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1.xml" ContentType="application/vnd.openxmlformats-officedocument.spreadsheetml.table+xml"/>
  <Override PartName="/xl/pivotTables/pivotTable9.xml" ContentType="application/vnd.openxmlformats-officedocument.spreadsheetml.pivotTable+xml"/>
  <Override PartName="/xl/tables/table2.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charts/chart17.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3.xml" ContentType="application/vnd.openxmlformats-officedocument.drawingml.chartshapes+xml"/>
  <Override PartName="/xl/charts/chart18.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mc:AlternateContent xmlns:mc="http://schemas.openxmlformats.org/markup-compatibility/2006">
    <mc:Choice Requires="x15">
      <x15ac:absPath xmlns:x15ac="http://schemas.microsoft.com/office/spreadsheetml/2010/11/ac" url="C:\Users\Salsa\Downloads\"/>
    </mc:Choice>
  </mc:AlternateContent>
  <xr:revisionPtr revIDLastSave="0" documentId="8_{EAA3BEEF-C7E0-4BCF-BA10-322F6EF6F676}" xr6:coauthVersionLast="47" xr6:coauthVersionMax="47" xr10:uidLastSave="{00000000-0000-0000-0000-000000000000}"/>
  <bookViews>
    <workbookView xWindow="-110" yWindow="-110" windowWidth="19420" windowHeight="11500" firstSheet="7" activeTab="10" xr2:uid="{FA6FBFB7-E026-40AA-ADF8-96AD86E2A64E}"/>
  </bookViews>
  <sheets>
    <sheet name="KOTA" sheetId="8" r:id="rId1"/>
    <sheet name="STATUSKIRIM" sheetId="9" r:id="rId2"/>
    <sheet name="KURIR" sheetId="10" r:id="rId3"/>
    <sheet name="SEGMENT" sheetId="11" r:id="rId4"/>
    <sheet name="PROFITKATEGORI" sheetId="12" r:id="rId5"/>
    <sheet name="PIVOT" sheetId="13" r:id="rId6"/>
    <sheet name="KATEGORI" sheetId="14" r:id="rId7"/>
    <sheet name="TRANSAKSI" sheetId="6" r:id="rId8"/>
    <sheet name="STOK" sheetId="15" r:id="rId9"/>
    <sheet name="DATABARANG" sheetId="5" r:id="rId10"/>
    <sheet name="DASHBOARD" sheetId="4" r:id="rId11"/>
  </sheets>
  <definedNames>
    <definedName name="_xlnm._FilterDatabase" localSheetId="7" hidden="1">TRANSAKSI!$A$1:$V$5010</definedName>
    <definedName name="_xlchart.v5.0" hidden="1">KOTA!$F$3</definedName>
    <definedName name="_xlchart.v5.1" hidden="1">KOTA!$F$4:$F$40</definedName>
    <definedName name="_xlchart.v5.2" hidden="1">KOTA!$G$3</definedName>
    <definedName name="_xlchart.v5.3" hidden="1">KOTA!$G$4:$G$40</definedName>
    <definedName name="_xlcn.WorksheetConnection_FILELATIHANDASHBOARDPENJUALAN.xlsxTable3" hidden="1">Table3[]</definedName>
    <definedName name="_xlcn.WorksheetConnection_Sheet2F3G40" hidden="1">KOTA!$F$3:$G$40</definedName>
    <definedName name="Slicer_City">#N/A</definedName>
    <definedName name="Slicer_Day">#N/A</definedName>
    <definedName name="Slicer_Month">#N/A</definedName>
    <definedName name="Slicer_Year">#N/A</definedName>
  </definedNames>
  <calcPr calcId="191029"/>
  <pivotCaches>
    <pivotCache cacheId="0" r:id="rId12"/>
    <pivotCache cacheId="1" r:id="rId13"/>
    <pivotCache cacheId="2" r:id="rId14"/>
  </pivotCaches>
  <extLst>
    <ext xmlns:x14="http://schemas.microsoft.com/office/spreadsheetml/2009/9/main" uri="{BBE1A952-AA13-448e-AADC-164F8A28A991}">
      <x14:slicerCaches>
        <x14:slicerCache r:id="rId15"/>
        <x14:slicerCache r:id="rId16"/>
        <x14:slicerCache r:id="rId17"/>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Sheet2!$F$3:$G$40"/>
          <x15:modelTable id="Table3" name="Table3" connection="WorksheetConnection_FILE LATIHAN DASHBOARD PENJUALAN.xlsx!Table3"/>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0" i="15" l="1"/>
  <c r="I9" i="15"/>
  <c r="H10" i="15"/>
  <c r="H9" i="15"/>
  <c r="Q4" i="15" a="1"/>
  <c r="Q4" i="15" s="1"/>
  <c r="P4" i="15" a="1"/>
  <c r="P4" i="15" s="1"/>
  <c r="O4" i="15" a="1"/>
  <c r="O4" i="15" s="1"/>
  <c r="N4" i="15" a="1"/>
  <c r="N4" i="15" s="1"/>
  <c r="R4" i="15" s="1"/>
  <c r="Q2" i="15" a="1"/>
  <c r="Q2" i="15" s="1"/>
  <c r="G3" i="15"/>
  <c r="H3" i="15"/>
  <c r="I3" i="15"/>
  <c r="J3" i="15"/>
  <c r="K3" i="15"/>
  <c r="G4" i="15"/>
  <c r="H4" i="15"/>
  <c r="I4" i="15"/>
  <c r="J4" i="15"/>
  <c r="K4" i="15"/>
  <c r="G5" i="15"/>
  <c r="H5" i="15"/>
  <c r="I5" i="15"/>
  <c r="J5" i="15"/>
  <c r="K5" i="15"/>
  <c r="G6" i="15"/>
  <c r="H6" i="15"/>
  <c r="I6" i="15"/>
  <c r="J6" i="15"/>
  <c r="K6" i="15"/>
  <c r="H2" i="12"/>
  <c r="F3" i="12"/>
  <c r="G3" i="12"/>
  <c r="H3" i="12"/>
  <c r="I3" i="12"/>
  <c r="F4" i="12"/>
  <c r="G4" i="12"/>
  <c r="H4" i="12"/>
  <c r="I4" i="12"/>
  <c r="F5" i="12"/>
  <c r="G5" i="12"/>
  <c r="H5" i="12"/>
  <c r="I5" i="12"/>
  <c r="F6" i="12"/>
  <c r="G6" i="12"/>
  <c r="G2" i="12" s="1"/>
  <c r="H6" i="12"/>
  <c r="I6" i="12"/>
  <c r="J6" i="12" s="1"/>
  <c r="J4" i="11"/>
  <c r="K4" i="11" s="1"/>
  <c r="E3" i="11"/>
  <c r="F3" i="11"/>
  <c r="G3" i="11"/>
  <c r="E4" i="11"/>
  <c r="F4" i="11"/>
  <c r="G4" i="11"/>
  <c r="E5" i="11"/>
  <c r="F5" i="11"/>
  <c r="G5" i="11"/>
  <c r="E6" i="11"/>
  <c r="F6" i="11"/>
  <c r="G6" i="11"/>
  <c r="J5" i="11" s="1"/>
  <c r="K5" i="11" s="1"/>
  <c r="D3" i="10"/>
  <c r="E3" i="10"/>
  <c r="D4" i="10"/>
  <c r="E4" i="10"/>
  <c r="E2" i="10" s="1"/>
  <c r="F8" i="10" s="1"/>
  <c r="D5" i="10"/>
  <c r="E5" i="10"/>
  <c r="D6" i="10"/>
  <c r="E6" i="10"/>
  <c r="D7" i="10"/>
  <c r="E7" i="10"/>
  <c r="D8" i="10"/>
  <c r="E8" i="10"/>
  <c r="D3" i="9"/>
  <c r="E3" i="9"/>
  <c r="D4" i="9"/>
  <c r="E4" i="9"/>
  <c r="D5" i="9"/>
  <c r="E5" i="9"/>
  <c r="D6" i="9"/>
  <c r="E6" i="9"/>
  <c r="D7" i="9"/>
  <c r="E7" i="9"/>
  <c r="D8" i="9"/>
  <c r="E8" i="9"/>
  <c r="F3" i="8"/>
  <c r="G3" i="8"/>
  <c r="H3" i="8"/>
  <c r="I3" i="8"/>
  <c r="F4" i="8"/>
  <c r="G4" i="8"/>
  <c r="H4" i="8"/>
  <c r="I4" i="8"/>
  <c r="F5" i="8"/>
  <c r="G5" i="8"/>
  <c r="H5" i="8"/>
  <c r="I5" i="8"/>
  <c r="F6" i="8"/>
  <c r="G6" i="8"/>
  <c r="H6" i="8"/>
  <c r="I6" i="8"/>
  <c r="F7" i="8"/>
  <c r="G7" i="8"/>
  <c r="H7" i="8"/>
  <c r="I7" i="8"/>
  <c r="F8" i="8"/>
  <c r="G8" i="8"/>
  <c r="H8" i="8"/>
  <c r="I8" i="8"/>
  <c r="F9" i="8"/>
  <c r="G9" i="8"/>
  <c r="H9" i="8"/>
  <c r="I9" i="8"/>
  <c r="F10" i="8"/>
  <c r="G10" i="8"/>
  <c r="H10" i="8"/>
  <c r="I10" i="8"/>
  <c r="F11" i="8"/>
  <c r="G11" i="8"/>
  <c r="H11" i="8"/>
  <c r="I11" i="8"/>
  <c r="F12" i="8"/>
  <c r="G12" i="8"/>
  <c r="H12" i="8"/>
  <c r="I12" i="8"/>
  <c r="F13" i="8"/>
  <c r="G13" i="8"/>
  <c r="H13" i="8"/>
  <c r="I13" i="8"/>
  <c r="F14" i="8"/>
  <c r="G14" i="8"/>
  <c r="H14" i="8"/>
  <c r="I14" i="8"/>
  <c r="F15" i="8"/>
  <c r="G15" i="8"/>
  <c r="H15" i="8"/>
  <c r="I15" i="8"/>
  <c r="F16" i="8"/>
  <c r="G16" i="8"/>
  <c r="H16" i="8"/>
  <c r="I16" i="8"/>
  <c r="F17" i="8"/>
  <c r="G17" i="8"/>
  <c r="H17" i="8"/>
  <c r="I17" i="8"/>
  <c r="F18" i="8"/>
  <c r="G18" i="8"/>
  <c r="H18" i="8"/>
  <c r="I18" i="8"/>
  <c r="F19" i="8"/>
  <c r="G19" i="8"/>
  <c r="H19" i="8"/>
  <c r="I19" i="8"/>
  <c r="F20" i="8"/>
  <c r="G20" i="8"/>
  <c r="H20" i="8"/>
  <c r="I20" i="8"/>
  <c r="F21" i="8"/>
  <c r="G21" i="8"/>
  <c r="H21" i="8"/>
  <c r="I21" i="8"/>
  <c r="F22" i="8"/>
  <c r="G22" i="8"/>
  <c r="H22" i="8"/>
  <c r="I22" i="8"/>
  <c r="F23" i="8"/>
  <c r="G23" i="8"/>
  <c r="H23" i="8"/>
  <c r="I23" i="8"/>
  <c r="F24" i="8"/>
  <c r="G24" i="8"/>
  <c r="H24" i="8"/>
  <c r="I24" i="8"/>
  <c r="F25" i="8"/>
  <c r="G25" i="8"/>
  <c r="H25" i="8"/>
  <c r="I25" i="8"/>
  <c r="F26" i="8"/>
  <c r="G26" i="8"/>
  <c r="H26" i="8"/>
  <c r="I26" i="8"/>
  <c r="F27" i="8"/>
  <c r="G27" i="8"/>
  <c r="H27" i="8"/>
  <c r="I27" i="8"/>
  <c r="F28" i="8"/>
  <c r="G28" i="8"/>
  <c r="H28" i="8"/>
  <c r="I28" i="8"/>
  <c r="F29" i="8"/>
  <c r="G29" i="8"/>
  <c r="H29" i="8"/>
  <c r="I29" i="8"/>
  <c r="F30" i="8"/>
  <c r="G30" i="8"/>
  <c r="H30" i="8"/>
  <c r="I30" i="8"/>
  <c r="F31" i="8"/>
  <c r="G31" i="8"/>
  <c r="H31" i="8"/>
  <c r="I31" i="8"/>
  <c r="F32" i="8"/>
  <c r="G32" i="8"/>
  <c r="H32" i="8"/>
  <c r="I32" i="8"/>
  <c r="F33" i="8"/>
  <c r="G33" i="8"/>
  <c r="H33" i="8"/>
  <c r="I33" i="8"/>
  <c r="F34" i="8"/>
  <c r="G34" i="8"/>
  <c r="H34" i="8"/>
  <c r="I34" i="8"/>
  <c r="F35" i="8"/>
  <c r="G35" i="8"/>
  <c r="H35" i="8"/>
  <c r="I35" i="8"/>
  <c r="F36" i="8"/>
  <c r="G36" i="8"/>
  <c r="H36" i="8"/>
  <c r="I36" i="8"/>
  <c r="F37" i="8"/>
  <c r="G37" i="8"/>
  <c r="H37" i="8"/>
  <c r="I37" i="8"/>
  <c r="F38" i="8"/>
  <c r="G38" i="8"/>
  <c r="H38" i="8"/>
  <c r="I38" i="8"/>
  <c r="F39" i="8"/>
  <c r="G39" i="8"/>
  <c r="H39" i="8"/>
  <c r="I39" i="8"/>
  <c r="F40" i="8"/>
  <c r="G40" i="8"/>
  <c r="H40" i="8"/>
  <c r="I40" i="8"/>
  <c r="H2"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1"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738" i="5"/>
  <c r="H739" i="5"/>
  <c r="H740" i="5"/>
  <c r="H741" i="5"/>
  <c r="H742" i="5"/>
  <c r="H743" i="5"/>
  <c r="H744" i="5"/>
  <c r="H745" i="5"/>
  <c r="H746" i="5"/>
  <c r="H747" i="5"/>
  <c r="H748" i="5"/>
  <c r="H749" i="5"/>
  <c r="H750" i="5"/>
  <c r="H751" i="5"/>
  <c r="H752" i="5"/>
  <c r="H753" i="5"/>
  <c r="H754" i="5"/>
  <c r="H755" i="5"/>
  <c r="H756" i="5"/>
  <c r="H757" i="5"/>
  <c r="H758" i="5"/>
  <c r="H759" i="5"/>
  <c r="H760" i="5"/>
  <c r="H761" i="5"/>
  <c r="H762" i="5"/>
  <c r="H763" i="5"/>
  <c r="H764" i="5"/>
  <c r="H765" i="5"/>
  <c r="H766" i="5"/>
  <c r="H767" i="5"/>
  <c r="H768" i="5"/>
  <c r="H769" i="5"/>
  <c r="H770" i="5"/>
  <c r="H771" i="5"/>
  <c r="H772" i="5"/>
  <c r="H773" i="5"/>
  <c r="H774" i="5"/>
  <c r="H775" i="5"/>
  <c r="H776" i="5"/>
  <c r="H777" i="5"/>
  <c r="H778" i="5"/>
  <c r="H779" i="5"/>
  <c r="H780" i="5"/>
  <c r="H781" i="5"/>
  <c r="H782" i="5"/>
  <c r="H783" i="5"/>
  <c r="H784" i="5"/>
  <c r="H785" i="5"/>
  <c r="H786" i="5"/>
  <c r="H787" i="5"/>
  <c r="H788" i="5"/>
  <c r="H789" i="5"/>
  <c r="H790" i="5"/>
  <c r="H791" i="5"/>
  <c r="H792" i="5"/>
  <c r="H793" i="5"/>
  <c r="H794" i="5"/>
  <c r="H795" i="5"/>
  <c r="H796" i="5"/>
  <c r="H797" i="5"/>
  <c r="H798" i="5"/>
  <c r="H799" i="5"/>
  <c r="H800" i="5"/>
  <c r="H801" i="5"/>
  <c r="H802" i="5"/>
  <c r="H803" i="5"/>
  <c r="H804" i="5"/>
  <c r="H805" i="5"/>
  <c r="H806" i="5"/>
  <c r="H807" i="5"/>
  <c r="H808" i="5"/>
  <c r="H809" i="5"/>
  <c r="H810" i="5"/>
  <c r="H811" i="5"/>
  <c r="H812" i="5"/>
  <c r="H813" i="5"/>
  <c r="H814" i="5"/>
  <c r="H815" i="5"/>
  <c r="H816" i="5"/>
  <c r="H817" i="5"/>
  <c r="H818" i="5"/>
  <c r="H819" i="5"/>
  <c r="H820" i="5"/>
  <c r="H821" i="5"/>
  <c r="H822" i="5"/>
  <c r="H823" i="5"/>
  <c r="H824" i="5"/>
  <c r="H825" i="5"/>
  <c r="H826" i="5"/>
  <c r="H827" i="5"/>
  <c r="H828" i="5"/>
  <c r="H829" i="5"/>
  <c r="H830" i="5"/>
  <c r="H831" i="5"/>
  <c r="H832" i="5"/>
  <c r="H833" i="5"/>
  <c r="H834" i="5"/>
  <c r="H835" i="5"/>
  <c r="H836" i="5"/>
  <c r="H837" i="5"/>
  <c r="H838" i="5"/>
  <c r="H839" i="5"/>
  <c r="H840" i="5"/>
  <c r="H841" i="5"/>
  <c r="H842" i="5"/>
  <c r="H843" i="5"/>
  <c r="H844" i="5"/>
  <c r="H845" i="5"/>
  <c r="H846" i="5"/>
  <c r="H847" i="5"/>
  <c r="H848" i="5"/>
  <c r="H849" i="5"/>
  <c r="H850" i="5"/>
  <c r="H851" i="5"/>
  <c r="H852" i="5"/>
  <c r="H853" i="5"/>
  <c r="H854" i="5"/>
  <c r="H855" i="5"/>
  <c r="H856" i="5"/>
  <c r="H857" i="5"/>
  <c r="H858" i="5"/>
  <c r="H859" i="5"/>
  <c r="H860" i="5"/>
  <c r="H861" i="5"/>
  <c r="H862" i="5"/>
  <c r="H863" i="5"/>
  <c r="H864" i="5"/>
  <c r="H865" i="5"/>
  <c r="H866" i="5"/>
  <c r="H867" i="5"/>
  <c r="H868" i="5"/>
  <c r="H869" i="5"/>
  <c r="H870" i="5"/>
  <c r="H871" i="5"/>
  <c r="H872" i="5"/>
  <c r="H873" i="5"/>
  <c r="H874" i="5"/>
  <c r="H875" i="5"/>
  <c r="H876" i="5"/>
  <c r="H877" i="5"/>
  <c r="H878" i="5"/>
  <c r="H879" i="5"/>
  <c r="H880" i="5"/>
  <c r="H881" i="5"/>
  <c r="H882" i="5"/>
  <c r="H883" i="5"/>
  <c r="H884" i="5"/>
  <c r="H885" i="5"/>
  <c r="H886" i="5"/>
  <c r="H887" i="5"/>
  <c r="H888" i="5"/>
  <c r="H889" i="5"/>
  <c r="H890" i="5"/>
  <c r="H891" i="5"/>
  <c r="H892" i="5"/>
  <c r="H893" i="5"/>
  <c r="H894" i="5"/>
  <c r="H895" i="5"/>
  <c r="H896" i="5"/>
  <c r="H897" i="5"/>
  <c r="H898" i="5"/>
  <c r="H899" i="5"/>
  <c r="H900" i="5"/>
  <c r="H901" i="5"/>
  <c r="H902" i="5"/>
  <c r="H903" i="5"/>
  <c r="H904" i="5"/>
  <c r="H905" i="5"/>
  <c r="H906" i="5"/>
  <c r="H907" i="5"/>
  <c r="H908" i="5"/>
  <c r="H909" i="5"/>
  <c r="H910" i="5"/>
  <c r="H911" i="5"/>
  <c r="H912" i="5"/>
  <c r="H913" i="5"/>
  <c r="H914" i="5"/>
  <c r="H915" i="5"/>
  <c r="H916" i="5"/>
  <c r="H917" i="5"/>
  <c r="H918" i="5"/>
  <c r="H919" i="5"/>
  <c r="H920" i="5"/>
  <c r="H921" i="5"/>
  <c r="H922" i="5"/>
  <c r="H923" i="5"/>
  <c r="H924" i="5"/>
  <c r="H925" i="5"/>
  <c r="H926" i="5"/>
  <c r="H927" i="5"/>
  <c r="H928" i="5"/>
  <c r="H929" i="5"/>
  <c r="H930" i="5"/>
  <c r="H931" i="5"/>
  <c r="H932" i="5"/>
  <c r="H933" i="5"/>
  <c r="H934" i="5"/>
  <c r="H935" i="5"/>
  <c r="H936" i="5"/>
  <c r="H937" i="5"/>
  <c r="H938" i="5"/>
  <c r="H939" i="5"/>
  <c r="H940" i="5"/>
  <c r="H941" i="5"/>
  <c r="H942" i="5"/>
  <c r="H943" i="5"/>
  <c r="H944" i="5"/>
  <c r="H945" i="5"/>
  <c r="H946" i="5"/>
  <c r="H947" i="5"/>
  <c r="H948" i="5"/>
  <c r="H949" i="5"/>
  <c r="H950" i="5"/>
  <c r="H951" i="5"/>
  <c r="H952" i="5"/>
  <c r="H953" i="5"/>
  <c r="H954" i="5"/>
  <c r="H955" i="5"/>
  <c r="H956" i="5"/>
  <c r="H957" i="5"/>
  <c r="H958" i="5"/>
  <c r="H959" i="5"/>
  <c r="H960" i="5"/>
  <c r="H961" i="5"/>
  <c r="H962" i="5"/>
  <c r="H963" i="5"/>
  <c r="H964" i="5"/>
  <c r="H965" i="5"/>
  <c r="H966" i="5"/>
  <c r="H967" i="5"/>
  <c r="H968" i="5"/>
  <c r="H969" i="5"/>
  <c r="H970" i="5"/>
  <c r="H971" i="5"/>
  <c r="H972" i="5"/>
  <c r="H973" i="5"/>
  <c r="H974" i="5"/>
  <c r="H975" i="5"/>
  <c r="H976" i="5"/>
  <c r="H977" i="5"/>
  <c r="H978" i="5"/>
  <c r="H979" i="5"/>
  <c r="H980" i="5"/>
  <c r="H981" i="5"/>
  <c r="H982" i="5"/>
  <c r="H983" i="5"/>
  <c r="H984" i="5"/>
  <c r="H985" i="5"/>
  <c r="H986" i="5"/>
  <c r="H987" i="5"/>
  <c r="H988" i="5"/>
  <c r="H989" i="5"/>
  <c r="H990" i="5"/>
  <c r="H991" i="5"/>
  <c r="H992" i="5"/>
  <c r="H993" i="5"/>
  <c r="H994" i="5"/>
  <c r="H995" i="5"/>
  <c r="H996" i="5"/>
  <c r="H997" i="5"/>
  <c r="H998" i="5"/>
  <c r="H999" i="5"/>
  <c r="H1000" i="5"/>
  <c r="H1001" i="5"/>
  <c r="H1002" i="5"/>
  <c r="H1003" i="5"/>
  <c r="H1004" i="5"/>
  <c r="H1005" i="5"/>
  <c r="H1006" i="5"/>
  <c r="H1007" i="5"/>
  <c r="H1008" i="5"/>
  <c r="H1009" i="5"/>
  <c r="H1010" i="5"/>
  <c r="H1011" i="5"/>
  <c r="H1012" i="5"/>
  <c r="H1013" i="5"/>
  <c r="H1014" i="5"/>
  <c r="H1015" i="5"/>
  <c r="H1016" i="5"/>
  <c r="H1017" i="5"/>
  <c r="H1018" i="5"/>
  <c r="H1019" i="5"/>
  <c r="H1020" i="5"/>
  <c r="H1021" i="5"/>
  <c r="H1022" i="5"/>
  <c r="H1023" i="5"/>
  <c r="H1024" i="5"/>
  <c r="H1025" i="5"/>
  <c r="H1026" i="5"/>
  <c r="H1027" i="5"/>
  <c r="H1028" i="5"/>
  <c r="H1029" i="5"/>
  <c r="H1030" i="5"/>
  <c r="H1031" i="5"/>
  <c r="H1032" i="5"/>
  <c r="H1033" i="5"/>
  <c r="H1034" i="5"/>
  <c r="H1035" i="5"/>
  <c r="H1036" i="5"/>
  <c r="H1037" i="5"/>
  <c r="H1038" i="5"/>
  <c r="H1039" i="5"/>
  <c r="H1040" i="5"/>
  <c r="H1041" i="5"/>
  <c r="H1042" i="5"/>
  <c r="H1043" i="5"/>
  <c r="H1044" i="5"/>
  <c r="H1045" i="5"/>
  <c r="H1046" i="5"/>
  <c r="H1047" i="5"/>
  <c r="H1048" i="5"/>
  <c r="H1049" i="5"/>
  <c r="H1050" i="5"/>
  <c r="H1051" i="5"/>
  <c r="H1052" i="5"/>
  <c r="H1053" i="5"/>
  <c r="H1054" i="5"/>
  <c r="H1055" i="5"/>
  <c r="H1056" i="5"/>
  <c r="H1057" i="5"/>
  <c r="H1058" i="5"/>
  <c r="H1059" i="5"/>
  <c r="H1060" i="5"/>
  <c r="H1061" i="5"/>
  <c r="H1062" i="5"/>
  <c r="H1063" i="5"/>
  <c r="H1064" i="5"/>
  <c r="H1065" i="5"/>
  <c r="H1066" i="5"/>
  <c r="H1067" i="5"/>
  <c r="H1068" i="5"/>
  <c r="H1069" i="5"/>
  <c r="H1070" i="5"/>
  <c r="H1071" i="5"/>
  <c r="H1072" i="5"/>
  <c r="H1073" i="5"/>
  <c r="H1074" i="5"/>
  <c r="H1075" i="5"/>
  <c r="H1076" i="5"/>
  <c r="H1077" i="5"/>
  <c r="H1078" i="5"/>
  <c r="H1079" i="5"/>
  <c r="H1080" i="5"/>
  <c r="H1081" i="5"/>
  <c r="H1082" i="5"/>
  <c r="H1083" i="5"/>
  <c r="H1084" i="5"/>
  <c r="H1085" i="5"/>
  <c r="H1086" i="5"/>
  <c r="H1087" i="5"/>
  <c r="H1088" i="5"/>
  <c r="H1089" i="5"/>
  <c r="H1090" i="5"/>
  <c r="H1091" i="5"/>
  <c r="H1092" i="5"/>
  <c r="H1093" i="5"/>
  <c r="H1094" i="5"/>
  <c r="H1095" i="5"/>
  <c r="H1096" i="5"/>
  <c r="H1097" i="5"/>
  <c r="H1098" i="5"/>
  <c r="H1099" i="5"/>
  <c r="H1100" i="5"/>
  <c r="H1101" i="5"/>
  <c r="H1102" i="5"/>
  <c r="H1103" i="5"/>
  <c r="H1104" i="5"/>
  <c r="H1105" i="5"/>
  <c r="H1106" i="5"/>
  <c r="H1107" i="5"/>
  <c r="H1108" i="5"/>
  <c r="H1109" i="5"/>
  <c r="H1110" i="5"/>
  <c r="H1111" i="5"/>
  <c r="H1112" i="5"/>
  <c r="H1113" i="5"/>
  <c r="H1114" i="5"/>
  <c r="H1115" i="5"/>
  <c r="H1116" i="5"/>
  <c r="H1117" i="5"/>
  <c r="H1118" i="5"/>
  <c r="H1119" i="5"/>
  <c r="H1120" i="5"/>
  <c r="H1121" i="5"/>
  <c r="H1122" i="5"/>
  <c r="H1123" i="5"/>
  <c r="H1124" i="5"/>
  <c r="H1125" i="5"/>
  <c r="H1126" i="5"/>
  <c r="H1127" i="5"/>
  <c r="H1128" i="5"/>
  <c r="H1129" i="5"/>
  <c r="H1130" i="5"/>
  <c r="H1131" i="5"/>
  <c r="H1132" i="5"/>
  <c r="H1133" i="5"/>
  <c r="H1134" i="5"/>
  <c r="H1135" i="5"/>
  <c r="H1136" i="5"/>
  <c r="H1137" i="5"/>
  <c r="H1138" i="5"/>
  <c r="H1139" i="5"/>
  <c r="H1140" i="5"/>
  <c r="H1141" i="5"/>
  <c r="H1142" i="5"/>
  <c r="H1143" i="5"/>
  <c r="H1144" i="5"/>
  <c r="H1145" i="5"/>
  <c r="H1146" i="5"/>
  <c r="H1147" i="5"/>
  <c r="H1148" i="5"/>
  <c r="H1149" i="5"/>
  <c r="H1150" i="5"/>
  <c r="H1151" i="5"/>
  <c r="H1152" i="5"/>
  <c r="H1153" i="5"/>
  <c r="H1154" i="5"/>
  <c r="H1155" i="5"/>
  <c r="H1156" i="5"/>
  <c r="H1157" i="5"/>
  <c r="H1158" i="5"/>
  <c r="H1159" i="5"/>
  <c r="H1160" i="5"/>
  <c r="H1161" i="5"/>
  <c r="H1162" i="5"/>
  <c r="H1163" i="5"/>
  <c r="H1164" i="5"/>
  <c r="H1165" i="5"/>
  <c r="H1166" i="5"/>
  <c r="H1167" i="5"/>
  <c r="H1168" i="5"/>
  <c r="H1169" i="5"/>
  <c r="H1170" i="5"/>
  <c r="H1171" i="5"/>
  <c r="H1172" i="5"/>
  <c r="H1173" i="5"/>
  <c r="H1174" i="5"/>
  <c r="H1175" i="5"/>
  <c r="H1176" i="5"/>
  <c r="H1177" i="5"/>
  <c r="H1178" i="5"/>
  <c r="H1179" i="5"/>
  <c r="H1180" i="5"/>
  <c r="H1181" i="5"/>
  <c r="H1182" i="5"/>
  <c r="H1183" i="5"/>
  <c r="H1184" i="5"/>
  <c r="H1185" i="5"/>
  <c r="H1186" i="5"/>
  <c r="H1187" i="5"/>
  <c r="H1188" i="5"/>
  <c r="H1189" i="5"/>
  <c r="H1190" i="5"/>
  <c r="H1191" i="5"/>
  <c r="H1192" i="5"/>
  <c r="H1193" i="5"/>
  <c r="H1194" i="5"/>
  <c r="H1195" i="5"/>
  <c r="H1196" i="5"/>
  <c r="H1197" i="5"/>
  <c r="H1198" i="5"/>
  <c r="H1199" i="5"/>
  <c r="H1200" i="5"/>
  <c r="H1201" i="5"/>
  <c r="H1202" i="5"/>
  <c r="H1203" i="5"/>
  <c r="H1204" i="5"/>
  <c r="H1205" i="5"/>
  <c r="H1206" i="5"/>
  <c r="H1207" i="5"/>
  <c r="H1208" i="5"/>
  <c r="H1209" i="5"/>
  <c r="H1210" i="5"/>
  <c r="H1211" i="5"/>
  <c r="H1212" i="5"/>
  <c r="H1213" i="5"/>
  <c r="H1214" i="5"/>
  <c r="H1215" i="5"/>
  <c r="H1216" i="5"/>
  <c r="H1217" i="5"/>
  <c r="H1218" i="5"/>
  <c r="H1219" i="5"/>
  <c r="H1220" i="5"/>
  <c r="H1221" i="5"/>
  <c r="H1222" i="5"/>
  <c r="H1223" i="5"/>
  <c r="H1224" i="5"/>
  <c r="H1225" i="5"/>
  <c r="H1226" i="5"/>
  <c r="H1227" i="5"/>
  <c r="H1228" i="5"/>
  <c r="H1229" i="5"/>
  <c r="H1230" i="5"/>
  <c r="H1231" i="5"/>
  <c r="H1232" i="5"/>
  <c r="H1233" i="5"/>
  <c r="H1234" i="5"/>
  <c r="H1235" i="5"/>
  <c r="H1236" i="5"/>
  <c r="H1237" i="5"/>
  <c r="H1238" i="5"/>
  <c r="H1239" i="5"/>
  <c r="H1240" i="5"/>
  <c r="H1241" i="5"/>
  <c r="H1242" i="5"/>
  <c r="H1243" i="5"/>
  <c r="H1244" i="5"/>
  <c r="H1245" i="5"/>
  <c r="H1246" i="5"/>
  <c r="H1247" i="5"/>
  <c r="H1248" i="5"/>
  <c r="H1249" i="5"/>
  <c r="H1250" i="5"/>
  <c r="H1251" i="5"/>
  <c r="H1252" i="5"/>
  <c r="H1253" i="5"/>
  <c r="H1254" i="5"/>
  <c r="H1255" i="5"/>
  <c r="H1256" i="5"/>
  <c r="H1257" i="5"/>
  <c r="H1258" i="5"/>
  <c r="H1259" i="5"/>
  <c r="H1260" i="5"/>
  <c r="H1261" i="5"/>
  <c r="H1262" i="5"/>
  <c r="H1263" i="5"/>
  <c r="H1264" i="5"/>
  <c r="H1265" i="5"/>
  <c r="H1266" i="5"/>
  <c r="H1267" i="5"/>
  <c r="H1268" i="5"/>
  <c r="H1269" i="5"/>
  <c r="H1270" i="5"/>
  <c r="H1271" i="5"/>
  <c r="H1272" i="5"/>
  <c r="H1273" i="5"/>
  <c r="H1274" i="5"/>
  <c r="H1275" i="5"/>
  <c r="H1276" i="5"/>
  <c r="H1277" i="5"/>
  <c r="H1278" i="5"/>
  <c r="H1279" i="5"/>
  <c r="H1280" i="5"/>
  <c r="H1281" i="5"/>
  <c r="H1282" i="5"/>
  <c r="H1283" i="5"/>
  <c r="H1284" i="5"/>
  <c r="H1285" i="5"/>
  <c r="H1286" i="5"/>
  <c r="H1287" i="5"/>
  <c r="H1288" i="5"/>
  <c r="H1289" i="5"/>
  <c r="H1290" i="5"/>
  <c r="H1291" i="5"/>
  <c r="H1292" i="5"/>
  <c r="H1293" i="5"/>
  <c r="H1294" i="5"/>
  <c r="H1295" i="5"/>
  <c r="H1296" i="5"/>
  <c r="H1297" i="5"/>
  <c r="H1298" i="5"/>
  <c r="H1299" i="5"/>
  <c r="H1300" i="5"/>
  <c r="H1301" i="5"/>
  <c r="H1302" i="5"/>
  <c r="H1303" i="5"/>
  <c r="H1304" i="5"/>
  <c r="H1305" i="5"/>
  <c r="H1306" i="5"/>
  <c r="H1307" i="5"/>
  <c r="H1308" i="5"/>
  <c r="H1309" i="5"/>
  <c r="H1310" i="5"/>
  <c r="H1311" i="5"/>
  <c r="H1312" i="5"/>
  <c r="H1313" i="5"/>
  <c r="H1314" i="5"/>
  <c r="H1315" i="5"/>
  <c r="H1316" i="5"/>
  <c r="H1317" i="5"/>
  <c r="H1318" i="5"/>
  <c r="H1319" i="5"/>
  <c r="H1320" i="5"/>
  <c r="H1321" i="5"/>
  <c r="H1322" i="5"/>
  <c r="H1323" i="5"/>
  <c r="H1324" i="5"/>
  <c r="H1325" i="5"/>
  <c r="H1326" i="5"/>
  <c r="H1327" i="5"/>
  <c r="H1328" i="5"/>
  <c r="H1329" i="5"/>
  <c r="H1330" i="5"/>
  <c r="H1331" i="5"/>
  <c r="H1332" i="5"/>
  <c r="H1333" i="5"/>
  <c r="H1334" i="5"/>
  <c r="H1335" i="5"/>
  <c r="H1336" i="5"/>
  <c r="H1337" i="5"/>
  <c r="H1338" i="5"/>
  <c r="H1339" i="5"/>
  <c r="H1340" i="5"/>
  <c r="H1341" i="5"/>
  <c r="H1342" i="5"/>
  <c r="H1343" i="5"/>
  <c r="H1344" i="5"/>
  <c r="H1345" i="5"/>
  <c r="H1346" i="5"/>
  <c r="H1347" i="5"/>
  <c r="H1348" i="5"/>
  <c r="H1349" i="5"/>
  <c r="H1350" i="5"/>
  <c r="H1351" i="5"/>
  <c r="H1352" i="5"/>
  <c r="H1353" i="5"/>
  <c r="H1354" i="5"/>
  <c r="H1355" i="5"/>
  <c r="H1356" i="5"/>
  <c r="H1357" i="5"/>
  <c r="H1358" i="5"/>
  <c r="H1359" i="5"/>
  <c r="H1360" i="5"/>
  <c r="H1361" i="5"/>
  <c r="H1362" i="5"/>
  <c r="H1363" i="5"/>
  <c r="H1364" i="5"/>
  <c r="H1365" i="5"/>
  <c r="H1366" i="5"/>
  <c r="H1367" i="5"/>
  <c r="H1368" i="5"/>
  <c r="H1369" i="5"/>
  <c r="H1370" i="5"/>
  <c r="H1371" i="5"/>
  <c r="H1372" i="5"/>
  <c r="H1373" i="5"/>
  <c r="H1374" i="5"/>
  <c r="H1375" i="5"/>
  <c r="H1376" i="5"/>
  <c r="H1377" i="5"/>
  <c r="H1378" i="5"/>
  <c r="H1379" i="5"/>
  <c r="H1380" i="5"/>
  <c r="H1381" i="5"/>
  <c r="H1382" i="5"/>
  <c r="H1383" i="5"/>
  <c r="H1384" i="5"/>
  <c r="H1385" i="5"/>
  <c r="H1386" i="5"/>
  <c r="H1387" i="5"/>
  <c r="H1388" i="5"/>
  <c r="H1389" i="5"/>
  <c r="H1390" i="5"/>
  <c r="H1391" i="5"/>
  <c r="H1392" i="5"/>
  <c r="H1393" i="5"/>
  <c r="H1394" i="5"/>
  <c r="H1395" i="5"/>
  <c r="H1396" i="5"/>
  <c r="H1397" i="5"/>
  <c r="H1398" i="5"/>
  <c r="H1399" i="5"/>
  <c r="H1400" i="5"/>
  <c r="H1401" i="5"/>
  <c r="H1402" i="5"/>
  <c r="H1403" i="5"/>
  <c r="H1404" i="5"/>
  <c r="H1405" i="5"/>
  <c r="H1406" i="5"/>
  <c r="H1407" i="5"/>
  <c r="H1408" i="5"/>
  <c r="H1409" i="5"/>
  <c r="H1410" i="5"/>
  <c r="H1411" i="5"/>
  <c r="H1412" i="5"/>
  <c r="H1413" i="5"/>
  <c r="H1414" i="5"/>
  <c r="H1415" i="5"/>
  <c r="H1416" i="5"/>
  <c r="H1417" i="5"/>
  <c r="H1418" i="5"/>
  <c r="H1419" i="5"/>
  <c r="H1420" i="5"/>
  <c r="H1421" i="5"/>
  <c r="H1422" i="5"/>
  <c r="H1423" i="5"/>
  <c r="H1424" i="5"/>
  <c r="H1425" i="5"/>
  <c r="H1426" i="5"/>
  <c r="H1427" i="5"/>
  <c r="H1428" i="5"/>
  <c r="H1429" i="5"/>
  <c r="H1430" i="5"/>
  <c r="H1431" i="5"/>
  <c r="H1432" i="5"/>
  <c r="H1433" i="5"/>
  <c r="H1434" i="5"/>
  <c r="H1435" i="5"/>
  <c r="H1436" i="5"/>
  <c r="H1437" i="5"/>
  <c r="H1438" i="5"/>
  <c r="H1439" i="5"/>
  <c r="H1440" i="5"/>
  <c r="H1441" i="5"/>
  <c r="H1442" i="5"/>
  <c r="H1443" i="5"/>
  <c r="H1444" i="5"/>
  <c r="H1445" i="5"/>
  <c r="H1446" i="5"/>
  <c r="H1447" i="5"/>
  <c r="H1448" i="5"/>
  <c r="H1449" i="5"/>
  <c r="H1450" i="5"/>
  <c r="H1451" i="5"/>
  <c r="H1452" i="5"/>
  <c r="H1453" i="5"/>
  <c r="H1454" i="5"/>
  <c r="H1455" i="5"/>
  <c r="H1456" i="5"/>
  <c r="H1457" i="5"/>
  <c r="H1458" i="5"/>
  <c r="H1459" i="5"/>
  <c r="H1460" i="5"/>
  <c r="H1461" i="5"/>
  <c r="H1462" i="5"/>
  <c r="H1463" i="5"/>
  <c r="H1464" i="5"/>
  <c r="H1465" i="5"/>
  <c r="H1466" i="5"/>
  <c r="H1467" i="5"/>
  <c r="H1468" i="5"/>
  <c r="H1469" i="5"/>
  <c r="H1470" i="5"/>
  <c r="H1471" i="5"/>
  <c r="H1472" i="5"/>
  <c r="H1473" i="5"/>
  <c r="H1474" i="5"/>
  <c r="H1475" i="5"/>
  <c r="H1476" i="5"/>
  <c r="H1477" i="5"/>
  <c r="H1478" i="5"/>
  <c r="H1479" i="5"/>
  <c r="H1480" i="5"/>
  <c r="H1481" i="5"/>
  <c r="H1482" i="5"/>
  <c r="H1483" i="5"/>
  <c r="H1484" i="5"/>
  <c r="H1485" i="5"/>
  <c r="H1486" i="5"/>
  <c r="H1487" i="5"/>
  <c r="H1488" i="5"/>
  <c r="H1489" i="5"/>
  <c r="H1490" i="5"/>
  <c r="H1491" i="5"/>
  <c r="H1492" i="5"/>
  <c r="H1493" i="5"/>
  <c r="H1494" i="5"/>
  <c r="H1495" i="5"/>
  <c r="H1496" i="5"/>
  <c r="H1497" i="5"/>
  <c r="H1498" i="5"/>
  <c r="H1499" i="5"/>
  <c r="H1500" i="5"/>
  <c r="H1501" i="5"/>
  <c r="H1502" i="5"/>
  <c r="H1503" i="5"/>
  <c r="H1504" i="5"/>
  <c r="H1505" i="5"/>
  <c r="H1506" i="5"/>
  <c r="H1507" i="5"/>
  <c r="H1508" i="5"/>
  <c r="H1509" i="5"/>
  <c r="H1510" i="5"/>
  <c r="H1511" i="5"/>
  <c r="H1512" i="5"/>
  <c r="H1513" i="5"/>
  <c r="H1514" i="5"/>
  <c r="H1515" i="5"/>
  <c r="H1516" i="5"/>
  <c r="H1517" i="5"/>
  <c r="H1518" i="5"/>
  <c r="H1519" i="5"/>
  <c r="H1520" i="5"/>
  <c r="H1521" i="5"/>
  <c r="H1522" i="5"/>
  <c r="H1523" i="5"/>
  <c r="H1524" i="5"/>
  <c r="H1525" i="5"/>
  <c r="H1526" i="5"/>
  <c r="H1527" i="5"/>
  <c r="H1528" i="5"/>
  <c r="H1529" i="5"/>
  <c r="H1530" i="5"/>
  <c r="H1531" i="5"/>
  <c r="H1532" i="5"/>
  <c r="H1533" i="5"/>
  <c r="H1534" i="5"/>
  <c r="H1535" i="5"/>
  <c r="H1536" i="5"/>
  <c r="H1537" i="5"/>
  <c r="H1538" i="5"/>
  <c r="H1539" i="5"/>
  <c r="H1540" i="5"/>
  <c r="H1541" i="5"/>
  <c r="H1542" i="5"/>
  <c r="H1543" i="5"/>
  <c r="H1544" i="5"/>
  <c r="H1545" i="5"/>
  <c r="H1546" i="5"/>
  <c r="H1547" i="5"/>
  <c r="H1548" i="5"/>
  <c r="H1549" i="5"/>
  <c r="H1550" i="5"/>
  <c r="H1551" i="5"/>
  <c r="H1552" i="5"/>
  <c r="H1553" i="5"/>
  <c r="H1554" i="5"/>
  <c r="H1555" i="5"/>
  <c r="H1556" i="5"/>
  <c r="H1557" i="5"/>
  <c r="H1558" i="5"/>
  <c r="H1559" i="5"/>
  <c r="H1560" i="5"/>
  <c r="H1561" i="5"/>
  <c r="H1562" i="5"/>
  <c r="H1563" i="5"/>
  <c r="H1564" i="5"/>
  <c r="H1565" i="5"/>
  <c r="H1566" i="5"/>
  <c r="H1567" i="5"/>
  <c r="H1568" i="5"/>
  <c r="H1569" i="5"/>
  <c r="H1570" i="5"/>
  <c r="H1571" i="5"/>
  <c r="H1572" i="5"/>
  <c r="H1573" i="5"/>
  <c r="H1574" i="5"/>
  <c r="H1575" i="5"/>
  <c r="H1576" i="5"/>
  <c r="H1577" i="5"/>
  <c r="H1578" i="5"/>
  <c r="H1579" i="5"/>
  <c r="H1580" i="5"/>
  <c r="H1581" i="5"/>
  <c r="H1582" i="5"/>
  <c r="H1583" i="5"/>
  <c r="H1584" i="5"/>
  <c r="H1585" i="5"/>
  <c r="H1586" i="5"/>
  <c r="H1587" i="5"/>
  <c r="H1588" i="5"/>
  <c r="H1589" i="5"/>
  <c r="H1590" i="5"/>
  <c r="H1591" i="5"/>
  <c r="H1592" i="5"/>
  <c r="H1593" i="5"/>
  <c r="H1594" i="5"/>
  <c r="H1595" i="5"/>
  <c r="H1596" i="5"/>
  <c r="H1597" i="5"/>
  <c r="H1598" i="5"/>
  <c r="H1599" i="5"/>
  <c r="H1600" i="5"/>
  <c r="H1601" i="5"/>
  <c r="H1602" i="5"/>
  <c r="H1603" i="5"/>
  <c r="H1604" i="5"/>
  <c r="H1605" i="5"/>
  <c r="H1606" i="5"/>
  <c r="H1607" i="5"/>
  <c r="H1608" i="5"/>
  <c r="H1609" i="5"/>
  <c r="H1610" i="5"/>
  <c r="H1611" i="5"/>
  <c r="H1612" i="5"/>
  <c r="H1613" i="5"/>
  <c r="H1614" i="5"/>
  <c r="H1615" i="5"/>
  <c r="H1616" i="5"/>
  <c r="H1617" i="5"/>
  <c r="H1618" i="5"/>
  <c r="H1619" i="5"/>
  <c r="H1620" i="5"/>
  <c r="H1621" i="5"/>
  <c r="H1622" i="5"/>
  <c r="H1623" i="5"/>
  <c r="H1624" i="5"/>
  <c r="H1625" i="5"/>
  <c r="H1626" i="5"/>
  <c r="H1627" i="5"/>
  <c r="H1628" i="5"/>
  <c r="H1629" i="5"/>
  <c r="H1630" i="5"/>
  <c r="H1631" i="5"/>
  <c r="H1632" i="5"/>
  <c r="H1633" i="5"/>
  <c r="H1634" i="5"/>
  <c r="H1635" i="5"/>
  <c r="H1636" i="5"/>
  <c r="H1637" i="5"/>
  <c r="H1638" i="5"/>
  <c r="H1639" i="5"/>
  <c r="H1640" i="5"/>
  <c r="H1641" i="5"/>
  <c r="H1642" i="5"/>
  <c r="H1643" i="5"/>
  <c r="H1644" i="5"/>
  <c r="H1645" i="5"/>
  <c r="H1646" i="5"/>
  <c r="H1647" i="5"/>
  <c r="H1648" i="5"/>
  <c r="H1649" i="5"/>
  <c r="H1650" i="5"/>
  <c r="H1651" i="5"/>
  <c r="H1652" i="5"/>
  <c r="H1653" i="5"/>
  <c r="H1654" i="5"/>
  <c r="H1655" i="5"/>
  <c r="H1656" i="5"/>
  <c r="H1657" i="5"/>
  <c r="H1658" i="5"/>
  <c r="H1659" i="5"/>
  <c r="H1660" i="5"/>
  <c r="H1661" i="5"/>
  <c r="H1662" i="5"/>
  <c r="H1663" i="5"/>
  <c r="H1664" i="5"/>
  <c r="H1665" i="5"/>
  <c r="H1666" i="5"/>
  <c r="H1667" i="5"/>
  <c r="H1668" i="5"/>
  <c r="H1669" i="5"/>
  <c r="H1670" i="5"/>
  <c r="H1671" i="5"/>
  <c r="H1672" i="5"/>
  <c r="H1673" i="5"/>
  <c r="H1674" i="5"/>
  <c r="H1675" i="5"/>
  <c r="H1676" i="5"/>
  <c r="H1677" i="5"/>
  <c r="H1678" i="5"/>
  <c r="H1679" i="5"/>
  <c r="H1680" i="5"/>
  <c r="H1681" i="5"/>
  <c r="H1682" i="5"/>
  <c r="H1683" i="5"/>
  <c r="H1684" i="5"/>
  <c r="H1685" i="5"/>
  <c r="H1686" i="5"/>
  <c r="H1687" i="5"/>
  <c r="H1688" i="5"/>
  <c r="H1689" i="5"/>
  <c r="H1690" i="5"/>
  <c r="H1691" i="5"/>
  <c r="H1692" i="5"/>
  <c r="H1693" i="5"/>
  <c r="H1694" i="5"/>
  <c r="H1695" i="5"/>
  <c r="H1696" i="5"/>
  <c r="H1697" i="5"/>
  <c r="H1698" i="5"/>
  <c r="H1699" i="5"/>
  <c r="H1700" i="5"/>
  <c r="H1701" i="5"/>
  <c r="H1702" i="5"/>
  <c r="H1703" i="5"/>
  <c r="H1704" i="5"/>
  <c r="H1705" i="5"/>
  <c r="H1706" i="5"/>
  <c r="H1707" i="5"/>
  <c r="H1708" i="5"/>
  <c r="H1709" i="5"/>
  <c r="H1710" i="5"/>
  <c r="H1711" i="5"/>
  <c r="H1712" i="5"/>
  <c r="H1713" i="5"/>
  <c r="H1714" i="5"/>
  <c r="H1715" i="5"/>
  <c r="H1716" i="5"/>
  <c r="H1717" i="5"/>
  <c r="H1718" i="5"/>
  <c r="H1719" i="5"/>
  <c r="H1720" i="5"/>
  <c r="H1721" i="5"/>
  <c r="H1722" i="5"/>
  <c r="H1723" i="5"/>
  <c r="H1724" i="5"/>
  <c r="H1725" i="5"/>
  <c r="H1726" i="5"/>
  <c r="H1727" i="5"/>
  <c r="H1728" i="5"/>
  <c r="H1729" i="5"/>
  <c r="H1730" i="5"/>
  <c r="G2" i="5"/>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492" i="5"/>
  <c r="G493" i="5"/>
  <c r="G494" i="5"/>
  <c r="G495" i="5"/>
  <c r="G496" i="5"/>
  <c r="G497" i="5"/>
  <c r="G498" i="5"/>
  <c r="G499" i="5"/>
  <c r="G500" i="5"/>
  <c r="G501" i="5"/>
  <c r="G502" i="5"/>
  <c r="G503" i="5"/>
  <c r="G504" i="5"/>
  <c r="G505" i="5"/>
  <c r="G506" i="5"/>
  <c r="G507" i="5"/>
  <c r="G508" i="5"/>
  <c r="G509" i="5"/>
  <c r="G510" i="5"/>
  <c r="G511" i="5"/>
  <c r="G512" i="5"/>
  <c r="G513" i="5"/>
  <c r="G514" i="5"/>
  <c r="G515" i="5"/>
  <c r="G516" i="5"/>
  <c r="G517" i="5"/>
  <c r="G518" i="5"/>
  <c r="G519" i="5"/>
  <c r="G520" i="5"/>
  <c r="G521" i="5"/>
  <c r="G522" i="5"/>
  <c r="G523" i="5"/>
  <c r="G524" i="5"/>
  <c r="G525" i="5"/>
  <c r="G526" i="5"/>
  <c r="G527" i="5"/>
  <c r="G528" i="5"/>
  <c r="G529" i="5"/>
  <c r="G530" i="5"/>
  <c r="G531" i="5"/>
  <c r="G532" i="5"/>
  <c r="G533" i="5"/>
  <c r="G534" i="5"/>
  <c r="G535" i="5"/>
  <c r="G536" i="5"/>
  <c r="G537" i="5"/>
  <c r="G538" i="5"/>
  <c r="G539" i="5"/>
  <c r="G540" i="5"/>
  <c r="G541" i="5"/>
  <c r="G542" i="5"/>
  <c r="G543" i="5"/>
  <c r="G544" i="5"/>
  <c r="G545" i="5"/>
  <c r="G546" i="5"/>
  <c r="G547" i="5"/>
  <c r="G548" i="5"/>
  <c r="G549" i="5"/>
  <c r="G550" i="5"/>
  <c r="G551" i="5"/>
  <c r="G552" i="5"/>
  <c r="G553" i="5"/>
  <c r="G554" i="5"/>
  <c r="G555" i="5"/>
  <c r="G556" i="5"/>
  <c r="G557" i="5"/>
  <c r="G558" i="5"/>
  <c r="G559" i="5"/>
  <c r="G560" i="5"/>
  <c r="G561" i="5"/>
  <c r="G562" i="5"/>
  <c r="G563" i="5"/>
  <c r="G564" i="5"/>
  <c r="G565" i="5"/>
  <c r="G566" i="5"/>
  <c r="G567" i="5"/>
  <c r="G568" i="5"/>
  <c r="G569" i="5"/>
  <c r="G570" i="5"/>
  <c r="G571" i="5"/>
  <c r="G572" i="5"/>
  <c r="G573" i="5"/>
  <c r="G574" i="5"/>
  <c r="G575" i="5"/>
  <c r="G576" i="5"/>
  <c r="G577" i="5"/>
  <c r="G578" i="5"/>
  <c r="G579" i="5"/>
  <c r="G580" i="5"/>
  <c r="G581" i="5"/>
  <c r="G582" i="5"/>
  <c r="G583" i="5"/>
  <c r="G584" i="5"/>
  <c r="G585" i="5"/>
  <c r="G586" i="5"/>
  <c r="G587" i="5"/>
  <c r="G588" i="5"/>
  <c r="G589" i="5"/>
  <c r="G590" i="5"/>
  <c r="G591" i="5"/>
  <c r="G592" i="5"/>
  <c r="G593" i="5"/>
  <c r="G594" i="5"/>
  <c r="G595" i="5"/>
  <c r="G596" i="5"/>
  <c r="G597" i="5"/>
  <c r="G598" i="5"/>
  <c r="G599" i="5"/>
  <c r="G600" i="5"/>
  <c r="G601" i="5"/>
  <c r="G602" i="5"/>
  <c r="G603" i="5"/>
  <c r="G604" i="5"/>
  <c r="G605" i="5"/>
  <c r="G606" i="5"/>
  <c r="G607" i="5"/>
  <c r="G608" i="5"/>
  <c r="G609" i="5"/>
  <c r="G610" i="5"/>
  <c r="G611" i="5"/>
  <c r="G612" i="5"/>
  <c r="G613" i="5"/>
  <c r="G614" i="5"/>
  <c r="G615" i="5"/>
  <c r="G616" i="5"/>
  <c r="G617" i="5"/>
  <c r="G618" i="5"/>
  <c r="G619" i="5"/>
  <c r="G620" i="5"/>
  <c r="G621" i="5"/>
  <c r="G622" i="5"/>
  <c r="G623" i="5"/>
  <c r="G624" i="5"/>
  <c r="G625" i="5"/>
  <c r="G626" i="5"/>
  <c r="G627" i="5"/>
  <c r="G628" i="5"/>
  <c r="G629" i="5"/>
  <c r="G630" i="5"/>
  <c r="G631" i="5"/>
  <c r="G632" i="5"/>
  <c r="G633" i="5"/>
  <c r="G634" i="5"/>
  <c r="G635" i="5"/>
  <c r="G636" i="5"/>
  <c r="G637" i="5"/>
  <c r="G638" i="5"/>
  <c r="G639" i="5"/>
  <c r="G640" i="5"/>
  <c r="G641" i="5"/>
  <c r="G642" i="5"/>
  <c r="G643" i="5"/>
  <c r="G644" i="5"/>
  <c r="G645" i="5"/>
  <c r="G646" i="5"/>
  <c r="G647" i="5"/>
  <c r="G648" i="5"/>
  <c r="G649" i="5"/>
  <c r="G650" i="5"/>
  <c r="G651" i="5"/>
  <c r="G652" i="5"/>
  <c r="G653" i="5"/>
  <c r="G654" i="5"/>
  <c r="G655" i="5"/>
  <c r="G656" i="5"/>
  <c r="G657" i="5"/>
  <c r="G658" i="5"/>
  <c r="G659" i="5"/>
  <c r="G660" i="5"/>
  <c r="G661" i="5"/>
  <c r="G662" i="5"/>
  <c r="G663" i="5"/>
  <c r="G664" i="5"/>
  <c r="G665" i="5"/>
  <c r="G666" i="5"/>
  <c r="G667" i="5"/>
  <c r="G668" i="5"/>
  <c r="G669" i="5"/>
  <c r="G670" i="5"/>
  <c r="G671" i="5"/>
  <c r="G672" i="5"/>
  <c r="G673" i="5"/>
  <c r="G674" i="5"/>
  <c r="G675" i="5"/>
  <c r="G676" i="5"/>
  <c r="G677" i="5"/>
  <c r="G678" i="5"/>
  <c r="G679" i="5"/>
  <c r="G680" i="5"/>
  <c r="G681" i="5"/>
  <c r="G682" i="5"/>
  <c r="G683" i="5"/>
  <c r="G684" i="5"/>
  <c r="G685" i="5"/>
  <c r="G686" i="5"/>
  <c r="G687" i="5"/>
  <c r="G688" i="5"/>
  <c r="G689" i="5"/>
  <c r="G690" i="5"/>
  <c r="G691" i="5"/>
  <c r="G692" i="5"/>
  <c r="G693" i="5"/>
  <c r="G694" i="5"/>
  <c r="G695" i="5"/>
  <c r="G696" i="5"/>
  <c r="G697" i="5"/>
  <c r="G698" i="5"/>
  <c r="G699" i="5"/>
  <c r="G700" i="5"/>
  <c r="G701" i="5"/>
  <c r="G702" i="5"/>
  <c r="G703" i="5"/>
  <c r="G704" i="5"/>
  <c r="G705" i="5"/>
  <c r="G706" i="5"/>
  <c r="G707" i="5"/>
  <c r="G708" i="5"/>
  <c r="G709" i="5"/>
  <c r="G710" i="5"/>
  <c r="G711" i="5"/>
  <c r="G712" i="5"/>
  <c r="G713" i="5"/>
  <c r="G714" i="5"/>
  <c r="G715" i="5"/>
  <c r="G716" i="5"/>
  <c r="G717" i="5"/>
  <c r="G718" i="5"/>
  <c r="G719" i="5"/>
  <c r="G720" i="5"/>
  <c r="G721" i="5"/>
  <c r="G722" i="5"/>
  <c r="G723" i="5"/>
  <c r="G724" i="5"/>
  <c r="G725" i="5"/>
  <c r="G726" i="5"/>
  <c r="G727" i="5"/>
  <c r="G728" i="5"/>
  <c r="G729" i="5"/>
  <c r="G730" i="5"/>
  <c r="G731" i="5"/>
  <c r="G732" i="5"/>
  <c r="G733" i="5"/>
  <c r="G734" i="5"/>
  <c r="G735" i="5"/>
  <c r="G736" i="5"/>
  <c r="G737" i="5"/>
  <c r="G738" i="5"/>
  <c r="G739" i="5"/>
  <c r="G740" i="5"/>
  <c r="G741" i="5"/>
  <c r="G742" i="5"/>
  <c r="G743" i="5"/>
  <c r="G744" i="5"/>
  <c r="G745" i="5"/>
  <c r="G746" i="5"/>
  <c r="G747" i="5"/>
  <c r="G748" i="5"/>
  <c r="G749" i="5"/>
  <c r="G750" i="5"/>
  <c r="G751" i="5"/>
  <c r="G752" i="5"/>
  <c r="G753" i="5"/>
  <c r="G754" i="5"/>
  <c r="G755" i="5"/>
  <c r="G756" i="5"/>
  <c r="G757" i="5"/>
  <c r="G758" i="5"/>
  <c r="G759" i="5"/>
  <c r="G760" i="5"/>
  <c r="G761" i="5"/>
  <c r="G762" i="5"/>
  <c r="G763" i="5"/>
  <c r="G764" i="5"/>
  <c r="G765" i="5"/>
  <c r="G766" i="5"/>
  <c r="G767" i="5"/>
  <c r="G768" i="5"/>
  <c r="G769" i="5"/>
  <c r="G770" i="5"/>
  <c r="G771" i="5"/>
  <c r="G772" i="5"/>
  <c r="G773" i="5"/>
  <c r="G774" i="5"/>
  <c r="G775" i="5"/>
  <c r="G776" i="5"/>
  <c r="G777" i="5"/>
  <c r="G778" i="5"/>
  <c r="G779" i="5"/>
  <c r="G780" i="5"/>
  <c r="G781" i="5"/>
  <c r="G782" i="5"/>
  <c r="G783" i="5"/>
  <c r="G784" i="5"/>
  <c r="G785" i="5"/>
  <c r="G786" i="5"/>
  <c r="G787" i="5"/>
  <c r="G788" i="5"/>
  <c r="G789" i="5"/>
  <c r="G790" i="5"/>
  <c r="G791" i="5"/>
  <c r="G792" i="5"/>
  <c r="G793" i="5"/>
  <c r="G794" i="5"/>
  <c r="G795" i="5"/>
  <c r="G796" i="5"/>
  <c r="G797" i="5"/>
  <c r="G798" i="5"/>
  <c r="G799" i="5"/>
  <c r="G800" i="5"/>
  <c r="G801" i="5"/>
  <c r="G802" i="5"/>
  <c r="G803" i="5"/>
  <c r="G804" i="5"/>
  <c r="G805" i="5"/>
  <c r="G806" i="5"/>
  <c r="G807" i="5"/>
  <c r="G808" i="5"/>
  <c r="G809" i="5"/>
  <c r="G810" i="5"/>
  <c r="G811" i="5"/>
  <c r="G812" i="5"/>
  <c r="G813" i="5"/>
  <c r="G814" i="5"/>
  <c r="G815" i="5"/>
  <c r="G816" i="5"/>
  <c r="G817" i="5"/>
  <c r="G818" i="5"/>
  <c r="G819" i="5"/>
  <c r="G820" i="5"/>
  <c r="G821" i="5"/>
  <c r="G822" i="5"/>
  <c r="G823" i="5"/>
  <c r="G824" i="5"/>
  <c r="G825" i="5"/>
  <c r="G826" i="5"/>
  <c r="G827" i="5"/>
  <c r="G828" i="5"/>
  <c r="G829" i="5"/>
  <c r="G830" i="5"/>
  <c r="G831" i="5"/>
  <c r="G832" i="5"/>
  <c r="G833" i="5"/>
  <c r="G834" i="5"/>
  <c r="G835" i="5"/>
  <c r="G836" i="5"/>
  <c r="G837" i="5"/>
  <c r="G838" i="5"/>
  <c r="G839" i="5"/>
  <c r="G840" i="5"/>
  <c r="G841" i="5"/>
  <c r="G842" i="5"/>
  <c r="G843" i="5"/>
  <c r="G844" i="5"/>
  <c r="G845" i="5"/>
  <c r="G846" i="5"/>
  <c r="G847" i="5"/>
  <c r="G848" i="5"/>
  <c r="G849" i="5"/>
  <c r="G850" i="5"/>
  <c r="G851" i="5"/>
  <c r="G852" i="5"/>
  <c r="G853" i="5"/>
  <c r="G854" i="5"/>
  <c r="G855" i="5"/>
  <c r="G856" i="5"/>
  <c r="G857" i="5"/>
  <c r="G858" i="5"/>
  <c r="G859" i="5"/>
  <c r="G860" i="5"/>
  <c r="G861" i="5"/>
  <c r="G862" i="5"/>
  <c r="G863" i="5"/>
  <c r="G864" i="5"/>
  <c r="G865" i="5"/>
  <c r="G866" i="5"/>
  <c r="G867" i="5"/>
  <c r="G868" i="5"/>
  <c r="G869" i="5"/>
  <c r="G870" i="5"/>
  <c r="G871" i="5"/>
  <c r="G872" i="5"/>
  <c r="G873" i="5"/>
  <c r="G874" i="5"/>
  <c r="G875" i="5"/>
  <c r="G876" i="5"/>
  <c r="G877" i="5"/>
  <c r="G878" i="5"/>
  <c r="G879" i="5"/>
  <c r="G880" i="5"/>
  <c r="G881" i="5"/>
  <c r="G882" i="5"/>
  <c r="G883" i="5"/>
  <c r="G884" i="5"/>
  <c r="G885" i="5"/>
  <c r="G886" i="5"/>
  <c r="G887" i="5"/>
  <c r="G888" i="5"/>
  <c r="G889" i="5"/>
  <c r="G890" i="5"/>
  <c r="G891" i="5"/>
  <c r="G892" i="5"/>
  <c r="G893" i="5"/>
  <c r="G894" i="5"/>
  <c r="G895" i="5"/>
  <c r="G896" i="5"/>
  <c r="G897" i="5"/>
  <c r="G898" i="5"/>
  <c r="G899" i="5"/>
  <c r="G900" i="5"/>
  <c r="G901" i="5"/>
  <c r="G902" i="5"/>
  <c r="G903" i="5"/>
  <c r="G904" i="5"/>
  <c r="G905" i="5"/>
  <c r="G906" i="5"/>
  <c r="G907" i="5"/>
  <c r="G908" i="5"/>
  <c r="G909" i="5"/>
  <c r="G910" i="5"/>
  <c r="G911" i="5"/>
  <c r="G912" i="5"/>
  <c r="G913" i="5"/>
  <c r="G914" i="5"/>
  <c r="G915" i="5"/>
  <c r="G916" i="5"/>
  <c r="G917" i="5"/>
  <c r="G918" i="5"/>
  <c r="G919" i="5"/>
  <c r="G920" i="5"/>
  <c r="G921" i="5"/>
  <c r="G922" i="5"/>
  <c r="G923" i="5"/>
  <c r="G924" i="5"/>
  <c r="G925" i="5"/>
  <c r="G926" i="5"/>
  <c r="G927" i="5"/>
  <c r="G928" i="5"/>
  <c r="G929" i="5"/>
  <c r="G930" i="5"/>
  <c r="G931" i="5"/>
  <c r="G932" i="5"/>
  <c r="G933" i="5"/>
  <c r="G934" i="5"/>
  <c r="G935" i="5"/>
  <c r="G936" i="5"/>
  <c r="G937" i="5"/>
  <c r="G938" i="5"/>
  <c r="G939" i="5"/>
  <c r="G940" i="5"/>
  <c r="G941" i="5"/>
  <c r="G942" i="5"/>
  <c r="G943" i="5"/>
  <c r="G944" i="5"/>
  <c r="G945" i="5"/>
  <c r="G946" i="5"/>
  <c r="G947" i="5"/>
  <c r="G948" i="5"/>
  <c r="G949" i="5"/>
  <c r="G950" i="5"/>
  <c r="G951" i="5"/>
  <c r="G952" i="5"/>
  <c r="G953" i="5"/>
  <c r="G954" i="5"/>
  <c r="G955" i="5"/>
  <c r="G956" i="5"/>
  <c r="G957" i="5"/>
  <c r="G958" i="5"/>
  <c r="G959" i="5"/>
  <c r="G960" i="5"/>
  <c r="G961" i="5"/>
  <c r="G962" i="5"/>
  <c r="G963" i="5"/>
  <c r="G964" i="5"/>
  <c r="G965" i="5"/>
  <c r="G966" i="5"/>
  <c r="G967" i="5"/>
  <c r="G968" i="5"/>
  <c r="G969" i="5"/>
  <c r="G970" i="5"/>
  <c r="G971" i="5"/>
  <c r="G972" i="5"/>
  <c r="G973" i="5"/>
  <c r="G974" i="5"/>
  <c r="G975" i="5"/>
  <c r="G976" i="5"/>
  <c r="G977" i="5"/>
  <c r="G978" i="5"/>
  <c r="G979" i="5"/>
  <c r="G980" i="5"/>
  <c r="G981" i="5"/>
  <c r="G982" i="5"/>
  <c r="G983" i="5"/>
  <c r="G984" i="5"/>
  <c r="G985" i="5"/>
  <c r="G986" i="5"/>
  <c r="G987" i="5"/>
  <c r="G988" i="5"/>
  <c r="G989" i="5"/>
  <c r="G990" i="5"/>
  <c r="G991" i="5"/>
  <c r="G992" i="5"/>
  <c r="G993" i="5"/>
  <c r="G994" i="5"/>
  <c r="G995" i="5"/>
  <c r="G996" i="5"/>
  <c r="G997" i="5"/>
  <c r="G998" i="5"/>
  <c r="G999" i="5"/>
  <c r="G1000" i="5"/>
  <c r="G1001" i="5"/>
  <c r="G1002" i="5"/>
  <c r="G1003" i="5"/>
  <c r="G1004" i="5"/>
  <c r="G1005" i="5"/>
  <c r="G1006" i="5"/>
  <c r="G1007" i="5"/>
  <c r="G1008" i="5"/>
  <c r="G1009" i="5"/>
  <c r="G1010" i="5"/>
  <c r="G1011" i="5"/>
  <c r="G1012" i="5"/>
  <c r="G1013" i="5"/>
  <c r="G1014" i="5"/>
  <c r="G1015" i="5"/>
  <c r="G1016" i="5"/>
  <c r="G1017" i="5"/>
  <c r="G1018" i="5"/>
  <c r="G1019" i="5"/>
  <c r="G1020" i="5"/>
  <c r="G1021" i="5"/>
  <c r="G1022" i="5"/>
  <c r="G1023" i="5"/>
  <c r="G1024" i="5"/>
  <c r="G1025" i="5"/>
  <c r="G1026" i="5"/>
  <c r="G1027" i="5"/>
  <c r="G1028" i="5"/>
  <c r="G1029" i="5"/>
  <c r="G1030" i="5"/>
  <c r="G1031" i="5"/>
  <c r="G1032" i="5"/>
  <c r="G1033" i="5"/>
  <c r="G1034" i="5"/>
  <c r="G1035" i="5"/>
  <c r="G1036" i="5"/>
  <c r="G1037" i="5"/>
  <c r="G1038" i="5"/>
  <c r="G1039" i="5"/>
  <c r="G1040" i="5"/>
  <c r="G1041" i="5"/>
  <c r="G1042" i="5"/>
  <c r="G1043" i="5"/>
  <c r="G1044" i="5"/>
  <c r="G1045" i="5"/>
  <c r="G1046" i="5"/>
  <c r="G1047" i="5"/>
  <c r="G1048" i="5"/>
  <c r="G1049" i="5"/>
  <c r="G1050" i="5"/>
  <c r="G1051" i="5"/>
  <c r="G1052" i="5"/>
  <c r="G1053" i="5"/>
  <c r="G1054" i="5"/>
  <c r="G1055" i="5"/>
  <c r="G1056" i="5"/>
  <c r="G1057" i="5"/>
  <c r="G1058" i="5"/>
  <c r="G1059" i="5"/>
  <c r="G1060" i="5"/>
  <c r="G1061" i="5"/>
  <c r="G1062" i="5"/>
  <c r="G1063" i="5"/>
  <c r="G1064" i="5"/>
  <c r="G1065" i="5"/>
  <c r="G1066" i="5"/>
  <c r="G1067" i="5"/>
  <c r="G1068" i="5"/>
  <c r="G1069" i="5"/>
  <c r="G1070" i="5"/>
  <c r="G1071" i="5"/>
  <c r="G1072" i="5"/>
  <c r="G1073" i="5"/>
  <c r="G1074" i="5"/>
  <c r="G1075" i="5"/>
  <c r="G1076" i="5"/>
  <c r="G1077" i="5"/>
  <c r="G1078" i="5"/>
  <c r="G1079" i="5"/>
  <c r="G1080" i="5"/>
  <c r="G1081" i="5"/>
  <c r="G1082" i="5"/>
  <c r="G1083" i="5"/>
  <c r="G1084" i="5"/>
  <c r="G1085" i="5"/>
  <c r="G1086" i="5"/>
  <c r="G1087" i="5"/>
  <c r="G1088" i="5"/>
  <c r="G1089" i="5"/>
  <c r="G1090" i="5"/>
  <c r="G1091" i="5"/>
  <c r="G1092" i="5"/>
  <c r="G1093" i="5"/>
  <c r="G1094" i="5"/>
  <c r="G1095" i="5"/>
  <c r="G1096" i="5"/>
  <c r="G1097" i="5"/>
  <c r="G1098" i="5"/>
  <c r="G1099" i="5"/>
  <c r="G1100" i="5"/>
  <c r="G1101" i="5"/>
  <c r="G1102" i="5"/>
  <c r="G1103" i="5"/>
  <c r="G1104" i="5"/>
  <c r="G1105" i="5"/>
  <c r="G1106" i="5"/>
  <c r="G1107" i="5"/>
  <c r="G1108" i="5"/>
  <c r="G1109" i="5"/>
  <c r="G1110" i="5"/>
  <c r="G1111" i="5"/>
  <c r="G1112" i="5"/>
  <c r="G1113" i="5"/>
  <c r="G1114" i="5"/>
  <c r="G1115" i="5"/>
  <c r="G1116" i="5"/>
  <c r="G1117" i="5"/>
  <c r="G1118" i="5"/>
  <c r="G1119" i="5"/>
  <c r="G1120" i="5"/>
  <c r="G1121" i="5"/>
  <c r="G1122" i="5"/>
  <c r="G1123" i="5"/>
  <c r="G1124" i="5"/>
  <c r="G1125" i="5"/>
  <c r="G1126" i="5"/>
  <c r="G1127" i="5"/>
  <c r="G1128" i="5"/>
  <c r="G1129" i="5"/>
  <c r="G1130" i="5"/>
  <c r="G1131" i="5"/>
  <c r="G1132" i="5"/>
  <c r="G1133" i="5"/>
  <c r="G1134" i="5"/>
  <c r="G1135" i="5"/>
  <c r="G1136" i="5"/>
  <c r="G1137" i="5"/>
  <c r="G1138" i="5"/>
  <c r="G1139" i="5"/>
  <c r="G1140" i="5"/>
  <c r="G1141" i="5"/>
  <c r="G1142" i="5"/>
  <c r="G1143" i="5"/>
  <c r="G1144" i="5"/>
  <c r="G1145" i="5"/>
  <c r="G1146" i="5"/>
  <c r="G1147" i="5"/>
  <c r="G1148" i="5"/>
  <c r="G1149" i="5"/>
  <c r="G1150" i="5"/>
  <c r="G1151" i="5"/>
  <c r="G1152" i="5"/>
  <c r="G1153" i="5"/>
  <c r="G1154" i="5"/>
  <c r="G1155" i="5"/>
  <c r="G1156" i="5"/>
  <c r="G1157" i="5"/>
  <c r="G1158" i="5"/>
  <c r="G1159" i="5"/>
  <c r="G1160" i="5"/>
  <c r="G1161" i="5"/>
  <c r="G1162" i="5"/>
  <c r="G1163" i="5"/>
  <c r="G1164" i="5"/>
  <c r="G1165" i="5"/>
  <c r="G1166" i="5"/>
  <c r="G1167" i="5"/>
  <c r="G1168" i="5"/>
  <c r="G1169" i="5"/>
  <c r="G1170" i="5"/>
  <c r="G1171" i="5"/>
  <c r="G1172" i="5"/>
  <c r="G1173" i="5"/>
  <c r="G1174" i="5"/>
  <c r="G1175" i="5"/>
  <c r="G1176" i="5"/>
  <c r="G1177" i="5"/>
  <c r="G1178" i="5"/>
  <c r="G1179" i="5"/>
  <c r="G1180" i="5"/>
  <c r="G1181" i="5"/>
  <c r="G1182" i="5"/>
  <c r="G1183" i="5"/>
  <c r="G1184" i="5"/>
  <c r="G1185" i="5"/>
  <c r="G1186" i="5"/>
  <c r="G1187" i="5"/>
  <c r="G1188" i="5"/>
  <c r="G1189" i="5"/>
  <c r="G1190" i="5"/>
  <c r="G1191" i="5"/>
  <c r="G1192" i="5"/>
  <c r="G1193" i="5"/>
  <c r="G1194" i="5"/>
  <c r="G1195" i="5"/>
  <c r="G1196" i="5"/>
  <c r="G1197" i="5"/>
  <c r="G1198" i="5"/>
  <c r="G1199" i="5"/>
  <c r="G1200" i="5"/>
  <c r="G1201" i="5"/>
  <c r="G1202" i="5"/>
  <c r="G1203" i="5"/>
  <c r="G1204" i="5"/>
  <c r="G1205" i="5"/>
  <c r="G1206" i="5"/>
  <c r="G1207" i="5"/>
  <c r="G1208" i="5"/>
  <c r="G1209" i="5"/>
  <c r="G1210" i="5"/>
  <c r="G1211" i="5"/>
  <c r="G1212" i="5"/>
  <c r="G1213" i="5"/>
  <c r="G1214" i="5"/>
  <c r="G1215" i="5"/>
  <c r="G1216" i="5"/>
  <c r="G1217" i="5"/>
  <c r="G1218" i="5"/>
  <c r="G1219" i="5"/>
  <c r="G1220" i="5"/>
  <c r="G1221" i="5"/>
  <c r="G1222" i="5"/>
  <c r="G1223" i="5"/>
  <c r="G1224" i="5"/>
  <c r="G1225" i="5"/>
  <c r="G1226" i="5"/>
  <c r="G1227" i="5"/>
  <c r="G1228" i="5"/>
  <c r="G1229" i="5"/>
  <c r="G1230" i="5"/>
  <c r="G1231" i="5"/>
  <c r="G1232" i="5"/>
  <c r="G1233" i="5"/>
  <c r="G1234" i="5"/>
  <c r="G1235" i="5"/>
  <c r="G1236" i="5"/>
  <c r="G1237" i="5"/>
  <c r="G1238" i="5"/>
  <c r="G1239" i="5"/>
  <c r="G1240" i="5"/>
  <c r="G1241" i="5"/>
  <c r="G1242" i="5"/>
  <c r="G1243" i="5"/>
  <c r="G1244" i="5"/>
  <c r="G1245" i="5"/>
  <c r="G1246" i="5"/>
  <c r="G1247" i="5"/>
  <c r="G1248" i="5"/>
  <c r="G1249" i="5"/>
  <c r="G1250" i="5"/>
  <c r="G1251" i="5"/>
  <c r="G1252" i="5"/>
  <c r="G1253" i="5"/>
  <c r="G1254" i="5"/>
  <c r="G1255" i="5"/>
  <c r="G1256" i="5"/>
  <c r="G1257" i="5"/>
  <c r="G1258" i="5"/>
  <c r="G1259" i="5"/>
  <c r="G1260" i="5"/>
  <c r="G1261" i="5"/>
  <c r="G1262" i="5"/>
  <c r="G1263" i="5"/>
  <c r="G1264" i="5"/>
  <c r="G1265" i="5"/>
  <c r="G1266" i="5"/>
  <c r="G1267" i="5"/>
  <c r="G1268" i="5"/>
  <c r="G1269" i="5"/>
  <c r="G1270" i="5"/>
  <c r="G1271" i="5"/>
  <c r="G1272" i="5"/>
  <c r="G1273" i="5"/>
  <c r="G1274" i="5"/>
  <c r="G1275" i="5"/>
  <c r="G1276" i="5"/>
  <c r="G1277" i="5"/>
  <c r="G1278" i="5"/>
  <c r="G1279" i="5"/>
  <c r="G1280" i="5"/>
  <c r="G1281" i="5"/>
  <c r="G1282" i="5"/>
  <c r="G1283" i="5"/>
  <c r="G1284" i="5"/>
  <c r="G1285" i="5"/>
  <c r="G1286" i="5"/>
  <c r="G1287" i="5"/>
  <c r="G1288" i="5"/>
  <c r="G1289" i="5"/>
  <c r="G1290" i="5"/>
  <c r="G1291" i="5"/>
  <c r="G1292" i="5"/>
  <c r="G1293" i="5"/>
  <c r="G1294" i="5"/>
  <c r="G1295" i="5"/>
  <c r="G1296" i="5"/>
  <c r="G1297" i="5"/>
  <c r="G1298" i="5"/>
  <c r="G1299" i="5"/>
  <c r="G1300" i="5"/>
  <c r="G1301" i="5"/>
  <c r="G1302" i="5"/>
  <c r="G1303" i="5"/>
  <c r="G1304" i="5"/>
  <c r="G1305" i="5"/>
  <c r="G1306" i="5"/>
  <c r="G1307" i="5"/>
  <c r="G1308" i="5"/>
  <c r="G1309" i="5"/>
  <c r="G1310" i="5"/>
  <c r="G1311" i="5"/>
  <c r="G1312" i="5"/>
  <c r="G1313" i="5"/>
  <c r="G1314" i="5"/>
  <c r="G1315" i="5"/>
  <c r="G1316" i="5"/>
  <c r="G1317" i="5"/>
  <c r="G1318" i="5"/>
  <c r="G1319" i="5"/>
  <c r="G1320" i="5"/>
  <c r="G1321" i="5"/>
  <c r="G1322" i="5"/>
  <c r="G1323" i="5"/>
  <c r="G1324" i="5"/>
  <c r="G1325" i="5"/>
  <c r="G1326" i="5"/>
  <c r="G1327" i="5"/>
  <c r="G1328" i="5"/>
  <c r="G1329" i="5"/>
  <c r="G1330" i="5"/>
  <c r="G1331" i="5"/>
  <c r="G1332" i="5"/>
  <c r="G1333" i="5"/>
  <c r="G1334" i="5"/>
  <c r="G1335" i="5"/>
  <c r="G1336" i="5"/>
  <c r="G1337" i="5"/>
  <c r="G1338" i="5"/>
  <c r="G1339" i="5"/>
  <c r="G1340" i="5"/>
  <c r="G1341" i="5"/>
  <c r="G1342" i="5"/>
  <c r="G1343" i="5"/>
  <c r="G1344" i="5"/>
  <c r="G1345" i="5"/>
  <c r="G1346" i="5"/>
  <c r="G1347" i="5"/>
  <c r="G1348" i="5"/>
  <c r="G1349" i="5"/>
  <c r="G1350" i="5"/>
  <c r="G1351" i="5"/>
  <c r="G1352" i="5"/>
  <c r="G1353" i="5"/>
  <c r="G1354" i="5"/>
  <c r="G1355" i="5"/>
  <c r="G1356" i="5"/>
  <c r="G1357" i="5"/>
  <c r="G1358" i="5"/>
  <c r="G1359" i="5"/>
  <c r="G1360" i="5"/>
  <c r="G1361" i="5"/>
  <c r="G1362" i="5"/>
  <c r="G1363" i="5"/>
  <c r="G1364" i="5"/>
  <c r="G1365" i="5"/>
  <c r="G1366" i="5"/>
  <c r="G1367" i="5"/>
  <c r="G1368" i="5"/>
  <c r="G1369" i="5"/>
  <c r="G1370" i="5"/>
  <c r="G1371" i="5"/>
  <c r="G1372" i="5"/>
  <c r="G1373" i="5"/>
  <c r="G1374" i="5"/>
  <c r="G1375" i="5"/>
  <c r="G1376" i="5"/>
  <c r="G1377" i="5"/>
  <c r="G1378" i="5"/>
  <c r="G1379" i="5"/>
  <c r="G1380" i="5"/>
  <c r="G1381" i="5"/>
  <c r="G1382" i="5"/>
  <c r="G1383" i="5"/>
  <c r="G1384" i="5"/>
  <c r="G1385" i="5"/>
  <c r="G1386" i="5"/>
  <c r="G1387" i="5"/>
  <c r="G1388" i="5"/>
  <c r="G1389" i="5"/>
  <c r="G1390" i="5"/>
  <c r="G1391" i="5"/>
  <c r="G1392" i="5"/>
  <c r="G1393" i="5"/>
  <c r="G1394" i="5"/>
  <c r="G1395" i="5"/>
  <c r="G1396" i="5"/>
  <c r="G1397" i="5"/>
  <c r="G1398" i="5"/>
  <c r="G1399" i="5"/>
  <c r="G1400" i="5"/>
  <c r="G1401" i="5"/>
  <c r="G1402" i="5"/>
  <c r="G1403" i="5"/>
  <c r="G1404" i="5"/>
  <c r="G1405" i="5"/>
  <c r="G1406" i="5"/>
  <c r="G1407" i="5"/>
  <c r="G1408" i="5"/>
  <c r="G1409" i="5"/>
  <c r="G1410" i="5"/>
  <c r="G1411" i="5"/>
  <c r="G1412" i="5"/>
  <c r="G1413" i="5"/>
  <c r="G1414" i="5"/>
  <c r="G1415" i="5"/>
  <c r="G1416" i="5"/>
  <c r="G1417" i="5"/>
  <c r="G1418" i="5"/>
  <c r="G1419" i="5"/>
  <c r="G1420" i="5"/>
  <c r="G1421" i="5"/>
  <c r="G1422" i="5"/>
  <c r="G1423" i="5"/>
  <c r="G1424" i="5"/>
  <c r="G1425" i="5"/>
  <c r="G1426" i="5"/>
  <c r="G1427" i="5"/>
  <c r="G1428" i="5"/>
  <c r="G1429" i="5"/>
  <c r="G1430" i="5"/>
  <c r="G1431" i="5"/>
  <c r="G1432" i="5"/>
  <c r="G1433" i="5"/>
  <c r="G1434" i="5"/>
  <c r="G1435" i="5"/>
  <c r="G1436" i="5"/>
  <c r="G1437" i="5"/>
  <c r="G1438" i="5"/>
  <c r="G1439" i="5"/>
  <c r="G1440" i="5"/>
  <c r="G1441" i="5"/>
  <c r="G1442" i="5"/>
  <c r="G1443" i="5"/>
  <c r="G1444" i="5"/>
  <c r="G1445" i="5"/>
  <c r="G1446" i="5"/>
  <c r="G1447" i="5"/>
  <c r="G1448" i="5"/>
  <c r="G1449" i="5"/>
  <c r="G1450" i="5"/>
  <c r="G1451" i="5"/>
  <c r="G1452" i="5"/>
  <c r="G1453" i="5"/>
  <c r="G1454" i="5"/>
  <c r="G1455" i="5"/>
  <c r="G1456" i="5"/>
  <c r="G1457" i="5"/>
  <c r="G1458" i="5"/>
  <c r="G1459" i="5"/>
  <c r="G1460" i="5"/>
  <c r="G1461" i="5"/>
  <c r="G1462" i="5"/>
  <c r="G1463" i="5"/>
  <c r="G1464" i="5"/>
  <c r="G1465" i="5"/>
  <c r="G1466" i="5"/>
  <c r="G1467" i="5"/>
  <c r="G1468" i="5"/>
  <c r="G1469" i="5"/>
  <c r="G1470" i="5"/>
  <c r="G1471" i="5"/>
  <c r="G1472" i="5"/>
  <c r="G1473" i="5"/>
  <c r="G1474" i="5"/>
  <c r="G1475" i="5"/>
  <c r="G1476" i="5"/>
  <c r="G1477" i="5"/>
  <c r="G1478" i="5"/>
  <c r="G1479" i="5"/>
  <c r="G1480" i="5"/>
  <c r="G1481" i="5"/>
  <c r="G1482" i="5"/>
  <c r="G1483" i="5"/>
  <c r="G1484" i="5"/>
  <c r="G1485" i="5"/>
  <c r="G1486" i="5"/>
  <c r="G1487" i="5"/>
  <c r="G1488" i="5"/>
  <c r="G1489" i="5"/>
  <c r="G1490" i="5"/>
  <c r="G1491" i="5"/>
  <c r="G1492" i="5"/>
  <c r="G1493" i="5"/>
  <c r="G1494" i="5"/>
  <c r="G1495" i="5"/>
  <c r="G1496" i="5"/>
  <c r="G1497" i="5"/>
  <c r="G1498" i="5"/>
  <c r="G1499" i="5"/>
  <c r="G1500" i="5"/>
  <c r="G1501" i="5"/>
  <c r="G1502" i="5"/>
  <c r="G1503" i="5"/>
  <c r="G1504" i="5"/>
  <c r="G1505" i="5"/>
  <c r="G1506" i="5"/>
  <c r="G1507" i="5"/>
  <c r="G1508" i="5"/>
  <c r="G1509" i="5"/>
  <c r="G1510" i="5"/>
  <c r="G1511" i="5"/>
  <c r="G1512" i="5"/>
  <c r="G1513" i="5"/>
  <c r="G1514" i="5"/>
  <c r="G1515" i="5"/>
  <c r="G1516" i="5"/>
  <c r="G1517" i="5"/>
  <c r="G1518" i="5"/>
  <c r="G1519" i="5"/>
  <c r="G1520" i="5"/>
  <c r="G1521" i="5"/>
  <c r="G1522" i="5"/>
  <c r="G1523" i="5"/>
  <c r="G1524" i="5"/>
  <c r="G1525" i="5"/>
  <c r="G1526" i="5"/>
  <c r="G1527" i="5"/>
  <c r="G1528" i="5"/>
  <c r="G1529" i="5"/>
  <c r="G1530" i="5"/>
  <c r="G1531" i="5"/>
  <c r="G1532" i="5"/>
  <c r="G1533" i="5"/>
  <c r="G1534" i="5"/>
  <c r="G1535" i="5"/>
  <c r="G1536" i="5"/>
  <c r="G1537" i="5"/>
  <c r="G1538" i="5"/>
  <c r="G1539" i="5"/>
  <c r="G1540" i="5"/>
  <c r="G1541" i="5"/>
  <c r="G1542" i="5"/>
  <c r="G1543" i="5"/>
  <c r="G1544" i="5"/>
  <c r="G1545" i="5"/>
  <c r="G1546" i="5"/>
  <c r="G1547" i="5"/>
  <c r="G1548" i="5"/>
  <c r="G1549" i="5"/>
  <c r="G1550" i="5"/>
  <c r="G1551" i="5"/>
  <c r="G1552" i="5"/>
  <c r="G1553" i="5"/>
  <c r="G1554" i="5"/>
  <c r="G1555" i="5"/>
  <c r="G1556" i="5"/>
  <c r="G1557" i="5"/>
  <c r="G1558" i="5"/>
  <c r="G1559" i="5"/>
  <c r="G1560" i="5"/>
  <c r="G1561" i="5"/>
  <c r="G1562" i="5"/>
  <c r="G1563" i="5"/>
  <c r="G1564" i="5"/>
  <c r="G1565" i="5"/>
  <c r="G1566" i="5"/>
  <c r="G1567" i="5"/>
  <c r="G1568" i="5"/>
  <c r="G1569" i="5"/>
  <c r="G1570" i="5"/>
  <c r="G1571" i="5"/>
  <c r="G1572" i="5"/>
  <c r="G1573" i="5"/>
  <c r="G1574" i="5"/>
  <c r="G1575" i="5"/>
  <c r="G1576" i="5"/>
  <c r="G1577" i="5"/>
  <c r="G1578" i="5"/>
  <c r="G1579" i="5"/>
  <c r="G1580" i="5"/>
  <c r="G1581" i="5"/>
  <c r="G1582" i="5"/>
  <c r="G1583" i="5"/>
  <c r="G1584" i="5"/>
  <c r="G1585" i="5"/>
  <c r="G1586" i="5"/>
  <c r="G1587" i="5"/>
  <c r="G1588" i="5"/>
  <c r="G1589" i="5"/>
  <c r="G1590" i="5"/>
  <c r="G1591" i="5"/>
  <c r="G1592" i="5"/>
  <c r="G1593" i="5"/>
  <c r="G1594" i="5"/>
  <c r="G1595" i="5"/>
  <c r="G1596" i="5"/>
  <c r="G1597" i="5"/>
  <c r="G1598" i="5"/>
  <c r="G1599" i="5"/>
  <c r="G1600" i="5"/>
  <c r="G1601" i="5"/>
  <c r="G1602" i="5"/>
  <c r="G1603" i="5"/>
  <c r="G1604" i="5"/>
  <c r="G1605" i="5"/>
  <c r="G1606" i="5"/>
  <c r="G1607" i="5"/>
  <c r="G1608" i="5"/>
  <c r="G1609" i="5"/>
  <c r="G1610" i="5"/>
  <c r="G1611" i="5"/>
  <c r="G1612" i="5"/>
  <c r="G1613" i="5"/>
  <c r="G1614" i="5"/>
  <c r="G1615" i="5"/>
  <c r="G1616" i="5"/>
  <c r="G1617" i="5"/>
  <c r="G1618" i="5"/>
  <c r="G1619" i="5"/>
  <c r="G1620" i="5"/>
  <c r="G1621" i="5"/>
  <c r="G1622" i="5"/>
  <c r="G1623" i="5"/>
  <c r="G1624" i="5"/>
  <c r="G1625" i="5"/>
  <c r="G1626" i="5"/>
  <c r="G1627" i="5"/>
  <c r="G1628" i="5"/>
  <c r="G1629" i="5"/>
  <c r="G1630" i="5"/>
  <c r="G1631" i="5"/>
  <c r="G1632" i="5"/>
  <c r="G1633" i="5"/>
  <c r="G1634" i="5"/>
  <c r="G1635" i="5"/>
  <c r="G1636" i="5"/>
  <c r="G1637" i="5"/>
  <c r="G1638" i="5"/>
  <c r="G1639" i="5"/>
  <c r="G1640" i="5"/>
  <c r="G1641" i="5"/>
  <c r="G1642" i="5"/>
  <c r="G1643" i="5"/>
  <c r="G1644" i="5"/>
  <c r="G1645" i="5"/>
  <c r="G1646" i="5"/>
  <c r="G1647" i="5"/>
  <c r="G1648" i="5"/>
  <c r="G1649" i="5"/>
  <c r="G1650" i="5"/>
  <c r="G1651" i="5"/>
  <c r="G1652" i="5"/>
  <c r="G1653" i="5"/>
  <c r="G1654" i="5"/>
  <c r="G1655" i="5"/>
  <c r="G1656" i="5"/>
  <c r="G1657" i="5"/>
  <c r="G1658" i="5"/>
  <c r="G1659" i="5"/>
  <c r="G1660" i="5"/>
  <c r="G1661" i="5"/>
  <c r="G1662" i="5"/>
  <c r="G1663" i="5"/>
  <c r="G1664" i="5"/>
  <c r="G1665" i="5"/>
  <c r="G1666" i="5"/>
  <c r="G1667" i="5"/>
  <c r="G1668" i="5"/>
  <c r="G1669" i="5"/>
  <c r="G1670" i="5"/>
  <c r="G1671" i="5"/>
  <c r="G1672" i="5"/>
  <c r="G1673" i="5"/>
  <c r="G1674" i="5"/>
  <c r="G1675" i="5"/>
  <c r="G1676" i="5"/>
  <c r="G1677" i="5"/>
  <c r="G1678" i="5"/>
  <c r="G1679" i="5"/>
  <c r="G1680" i="5"/>
  <c r="G1681" i="5"/>
  <c r="G1682" i="5"/>
  <c r="G1683" i="5"/>
  <c r="G1684" i="5"/>
  <c r="G1685" i="5"/>
  <c r="G1686" i="5"/>
  <c r="G1687" i="5"/>
  <c r="G1688" i="5"/>
  <c r="G1689" i="5"/>
  <c r="G1690" i="5"/>
  <c r="G1691" i="5"/>
  <c r="G1692" i="5"/>
  <c r="G1693" i="5"/>
  <c r="G1694" i="5"/>
  <c r="G1695" i="5"/>
  <c r="G1696" i="5"/>
  <c r="G1697" i="5"/>
  <c r="G1698" i="5"/>
  <c r="G1699" i="5"/>
  <c r="G1700" i="5"/>
  <c r="G1701" i="5"/>
  <c r="G1702" i="5"/>
  <c r="G1703" i="5"/>
  <c r="G1704" i="5"/>
  <c r="G1705" i="5"/>
  <c r="G1706" i="5"/>
  <c r="G1707" i="5"/>
  <c r="G1708" i="5"/>
  <c r="G1709" i="5"/>
  <c r="G1710" i="5"/>
  <c r="G1711" i="5"/>
  <c r="G1712" i="5"/>
  <c r="G1713" i="5"/>
  <c r="G1714" i="5"/>
  <c r="G1715" i="5"/>
  <c r="G1716" i="5"/>
  <c r="G1717" i="5"/>
  <c r="G1718" i="5"/>
  <c r="G1719" i="5"/>
  <c r="G1720" i="5"/>
  <c r="G1721" i="5"/>
  <c r="G1722" i="5"/>
  <c r="G1723" i="5"/>
  <c r="G1724" i="5"/>
  <c r="G1725" i="5"/>
  <c r="G1726" i="5"/>
  <c r="G1727" i="5"/>
  <c r="G1728" i="5"/>
  <c r="G1729" i="5"/>
  <c r="G1730" i="5"/>
  <c r="S2" i="6"/>
  <c r="U2" i="6" s="1"/>
  <c r="S3" i="6"/>
  <c r="U3" i="6" s="1"/>
  <c r="S4" i="6"/>
  <c r="U4" i="6" s="1"/>
  <c r="S5" i="6"/>
  <c r="U5" i="6" s="1"/>
  <c r="S6" i="6"/>
  <c r="U6" i="6" s="1"/>
  <c r="V6" i="6"/>
  <c r="S7" i="6"/>
  <c r="U7" i="6" s="1"/>
  <c r="S8" i="6"/>
  <c r="U8" i="6" s="1"/>
  <c r="V8" i="6"/>
  <c r="S9" i="6"/>
  <c r="U9" i="6" s="1"/>
  <c r="S10" i="6"/>
  <c r="U10" i="6" s="1"/>
  <c r="S11" i="6"/>
  <c r="U11" i="6" s="1"/>
  <c r="S12" i="6"/>
  <c r="U12" i="6" s="1"/>
  <c r="S13" i="6"/>
  <c r="U13" i="6" s="1"/>
  <c r="S14" i="6"/>
  <c r="U14" i="6" s="1"/>
  <c r="V14" i="6"/>
  <c r="S15" i="6"/>
  <c r="U15" i="6" s="1"/>
  <c r="S16" i="6"/>
  <c r="U16" i="6" s="1"/>
  <c r="V16" i="6"/>
  <c r="S17" i="6"/>
  <c r="U17" i="6" s="1"/>
  <c r="S18" i="6"/>
  <c r="U18" i="6" s="1"/>
  <c r="S19" i="6"/>
  <c r="U19" i="6" s="1"/>
  <c r="S20" i="6"/>
  <c r="U20" i="6" s="1"/>
  <c r="S21" i="6"/>
  <c r="U21" i="6" s="1"/>
  <c r="S22" i="6"/>
  <c r="U22" i="6" s="1"/>
  <c r="V22" i="6"/>
  <c r="S23" i="6"/>
  <c r="U23" i="6" s="1"/>
  <c r="S24" i="6"/>
  <c r="U24" i="6" s="1"/>
  <c r="V24" i="6"/>
  <c r="S25" i="6"/>
  <c r="U25" i="6" s="1"/>
  <c r="S26" i="6"/>
  <c r="U26" i="6" s="1"/>
  <c r="S27" i="6"/>
  <c r="U27" i="6" s="1"/>
  <c r="S28" i="6"/>
  <c r="U28" i="6" s="1"/>
  <c r="S29" i="6"/>
  <c r="U29" i="6" s="1"/>
  <c r="S30" i="6"/>
  <c r="U30" i="6" s="1"/>
  <c r="S31" i="6"/>
  <c r="U31" i="6" s="1"/>
  <c r="S32" i="6"/>
  <c r="U32" i="6" s="1"/>
  <c r="S33" i="6"/>
  <c r="U33" i="6" s="1"/>
  <c r="S34" i="6"/>
  <c r="U34" i="6" s="1"/>
  <c r="S35" i="6"/>
  <c r="S36" i="6"/>
  <c r="U36" i="6" s="1"/>
  <c r="S37" i="6"/>
  <c r="S38" i="6"/>
  <c r="U38" i="6" s="1"/>
  <c r="S39" i="6"/>
  <c r="S40" i="6"/>
  <c r="U40" i="6" s="1"/>
  <c r="S41" i="6"/>
  <c r="S42" i="6"/>
  <c r="U42" i="6" s="1"/>
  <c r="S43" i="6"/>
  <c r="S44" i="6"/>
  <c r="U44" i="6" s="1"/>
  <c r="S45" i="6"/>
  <c r="S46" i="6"/>
  <c r="U46" i="6" s="1"/>
  <c r="S47" i="6"/>
  <c r="S48" i="6"/>
  <c r="U48" i="6" s="1"/>
  <c r="S49" i="6"/>
  <c r="S50" i="6"/>
  <c r="U50" i="6" s="1"/>
  <c r="S51" i="6"/>
  <c r="S52" i="6"/>
  <c r="U52" i="6" s="1"/>
  <c r="S53" i="6"/>
  <c r="S54" i="6"/>
  <c r="U54" i="6" s="1"/>
  <c r="S55" i="6"/>
  <c r="S56" i="6"/>
  <c r="U56" i="6" s="1"/>
  <c r="S57" i="6"/>
  <c r="S58" i="6"/>
  <c r="U58" i="6" s="1"/>
  <c r="S59" i="6"/>
  <c r="S60" i="6"/>
  <c r="U60" i="6" s="1"/>
  <c r="S61" i="6"/>
  <c r="S62" i="6"/>
  <c r="U62" i="6" s="1"/>
  <c r="S63" i="6"/>
  <c r="S64" i="6"/>
  <c r="U64" i="6" s="1"/>
  <c r="S65" i="6"/>
  <c r="S66" i="6"/>
  <c r="U66" i="6" s="1"/>
  <c r="S67" i="6"/>
  <c r="S68" i="6"/>
  <c r="U68" i="6" s="1"/>
  <c r="S69" i="6"/>
  <c r="S70" i="6"/>
  <c r="U70" i="6" s="1"/>
  <c r="S71" i="6"/>
  <c r="S72" i="6"/>
  <c r="U72" i="6" s="1"/>
  <c r="S73" i="6"/>
  <c r="S74" i="6"/>
  <c r="U74" i="6" s="1"/>
  <c r="S75" i="6"/>
  <c r="S76" i="6"/>
  <c r="U76" i="6" s="1"/>
  <c r="S77" i="6"/>
  <c r="S78" i="6"/>
  <c r="U78" i="6" s="1"/>
  <c r="S79" i="6"/>
  <c r="U79" i="6" s="1"/>
  <c r="S80" i="6"/>
  <c r="S81" i="6"/>
  <c r="U81" i="6" s="1"/>
  <c r="S82" i="6"/>
  <c r="U82" i="6" s="1"/>
  <c r="S83" i="6"/>
  <c r="U83" i="6" s="1"/>
  <c r="S84" i="6"/>
  <c r="S85" i="6"/>
  <c r="S86" i="6"/>
  <c r="U86" i="6" s="1"/>
  <c r="S87" i="6"/>
  <c r="S88" i="6"/>
  <c r="U88" i="6"/>
  <c r="V88" i="6"/>
  <c r="S89" i="6"/>
  <c r="U89" i="6" s="1"/>
  <c r="V89" i="6" s="1"/>
  <c r="S90" i="6"/>
  <c r="U90" i="6" s="1"/>
  <c r="S91" i="6"/>
  <c r="U91" i="6"/>
  <c r="S92" i="6"/>
  <c r="U92" i="6" s="1"/>
  <c r="V92" i="6" s="1"/>
  <c r="S93" i="6"/>
  <c r="U93" i="6" s="1"/>
  <c r="V93" i="6" s="1"/>
  <c r="S94" i="6"/>
  <c r="U94" i="6" s="1"/>
  <c r="S95" i="6"/>
  <c r="U95" i="6"/>
  <c r="S96" i="6"/>
  <c r="U96" i="6" s="1"/>
  <c r="S97" i="6"/>
  <c r="U97" i="6" s="1"/>
  <c r="V97" i="6" s="1"/>
  <c r="S98" i="6"/>
  <c r="U98" i="6" s="1"/>
  <c r="S99" i="6"/>
  <c r="U99" i="6" s="1"/>
  <c r="S100" i="6"/>
  <c r="V100" i="6" s="1"/>
  <c r="U100" i="6"/>
  <c r="S101" i="6"/>
  <c r="U101" i="6" s="1"/>
  <c r="V101" i="6" s="1"/>
  <c r="S102" i="6"/>
  <c r="U102" i="6" s="1"/>
  <c r="S103" i="6"/>
  <c r="S104" i="6"/>
  <c r="U104" i="6"/>
  <c r="V104" i="6"/>
  <c r="S105" i="6"/>
  <c r="U105" i="6" s="1"/>
  <c r="V105" i="6" s="1"/>
  <c r="S106" i="6"/>
  <c r="U106" i="6" s="1"/>
  <c r="S107" i="6"/>
  <c r="U107" i="6"/>
  <c r="S108" i="6"/>
  <c r="U108" i="6" s="1"/>
  <c r="V108" i="6" s="1"/>
  <c r="S109" i="6"/>
  <c r="U109" i="6" s="1"/>
  <c r="V109" i="6" s="1"/>
  <c r="S110" i="6"/>
  <c r="U110" i="6" s="1"/>
  <c r="S111" i="6"/>
  <c r="U111" i="6"/>
  <c r="S112" i="6"/>
  <c r="U112" i="6" s="1"/>
  <c r="S113" i="6"/>
  <c r="U113" i="6" s="1"/>
  <c r="V113" i="6" s="1"/>
  <c r="S114" i="6"/>
  <c r="U114" i="6" s="1"/>
  <c r="S115" i="6"/>
  <c r="U115" i="6" s="1"/>
  <c r="S116" i="6"/>
  <c r="V116" i="6" s="1"/>
  <c r="U116" i="6"/>
  <c r="S117" i="6"/>
  <c r="S118" i="6"/>
  <c r="U118" i="6" s="1"/>
  <c r="S119" i="6"/>
  <c r="S120" i="6"/>
  <c r="U120" i="6"/>
  <c r="V120" i="6"/>
  <c r="S121" i="6"/>
  <c r="S122" i="6"/>
  <c r="U122" i="6" s="1"/>
  <c r="S123" i="6"/>
  <c r="U123" i="6"/>
  <c r="S124" i="6"/>
  <c r="U124" i="6" s="1"/>
  <c r="V124" i="6" s="1"/>
  <c r="S125" i="6"/>
  <c r="S126" i="6"/>
  <c r="U126" i="6" s="1"/>
  <c r="S127" i="6"/>
  <c r="U127" i="6"/>
  <c r="S128" i="6"/>
  <c r="U128" i="6" s="1"/>
  <c r="S129" i="6"/>
  <c r="S130" i="6"/>
  <c r="S131" i="6"/>
  <c r="S132" i="6"/>
  <c r="S133" i="6"/>
  <c r="S134" i="6"/>
  <c r="S135" i="6"/>
  <c r="S136" i="6"/>
  <c r="S137" i="6"/>
  <c r="S138" i="6"/>
  <c r="S139" i="6"/>
  <c r="S140" i="6"/>
  <c r="S141" i="6"/>
  <c r="S142" i="6"/>
  <c r="S143" i="6"/>
  <c r="S144" i="6"/>
  <c r="S145" i="6"/>
  <c r="S146" i="6"/>
  <c r="S147" i="6"/>
  <c r="S148" i="6"/>
  <c r="S149" i="6"/>
  <c r="S150" i="6"/>
  <c r="S151" i="6"/>
  <c r="S152" i="6"/>
  <c r="S153" i="6"/>
  <c r="S154" i="6"/>
  <c r="S155" i="6"/>
  <c r="S156" i="6"/>
  <c r="S157" i="6"/>
  <c r="S158" i="6"/>
  <c r="S159" i="6"/>
  <c r="S160" i="6"/>
  <c r="S161" i="6"/>
  <c r="S162" i="6"/>
  <c r="S163" i="6"/>
  <c r="S164" i="6"/>
  <c r="S165" i="6"/>
  <c r="S166" i="6"/>
  <c r="S167" i="6"/>
  <c r="S168" i="6"/>
  <c r="S169" i="6"/>
  <c r="S170" i="6"/>
  <c r="S171" i="6"/>
  <c r="S172" i="6"/>
  <c r="S173" i="6"/>
  <c r="S174" i="6"/>
  <c r="S175" i="6"/>
  <c r="S176" i="6"/>
  <c r="S177" i="6"/>
  <c r="S178" i="6"/>
  <c r="S179" i="6"/>
  <c r="S180" i="6"/>
  <c r="S181" i="6"/>
  <c r="S182" i="6"/>
  <c r="S183" i="6"/>
  <c r="S184" i="6"/>
  <c r="S185" i="6"/>
  <c r="S186" i="6"/>
  <c r="S187" i="6"/>
  <c r="S188" i="6"/>
  <c r="S189" i="6"/>
  <c r="S190" i="6"/>
  <c r="S191" i="6"/>
  <c r="S192" i="6"/>
  <c r="S193" i="6"/>
  <c r="S194" i="6"/>
  <c r="S195" i="6"/>
  <c r="S196" i="6"/>
  <c r="S197" i="6"/>
  <c r="S198" i="6"/>
  <c r="S199" i="6"/>
  <c r="S200" i="6"/>
  <c r="U200" i="6" s="1"/>
  <c r="S201" i="6"/>
  <c r="U201" i="6" s="1"/>
  <c r="V201" i="6" s="1"/>
  <c r="S202" i="6"/>
  <c r="S203" i="6"/>
  <c r="S204" i="6"/>
  <c r="S205" i="6"/>
  <c r="S206" i="6"/>
  <c r="S207" i="6"/>
  <c r="S208" i="6"/>
  <c r="S209" i="6"/>
  <c r="S210" i="6"/>
  <c r="S211" i="6"/>
  <c r="S212" i="6"/>
  <c r="S213" i="6"/>
  <c r="S214" i="6"/>
  <c r="S215" i="6"/>
  <c r="S216" i="6"/>
  <c r="S217" i="6"/>
  <c r="S218" i="6"/>
  <c r="S219" i="6"/>
  <c r="S220" i="6"/>
  <c r="S221" i="6"/>
  <c r="S222" i="6"/>
  <c r="S223" i="6"/>
  <c r="S224" i="6"/>
  <c r="S225" i="6"/>
  <c r="S226" i="6"/>
  <c r="S227" i="6"/>
  <c r="S228" i="6"/>
  <c r="S229" i="6"/>
  <c r="S230" i="6"/>
  <c r="S231" i="6"/>
  <c r="S232" i="6"/>
  <c r="S233" i="6"/>
  <c r="S234" i="6"/>
  <c r="S235" i="6"/>
  <c r="S236" i="6"/>
  <c r="S237" i="6"/>
  <c r="S238" i="6"/>
  <c r="S239" i="6"/>
  <c r="S240" i="6"/>
  <c r="S241" i="6"/>
  <c r="S242" i="6"/>
  <c r="S243" i="6"/>
  <c r="S244" i="6"/>
  <c r="S245" i="6"/>
  <c r="S246" i="6"/>
  <c r="S247" i="6"/>
  <c r="S248" i="6"/>
  <c r="S249" i="6"/>
  <c r="S250" i="6"/>
  <c r="S251" i="6"/>
  <c r="S252" i="6"/>
  <c r="S253" i="6"/>
  <c r="S254" i="6"/>
  <c r="S255" i="6"/>
  <c r="S256" i="6"/>
  <c r="S257" i="6"/>
  <c r="S258" i="6"/>
  <c r="S259" i="6"/>
  <c r="S260" i="6"/>
  <c r="S261" i="6"/>
  <c r="S262" i="6"/>
  <c r="S263" i="6"/>
  <c r="S264" i="6"/>
  <c r="S265" i="6"/>
  <c r="S266" i="6"/>
  <c r="S267" i="6"/>
  <c r="S268" i="6"/>
  <c r="S269" i="6"/>
  <c r="S270" i="6"/>
  <c r="S271" i="6"/>
  <c r="S272" i="6"/>
  <c r="S273" i="6"/>
  <c r="S274" i="6"/>
  <c r="S275" i="6"/>
  <c r="S276" i="6"/>
  <c r="S277" i="6"/>
  <c r="S278" i="6"/>
  <c r="U278" i="6" s="1"/>
  <c r="S279" i="6"/>
  <c r="U279" i="6" s="1"/>
  <c r="S280" i="6"/>
  <c r="U280" i="6" s="1"/>
  <c r="S281" i="6"/>
  <c r="U281" i="6" s="1"/>
  <c r="S282" i="6"/>
  <c r="U282" i="6" s="1"/>
  <c r="S283" i="6"/>
  <c r="U283" i="6" s="1"/>
  <c r="S284" i="6"/>
  <c r="U284" i="6" s="1"/>
  <c r="S285" i="6"/>
  <c r="U285" i="6" s="1"/>
  <c r="S286" i="6"/>
  <c r="U286" i="6" s="1"/>
  <c r="S287" i="6"/>
  <c r="U287" i="6" s="1"/>
  <c r="S288" i="6"/>
  <c r="U288" i="6" s="1"/>
  <c r="S289" i="6"/>
  <c r="U289" i="6" s="1"/>
  <c r="S290" i="6"/>
  <c r="U290" i="6" s="1"/>
  <c r="S291" i="6"/>
  <c r="S292" i="6"/>
  <c r="S293" i="6"/>
  <c r="S294" i="6"/>
  <c r="S295" i="6"/>
  <c r="S296" i="6"/>
  <c r="S297" i="6"/>
  <c r="S298" i="6"/>
  <c r="S299" i="6"/>
  <c r="S300" i="6"/>
  <c r="S301" i="6"/>
  <c r="S302" i="6"/>
  <c r="S303" i="6"/>
  <c r="S304" i="6"/>
  <c r="S305" i="6"/>
  <c r="S306" i="6"/>
  <c r="S307" i="6"/>
  <c r="S308" i="6"/>
  <c r="S309" i="6"/>
  <c r="S310" i="6"/>
  <c r="S311" i="6"/>
  <c r="S312" i="6"/>
  <c r="S313" i="6"/>
  <c r="S314" i="6"/>
  <c r="S315" i="6"/>
  <c r="S316" i="6"/>
  <c r="S317" i="6"/>
  <c r="S318" i="6"/>
  <c r="S319" i="6"/>
  <c r="S320" i="6"/>
  <c r="S321" i="6"/>
  <c r="S322" i="6"/>
  <c r="S323" i="6"/>
  <c r="S324" i="6"/>
  <c r="S325" i="6"/>
  <c r="S326" i="6"/>
  <c r="S327" i="6"/>
  <c r="S328" i="6"/>
  <c r="S329" i="6"/>
  <c r="S330" i="6"/>
  <c r="S331" i="6"/>
  <c r="S332" i="6"/>
  <c r="S333" i="6"/>
  <c r="S334" i="6"/>
  <c r="S335" i="6"/>
  <c r="S336" i="6"/>
  <c r="S337" i="6"/>
  <c r="S338" i="6"/>
  <c r="S339" i="6"/>
  <c r="S340" i="6"/>
  <c r="S341" i="6"/>
  <c r="S342" i="6"/>
  <c r="S343" i="6"/>
  <c r="S344" i="6"/>
  <c r="S345" i="6"/>
  <c r="S346" i="6"/>
  <c r="S347" i="6"/>
  <c r="S348" i="6"/>
  <c r="S349" i="6"/>
  <c r="S350" i="6"/>
  <c r="S351" i="6"/>
  <c r="S352" i="6"/>
  <c r="S353" i="6"/>
  <c r="S354" i="6"/>
  <c r="S355" i="6"/>
  <c r="S356" i="6"/>
  <c r="S357" i="6"/>
  <c r="S358" i="6"/>
  <c r="U358" i="6" s="1"/>
  <c r="S359" i="6"/>
  <c r="U359" i="6" s="1"/>
  <c r="S360" i="6"/>
  <c r="U360" i="6" s="1"/>
  <c r="S361" i="6"/>
  <c r="S362" i="6"/>
  <c r="U362" i="6" s="1"/>
  <c r="S363" i="6"/>
  <c r="U363" i="6"/>
  <c r="S364" i="6"/>
  <c r="S365" i="6"/>
  <c r="U365" i="6" s="1"/>
  <c r="S366" i="6"/>
  <c r="S367" i="6"/>
  <c r="U367" i="6" s="1"/>
  <c r="S368" i="6"/>
  <c r="S369" i="6"/>
  <c r="S370" i="6"/>
  <c r="S371" i="6"/>
  <c r="S372" i="6"/>
  <c r="S373" i="6"/>
  <c r="S374" i="6"/>
  <c r="S375" i="6"/>
  <c r="S376" i="6"/>
  <c r="S377" i="6"/>
  <c r="S378" i="6"/>
  <c r="S379" i="6"/>
  <c r="S380" i="6"/>
  <c r="S381" i="6"/>
  <c r="S382" i="6"/>
  <c r="S383" i="6"/>
  <c r="S384" i="6"/>
  <c r="S385" i="6"/>
  <c r="S386" i="6"/>
  <c r="S387" i="6"/>
  <c r="S388" i="6"/>
  <c r="S389" i="6"/>
  <c r="S390" i="6"/>
  <c r="S391" i="6"/>
  <c r="S392" i="6"/>
  <c r="S393" i="6"/>
  <c r="S394" i="6"/>
  <c r="S395" i="6"/>
  <c r="S396" i="6"/>
  <c r="S397" i="6"/>
  <c r="S398" i="6"/>
  <c r="S399" i="6"/>
  <c r="S400" i="6"/>
  <c r="S401" i="6"/>
  <c r="S402" i="6"/>
  <c r="S403" i="6"/>
  <c r="S404" i="6"/>
  <c r="S405" i="6"/>
  <c r="S406" i="6"/>
  <c r="S407" i="6"/>
  <c r="S408" i="6"/>
  <c r="S409" i="6"/>
  <c r="S410" i="6"/>
  <c r="S411" i="6"/>
  <c r="S412" i="6"/>
  <c r="S413" i="6"/>
  <c r="S414" i="6"/>
  <c r="S415" i="6"/>
  <c r="S416" i="6"/>
  <c r="S417" i="6"/>
  <c r="S418" i="6"/>
  <c r="S419" i="6"/>
  <c r="S420" i="6"/>
  <c r="S421" i="6"/>
  <c r="S422" i="6"/>
  <c r="S423" i="6"/>
  <c r="S424" i="6"/>
  <c r="S425" i="6"/>
  <c r="S426" i="6"/>
  <c r="S427" i="6"/>
  <c r="S428" i="6"/>
  <c r="S429" i="6"/>
  <c r="S430" i="6"/>
  <c r="S431" i="6"/>
  <c r="S432" i="6"/>
  <c r="S433" i="6"/>
  <c r="S434" i="6"/>
  <c r="S435" i="6"/>
  <c r="S436" i="6"/>
  <c r="S437" i="6"/>
  <c r="S438" i="6"/>
  <c r="S439" i="6"/>
  <c r="S440" i="6"/>
  <c r="S441" i="6"/>
  <c r="S442" i="6"/>
  <c r="S443" i="6"/>
  <c r="S444" i="6"/>
  <c r="S445" i="6"/>
  <c r="S446" i="6"/>
  <c r="S447" i="6"/>
  <c r="S448" i="6"/>
  <c r="S449" i="6"/>
  <c r="S450" i="6"/>
  <c r="S451" i="6"/>
  <c r="S452" i="6"/>
  <c r="S453" i="6"/>
  <c r="S454" i="6"/>
  <c r="S455" i="6"/>
  <c r="S456" i="6"/>
  <c r="S457" i="6"/>
  <c r="S458" i="6"/>
  <c r="S459" i="6"/>
  <c r="S460" i="6"/>
  <c r="S461" i="6"/>
  <c r="S462" i="6"/>
  <c r="S463" i="6"/>
  <c r="S464" i="6"/>
  <c r="S465" i="6"/>
  <c r="S466" i="6"/>
  <c r="S467" i="6"/>
  <c r="S468" i="6"/>
  <c r="S469" i="6"/>
  <c r="S470" i="6"/>
  <c r="S471" i="6"/>
  <c r="S472" i="6"/>
  <c r="S473" i="6"/>
  <c r="S474" i="6"/>
  <c r="S475" i="6"/>
  <c r="S476" i="6"/>
  <c r="S477" i="6"/>
  <c r="S478" i="6"/>
  <c r="S479" i="6"/>
  <c r="S480" i="6"/>
  <c r="S481" i="6"/>
  <c r="S482" i="6"/>
  <c r="S483" i="6"/>
  <c r="S484" i="6"/>
  <c r="S485" i="6"/>
  <c r="S486" i="6"/>
  <c r="U486" i="6" s="1"/>
  <c r="S487" i="6"/>
  <c r="U487" i="6" s="1"/>
  <c r="S488" i="6"/>
  <c r="U488" i="6" s="1"/>
  <c r="S489" i="6"/>
  <c r="S490" i="6"/>
  <c r="S491" i="6"/>
  <c r="U491" i="6" s="1"/>
  <c r="S492" i="6"/>
  <c r="U492" i="6" s="1"/>
  <c r="V492" i="6"/>
  <c r="S493" i="6"/>
  <c r="S494" i="6"/>
  <c r="S495" i="6"/>
  <c r="U495" i="6" s="1"/>
  <c r="S496" i="6"/>
  <c r="S497" i="6"/>
  <c r="S498" i="6"/>
  <c r="S499" i="6"/>
  <c r="U499" i="6" s="1"/>
  <c r="S500" i="6"/>
  <c r="S501" i="6"/>
  <c r="S502" i="6"/>
  <c r="S503" i="6"/>
  <c r="U503" i="6" s="1"/>
  <c r="S504" i="6"/>
  <c r="U504" i="6" s="1"/>
  <c r="S505" i="6"/>
  <c r="S506" i="6"/>
  <c r="S507" i="6"/>
  <c r="U507" i="6" s="1"/>
  <c r="S508" i="6"/>
  <c r="U508" i="6" s="1"/>
  <c r="V508" i="6"/>
  <c r="S509" i="6"/>
  <c r="S510" i="6"/>
  <c r="S511" i="6"/>
  <c r="U511" i="6" s="1"/>
  <c r="S512" i="6"/>
  <c r="S513" i="6"/>
  <c r="S514" i="6"/>
  <c r="S515" i="6"/>
  <c r="U515" i="6" s="1"/>
  <c r="S516" i="6"/>
  <c r="S517" i="6"/>
  <c r="S518" i="6"/>
  <c r="S519" i="6"/>
  <c r="U519" i="6" s="1"/>
  <c r="S520" i="6"/>
  <c r="U520" i="6" s="1"/>
  <c r="S521" i="6"/>
  <c r="S522" i="6"/>
  <c r="S523" i="6"/>
  <c r="U523" i="6" s="1"/>
  <c r="S524" i="6"/>
  <c r="U524" i="6" s="1"/>
  <c r="V524" i="6"/>
  <c r="S525" i="6"/>
  <c r="S526" i="6"/>
  <c r="S527" i="6"/>
  <c r="U527" i="6" s="1"/>
  <c r="S528" i="6"/>
  <c r="S529" i="6"/>
  <c r="S530" i="6"/>
  <c r="S531" i="6"/>
  <c r="U531" i="6" s="1"/>
  <c r="S532" i="6"/>
  <c r="S533" i="6"/>
  <c r="S534" i="6"/>
  <c r="S535" i="6"/>
  <c r="U535" i="6" s="1"/>
  <c r="S536" i="6"/>
  <c r="U536" i="6" s="1"/>
  <c r="S537" i="6"/>
  <c r="S538" i="6"/>
  <c r="S539" i="6"/>
  <c r="U539" i="6" s="1"/>
  <c r="S540" i="6"/>
  <c r="U540" i="6" s="1"/>
  <c r="V540" i="6"/>
  <c r="S541" i="6"/>
  <c r="S542" i="6"/>
  <c r="S543" i="6"/>
  <c r="U543" i="6" s="1"/>
  <c r="S544" i="6"/>
  <c r="S545" i="6"/>
  <c r="S546" i="6"/>
  <c r="S547" i="6"/>
  <c r="U547" i="6" s="1"/>
  <c r="S548" i="6"/>
  <c r="S549" i="6"/>
  <c r="S550" i="6"/>
  <c r="S551" i="6"/>
  <c r="U551" i="6" s="1"/>
  <c r="S552" i="6"/>
  <c r="S553" i="6"/>
  <c r="S554" i="6"/>
  <c r="S555" i="6"/>
  <c r="U555" i="6" s="1"/>
  <c r="S556" i="6"/>
  <c r="S557" i="6"/>
  <c r="S558" i="6"/>
  <c r="S559" i="6"/>
  <c r="U559" i="6" s="1"/>
  <c r="S560" i="6"/>
  <c r="U560" i="6" s="1"/>
  <c r="S561" i="6"/>
  <c r="S562" i="6"/>
  <c r="S563" i="6"/>
  <c r="U563" i="6" s="1"/>
  <c r="S564" i="6"/>
  <c r="U564" i="6" s="1"/>
  <c r="V564" i="6"/>
  <c r="S565" i="6"/>
  <c r="S566" i="6"/>
  <c r="S567" i="6"/>
  <c r="U567" i="6" s="1"/>
  <c r="S568" i="6"/>
  <c r="U568" i="6" s="1"/>
  <c r="V568" i="6"/>
  <c r="S569" i="6"/>
  <c r="S570" i="6"/>
  <c r="S571" i="6"/>
  <c r="U571" i="6" s="1"/>
  <c r="S572" i="6"/>
  <c r="S573" i="6"/>
  <c r="S574" i="6"/>
  <c r="S575" i="6"/>
  <c r="S576" i="6"/>
  <c r="U576" i="6" s="1"/>
  <c r="S577" i="6"/>
  <c r="S578" i="6"/>
  <c r="S579" i="6"/>
  <c r="S580" i="6"/>
  <c r="U580" i="6" s="1"/>
  <c r="V580" i="6"/>
  <c r="S581" i="6"/>
  <c r="S582" i="6"/>
  <c r="S583" i="6"/>
  <c r="S584" i="6"/>
  <c r="U584" i="6" s="1"/>
  <c r="V584" i="6"/>
  <c r="S585" i="6"/>
  <c r="S586" i="6"/>
  <c r="S587" i="6"/>
  <c r="U587" i="6" s="1"/>
  <c r="V587" i="6"/>
  <c r="S588" i="6"/>
  <c r="U588" i="6" s="1"/>
  <c r="V588" i="6"/>
  <c r="S589" i="6"/>
  <c r="U589" i="6" s="1"/>
  <c r="S590" i="6"/>
  <c r="U590" i="6" s="1"/>
  <c r="S591" i="6"/>
  <c r="U591" i="6" s="1"/>
  <c r="S592" i="6"/>
  <c r="U592" i="6" s="1"/>
  <c r="S593" i="6"/>
  <c r="U593" i="6" s="1"/>
  <c r="S594" i="6"/>
  <c r="U594" i="6" s="1"/>
  <c r="S595" i="6"/>
  <c r="U595" i="6" s="1"/>
  <c r="S596" i="6"/>
  <c r="U596" i="6" s="1"/>
  <c r="S597" i="6"/>
  <c r="U597" i="6" s="1"/>
  <c r="S598" i="6"/>
  <c r="U598" i="6" s="1"/>
  <c r="S599" i="6"/>
  <c r="U599" i="6" s="1"/>
  <c r="S600" i="6"/>
  <c r="U600" i="6" s="1"/>
  <c r="S601" i="6"/>
  <c r="U601" i="6" s="1"/>
  <c r="S602" i="6"/>
  <c r="U602" i="6" s="1"/>
  <c r="S603" i="6"/>
  <c r="U603" i="6" s="1"/>
  <c r="S604" i="6"/>
  <c r="U604" i="6" s="1"/>
  <c r="S605" i="6"/>
  <c r="U605" i="6" s="1"/>
  <c r="S606" i="6"/>
  <c r="U606" i="6" s="1"/>
  <c r="S607" i="6"/>
  <c r="U607" i="6" s="1"/>
  <c r="S608" i="6"/>
  <c r="U608" i="6" s="1"/>
  <c r="S609" i="6"/>
  <c r="U609" i="6" s="1"/>
  <c r="S610" i="6"/>
  <c r="U610" i="6" s="1"/>
  <c r="S611" i="6"/>
  <c r="U611" i="6" s="1"/>
  <c r="S612" i="6"/>
  <c r="U612" i="6" s="1"/>
  <c r="S613" i="6"/>
  <c r="U613" i="6" s="1"/>
  <c r="S614" i="6"/>
  <c r="U614" i="6" s="1"/>
  <c r="S615" i="6"/>
  <c r="U615" i="6" s="1"/>
  <c r="S616" i="6"/>
  <c r="U616" i="6" s="1"/>
  <c r="S617" i="6"/>
  <c r="U617" i="6" s="1"/>
  <c r="S618" i="6"/>
  <c r="U618" i="6" s="1"/>
  <c r="S619" i="6"/>
  <c r="U619" i="6" s="1"/>
  <c r="S620" i="6"/>
  <c r="U620" i="6" s="1"/>
  <c r="S621" i="6"/>
  <c r="U621" i="6" s="1"/>
  <c r="S622" i="6"/>
  <c r="U622" i="6" s="1"/>
  <c r="S623" i="6"/>
  <c r="S624" i="6"/>
  <c r="U624" i="6" s="1"/>
  <c r="S625" i="6"/>
  <c r="S626" i="6"/>
  <c r="U626" i="6" s="1"/>
  <c r="S627" i="6"/>
  <c r="S628" i="6"/>
  <c r="U628" i="6" s="1"/>
  <c r="S629" i="6"/>
  <c r="S630" i="6"/>
  <c r="U630" i="6" s="1"/>
  <c r="S631" i="6"/>
  <c r="S632" i="6"/>
  <c r="U632" i="6" s="1"/>
  <c r="S633" i="6"/>
  <c r="S634" i="6"/>
  <c r="U634" i="6" s="1"/>
  <c r="S635" i="6"/>
  <c r="S636" i="6"/>
  <c r="U636" i="6" s="1"/>
  <c r="S637" i="6"/>
  <c r="S638" i="6"/>
  <c r="U638" i="6" s="1"/>
  <c r="S639" i="6"/>
  <c r="S640" i="6"/>
  <c r="U640" i="6" s="1"/>
  <c r="S641" i="6"/>
  <c r="S642" i="6"/>
  <c r="U642" i="6" s="1"/>
  <c r="S643" i="6"/>
  <c r="S644" i="6"/>
  <c r="U644" i="6" s="1"/>
  <c r="S645" i="6"/>
  <c r="S646" i="6"/>
  <c r="U646" i="6" s="1"/>
  <c r="S647" i="6"/>
  <c r="S648" i="6"/>
  <c r="U648" i="6" s="1"/>
  <c r="V648" i="6"/>
  <c r="S649" i="6"/>
  <c r="S650" i="6"/>
  <c r="S651" i="6"/>
  <c r="U651" i="6"/>
  <c r="V651" i="6" s="1"/>
  <c r="S652" i="6"/>
  <c r="U652" i="6" s="1"/>
  <c r="V652" i="6" s="1"/>
  <c r="S653" i="6"/>
  <c r="U653" i="6"/>
  <c r="S654" i="6"/>
  <c r="S655" i="6"/>
  <c r="U655" i="6"/>
  <c r="V655" i="6" s="1"/>
  <c r="S656" i="6"/>
  <c r="U656" i="6" s="1"/>
  <c r="V656" i="6"/>
  <c r="S657" i="6"/>
  <c r="U657" i="6"/>
  <c r="S658" i="6"/>
  <c r="S659" i="6"/>
  <c r="U659" i="6" s="1"/>
  <c r="V659" i="6" s="1"/>
  <c r="S660" i="6"/>
  <c r="U660" i="6" s="1"/>
  <c r="V660" i="6" s="1"/>
  <c r="S661" i="6"/>
  <c r="S662" i="6"/>
  <c r="S663" i="6"/>
  <c r="U663" i="6"/>
  <c r="V663" i="6" s="1"/>
  <c r="S664" i="6"/>
  <c r="S665" i="6"/>
  <c r="U665" i="6"/>
  <c r="S666" i="6"/>
  <c r="S667" i="6"/>
  <c r="U667" i="6"/>
  <c r="V667" i="6" s="1"/>
  <c r="S668" i="6"/>
  <c r="U668" i="6" s="1"/>
  <c r="V668" i="6" s="1"/>
  <c r="S669" i="6"/>
  <c r="S670" i="6"/>
  <c r="S671" i="6"/>
  <c r="U671" i="6" s="1"/>
  <c r="S672" i="6"/>
  <c r="U672" i="6" s="1"/>
  <c r="V672" i="6"/>
  <c r="S673" i="6"/>
  <c r="U673" i="6" s="1"/>
  <c r="S674" i="6"/>
  <c r="S675" i="6"/>
  <c r="U675" i="6"/>
  <c r="S676" i="6"/>
  <c r="S677" i="6"/>
  <c r="U677" i="6" s="1"/>
  <c r="S678" i="6"/>
  <c r="S679" i="6"/>
  <c r="S680" i="6"/>
  <c r="S681" i="6"/>
  <c r="S682" i="6"/>
  <c r="S683" i="6"/>
  <c r="U683" i="6"/>
  <c r="V683" i="6" s="1"/>
  <c r="S684" i="6"/>
  <c r="S685" i="6"/>
  <c r="U685" i="6"/>
  <c r="S686" i="6"/>
  <c r="S687" i="6"/>
  <c r="U687" i="6" s="1"/>
  <c r="V687" i="6" s="1"/>
  <c r="S688" i="6"/>
  <c r="S689" i="6"/>
  <c r="U689" i="6"/>
  <c r="S690" i="6"/>
  <c r="S691" i="6"/>
  <c r="U691" i="6"/>
  <c r="V691" i="6" s="1"/>
  <c r="S692" i="6"/>
  <c r="S693" i="6"/>
  <c r="U693" i="6"/>
  <c r="S694" i="6"/>
  <c r="S695" i="6"/>
  <c r="U695" i="6" s="1"/>
  <c r="V695" i="6" s="1"/>
  <c r="S696" i="6"/>
  <c r="S697" i="6"/>
  <c r="U697" i="6" s="1"/>
  <c r="S698" i="6"/>
  <c r="S699" i="6"/>
  <c r="U699" i="6" s="1"/>
  <c r="S700" i="6"/>
  <c r="U700" i="6" s="1"/>
  <c r="S701" i="6"/>
  <c r="S702" i="6"/>
  <c r="S703" i="6"/>
  <c r="S704" i="6"/>
  <c r="U704" i="6" s="1"/>
  <c r="S705" i="6"/>
  <c r="U705" i="6" s="1"/>
  <c r="V705" i="6"/>
  <c r="S706" i="6"/>
  <c r="S707" i="6"/>
  <c r="U707" i="6" s="1"/>
  <c r="S708" i="6"/>
  <c r="U708" i="6" s="1"/>
  <c r="S709" i="6"/>
  <c r="S710" i="6"/>
  <c r="S711" i="6"/>
  <c r="S712" i="6"/>
  <c r="U712" i="6" s="1"/>
  <c r="S713" i="6"/>
  <c r="U713" i="6" s="1"/>
  <c r="V713" i="6"/>
  <c r="S714" i="6"/>
  <c r="S715" i="6"/>
  <c r="U715" i="6" s="1"/>
  <c r="S716" i="6"/>
  <c r="U716" i="6" s="1"/>
  <c r="S717" i="6"/>
  <c r="S718" i="6"/>
  <c r="S719" i="6"/>
  <c r="S720" i="6"/>
  <c r="U720" i="6" s="1"/>
  <c r="S721" i="6"/>
  <c r="U721" i="6" s="1"/>
  <c r="V721" i="6"/>
  <c r="S722" i="6"/>
  <c r="S723" i="6"/>
  <c r="U723" i="6" s="1"/>
  <c r="S724" i="6"/>
  <c r="U724" i="6" s="1"/>
  <c r="S725" i="6"/>
  <c r="S726" i="6"/>
  <c r="S727" i="6"/>
  <c r="S728" i="6"/>
  <c r="U728" i="6" s="1"/>
  <c r="S729" i="6"/>
  <c r="U729" i="6" s="1"/>
  <c r="V729" i="6"/>
  <c r="S730" i="6"/>
  <c r="S731" i="6"/>
  <c r="U731" i="6" s="1"/>
  <c r="S732" i="6"/>
  <c r="U732" i="6" s="1"/>
  <c r="S733" i="6"/>
  <c r="S734" i="6"/>
  <c r="S735" i="6"/>
  <c r="S736" i="6"/>
  <c r="U736" i="6" s="1"/>
  <c r="S737" i="6"/>
  <c r="S738" i="6"/>
  <c r="S739" i="6"/>
  <c r="S740" i="6"/>
  <c r="U740" i="6" s="1"/>
  <c r="S741" i="6"/>
  <c r="S742" i="6"/>
  <c r="S743" i="6"/>
  <c r="S744" i="6"/>
  <c r="S745" i="6"/>
  <c r="S746" i="6"/>
  <c r="S747" i="6"/>
  <c r="U747" i="6" s="1"/>
  <c r="S748" i="6"/>
  <c r="S749" i="6"/>
  <c r="S750" i="6"/>
  <c r="S751" i="6"/>
  <c r="S752" i="6"/>
  <c r="S753" i="6"/>
  <c r="S754" i="6"/>
  <c r="S755" i="6"/>
  <c r="U755" i="6" s="1"/>
  <c r="S756" i="6"/>
  <c r="S757" i="6"/>
  <c r="S758" i="6"/>
  <c r="S759" i="6"/>
  <c r="S760" i="6"/>
  <c r="S761" i="6"/>
  <c r="S762" i="6"/>
  <c r="S763" i="6"/>
  <c r="U763" i="6" s="1"/>
  <c r="S764" i="6"/>
  <c r="S765" i="6"/>
  <c r="S766" i="6"/>
  <c r="S767" i="6"/>
  <c r="S768" i="6"/>
  <c r="S769" i="6"/>
  <c r="S770" i="6"/>
  <c r="S771" i="6"/>
  <c r="S772" i="6"/>
  <c r="S773" i="6"/>
  <c r="S774" i="6"/>
  <c r="S775" i="6"/>
  <c r="U775" i="6" s="1"/>
  <c r="V775" i="6"/>
  <c r="S776" i="6"/>
  <c r="S777" i="6"/>
  <c r="S778" i="6"/>
  <c r="S779" i="6"/>
  <c r="S780" i="6"/>
  <c r="S781" i="6"/>
  <c r="S782" i="6"/>
  <c r="S783" i="6"/>
  <c r="S784" i="6"/>
  <c r="S785" i="6"/>
  <c r="S786" i="6"/>
  <c r="S787" i="6"/>
  <c r="S788" i="6"/>
  <c r="S789" i="6"/>
  <c r="S790" i="6"/>
  <c r="S791" i="6"/>
  <c r="U791" i="6" s="1"/>
  <c r="V791" i="6"/>
  <c r="S792" i="6"/>
  <c r="S793" i="6"/>
  <c r="S794" i="6"/>
  <c r="S795" i="6"/>
  <c r="S796" i="6"/>
  <c r="S797" i="6"/>
  <c r="S798" i="6"/>
  <c r="S799" i="6"/>
  <c r="S800" i="6"/>
  <c r="S801" i="6"/>
  <c r="S802" i="6"/>
  <c r="S803" i="6"/>
  <c r="S804" i="6"/>
  <c r="S805" i="6"/>
  <c r="S806" i="6"/>
  <c r="S807" i="6"/>
  <c r="U807" i="6" s="1"/>
  <c r="V807" i="6"/>
  <c r="S808" i="6"/>
  <c r="S809" i="6"/>
  <c r="S810" i="6"/>
  <c r="S811" i="6"/>
  <c r="S812" i="6"/>
  <c r="S813" i="6"/>
  <c r="S814" i="6"/>
  <c r="S815" i="6"/>
  <c r="S816" i="6"/>
  <c r="S817" i="6"/>
  <c r="S818" i="6"/>
  <c r="S819" i="6"/>
  <c r="S820" i="6"/>
  <c r="S821" i="6"/>
  <c r="S822" i="6"/>
  <c r="S823" i="6"/>
  <c r="U823" i="6" s="1"/>
  <c r="V823" i="6"/>
  <c r="S824" i="6"/>
  <c r="S825" i="6"/>
  <c r="S826" i="6"/>
  <c r="S827" i="6"/>
  <c r="S828" i="6"/>
  <c r="S829" i="6"/>
  <c r="S830" i="6"/>
  <c r="S831" i="6"/>
  <c r="S832" i="6"/>
  <c r="S833" i="6"/>
  <c r="S834" i="6"/>
  <c r="S835" i="6"/>
  <c r="S836" i="6"/>
  <c r="S837" i="6"/>
  <c r="S838" i="6"/>
  <c r="S839" i="6"/>
  <c r="U839" i="6" s="1"/>
  <c r="V839" i="6"/>
  <c r="S840" i="6"/>
  <c r="U840" i="6" s="1"/>
  <c r="S841" i="6"/>
  <c r="S842" i="6"/>
  <c r="S843" i="6"/>
  <c r="S844" i="6"/>
  <c r="U844" i="6" s="1"/>
  <c r="S845" i="6"/>
  <c r="S846" i="6"/>
  <c r="S847" i="6"/>
  <c r="U847" i="6" s="1"/>
  <c r="V847" i="6"/>
  <c r="S848" i="6"/>
  <c r="S849" i="6"/>
  <c r="S850" i="6"/>
  <c r="S851" i="6"/>
  <c r="S852" i="6"/>
  <c r="S853" i="6"/>
  <c r="S854" i="6"/>
  <c r="S855" i="6"/>
  <c r="U855" i="6" s="1"/>
  <c r="V855" i="6"/>
  <c r="S856" i="6"/>
  <c r="S857" i="6"/>
  <c r="S858" i="6"/>
  <c r="S859" i="6"/>
  <c r="S860" i="6"/>
  <c r="S861" i="6"/>
  <c r="S862" i="6"/>
  <c r="S863" i="6"/>
  <c r="U863" i="6" s="1"/>
  <c r="V863" i="6"/>
  <c r="S864" i="6"/>
  <c r="S865" i="6"/>
  <c r="S866" i="6"/>
  <c r="S867" i="6"/>
  <c r="S868" i="6"/>
  <c r="S869" i="6"/>
  <c r="S870" i="6"/>
  <c r="S871" i="6"/>
  <c r="U871" i="6" s="1"/>
  <c r="V871" i="6"/>
  <c r="S872" i="6"/>
  <c r="S873" i="6"/>
  <c r="S874" i="6"/>
  <c r="S875" i="6"/>
  <c r="S876" i="6"/>
  <c r="S877" i="6"/>
  <c r="S878" i="6"/>
  <c r="S879" i="6"/>
  <c r="S880" i="6"/>
  <c r="S881" i="6"/>
  <c r="S882" i="6"/>
  <c r="S883" i="6"/>
  <c r="U883" i="6" s="1"/>
  <c r="S884" i="6"/>
  <c r="S885" i="6"/>
  <c r="S886" i="6"/>
  <c r="S887" i="6"/>
  <c r="U887" i="6" s="1"/>
  <c r="S888" i="6"/>
  <c r="S889" i="6"/>
  <c r="S890" i="6"/>
  <c r="S891" i="6"/>
  <c r="S892" i="6"/>
  <c r="S893" i="6"/>
  <c r="S894" i="6"/>
  <c r="S895" i="6"/>
  <c r="S896" i="6"/>
  <c r="S897" i="6"/>
  <c r="S898" i="6"/>
  <c r="S899" i="6"/>
  <c r="U899" i="6" s="1"/>
  <c r="V899" i="6"/>
  <c r="S900" i="6"/>
  <c r="S901" i="6"/>
  <c r="S902" i="6"/>
  <c r="S903" i="6"/>
  <c r="U903" i="6" s="1"/>
  <c r="S904" i="6"/>
  <c r="S905" i="6"/>
  <c r="S906" i="6"/>
  <c r="S907" i="6"/>
  <c r="S908" i="6"/>
  <c r="S909" i="6"/>
  <c r="S910" i="6"/>
  <c r="S911" i="6"/>
  <c r="S912" i="6"/>
  <c r="S913" i="6"/>
  <c r="S914" i="6"/>
  <c r="S915" i="6"/>
  <c r="U915" i="6" s="1"/>
  <c r="V915" i="6"/>
  <c r="S916" i="6"/>
  <c r="S917" i="6"/>
  <c r="S918" i="6"/>
  <c r="S919" i="6"/>
  <c r="U919" i="6" s="1"/>
  <c r="S920" i="6"/>
  <c r="S921" i="6"/>
  <c r="S922" i="6"/>
  <c r="S923" i="6"/>
  <c r="S924" i="6"/>
  <c r="S925" i="6"/>
  <c r="S926" i="6"/>
  <c r="S927" i="6"/>
  <c r="S928" i="6"/>
  <c r="S929" i="6"/>
  <c r="S930" i="6"/>
  <c r="S931" i="6"/>
  <c r="U931" i="6" s="1"/>
  <c r="V931" i="6"/>
  <c r="S932" i="6"/>
  <c r="S933" i="6"/>
  <c r="S934" i="6"/>
  <c r="S935" i="6"/>
  <c r="U935" i="6" s="1"/>
  <c r="S936" i="6"/>
  <c r="S937" i="6"/>
  <c r="S938" i="6"/>
  <c r="S939" i="6"/>
  <c r="S940" i="6"/>
  <c r="S941" i="6"/>
  <c r="S942" i="6"/>
  <c r="S943" i="6"/>
  <c r="S944" i="6"/>
  <c r="S945" i="6"/>
  <c r="S946" i="6"/>
  <c r="S947" i="6"/>
  <c r="U947" i="6" s="1"/>
  <c r="S948" i="6"/>
  <c r="S949" i="6"/>
  <c r="S950" i="6"/>
  <c r="S951" i="6"/>
  <c r="U951" i="6" s="1"/>
  <c r="S952" i="6"/>
  <c r="S953" i="6"/>
  <c r="S954" i="6"/>
  <c r="S955" i="6"/>
  <c r="S956" i="6"/>
  <c r="U956" i="6" s="1"/>
  <c r="S957" i="6"/>
  <c r="S958" i="6"/>
  <c r="S959" i="6"/>
  <c r="U959" i="6" s="1"/>
  <c r="S960" i="6"/>
  <c r="U960" i="6" s="1"/>
  <c r="S961" i="6"/>
  <c r="S962" i="6"/>
  <c r="S963" i="6"/>
  <c r="U963" i="6" s="1"/>
  <c r="S964" i="6"/>
  <c r="S965" i="6"/>
  <c r="S966" i="6"/>
  <c r="S967" i="6"/>
  <c r="U967" i="6" s="1"/>
  <c r="S968" i="6"/>
  <c r="S969" i="6"/>
  <c r="S970" i="6"/>
  <c r="S971" i="6"/>
  <c r="U971" i="6" s="1"/>
  <c r="S972" i="6"/>
  <c r="S973" i="6"/>
  <c r="S974" i="6"/>
  <c r="S975" i="6"/>
  <c r="U975" i="6" s="1"/>
  <c r="S976" i="6"/>
  <c r="S977" i="6"/>
  <c r="S978" i="6"/>
  <c r="S979" i="6"/>
  <c r="U979" i="6" s="1"/>
  <c r="V979" i="6" s="1"/>
  <c r="S980" i="6"/>
  <c r="U980" i="6" s="1"/>
  <c r="V980" i="6" s="1"/>
  <c r="S981" i="6"/>
  <c r="S982" i="6"/>
  <c r="U982" i="6"/>
  <c r="S983" i="6"/>
  <c r="U983" i="6" s="1"/>
  <c r="V983" i="6" s="1"/>
  <c r="S984" i="6"/>
  <c r="U984" i="6" s="1"/>
  <c r="V984" i="6" s="1"/>
  <c r="S985" i="6"/>
  <c r="S986" i="6"/>
  <c r="U986" i="6"/>
  <c r="S987" i="6"/>
  <c r="U987" i="6" s="1"/>
  <c r="V987" i="6"/>
  <c r="S988" i="6"/>
  <c r="U988" i="6"/>
  <c r="V988" i="6" s="1"/>
  <c r="S989" i="6"/>
  <c r="S990" i="6"/>
  <c r="U990" i="6" s="1"/>
  <c r="S991" i="6"/>
  <c r="U991" i="6" s="1"/>
  <c r="V991" i="6" s="1"/>
  <c r="S992" i="6"/>
  <c r="U992" i="6"/>
  <c r="V992" i="6" s="1"/>
  <c r="S993" i="6"/>
  <c r="S994" i="6"/>
  <c r="U994" i="6" s="1"/>
  <c r="S995" i="6"/>
  <c r="U995" i="6" s="1"/>
  <c r="V995" i="6" s="1"/>
  <c r="S996" i="6"/>
  <c r="U996" i="6"/>
  <c r="V996" i="6" s="1"/>
  <c r="S997" i="6"/>
  <c r="S998" i="6"/>
  <c r="U998" i="6" s="1"/>
  <c r="S999" i="6"/>
  <c r="S1000" i="6"/>
  <c r="U1000" i="6"/>
  <c r="V1000" i="6" s="1"/>
  <c r="S1001" i="6"/>
  <c r="S1002" i="6"/>
  <c r="U1002" i="6"/>
  <c r="S1003" i="6"/>
  <c r="V1003" i="6" s="1"/>
  <c r="U1003" i="6"/>
  <c r="S1004" i="6"/>
  <c r="S1005" i="6"/>
  <c r="S1006" i="6"/>
  <c r="S1007" i="6"/>
  <c r="U1007" i="6" s="1"/>
  <c r="V1007" i="6"/>
  <c r="S1008" i="6"/>
  <c r="V1008" i="6" s="1"/>
  <c r="U1008" i="6"/>
  <c r="S1009" i="6"/>
  <c r="S1010" i="6"/>
  <c r="U1010" i="6"/>
  <c r="S1011" i="6"/>
  <c r="U1011" i="6"/>
  <c r="V1011" i="6" s="1"/>
  <c r="S1012" i="6"/>
  <c r="U1012" i="6" s="1"/>
  <c r="V1012" i="6"/>
  <c r="S1013" i="6"/>
  <c r="S1014" i="6"/>
  <c r="U1014" i="6" s="1"/>
  <c r="S1015" i="6"/>
  <c r="S1016" i="6"/>
  <c r="U1016" i="6"/>
  <c r="V1016" i="6" s="1"/>
  <c r="S1017" i="6"/>
  <c r="S1018" i="6"/>
  <c r="U1018" i="6"/>
  <c r="S1019" i="6"/>
  <c r="V1019" i="6" s="1"/>
  <c r="U1019" i="6"/>
  <c r="S1020" i="6"/>
  <c r="S1021" i="6"/>
  <c r="S1022" i="6"/>
  <c r="S1023" i="6"/>
  <c r="U1023" i="6" s="1"/>
  <c r="V1023" i="6"/>
  <c r="S1024" i="6"/>
  <c r="V1024" i="6" s="1"/>
  <c r="U1024" i="6"/>
  <c r="S1025" i="6"/>
  <c r="S1026" i="6"/>
  <c r="U1026" i="6"/>
  <c r="S1027" i="6"/>
  <c r="U1027" i="6"/>
  <c r="V1027" i="6" s="1"/>
  <c r="S1028" i="6"/>
  <c r="U1028" i="6" s="1"/>
  <c r="V1028" i="6"/>
  <c r="S1029" i="6"/>
  <c r="S1030" i="6"/>
  <c r="U1030" i="6" s="1"/>
  <c r="S1031" i="6"/>
  <c r="S1032" i="6"/>
  <c r="U1032" i="6"/>
  <c r="V1032" i="6" s="1"/>
  <c r="S1033" i="6"/>
  <c r="S1034" i="6"/>
  <c r="U1034" i="6"/>
  <c r="S1035" i="6"/>
  <c r="V1035" i="6" s="1"/>
  <c r="U1035" i="6"/>
  <c r="S1036" i="6"/>
  <c r="S1037" i="6"/>
  <c r="S1038" i="6"/>
  <c r="S1039" i="6"/>
  <c r="U1039" i="6" s="1"/>
  <c r="V1039" i="6"/>
  <c r="S1040" i="6"/>
  <c r="V1040" i="6" s="1"/>
  <c r="U1040" i="6"/>
  <c r="S1041" i="6"/>
  <c r="S1042" i="6"/>
  <c r="U1042" i="6"/>
  <c r="S1043" i="6"/>
  <c r="U1043" i="6"/>
  <c r="V1043" i="6" s="1"/>
  <c r="S1044" i="6"/>
  <c r="U1044" i="6" s="1"/>
  <c r="V1044" i="6"/>
  <c r="S1045" i="6"/>
  <c r="S1046" i="6"/>
  <c r="U1046" i="6" s="1"/>
  <c r="S1047" i="6"/>
  <c r="S1048" i="6"/>
  <c r="U1048" i="6"/>
  <c r="V1048" i="6" s="1"/>
  <c r="S1049" i="6"/>
  <c r="S1050" i="6"/>
  <c r="U1050" i="6"/>
  <c r="S1051" i="6"/>
  <c r="V1051" i="6" s="1"/>
  <c r="U1051" i="6"/>
  <c r="S1052" i="6"/>
  <c r="S1053" i="6"/>
  <c r="S1054" i="6"/>
  <c r="S1055" i="6"/>
  <c r="U1055" i="6" s="1"/>
  <c r="V1055" i="6"/>
  <c r="S1056" i="6"/>
  <c r="V1056" i="6" s="1"/>
  <c r="U1056" i="6"/>
  <c r="S1057" i="6"/>
  <c r="S1058" i="6"/>
  <c r="U1058" i="6"/>
  <c r="S1059" i="6"/>
  <c r="U1059" i="6"/>
  <c r="V1059" i="6" s="1"/>
  <c r="S1060" i="6"/>
  <c r="U1060" i="6" s="1"/>
  <c r="V1060" i="6"/>
  <c r="S1061" i="6"/>
  <c r="S1062" i="6"/>
  <c r="U1062" i="6" s="1"/>
  <c r="S1063" i="6"/>
  <c r="S1064" i="6"/>
  <c r="U1064" i="6"/>
  <c r="V1064" i="6" s="1"/>
  <c r="S1065" i="6"/>
  <c r="S1066" i="6"/>
  <c r="U1066" i="6"/>
  <c r="S1067" i="6"/>
  <c r="V1067" i="6" s="1"/>
  <c r="U1067" i="6"/>
  <c r="S1068" i="6"/>
  <c r="S1069" i="6"/>
  <c r="S1070" i="6"/>
  <c r="S1071" i="6"/>
  <c r="U1071" i="6" s="1"/>
  <c r="V1071" i="6"/>
  <c r="S1072" i="6"/>
  <c r="V1072" i="6" s="1"/>
  <c r="U1072" i="6"/>
  <c r="S1073" i="6"/>
  <c r="S1074" i="6"/>
  <c r="U1074" i="6"/>
  <c r="S1075" i="6"/>
  <c r="U1075" i="6"/>
  <c r="V1075" i="6" s="1"/>
  <c r="S1076" i="6"/>
  <c r="U1076" i="6" s="1"/>
  <c r="V1076" i="6"/>
  <c r="S1077" i="6"/>
  <c r="S1078" i="6"/>
  <c r="U1078" i="6" s="1"/>
  <c r="S1079" i="6"/>
  <c r="S1080" i="6"/>
  <c r="U1080" i="6"/>
  <c r="V1080" i="6" s="1"/>
  <c r="S1081" i="6"/>
  <c r="S1082" i="6"/>
  <c r="U1082" i="6"/>
  <c r="S1083" i="6"/>
  <c r="V1083" i="6" s="1"/>
  <c r="U1083" i="6"/>
  <c r="S1084" i="6"/>
  <c r="S1085" i="6"/>
  <c r="S1086" i="6"/>
  <c r="S1087" i="6"/>
  <c r="U1087" i="6" s="1"/>
  <c r="V1087" i="6"/>
  <c r="S1088" i="6"/>
  <c r="V1088" i="6" s="1"/>
  <c r="U1088" i="6"/>
  <c r="S1089" i="6"/>
  <c r="S1090" i="6"/>
  <c r="U1090" i="6"/>
  <c r="S1091" i="6"/>
  <c r="U1091" i="6" s="1"/>
  <c r="V1091" i="6"/>
  <c r="S1092" i="6"/>
  <c r="U1092" i="6"/>
  <c r="V1092" i="6" s="1"/>
  <c r="S1093" i="6"/>
  <c r="S1094" i="6"/>
  <c r="S1095" i="6"/>
  <c r="U1095" i="6" s="1"/>
  <c r="V1095" i="6" s="1"/>
  <c r="S1096" i="6"/>
  <c r="U1096" i="6"/>
  <c r="V1096" i="6" s="1"/>
  <c r="S1097" i="6"/>
  <c r="S1098" i="6"/>
  <c r="U1098" i="6" s="1"/>
  <c r="S1099" i="6"/>
  <c r="U1099" i="6" s="1"/>
  <c r="V1099" i="6" s="1"/>
  <c r="S1100" i="6"/>
  <c r="U1100" i="6"/>
  <c r="V1100" i="6" s="1"/>
  <c r="S1101" i="6"/>
  <c r="S1102" i="6"/>
  <c r="S1103" i="6"/>
  <c r="U1103" i="6" s="1"/>
  <c r="V1103" i="6" s="1"/>
  <c r="S1104" i="6"/>
  <c r="U1104" i="6"/>
  <c r="V1104" i="6" s="1"/>
  <c r="S1105" i="6"/>
  <c r="S1106" i="6"/>
  <c r="U1106" i="6" s="1"/>
  <c r="S1107" i="6"/>
  <c r="S1108" i="6"/>
  <c r="U1108" i="6" s="1"/>
  <c r="V1108" i="6" s="1"/>
  <c r="S1109" i="6"/>
  <c r="S1110" i="6"/>
  <c r="U1110" i="6"/>
  <c r="S1111" i="6"/>
  <c r="U1111" i="6" s="1"/>
  <c r="V1111" i="6" s="1"/>
  <c r="S1112" i="6"/>
  <c r="U1112" i="6" s="1"/>
  <c r="V1112" i="6" s="1"/>
  <c r="S1113" i="6"/>
  <c r="S1114" i="6"/>
  <c r="U1114" i="6"/>
  <c r="S1115" i="6"/>
  <c r="U1115" i="6" s="1"/>
  <c r="V1115" i="6" s="1"/>
  <c r="S1116" i="6"/>
  <c r="U1116" i="6" s="1"/>
  <c r="V1116" i="6" s="1"/>
  <c r="S1117" i="6"/>
  <c r="S1118" i="6"/>
  <c r="U1118" i="6"/>
  <c r="S1119" i="6"/>
  <c r="U1119" i="6" s="1"/>
  <c r="V1119" i="6" s="1"/>
  <c r="S1120" i="6"/>
  <c r="U1120" i="6" s="1"/>
  <c r="V1120" i="6" s="1"/>
  <c r="S1121" i="6"/>
  <c r="S1122" i="6"/>
  <c r="U1122" i="6"/>
  <c r="S1123" i="6"/>
  <c r="U1123" i="6" s="1"/>
  <c r="V1123" i="6"/>
  <c r="S1124" i="6"/>
  <c r="U1124" i="6"/>
  <c r="V1124" i="6" s="1"/>
  <c r="S1125" i="6"/>
  <c r="S1126" i="6"/>
  <c r="U1126" i="6" s="1"/>
  <c r="S1127" i="6"/>
  <c r="U1127" i="6" s="1"/>
  <c r="V1127" i="6" s="1"/>
  <c r="S1128" i="6"/>
  <c r="U1128" i="6"/>
  <c r="V1128" i="6" s="1"/>
  <c r="S1129" i="6"/>
  <c r="S1130" i="6"/>
  <c r="U1130" i="6" s="1"/>
  <c r="S1131" i="6"/>
  <c r="U1131" i="6" s="1"/>
  <c r="V1131" i="6" s="1"/>
  <c r="S1132" i="6"/>
  <c r="U1132" i="6"/>
  <c r="V1132" i="6" s="1"/>
  <c r="S1133" i="6"/>
  <c r="S1134" i="6"/>
  <c r="S1135" i="6"/>
  <c r="U1135" i="6" s="1"/>
  <c r="V1135" i="6"/>
  <c r="S1136" i="6"/>
  <c r="U1136" i="6"/>
  <c r="V1136" i="6" s="1"/>
  <c r="S1137" i="6"/>
  <c r="S1138" i="6"/>
  <c r="U1138" i="6"/>
  <c r="S1139" i="6"/>
  <c r="U1139" i="6"/>
  <c r="S1140" i="6"/>
  <c r="U1140" i="6" s="1"/>
  <c r="V1140" i="6"/>
  <c r="S1141" i="6"/>
  <c r="S1142" i="6"/>
  <c r="S1143" i="6"/>
  <c r="U1143" i="6" s="1"/>
  <c r="V1143" i="6"/>
  <c r="S1144" i="6"/>
  <c r="U1144" i="6"/>
  <c r="S1145" i="6"/>
  <c r="S1146" i="6"/>
  <c r="U1146" i="6"/>
  <c r="S1147" i="6"/>
  <c r="U1147" i="6"/>
  <c r="V1147" i="6" s="1"/>
  <c r="S1148" i="6"/>
  <c r="U1148" i="6" s="1"/>
  <c r="S1149" i="6"/>
  <c r="S1150" i="6"/>
  <c r="S1151" i="6"/>
  <c r="U1151" i="6" s="1"/>
  <c r="S1152" i="6"/>
  <c r="U1152" i="6"/>
  <c r="V1152" i="6" s="1"/>
  <c r="S1153" i="6"/>
  <c r="S1154" i="6"/>
  <c r="U1154" i="6"/>
  <c r="S1155" i="6"/>
  <c r="U1155" i="6"/>
  <c r="S1156" i="6"/>
  <c r="U1156" i="6"/>
  <c r="V1156" i="6"/>
  <c r="S1157" i="6"/>
  <c r="S1158" i="6"/>
  <c r="U1158" i="6"/>
  <c r="S1159" i="6"/>
  <c r="U1159" i="6" s="1"/>
  <c r="V1159" i="6"/>
  <c r="S1160" i="6"/>
  <c r="U1160" i="6"/>
  <c r="S1161" i="6"/>
  <c r="S1162" i="6"/>
  <c r="S1163" i="6"/>
  <c r="U1163" i="6"/>
  <c r="V1163" i="6"/>
  <c r="S1164" i="6"/>
  <c r="U1164" i="6" s="1"/>
  <c r="V1164" i="6" s="1"/>
  <c r="S1165" i="6"/>
  <c r="S1166" i="6"/>
  <c r="S1167" i="6"/>
  <c r="U1167" i="6" s="1"/>
  <c r="V1167" i="6" s="1"/>
  <c r="S1168" i="6"/>
  <c r="U1168" i="6"/>
  <c r="V1168" i="6" s="1"/>
  <c r="S1169" i="6"/>
  <c r="S1170" i="6"/>
  <c r="U1170" i="6"/>
  <c r="S1171" i="6"/>
  <c r="U1171" i="6"/>
  <c r="S1172" i="6"/>
  <c r="U1172" i="6" s="1"/>
  <c r="S1173" i="6"/>
  <c r="S1174" i="6"/>
  <c r="S1175" i="6"/>
  <c r="U1175" i="6" s="1"/>
  <c r="V1175" i="6"/>
  <c r="S1176" i="6"/>
  <c r="S1177" i="6"/>
  <c r="S1178" i="6"/>
  <c r="U1178" i="6"/>
  <c r="S1179" i="6"/>
  <c r="U1179" i="6"/>
  <c r="V1179" i="6"/>
  <c r="S1180" i="6"/>
  <c r="U1180" i="6" s="1"/>
  <c r="S1181" i="6"/>
  <c r="S1182" i="6"/>
  <c r="S1183" i="6"/>
  <c r="U1183" i="6" s="1"/>
  <c r="S1184" i="6"/>
  <c r="U1184" i="6"/>
  <c r="V1184" i="6" s="1"/>
  <c r="S1185" i="6"/>
  <c r="S1186" i="6"/>
  <c r="U1186" i="6"/>
  <c r="S1187" i="6"/>
  <c r="U1187" i="6"/>
  <c r="S1188" i="6"/>
  <c r="V1188" i="6" s="1"/>
  <c r="U1188" i="6"/>
  <c r="S1189" i="6"/>
  <c r="S1190" i="6"/>
  <c r="S1191" i="6"/>
  <c r="S1192" i="6"/>
  <c r="U1192" i="6"/>
  <c r="V1192" i="6"/>
  <c r="S1193" i="6"/>
  <c r="S1194" i="6"/>
  <c r="U1194" i="6" s="1"/>
  <c r="S1195" i="6"/>
  <c r="U1195" i="6"/>
  <c r="V1195" i="6" s="1"/>
  <c r="S1196" i="6"/>
  <c r="U1196" i="6"/>
  <c r="V1196" i="6"/>
  <c r="S1197" i="6"/>
  <c r="S1198" i="6"/>
  <c r="U1198" i="6" s="1"/>
  <c r="S1199" i="6"/>
  <c r="U1199" i="6"/>
  <c r="V1199" i="6" s="1"/>
  <c r="S1200" i="6"/>
  <c r="U1200" i="6" s="1"/>
  <c r="S1201" i="6"/>
  <c r="S1202" i="6"/>
  <c r="U1202" i="6" s="1"/>
  <c r="S1203" i="6"/>
  <c r="U1203" i="6" s="1"/>
  <c r="V1203" i="6" s="1"/>
  <c r="S1204" i="6"/>
  <c r="U1204" i="6" s="1"/>
  <c r="V1204" i="6"/>
  <c r="S1205" i="6"/>
  <c r="S1206" i="6"/>
  <c r="S1207" i="6"/>
  <c r="U1207" i="6"/>
  <c r="V1207" i="6"/>
  <c r="S1208" i="6"/>
  <c r="U1208" i="6" s="1"/>
  <c r="V1208" i="6"/>
  <c r="S1209" i="6"/>
  <c r="S1210" i="6"/>
  <c r="U1210" i="6" s="1"/>
  <c r="S1211" i="6"/>
  <c r="U1211" i="6"/>
  <c r="V1211" i="6" s="1"/>
  <c r="S1212" i="6"/>
  <c r="U1212" i="6"/>
  <c r="S1213" i="6"/>
  <c r="S1214" i="6"/>
  <c r="U1214" i="6" s="1"/>
  <c r="S1215" i="6"/>
  <c r="U1215" i="6" s="1"/>
  <c r="V1215" i="6" s="1"/>
  <c r="S1216" i="6"/>
  <c r="U1216" i="6" s="1"/>
  <c r="S1217" i="6"/>
  <c r="S1218" i="6"/>
  <c r="U1218" i="6" s="1"/>
  <c r="S1219" i="6"/>
  <c r="U1219" i="6" s="1"/>
  <c r="V1219" i="6" s="1"/>
  <c r="S1220" i="6"/>
  <c r="V1220" i="6" s="1"/>
  <c r="U1220" i="6"/>
  <c r="S1221" i="6"/>
  <c r="S1222" i="6"/>
  <c r="S1223" i="6"/>
  <c r="S1224" i="6"/>
  <c r="S1225" i="6"/>
  <c r="S1226" i="6"/>
  <c r="S1227" i="6"/>
  <c r="S1228" i="6"/>
  <c r="S1229" i="6"/>
  <c r="S1230" i="6"/>
  <c r="S1231" i="6"/>
  <c r="S1232" i="6"/>
  <c r="S1233" i="6"/>
  <c r="S1234" i="6"/>
  <c r="S1235" i="6"/>
  <c r="S1236" i="6"/>
  <c r="S1237" i="6"/>
  <c r="S1238" i="6"/>
  <c r="S1239" i="6"/>
  <c r="S1240" i="6"/>
  <c r="S1241" i="6"/>
  <c r="S1242" i="6"/>
  <c r="S1243" i="6"/>
  <c r="S1244" i="6"/>
  <c r="S1245" i="6"/>
  <c r="S1246" i="6"/>
  <c r="S1247" i="6"/>
  <c r="S1248" i="6"/>
  <c r="S1249" i="6"/>
  <c r="S1250" i="6"/>
  <c r="S1251" i="6"/>
  <c r="S1252" i="6"/>
  <c r="S1253" i="6"/>
  <c r="S1254" i="6"/>
  <c r="S1255" i="6"/>
  <c r="S1256" i="6"/>
  <c r="S1257" i="6"/>
  <c r="S1258" i="6"/>
  <c r="S1259" i="6"/>
  <c r="S1260" i="6"/>
  <c r="S1261" i="6"/>
  <c r="S1262" i="6"/>
  <c r="S1263" i="6"/>
  <c r="S1264" i="6"/>
  <c r="S1265" i="6"/>
  <c r="S1266" i="6"/>
  <c r="S1267" i="6"/>
  <c r="S1268" i="6"/>
  <c r="S1269" i="6"/>
  <c r="S1270" i="6"/>
  <c r="S1271" i="6"/>
  <c r="S1272" i="6"/>
  <c r="S1273" i="6"/>
  <c r="S1274" i="6"/>
  <c r="S1275" i="6"/>
  <c r="S1276" i="6"/>
  <c r="S1277" i="6"/>
  <c r="S1278" i="6"/>
  <c r="S1279" i="6"/>
  <c r="S1280" i="6"/>
  <c r="S1281" i="6"/>
  <c r="S1282" i="6"/>
  <c r="S1283" i="6"/>
  <c r="S1284" i="6"/>
  <c r="S1285" i="6"/>
  <c r="S1286" i="6"/>
  <c r="S1287" i="6"/>
  <c r="S1288" i="6"/>
  <c r="S1289" i="6"/>
  <c r="S1290" i="6"/>
  <c r="S1291" i="6"/>
  <c r="S1292" i="6"/>
  <c r="S1293" i="6"/>
  <c r="S1294" i="6"/>
  <c r="S1295" i="6"/>
  <c r="S1296" i="6"/>
  <c r="S1297" i="6"/>
  <c r="S1298" i="6"/>
  <c r="S1299" i="6"/>
  <c r="S1300" i="6"/>
  <c r="S1301" i="6"/>
  <c r="S1302" i="6"/>
  <c r="S1303" i="6"/>
  <c r="S1304" i="6"/>
  <c r="S1305" i="6"/>
  <c r="S1306" i="6"/>
  <c r="S1307" i="6"/>
  <c r="S1308" i="6"/>
  <c r="S1309" i="6"/>
  <c r="S1310" i="6"/>
  <c r="S1311" i="6"/>
  <c r="S1312" i="6"/>
  <c r="S1313" i="6"/>
  <c r="S1314" i="6"/>
  <c r="S1315" i="6"/>
  <c r="S1316" i="6"/>
  <c r="S1317" i="6"/>
  <c r="S1318" i="6"/>
  <c r="S1319" i="6"/>
  <c r="S1320" i="6"/>
  <c r="S1321" i="6"/>
  <c r="S1322" i="6"/>
  <c r="S1323" i="6"/>
  <c r="S1324" i="6"/>
  <c r="S1325" i="6"/>
  <c r="S1326" i="6"/>
  <c r="S1327" i="6"/>
  <c r="S1328" i="6"/>
  <c r="S1329" i="6"/>
  <c r="S1330" i="6"/>
  <c r="S1331" i="6"/>
  <c r="S1332" i="6"/>
  <c r="S1333" i="6"/>
  <c r="S1334" i="6"/>
  <c r="S1335" i="6"/>
  <c r="S1336" i="6"/>
  <c r="S1337" i="6"/>
  <c r="S1338" i="6"/>
  <c r="S1339" i="6"/>
  <c r="S1340" i="6"/>
  <c r="S1341" i="6"/>
  <c r="S1342" i="6"/>
  <c r="S1343" i="6"/>
  <c r="S1344" i="6"/>
  <c r="S1345" i="6"/>
  <c r="S1346" i="6"/>
  <c r="S1347" i="6"/>
  <c r="S1348" i="6"/>
  <c r="S1349" i="6"/>
  <c r="S1350" i="6"/>
  <c r="S1351" i="6"/>
  <c r="S1352" i="6"/>
  <c r="S1353" i="6"/>
  <c r="S1354" i="6"/>
  <c r="S1355" i="6"/>
  <c r="S1356" i="6"/>
  <c r="S1357" i="6"/>
  <c r="S1358" i="6"/>
  <c r="S1359" i="6"/>
  <c r="S1360" i="6"/>
  <c r="S1361" i="6"/>
  <c r="S1362" i="6"/>
  <c r="S1363" i="6"/>
  <c r="S1364" i="6"/>
  <c r="S1365" i="6"/>
  <c r="S1366" i="6"/>
  <c r="S1367" i="6"/>
  <c r="S1368" i="6"/>
  <c r="S1369" i="6"/>
  <c r="S1370" i="6"/>
  <c r="S1371" i="6"/>
  <c r="S1372" i="6"/>
  <c r="S1373" i="6"/>
  <c r="S1374" i="6"/>
  <c r="S1375" i="6"/>
  <c r="S1376" i="6"/>
  <c r="S1377" i="6"/>
  <c r="S1378" i="6"/>
  <c r="S1379" i="6"/>
  <c r="S1380" i="6"/>
  <c r="S1381" i="6"/>
  <c r="S1382" i="6"/>
  <c r="S1383" i="6"/>
  <c r="S1384" i="6"/>
  <c r="S1385" i="6"/>
  <c r="S1386" i="6"/>
  <c r="S1387" i="6"/>
  <c r="S1388" i="6"/>
  <c r="S1389" i="6"/>
  <c r="S1390" i="6"/>
  <c r="S1391" i="6"/>
  <c r="S1392" i="6"/>
  <c r="S1393" i="6"/>
  <c r="S1394" i="6"/>
  <c r="S1395" i="6"/>
  <c r="S1396" i="6"/>
  <c r="S1397" i="6"/>
  <c r="S1398" i="6"/>
  <c r="S1399" i="6"/>
  <c r="S1400" i="6"/>
  <c r="S1401" i="6"/>
  <c r="S1402" i="6"/>
  <c r="S1403" i="6"/>
  <c r="S1404" i="6"/>
  <c r="S1405" i="6"/>
  <c r="S1406" i="6"/>
  <c r="S1407" i="6"/>
  <c r="S1408" i="6"/>
  <c r="S1409" i="6"/>
  <c r="S1410" i="6"/>
  <c r="S1411" i="6"/>
  <c r="S1412" i="6"/>
  <c r="S1413" i="6"/>
  <c r="S1414" i="6"/>
  <c r="S1415" i="6"/>
  <c r="S1416" i="6"/>
  <c r="S1417" i="6"/>
  <c r="U1417" i="6"/>
  <c r="S1418" i="6"/>
  <c r="U1418" i="6" s="1"/>
  <c r="S1419" i="6"/>
  <c r="S1420" i="6"/>
  <c r="S1421" i="6"/>
  <c r="U1421" i="6" s="1"/>
  <c r="S1422" i="6"/>
  <c r="U1422" i="6" s="1"/>
  <c r="S1423" i="6"/>
  <c r="S1424" i="6"/>
  <c r="S1425" i="6"/>
  <c r="U1425" i="6"/>
  <c r="S1426" i="6"/>
  <c r="U1426" i="6" s="1"/>
  <c r="S1427" i="6"/>
  <c r="S1428" i="6"/>
  <c r="S1429" i="6"/>
  <c r="S1430" i="6"/>
  <c r="U1430" i="6" s="1"/>
  <c r="S1431" i="6"/>
  <c r="S1432" i="6"/>
  <c r="S1433" i="6"/>
  <c r="U1433" i="6" s="1"/>
  <c r="S1434" i="6"/>
  <c r="U1434" i="6" s="1"/>
  <c r="S1435" i="6"/>
  <c r="S1436" i="6"/>
  <c r="S1437" i="6"/>
  <c r="U1437" i="6" s="1"/>
  <c r="S1438" i="6"/>
  <c r="S1439" i="6"/>
  <c r="U1439" i="6" s="1"/>
  <c r="S1440" i="6"/>
  <c r="S1441" i="6"/>
  <c r="U1441" i="6" s="1"/>
  <c r="S1442" i="6"/>
  <c r="S1443" i="6"/>
  <c r="U1443" i="6" s="1"/>
  <c r="S1444" i="6"/>
  <c r="S1445" i="6"/>
  <c r="U1445" i="6" s="1"/>
  <c r="S1446" i="6"/>
  <c r="S1447" i="6"/>
  <c r="U1447" i="6" s="1"/>
  <c r="S1448" i="6"/>
  <c r="S1449" i="6"/>
  <c r="U1449" i="6" s="1"/>
  <c r="S1450" i="6"/>
  <c r="S1451" i="6"/>
  <c r="U1451" i="6" s="1"/>
  <c r="S1452" i="6"/>
  <c r="S1453" i="6"/>
  <c r="U1453" i="6" s="1"/>
  <c r="S1454" i="6"/>
  <c r="S1455" i="6"/>
  <c r="U1455" i="6" s="1"/>
  <c r="S1456" i="6"/>
  <c r="S1457" i="6"/>
  <c r="U1457" i="6" s="1"/>
  <c r="S1458" i="6"/>
  <c r="S1459" i="6"/>
  <c r="U1459" i="6" s="1"/>
  <c r="S1460" i="6"/>
  <c r="S1461" i="6"/>
  <c r="U1461" i="6" s="1"/>
  <c r="S1462" i="6"/>
  <c r="S1463" i="6"/>
  <c r="U1463" i="6" s="1"/>
  <c r="S1464" i="6"/>
  <c r="S1465" i="6"/>
  <c r="U1465" i="6" s="1"/>
  <c r="S1466" i="6"/>
  <c r="S1467" i="6"/>
  <c r="U1467" i="6" s="1"/>
  <c r="S1468" i="6"/>
  <c r="S1469" i="6"/>
  <c r="U1469" i="6" s="1"/>
  <c r="S1470" i="6"/>
  <c r="S1471" i="6"/>
  <c r="U1471" i="6" s="1"/>
  <c r="S1472" i="6"/>
  <c r="S1473" i="6"/>
  <c r="U1473" i="6" s="1"/>
  <c r="S1474" i="6"/>
  <c r="S1475" i="6"/>
  <c r="U1475" i="6" s="1"/>
  <c r="S1476" i="6"/>
  <c r="S1477" i="6"/>
  <c r="U1477" i="6" s="1"/>
  <c r="S1478" i="6"/>
  <c r="S1479" i="6"/>
  <c r="U1479" i="6" s="1"/>
  <c r="S1480" i="6"/>
  <c r="S1481" i="6"/>
  <c r="U1481" i="6" s="1"/>
  <c r="S1482" i="6"/>
  <c r="S1483" i="6"/>
  <c r="U1483" i="6" s="1"/>
  <c r="S1484" i="6"/>
  <c r="S1485" i="6"/>
  <c r="U1485" i="6" s="1"/>
  <c r="S1486" i="6"/>
  <c r="S1487" i="6"/>
  <c r="U1487" i="6" s="1"/>
  <c r="S1488" i="6"/>
  <c r="S1489" i="6"/>
  <c r="U1489" i="6" s="1"/>
  <c r="S1490" i="6"/>
  <c r="S1491" i="6"/>
  <c r="U1491" i="6" s="1"/>
  <c r="S1492" i="6"/>
  <c r="S1493" i="6"/>
  <c r="U1493" i="6" s="1"/>
  <c r="S1494" i="6"/>
  <c r="S1495" i="6"/>
  <c r="U1495" i="6" s="1"/>
  <c r="S1496" i="6"/>
  <c r="S1497" i="6"/>
  <c r="U1497" i="6" s="1"/>
  <c r="S1498" i="6"/>
  <c r="S1499" i="6"/>
  <c r="U1499" i="6" s="1"/>
  <c r="S1500" i="6"/>
  <c r="S1501" i="6"/>
  <c r="U1501" i="6" s="1"/>
  <c r="S1502" i="6"/>
  <c r="S1503" i="6"/>
  <c r="U1503" i="6" s="1"/>
  <c r="S1504" i="6"/>
  <c r="S1505" i="6"/>
  <c r="U1505" i="6" s="1"/>
  <c r="S1506" i="6"/>
  <c r="S1507" i="6"/>
  <c r="U1507" i="6" s="1"/>
  <c r="S1508" i="6"/>
  <c r="S1509" i="6"/>
  <c r="U1509" i="6" s="1"/>
  <c r="S1510" i="6"/>
  <c r="S1511" i="6"/>
  <c r="U1511" i="6" s="1"/>
  <c r="S1512" i="6"/>
  <c r="S1513" i="6"/>
  <c r="U1513" i="6" s="1"/>
  <c r="S1514" i="6"/>
  <c r="S1515" i="6"/>
  <c r="U1515" i="6" s="1"/>
  <c r="S1516" i="6"/>
  <c r="S1517" i="6"/>
  <c r="U1517" i="6" s="1"/>
  <c r="S1518" i="6"/>
  <c r="S1519" i="6"/>
  <c r="U1519" i="6" s="1"/>
  <c r="S1520" i="6"/>
  <c r="S1521" i="6"/>
  <c r="U1521" i="6" s="1"/>
  <c r="S1522" i="6"/>
  <c r="S1523" i="6"/>
  <c r="U1523" i="6" s="1"/>
  <c r="S1524" i="6"/>
  <c r="S1525" i="6"/>
  <c r="U1525" i="6" s="1"/>
  <c r="S1526" i="6"/>
  <c r="S1527" i="6"/>
  <c r="U1527" i="6" s="1"/>
  <c r="S1528" i="6"/>
  <c r="S1529" i="6"/>
  <c r="U1529" i="6" s="1"/>
  <c r="S1530" i="6"/>
  <c r="S1531" i="6"/>
  <c r="U1531" i="6" s="1"/>
  <c r="S1532" i="6"/>
  <c r="S1533" i="6"/>
  <c r="U1533" i="6" s="1"/>
  <c r="S1534" i="6"/>
  <c r="S1535" i="6"/>
  <c r="U1535" i="6" s="1"/>
  <c r="S1536" i="6"/>
  <c r="S1537" i="6"/>
  <c r="U1537" i="6" s="1"/>
  <c r="S1538" i="6"/>
  <c r="S1539" i="6"/>
  <c r="U1539" i="6" s="1"/>
  <c r="S1540" i="6"/>
  <c r="S1541" i="6"/>
  <c r="U1541" i="6" s="1"/>
  <c r="S1542" i="6"/>
  <c r="S1543" i="6"/>
  <c r="U1543" i="6" s="1"/>
  <c r="S1544" i="6"/>
  <c r="S1545" i="6"/>
  <c r="U1545" i="6" s="1"/>
  <c r="S1546" i="6"/>
  <c r="S1547" i="6"/>
  <c r="U1547" i="6" s="1"/>
  <c r="S1548" i="6"/>
  <c r="S1549" i="6"/>
  <c r="U1549" i="6" s="1"/>
  <c r="S1550" i="6"/>
  <c r="S1551" i="6"/>
  <c r="U1551" i="6" s="1"/>
  <c r="S1552" i="6"/>
  <c r="S1553" i="6"/>
  <c r="U1553" i="6" s="1"/>
  <c r="S1554" i="6"/>
  <c r="S1555" i="6"/>
  <c r="U1555" i="6" s="1"/>
  <c r="S1556" i="6"/>
  <c r="S1557" i="6"/>
  <c r="U1557" i="6" s="1"/>
  <c r="S1558" i="6"/>
  <c r="S1559" i="6"/>
  <c r="U1559" i="6" s="1"/>
  <c r="S1560" i="6"/>
  <c r="S1561" i="6"/>
  <c r="U1561" i="6" s="1"/>
  <c r="S1562" i="6"/>
  <c r="S1563" i="6"/>
  <c r="U1563" i="6" s="1"/>
  <c r="S1564" i="6"/>
  <c r="S1565" i="6"/>
  <c r="U1565" i="6" s="1"/>
  <c r="S1566" i="6"/>
  <c r="S1567" i="6"/>
  <c r="U1567" i="6" s="1"/>
  <c r="S1568" i="6"/>
  <c r="S1569" i="6"/>
  <c r="U1569" i="6" s="1"/>
  <c r="S1570" i="6"/>
  <c r="S1571" i="6"/>
  <c r="U1571" i="6" s="1"/>
  <c r="S1572" i="6"/>
  <c r="S1573" i="6"/>
  <c r="U1573" i="6" s="1"/>
  <c r="S1574" i="6"/>
  <c r="S1575" i="6"/>
  <c r="U1575" i="6" s="1"/>
  <c r="S1576" i="6"/>
  <c r="S1577" i="6"/>
  <c r="U1577" i="6" s="1"/>
  <c r="S1578" i="6"/>
  <c r="S1579" i="6"/>
  <c r="U1579" i="6" s="1"/>
  <c r="S1580" i="6"/>
  <c r="S1581" i="6"/>
  <c r="U1581" i="6" s="1"/>
  <c r="S1582" i="6"/>
  <c r="S1583" i="6"/>
  <c r="U1583" i="6" s="1"/>
  <c r="S1584" i="6"/>
  <c r="S1585" i="6"/>
  <c r="U1585" i="6" s="1"/>
  <c r="S1586" i="6"/>
  <c r="S1587" i="6"/>
  <c r="U1587" i="6" s="1"/>
  <c r="S1588" i="6"/>
  <c r="S1589" i="6"/>
  <c r="U1589" i="6" s="1"/>
  <c r="S1590" i="6"/>
  <c r="S1591" i="6"/>
  <c r="U1591" i="6" s="1"/>
  <c r="S1592" i="6"/>
  <c r="S1593" i="6"/>
  <c r="U1593" i="6" s="1"/>
  <c r="S1594" i="6"/>
  <c r="S1595" i="6"/>
  <c r="U1595" i="6" s="1"/>
  <c r="S1596" i="6"/>
  <c r="S1597" i="6"/>
  <c r="U1597" i="6" s="1"/>
  <c r="S1598" i="6"/>
  <c r="S1599" i="6"/>
  <c r="U1599" i="6" s="1"/>
  <c r="S1600" i="6"/>
  <c r="S1601" i="6"/>
  <c r="U1601" i="6" s="1"/>
  <c r="S1602" i="6"/>
  <c r="S1603" i="6"/>
  <c r="U1603" i="6" s="1"/>
  <c r="S1604" i="6"/>
  <c r="S1605" i="6"/>
  <c r="U1605" i="6" s="1"/>
  <c r="S1606" i="6"/>
  <c r="S1607" i="6"/>
  <c r="U1607" i="6" s="1"/>
  <c r="S1608" i="6"/>
  <c r="S1609" i="6"/>
  <c r="U1609" i="6" s="1"/>
  <c r="S1610" i="6"/>
  <c r="S1611" i="6"/>
  <c r="U1611" i="6" s="1"/>
  <c r="S1612" i="6"/>
  <c r="S1613" i="6"/>
  <c r="U1613" i="6" s="1"/>
  <c r="S1614" i="6"/>
  <c r="S1615" i="6"/>
  <c r="U1615" i="6" s="1"/>
  <c r="S1616" i="6"/>
  <c r="S1617" i="6"/>
  <c r="U1617" i="6" s="1"/>
  <c r="S1618" i="6"/>
  <c r="S1619" i="6"/>
  <c r="U1619" i="6" s="1"/>
  <c r="S1620" i="6"/>
  <c r="S1621" i="6"/>
  <c r="U1621" i="6" s="1"/>
  <c r="S1622" i="6"/>
  <c r="S1623" i="6"/>
  <c r="U1623" i="6" s="1"/>
  <c r="S1624" i="6"/>
  <c r="S1625" i="6"/>
  <c r="U1625" i="6" s="1"/>
  <c r="S1626" i="6"/>
  <c r="S1627" i="6"/>
  <c r="U1627" i="6" s="1"/>
  <c r="S1628" i="6"/>
  <c r="S1629" i="6"/>
  <c r="U1629" i="6" s="1"/>
  <c r="S1630" i="6"/>
  <c r="S1631" i="6"/>
  <c r="U1631" i="6" s="1"/>
  <c r="S1632" i="6"/>
  <c r="S1633" i="6"/>
  <c r="U1633" i="6" s="1"/>
  <c r="S1634" i="6"/>
  <c r="S1635" i="6"/>
  <c r="U1635" i="6" s="1"/>
  <c r="S1636" i="6"/>
  <c r="S1637" i="6"/>
  <c r="U1637" i="6" s="1"/>
  <c r="S1638" i="6"/>
  <c r="S1639" i="6"/>
  <c r="U1639" i="6" s="1"/>
  <c r="S1640" i="6"/>
  <c r="S1641" i="6"/>
  <c r="U1641" i="6" s="1"/>
  <c r="S1642" i="6"/>
  <c r="S1643" i="6"/>
  <c r="U1643" i="6" s="1"/>
  <c r="S1644" i="6"/>
  <c r="S1645" i="6"/>
  <c r="U1645" i="6" s="1"/>
  <c r="S1646" i="6"/>
  <c r="S1647" i="6"/>
  <c r="U1647" i="6" s="1"/>
  <c r="S1648" i="6"/>
  <c r="S1649" i="6"/>
  <c r="U1649" i="6" s="1"/>
  <c r="S1650" i="6"/>
  <c r="S1651" i="6"/>
  <c r="U1651" i="6" s="1"/>
  <c r="S1652" i="6"/>
  <c r="S1653" i="6"/>
  <c r="U1653" i="6" s="1"/>
  <c r="S1654" i="6"/>
  <c r="S1655" i="6"/>
  <c r="U1655" i="6" s="1"/>
  <c r="S1656" i="6"/>
  <c r="S1657" i="6"/>
  <c r="U1657" i="6" s="1"/>
  <c r="S1658" i="6"/>
  <c r="S1659" i="6"/>
  <c r="U1659" i="6" s="1"/>
  <c r="S1660" i="6"/>
  <c r="S1661" i="6"/>
  <c r="U1661" i="6" s="1"/>
  <c r="S1662" i="6"/>
  <c r="S1663" i="6"/>
  <c r="U1663" i="6" s="1"/>
  <c r="S1664" i="6"/>
  <c r="S1665" i="6"/>
  <c r="U1665" i="6" s="1"/>
  <c r="S1666" i="6"/>
  <c r="S1667" i="6"/>
  <c r="U1667" i="6" s="1"/>
  <c r="S1668" i="6"/>
  <c r="S1669" i="6"/>
  <c r="U1669" i="6" s="1"/>
  <c r="S1670" i="6"/>
  <c r="S1671" i="6"/>
  <c r="U1671" i="6" s="1"/>
  <c r="S1672" i="6"/>
  <c r="S1673" i="6"/>
  <c r="U1673" i="6" s="1"/>
  <c r="S1674" i="6"/>
  <c r="S1675" i="6"/>
  <c r="U1675" i="6" s="1"/>
  <c r="S1676" i="6"/>
  <c r="S1677" i="6"/>
  <c r="U1677" i="6" s="1"/>
  <c r="S1678" i="6"/>
  <c r="S1679" i="6"/>
  <c r="U1679" i="6" s="1"/>
  <c r="S1680" i="6"/>
  <c r="S1681" i="6"/>
  <c r="U1681" i="6" s="1"/>
  <c r="S1682" i="6"/>
  <c r="S1683" i="6"/>
  <c r="U1683" i="6" s="1"/>
  <c r="S1684" i="6"/>
  <c r="S1685" i="6"/>
  <c r="U1685" i="6" s="1"/>
  <c r="S1686" i="6"/>
  <c r="S1687" i="6"/>
  <c r="U1687" i="6" s="1"/>
  <c r="S1688" i="6"/>
  <c r="S1689" i="6"/>
  <c r="U1689" i="6" s="1"/>
  <c r="S1690" i="6"/>
  <c r="S1691" i="6"/>
  <c r="U1691" i="6" s="1"/>
  <c r="S1692" i="6"/>
  <c r="S1693" i="6"/>
  <c r="U1693" i="6" s="1"/>
  <c r="S1694" i="6"/>
  <c r="S1695" i="6"/>
  <c r="U1695" i="6" s="1"/>
  <c r="S1696" i="6"/>
  <c r="S1697" i="6"/>
  <c r="U1697" i="6" s="1"/>
  <c r="S1698" i="6"/>
  <c r="S1699" i="6"/>
  <c r="U1699" i="6" s="1"/>
  <c r="S1700" i="6"/>
  <c r="S1701" i="6"/>
  <c r="U1701" i="6" s="1"/>
  <c r="S1702" i="6"/>
  <c r="S1703" i="6"/>
  <c r="U1703" i="6" s="1"/>
  <c r="S1704" i="6"/>
  <c r="S1705" i="6"/>
  <c r="U1705" i="6" s="1"/>
  <c r="S1706" i="6"/>
  <c r="S1707" i="6"/>
  <c r="U1707" i="6" s="1"/>
  <c r="S1708" i="6"/>
  <c r="S1709" i="6"/>
  <c r="U1709" i="6" s="1"/>
  <c r="S1710" i="6"/>
  <c r="S1711" i="6"/>
  <c r="U1711" i="6" s="1"/>
  <c r="S1712" i="6"/>
  <c r="S1713" i="6"/>
  <c r="U1713" i="6" s="1"/>
  <c r="S1714" i="6"/>
  <c r="S1715" i="6"/>
  <c r="U1715" i="6" s="1"/>
  <c r="S1716" i="6"/>
  <c r="S1717" i="6"/>
  <c r="U1717" i="6" s="1"/>
  <c r="S1718" i="6"/>
  <c r="S1719" i="6"/>
  <c r="U1719" i="6" s="1"/>
  <c r="S1720" i="6"/>
  <c r="S1721" i="6"/>
  <c r="U1721" i="6" s="1"/>
  <c r="S1722" i="6"/>
  <c r="S1723" i="6"/>
  <c r="U1723" i="6" s="1"/>
  <c r="S1724" i="6"/>
  <c r="S1725" i="6"/>
  <c r="U1725" i="6" s="1"/>
  <c r="S1726" i="6"/>
  <c r="S1727" i="6"/>
  <c r="U1727" i="6" s="1"/>
  <c r="S1728" i="6"/>
  <c r="S1729" i="6"/>
  <c r="U1729" i="6" s="1"/>
  <c r="S1730" i="6"/>
  <c r="S1731" i="6"/>
  <c r="U1731" i="6" s="1"/>
  <c r="S1732" i="6"/>
  <c r="S1733" i="6"/>
  <c r="U1733" i="6" s="1"/>
  <c r="S1734" i="6"/>
  <c r="S1735" i="6"/>
  <c r="U1735" i="6" s="1"/>
  <c r="S1736" i="6"/>
  <c r="S1737" i="6"/>
  <c r="U1737" i="6" s="1"/>
  <c r="S1738" i="6"/>
  <c r="S1739" i="6"/>
  <c r="U1739" i="6" s="1"/>
  <c r="S1740" i="6"/>
  <c r="S1741" i="6"/>
  <c r="U1741" i="6" s="1"/>
  <c r="S1742" i="6"/>
  <c r="S1743" i="6"/>
  <c r="U1743" i="6" s="1"/>
  <c r="S1744" i="6"/>
  <c r="S1745" i="6"/>
  <c r="U1745" i="6" s="1"/>
  <c r="S1746" i="6"/>
  <c r="S1747" i="6"/>
  <c r="U1747" i="6" s="1"/>
  <c r="S1748" i="6"/>
  <c r="S1749" i="6"/>
  <c r="U1749" i="6" s="1"/>
  <c r="S1750" i="6"/>
  <c r="S1751" i="6"/>
  <c r="U1751" i="6" s="1"/>
  <c r="S1752" i="6"/>
  <c r="S1753" i="6"/>
  <c r="U1753" i="6" s="1"/>
  <c r="S1754" i="6"/>
  <c r="S1755" i="6"/>
  <c r="U1755" i="6" s="1"/>
  <c r="S1756" i="6"/>
  <c r="S1757" i="6"/>
  <c r="U1757" i="6" s="1"/>
  <c r="S1758" i="6"/>
  <c r="S1759" i="6"/>
  <c r="U1759" i="6" s="1"/>
  <c r="S1760" i="6"/>
  <c r="S1761" i="6"/>
  <c r="U1761" i="6" s="1"/>
  <c r="S1762" i="6"/>
  <c r="S1763" i="6"/>
  <c r="U1763" i="6" s="1"/>
  <c r="S1764" i="6"/>
  <c r="S1765" i="6"/>
  <c r="U1765" i="6" s="1"/>
  <c r="S1766" i="6"/>
  <c r="S1767" i="6"/>
  <c r="U1767" i="6" s="1"/>
  <c r="S1768" i="6"/>
  <c r="S1769" i="6"/>
  <c r="U1769" i="6" s="1"/>
  <c r="S1770" i="6"/>
  <c r="S1771" i="6"/>
  <c r="U1771" i="6" s="1"/>
  <c r="S1772" i="6"/>
  <c r="S1773" i="6"/>
  <c r="U1773" i="6" s="1"/>
  <c r="S1774" i="6"/>
  <c r="S1775" i="6"/>
  <c r="U1775" i="6" s="1"/>
  <c r="S1776" i="6"/>
  <c r="S1777" i="6"/>
  <c r="U1777" i="6" s="1"/>
  <c r="S1778" i="6"/>
  <c r="S1779" i="6"/>
  <c r="U1779" i="6" s="1"/>
  <c r="S1780" i="6"/>
  <c r="S1781" i="6"/>
  <c r="U1781" i="6" s="1"/>
  <c r="S1782" i="6"/>
  <c r="S1783" i="6"/>
  <c r="U1783" i="6" s="1"/>
  <c r="S1784" i="6"/>
  <c r="S1785" i="6"/>
  <c r="U1785" i="6" s="1"/>
  <c r="S1786" i="6"/>
  <c r="S1787" i="6"/>
  <c r="U1787" i="6" s="1"/>
  <c r="S1788" i="6"/>
  <c r="S1789" i="6"/>
  <c r="U1789" i="6" s="1"/>
  <c r="S1790" i="6"/>
  <c r="S1791" i="6"/>
  <c r="U1791" i="6" s="1"/>
  <c r="S1792" i="6"/>
  <c r="S1793" i="6"/>
  <c r="U1793" i="6" s="1"/>
  <c r="S1794" i="6"/>
  <c r="S1795" i="6"/>
  <c r="U1795" i="6" s="1"/>
  <c r="S1796" i="6"/>
  <c r="S1797" i="6"/>
  <c r="U1797" i="6" s="1"/>
  <c r="S1798" i="6"/>
  <c r="S1799" i="6"/>
  <c r="U1799" i="6" s="1"/>
  <c r="S1800" i="6"/>
  <c r="S1801" i="6"/>
  <c r="U1801" i="6" s="1"/>
  <c r="S1802" i="6"/>
  <c r="S1803" i="6"/>
  <c r="U1803" i="6" s="1"/>
  <c r="S1804" i="6"/>
  <c r="S1805" i="6"/>
  <c r="U1805" i="6" s="1"/>
  <c r="S1806" i="6"/>
  <c r="S1807" i="6"/>
  <c r="U1807" i="6" s="1"/>
  <c r="S1808" i="6"/>
  <c r="S1809" i="6"/>
  <c r="U1809" i="6" s="1"/>
  <c r="S1810" i="6"/>
  <c r="S1811" i="6"/>
  <c r="U1811" i="6" s="1"/>
  <c r="S1812" i="6"/>
  <c r="S1813" i="6"/>
  <c r="U1813" i="6" s="1"/>
  <c r="S1814" i="6"/>
  <c r="S1815" i="6"/>
  <c r="S1816" i="6"/>
  <c r="S1817" i="6"/>
  <c r="S1818" i="6"/>
  <c r="S1819" i="6"/>
  <c r="S1820" i="6"/>
  <c r="S1821" i="6"/>
  <c r="S1822" i="6"/>
  <c r="S1823" i="6"/>
  <c r="S1824" i="6"/>
  <c r="S1825" i="6"/>
  <c r="S1826" i="6"/>
  <c r="S1827" i="6"/>
  <c r="S1828" i="6"/>
  <c r="S1829" i="6"/>
  <c r="S1830" i="6"/>
  <c r="S1831" i="6"/>
  <c r="S1832" i="6"/>
  <c r="S1833" i="6"/>
  <c r="S1834" i="6"/>
  <c r="S1835" i="6"/>
  <c r="S1836" i="6"/>
  <c r="S1837" i="6"/>
  <c r="S1838" i="6"/>
  <c r="S1839" i="6"/>
  <c r="S1840" i="6"/>
  <c r="S1841" i="6"/>
  <c r="S1842" i="6"/>
  <c r="S1843" i="6"/>
  <c r="S1844" i="6"/>
  <c r="S1845" i="6"/>
  <c r="S1846" i="6"/>
  <c r="S1847" i="6"/>
  <c r="S1848" i="6"/>
  <c r="S1849" i="6"/>
  <c r="S1850" i="6"/>
  <c r="S1851" i="6"/>
  <c r="S1852" i="6"/>
  <c r="S1853" i="6"/>
  <c r="S1854" i="6"/>
  <c r="S1855" i="6"/>
  <c r="S1856" i="6"/>
  <c r="S1857" i="6"/>
  <c r="S1858" i="6"/>
  <c r="S1859" i="6"/>
  <c r="S1860" i="6"/>
  <c r="S1861" i="6"/>
  <c r="S1862" i="6"/>
  <c r="S1863" i="6"/>
  <c r="S1864" i="6"/>
  <c r="S1865" i="6"/>
  <c r="S1866" i="6"/>
  <c r="S1867" i="6"/>
  <c r="S1868" i="6"/>
  <c r="S1869" i="6"/>
  <c r="S1870" i="6"/>
  <c r="S1871" i="6"/>
  <c r="S1872" i="6"/>
  <c r="S1873" i="6"/>
  <c r="S1874" i="6"/>
  <c r="S1875" i="6"/>
  <c r="S1876" i="6"/>
  <c r="S1877" i="6"/>
  <c r="S1878" i="6"/>
  <c r="S1879" i="6"/>
  <c r="S1880" i="6"/>
  <c r="S1881" i="6"/>
  <c r="S1882" i="6"/>
  <c r="S1883" i="6"/>
  <c r="S1884" i="6"/>
  <c r="S1885" i="6"/>
  <c r="S1886" i="6"/>
  <c r="S1887" i="6"/>
  <c r="S1888" i="6"/>
  <c r="S1889" i="6"/>
  <c r="S1890" i="6"/>
  <c r="S1891" i="6"/>
  <c r="S1892" i="6"/>
  <c r="S1893" i="6"/>
  <c r="S1894" i="6"/>
  <c r="S1895" i="6"/>
  <c r="S1896" i="6"/>
  <c r="S1897" i="6"/>
  <c r="S1898" i="6"/>
  <c r="S1899" i="6"/>
  <c r="S1900" i="6"/>
  <c r="S1901" i="6"/>
  <c r="S1902" i="6"/>
  <c r="S1903" i="6"/>
  <c r="S1904" i="6"/>
  <c r="S1905" i="6"/>
  <c r="S1906" i="6"/>
  <c r="S1907" i="6"/>
  <c r="S1908" i="6"/>
  <c r="S1909" i="6"/>
  <c r="S1910" i="6"/>
  <c r="S1911" i="6"/>
  <c r="S1912" i="6"/>
  <c r="S1913" i="6"/>
  <c r="S1914" i="6"/>
  <c r="S1915" i="6"/>
  <c r="S1916" i="6"/>
  <c r="S1917" i="6"/>
  <c r="S1918" i="6"/>
  <c r="S1919" i="6"/>
  <c r="S1920" i="6"/>
  <c r="S1921" i="6"/>
  <c r="S1922" i="6"/>
  <c r="S1923" i="6"/>
  <c r="S1924" i="6"/>
  <c r="S1925" i="6"/>
  <c r="S1926" i="6"/>
  <c r="S1927" i="6"/>
  <c r="S1928" i="6"/>
  <c r="S1929" i="6"/>
  <c r="S1930" i="6"/>
  <c r="S1931" i="6"/>
  <c r="S1932" i="6"/>
  <c r="S1933" i="6"/>
  <c r="S1934" i="6"/>
  <c r="S1935" i="6"/>
  <c r="S1936" i="6"/>
  <c r="S1937" i="6"/>
  <c r="S1938" i="6"/>
  <c r="S1939" i="6"/>
  <c r="S1940" i="6"/>
  <c r="S1941" i="6"/>
  <c r="S1942" i="6"/>
  <c r="S1943" i="6"/>
  <c r="S1944" i="6"/>
  <c r="S1945" i="6"/>
  <c r="S1946" i="6"/>
  <c r="S1947" i="6"/>
  <c r="S1948" i="6"/>
  <c r="S1949" i="6"/>
  <c r="S1950" i="6"/>
  <c r="S1951" i="6"/>
  <c r="S1952" i="6"/>
  <c r="S1953" i="6"/>
  <c r="S1954" i="6"/>
  <c r="S1955" i="6"/>
  <c r="S1956" i="6"/>
  <c r="S1957" i="6"/>
  <c r="S1958" i="6"/>
  <c r="S1959" i="6"/>
  <c r="S1960" i="6"/>
  <c r="S1961" i="6"/>
  <c r="S1962" i="6"/>
  <c r="S1963" i="6"/>
  <c r="S1964" i="6"/>
  <c r="S1965" i="6"/>
  <c r="S1966" i="6"/>
  <c r="S1967" i="6"/>
  <c r="S1968" i="6"/>
  <c r="S1969" i="6"/>
  <c r="S1970" i="6"/>
  <c r="S1971" i="6"/>
  <c r="S1972" i="6"/>
  <c r="S1973" i="6"/>
  <c r="S1974" i="6"/>
  <c r="S1975" i="6"/>
  <c r="S1976" i="6"/>
  <c r="S1977" i="6"/>
  <c r="S1978" i="6"/>
  <c r="S1979" i="6"/>
  <c r="S1980" i="6"/>
  <c r="S1981" i="6"/>
  <c r="S1982" i="6"/>
  <c r="S1983" i="6"/>
  <c r="S1984" i="6"/>
  <c r="S1985" i="6"/>
  <c r="S1986" i="6"/>
  <c r="S1987" i="6"/>
  <c r="S1988" i="6"/>
  <c r="S1989" i="6"/>
  <c r="S1990" i="6"/>
  <c r="S1991" i="6"/>
  <c r="S1992" i="6"/>
  <c r="S1993" i="6"/>
  <c r="S1994" i="6"/>
  <c r="S1995" i="6"/>
  <c r="S1996" i="6"/>
  <c r="S1997" i="6"/>
  <c r="S1998" i="6"/>
  <c r="S1999" i="6"/>
  <c r="S2000" i="6"/>
  <c r="S2001" i="6"/>
  <c r="S2002" i="6"/>
  <c r="S2003" i="6"/>
  <c r="S2004" i="6"/>
  <c r="S2005" i="6"/>
  <c r="S2006" i="6"/>
  <c r="S2007" i="6"/>
  <c r="U2007" i="6" s="1"/>
  <c r="V2007" i="6"/>
  <c r="S2008" i="6"/>
  <c r="U2008" i="6" s="1"/>
  <c r="S2009" i="6"/>
  <c r="U2009" i="6" s="1"/>
  <c r="V2009" i="6"/>
  <c r="S2010" i="6"/>
  <c r="U2010" i="6" s="1"/>
  <c r="S2011" i="6"/>
  <c r="S2012" i="6"/>
  <c r="U2012" i="6" s="1"/>
  <c r="S2013" i="6"/>
  <c r="S2014" i="6"/>
  <c r="U2014" i="6" s="1"/>
  <c r="S2015" i="6"/>
  <c r="U2015" i="6" s="1"/>
  <c r="S2016" i="6"/>
  <c r="U2016" i="6" s="1"/>
  <c r="S2017" i="6"/>
  <c r="U2017" i="6" s="1"/>
  <c r="S2018" i="6"/>
  <c r="U2018" i="6" s="1"/>
  <c r="S2019" i="6"/>
  <c r="S2020" i="6"/>
  <c r="U2020" i="6" s="1"/>
  <c r="S2021" i="6"/>
  <c r="S2022" i="6"/>
  <c r="U2022" i="6" s="1"/>
  <c r="S2023" i="6"/>
  <c r="U2023" i="6" s="1"/>
  <c r="V2023" i="6"/>
  <c r="S2024" i="6"/>
  <c r="U2024" i="6" s="1"/>
  <c r="S2025" i="6"/>
  <c r="U2025" i="6" s="1"/>
  <c r="V2025" i="6"/>
  <c r="S2026" i="6"/>
  <c r="U2026" i="6" s="1"/>
  <c r="S2027" i="6"/>
  <c r="S2028" i="6"/>
  <c r="U2028" i="6" s="1"/>
  <c r="S2029" i="6"/>
  <c r="S2030" i="6"/>
  <c r="U2030" i="6" s="1"/>
  <c r="S2031" i="6"/>
  <c r="U2031" i="6" s="1"/>
  <c r="S2032" i="6"/>
  <c r="U2032" i="6" s="1"/>
  <c r="S2033" i="6"/>
  <c r="U2033" i="6" s="1"/>
  <c r="S2034" i="6"/>
  <c r="U2034" i="6" s="1"/>
  <c r="S2035" i="6"/>
  <c r="S2036" i="6"/>
  <c r="U2036" i="6" s="1"/>
  <c r="S2037" i="6"/>
  <c r="S2038" i="6"/>
  <c r="U2038" i="6" s="1"/>
  <c r="S2039" i="6"/>
  <c r="U2039" i="6" s="1"/>
  <c r="V2039" i="6"/>
  <c r="S2040" i="6"/>
  <c r="U2040" i="6" s="1"/>
  <c r="S2041" i="6"/>
  <c r="U2041" i="6" s="1"/>
  <c r="V2041" i="6"/>
  <c r="S2042" i="6"/>
  <c r="U2042" i="6" s="1"/>
  <c r="S2043" i="6"/>
  <c r="S2044" i="6"/>
  <c r="U2044" i="6" s="1"/>
  <c r="S2045" i="6"/>
  <c r="S2046" i="6"/>
  <c r="U2046" i="6" s="1"/>
  <c r="S2047" i="6"/>
  <c r="U2047" i="6" s="1"/>
  <c r="S2048" i="6"/>
  <c r="U2048" i="6" s="1"/>
  <c r="S2049" i="6"/>
  <c r="U2049" i="6" s="1"/>
  <c r="S2050" i="6"/>
  <c r="U2050" i="6" s="1"/>
  <c r="S2051" i="6"/>
  <c r="S2052" i="6"/>
  <c r="U2052" i="6" s="1"/>
  <c r="S2053" i="6"/>
  <c r="S2054" i="6"/>
  <c r="U2054" i="6" s="1"/>
  <c r="S2055" i="6"/>
  <c r="U2055" i="6" s="1"/>
  <c r="V2055" i="6"/>
  <c r="S2056" i="6"/>
  <c r="U2056" i="6" s="1"/>
  <c r="S2057" i="6"/>
  <c r="U2057" i="6" s="1"/>
  <c r="V2057" i="6"/>
  <c r="S2058" i="6"/>
  <c r="U2058" i="6" s="1"/>
  <c r="S2059" i="6"/>
  <c r="S2060" i="6"/>
  <c r="U2060" i="6" s="1"/>
  <c r="S2061" i="6"/>
  <c r="S2062" i="6"/>
  <c r="U2062" i="6" s="1"/>
  <c r="S2063" i="6"/>
  <c r="U2063" i="6" s="1"/>
  <c r="S2064" i="6"/>
  <c r="U2064" i="6" s="1"/>
  <c r="S2065" i="6"/>
  <c r="U2065" i="6" s="1"/>
  <c r="S2066" i="6"/>
  <c r="U2066" i="6" s="1"/>
  <c r="S2067" i="6"/>
  <c r="S2068" i="6"/>
  <c r="U2068" i="6" s="1"/>
  <c r="S2069" i="6"/>
  <c r="S2070" i="6"/>
  <c r="U2070" i="6" s="1"/>
  <c r="S2071" i="6"/>
  <c r="U2071" i="6" s="1"/>
  <c r="V2071" i="6"/>
  <c r="S2072" i="6"/>
  <c r="U2072" i="6" s="1"/>
  <c r="S2073" i="6"/>
  <c r="U2073" i="6" s="1"/>
  <c r="V2073" i="6"/>
  <c r="S2074" i="6"/>
  <c r="U2074" i="6" s="1"/>
  <c r="S2075" i="6"/>
  <c r="S2076" i="6"/>
  <c r="U2076" i="6" s="1"/>
  <c r="S2077" i="6"/>
  <c r="S2078" i="6"/>
  <c r="U2078" i="6" s="1"/>
  <c r="S2079" i="6"/>
  <c r="U2079" i="6" s="1"/>
  <c r="S2080" i="6"/>
  <c r="U2080" i="6" s="1"/>
  <c r="S2081" i="6"/>
  <c r="U2081" i="6" s="1"/>
  <c r="S2082" i="6"/>
  <c r="U2082" i="6" s="1"/>
  <c r="S2083" i="6"/>
  <c r="S2084" i="6"/>
  <c r="U2084" i="6" s="1"/>
  <c r="S2085" i="6"/>
  <c r="S2086" i="6"/>
  <c r="U2086" i="6" s="1"/>
  <c r="S2087" i="6"/>
  <c r="U2087" i="6" s="1"/>
  <c r="V2087" i="6"/>
  <c r="S2088" i="6"/>
  <c r="U2088" i="6" s="1"/>
  <c r="S2089" i="6"/>
  <c r="U2089" i="6" s="1"/>
  <c r="V2089" i="6"/>
  <c r="S2090" i="6"/>
  <c r="U2090" i="6" s="1"/>
  <c r="S2091" i="6"/>
  <c r="U2091" i="6" s="1"/>
  <c r="V2091" i="6"/>
  <c r="S2092" i="6"/>
  <c r="U2092" i="6" s="1"/>
  <c r="S2093" i="6"/>
  <c r="S2094" i="6"/>
  <c r="U2094" i="6" s="1"/>
  <c r="S2095" i="6"/>
  <c r="U2095" i="6" s="1"/>
  <c r="V2095" i="6"/>
  <c r="S2096" i="6"/>
  <c r="U2096" i="6" s="1"/>
  <c r="S2097" i="6"/>
  <c r="U2097" i="6" s="1"/>
  <c r="S2098" i="6"/>
  <c r="U2098" i="6" s="1"/>
  <c r="S2099" i="6"/>
  <c r="U2099" i="6" s="1"/>
  <c r="S2100" i="6"/>
  <c r="U2100" i="6" s="1"/>
  <c r="S2101" i="6"/>
  <c r="S2102" i="6"/>
  <c r="U2102" i="6" s="1"/>
  <c r="S2103" i="6"/>
  <c r="U2103" i="6" s="1"/>
  <c r="S2104" i="6"/>
  <c r="U2104" i="6" s="1"/>
  <c r="S2105" i="6"/>
  <c r="U2105" i="6" s="1"/>
  <c r="S2106" i="6"/>
  <c r="U2106" i="6" s="1"/>
  <c r="S2107" i="6"/>
  <c r="S2108" i="6"/>
  <c r="U2108" i="6" s="1"/>
  <c r="S2109" i="6"/>
  <c r="S2110" i="6"/>
  <c r="U2110" i="6" s="1"/>
  <c r="S2111" i="6"/>
  <c r="U2111" i="6" s="1"/>
  <c r="S2112" i="6"/>
  <c r="U2112" i="6" s="1"/>
  <c r="S2113" i="6"/>
  <c r="U2113" i="6" s="1"/>
  <c r="V2113" i="6"/>
  <c r="S2114" i="6"/>
  <c r="U2114" i="6" s="1"/>
  <c r="S2115" i="6"/>
  <c r="S2116" i="6"/>
  <c r="U2116" i="6" s="1"/>
  <c r="S2117" i="6"/>
  <c r="S2118" i="6"/>
  <c r="U2118" i="6" s="1"/>
  <c r="S2119" i="6"/>
  <c r="U2119" i="6" s="1"/>
  <c r="V2119" i="6"/>
  <c r="S2120" i="6"/>
  <c r="U2120" i="6" s="1"/>
  <c r="S2121" i="6"/>
  <c r="U2121" i="6" s="1"/>
  <c r="V2121" i="6"/>
  <c r="S2122" i="6"/>
  <c r="U2122" i="6" s="1"/>
  <c r="S2123" i="6"/>
  <c r="U2123" i="6" s="1"/>
  <c r="V2123" i="6"/>
  <c r="S2124" i="6"/>
  <c r="U2124" i="6" s="1"/>
  <c r="S2125" i="6"/>
  <c r="S2126" i="6"/>
  <c r="U2126" i="6" s="1"/>
  <c r="S2127" i="6"/>
  <c r="U2127" i="6" s="1"/>
  <c r="V2127" i="6"/>
  <c r="S2128" i="6"/>
  <c r="U2128" i="6" s="1"/>
  <c r="S2129" i="6"/>
  <c r="U2129" i="6" s="1"/>
  <c r="S2130" i="6"/>
  <c r="U2130" i="6" s="1"/>
  <c r="S2131" i="6"/>
  <c r="S2132" i="6"/>
  <c r="U2132" i="6" s="1"/>
  <c r="S2133" i="6"/>
  <c r="S2134" i="6"/>
  <c r="U2134" i="6" s="1"/>
  <c r="S2135" i="6"/>
  <c r="U2135" i="6" s="1"/>
  <c r="V2135" i="6"/>
  <c r="S2136" i="6"/>
  <c r="U2136" i="6" s="1"/>
  <c r="S2137" i="6"/>
  <c r="U2137" i="6" s="1"/>
  <c r="S2138" i="6"/>
  <c r="U2138" i="6" s="1"/>
  <c r="S2139" i="6"/>
  <c r="S2140" i="6"/>
  <c r="U2140" i="6" s="1"/>
  <c r="S2141" i="6"/>
  <c r="S2142" i="6"/>
  <c r="U2142" i="6" s="1"/>
  <c r="S2143" i="6"/>
  <c r="U2143" i="6" s="1"/>
  <c r="V2143" i="6"/>
  <c r="S2144" i="6"/>
  <c r="U2144" i="6" s="1"/>
  <c r="S2145" i="6"/>
  <c r="U2145" i="6" s="1"/>
  <c r="S2146" i="6"/>
  <c r="U2146" i="6" s="1"/>
  <c r="S2147" i="6"/>
  <c r="S2148" i="6"/>
  <c r="U2148" i="6" s="1"/>
  <c r="S2149" i="6"/>
  <c r="S2150" i="6"/>
  <c r="U2150" i="6" s="1"/>
  <c r="S2151" i="6"/>
  <c r="U2151" i="6" s="1"/>
  <c r="V2151" i="6"/>
  <c r="S2152" i="6"/>
  <c r="U2152" i="6" s="1"/>
  <c r="S2153" i="6"/>
  <c r="U2153" i="6" s="1"/>
  <c r="S2154" i="6"/>
  <c r="U2154" i="6" s="1"/>
  <c r="S2155" i="6"/>
  <c r="S2156" i="6"/>
  <c r="U2156" i="6" s="1"/>
  <c r="S2157" i="6"/>
  <c r="S2158" i="6"/>
  <c r="U2158" i="6" s="1"/>
  <c r="S2159" i="6"/>
  <c r="U2159" i="6" s="1"/>
  <c r="V2159" i="6"/>
  <c r="S2160" i="6"/>
  <c r="U2160" i="6" s="1"/>
  <c r="S2161" i="6"/>
  <c r="U2161" i="6" s="1"/>
  <c r="S2162" i="6"/>
  <c r="U2162" i="6" s="1"/>
  <c r="S2163" i="6"/>
  <c r="S2164" i="6"/>
  <c r="U2164" i="6" s="1"/>
  <c r="S2165" i="6"/>
  <c r="S2166" i="6"/>
  <c r="U2166" i="6" s="1"/>
  <c r="S2167" i="6"/>
  <c r="U2167" i="6" s="1"/>
  <c r="V2167" i="6"/>
  <c r="S2168" i="6"/>
  <c r="U2168" i="6" s="1"/>
  <c r="S2169" i="6"/>
  <c r="U2169" i="6" s="1"/>
  <c r="S2170" i="6"/>
  <c r="U2170" i="6" s="1"/>
  <c r="S2171" i="6"/>
  <c r="S2172" i="6"/>
  <c r="U2172" i="6" s="1"/>
  <c r="S2173" i="6"/>
  <c r="S2174" i="6"/>
  <c r="U2174" i="6" s="1"/>
  <c r="S2175" i="6"/>
  <c r="S2176" i="6"/>
  <c r="U2176" i="6" s="1"/>
  <c r="S2177" i="6"/>
  <c r="S2178" i="6"/>
  <c r="U2178" i="6" s="1"/>
  <c r="S2179" i="6"/>
  <c r="S2180" i="6"/>
  <c r="U2180" i="6" s="1"/>
  <c r="S2181" i="6"/>
  <c r="S2182" i="6"/>
  <c r="S2183" i="6"/>
  <c r="U2183" i="6" s="1"/>
  <c r="S2184" i="6"/>
  <c r="U2184" i="6" s="1"/>
  <c r="S2185" i="6"/>
  <c r="S2186" i="6"/>
  <c r="S2187" i="6"/>
  <c r="U2187" i="6" s="1"/>
  <c r="S2188" i="6"/>
  <c r="U2188" i="6" s="1"/>
  <c r="S2189" i="6"/>
  <c r="S2190" i="6"/>
  <c r="S2191" i="6"/>
  <c r="U2191" i="6" s="1"/>
  <c r="V2191" i="6"/>
  <c r="S2192" i="6"/>
  <c r="U2192" i="6" s="1"/>
  <c r="S2193" i="6"/>
  <c r="S2194" i="6"/>
  <c r="S2195" i="6"/>
  <c r="U2195" i="6" s="1"/>
  <c r="S2196" i="6"/>
  <c r="U2196" i="6" s="1"/>
  <c r="S2197" i="6"/>
  <c r="S2198" i="6"/>
  <c r="S2199" i="6"/>
  <c r="U2199" i="6" s="1"/>
  <c r="S2200" i="6"/>
  <c r="U2200" i="6" s="1"/>
  <c r="S2201" i="6"/>
  <c r="S2202" i="6"/>
  <c r="S2203" i="6"/>
  <c r="U2203" i="6" s="1"/>
  <c r="V2203" i="6"/>
  <c r="S2204" i="6"/>
  <c r="U2204" i="6" s="1"/>
  <c r="S2205" i="6"/>
  <c r="S2206" i="6"/>
  <c r="S2207" i="6"/>
  <c r="U2207" i="6" s="1"/>
  <c r="S2208" i="6"/>
  <c r="U2208" i="6" s="1"/>
  <c r="S2209" i="6"/>
  <c r="S2210" i="6"/>
  <c r="S2211" i="6"/>
  <c r="U2211" i="6" s="1"/>
  <c r="S2212" i="6"/>
  <c r="U2212" i="6" s="1"/>
  <c r="S2213" i="6"/>
  <c r="S2214" i="6"/>
  <c r="S2215" i="6"/>
  <c r="U2215" i="6" s="1"/>
  <c r="S2216" i="6"/>
  <c r="U2216" i="6" s="1"/>
  <c r="S2217" i="6"/>
  <c r="S2218" i="6"/>
  <c r="S2219" i="6"/>
  <c r="U2219" i="6" s="1"/>
  <c r="S2220" i="6"/>
  <c r="U2220" i="6" s="1"/>
  <c r="S2221" i="6"/>
  <c r="S2222" i="6"/>
  <c r="S2223" i="6"/>
  <c r="U2223" i="6" s="1"/>
  <c r="V2223" i="6"/>
  <c r="S2224" i="6"/>
  <c r="U2224" i="6" s="1"/>
  <c r="S2225" i="6"/>
  <c r="S2226" i="6"/>
  <c r="S2227" i="6"/>
  <c r="U2227" i="6" s="1"/>
  <c r="S2228" i="6"/>
  <c r="U2228" i="6" s="1"/>
  <c r="S2229" i="6"/>
  <c r="S2230" i="6"/>
  <c r="S2231" i="6"/>
  <c r="U2231" i="6" s="1"/>
  <c r="S2232" i="6"/>
  <c r="U2232" i="6" s="1"/>
  <c r="S2233" i="6"/>
  <c r="S2234" i="6"/>
  <c r="S2235" i="6"/>
  <c r="U2235" i="6" s="1"/>
  <c r="V2235" i="6"/>
  <c r="S2236" i="6"/>
  <c r="U2236" i="6" s="1"/>
  <c r="S2237" i="6"/>
  <c r="S2238" i="6"/>
  <c r="S2239" i="6"/>
  <c r="U2239" i="6" s="1"/>
  <c r="S2240" i="6"/>
  <c r="U2240" i="6" s="1"/>
  <c r="S2241" i="6"/>
  <c r="S2242" i="6"/>
  <c r="S2243" i="6"/>
  <c r="U2243" i="6" s="1"/>
  <c r="S2244" i="6"/>
  <c r="U2244" i="6" s="1"/>
  <c r="S2245" i="6"/>
  <c r="S2246" i="6"/>
  <c r="S2247" i="6"/>
  <c r="U2247" i="6" s="1"/>
  <c r="S2248" i="6"/>
  <c r="U2248" i="6" s="1"/>
  <c r="S2249" i="6"/>
  <c r="S2250" i="6"/>
  <c r="S2251" i="6"/>
  <c r="U2251" i="6" s="1"/>
  <c r="S2252" i="6"/>
  <c r="U2252" i="6" s="1"/>
  <c r="S2253" i="6"/>
  <c r="S2254" i="6"/>
  <c r="S2255" i="6"/>
  <c r="U2255" i="6" s="1"/>
  <c r="V2255" i="6"/>
  <c r="S2256" i="6"/>
  <c r="U2256" i="6" s="1"/>
  <c r="S2257" i="6"/>
  <c r="S2258" i="6"/>
  <c r="S2259" i="6"/>
  <c r="U2259" i="6" s="1"/>
  <c r="S2260" i="6"/>
  <c r="U2260" i="6" s="1"/>
  <c r="S2261" i="6"/>
  <c r="S2262" i="6"/>
  <c r="S2263" i="6"/>
  <c r="U2263" i="6" s="1"/>
  <c r="S2264" i="6"/>
  <c r="U2264" i="6" s="1"/>
  <c r="S2265" i="6"/>
  <c r="S2266" i="6"/>
  <c r="S2267" i="6"/>
  <c r="U2267" i="6" s="1"/>
  <c r="V2267" i="6"/>
  <c r="S2268" i="6"/>
  <c r="U2268" i="6" s="1"/>
  <c r="S2269" i="6"/>
  <c r="S2270" i="6"/>
  <c r="S2271" i="6"/>
  <c r="U2271" i="6" s="1"/>
  <c r="S2272" i="6"/>
  <c r="U2272" i="6" s="1"/>
  <c r="S2273" i="6"/>
  <c r="S2274" i="6"/>
  <c r="S2275" i="6"/>
  <c r="U2275" i="6" s="1"/>
  <c r="S2276" i="6"/>
  <c r="U2276" i="6" s="1"/>
  <c r="S2277" i="6"/>
  <c r="S2278" i="6"/>
  <c r="S2279" i="6"/>
  <c r="U2279" i="6" s="1"/>
  <c r="S2280" i="6"/>
  <c r="U2280" i="6" s="1"/>
  <c r="S2281" i="6"/>
  <c r="S2282" i="6"/>
  <c r="S2283" i="6"/>
  <c r="U2283" i="6" s="1"/>
  <c r="S2284" i="6"/>
  <c r="U2284" i="6" s="1"/>
  <c r="S2285" i="6"/>
  <c r="S2286" i="6"/>
  <c r="S2287" i="6"/>
  <c r="U2287" i="6" s="1"/>
  <c r="V2287" i="6"/>
  <c r="S2288" i="6"/>
  <c r="U2288" i="6" s="1"/>
  <c r="S2289" i="6"/>
  <c r="S2290" i="6"/>
  <c r="S2291" i="6"/>
  <c r="U2291" i="6" s="1"/>
  <c r="S2292" i="6"/>
  <c r="U2292" i="6" s="1"/>
  <c r="S2293" i="6"/>
  <c r="S2294" i="6"/>
  <c r="S2295" i="6"/>
  <c r="U2295" i="6" s="1"/>
  <c r="S2296" i="6"/>
  <c r="U2296" i="6" s="1"/>
  <c r="S2297" i="6"/>
  <c r="S2298" i="6"/>
  <c r="S2299" i="6"/>
  <c r="U2299" i="6" s="1"/>
  <c r="V2299" i="6"/>
  <c r="S2300" i="6"/>
  <c r="U2300" i="6" s="1"/>
  <c r="S2301" i="6"/>
  <c r="S2302" i="6"/>
  <c r="S2303" i="6"/>
  <c r="U2303" i="6" s="1"/>
  <c r="S2304" i="6"/>
  <c r="U2304" i="6" s="1"/>
  <c r="S2305" i="6"/>
  <c r="S2306" i="6"/>
  <c r="S2307" i="6"/>
  <c r="U2307" i="6" s="1"/>
  <c r="S2308" i="6"/>
  <c r="U2308" i="6" s="1"/>
  <c r="S2309" i="6"/>
  <c r="S2310" i="6"/>
  <c r="S2311" i="6"/>
  <c r="U2311" i="6" s="1"/>
  <c r="S2312" i="6"/>
  <c r="U2312" i="6" s="1"/>
  <c r="S2313" i="6"/>
  <c r="S2314" i="6"/>
  <c r="S2315" i="6"/>
  <c r="U2315" i="6" s="1"/>
  <c r="S2316" i="6"/>
  <c r="U2316" i="6" s="1"/>
  <c r="S2317" i="6"/>
  <c r="S2318" i="6"/>
  <c r="S2319" i="6"/>
  <c r="U2319" i="6" s="1"/>
  <c r="V2319" i="6"/>
  <c r="S2320" i="6"/>
  <c r="U2320" i="6" s="1"/>
  <c r="S2321" i="6"/>
  <c r="S2322" i="6"/>
  <c r="S2323" i="6"/>
  <c r="U2323" i="6" s="1"/>
  <c r="S2324" i="6"/>
  <c r="U2324" i="6" s="1"/>
  <c r="S2325" i="6"/>
  <c r="S2326" i="6"/>
  <c r="S2327" i="6"/>
  <c r="U2327" i="6" s="1"/>
  <c r="S2328" i="6"/>
  <c r="U2328" i="6" s="1"/>
  <c r="S2329" i="6"/>
  <c r="S2330" i="6"/>
  <c r="S2331" i="6"/>
  <c r="U2331" i="6" s="1"/>
  <c r="V2331" i="6"/>
  <c r="S2332" i="6"/>
  <c r="U2332" i="6" s="1"/>
  <c r="S2333" i="6"/>
  <c r="S2334" i="6"/>
  <c r="S2335" i="6"/>
  <c r="U2335" i="6" s="1"/>
  <c r="S2336" i="6"/>
  <c r="U2336" i="6" s="1"/>
  <c r="S2337" i="6"/>
  <c r="S2338" i="6"/>
  <c r="S2339" i="6"/>
  <c r="U2339" i="6" s="1"/>
  <c r="S2340" i="6"/>
  <c r="U2340" i="6" s="1"/>
  <c r="S2341" i="6"/>
  <c r="S2342" i="6"/>
  <c r="S2343" i="6"/>
  <c r="U2343" i="6" s="1"/>
  <c r="S2344" i="6"/>
  <c r="U2344" i="6" s="1"/>
  <c r="S2345" i="6"/>
  <c r="S2346" i="6"/>
  <c r="S2347" i="6"/>
  <c r="S2348" i="6"/>
  <c r="U2348" i="6" s="1"/>
  <c r="S2349" i="6"/>
  <c r="S2350" i="6"/>
  <c r="S2351" i="6"/>
  <c r="U2351" i="6" s="1"/>
  <c r="V2351" i="6"/>
  <c r="S2352" i="6"/>
  <c r="U2352" i="6" s="1"/>
  <c r="S2353" i="6"/>
  <c r="S2354" i="6"/>
  <c r="S2355" i="6"/>
  <c r="U2355" i="6" s="1"/>
  <c r="S2356" i="6"/>
  <c r="U2356" i="6" s="1"/>
  <c r="S2357" i="6"/>
  <c r="S2358" i="6"/>
  <c r="S2359" i="6"/>
  <c r="U2359" i="6" s="1"/>
  <c r="S2360" i="6"/>
  <c r="U2360" i="6" s="1"/>
  <c r="S2361" i="6"/>
  <c r="S2362" i="6"/>
  <c r="S2363" i="6"/>
  <c r="U2363" i="6" s="1"/>
  <c r="V2363" i="6"/>
  <c r="S2364" i="6"/>
  <c r="U2364" i="6" s="1"/>
  <c r="S2365" i="6"/>
  <c r="S2366" i="6"/>
  <c r="S2367" i="6"/>
  <c r="U2367" i="6" s="1"/>
  <c r="S2368" i="6"/>
  <c r="U2368" i="6" s="1"/>
  <c r="S2369" i="6"/>
  <c r="S2370" i="6"/>
  <c r="S2371" i="6"/>
  <c r="U2371" i="6" s="1"/>
  <c r="S2372" i="6"/>
  <c r="U2372" i="6" s="1"/>
  <c r="S2373" i="6"/>
  <c r="S2374" i="6"/>
  <c r="S2375" i="6"/>
  <c r="U2375" i="6" s="1"/>
  <c r="S2376" i="6"/>
  <c r="U2376" i="6" s="1"/>
  <c r="S2377" i="6"/>
  <c r="S2378" i="6"/>
  <c r="S2379" i="6"/>
  <c r="S2380" i="6"/>
  <c r="U2380" i="6" s="1"/>
  <c r="S2381" i="6"/>
  <c r="S2382" i="6"/>
  <c r="S2383" i="6"/>
  <c r="U2383" i="6" s="1"/>
  <c r="V2383" i="6"/>
  <c r="S2384" i="6"/>
  <c r="U2384" i="6" s="1"/>
  <c r="S2385" i="6"/>
  <c r="S2386" i="6"/>
  <c r="S2387" i="6"/>
  <c r="U2387" i="6" s="1"/>
  <c r="S2388" i="6"/>
  <c r="U2388" i="6" s="1"/>
  <c r="S2389" i="6"/>
  <c r="S2390" i="6"/>
  <c r="S2391" i="6"/>
  <c r="U2391" i="6" s="1"/>
  <c r="S2392" i="6"/>
  <c r="U2392" i="6" s="1"/>
  <c r="S2393" i="6"/>
  <c r="S2394" i="6"/>
  <c r="S2395" i="6"/>
  <c r="U2395" i="6" s="1"/>
  <c r="V2395" i="6"/>
  <c r="S2396" i="6"/>
  <c r="U2396" i="6" s="1"/>
  <c r="S2397" i="6"/>
  <c r="S2398" i="6"/>
  <c r="S2399" i="6"/>
  <c r="U2399" i="6" s="1"/>
  <c r="S2400" i="6"/>
  <c r="U2400" i="6" s="1"/>
  <c r="S2401" i="6"/>
  <c r="S2402" i="6"/>
  <c r="S2403" i="6"/>
  <c r="U2403" i="6" s="1"/>
  <c r="S2404" i="6"/>
  <c r="U2404" i="6" s="1"/>
  <c r="S2405" i="6"/>
  <c r="S2406" i="6"/>
  <c r="S2407" i="6"/>
  <c r="U2407" i="6" s="1"/>
  <c r="S2408" i="6"/>
  <c r="U2408" i="6" s="1"/>
  <c r="S2409" i="6"/>
  <c r="S2410" i="6"/>
  <c r="S2411" i="6"/>
  <c r="S2412" i="6"/>
  <c r="U2412" i="6" s="1"/>
  <c r="S2413" i="6"/>
  <c r="S2414" i="6"/>
  <c r="S2415" i="6"/>
  <c r="U2415" i="6" s="1"/>
  <c r="V2415" i="6"/>
  <c r="S2416" i="6"/>
  <c r="U2416" i="6" s="1"/>
  <c r="S2417" i="6"/>
  <c r="S2418" i="6"/>
  <c r="S2419" i="6"/>
  <c r="U2419" i="6" s="1"/>
  <c r="S2420" i="6"/>
  <c r="U2420" i="6" s="1"/>
  <c r="S2421" i="6"/>
  <c r="S2422" i="6"/>
  <c r="S2423" i="6"/>
  <c r="U2423" i="6" s="1"/>
  <c r="S2424" i="6"/>
  <c r="U2424" i="6" s="1"/>
  <c r="S2425" i="6"/>
  <c r="S2426" i="6"/>
  <c r="S2427" i="6"/>
  <c r="U2427" i="6" s="1"/>
  <c r="V2427" i="6"/>
  <c r="S2428" i="6"/>
  <c r="U2428" i="6" s="1"/>
  <c r="S2429" i="6"/>
  <c r="S2430" i="6"/>
  <c r="S2431" i="6"/>
  <c r="U2431" i="6" s="1"/>
  <c r="S2432" i="6"/>
  <c r="U2432" i="6" s="1"/>
  <c r="S2433" i="6"/>
  <c r="S2434" i="6"/>
  <c r="S2435" i="6"/>
  <c r="U2435" i="6" s="1"/>
  <c r="S2436" i="6"/>
  <c r="U2436" i="6" s="1"/>
  <c r="S2437" i="6"/>
  <c r="S2438" i="6"/>
  <c r="S2439" i="6"/>
  <c r="U2439" i="6" s="1"/>
  <c r="S2440" i="6"/>
  <c r="U2440" i="6" s="1"/>
  <c r="S2441" i="6"/>
  <c r="S2442" i="6"/>
  <c r="S2443" i="6"/>
  <c r="S2444" i="6"/>
  <c r="U2444" i="6" s="1"/>
  <c r="S2445" i="6"/>
  <c r="S2446" i="6"/>
  <c r="S2447" i="6"/>
  <c r="U2447" i="6" s="1"/>
  <c r="V2447" i="6"/>
  <c r="S2448" i="6"/>
  <c r="U2448" i="6" s="1"/>
  <c r="S2449" i="6"/>
  <c r="S2450" i="6"/>
  <c r="S2451" i="6"/>
  <c r="U2451" i="6" s="1"/>
  <c r="S2452" i="6"/>
  <c r="U2452" i="6" s="1"/>
  <c r="S2453" i="6"/>
  <c r="S2454" i="6"/>
  <c r="S2455" i="6"/>
  <c r="U2455" i="6" s="1"/>
  <c r="S2456" i="6"/>
  <c r="U2456" i="6" s="1"/>
  <c r="S2457" i="6"/>
  <c r="S2458" i="6"/>
  <c r="S2459" i="6"/>
  <c r="U2459" i="6" s="1"/>
  <c r="V2459" i="6"/>
  <c r="S2460" i="6"/>
  <c r="U2460" i="6" s="1"/>
  <c r="S2461" i="6"/>
  <c r="S2462" i="6"/>
  <c r="S2463" i="6"/>
  <c r="U2463" i="6" s="1"/>
  <c r="S2464" i="6"/>
  <c r="U2464" i="6" s="1"/>
  <c r="S2465" i="6"/>
  <c r="S2466" i="6"/>
  <c r="S2467" i="6"/>
  <c r="U2467" i="6" s="1"/>
  <c r="S2468" i="6"/>
  <c r="U2468" i="6" s="1"/>
  <c r="S2469" i="6"/>
  <c r="S2470" i="6"/>
  <c r="S2471" i="6"/>
  <c r="U2471" i="6" s="1"/>
  <c r="S2472" i="6"/>
  <c r="U2472" i="6" s="1"/>
  <c r="S2473" i="6"/>
  <c r="S2474" i="6"/>
  <c r="S2475" i="6"/>
  <c r="S2476" i="6"/>
  <c r="U2476" i="6" s="1"/>
  <c r="S2477" i="6"/>
  <c r="S2478" i="6"/>
  <c r="S2479" i="6"/>
  <c r="U2479" i="6" s="1"/>
  <c r="V2479" i="6"/>
  <c r="S2480" i="6"/>
  <c r="U2480" i="6" s="1"/>
  <c r="S2481" i="6"/>
  <c r="S2482" i="6"/>
  <c r="S2483" i="6"/>
  <c r="U2483" i="6" s="1"/>
  <c r="S2484" i="6"/>
  <c r="U2484" i="6" s="1"/>
  <c r="S2485" i="6"/>
  <c r="S2486" i="6"/>
  <c r="S2487" i="6"/>
  <c r="U2487" i="6" s="1"/>
  <c r="S2488" i="6"/>
  <c r="U2488" i="6" s="1"/>
  <c r="S2489" i="6"/>
  <c r="S2490" i="6"/>
  <c r="S2491" i="6"/>
  <c r="U2491" i="6" s="1"/>
  <c r="V2491" i="6"/>
  <c r="S2492" i="6"/>
  <c r="U2492" i="6" s="1"/>
  <c r="S2493" i="6"/>
  <c r="S2494" i="6"/>
  <c r="S2495" i="6"/>
  <c r="U2495" i="6" s="1"/>
  <c r="S2496" i="6"/>
  <c r="U2496" i="6" s="1"/>
  <c r="S2497" i="6"/>
  <c r="S2498" i="6"/>
  <c r="S2499" i="6"/>
  <c r="U2499" i="6" s="1"/>
  <c r="S2500" i="6"/>
  <c r="U2500" i="6" s="1"/>
  <c r="S2501" i="6"/>
  <c r="S2502" i="6"/>
  <c r="S2503" i="6"/>
  <c r="U2503" i="6" s="1"/>
  <c r="S2504" i="6"/>
  <c r="U2504" i="6" s="1"/>
  <c r="S2505" i="6"/>
  <c r="S2506" i="6"/>
  <c r="S2507" i="6"/>
  <c r="S2508" i="6"/>
  <c r="U2508" i="6" s="1"/>
  <c r="S2509" i="6"/>
  <c r="S2510" i="6"/>
  <c r="S2511" i="6"/>
  <c r="U2511" i="6" s="1"/>
  <c r="V2511" i="6"/>
  <c r="S2512" i="6"/>
  <c r="U2512" i="6" s="1"/>
  <c r="S2513" i="6"/>
  <c r="S2514" i="6"/>
  <c r="S2515" i="6"/>
  <c r="U2515" i="6" s="1"/>
  <c r="S2516" i="6"/>
  <c r="U2516" i="6" s="1"/>
  <c r="S2517" i="6"/>
  <c r="S2518" i="6"/>
  <c r="S2519" i="6"/>
  <c r="U2519" i="6" s="1"/>
  <c r="S2520" i="6"/>
  <c r="U2520" i="6" s="1"/>
  <c r="S2521" i="6"/>
  <c r="S2522" i="6"/>
  <c r="S2523" i="6"/>
  <c r="U2523" i="6" s="1"/>
  <c r="V2523" i="6"/>
  <c r="S2524" i="6"/>
  <c r="U2524" i="6" s="1"/>
  <c r="S2525" i="6"/>
  <c r="S2526" i="6"/>
  <c r="S2527" i="6"/>
  <c r="U2527" i="6" s="1"/>
  <c r="S2528" i="6"/>
  <c r="U2528" i="6" s="1"/>
  <c r="S2529" i="6"/>
  <c r="S2530" i="6"/>
  <c r="S2531" i="6"/>
  <c r="U2531" i="6" s="1"/>
  <c r="S2532" i="6"/>
  <c r="U2532" i="6" s="1"/>
  <c r="S2533" i="6"/>
  <c r="S2534" i="6"/>
  <c r="S2535" i="6"/>
  <c r="U2535" i="6" s="1"/>
  <c r="S2536" i="6"/>
  <c r="U2536" i="6" s="1"/>
  <c r="S2537" i="6"/>
  <c r="S2538" i="6"/>
  <c r="S2539" i="6"/>
  <c r="S2540" i="6"/>
  <c r="U2540" i="6" s="1"/>
  <c r="S2541" i="6"/>
  <c r="S2542" i="6"/>
  <c r="S2543" i="6"/>
  <c r="U2543" i="6" s="1"/>
  <c r="V2543" i="6"/>
  <c r="S2544" i="6"/>
  <c r="U2544" i="6" s="1"/>
  <c r="S2545" i="6"/>
  <c r="S2546" i="6"/>
  <c r="S2547" i="6"/>
  <c r="U2547" i="6" s="1"/>
  <c r="S2548" i="6"/>
  <c r="U2548" i="6" s="1"/>
  <c r="S2549" i="6"/>
  <c r="S2550" i="6"/>
  <c r="S2551" i="6"/>
  <c r="U2551" i="6" s="1"/>
  <c r="S2552" i="6"/>
  <c r="U2552" i="6" s="1"/>
  <c r="S2553" i="6"/>
  <c r="S2554" i="6"/>
  <c r="S2555" i="6"/>
  <c r="U2555" i="6" s="1"/>
  <c r="V2555" i="6"/>
  <c r="S2556" i="6"/>
  <c r="U2556" i="6" s="1"/>
  <c r="S2557" i="6"/>
  <c r="S2558" i="6"/>
  <c r="S2559" i="6"/>
  <c r="U2559" i="6" s="1"/>
  <c r="S2560" i="6"/>
  <c r="U2560" i="6" s="1"/>
  <c r="S2561" i="6"/>
  <c r="S2562" i="6"/>
  <c r="S2563" i="6"/>
  <c r="U2563" i="6" s="1"/>
  <c r="S2564" i="6"/>
  <c r="U2564" i="6" s="1"/>
  <c r="S2565" i="6"/>
  <c r="S2566" i="6"/>
  <c r="S2567" i="6"/>
  <c r="U2567" i="6" s="1"/>
  <c r="S2568" i="6"/>
  <c r="U2568" i="6" s="1"/>
  <c r="S2569" i="6"/>
  <c r="S2570" i="6"/>
  <c r="S2571" i="6"/>
  <c r="S2572" i="6"/>
  <c r="U2572" i="6" s="1"/>
  <c r="S2573" i="6"/>
  <c r="S2574" i="6"/>
  <c r="S2575" i="6"/>
  <c r="U2575" i="6" s="1"/>
  <c r="V2575" i="6"/>
  <c r="S2576" i="6"/>
  <c r="U2576" i="6" s="1"/>
  <c r="S2577" i="6"/>
  <c r="S2578" i="6"/>
  <c r="S2579" i="6"/>
  <c r="U2579" i="6" s="1"/>
  <c r="S2580" i="6"/>
  <c r="U2580" i="6" s="1"/>
  <c r="S2581" i="6"/>
  <c r="S2582" i="6"/>
  <c r="S2583" i="6"/>
  <c r="U2583" i="6" s="1"/>
  <c r="S2584" i="6"/>
  <c r="U2584" i="6" s="1"/>
  <c r="S2585" i="6"/>
  <c r="S2586" i="6"/>
  <c r="S2587" i="6"/>
  <c r="U2587" i="6" s="1"/>
  <c r="V2587" i="6"/>
  <c r="S2588" i="6"/>
  <c r="U2588" i="6" s="1"/>
  <c r="S2589" i="6"/>
  <c r="S2590" i="6"/>
  <c r="S2591" i="6"/>
  <c r="U2591" i="6" s="1"/>
  <c r="S2592" i="6"/>
  <c r="U2592" i="6" s="1"/>
  <c r="S2593" i="6"/>
  <c r="S2594" i="6"/>
  <c r="S2595" i="6"/>
  <c r="U2595" i="6" s="1"/>
  <c r="S2596" i="6"/>
  <c r="U2596" i="6" s="1"/>
  <c r="S2597" i="6"/>
  <c r="S2598" i="6"/>
  <c r="S2599" i="6"/>
  <c r="U2599" i="6" s="1"/>
  <c r="S2600" i="6"/>
  <c r="U2600" i="6" s="1"/>
  <c r="S2601" i="6"/>
  <c r="S2602" i="6"/>
  <c r="S2603" i="6"/>
  <c r="S2604" i="6"/>
  <c r="U2604" i="6" s="1"/>
  <c r="S2605" i="6"/>
  <c r="S2606" i="6"/>
  <c r="S2607" i="6"/>
  <c r="U2607" i="6" s="1"/>
  <c r="V2607" i="6"/>
  <c r="S2608" i="6"/>
  <c r="U2608" i="6" s="1"/>
  <c r="S2609" i="6"/>
  <c r="S2610" i="6"/>
  <c r="S2611" i="6"/>
  <c r="U2611" i="6" s="1"/>
  <c r="S2612" i="6"/>
  <c r="U2612" i="6" s="1"/>
  <c r="S2613" i="6"/>
  <c r="S2614" i="6"/>
  <c r="S2615" i="6"/>
  <c r="U2615" i="6" s="1"/>
  <c r="S2616" i="6"/>
  <c r="U2616" i="6" s="1"/>
  <c r="S2617" i="6"/>
  <c r="S2618" i="6"/>
  <c r="S2619" i="6"/>
  <c r="U2619" i="6" s="1"/>
  <c r="V2619" i="6"/>
  <c r="S2620" i="6"/>
  <c r="U2620" i="6" s="1"/>
  <c r="S2621" i="6"/>
  <c r="S2622" i="6"/>
  <c r="S2623" i="6"/>
  <c r="U2623" i="6" s="1"/>
  <c r="S2624" i="6"/>
  <c r="U2624" i="6" s="1"/>
  <c r="S2625" i="6"/>
  <c r="S2626" i="6"/>
  <c r="S2627" i="6"/>
  <c r="U2627" i="6" s="1"/>
  <c r="S2628" i="6"/>
  <c r="U2628" i="6" s="1"/>
  <c r="S2629" i="6"/>
  <c r="S2630" i="6"/>
  <c r="S2631" i="6"/>
  <c r="U2631" i="6" s="1"/>
  <c r="S2632" i="6"/>
  <c r="U2632" i="6" s="1"/>
  <c r="S2633" i="6"/>
  <c r="S2634" i="6"/>
  <c r="S2635" i="6"/>
  <c r="S2636" i="6"/>
  <c r="U2636" i="6" s="1"/>
  <c r="S2637" i="6"/>
  <c r="S2638" i="6"/>
  <c r="S2639" i="6"/>
  <c r="U2639" i="6" s="1"/>
  <c r="V2639" i="6"/>
  <c r="S2640" i="6"/>
  <c r="U2640" i="6" s="1"/>
  <c r="S2641" i="6"/>
  <c r="S2642" i="6"/>
  <c r="S2643" i="6"/>
  <c r="U2643" i="6" s="1"/>
  <c r="S2644" i="6"/>
  <c r="U2644" i="6" s="1"/>
  <c r="S2645" i="6"/>
  <c r="S2646" i="6"/>
  <c r="S2647" i="6"/>
  <c r="U2647" i="6" s="1"/>
  <c r="S2648" i="6"/>
  <c r="U2648" i="6" s="1"/>
  <c r="S2649" i="6"/>
  <c r="S2650" i="6"/>
  <c r="S2651" i="6"/>
  <c r="U2651" i="6" s="1"/>
  <c r="V2651" i="6"/>
  <c r="S2652" i="6"/>
  <c r="U2652" i="6" s="1"/>
  <c r="S2653" i="6"/>
  <c r="S2654" i="6"/>
  <c r="S2655" i="6"/>
  <c r="U2655" i="6" s="1"/>
  <c r="S2656" i="6"/>
  <c r="U2656" i="6" s="1"/>
  <c r="S2657" i="6"/>
  <c r="S2658" i="6"/>
  <c r="S2659" i="6"/>
  <c r="U2659" i="6" s="1"/>
  <c r="S2660" i="6"/>
  <c r="U2660" i="6" s="1"/>
  <c r="S2661" i="6"/>
  <c r="S2662" i="6"/>
  <c r="S2663" i="6"/>
  <c r="U2663" i="6" s="1"/>
  <c r="S2664" i="6"/>
  <c r="U2664" i="6" s="1"/>
  <c r="S2665" i="6"/>
  <c r="S2666" i="6"/>
  <c r="S2667" i="6"/>
  <c r="S2668" i="6"/>
  <c r="U2668" i="6" s="1"/>
  <c r="S2669" i="6"/>
  <c r="S2670" i="6"/>
  <c r="S2671" i="6"/>
  <c r="U2671" i="6" s="1"/>
  <c r="V2671" i="6"/>
  <c r="S2672" i="6"/>
  <c r="U2672" i="6" s="1"/>
  <c r="S2673" i="6"/>
  <c r="S2674" i="6"/>
  <c r="S2675" i="6"/>
  <c r="U2675" i="6" s="1"/>
  <c r="S2676" i="6"/>
  <c r="U2676" i="6" s="1"/>
  <c r="S2677" i="6"/>
  <c r="S2678" i="6"/>
  <c r="S2679" i="6"/>
  <c r="U2679" i="6" s="1"/>
  <c r="S2680" i="6"/>
  <c r="U2680" i="6" s="1"/>
  <c r="S2681" i="6"/>
  <c r="S2682" i="6"/>
  <c r="S2683" i="6"/>
  <c r="U2683" i="6" s="1"/>
  <c r="V2683" i="6"/>
  <c r="S2684" i="6"/>
  <c r="U2684" i="6" s="1"/>
  <c r="S2685" i="6"/>
  <c r="S2686" i="6"/>
  <c r="S2687" i="6"/>
  <c r="U2687" i="6" s="1"/>
  <c r="S2688" i="6"/>
  <c r="U2688" i="6" s="1"/>
  <c r="S2689" i="6"/>
  <c r="S2690" i="6"/>
  <c r="S2691" i="6"/>
  <c r="U2691" i="6" s="1"/>
  <c r="S2692" i="6"/>
  <c r="U2692" i="6" s="1"/>
  <c r="S2693" i="6"/>
  <c r="S2694" i="6"/>
  <c r="S2695" i="6"/>
  <c r="U2695" i="6" s="1"/>
  <c r="V2695" i="6" s="1"/>
  <c r="S2696" i="6"/>
  <c r="U2696" i="6" s="1"/>
  <c r="S2697" i="6"/>
  <c r="S2698" i="6"/>
  <c r="S2699" i="6"/>
  <c r="S2700" i="6"/>
  <c r="U2700" i="6" s="1"/>
  <c r="S2701" i="6"/>
  <c r="S2702" i="6"/>
  <c r="S2703" i="6"/>
  <c r="U2703" i="6" s="1"/>
  <c r="V2703" i="6"/>
  <c r="S2704" i="6"/>
  <c r="U2704" i="6" s="1"/>
  <c r="S2705" i="6"/>
  <c r="S2706" i="6"/>
  <c r="S2707" i="6"/>
  <c r="U2707" i="6" s="1"/>
  <c r="S2708" i="6"/>
  <c r="U2708" i="6" s="1"/>
  <c r="S2709" i="6"/>
  <c r="S2710" i="6"/>
  <c r="S2711" i="6"/>
  <c r="U2711" i="6" s="1"/>
  <c r="S2712" i="6"/>
  <c r="U2712" i="6" s="1"/>
  <c r="S2713" i="6"/>
  <c r="S2714" i="6"/>
  <c r="S2715" i="6"/>
  <c r="U2715" i="6" s="1"/>
  <c r="V2715" i="6"/>
  <c r="S2716" i="6"/>
  <c r="U2716" i="6" s="1"/>
  <c r="S2717" i="6"/>
  <c r="S2718" i="6"/>
  <c r="S2719" i="6"/>
  <c r="U2719" i="6" s="1"/>
  <c r="S2720" i="6"/>
  <c r="U2720" i="6" s="1"/>
  <c r="S2721" i="6"/>
  <c r="S2722" i="6"/>
  <c r="S2723" i="6"/>
  <c r="S2724" i="6"/>
  <c r="U2724" i="6" s="1"/>
  <c r="S2725" i="6"/>
  <c r="S2726" i="6"/>
  <c r="S2727" i="6"/>
  <c r="U2727" i="6" s="1"/>
  <c r="S2728" i="6"/>
  <c r="U2728" i="6" s="1"/>
  <c r="S2729" i="6"/>
  <c r="S2730" i="6"/>
  <c r="S2731" i="6"/>
  <c r="U2731" i="6" s="1"/>
  <c r="S2732" i="6"/>
  <c r="U2732" i="6" s="1"/>
  <c r="S2733" i="6"/>
  <c r="S2734" i="6"/>
  <c r="S2735" i="6"/>
  <c r="U2735" i="6" s="1"/>
  <c r="S2736" i="6"/>
  <c r="U2736" i="6" s="1"/>
  <c r="S2737" i="6"/>
  <c r="S2738" i="6"/>
  <c r="S2739" i="6"/>
  <c r="U2739" i="6" s="1"/>
  <c r="V2739" i="6"/>
  <c r="S2740" i="6"/>
  <c r="U2740" i="6" s="1"/>
  <c r="S2741" i="6"/>
  <c r="S2742" i="6"/>
  <c r="S2743" i="6"/>
  <c r="U2743" i="6" s="1"/>
  <c r="S2744" i="6"/>
  <c r="U2744" i="6" s="1"/>
  <c r="S2745" i="6"/>
  <c r="S2746" i="6"/>
  <c r="S2747" i="6"/>
  <c r="U2747" i="6" s="1"/>
  <c r="V2747" i="6"/>
  <c r="S2748" i="6"/>
  <c r="U2748" i="6" s="1"/>
  <c r="S2749" i="6"/>
  <c r="S2750" i="6"/>
  <c r="S2751" i="6"/>
  <c r="U2751" i="6" s="1"/>
  <c r="S2752" i="6"/>
  <c r="U2752" i="6" s="1"/>
  <c r="S2753" i="6"/>
  <c r="S2754" i="6"/>
  <c r="S2755" i="6"/>
  <c r="S2756" i="6"/>
  <c r="U2756" i="6" s="1"/>
  <c r="S2757" i="6"/>
  <c r="S2758" i="6"/>
  <c r="S2759" i="6"/>
  <c r="U2759" i="6" s="1"/>
  <c r="S2760" i="6"/>
  <c r="U2760" i="6" s="1"/>
  <c r="S2761" i="6"/>
  <c r="S2762" i="6"/>
  <c r="S2763" i="6"/>
  <c r="U2763" i="6" s="1"/>
  <c r="S2764" i="6"/>
  <c r="U2764" i="6" s="1"/>
  <c r="S2765" i="6"/>
  <c r="S2766" i="6"/>
  <c r="S2767" i="6"/>
  <c r="U2767" i="6" s="1"/>
  <c r="S2768" i="6"/>
  <c r="U2768" i="6" s="1"/>
  <c r="S2769" i="6"/>
  <c r="S2770" i="6"/>
  <c r="S2771" i="6"/>
  <c r="U2771" i="6" s="1"/>
  <c r="V2771" i="6"/>
  <c r="S2772" i="6"/>
  <c r="U2772" i="6" s="1"/>
  <c r="S2773" i="6"/>
  <c r="S2774" i="6"/>
  <c r="S2775" i="6"/>
  <c r="U2775" i="6" s="1"/>
  <c r="S2776" i="6"/>
  <c r="U2776" i="6" s="1"/>
  <c r="S2777" i="6"/>
  <c r="S2778" i="6"/>
  <c r="S2779" i="6"/>
  <c r="U2779" i="6" s="1"/>
  <c r="V2779" i="6"/>
  <c r="S2780" i="6"/>
  <c r="U2780" i="6" s="1"/>
  <c r="S2781" i="6"/>
  <c r="S2782" i="6"/>
  <c r="S2783" i="6"/>
  <c r="U2783" i="6" s="1"/>
  <c r="S2784" i="6"/>
  <c r="U2784" i="6" s="1"/>
  <c r="S2785" i="6"/>
  <c r="S2786" i="6"/>
  <c r="S2787" i="6"/>
  <c r="S2788" i="6"/>
  <c r="U2788" i="6" s="1"/>
  <c r="S2789" i="6"/>
  <c r="S2790" i="6"/>
  <c r="S2791" i="6"/>
  <c r="U2791" i="6" s="1"/>
  <c r="S2792" i="6"/>
  <c r="U2792" i="6" s="1"/>
  <c r="S2793" i="6"/>
  <c r="S2794" i="6"/>
  <c r="S2795" i="6"/>
  <c r="U2795" i="6" s="1"/>
  <c r="S2796" i="6"/>
  <c r="U2796" i="6" s="1"/>
  <c r="S2797" i="6"/>
  <c r="S2798" i="6"/>
  <c r="S2799" i="6"/>
  <c r="U2799" i="6" s="1"/>
  <c r="S2800" i="6"/>
  <c r="U2800" i="6" s="1"/>
  <c r="S2801" i="6"/>
  <c r="S2802" i="6"/>
  <c r="S2803" i="6"/>
  <c r="U2803" i="6" s="1"/>
  <c r="V2803" i="6"/>
  <c r="S2804" i="6"/>
  <c r="U2804" i="6" s="1"/>
  <c r="S2805" i="6"/>
  <c r="S2806" i="6"/>
  <c r="S2807" i="6"/>
  <c r="U2807" i="6" s="1"/>
  <c r="S2808" i="6"/>
  <c r="U2808" i="6" s="1"/>
  <c r="S2809" i="6"/>
  <c r="S2810" i="6"/>
  <c r="S2811" i="6"/>
  <c r="U2811" i="6" s="1"/>
  <c r="V2811" i="6"/>
  <c r="S2812" i="6"/>
  <c r="U2812" i="6" s="1"/>
  <c r="S2813" i="6"/>
  <c r="S2814" i="6"/>
  <c r="S2815" i="6"/>
  <c r="U2815" i="6" s="1"/>
  <c r="S2816" i="6"/>
  <c r="U2816" i="6" s="1"/>
  <c r="S2817" i="6"/>
  <c r="S2818" i="6"/>
  <c r="S2819" i="6"/>
  <c r="S2820" i="6"/>
  <c r="U2820" i="6" s="1"/>
  <c r="S2821" i="6"/>
  <c r="S2822" i="6"/>
  <c r="S2823" i="6"/>
  <c r="U2823" i="6" s="1"/>
  <c r="S2824" i="6"/>
  <c r="U2824" i="6" s="1"/>
  <c r="S2825" i="6"/>
  <c r="S2826" i="6"/>
  <c r="S2827" i="6"/>
  <c r="U2827" i="6" s="1"/>
  <c r="S2828" i="6"/>
  <c r="U2828" i="6" s="1"/>
  <c r="S2829" i="6"/>
  <c r="S2830" i="6"/>
  <c r="S2831" i="6"/>
  <c r="U2831" i="6" s="1"/>
  <c r="S2832" i="6"/>
  <c r="U2832" i="6" s="1"/>
  <c r="S2833" i="6"/>
  <c r="S2834" i="6"/>
  <c r="S2835" i="6"/>
  <c r="U2835" i="6" s="1"/>
  <c r="V2835" i="6"/>
  <c r="S2836" i="6"/>
  <c r="U2836" i="6" s="1"/>
  <c r="S2837" i="6"/>
  <c r="S2838" i="6"/>
  <c r="S2839" i="6"/>
  <c r="U2839" i="6" s="1"/>
  <c r="S2840" i="6"/>
  <c r="U2840" i="6" s="1"/>
  <c r="S2841" i="6"/>
  <c r="S2842" i="6"/>
  <c r="S2843" i="6"/>
  <c r="U2843" i="6" s="1"/>
  <c r="V2843" i="6"/>
  <c r="S2844" i="6"/>
  <c r="U2844" i="6" s="1"/>
  <c r="S2845" i="6"/>
  <c r="S2846" i="6"/>
  <c r="S2847" i="6"/>
  <c r="U2847" i="6" s="1"/>
  <c r="S2848" i="6"/>
  <c r="U2848" i="6" s="1"/>
  <c r="S2849" i="6"/>
  <c r="S2850" i="6"/>
  <c r="S2851" i="6"/>
  <c r="S2852" i="6"/>
  <c r="U2852" i="6" s="1"/>
  <c r="S2853" i="6"/>
  <c r="S2854" i="6"/>
  <c r="S2855" i="6"/>
  <c r="U2855" i="6" s="1"/>
  <c r="S2856" i="6"/>
  <c r="U2856" i="6" s="1"/>
  <c r="S2857" i="6"/>
  <c r="S2858" i="6"/>
  <c r="S2859" i="6"/>
  <c r="U2859" i="6" s="1"/>
  <c r="S2860" i="6"/>
  <c r="U2860" i="6" s="1"/>
  <c r="S2861" i="6"/>
  <c r="S2862" i="6"/>
  <c r="S2863" i="6"/>
  <c r="U2863" i="6" s="1"/>
  <c r="S2864" i="6"/>
  <c r="U2864" i="6" s="1"/>
  <c r="S2865" i="6"/>
  <c r="S2866" i="6"/>
  <c r="S2867" i="6"/>
  <c r="U2867" i="6" s="1"/>
  <c r="V2867" i="6"/>
  <c r="S2868" i="6"/>
  <c r="U2868" i="6" s="1"/>
  <c r="S2869" i="6"/>
  <c r="S2870" i="6"/>
  <c r="S2871" i="6"/>
  <c r="U2871" i="6" s="1"/>
  <c r="S2872" i="6"/>
  <c r="U2872" i="6" s="1"/>
  <c r="S2873" i="6"/>
  <c r="S2874" i="6"/>
  <c r="S2875" i="6"/>
  <c r="U2875" i="6" s="1"/>
  <c r="V2875" i="6"/>
  <c r="S2876" i="6"/>
  <c r="U2876" i="6" s="1"/>
  <c r="S2877" i="6"/>
  <c r="S2878" i="6"/>
  <c r="S2879" i="6"/>
  <c r="U2879" i="6" s="1"/>
  <c r="S2880" i="6"/>
  <c r="U2880" i="6" s="1"/>
  <c r="S2881" i="6"/>
  <c r="S2882" i="6"/>
  <c r="S2883" i="6"/>
  <c r="S2884" i="6"/>
  <c r="U2884" i="6" s="1"/>
  <c r="S2885" i="6"/>
  <c r="S2886" i="6"/>
  <c r="S2887" i="6"/>
  <c r="U2887" i="6" s="1"/>
  <c r="S2888" i="6"/>
  <c r="U2888" i="6" s="1"/>
  <c r="S2889" i="6"/>
  <c r="S2890" i="6"/>
  <c r="S2891" i="6"/>
  <c r="U2891" i="6" s="1"/>
  <c r="S2892" i="6"/>
  <c r="U2892" i="6" s="1"/>
  <c r="S2893" i="6"/>
  <c r="S2894" i="6"/>
  <c r="S2895" i="6"/>
  <c r="U2895" i="6" s="1"/>
  <c r="S2896" i="6"/>
  <c r="U2896" i="6" s="1"/>
  <c r="S2897" i="6"/>
  <c r="S2898" i="6"/>
  <c r="S2899" i="6"/>
  <c r="U2899" i="6" s="1"/>
  <c r="V2899" i="6"/>
  <c r="S2900" i="6"/>
  <c r="U2900" i="6" s="1"/>
  <c r="S2901" i="6"/>
  <c r="S2902" i="6"/>
  <c r="S2903" i="6"/>
  <c r="U2903" i="6" s="1"/>
  <c r="S2904" i="6"/>
  <c r="U2904" i="6" s="1"/>
  <c r="S2905" i="6"/>
  <c r="S2906" i="6"/>
  <c r="S2907" i="6"/>
  <c r="U2907" i="6" s="1"/>
  <c r="V2907" i="6"/>
  <c r="S2908" i="6"/>
  <c r="U2908" i="6" s="1"/>
  <c r="S2909" i="6"/>
  <c r="S2910" i="6"/>
  <c r="S2911" i="6"/>
  <c r="U2911" i="6" s="1"/>
  <c r="S2912" i="6"/>
  <c r="U2912" i="6" s="1"/>
  <c r="S2913" i="6"/>
  <c r="S2914" i="6"/>
  <c r="S2915" i="6"/>
  <c r="S2916" i="6"/>
  <c r="U2916" i="6" s="1"/>
  <c r="S2917" i="6"/>
  <c r="S2918" i="6"/>
  <c r="S2919" i="6"/>
  <c r="U2919" i="6" s="1"/>
  <c r="S2920" i="6"/>
  <c r="U2920" i="6" s="1"/>
  <c r="S2921" i="6"/>
  <c r="S2922" i="6"/>
  <c r="S2923" i="6"/>
  <c r="U2923" i="6" s="1"/>
  <c r="S2924" i="6"/>
  <c r="S2925" i="6"/>
  <c r="U2925" i="6" s="1"/>
  <c r="S2926" i="6"/>
  <c r="S2927" i="6"/>
  <c r="S2928" i="6"/>
  <c r="S2929" i="6"/>
  <c r="S2930" i="6"/>
  <c r="S2931" i="6"/>
  <c r="U2931" i="6" s="1"/>
  <c r="S2932" i="6"/>
  <c r="S2933" i="6"/>
  <c r="U2933" i="6" s="1"/>
  <c r="S2934" i="6"/>
  <c r="S2935" i="6"/>
  <c r="U2935" i="6" s="1"/>
  <c r="S2936" i="6"/>
  <c r="S2937" i="6"/>
  <c r="U2937" i="6" s="1"/>
  <c r="S2938" i="6"/>
  <c r="S2939" i="6"/>
  <c r="U2939" i="6" s="1"/>
  <c r="S2940" i="6"/>
  <c r="S2941" i="6"/>
  <c r="U2941" i="6" s="1"/>
  <c r="S2942" i="6"/>
  <c r="S2943" i="6"/>
  <c r="U2943" i="6" s="1"/>
  <c r="S2944" i="6"/>
  <c r="S2945" i="6"/>
  <c r="U2945" i="6" s="1"/>
  <c r="S2946" i="6"/>
  <c r="S2947" i="6"/>
  <c r="U2947" i="6" s="1"/>
  <c r="S2948" i="6"/>
  <c r="S2949" i="6"/>
  <c r="U2949" i="6" s="1"/>
  <c r="S2950" i="6"/>
  <c r="S2951" i="6"/>
  <c r="U2951" i="6" s="1"/>
  <c r="S2952" i="6"/>
  <c r="S2953" i="6"/>
  <c r="U2953" i="6" s="1"/>
  <c r="S2954" i="6"/>
  <c r="S2955" i="6"/>
  <c r="U2955" i="6" s="1"/>
  <c r="S2956" i="6"/>
  <c r="S2957" i="6"/>
  <c r="U2957" i="6" s="1"/>
  <c r="S2958" i="6"/>
  <c r="S2959" i="6"/>
  <c r="U2959" i="6" s="1"/>
  <c r="S2960" i="6"/>
  <c r="S2961" i="6"/>
  <c r="U2961" i="6" s="1"/>
  <c r="S2962" i="6"/>
  <c r="S2963" i="6"/>
  <c r="U2963" i="6" s="1"/>
  <c r="S2964" i="6"/>
  <c r="S2965" i="6"/>
  <c r="U2965" i="6" s="1"/>
  <c r="S2966" i="6"/>
  <c r="S2967" i="6"/>
  <c r="U2967" i="6" s="1"/>
  <c r="S2968" i="6"/>
  <c r="S2969" i="6"/>
  <c r="U2969" i="6" s="1"/>
  <c r="S2970" i="6"/>
  <c r="S2971" i="6"/>
  <c r="U2971" i="6" s="1"/>
  <c r="S2972" i="6"/>
  <c r="S2973" i="6"/>
  <c r="U2973" i="6" s="1"/>
  <c r="S2974" i="6"/>
  <c r="S2975" i="6"/>
  <c r="U2975" i="6" s="1"/>
  <c r="S2976" i="6"/>
  <c r="S2977" i="6"/>
  <c r="U2977" i="6" s="1"/>
  <c r="S2978" i="6"/>
  <c r="S2979" i="6"/>
  <c r="U2979" i="6" s="1"/>
  <c r="S2980" i="6"/>
  <c r="S2981" i="6"/>
  <c r="U2981" i="6" s="1"/>
  <c r="S2982" i="6"/>
  <c r="S2983" i="6"/>
  <c r="U2983" i="6" s="1"/>
  <c r="S2984" i="6"/>
  <c r="S2985" i="6"/>
  <c r="U2985" i="6" s="1"/>
  <c r="S2986" i="6"/>
  <c r="S2987" i="6"/>
  <c r="U2987" i="6" s="1"/>
  <c r="S2988" i="6"/>
  <c r="S2989" i="6"/>
  <c r="U2989" i="6" s="1"/>
  <c r="S2990" i="6"/>
  <c r="S2991" i="6"/>
  <c r="U2991" i="6" s="1"/>
  <c r="S2992" i="6"/>
  <c r="S2993" i="6"/>
  <c r="U2993" i="6" s="1"/>
  <c r="S2994" i="6"/>
  <c r="S2995" i="6"/>
  <c r="U2995" i="6" s="1"/>
  <c r="S2996" i="6"/>
  <c r="S2997" i="6"/>
  <c r="U2997" i="6" s="1"/>
  <c r="S2998" i="6"/>
  <c r="S2999" i="6"/>
  <c r="U2999" i="6" s="1"/>
  <c r="S3000" i="6"/>
  <c r="S3001" i="6"/>
  <c r="U3001" i="6" s="1"/>
  <c r="S3002" i="6"/>
  <c r="S3003" i="6"/>
  <c r="U3003" i="6" s="1"/>
  <c r="S3004" i="6"/>
  <c r="S3005" i="6"/>
  <c r="U3005" i="6" s="1"/>
  <c r="S3006" i="6"/>
  <c r="S3007" i="6"/>
  <c r="U3007" i="6" s="1"/>
  <c r="S3008" i="6"/>
  <c r="S3009" i="6"/>
  <c r="U3009" i="6" s="1"/>
  <c r="S3010" i="6"/>
  <c r="S3011" i="6"/>
  <c r="U3011" i="6" s="1"/>
  <c r="S3012" i="6"/>
  <c r="S3013" i="6"/>
  <c r="U3013" i="6" s="1"/>
  <c r="S3014" i="6"/>
  <c r="S3015" i="6"/>
  <c r="U3015" i="6" s="1"/>
  <c r="S3016" i="6"/>
  <c r="S3017" i="6"/>
  <c r="U3017" i="6" s="1"/>
  <c r="S3018" i="6"/>
  <c r="S3019" i="6"/>
  <c r="U3019" i="6" s="1"/>
  <c r="S3020" i="6"/>
  <c r="S3021" i="6"/>
  <c r="U3021" i="6" s="1"/>
  <c r="S3022" i="6"/>
  <c r="S3023" i="6"/>
  <c r="U3023" i="6" s="1"/>
  <c r="S3024" i="6"/>
  <c r="S3025" i="6"/>
  <c r="U3025" i="6" s="1"/>
  <c r="S3026" i="6"/>
  <c r="S3027" i="6"/>
  <c r="U3027" i="6" s="1"/>
  <c r="S3028" i="6"/>
  <c r="S3029" i="6"/>
  <c r="U3029" i="6" s="1"/>
  <c r="S3030" i="6"/>
  <c r="S3031" i="6"/>
  <c r="U3031" i="6" s="1"/>
  <c r="S3032" i="6"/>
  <c r="S3033" i="6"/>
  <c r="U3033" i="6" s="1"/>
  <c r="S3034" i="6"/>
  <c r="S3035" i="6"/>
  <c r="U3035" i="6" s="1"/>
  <c r="S3036" i="6"/>
  <c r="S3037" i="6"/>
  <c r="U3037" i="6" s="1"/>
  <c r="S3038" i="6"/>
  <c r="S3039" i="6"/>
  <c r="U3039" i="6" s="1"/>
  <c r="S3040" i="6"/>
  <c r="S3041" i="6"/>
  <c r="U3041" i="6" s="1"/>
  <c r="S3042" i="6"/>
  <c r="S3043" i="6"/>
  <c r="U3043" i="6" s="1"/>
  <c r="S3044" i="6"/>
  <c r="S3045" i="6"/>
  <c r="U3045" i="6" s="1"/>
  <c r="S3046" i="6"/>
  <c r="S3047" i="6"/>
  <c r="U3047" i="6" s="1"/>
  <c r="S3048" i="6"/>
  <c r="S3049" i="6"/>
  <c r="U3049" i="6" s="1"/>
  <c r="S3050" i="6"/>
  <c r="S3051" i="6"/>
  <c r="U3051" i="6" s="1"/>
  <c r="S3052" i="6"/>
  <c r="S3053" i="6"/>
  <c r="U3053" i="6" s="1"/>
  <c r="S3054" i="6"/>
  <c r="S3055" i="6"/>
  <c r="U3055" i="6" s="1"/>
  <c r="S3056" i="6"/>
  <c r="S3057" i="6"/>
  <c r="U3057" i="6" s="1"/>
  <c r="S3058" i="6"/>
  <c r="S3059" i="6"/>
  <c r="U3059" i="6" s="1"/>
  <c r="S3060" i="6"/>
  <c r="S3061" i="6"/>
  <c r="U3061" i="6" s="1"/>
  <c r="S3062" i="6"/>
  <c r="S3063" i="6"/>
  <c r="S3064" i="6"/>
  <c r="U3064" i="6" s="1"/>
  <c r="S3065" i="6"/>
  <c r="U3065" i="6" s="1"/>
  <c r="V3065" i="6"/>
  <c r="S3066" i="6"/>
  <c r="S3067" i="6"/>
  <c r="S3068" i="6"/>
  <c r="S3069" i="6"/>
  <c r="S3070" i="6"/>
  <c r="S3071" i="6"/>
  <c r="S3072" i="6"/>
  <c r="S3073" i="6"/>
  <c r="S3074" i="6"/>
  <c r="S3075" i="6"/>
  <c r="S3076" i="6"/>
  <c r="S3077" i="6"/>
  <c r="S3078" i="6"/>
  <c r="S3079" i="6"/>
  <c r="S3080" i="6"/>
  <c r="S3081" i="6"/>
  <c r="S3082" i="6"/>
  <c r="S3083" i="6"/>
  <c r="S3084" i="6"/>
  <c r="S3085" i="6"/>
  <c r="S3086" i="6"/>
  <c r="S3087" i="6"/>
  <c r="S3088" i="6"/>
  <c r="S3089" i="6"/>
  <c r="S3090" i="6"/>
  <c r="S3091" i="6"/>
  <c r="S3092" i="6"/>
  <c r="S3093" i="6"/>
  <c r="S3094" i="6"/>
  <c r="S3095" i="6"/>
  <c r="S3096" i="6"/>
  <c r="S3097" i="6"/>
  <c r="S3098" i="6"/>
  <c r="S3099" i="6"/>
  <c r="S3100" i="6"/>
  <c r="S3101" i="6"/>
  <c r="S3102" i="6"/>
  <c r="S3103" i="6"/>
  <c r="S3104" i="6"/>
  <c r="S3105" i="6"/>
  <c r="S3106" i="6"/>
  <c r="S3107" i="6"/>
  <c r="S3108" i="6"/>
  <c r="S3109" i="6"/>
  <c r="S3110" i="6"/>
  <c r="S3111" i="6"/>
  <c r="S3112" i="6"/>
  <c r="S3113" i="6"/>
  <c r="S3114" i="6"/>
  <c r="S3115" i="6"/>
  <c r="S3116" i="6"/>
  <c r="S3117" i="6"/>
  <c r="S3118" i="6"/>
  <c r="S3119" i="6"/>
  <c r="S3120" i="6"/>
  <c r="S3121" i="6"/>
  <c r="S3122" i="6"/>
  <c r="S3123" i="6"/>
  <c r="S3124" i="6"/>
  <c r="S3125" i="6"/>
  <c r="S3126" i="6"/>
  <c r="S3127" i="6"/>
  <c r="S3128" i="6"/>
  <c r="S3129" i="6"/>
  <c r="S3130" i="6"/>
  <c r="S3131" i="6"/>
  <c r="S3132" i="6"/>
  <c r="S3133" i="6"/>
  <c r="S3134" i="6"/>
  <c r="S3135" i="6"/>
  <c r="S3136" i="6"/>
  <c r="S3137" i="6"/>
  <c r="S3138" i="6"/>
  <c r="S3139" i="6"/>
  <c r="S3140" i="6"/>
  <c r="S3141" i="6"/>
  <c r="S3142" i="6"/>
  <c r="S3143" i="6"/>
  <c r="S3144" i="6"/>
  <c r="S3145" i="6"/>
  <c r="S3146" i="6"/>
  <c r="S3147" i="6"/>
  <c r="S3148" i="6"/>
  <c r="S3149" i="6"/>
  <c r="S3150" i="6"/>
  <c r="S3151" i="6"/>
  <c r="S3152" i="6"/>
  <c r="S3153" i="6"/>
  <c r="S3154" i="6"/>
  <c r="S3155" i="6"/>
  <c r="S3156" i="6"/>
  <c r="S3157" i="6"/>
  <c r="S3158" i="6"/>
  <c r="S3159" i="6"/>
  <c r="S3160" i="6"/>
  <c r="S3161" i="6"/>
  <c r="S3162" i="6"/>
  <c r="S3163" i="6"/>
  <c r="S3164" i="6"/>
  <c r="S3165" i="6"/>
  <c r="S3166" i="6"/>
  <c r="S3167" i="6"/>
  <c r="S3168" i="6"/>
  <c r="S3169" i="6"/>
  <c r="S3170" i="6"/>
  <c r="S3171" i="6"/>
  <c r="S3172" i="6"/>
  <c r="S3173" i="6"/>
  <c r="S3174" i="6"/>
  <c r="S3175" i="6"/>
  <c r="S3176" i="6"/>
  <c r="S3177" i="6"/>
  <c r="S3178" i="6"/>
  <c r="S3179" i="6"/>
  <c r="S3180" i="6"/>
  <c r="S3181" i="6"/>
  <c r="S3182" i="6"/>
  <c r="S3183" i="6"/>
  <c r="S3184" i="6"/>
  <c r="S3185" i="6"/>
  <c r="S3186" i="6"/>
  <c r="S3187" i="6"/>
  <c r="S3188" i="6"/>
  <c r="S3189" i="6"/>
  <c r="S3190" i="6"/>
  <c r="S3191" i="6"/>
  <c r="S3192" i="6"/>
  <c r="S3193" i="6"/>
  <c r="S3194" i="6"/>
  <c r="S3195" i="6"/>
  <c r="S3196" i="6"/>
  <c r="S3197" i="6"/>
  <c r="S3198" i="6"/>
  <c r="S3199" i="6"/>
  <c r="S3200" i="6"/>
  <c r="S3201" i="6"/>
  <c r="S3202" i="6"/>
  <c r="S3203" i="6"/>
  <c r="S3204" i="6"/>
  <c r="S3205" i="6"/>
  <c r="S3206" i="6"/>
  <c r="S3207" i="6"/>
  <c r="U3207" i="6" s="1"/>
  <c r="S3208" i="6"/>
  <c r="U3208" i="6" s="1"/>
  <c r="S3209" i="6"/>
  <c r="U3209" i="6" s="1"/>
  <c r="S3210" i="6"/>
  <c r="U3210" i="6" s="1"/>
  <c r="S3211" i="6"/>
  <c r="U3211" i="6" s="1"/>
  <c r="S3212" i="6"/>
  <c r="U3212" i="6" s="1"/>
  <c r="S3213" i="6"/>
  <c r="U3213" i="6" s="1"/>
  <c r="S3214" i="6"/>
  <c r="U3214" i="6" s="1"/>
  <c r="S3215" i="6"/>
  <c r="U3215" i="6" s="1"/>
  <c r="S3216" i="6"/>
  <c r="U3216" i="6" s="1"/>
  <c r="S3217" i="6"/>
  <c r="U3217" i="6" s="1"/>
  <c r="S3218" i="6"/>
  <c r="U3218" i="6" s="1"/>
  <c r="S3219" i="6"/>
  <c r="U3219" i="6" s="1"/>
  <c r="S3220" i="6"/>
  <c r="U3220" i="6" s="1"/>
  <c r="S3221" i="6"/>
  <c r="U3221" i="6" s="1"/>
  <c r="S3222" i="6"/>
  <c r="U3222" i="6" s="1"/>
  <c r="S3223" i="6"/>
  <c r="U3223" i="6" s="1"/>
  <c r="S3224" i="6"/>
  <c r="U3224" i="6" s="1"/>
  <c r="S3225" i="6"/>
  <c r="U3225" i="6" s="1"/>
  <c r="S3226" i="6"/>
  <c r="U3226" i="6" s="1"/>
  <c r="S3227" i="6"/>
  <c r="U3227" i="6" s="1"/>
  <c r="S3228" i="6"/>
  <c r="U3228" i="6" s="1"/>
  <c r="S3229" i="6"/>
  <c r="U3229" i="6" s="1"/>
  <c r="S3230" i="6"/>
  <c r="U3230" i="6" s="1"/>
  <c r="S3231" i="6"/>
  <c r="U3231" i="6" s="1"/>
  <c r="S3232" i="6"/>
  <c r="U3232" i="6" s="1"/>
  <c r="S3233" i="6"/>
  <c r="U3233" i="6" s="1"/>
  <c r="S3234" i="6"/>
  <c r="U3234" i="6" s="1"/>
  <c r="S3235" i="6"/>
  <c r="U3235" i="6" s="1"/>
  <c r="S3236" i="6"/>
  <c r="U3236" i="6" s="1"/>
  <c r="S3237" i="6"/>
  <c r="U3237" i="6" s="1"/>
  <c r="S3238" i="6"/>
  <c r="U3238" i="6" s="1"/>
  <c r="S3239" i="6"/>
  <c r="U3239" i="6" s="1"/>
  <c r="S3240" i="6"/>
  <c r="U3240" i="6" s="1"/>
  <c r="S3241" i="6"/>
  <c r="U3241" i="6" s="1"/>
  <c r="S3242" i="6"/>
  <c r="U3242" i="6" s="1"/>
  <c r="S3243" i="6"/>
  <c r="U3243" i="6" s="1"/>
  <c r="S3244" i="6"/>
  <c r="U3244" i="6" s="1"/>
  <c r="S3245" i="6"/>
  <c r="U3245" i="6" s="1"/>
  <c r="S3246" i="6"/>
  <c r="U3246" i="6" s="1"/>
  <c r="S3247" i="6"/>
  <c r="U3247" i="6" s="1"/>
  <c r="S3248" i="6"/>
  <c r="U3248" i="6" s="1"/>
  <c r="S3249" i="6"/>
  <c r="U3249" i="6" s="1"/>
  <c r="S3250" i="6"/>
  <c r="U3250" i="6" s="1"/>
  <c r="S3251" i="6"/>
  <c r="U3251" i="6" s="1"/>
  <c r="S3252" i="6"/>
  <c r="U3252" i="6" s="1"/>
  <c r="S3253" i="6"/>
  <c r="U3253" i="6" s="1"/>
  <c r="S3254" i="6"/>
  <c r="U3254" i="6" s="1"/>
  <c r="S3255" i="6"/>
  <c r="U3255" i="6" s="1"/>
  <c r="S3256" i="6"/>
  <c r="U3256" i="6" s="1"/>
  <c r="S3257" i="6"/>
  <c r="U3257" i="6" s="1"/>
  <c r="S3258" i="6"/>
  <c r="U3258" i="6" s="1"/>
  <c r="S3259" i="6"/>
  <c r="U3259" i="6" s="1"/>
  <c r="S3260" i="6"/>
  <c r="U3260" i="6" s="1"/>
  <c r="S3261" i="6"/>
  <c r="U3261" i="6" s="1"/>
  <c r="S3262" i="6"/>
  <c r="U3262" i="6" s="1"/>
  <c r="S3263" i="6"/>
  <c r="U3263" i="6" s="1"/>
  <c r="S3264" i="6"/>
  <c r="U3264" i="6" s="1"/>
  <c r="S3265" i="6"/>
  <c r="U3265" i="6" s="1"/>
  <c r="S3266" i="6"/>
  <c r="U3266" i="6" s="1"/>
  <c r="S3267" i="6"/>
  <c r="U3267" i="6" s="1"/>
  <c r="S3268" i="6"/>
  <c r="U3268" i="6" s="1"/>
  <c r="S3269" i="6"/>
  <c r="U3269" i="6" s="1"/>
  <c r="S3270" i="6"/>
  <c r="U3270" i="6" s="1"/>
  <c r="S3271" i="6"/>
  <c r="U3271" i="6" s="1"/>
  <c r="S3272" i="6"/>
  <c r="U3272" i="6" s="1"/>
  <c r="S3273" i="6"/>
  <c r="U3273" i="6" s="1"/>
  <c r="S3274" i="6"/>
  <c r="U3274" i="6" s="1"/>
  <c r="S3275" i="6"/>
  <c r="U3275" i="6" s="1"/>
  <c r="S3276" i="6"/>
  <c r="U3276" i="6" s="1"/>
  <c r="S3277" i="6"/>
  <c r="U3277" i="6" s="1"/>
  <c r="S3278" i="6"/>
  <c r="U3278" i="6" s="1"/>
  <c r="S3279" i="6"/>
  <c r="U3279" i="6" s="1"/>
  <c r="S3280" i="6"/>
  <c r="U3280" i="6" s="1"/>
  <c r="S3281" i="6"/>
  <c r="U3281" i="6" s="1"/>
  <c r="S3282" i="6"/>
  <c r="U3282" i="6" s="1"/>
  <c r="S3283" i="6"/>
  <c r="U3283" i="6" s="1"/>
  <c r="S3284" i="6"/>
  <c r="U3284" i="6" s="1"/>
  <c r="S3285" i="6"/>
  <c r="U3285" i="6" s="1"/>
  <c r="S3286" i="6"/>
  <c r="U3286" i="6" s="1"/>
  <c r="S3287" i="6"/>
  <c r="U3287" i="6" s="1"/>
  <c r="S3288" i="6"/>
  <c r="U3288" i="6" s="1"/>
  <c r="S3289" i="6"/>
  <c r="U3289" i="6" s="1"/>
  <c r="S3290" i="6"/>
  <c r="U3290" i="6" s="1"/>
  <c r="S3291" i="6"/>
  <c r="U3291" i="6" s="1"/>
  <c r="S3292" i="6"/>
  <c r="U3292" i="6" s="1"/>
  <c r="S3293" i="6"/>
  <c r="U3293" i="6" s="1"/>
  <c r="S3294" i="6"/>
  <c r="U3294" i="6" s="1"/>
  <c r="S3295" i="6"/>
  <c r="U3295" i="6" s="1"/>
  <c r="S3296" i="6"/>
  <c r="U3296" i="6" s="1"/>
  <c r="S3297" i="6"/>
  <c r="U3297" i="6" s="1"/>
  <c r="S3298" i="6"/>
  <c r="U3298" i="6" s="1"/>
  <c r="S3299" i="6"/>
  <c r="U3299" i="6" s="1"/>
  <c r="S3300" i="6"/>
  <c r="U3300" i="6" s="1"/>
  <c r="S3301" i="6"/>
  <c r="U3301" i="6" s="1"/>
  <c r="S3302" i="6"/>
  <c r="U3302" i="6" s="1"/>
  <c r="S3303" i="6"/>
  <c r="U3303" i="6" s="1"/>
  <c r="S3304" i="6"/>
  <c r="U3304" i="6" s="1"/>
  <c r="S3305" i="6"/>
  <c r="U3305" i="6" s="1"/>
  <c r="S3306" i="6"/>
  <c r="U3306" i="6" s="1"/>
  <c r="S3307" i="6"/>
  <c r="U3307" i="6" s="1"/>
  <c r="S3308" i="6"/>
  <c r="U3308" i="6" s="1"/>
  <c r="S3309" i="6"/>
  <c r="U3309" i="6" s="1"/>
  <c r="S3310" i="6"/>
  <c r="U3310" i="6" s="1"/>
  <c r="S3311" i="6"/>
  <c r="U3311" i="6" s="1"/>
  <c r="S3312" i="6"/>
  <c r="U3312" i="6" s="1"/>
  <c r="S3313" i="6"/>
  <c r="U3313" i="6" s="1"/>
  <c r="S3314" i="6"/>
  <c r="U3314" i="6" s="1"/>
  <c r="S3315" i="6"/>
  <c r="U3315" i="6" s="1"/>
  <c r="S3316" i="6"/>
  <c r="U3316" i="6" s="1"/>
  <c r="S3317" i="6"/>
  <c r="U3317" i="6" s="1"/>
  <c r="S3318" i="6"/>
  <c r="U3318" i="6" s="1"/>
  <c r="S3319" i="6"/>
  <c r="U3319" i="6" s="1"/>
  <c r="S3320" i="6"/>
  <c r="U3320" i="6" s="1"/>
  <c r="S3321" i="6"/>
  <c r="U3321" i="6" s="1"/>
  <c r="S3322" i="6"/>
  <c r="U3322" i="6" s="1"/>
  <c r="S3323" i="6"/>
  <c r="U3323" i="6" s="1"/>
  <c r="S3324" i="6"/>
  <c r="U3324" i="6" s="1"/>
  <c r="S3325" i="6"/>
  <c r="U3325" i="6" s="1"/>
  <c r="S3326" i="6"/>
  <c r="U3326" i="6" s="1"/>
  <c r="S3327" i="6"/>
  <c r="U3327" i="6" s="1"/>
  <c r="S3328" i="6"/>
  <c r="U3328" i="6" s="1"/>
  <c r="S3329" i="6"/>
  <c r="U3329" i="6" s="1"/>
  <c r="S3330" i="6"/>
  <c r="U3330" i="6" s="1"/>
  <c r="S3331" i="6"/>
  <c r="U3331" i="6" s="1"/>
  <c r="S3332" i="6"/>
  <c r="U3332" i="6" s="1"/>
  <c r="S3333" i="6"/>
  <c r="U3333" i="6" s="1"/>
  <c r="S3334" i="6"/>
  <c r="U3334" i="6" s="1"/>
  <c r="S3335" i="6"/>
  <c r="U3335" i="6" s="1"/>
  <c r="S3336" i="6"/>
  <c r="U3336" i="6" s="1"/>
  <c r="S3337" i="6"/>
  <c r="U3337" i="6" s="1"/>
  <c r="S3338" i="6"/>
  <c r="U3338" i="6" s="1"/>
  <c r="S3339" i="6"/>
  <c r="U3339" i="6" s="1"/>
  <c r="S3340" i="6"/>
  <c r="U3340" i="6" s="1"/>
  <c r="S3341" i="6"/>
  <c r="U3341" i="6" s="1"/>
  <c r="S3342" i="6"/>
  <c r="U3342" i="6" s="1"/>
  <c r="S3343" i="6"/>
  <c r="U3343" i="6" s="1"/>
  <c r="S3344" i="6"/>
  <c r="U3344" i="6" s="1"/>
  <c r="S3345" i="6"/>
  <c r="U3345" i="6" s="1"/>
  <c r="S3346" i="6"/>
  <c r="U3346" i="6" s="1"/>
  <c r="S3347" i="6"/>
  <c r="U3347" i="6" s="1"/>
  <c r="S3348" i="6"/>
  <c r="U3348" i="6" s="1"/>
  <c r="S3349" i="6"/>
  <c r="U3349" i="6" s="1"/>
  <c r="S3350" i="6"/>
  <c r="U3350" i="6" s="1"/>
  <c r="S3351" i="6"/>
  <c r="U3351" i="6" s="1"/>
  <c r="S3352" i="6"/>
  <c r="U3352" i="6" s="1"/>
  <c r="S3353" i="6"/>
  <c r="U3353" i="6" s="1"/>
  <c r="S3354" i="6"/>
  <c r="U3354" i="6" s="1"/>
  <c r="S3355" i="6"/>
  <c r="U3355" i="6" s="1"/>
  <c r="S3356" i="6"/>
  <c r="U3356" i="6" s="1"/>
  <c r="S3357" i="6"/>
  <c r="U3357" i="6" s="1"/>
  <c r="S3358" i="6"/>
  <c r="U3358" i="6" s="1"/>
  <c r="S3359" i="6"/>
  <c r="U3359" i="6" s="1"/>
  <c r="S3360" i="6"/>
  <c r="U3360" i="6" s="1"/>
  <c r="S3361" i="6"/>
  <c r="U3361" i="6" s="1"/>
  <c r="S3362" i="6"/>
  <c r="U3362" i="6" s="1"/>
  <c r="S3363" i="6"/>
  <c r="U3363" i="6" s="1"/>
  <c r="S3364" i="6"/>
  <c r="U3364" i="6" s="1"/>
  <c r="S3365" i="6"/>
  <c r="U3365" i="6" s="1"/>
  <c r="S3366" i="6"/>
  <c r="U3366" i="6" s="1"/>
  <c r="S3367" i="6"/>
  <c r="U3367" i="6" s="1"/>
  <c r="S3368" i="6"/>
  <c r="U3368" i="6" s="1"/>
  <c r="S3369" i="6"/>
  <c r="U3369" i="6" s="1"/>
  <c r="S3370" i="6"/>
  <c r="U3370" i="6" s="1"/>
  <c r="S3371" i="6"/>
  <c r="U3371" i="6" s="1"/>
  <c r="S3372" i="6"/>
  <c r="U3372" i="6" s="1"/>
  <c r="S3373" i="6"/>
  <c r="U3373" i="6" s="1"/>
  <c r="S3374" i="6"/>
  <c r="U3374" i="6" s="1"/>
  <c r="S3375" i="6"/>
  <c r="U3375" i="6" s="1"/>
  <c r="S3376" i="6"/>
  <c r="U3376" i="6" s="1"/>
  <c r="S3377" i="6"/>
  <c r="U3377" i="6" s="1"/>
  <c r="S3378" i="6"/>
  <c r="U3378" i="6" s="1"/>
  <c r="S3379" i="6"/>
  <c r="U3379" i="6" s="1"/>
  <c r="S3380" i="6"/>
  <c r="U3380" i="6" s="1"/>
  <c r="S3381" i="6"/>
  <c r="U3381" i="6" s="1"/>
  <c r="S3382" i="6"/>
  <c r="U3382" i="6" s="1"/>
  <c r="S3383" i="6"/>
  <c r="U3383" i="6" s="1"/>
  <c r="S3384" i="6"/>
  <c r="U3384" i="6" s="1"/>
  <c r="S3385" i="6"/>
  <c r="U3385" i="6" s="1"/>
  <c r="S3386" i="6"/>
  <c r="U3386" i="6" s="1"/>
  <c r="S3387" i="6"/>
  <c r="U3387" i="6" s="1"/>
  <c r="S3388" i="6"/>
  <c r="U3388" i="6" s="1"/>
  <c r="S3389" i="6"/>
  <c r="U3389" i="6" s="1"/>
  <c r="S3390" i="6"/>
  <c r="U3390" i="6" s="1"/>
  <c r="S3391" i="6"/>
  <c r="U3391" i="6" s="1"/>
  <c r="S3392" i="6"/>
  <c r="U3392" i="6" s="1"/>
  <c r="S3393" i="6"/>
  <c r="U3393" i="6" s="1"/>
  <c r="S3394" i="6"/>
  <c r="U3394" i="6" s="1"/>
  <c r="S3395" i="6"/>
  <c r="U3395" i="6" s="1"/>
  <c r="S3396" i="6"/>
  <c r="U3396" i="6" s="1"/>
  <c r="S3397" i="6"/>
  <c r="U3397" i="6" s="1"/>
  <c r="S3398" i="6"/>
  <c r="U3398" i="6" s="1"/>
  <c r="S3399" i="6"/>
  <c r="U3399" i="6" s="1"/>
  <c r="S3400" i="6"/>
  <c r="U3400" i="6" s="1"/>
  <c r="S3401" i="6"/>
  <c r="U3401" i="6" s="1"/>
  <c r="S3402" i="6"/>
  <c r="U3402" i="6" s="1"/>
  <c r="S3403" i="6"/>
  <c r="U3403" i="6" s="1"/>
  <c r="S3404" i="6"/>
  <c r="U3404" i="6" s="1"/>
  <c r="S3405" i="6"/>
  <c r="U3405" i="6" s="1"/>
  <c r="S3406" i="6"/>
  <c r="U3406" i="6" s="1"/>
  <c r="S3407" i="6"/>
  <c r="U3407" i="6" s="1"/>
  <c r="S3408" i="6"/>
  <c r="U3408" i="6" s="1"/>
  <c r="S3409" i="6"/>
  <c r="U3409" i="6" s="1"/>
  <c r="S3410" i="6"/>
  <c r="U3410" i="6" s="1"/>
  <c r="S3411" i="6"/>
  <c r="U3411" i="6" s="1"/>
  <c r="S3412" i="6"/>
  <c r="U3412" i="6" s="1"/>
  <c r="S3413" i="6"/>
  <c r="U3413" i="6" s="1"/>
  <c r="S3414" i="6"/>
  <c r="U3414" i="6" s="1"/>
  <c r="S3415" i="6"/>
  <c r="U3415" i="6" s="1"/>
  <c r="S3416" i="6"/>
  <c r="U3416" i="6" s="1"/>
  <c r="S3417" i="6"/>
  <c r="U3417" i="6" s="1"/>
  <c r="S3418" i="6"/>
  <c r="U3418" i="6" s="1"/>
  <c r="S3419" i="6"/>
  <c r="U3419" i="6" s="1"/>
  <c r="S3420" i="6"/>
  <c r="U3420" i="6" s="1"/>
  <c r="S3421" i="6"/>
  <c r="U3421" i="6" s="1"/>
  <c r="S3422" i="6"/>
  <c r="U3422" i="6" s="1"/>
  <c r="S3423" i="6"/>
  <c r="U3423" i="6" s="1"/>
  <c r="S3424" i="6"/>
  <c r="U3424" i="6" s="1"/>
  <c r="S3425" i="6"/>
  <c r="U3425" i="6" s="1"/>
  <c r="S3426" i="6"/>
  <c r="U3426" i="6" s="1"/>
  <c r="S3427" i="6"/>
  <c r="U3427" i="6" s="1"/>
  <c r="S3428" i="6"/>
  <c r="U3428" i="6" s="1"/>
  <c r="S3429" i="6"/>
  <c r="U3429" i="6" s="1"/>
  <c r="S3430" i="6"/>
  <c r="U3430" i="6" s="1"/>
  <c r="S3431" i="6"/>
  <c r="U3431" i="6" s="1"/>
  <c r="S3432" i="6"/>
  <c r="U3432" i="6" s="1"/>
  <c r="S3433" i="6"/>
  <c r="U3433" i="6" s="1"/>
  <c r="S3434" i="6"/>
  <c r="U3434" i="6" s="1"/>
  <c r="S3435" i="6"/>
  <c r="U3435" i="6" s="1"/>
  <c r="S3436" i="6"/>
  <c r="U3436" i="6" s="1"/>
  <c r="S3437" i="6"/>
  <c r="U3437" i="6" s="1"/>
  <c r="S3438" i="6"/>
  <c r="U3438" i="6" s="1"/>
  <c r="S3439" i="6"/>
  <c r="U3439" i="6" s="1"/>
  <c r="S3440" i="6"/>
  <c r="U3440" i="6" s="1"/>
  <c r="S3441" i="6"/>
  <c r="U3441" i="6" s="1"/>
  <c r="S3442" i="6"/>
  <c r="U3442" i="6" s="1"/>
  <c r="S3443" i="6"/>
  <c r="U3443" i="6" s="1"/>
  <c r="S3444" i="6"/>
  <c r="U3444" i="6" s="1"/>
  <c r="S3445" i="6"/>
  <c r="U3445" i="6" s="1"/>
  <c r="S3446" i="6"/>
  <c r="U3446" i="6" s="1"/>
  <c r="S3447" i="6"/>
  <c r="U3447" i="6" s="1"/>
  <c r="S3448" i="6"/>
  <c r="U3448" i="6" s="1"/>
  <c r="S3449" i="6"/>
  <c r="U3449" i="6" s="1"/>
  <c r="S3450" i="6"/>
  <c r="U3450" i="6" s="1"/>
  <c r="S3451" i="6"/>
  <c r="U3451" i="6" s="1"/>
  <c r="S3452" i="6"/>
  <c r="U3452" i="6" s="1"/>
  <c r="S3453" i="6"/>
  <c r="U3453" i="6" s="1"/>
  <c r="S3454" i="6"/>
  <c r="U3454" i="6" s="1"/>
  <c r="S3455" i="6"/>
  <c r="U3455" i="6" s="1"/>
  <c r="S3456" i="6"/>
  <c r="U3456" i="6" s="1"/>
  <c r="S3457" i="6"/>
  <c r="S3458" i="6"/>
  <c r="U3458" i="6" s="1"/>
  <c r="S3459" i="6"/>
  <c r="S3460" i="6"/>
  <c r="U3460" i="6" s="1"/>
  <c r="S3461" i="6"/>
  <c r="S3462" i="6"/>
  <c r="U3462" i="6" s="1"/>
  <c r="S3463" i="6"/>
  <c r="S3464" i="6"/>
  <c r="U3464" i="6" s="1"/>
  <c r="S3465" i="6"/>
  <c r="S3466" i="6"/>
  <c r="U3466" i="6" s="1"/>
  <c r="S3467" i="6"/>
  <c r="S3468" i="6"/>
  <c r="U3468" i="6" s="1"/>
  <c r="S3469" i="6"/>
  <c r="S3470" i="6"/>
  <c r="U3470" i="6" s="1"/>
  <c r="S3471" i="6"/>
  <c r="S3472" i="6"/>
  <c r="S3473" i="6"/>
  <c r="S3474" i="6"/>
  <c r="S3475" i="6"/>
  <c r="S3476" i="6"/>
  <c r="S3477" i="6"/>
  <c r="S3478" i="6"/>
  <c r="S3479" i="6"/>
  <c r="S3480" i="6"/>
  <c r="S3481" i="6"/>
  <c r="S3482" i="6"/>
  <c r="S3483" i="6"/>
  <c r="S3484" i="6"/>
  <c r="S3485" i="6"/>
  <c r="S3486" i="6"/>
  <c r="S3487" i="6"/>
  <c r="S3488" i="6"/>
  <c r="S3489" i="6"/>
  <c r="S3490" i="6"/>
  <c r="S3491" i="6"/>
  <c r="S3492" i="6"/>
  <c r="S3493" i="6"/>
  <c r="S3494" i="6"/>
  <c r="S3495" i="6"/>
  <c r="S3496" i="6"/>
  <c r="S3497" i="6"/>
  <c r="S3498" i="6"/>
  <c r="S3499" i="6"/>
  <c r="S3500" i="6"/>
  <c r="S3501" i="6"/>
  <c r="S3502" i="6"/>
  <c r="S3503" i="6"/>
  <c r="S3504" i="6"/>
  <c r="S3505" i="6"/>
  <c r="S3506" i="6"/>
  <c r="U3506" i="6" s="1"/>
  <c r="S3507" i="6"/>
  <c r="U3507" i="6"/>
  <c r="V3507" i="6" s="1"/>
  <c r="S3508" i="6"/>
  <c r="U3508" i="6" s="1"/>
  <c r="S3509" i="6"/>
  <c r="U3509" i="6" s="1"/>
  <c r="S3510" i="6"/>
  <c r="U3510" i="6" s="1"/>
  <c r="S3511" i="6"/>
  <c r="U3511" i="6" s="1"/>
  <c r="S3512" i="6"/>
  <c r="U3512" i="6" s="1"/>
  <c r="S3513" i="6"/>
  <c r="U3513" i="6"/>
  <c r="V3513" i="6" s="1"/>
  <c r="S3514" i="6"/>
  <c r="U3514" i="6" s="1"/>
  <c r="S3515" i="6"/>
  <c r="U3515" i="6"/>
  <c r="S3516" i="6"/>
  <c r="U3516" i="6" s="1"/>
  <c r="S3517" i="6"/>
  <c r="U3517" i="6" s="1"/>
  <c r="V3517" i="6" s="1"/>
  <c r="S3518" i="6"/>
  <c r="U3518" i="6" s="1"/>
  <c r="S3519" i="6"/>
  <c r="U3519" i="6" s="1"/>
  <c r="S3520" i="6"/>
  <c r="U3520" i="6" s="1"/>
  <c r="S3521" i="6"/>
  <c r="U3521" i="6"/>
  <c r="V3521" i="6" s="1"/>
  <c r="S3522" i="6"/>
  <c r="U3522" i="6" s="1"/>
  <c r="S3523" i="6"/>
  <c r="U3523" i="6"/>
  <c r="S3524" i="6"/>
  <c r="U3524" i="6" s="1"/>
  <c r="S3525" i="6"/>
  <c r="U3525" i="6" s="1"/>
  <c r="V3525" i="6" s="1"/>
  <c r="S3526" i="6"/>
  <c r="U3526" i="6" s="1"/>
  <c r="S3527" i="6"/>
  <c r="U3527" i="6" s="1"/>
  <c r="S3528" i="6"/>
  <c r="U3528" i="6" s="1"/>
  <c r="S3529" i="6"/>
  <c r="U3529" i="6"/>
  <c r="V3529" i="6" s="1"/>
  <c r="S3530" i="6"/>
  <c r="U3530" i="6" s="1"/>
  <c r="S3531" i="6"/>
  <c r="U3531" i="6"/>
  <c r="S3532" i="6"/>
  <c r="U3532" i="6" s="1"/>
  <c r="S3533" i="6"/>
  <c r="U3533" i="6" s="1"/>
  <c r="V3533" i="6" s="1"/>
  <c r="S3534" i="6"/>
  <c r="U3534" i="6" s="1"/>
  <c r="S3535" i="6"/>
  <c r="U3535" i="6" s="1"/>
  <c r="S3536" i="6"/>
  <c r="U3536" i="6" s="1"/>
  <c r="S3537" i="6"/>
  <c r="U3537" i="6"/>
  <c r="V3537" i="6" s="1"/>
  <c r="S3538" i="6"/>
  <c r="U3538" i="6" s="1"/>
  <c r="S3539" i="6"/>
  <c r="U3539" i="6"/>
  <c r="S3540" i="6"/>
  <c r="U3540" i="6" s="1"/>
  <c r="S3541" i="6"/>
  <c r="U3541" i="6" s="1"/>
  <c r="V3541" i="6" s="1"/>
  <c r="S3542" i="6"/>
  <c r="U3542" i="6" s="1"/>
  <c r="S3543" i="6"/>
  <c r="U3543" i="6" s="1"/>
  <c r="S3544" i="6"/>
  <c r="U3544" i="6" s="1"/>
  <c r="S3545" i="6"/>
  <c r="U3545" i="6"/>
  <c r="V3545" i="6" s="1"/>
  <c r="S3546" i="6"/>
  <c r="U3546" i="6" s="1"/>
  <c r="S3547" i="6"/>
  <c r="U3547" i="6"/>
  <c r="S3548" i="6"/>
  <c r="U3548" i="6" s="1"/>
  <c r="S3549" i="6"/>
  <c r="U3549" i="6" s="1"/>
  <c r="V3549" i="6" s="1"/>
  <c r="S3550" i="6"/>
  <c r="U3550" i="6" s="1"/>
  <c r="S3551" i="6"/>
  <c r="U3551" i="6" s="1"/>
  <c r="S3552" i="6"/>
  <c r="U3552" i="6" s="1"/>
  <c r="S3553" i="6"/>
  <c r="U3553" i="6"/>
  <c r="V3553" i="6" s="1"/>
  <c r="S3554" i="6"/>
  <c r="U3554" i="6" s="1"/>
  <c r="S3555" i="6"/>
  <c r="U3555" i="6"/>
  <c r="S3556" i="6"/>
  <c r="U3556" i="6" s="1"/>
  <c r="S3557" i="6"/>
  <c r="U3557" i="6" s="1"/>
  <c r="V3557" i="6" s="1"/>
  <c r="S3558" i="6"/>
  <c r="U3558" i="6" s="1"/>
  <c r="S3559" i="6"/>
  <c r="U3559" i="6" s="1"/>
  <c r="S3560" i="6"/>
  <c r="U3560" i="6" s="1"/>
  <c r="S3561" i="6"/>
  <c r="U3561" i="6"/>
  <c r="V3561" i="6" s="1"/>
  <c r="S3562" i="6"/>
  <c r="U3562" i="6" s="1"/>
  <c r="S3563" i="6"/>
  <c r="U3563" i="6"/>
  <c r="S3564" i="6"/>
  <c r="U3564" i="6" s="1"/>
  <c r="S3565" i="6"/>
  <c r="U3565" i="6" s="1"/>
  <c r="V3565" i="6" s="1"/>
  <c r="S3566" i="6"/>
  <c r="U3566" i="6" s="1"/>
  <c r="S3567" i="6"/>
  <c r="U3567" i="6" s="1"/>
  <c r="S3568" i="6"/>
  <c r="U3568" i="6" s="1"/>
  <c r="S3569" i="6"/>
  <c r="U3569" i="6"/>
  <c r="V3569" i="6" s="1"/>
  <c r="S3570" i="6"/>
  <c r="U3570" i="6" s="1"/>
  <c r="S3571" i="6"/>
  <c r="U3571" i="6"/>
  <c r="S3572" i="6"/>
  <c r="U3572" i="6" s="1"/>
  <c r="S3573" i="6"/>
  <c r="U3573" i="6" s="1"/>
  <c r="V3573" i="6" s="1"/>
  <c r="S3574" i="6"/>
  <c r="U3574" i="6" s="1"/>
  <c r="S3575" i="6"/>
  <c r="U3575" i="6" s="1"/>
  <c r="S3576" i="6"/>
  <c r="U3576" i="6" s="1"/>
  <c r="S3577" i="6"/>
  <c r="U3577" i="6"/>
  <c r="V3577" i="6" s="1"/>
  <c r="S3578" i="6"/>
  <c r="U3578" i="6" s="1"/>
  <c r="S3579" i="6"/>
  <c r="U3579" i="6"/>
  <c r="S3580" i="6"/>
  <c r="U3580" i="6" s="1"/>
  <c r="S3581" i="6"/>
  <c r="U3581" i="6" s="1"/>
  <c r="V3581" i="6" s="1"/>
  <c r="S3582" i="6"/>
  <c r="U3582" i="6" s="1"/>
  <c r="S3583" i="6"/>
  <c r="U3583" i="6" s="1"/>
  <c r="S3584" i="6"/>
  <c r="U3584" i="6" s="1"/>
  <c r="S3585" i="6"/>
  <c r="U3585" i="6"/>
  <c r="V3585" i="6" s="1"/>
  <c r="S3586" i="6"/>
  <c r="U3586" i="6" s="1"/>
  <c r="S3587" i="6"/>
  <c r="U3587" i="6"/>
  <c r="S3588" i="6"/>
  <c r="U3588" i="6" s="1"/>
  <c r="S3589" i="6"/>
  <c r="U3589" i="6" s="1"/>
  <c r="V3589" i="6" s="1"/>
  <c r="S3590" i="6"/>
  <c r="U3590" i="6" s="1"/>
  <c r="S3591" i="6"/>
  <c r="U3591" i="6" s="1"/>
  <c r="S3592" i="6"/>
  <c r="U3592" i="6" s="1"/>
  <c r="S3593" i="6"/>
  <c r="U3593" i="6"/>
  <c r="V3593" i="6" s="1"/>
  <c r="S3594" i="6"/>
  <c r="U3594" i="6" s="1"/>
  <c r="S3595" i="6"/>
  <c r="U3595" i="6"/>
  <c r="S3596" i="6"/>
  <c r="U3596" i="6" s="1"/>
  <c r="S3597" i="6"/>
  <c r="U3597" i="6" s="1"/>
  <c r="V3597" i="6" s="1"/>
  <c r="S3598" i="6"/>
  <c r="U3598" i="6" s="1"/>
  <c r="S3599" i="6"/>
  <c r="U3599" i="6" s="1"/>
  <c r="S3600" i="6"/>
  <c r="U3600" i="6" s="1"/>
  <c r="S3601" i="6"/>
  <c r="U3601" i="6"/>
  <c r="V3601" i="6" s="1"/>
  <c r="S3602" i="6"/>
  <c r="U3602" i="6" s="1"/>
  <c r="S3603" i="6"/>
  <c r="U3603" i="6"/>
  <c r="S3604" i="6"/>
  <c r="U3604" i="6" s="1"/>
  <c r="S3605" i="6"/>
  <c r="U3605" i="6"/>
  <c r="V3605" i="6" s="1"/>
  <c r="S3606" i="6"/>
  <c r="U3606" i="6" s="1"/>
  <c r="S3607" i="6"/>
  <c r="U3607" i="6" s="1"/>
  <c r="S3608" i="6"/>
  <c r="U3608" i="6" s="1"/>
  <c r="S3609" i="6"/>
  <c r="U3609" i="6"/>
  <c r="V3609" i="6" s="1"/>
  <c r="S3610" i="6"/>
  <c r="U3610" i="6" s="1"/>
  <c r="S3611" i="6"/>
  <c r="U3611" i="6"/>
  <c r="S3612" i="6"/>
  <c r="U3612" i="6" s="1"/>
  <c r="S3613" i="6"/>
  <c r="U3613" i="6"/>
  <c r="V3613" i="6" s="1"/>
  <c r="S3614" i="6"/>
  <c r="U3614" i="6" s="1"/>
  <c r="S3615" i="6"/>
  <c r="U3615" i="6" s="1"/>
  <c r="S3616" i="6"/>
  <c r="U3616" i="6" s="1"/>
  <c r="S3617" i="6"/>
  <c r="U3617" i="6"/>
  <c r="S3618" i="6"/>
  <c r="U3618" i="6" s="1"/>
  <c r="S3619" i="6"/>
  <c r="U3619" i="6"/>
  <c r="V3619" i="6" s="1"/>
  <c r="S3620" i="6"/>
  <c r="U3620" i="6" s="1"/>
  <c r="S3621" i="6"/>
  <c r="U3621" i="6"/>
  <c r="S3622" i="6"/>
  <c r="U3622" i="6" s="1"/>
  <c r="S3623" i="6"/>
  <c r="U3623" i="6" s="1"/>
  <c r="V3623" i="6" s="1"/>
  <c r="S3624" i="6"/>
  <c r="U3624" i="6" s="1"/>
  <c r="S3625" i="6"/>
  <c r="U3625" i="6"/>
  <c r="S3626" i="6"/>
  <c r="U3626" i="6" s="1"/>
  <c r="S3627" i="6"/>
  <c r="U3627" i="6"/>
  <c r="V3627" i="6" s="1"/>
  <c r="S3628" i="6"/>
  <c r="U3628" i="6" s="1"/>
  <c r="S3629" i="6"/>
  <c r="U3629" i="6"/>
  <c r="S3630" i="6"/>
  <c r="U3630" i="6" s="1"/>
  <c r="S3631" i="6"/>
  <c r="U3631" i="6" s="1"/>
  <c r="V3631" i="6" s="1"/>
  <c r="S3632" i="6"/>
  <c r="U3632" i="6" s="1"/>
  <c r="S3633" i="6"/>
  <c r="U3633" i="6"/>
  <c r="S3634" i="6"/>
  <c r="U3634" i="6" s="1"/>
  <c r="S3635" i="6"/>
  <c r="U3635" i="6"/>
  <c r="V3635" i="6" s="1"/>
  <c r="S3636" i="6"/>
  <c r="U3636" i="6" s="1"/>
  <c r="S3637" i="6"/>
  <c r="U3637" i="6"/>
  <c r="S3638" i="6"/>
  <c r="U3638" i="6" s="1"/>
  <c r="S3639" i="6"/>
  <c r="U3639" i="6" s="1"/>
  <c r="V3639" i="6" s="1"/>
  <c r="S3640" i="6"/>
  <c r="U3640" i="6" s="1"/>
  <c r="S3641" i="6"/>
  <c r="U3641" i="6"/>
  <c r="S3642" i="6"/>
  <c r="U3642" i="6" s="1"/>
  <c r="S3643" i="6"/>
  <c r="U3643" i="6"/>
  <c r="V3643" i="6" s="1"/>
  <c r="S3644" i="6"/>
  <c r="U3644" i="6" s="1"/>
  <c r="S3645" i="6"/>
  <c r="U3645" i="6"/>
  <c r="S3646" i="6"/>
  <c r="U3646" i="6" s="1"/>
  <c r="S3647" i="6"/>
  <c r="U3647" i="6" s="1"/>
  <c r="V3647" i="6" s="1"/>
  <c r="S3648" i="6"/>
  <c r="U3648" i="6" s="1"/>
  <c r="S3649" i="6"/>
  <c r="U3649" i="6"/>
  <c r="S3650" i="6"/>
  <c r="U3650" i="6" s="1"/>
  <c r="S3651" i="6"/>
  <c r="U3651" i="6"/>
  <c r="V3651" i="6" s="1"/>
  <c r="S3652" i="6"/>
  <c r="U3652" i="6" s="1"/>
  <c r="S3653" i="6"/>
  <c r="U3653" i="6"/>
  <c r="S3654" i="6"/>
  <c r="U3654" i="6" s="1"/>
  <c r="S3655" i="6"/>
  <c r="U3655" i="6" s="1"/>
  <c r="V3655" i="6" s="1"/>
  <c r="S3656" i="6"/>
  <c r="U3656" i="6" s="1"/>
  <c r="S3657" i="6"/>
  <c r="U3657" i="6"/>
  <c r="S3658" i="6"/>
  <c r="U3658" i="6" s="1"/>
  <c r="S3659" i="6"/>
  <c r="U3659" i="6"/>
  <c r="V3659" i="6" s="1"/>
  <c r="S3660" i="6"/>
  <c r="U3660" i="6" s="1"/>
  <c r="S3661" i="6"/>
  <c r="U3661" i="6"/>
  <c r="S3662" i="6"/>
  <c r="U3662" i="6" s="1"/>
  <c r="S3663" i="6"/>
  <c r="U3663" i="6" s="1"/>
  <c r="V3663" i="6" s="1"/>
  <c r="S3664" i="6"/>
  <c r="U3664" i="6" s="1"/>
  <c r="S3665" i="6"/>
  <c r="U3665" i="6"/>
  <c r="S3666" i="6"/>
  <c r="U3666" i="6" s="1"/>
  <c r="S3667" i="6"/>
  <c r="U3667" i="6"/>
  <c r="V3667" i="6" s="1"/>
  <c r="S3668" i="6"/>
  <c r="U3668" i="6" s="1"/>
  <c r="S3669" i="6"/>
  <c r="U3669" i="6"/>
  <c r="S3670" i="6"/>
  <c r="U3670" i="6" s="1"/>
  <c r="S3671" i="6"/>
  <c r="U3671" i="6" s="1"/>
  <c r="V3671" i="6" s="1"/>
  <c r="S3672" i="6"/>
  <c r="U3672" i="6" s="1"/>
  <c r="S3673" i="6"/>
  <c r="U3673" i="6"/>
  <c r="S3674" i="6"/>
  <c r="U3674" i="6" s="1"/>
  <c r="S3675" i="6"/>
  <c r="U3675" i="6"/>
  <c r="V3675" i="6" s="1"/>
  <c r="S3676" i="6"/>
  <c r="U3676" i="6" s="1"/>
  <c r="S3677" i="6"/>
  <c r="U3677" i="6"/>
  <c r="S3678" i="6"/>
  <c r="U3678" i="6" s="1"/>
  <c r="S3679" i="6"/>
  <c r="U3679" i="6" s="1"/>
  <c r="V3679" i="6" s="1"/>
  <c r="S3680" i="6"/>
  <c r="U3680" i="6" s="1"/>
  <c r="S3681" i="6"/>
  <c r="U3681" i="6"/>
  <c r="S3682" i="6"/>
  <c r="U3682" i="6" s="1"/>
  <c r="S3683" i="6"/>
  <c r="U3683" i="6"/>
  <c r="V3683" i="6" s="1"/>
  <c r="S3684" i="6"/>
  <c r="U3684" i="6" s="1"/>
  <c r="S3685" i="6"/>
  <c r="U3685" i="6"/>
  <c r="S3686" i="6"/>
  <c r="U3686" i="6" s="1"/>
  <c r="S3687" i="6"/>
  <c r="U3687" i="6" s="1"/>
  <c r="V3687" i="6" s="1"/>
  <c r="S3688" i="6"/>
  <c r="U3688" i="6" s="1"/>
  <c r="S3689" i="6"/>
  <c r="U3689" i="6"/>
  <c r="S3690" i="6"/>
  <c r="U3690" i="6" s="1"/>
  <c r="S3691" i="6"/>
  <c r="U3691" i="6"/>
  <c r="V3691" i="6" s="1"/>
  <c r="S3692" i="6"/>
  <c r="U3692" i="6" s="1"/>
  <c r="S3693" i="6"/>
  <c r="U3693" i="6"/>
  <c r="S3694" i="6"/>
  <c r="U3694" i="6" s="1"/>
  <c r="S3695" i="6"/>
  <c r="U3695" i="6" s="1"/>
  <c r="V3695" i="6" s="1"/>
  <c r="S3696" i="6"/>
  <c r="U3696" i="6" s="1"/>
  <c r="S3697" i="6"/>
  <c r="U3697" i="6"/>
  <c r="S3698" i="6"/>
  <c r="U3698" i="6" s="1"/>
  <c r="S3699" i="6"/>
  <c r="U3699" i="6"/>
  <c r="V3699" i="6" s="1"/>
  <c r="S3700" i="6"/>
  <c r="U3700" i="6" s="1"/>
  <c r="S3701" i="6"/>
  <c r="U3701" i="6"/>
  <c r="S3702" i="6"/>
  <c r="U3702" i="6" s="1"/>
  <c r="S3703" i="6"/>
  <c r="U3703" i="6" s="1"/>
  <c r="V3703" i="6" s="1"/>
  <c r="S3704" i="6"/>
  <c r="U3704" i="6" s="1"/>
  <c r="S3705" i="6"/>
  <c r="U3705" i="6"/>
  <c r="S3706" i="6"/>
  <c r="U3706" i="6" s="1"/>
  <c r="S3707" i="6"/>
  <c r="U3707" i="6"/>
  <c r="V3707" i="6" s="1"/>
  <c r="S3708" i="6"/>
  <c r="U3708" i="6" s="1"/>
  <c r="S3709" i="6"/>
  <c r="U3709" i="6"/>
  <c r="S3710" i="6"/>
  <c r="U3710" i="6" s="1"/>
  <c r="S3711" i="6"/>
  <c r="U3711" i="6" s="1"/>
  <c r="V3711" i="6" s="1"/>
  <c r="S3712" i="6"/>
  <c r="U3712" i="6" s="1"/>
  <c r="S3713" i="6"/>
  <c r="U3713" i="6"/>
  <c r="S3714" i="6"/>
  <c r="U3714" i="6" s="1"/>
  <c r="S3715" i="6"/>
  <c r="U3715" i="6"/>
  <c r="V3715" i="6" s="1"/>
  <c r="S3716" i="6"/>
  <c r="U3716" i="6" s="1"/>
  <c r="S3717" i="6"/>
  <c r="U3717" i="6"/>
  <c r="S3718" i="6"/>
  <c r="U3718" i="6" s="1"/>
  <c r="S3719" i="6"/>
  <c r="U3719" i="6" s="1"/>
  <c r="V3719" i="6" s="1"/>
  <c r="S3720" i="6"/>
  <c r="S3721" i="6"/>
  <c r="U3721" i="6"/>
  <c r="S3722" i="6"/>
  <c r="S3723" i="6"/>
  <c r="U3723" i="6"/>
  <c r="V3723" i="6" s="1"/>
  <c r="S3724" i="6"/>
  <c r="S3725" i="6"/>
  <c r="U3725" i="6"/>
  <c r="S3726" i="6"/>
  <c r="S3727" i="6"/>
  <c r="U3727" i="6" s="1"/>
  <c r="V3727" i="6" s="1"/>
  <c r="S3728" i="6"/>
  <c r="S3729" i="6"/>
  <c r="U3729" i="6"/>
  <c r="S3730" i="6"/>
  <c r="S3731" i="6"/>
  <c r="U3731" i="6"/>
  <c r="V3731" i="6" s="1"/>
  <c r="S3732" i="6"/>
  <c r="S3733" i="6"/>
  <c r="U3733" i="6"/>
  <c r="S3734" i="6"/>
  <c r="S3735" i="6"/>
  <c r="U3735" i="6" s="1"/>
  <c r="V3735" i="6" s="1"/>
  <c r="S3736" i="6"/>
  <c r="S3737" i="6"/>
  <c r="U3737" i="6"/>
  <c r="S3738" i="6"/>
  <c r="S3739" i="6"/>
  <c r="U3739" i="6"/>
  <c r="V3739" i="6" s="1"/>
  <c r="S3740" i="6"/>
  <c r="S3741" i="6"/>
  <c r="U3741" i="6"/>
  <c r="S3742" i="6"/>
  <c r="S3743" i="6"/>
  <c r="U3743" i="6" s="1"/>
  <c r="V3743" i="6" s="1"/>
  <c r="S3744" i="6"/>
  <c r="S3745" i="6"/>
  <c r="U3745" i="6"/>
  <c r="S3746" i="6"/>
  <c r="S3747" i="6"/>
  <c r="U3747" i="6"/>
  <c r="V3747" i="6" s="1"/>
  <c r="S3748" i="6"/>
  <c r="S3749" i="6"/>
  <c r="U3749" i="6"/>
  <c r="S3750" i="6"/>
  <c r="S3751" i="6"/>
  <c r="U3751" i="6" s="1"/>
  <c r="V3751" i="6" s="1"/>
  <c r="S3752" i="6"/>
  <c r="S3753" i="6"/>
  <c r="U3753" i="6"/>
  <c r="S3754" i="6"/>
  <c r="S3755" i="6"/>
  <c r="U3755" i="6"/>
  <c r="V3755" i="6" s="1"/>
  <c r="S3756" i="6"/>
  <c r="S3757" i="6"/>
  <c r="U3757" i="6"/>
  <c r="S3758" i="6"/>
  <c r="S3759" i="6"/>
  <c r="U3759" i="6" s="1"/>
  <c r="V3759" i="6" s="1"/>
  <c r="S3760" i="6"/>
  <c r="S3761" i="6"/>
  <c r="U3761" i="6"/>
  <c r="S3762" i="6"/>
  <c r="S3763" i="6"/>
  <c r="U3763" i="6"/>
  <c r="V3763" i="6" s="1"/>
  <c r="S3764" i="6"/>
  <c r="S3765" i="6"/>
  <c r="U3765" i="6"/>
  <c r="S3766" i="6"/>
  <c r="S3767" i="6"/>
  <c r="U3767" i="6" s="1"/>
  <c r="V3767" i="6" s="1"/>
  <c r="S3768" i="6"/>
  <c r="S3769" i="6"/>
  <c r="U3769" i="6"/>
  <c r="S3770" i="6"/>
  <c r="S3771" i="6"/>
  <c r="U3771" i="6"/>
  <c r="V3771" i="6" s="1"/>
  <c r="S3772" i="6"/>
  <c r="S3773" i="6"/>
  <c r="U3773" i="6" s="1"/>
  <c r="S3774" i="6"/>
  <c r="S3775" i="6"/>
  <c r="U3775" i="6" s="1"/>
  <c r="V3775" i="6" s="1"/>
  <c r="S3776" i="6"/>
  <c r="S3777" i="6"/>
  <c r="U3777" i="6"/>
  <c r="S3778" i="6"/>
  <c r="S3779" i="6"/>
  <c r="U3779" i="6"/>
  <c r="V3779" i="6" s="1"/>
  <c r="S3780" i="6"/>
  <c r="S3781" i="6"/>
  <c r="U3781" i="6" s="1"/>
  <c r="S3782" i="6"/>
  <c r="S3783" i="6"/>
  <c r="U3783" i="6" s="1"/>
  <c r="V3783" i="6" s="1"/>
  <c r="S3784" i="6"/>
  <c r="S3785" i="6"/>
  <c r="U3785" i="6"/>
  <c r="S3786" i="6"/>
  <c r="S3787" i="6"/>
  <c r="U3787" i="6"/>
  <c r="V3787" i="6" s="1"/>
  <c r="S3788" i="6"/>
  <c r="S3789" i="6"/>
  <c r="U3789" i="6" s="1"/>
  <c r="S3790" i="6"/>
  <c r="S3791" i="6"/>
  <c r="U3791" i="6" s="1"/>
  <c r="V3791" i="6" s="1"/>
  <c r="S3792" i="6"/>
  <c r="S3793" i="6"/>
  <c r="U3793" i="6"/>
  <c r="S3794" i="6"/>
  <c r="S3795" i="6"/>
  <c r="U3795" i="6"/>
  <c r="V3795" i="6" s="1"/>
  <c r="S3796" i="6"/>
  <c r="S3797" i="6"/>
  <c r="U3797" i="6" s="1"/>
  <c r="S3798" i="6"/>
  <c r="S3799" i="6"/>
  <c r="U3799" i="6" s="1"/>
  <c r="V3799" i="6" s="1"/>
  <c r="S3800" i="6"/>
  <c r="S3801" i="6"/>
  <c r="U3801" i="6"/>
  <c r="S3802" i="6"/>
  <c r="S3803" i="6"/>
  <c r="U3803" i="6"/>
  <c r="V3803" i="6" s="1"/>
  <c r="S3804" i="6"/>
  <c r="S3805" i="6"/>
  <c r="U3805" i="6" s="1"/>
  <c r="S3806" i="6"/>
  <c r="S3807" i="6"/>
  <c r="U3807" i="6" s="1"/>
  <c r="V3807" i="6" s="1"/>
  <c r="S3808" i="6"/>
  <c r="S3809" i="6"/>
  <c r="U3809" i="6"/>
  <c r="S3810" i="6"/>
  <c r="S3811" i="6"/>
  <c r="U3811" i="6"/>
  <c r="V3811" i="6" s="1"/>
  <c r="S3812" i="6"/>
  <c r="S3813" i="6"/>
  <c r="U3813" i="6" s="1"/>
  <c r="S3814" i="6"/>
  <c r="S3815" i="6"/>
  <c r="U3815" i="6" s="1"/>
  <c r="V3815" i="6" s="1"/>
  <c r="S3816" i="6"/>
  <c r="S3817" i="6"/>
  <c r="U3817" i="6"/>
  <c r="S3818" i="6"/>
  <c r="S3819" i="6"/>
  <c r="U3819" i="6"/>
  <c r="V3819" i="6" s="1"/>
  <c r="S3820" i="6"/>
  <c r="U3820" i="6" s="1"/>
  <c r="S3821" i="6"/>
  <c r="S3822" i="6"/>
  <c r="V3822" i="6" s="1"/>
  <c r="U3822" i="6"/>
  <c r="S3823" i="6"/>
  <c r="U3823" i="6"/>
  <c r="V3823" i="6"/>
  <c r="S3824" i="6"/>
  <c r="S3825" i="6"/>
  <c r="U3825" i="6"/>
  <c r="S3826" i="6"/>
  <c r="S3827" i="6"/>
  <c r="U3827" i="6"/>
  <c r="V3827" i="6" s="1"/>
  <c r="S3828" i="6"/>
  <c r="U3828" i="6" s="1"/>
  <c r="V3828" i="6"/>
  <c r="S3829" i="6"/>
  <c r="S3830" i="6"/>
  <c r="U3830" i="6"/>
  <c r="V3830" i="6"/>
  <c r="S3831" i="6"/>
  <c r="U3831" i="6"/>
  <c r="V3831" i="6"/>
  <c r="S3832" i="6"/>
  <c r="S3833" i="6"/>
  <c r="U3833" i="6"/>
  <c r="S3834" i="6"/>
  <c r="S3835" i="6"/>
  <c r="U3835" i="6" s="1"/>
  <c r="V3835" i="6" s="1"/>
  <c r="S3836" i="6"/>
  <c r="U3836" i="6" s="1"/>
  <c r="V3836" i="6"/>
  <c r="S3837" i="6"/>
  <c r="S3838" i="6"/>
  <c r="U3838" i="6"/>
  <c r="V3838" i="6"/>
  <c r="S3839" i="6"/>
  <c r="U3839" i="6" s="1"/>
  <c r="S3840" i="6"/>
  <c r="S3841" i="6"/>
  <c r="U3841" i="6" s="1"/>
  <c r="S3842" i="6"/>
  <c r="S3843" i="6"/>
  <c r="U3843" i="6"/>
  <c r="V3843" i="6" s="1"/>
  <c r="S3844" i="6"/>
  <c r="U3844" i="6" s="1"/>
  <c r="V3844" i="6"/>
  <c r="S3845" i="6"/>
  <c r="S3846" i="6"/>
  <c r="U3846" i="6" s="1"/>
  <c r="S3847" i="6"/>
  <c r="V3847" i="6" s="1"/>
  <c r="U3847" i="6"/>
  <c r="S3848" i="6"/>
  <c r="S3849" i="6"/>
  <c r="U3849" i="6"/>
  <c r="S3850" i="6"/>
  <c r="S3851" i="6"/>
  <c r="U3851" i="6"/>
  <c r="V3851" i="6" s="1"/>
  <c r="S3852" i="6"/>
  <c r="U3852" i="6" s="1"/>
  <c r="S3853" i="6"/>
  <c r="S3854" i="6"/>
  <c r="V3854" i="6" s="1"/>
  <c r="U3854" i="6"/>
  <c r="S3855" i="6"/>
  <c r="U3855" i="6"/>
  <c r="V3855" i="6"/>
  <c r="S3856" i="6"/>
  <c r="S3857" i="6"/>
  <c r="U3857" i="6"/>
  <c r="S3858" i="6"/>
  <c r="S3859" i="6"/>
  <c r="U3859" i="6"/>
  <c r="V3859" i="6" s="1"/>
  <c r="S3860" i="6"/>
  <c r="U3860" i="6" s="1"/>
  <c r="V3860" i="6"/>
  <c r="S3861" i="6"/>
  <c r="S3862" i="6"/>
  <c r="U3862" i="6"/>
  <c r="V3862" i="6"/>
  <c r="S3863" i="6"/>
  <c r="U3863" i="6"/>
  <c r="V3863" i="6"/>
  <c r="S3864" i="6"/>
  <c r="S3865" i="6"/>
  <c r="U3865" i="6"/>
  <c r="S3866" i="6"/>
  <c r="S3867" i="6"/>
  <c r="U3867" i="6" s="1"/>
  <c r="V3867" i="6" s="1"/>
  <c r="S3868" i="6"/>
  <c r="U3868" i="6" s="1"/>
  <c r="S3869" i="6"/>
  <c r="S3870" i="6"/>
  <c r="U3870" i="6" s="1"/>
  <c r="S3871" i="6"/>
  <c r="U3871" i="6" s="1"/>
  <c r="V3871" i="6"/>
  <c r="S3872" i="6"/>
  <c r="U3872" i="6" s="1"/>
  <c r="V3872" i="6" s="1"/>
  <c r="S3873" i="6"/>
  <c r="S3874" i="6"/>
  <c r="U3874" i="6"/>
  <c r="S3875" i="6"/>
  <c r="U3875" i="6" s="1"/>
  <c r="V3875" i="6" s="1"/>
  <c r="S3876" i="6"/>
  <c r="U3876" i="6" s="1"/>
  <c r="V3876" i="6" s="1"/>
  <c r="S3877" i="6"/>
  <c r="S3878" i="6"/>
  <c r="U3878" i="6"/>
  <c r="S3879" i="6"/>
  <c r="U3879" i="6" s="1"/>
  <c r="V3879" i="6"/>
  <c r="S3880" i="6"/>
  <c r="U3880" i="6"/>
  <c r="V3880" i="6" s="1"/>
  <c r="S3881" i="6"/>
  <c r="S3882" i="6"/>
  <c r="S3883" i="6"/>
  <c r="U3883" i="6" s="1"/>
  <c r="S3884" i="6"/>
  <c r="U3884" i="6" s="1"/>
  <c r="V3884" i="6" s="1"/>
  <c r="S3885" i="6"/>
  <c r="S3886" i="6"/>
  <c r="U3886" i="6"/>
  <c r="S3887" i="6"/>
  <c r="U3887" i="6" s="1"/>
  <c r="V3887" i="6"/>
  <c r="S3888" i="6"/>
  <c r="U3888" i="6"/>
  <c r="V3888" i="6" s="1"/>
  <c r="S3889" i="6"/>
  <c r="S3890" i="6"/>
  <c r="U3890" i="6" s="1"/>
  <c r="S3891" i="6"/>
  <c r="U3891" i="6" s="1"/>
  <c r="V3891" i="6" s="1"/>
  <c r="S3892" i="6"/>
  <c r="U3892" i="6"/>
  <c r="V3892" i="6" s="1"/>
  <c r="S3893" i="6"/>
  <c r="S3894" i="6"/>
  <c r="U3894" i="6" s="1"/>
  <c r="S3895" i="6"/>
  <c r="U3895" i="6" s="1"/>
  <c r="S3896" i="6"/>
  <c r="U3896" i="6" s="1"/>
  <c r="V3896" i="6" s="1"/>
  <c r="S3897" i="6"/>
  <c r="S3898" i="6"/>
  <c r="U3898" i="6"/>
  <c r="S3899" i="6"/>
  <c r="U3899" i="6" s="1"/>
  <c r="V3899" i="6"/>
  <c r="S3900" i="6"/>
  <c r="U3900" i="6"/>
  <c r="V3900" i="6" s="1"/>
  <c r="S3901" i="6"/>
  <c r="S3902" i="6"/>
  <c r="U3902" i="6" s="1"/>
  <c r="S3903" i="6"/>
  <c r="U3903" i="6" s="1"/>
  <c r="S3904" i="6"/>
  <c r="U3904" i="6" s="1"/>
  <c r="V3904" i="6" s="1"/>
  <c r="S3905" i="6"/>
  <c r="S3906" i="6"/>
  <c r="U3906" i="6"/>
  <c r="S3907" i="6"/>
  <c r="U3907" i="6" s="1"/>
  <c r="V3907" i="6" s="1"/>
  <c r="S3908" i="6"/>
  <c r="U3908" i="6" s="1"/>
  <c r="V3908" i="6" s="1"/>
  <c r="S3909" i="6"/>
  <c r="S3910" i="6"/>
  <c r="U3910" i="6"/>
  <c r="S3911" i="6"/>
  <c r="U3911" i="6" s="1"/>
  <c r="V3911" i="6"/>
  <c r="S3912" i="6"/>
  <c r="U3912" i="6"/>
  <c r="V3912" i="6" s="1"/>
  <c r="S3913" i="6"/>
  <c r="S3914" i="6"/>
  <c r="U3914" i="6" s="1"/>
  <c r="S3915" i="6"/>
  <c r="U3915" i="6" s="1"/>
  <c r="S3916" i="6"/>
  <c r="U3916" i="6" s="1"/>
  <c r="V3916" i="6" s="1"/>
  <c r="S3917" i="6"/>
  <c r="S3918" i="6"/>
  <c r="U3918" i="6"/>
  <c r="S3919" i="6"/>
  <c r="U3919" i="6" s="1"/>
  <c r="V3919" i="6"/>
  <c r="S3920" i="6"/>
  <c r="U3920" i="6"/>
  <c r="V3920" i="6" s="1"/>
  <c r="S3921" i="6"/>
  <c r="S3922" i="6"/>
  <c r="U3922" i="6" s="1"/>
  <c r="S3923" i="6"/>
  <c r="U3923" i="6" s="1"/>
  <c r="V3923" i="6" s="1"/>
  <c r="S3924" i="6"/>
  <c r="U3924" i="6"/>
  <c r="V3924" i="6" s="1"/>
  <c r="S3925" i="6"/>
  <c r="S3926" i="6"/>
  <c r="U3926" i="6" s="1"/>
  <c r="S3927" i="6"/>
  <c r="U3927" i="6" s="1"/>
  <c r="S3928" i="6"/>
  <c r="U3928" i="6" s="1"/>
  <c r="V3928" i="6" s="1"/>
  <c r="S3929" i="6"/>
  <c r="S3930" i="6"/>
  <c r="U3930" i="6"/>
  <c r="S3931" i="6"/>
  <c r="U3931" i="6" s="1"/>
  <c r="V3931" i="6"/>
  <c r="S3932" i="6"/>
  <c r="U3932" i="6"/>
  <c r="V3932" i="6" s="1"/>
  <c r="S3933" i="6"/>
  <c r="S3934" i="6"/>
  <c r="S3935" i="6"/>
  <c r="U3935" i="6" s="1"/>
  <c r="S3936" i="6"/>
  <c r="U3936" i="6" s="1"/>
  <c r="V3936" i="6" s="1"/>
  <c r="S3937" i="6"/>
  <c r="S3938" i="6"/>
  <c r="U3938" i="6"/>
  <c r="S3939" i="6"/>
  <c r="U3939" i="6" s="1"/>
  <c r="V3939" i="6" s="1"/>
  <c r="S3940" i="6"/>
  <c r="U3940" i="6" s="1"/>
  <c r="V3940" i="6" s="1"/>
  <c r="S3941" i="6"/>
  <c r="S3942" i="6"/>
  <c r="U3942" i="6"/>
  <c r="S3943" i="6"/>
  <c r="U3943" i="6" s="1"/>
  <c r="V3943" i="6"/>
  <c r="S3944" i="6"/>
  <c r="U3944" i="6"/>
  <c r="V3944" i="6" s="1"/>
  <c r="S3945" i="6"/>
  <c r="S3946" i="6"/>
  <c r="S3947" i="6"/>
  <c r="U3947" i="6" s="1"/>
  <c r="S3948" i="6"/>
  <c r="U3948" i="6" s="1"/>
  <c r="V3948" i="6" s="1"/>
  <c r="S3949" i="6"/>
  <c r="S3950" i="6"/>
  <c r="U3950" i="6"/>
  <c r="S3951" i="6"/>
  <c r="U3951" i="6" s="1"/>
  <c r="V3951" i="6"/>
  <c r="S3952" i="6"/>
  <c r="U3952" i="6"/>
  <c r="V3952" i="6" s="1"/>
  <c r="S3953" i="6"/>
  <c r="S3954" i="6"/>
  <c r="U3954" i="6" s="1"/>
  <c r="S3955" i="6"/>
  <c r="U3955" i="6" s="1"/>
  <c r="V3955" i="6" s="1"/>
  <c r="S3956" i="6"/>
  <c r="U3956" i="6"/>
  <c r="V3956" i="6" s="1"/>
  <c r="S3957" i="6"/>
  <c r="S3958" i="6"/>
  <c r="U3958" i="6" s="1"/>
  <c r="S3959" i="6"/>
  <c r="U3959" i="6" s="1"/>
  <c r="S3960" i="6"/>
  <c r="U3960" i="6" s="1"/>
  <c r="V3960" i="6" s="1"/>
  <c r="S3961" i="6"/>
  <c r="S3962" i="6"/>
  <c r="U3962" i="6"/>
  <c r="S3963" i="6"/>
  <c r="U3963" i="6" s="1"/>
  <c r="V3963" i="6"/>
  <c r="S3964" i="6"/>
  <c r="U3964" i="6"/>
  <c r="V3964" i="6" s="1"/>
  <c r="S3965" i="6"/>
  <c r="S3966" i="6"/>
  <c r="U3966" i="6" s="1"/>
  <c r="S3967" i="6"/>
  <c r="U3967" i="6" s="1"/>
  <c r="S3968" i="6"/>
  <c r="U3968" i="6" s="1"/>
  <c r="V3968" i="6" s="1"/>
  <c r="S3969" i="6"/>
  <c r="S3970" i="6"/>
  <c r="U3970" i="6"/>
  <c r="S3971" i="6"/>
  <c r="U3971" i="6" s="1"/>
  <c r="V3971" i="6" s="1"/>
  <c r="S3972" i="6"/>
  <c r="U3972" i="6" s="1"/>
  <c r="V3972" i="6" s="1"/>
  <c r="S3973" i="6"/>
  <c r="S3974" i="6"/>
  <c r="U3974" i="6"/>
  <c r="S3975" i="6"/>
  <c r="U3975" i="6" s="1"/>
  <c r="V3975" i="6"/>
  <c r="S3976" i="6"/>
  <c r="U3976" i="6"/>
  <c r="V3976" i="6" s="1"/>
  <c r="S3977" i="6"/>
  <c r="S3978" i="6"/>
  <c r="U3978" i="6" s="1"/>
  <c r="S3979" i="6"/>
  <c r="U3979" i="6" s="1"/>
  <c r="S3980" i="6"/>
  <c r="U3980" i="6" s="1"/>
  <c r="V3980" i="6" s="1"/>
  <c r="S3981" i="6"/>
  <c r="S3982" i="6"/>
  <c r="U3982" i="6"/>
  <c r="S3983" i="6"/>
  <c r="U3983" i="6" s="1"/>
  <c r="V3983" i="6"/>
  <c r="S3984" i="6"/>
  <c r="U3984" i="6"/>
  <c r="V3984" i="6" s="1"/>
  <c r="S3985" i="6"/>
  <c r="S3986" i="6"/>
  <c r="S3987" i="6"/>
  <c r="S3988" i="6"/>
  <c r="S3989" i="6"/>
  <c r="S3990" i="6"/>
  <c r="S3991" i="6"/>
  <c r="S3992" i="6"/>
  <c r="S3993" i="6"/>
  <c r="S3994" i="6"/>
  <c r="S3995" i="6"/>
  <c r="S3996" i="6"/>
  <c r="S3997" i="6"/>
  <c r="S3998" i="6"/>
  <c r="S3999" i="6"/>
  <c r="S4000" i="6"/>
  <c r="S4001" i="6"/>
  <c r="S4002" i="6"/>
  <c r="S4003" i="6"/>
  <c r="S4004" i="6"/>
  <c r="S4005" i="6"/>
  <c r="S4006" i="6"/>
  <c r="S4007" i="6"/>
  <c r="S4008" i="6"/>
  <c r="S4009" i="6"/>
  <c r="S4010" i="6"/>
  <c r="S4011" i="6"/>
  <c r="S4012" i="6"/>
  <c r="S4013" i="6"/>
  <c r="S4014" i="6"/>
  <c r="S4015" i="6"/>
  <c r="S4016" i="6"/>
  <c r="S4017" i="6"/>
  <c r="S4018" i="6"/>
  <c r="S4019" i="6"/>
  <c r="S4020" i="6"/>
  <c r="S4021" i="6"/>
  <c r="S4022" i="6"/>
  <c r="S4023" i="6"/>
  <c r="S4024" i="6"/>
  <c r="S4025" i="6"/>
  <c r="S4026" i="6"/>
  <c r="S4027" i="6"/>
  <c r="S4028" i="6"/>
  <c r="S4029" i="6"/>
  <c r="S4030" i="6"/>
  <c r="S4031" i="6"/>
  <c r="S4032" i="6"/>
  <c r="S4033" i="6"/>
  <c r="S4034" i="6"/>
  <c r="S4035" i="6"/>
  <c r="S4036" i="6"/>
  <c r="S4037" i="6"/>
  <c r="S4038" i="6"/>
  <c r="S4039" i="6"/>
  <c r="S4040" i="6"/>
  <c r="S4041" i="6"/>
  <c r="S4042" i="6"/>
  <c r="S4043" i="6"/>
  <c r="S4044" i="6"/>
  <c r="S4045" i="6"/>
  <c r="S4046" i="6"/>
  <c r="S4047" i="6"/>
  <c r="S4048" i="6"/>
  <c r="S4049" i="6"/>
  <c r="S4050" i="6"/>
  <c r="S4051" i="6"/>
  <c r="S4052" i="6"/>
  <c r="S4053" i="6"/>
  <c r="S4054" i="6"/>
  <c r="S4055" i="6"/>
  <c r="S4056" i="6"/>
  <c r="S4057" i="6"/>
  <c r="S4058" i="6"/>
  <c r="S4059" i="6"/>
  <c r="S4060" i="6"/>
  <c r="S4061" i="6"/>
  <c r="S4062" i="6"/>
  <c r="S4063" i="6"/>
  <c r="S4064" i="6"/>
  <c r="S4065" i="6"/>
  <c r="S4066" i="6"/>
  <c r="S4067" i="6"/>
  <c r="S4068" i="6"/>
  <c r="S4069" i="6"/>
  <c r="S4070" i="6"/>
  <c r="S4071" i="6"/>
  <c r="S4072" i="6"/>
  <c r="S4073" i="6"/>
  <c r="S4074" i="6"/>
  <c r="S4075" i="6"/>
  <c r="S4076" i="6"/>
  <c r="S4077" i="6"/>
  <c r="S4078" i="6"/>
  <c r="S4079" i="6"/>
  <c r="S4080" i="6"/>
  <c r="S4081" i="6"/>
  <c r="S4082" i="6"/>
  <c r="S4083" i="6"/>
  <c r="S4084" i="6"/>
  <c r="S4085" i="6"/>
  <c r="S4086" i="6"/>
  <c r="S4087" i="6"/>
  <c r="S4088" i="6"/>
  <c r="S4089" i="6"/>
  <c r="S4090" i="6"/>
  <c r="S4091" i="6"/>
  <c r="S4092" i="6"/>
  <c r="S4093" i="6"/>
  <c r="S4094" i="6"/>
  <c r="S4095" i="6"/>
  <c r="S4096" i="6"/>
  <c r="S4097" i="6"/>
  <c r="S4098" i="6"/>
  <c r="S4099" i="6"/>
  <c r="S4100" i="6"/>
  <c r="S4101" i="6"/>
  <c r="S4102" i="6"/>
  <c r="S4103" i="6"/>
  <c r="S4104" i="6"/>
  <c r="S4105" i="6"/>
  <c r="S4106" i="6"/>
  <c r="S4107" i="6"/>
  <c r="S4108" i="6"/>
  <c r="S4109" i="6"/>
  <c r="S4110" i="6"/>
  <c r="S4111" i="6"/>
  <c r="S4112" i="6"/>
  <c r="S4113" i="6"/>
  <c r="S4114" i="6"/>
  <c r="S4115" i="6"/>
  <c r="S4116" i="6"/>
  <c r="S4117" i="6"/>
  <c r="S4118" i="6"/>
  <c r="S4119" i="6"/>
  <c r="S4120" i="6"/>
  <c r="S4121" i="6"/>
  <c r="S4122" i="6"/>
  <c r="S4123" i="6"/>
  <c r="S4124" i="6"/>
  <c r="S4125" i="6"/>
  <c r="S4126" i="6"/>
  <c r="S4127" i="6"/>
  <c r="S4128" i="6"/>
  <c r="S4129" i="6"/>
  <c r="S4130" i="6"/>
  <c r="S4131" i="6"/>
  <c r="S4132" i="6"/>
  <c r="S4133" i="6"/>
  <c r="S4134" i="6"/>
  <c r="S4135" i="6"/>
  <c r="S4136" i="6"/>
  <c r="S4137" i="6"/>
  <c r="S4138" i="6"/>
  <c r="S4139" i="6"/>
  <c r="S4140" i="6"/>
  <c r="S4141" i="6"/>
  <c r="S4142" i="6"/>
  <c r="S4143" i="6"/>
  <c r="S4144" i="6"/>
  <c r="S4145" i="6"/>
  <c r="S4146" i="6"/>
  <c r="S4147" i="6"/>
  <c r="S4148" i="6"/>
  <c r="S4149" i="6"/>
  <c r="S4150" i="6"/>
  <c r="S4151" i="6"/>
  <c r="S4152" i="6"/>
  <c r="S4153" i="6"/>
  <c r="S4154" i="6"/>
  <c r="S4155" i="6"/>
  <c r="S4156" i="6"/>
  <c r="S4157" i="6"/>
  <c r="S4158" i="6"/>
  <c r="S4159" i="6"/>
  <c r="S4160" i="6"/>
  <c r="S4161" i="6"/>
  <c r="S4162" i="6"/>
  <c r="S4163" i="6"/>
  <c r="S4164" i="6"/>
  <c r="S4165" i="6"/>
  <c r="S4166" i="6"/>
  <c r="S4167" i="6"/>
  <c r="S4168" i="6"/>
  <c r="S4169" i="6"/>
  <c r="S4170" i="6"/>
  <c r="S4171" i="6"/>
  <c r="S4172" i="6"/>
  <c r="S4173" i="6"/>
  <c r="S4174" i="6"/>
  <c r="S4175" i="6"/>
  <c r="S4176" i="6"/>
  <c r="S4177" i="6"/>
  <c r="S4178" i="6"/>
  <c r="S4179" i="6"/>
  <c r="S4180" i="6"/>
  <c r="S4181" i="6"/>
  <c r="S4182" i="6"/>
  <c r="S4183" i="6"/>
  <c r="S4184" i="6"/>
  <c r="S4185" i="6"/>
  <c r="S4186" i="6"/>
  <c r="S4187" i="6"/>
  <c r="S4188" i="6"/>
  <c r="S4189" i="6"/>
  <c r="S4190" i="6"/>
  <c r="S4191" i="6"/>
  <c r="S4192" i="6"/>
  <c r="S4193" i="6"/>
  <c r="S4194" i="6"/>
  <c r="S4195" i="6"/>
  <c r="S4196" i="6"/>
  <c r="S4197" i="6"/>
  <c r="S4198" i="6"/>
  <c r="S4199" i="6"/>
  <c r="S4200" i="6"/>
  <c r="S4201" i="6"/>
  <c r="S4202" i="6"/>
  <c r="S4203" i="6"/>
  <c r="S4204" i="6"/>
  <c r="S4205" i="6"/>
  <c r="S4206" i="6"/>
  <c r="S4207" i="6"/>
  <c r="S4208" i="6"/>
  <c r="S4209" i="6"/>
  <c r="S4210" i="6"/>
  <c r="S4211" i="6"/>
  <c r="S4212" i="6"/>
  <c r="S4213" i="6"/>
  <c r="S4214" i="6"/>
  <c r="S4215" i="6"/>
  <c r="S4216" i="6"/>
  <c r="S4217" i="6"/>
  <c r="S4218" i="6"/>
  <c r="S4219" i="6"/>
  <c r="S4220" i="6"/>
  <c r="S4221" i="6"/>
  <c r="S4222" i="6"/>
  <c r="S4223" i="6"/>
  <c r="S4224" i="6"/>
  <c r="S4225" i="6"/>
  <c r="S4226" i="6"/>
  <c r="S4227" i="6"/>
  <c r="S4228" i="6"/>
  <c r="S4229" i="6"/>
  <c r="S4230" i="6"/>
  <c r="S4231" i="6"/>
  <c r="S4232" i="6"/>
  <c r="S4233" i="6"/>
  <c r="S4234" i="6"/>
  <c r="S4235" i="6"/>
  <c r="S4236" i="6"/>
  <c r="S4237" i="6"/>
  <c r="S4238" i="6"/>
  <c r="S4239" i="6"/>
  <c r="S4240" i="6"/>
  <c r="S4241" i="6"/>
  <c r="S4242" i="6"/>
  <c r="S4243" i="6"/>
  <c r="S4244" i="6"/>
  <c r="S4245" i="6"/>
  <c r="S4246" i="6"/>
  <c r="S4247" i="6"/>
  <c r="S4248" i="6"/>
  <c r="S4249" i="6"/>
  <c r="S4250" i="6"/>
  <c r="S4251" i="6"/>
  <c r="S4252" i="6"/>
  <c r="S4253" i="6"/>
  <c r="S4254" i="6"/>
  <c r="S4255" i="6"/>
  <c r="S4256" i="6"/>
  <c r="S4257" i="6"/>
  <c r="S4258" i="6"/>
  <c r="S4259" i="6"/>
  <c r="S4260" i="6"/>
  <c r="S4261" i="6"/>
  <c r="S4262" i="6"/>
  <c r="S4263" i="6"/>
  <c r="S4264" i="6"/>
  <c r="S4265" i="6"/>
  <c r="S4266" i="6"/>
  <c r="S4267" i="6"/>
  <c r="S4268" i="6"/>
  <c r="S4269" i="6"/>
  <c r="S4270" i="6"/>
  <c r="S4271" i="6"/>
  <c r="S4272" i="6"/>
  <c r="S4273" i="6"/>
  <c r="S4274" i="6"/>
  <c r="S4275" i="6"/>
  <c r="S4276" i="6"/>
  <c r="S4277" i="6"/>
  <c r="S4278" i="6"/>
  <c r="S4279" i="6"/>
  <c r="S4280" i="6"/>
  <c r="S4281" i="6"/>
  <c r="S4282" i="6"/>
  <c r="S4283" i="6"/>
  <c r="S4284" i="6"/>
  <c r="S4285" i="6"/>
  <c r="S4286" i="6"/>
  <c r="S4287" i="6"/>
  <c r="S4288" i="6"/>
  <c r="S4289" i="6"/>
  <c r="S4290" i="6"/>
  <c r="S4291" i="6"/>
  <c r="S4292" i="6"/>
  <c r="S4293" i="6"/>
  <c r="S4294" i="6"/>
  <c r="S4295" i="6"/>
  <c r="S4296" i="6"/>
  <c r="S4297" i="6"/>
  <c r="S4298" i="6"/>
  <c r="S4299" i="6"/>
  <c r="S4300" i="6"/>
  <c r="S4301" i="6"/>
  <c r="S4302" i="6"/>
  <c r="S4303" i="6"/>
  <c r="S4304" i="6"/>
  <c r="S4305" i="6"/>
  <c r="S4306" i="6"/>
  <c r="S4307" i="6"/>
  <c r="S4308" i="6"/>
  <c r="S4309" i="6"/>
  <c r="S4310" i="6"/>
  <c r="S4311" i="6"/>
  <c r="S4312" i="6"/>
  <c r="S4313" i="6"/>
  <c r="S4314" i="6"/>
  <c r="S4315" i="6"/>
  <c r="S4316" i="6"/>
  <c r="S4317" i="6"/>
  <c r="S4318" i="6"/>
  <c r="S4319" i="6"/>
  <c r="S4320" i="6"/>
  <c r="S4321" i="6"/>
  <c r="S4322" i="6"/>
  <c r="S4323" i="6"/>
  <c r="S4324" i="6"/>
  <c r="S4325" i="6"/>
  <c r="S4326" i="6"/>
  <c r="S4327" i="6"/>
  <c r="S4328" i="6"/>
  <c r="S4329" i="6"/>
  <c r="S4330" i="6"/>
  <c r="S4331" i="6"/>
  <c r="S4332" i="6"/>
  <c r="S4333" i="6"/>
  <c r="S4334" i="6"/>
  <c r="U4334" i="6" s="1"/>
  <c r="S4335" i="6"/>
  <c r="S4336" i="6"/>
  <c r="U4336" i="6" s="1"/>
  <c r="S4337" i="6"/>
  <c r="S4338" i="6"/>
  <c r="U4338" i="6" s="1"/>
  <c r="S4339" i="6"/>
  <c r="S4340" i="6"/>
  <c r="U4340" i="6" s="1"/>
  <c r="S4341" i="6"/>
  <c r="S4342" i="6"/>
  <c r="U4342" i="6" s="1"/>
  <c r="S4343" i="6"/>
  <c r="S4344" i="6"/>
  <c r="U4344" i="6" s="1"/>
  <c r="S4345" i="6"/>
  <c r="S4346" i="6"/>
  <c r="U4346" i="6" s="1"/>
  <c r="S4347" i="6"/>
  <c r="S4348" i="6"/>
  <c r="U4348" i="6" s="1"/>
  <c r="S4349" i="6"/>
  <c r="S4350" i="6"/>
  <c r="U4350" i="6" s="1"/>
  <c r="S4351" i="6"/>
  <c r="S4352" i="6"/>
  <c r="U4352" i="6" s="1"/>
  <c r="S4353" i="6"/>
  <c r="S4354" i="6"/>
  <c r="U4354" i="6" s="1"/>
  <c r="S4355" i="6"/>
  <c r="S4356" i="6"/>
  <c r="U4356" i="6" s="1"/>
  <c r="S4357" i="6"/>
  <c r="S4358" i="6"/>
  <c r="U4358" i="6" s="1"/>
  <c r="S4359" i="6"/>
  <c r="S4360" i="6"/>
  <c r="U4360" i="6" s="1"/>
  <c r="S4361" i="6"/>
  <c r="S4362" i="6"/>
  <c r="U4362" i="6" s="1"/>
  <c r="S4363" i="6"/>
  <c r="S4364" i="6"/>
  <c r="U4364" i="6" s="1"/>
  <c r="S4365" i="6"/>
  <c r="S4366" i="6"/>
  <c r="U4366" i="6" s="1"/>
  <c r="S4367" i="6"/>
  <c r="S4368" i="6"/>
  <c r="U4368" i="6" s="1"/>
  <c r="S4369" i="6"/>
  <c r="S4370" i="6"/>
  <c r="U4370" i="6" s="1"/>
  <c r="S4371" i="6"/>
  <c r="S4372" i="6"/>
  <c r="U4372" i="6" s="1"/>
  <c r="S4373" i="6"/>
  <c r="S4374" i="6"/>
  <c r="U4374" i="6" s="1"/>
  <c r="S4375" i="6"/>
  <c r="S4376" i="6"/>
  <c r="U4376" i="6" s="1"/>
  <c r="S4377" i="6"/>
  <c r="S4378" i="6"/>
  <c r="U4378" i="6" s="1"/>
  <c r="S4379" i="6"/>
  <c r="S4380" i="6"/>
  <c r="U4380" i="6" s="1"/>
  <c r="S4381" i="6"/>
  <c r="S4382" i="6"/>
  <c r="U4382" i="6" s="1"/>
  <c r="S4383" i="6"/>
  <c r="S4384" i="6"/>
  <c r="U4384" i="6" s="1"/>
  <c r="S4385" i="6"/>
  <c r="S4386" i="6"/>
  <c r="U4386" i="6" s="1"/>
  <c r="S4387" i="6"/>
  <c r="S4388" i="6"/>
  <c r="U4388" i="6" s="1"/>
  <c r="S4389" i="6"/>
  <c r="S4390" i="6"/>
  <c r="U4390" i="6" s="1"/>
  <c r="S4391" i="6"/>
  <c r="S4392" i="6"/>
  <c r="U4392" i="6" s="1"/>
  <c r="S4393" i="6"/>
  <c r="S4394" i="6"/>
  <c r="U4394" i="6" s="1"/>
  <c r="S4395" i="6"/>
  <c r="S4396" i="6"/>
  <c r="U4396" i="6" s="1"/>
  <c r="S4397" i="6"/>
  <c r="S4398" i="6"/>
  <c r="U4398" i="6" s="1"/>
  <c r="S4399" i="6"/>
  <c r="S4400" i="6"/>
  <c r="U4400" i="6" s="1"/>
  <c r="S4401" i="6"/>
  <c r="S4402" i="6"/>
  <c r="U4402" i="6" s="1"/>
  <c r="S4403" i="6"/>
  <c r="S4404" i="6"/>
  <c r="U4404" i="6" s="1"/>
  <c r="S4405" i="6"/>
  <c r="S4406" i="6"/>
  <c r="U4406" i="6" s="1"/>
  <c r="S4407" i="6"/>
  <c r="S4408" i="6"/>
  <c r="U4408" i="6" s="1"/>
  <c r="S4409" i="6"/>
  <c r="S4410" i="6"/>
  <c r="U4410" i="6" s="1"/>
  <c r="S4411" i="6"/>
  <c r="S4412" i="6"/>
  <c r="U4412" i="6" s="1"/>
  <c r="S4413" i="6"/>
  <c r="S4414" i="6"/>
  <c r="U4414" i="6" s="1"/>
  <c r="S4415" i="6"/>
  <c r="S4416" i="6"/>
  <c r="U4416" i="6" s="1"/>
  <c r="S4417" i="6"/>
  <c r="S4418" i="6"/>
  <c r="U4418" i="6" s="1"/>
  <c r="S4419" i="6"/>
  <c r="S4420" i="6"/>
  <c r="U4420" i="6" s="1"/>
  <c r="S4421" i="6"/>
  <c r="S4422" i="6"/>
  <c r="U4422" i="6" s="1"/>
  <c r="S4423" i="6"/>
  <c r="S4424" i="6"/>
  <c r="S4425" i="6"/>
  <c r="U4425" i="6" s="1"/>
  <c r="S4426" i="6"/>
  <c r="U4426" i="6" s="1"/>
  <c r="S4427" i="6"/>
  <c r="S4428" i="6"/>
  <c r="U4428" i="6" s="1"/>
  <c r="V4428" i="6"/>
  <c r="S4429" i="6"/>
  <c r="S4430" i="6"/>
  <c r="U4430" i="6" s="1"/>
  <c r="S4431" i="6"/>
  <c r="U4431" i="6" s="1"/>
  <c r="S4432" i="6"/>
  <c r="S4433" i="6"/>
  <c r="U4433" i="6" s="1"/>
  <c r="S4434" i="6"/>
  <c r="U4434" i="6" s="1"/>
  <c r="S4435" i="6"/>
  <c r="S4436" i="6"/>
  <c r="U4436" i="6" s="1"/>
  <c r="V4436" i="6" s="1"/>
  <c r="S4437" i="6"/>
  <c r="S4438" i="6"/>
  <c r="U4438" i="6" s="1"/>
  <c r="S4439" i="6"/>
  <c r="U4439" i="6" s="1"/>
  <c r="S4440" i="6"/>
  <c r="U4440" i="6" s="1"/>
  <c r="V4440" i="6"/>
  <c r="S4441" i="6"/>
  <c r="U4441" i="6" s="1"/>
  <c r="V4441" i="6"/>
  <c r="S4442" i="6"/>
  <c r="U4442" i="6" s="1"/>
  <c r="S4443" i="6"/>
  <c r="U4443" i="6" s="1"/>
  <c r="V4443" i="6"/>
  <c r="S4444" i="6"/>
  <c r="U4444" i="6" s="1"/>
  <c r="S4445" i="6"/>
  <c r="S4446" i="6"/>
  <c r="U4446" i="6" s="1"/>
  <c r="S4447" i="6"/>
  <c r="U4447" i="6" s="1"/>
  <c r="S4448" i="6"/>
  <c r="S4449" i="6"/>
  <c r="S4450" i="6"/>
  <c r="U4450" i="6" s="1"/>
  <c r="S4451" i="6"/>
  <c r="S4452" i="6"/>
  <c r="U4452" i="6" s="1"/>
  <c r="S4453" i="6"/>
  <c r="U4453" i="6" s="1"/>
  <c r="V4453" i="6"/>
  <c r="S4454" i="6"/>
  <c r="U4454" i="6" s="1"/>
  <c r="S4455" i="6"/>
  <c r="S4456" i="6"/>
  <c r="U4456" i="6" s="1"/>
  <c r="S4457" i="6"/>
  <c r="U4457" i="6" s="1"/>
  <c r="S4458" i="6"/>
  <c r="U4458" i="6" s="1"/>
  <c r="S4459" i="6"/>
  <c r="U4459" i="6" s="1"/>
  <c r="V4459" i="6"/>
  <c r="S4460" i="6"/>
  <c r="U4460" i="6" s="1"/>
  <c r="V4460" i="6"/>
  <c r="S4461" i="6"/>
  <c r="S4462" i="6"/>
  <c r="U4462" i="6" s="1"/>
  <c r="S4463" i="6"/>
  <c r="U4463" i="6" s="1"/>
  <c r="V4463" i="6"/>
  <c r="S4464" i="6"/>
  <c r="S4465" i="6"/>
  <c r="U4465" i="6" s="1"/>
  <c r="S4466" i="6"/>
  <c r="U4466" i="6" s="1"/>
  <c r="S4467" i="6"/>
  <c r="S4468" i="6"/>
  <c r="U4468" i="6" s="1"/>
  <c r="V4468" i="6"/>
  <c r="S4469" i="6"/>
  <c r="U4469" i="6" s="1"/>
  <c r="V4469" i="6"/>
  <c r="S4470" i="6"/>
  <c r="U4470" i="6" s="1"/>
  <c r="S4471" i="6"/>
  <c r="U4471" i="6" s="1"/>
  <c r="V4471" i="6"/>
  <c r="S4472" i="6"/>
  <c r="U4472" i="6" s="1"/>
  <c r="V4472" i="6"/>
  <c r="S4473" i="6"/>
  <c r="U4473" i="6" s="1"/>
  <c r="V4473" i="6"/>
  <c r="S4474" i="6"/>
  <c r="U4474" i="6" s="1"/>
  <c r="S4475" i="6"/>
  <c r="U4475" i="6" s="1"/>
  <c r="S4476" i="6"/>
  <c r="U4476" i="6" s="1"/>
  <c r="V4476" i="6"/>
  <c r="S4477" i="6"/>
  <c r="U4477" i="6" s="1"/>
  <c r="V4477" i="6"/>
  <c r="S4478" i="6"/>
  <c r="U4478" i="6" s="1"/>
  <c r="S4479" i="6"/>
  <c r="U4479" i="6" s="1"/>
  <c r="V4479" i="6"/>
  <c r="S4480" i="6"/>
  <c r="U4480" i="6" s="1"/>
  <c r="V4480" i="6" s="1"/>
  <c r="S4481" i="6"/>
  <c r="S4482" i="6"/>
  <c r="U4482" i="6" s="1"/>
  <c r="S4483" i="6"/>
  <c r="U4483" i="6" s="1"/>
  <c r="V4483" i="6"/>
  <c r="S4484" i="6"/>
  <c r="S4485" i="6"/>
  <c r="U4485" i="6" s="1"/>
  <c r="S4486" i="6"/>
  <c r="U4486" i="6" s="1"/>
  <c r="S4487" i="6"/>
  <c r="S4488" i="6"/>
  <c r="U4488" i="6" s="1"/>
  <c r="S4489" i="6"/>
  <c r="U4489" i="6" s="1"/>
  <c r="V4489" i="6"/>
  <c r="S4490" i="6"/>
  <c r="U4490" i="6" s="1"/>
  <c r="S4491" i="6"/>
  <c r="S4492" i="6"/>
  <c r="U4492" i="6" s="1"/>
  <c r="S4493" i="6"/>
  <c r="U4493" i="6" s="1"/>
  <c r="V4493" i="6"/>
  <c r="S4494" i="6"/>
  <c r="U4494" i="6" s="1"/>
  <c r="S4495" i="6"/>
  <c r="U4495" i="6" s="1"/>
  <c r="V4495" i="6"/>
  <c r="S4496" i="6"/>
  <c r="U4496" i="6" s="1"/>
  <c r="V4496" i="6"/>
  <c r="S4497" i="6"/>
  <c r="S4498" i="6"/>
  <c r="U4498" i="6" s="1"/>
  <c r="S4499" i="6"/>
  <c r="U4499" i="6" s="1"/>
  <c r="V4499" i="6"/>
  <c r="S4500" i="6"/>
  <c r="S4501" i="6"/>
  <c r="U4501" i="6" s="1"/>
  <c r="S4502" i="6"/>
  <c r="U4502" i="6" s="1"/>
  <c r="S4503" i="6"/>
  <c r="S4504" i="6"/>
  <c r="U4504" i="6" s="1"/>
  <c r="S4505" i="6"/>
  <c r="U4505" i="6" s="1"/>
  <c r="V4505" i="6"/>
  <c r="S4506" i="6"/>
  <c r="U4506" i="6" s="1"/>
  <c r="S4507" i="6"/>
  <c r="U4507" i="6" s="1"/>
  <c r="S4508" i="6"/>
  <c r="U4508" i="6" s="1"/>
  <c r="V4508" i="6"/>
  <c r="S4509" i="6"/>
  <c r="U4509" i="6" s="1"/>
  <c r="V4509" i="6"/>
  <c r="S4510" i="6"/>
  <c r="U4510" i="6" s="1"/>
  <c r="S4511" i="6"/>
  <c r="U4511" i="6" s="1"/>
  <c r="V4511" i="6"/>
  <c r="S4512" i="6"/>
  <c r="U4512" i="6" s="1"/>
  <c r="V4512" i="6"/>
  <c r="S4513" i="6"/>
  <c r="S4514" i="6"/>
  <c r="U4514" i="6" s="1"/>
  <c r="S4515" i="6"/>
  <c r="U4515" i="6" s="1"/>
  <c r="V4515" i="6"/>
  <c r="S4516" i="6"/>
  <c r="S4517" i="6"/>
  <c r="U4517" i="6" s="1"/>
  <c r="S4518" i="6"/>
  <c r="U4518" i="6" s="1"/>
  <c r="S4519" i="6"/>
  <c r="S4520" i="6"/>
  <c r="U4520" i="6" s="1"/>
  <c r="S4521" i="6"/>
  <c r="S4522" i="6"/>
  <c r="U4522" i="6" s="1"/>
  <c r="S4523" i="6"/>
  <c r="U4523" i="6" s="1"/>
  <c r="V4523" i="6"/>
  <c r="S4524" i="6"/>
  <c r="S4525" i="6"/>
  <c r="S4526" i="6"/>
  <c r="U4526" i="6" s="1"/>
  <c r="S4527" i="6"/>
  <c r="U4527" i="6" s="1"/>
  <c r="V4527" i="6"/>
  <c r="S4528" i="6"/>
  <c r="U4528" i="6" s="1"/>
  <c r="V4528" i="6"/>
  <c r="S4529" i="6"/>
  <c r="S4530" i="6"/>
  <c r="U4530" i="6" s="1"/>
  <c r="S4531" i="6"/>
  <c r="U4531" i="6" s="1"/>
  <c r="S4532" i="6"/>
  <c r="U4532" i="6" s="1"/>
  <c r="V4532" i="6"/>
  <c r="S4533" i="6"/>
  <c r="S4534" i="6"/>
  <c r="U4534" i="6" s="1"/>
  <c r="S4535" i="6"/>
  <c r="S4536" i="6"/>
  <c r="U4536" i="6" s="1"/>
  <c r="S4537" i="6"/>
  <c r="S4538" i="6"/>
  <c r="U4538" i="6" s="1"/>
  <c r="S4539" i="6"/>
  <c r="U4539" i="6" s="1"/>
  <c r="V4539" i="6"/>
  <c r="S4540" i="6"/>
  <c r="S4541" i="6"/>
  <c r="S4542" i="6"/>
  <c r="U4542" i="6" s="1"/>
  <c r="S4543" i="6"/>
  <c r="U4543" i="6" s="1"/>
  <c r="V4543" i="6"/>
  <c r="S4544" i="6"/>
  <c r="U4544" i="6" s="1"/>
  <c r="V4544" i="6"/>
  <c r="S4545" i="6"/>
  <c r="S4546" i="6"/>
  <c r="U4546" i="6" s="1"/>
  <c r="S4547" i="6"/>
  <c r="S4548" i="6"/>
  <c r="U4548" i="6" s="1"/>
  <c r="S4549" i="6"/>
  <c r="S4550" i="6"/>
  <c r="U4550" i="6" s="1"/>
  <c r="S4551" i="6"/>
  <c r="S4552" i="6"/>
  <c r="U4552" i="6" s="1"/>
  <c r="S4553" i="6"/>
  <c r="S4554" i="6"/>
  <c r="U4554" i="6" s="1"/>
  <c r="S4555" i="6"/>
  <c r="U4555" i="6" s="1"/>
  <c r="S4556" i="6"/>
  <c r="U4556" i="6" s="1"/>
  <c r="V4556" i="6"/>
  <c r="S4557" i="6"/>
  <c r="S4558" i="6"/>
  <c r="U4558" i="6" s="1"/>
  <c r="S4559" i="6"/>
  <c r="S4560" i="6"/>
  <c r="U4560" i="6" s="1"/>
  <c r="S4561" i="6"/>
  <c r="S4562" i="6"/>
  <c r="U4562" i="6" s="1"/>
  <c r="S4563" i="6"/>
  <c r="U4563" i="6" s="1"/>
  <c r="V4563" i="6"/>
  <c r="S4564" i="6"/>
  <c r="S4565" i="6"/>
  <c r="S4566" i="6"/>
  <c r="U4566" i="6" s="1"/>
  <c r="S4567" i="6"/>
  <c r="U4567" i="6" s="1"/>
  <c r="V4567" i="6"/>
  <c r="S4568" i="6"/>
  <c r="U4568" i="6" s="1"/>
  <c r="V4568" i="6"/>
  <c r="S4569" i="6"/>
  <c r="S4570" i="6"/>
  <c r="U4570" i="6" s="1"/>
  <c r="S4571" i="6"/>
  <c r="S4572" i="6"/>
  <c r="U4572" i="6" s="1"/>
  <c r="S4573" i="6"/>
  <c r="S4574" i="6"/>
  <c r="U4574" i="6" s="1"/>
  <c r="S4575" i="6"/>
  <c r="S4576" i="6"/>
  <c r="U4576" i="6" s="1"/>
  <c r="S4577" i="6"/>
  <c r="S4578" i="6"/>
  <c r="U4578" i="6" s="1"/>
  <c r="S4579" i="6"/>
  <c r="S4580" i="6"/>
  <c r="U4580" i="6" s="1"/>
  <c r="S4581" i="6"/>
  <c r="S4582" i="6"/>
  <c r="U4582" i="6" s="1"/>
  <c r="S4583" i="6"/>
  <c r="S4584" i="6"/>
  <c r="U4584" i="6" s="1"/>
  <c r="S4585" i="6"/>
  <c r="S4586" i="6"/>
  <c r="U4586" i="6" s="1"/>
  <c r="S4587" i="6"/>
  <c r="S4588" i="6"/>
  <c r="U4588" i="6" s="1"/>
  <c r="S4589" i="6"/>
  <c r="S4590" i="6"/>
  <c r="U4590" i="6" s="1"/>
  <c r="S4591" i="6"/>
  <c r="S4592" i="6"/>
  <c r="U4592" i="6" s="1"/>
  <c r="S4593" i="6"/>
  <c r="S4594" i="6"/>
  <c r="U4594" i="6" s="1"/>
  <c r="S4595" i="6"/>
  <c r="S4596" i="6"/>
  <c r="U4596" i="6" s="1"/>
  <c r="S4597" i="6"/>
  <c r="S4598" i="6"/>
  <c r="U4598" i="6" s="1"/>
  <c r="S4599" i="6"/>
  <c r="S4600" i="6"/>
  <c r="U4600" i="6" s="1"/>
  <c r="S4601" i="6"/>
  <c r="S4602" i="6"/>
  <c r="U4602" i="6" s="1"/>
  <c r="S4603" i="6"/>
  <c r="S4604" i="6"/>
  <c r="U4604" i="6" s="1"/>
  <c r="S4605" i="6"/>
  <c r="S4606" i="6"/>
  <c r="U4606" i="6" s="1"/>
  <c r="S4607" i="6"/>
  <c r="S4608" i="6"/>
  <c r="U4608" i="6" s="1"/>
  <c r="S4609" i="6"/>
  <c r="S4610" i="6"/>
  <c r="U4610" i="6" s="1"/>
  <c r="S4611" i="6"/>
  <c r="S4612" i="6"/>
  <c r="U4612" i="6" s="1"/>
  <c r="S4613" i="6"/>
  <c r="S4614" i="6"/>
  <c r="U4614" i="6" s="1"/>
  <c r="S4615" i="6"/>
  <c r="S4616" i="6"/>
  <c r="U4616" i="6" s="1"/>
  <c r="S4617" i="6"/>
  <c r="S4618" i="6"/>
  <c r="U4618" i="6" s="1"/>
  <c r="S4619" i="6"/>
  <c r="S4620" i="6"/>
  <c r="U4620" i="6" s="1"/>
  <c r="S4621" i="6"/>
  <c r="S4622" i="6"/>
  <c r="U4622" i="6" s="1"/>
  <c r="S4623" i="6"/>
  <c r="S4624" i="6"/>
  <c r="U4624" i="6" s="1"/>
  <c r="S4625" i="6"/>
  <c r="S4626" i="6"/>
  <c r="U4626" i="6" s="1"/>
  <c r="S4627" i="6"/>
  <c r="S4628" i="6"/>
  <c r="U4628" i="6" s="1"/>
  <c r="S4629" i="6"/>
  <c r="S4630" i="6"/>
  <c r="U4630" i="6" s="1"/>
  <c r="S4631" i="6"/>
  <c r="S4632" i="6"/>
  <c r="U4632" i="6" s="1"/>
  <c r="S4633" i="6"/>
  <c r="S4634" i="6"/>
  <c r="U4634" i="6" s="1"/>
  <c r="S4635" i="6"/>
  <c r="S4636" i="6"/>
  <c r="U4636" i="6" s="1"/>
  <c r="S4637" i="6"/>
  <c r="S4638" i="6"/>
  <c r="U4638" i="6" s="1"/>
  <c r="S4639" i="6"/>
  <c r="S4640" i="6"/>
  <c r="U4640" i="6" s="1"/>
  <c r="S4641" i="6"/>
  <c r="S4642" i="6"/>
  <c r="U4642" i="6" s="1"/>
  <c r="S4643" i="6"/>
  <c r="S4644" i="6"/>
  <c r="U4644" i="6" s="1"/>
  <c r="S4645" i="6"/>
  <c r="S4646" i="6"/>
  <c r="U4646" i="6" s="1"/>
  <c r="S4647" i="6"/>
  <c r="S4648" i="6"/>
  <c r="U4648" i="6" s="1"/>
  <c r="S4649" i="6"/>
  <c r="S4650" i="6"/>
  <c r="U4650" i="6" s="1"/>
  <c r="S4651" i="6"/>
  <c r="S4652" i="6"/>
  <c r="U4652" i="6" s="1"/>
  <c r="S4653" i="6"/>
  <c r="S4654" i="6"/>
  <c r="U4654" i="6" s="1"/>
  <c r="S4655" i="6"/>
  <c r="S4656" i="6"/>
  <c r="U4656" i="6" s="1"/>
  <c r="S4657" i="6"/>
  <c r="S4658" i="6"/>
  <c r="U4658" i="6" s="1"/>
  <c r="S4659" i="6"/>
  <c r="S4660" i="6"/>
  <c r="U4660" i="6" s="1"/>
  <c r="S4661" i="6"/>
  <c r="S4662" i="6"/>
  <c r="U4662" i="6" s="1"/>
  <c r="S4663" i="6"/>
  <c r="S4664" i="6"/>
  <c r="U4664" i="6" s="1"/>
  <c r="S4665" i="6"/>
  <c r="S4666" i="6"/>
  <c r="U4666" i="6" s="1"/>
  <c r="S4667" i="6"/>
  <c r="S4668" i="6"/>
  <c r="U4668" i="6" s="1"/>
  <c r="S4669" i="6"/>
  <c r="S4670" i="6"/>
  <c r="U4670" i="6" s="1"/>
  <c r="S4671" i="6"/>
  <c r="S4672" i="6"/>
  <c r="U4672" i="6" s="1"/>
  <c r="S4673" i="6"/>
  <c r="S4674" i="6"/>
  <c r="U4674" i="6" s="1"/>
  <c r="S4675" i="6"/>
  <c r="S4676" i="6"/>
  <c r="U4676" i="6" s="1"/>
  <c r="S4677" i="6"/>
  <c r="S4678" i="6"/>
  <c r="U4678" i="6" s="1"/>
  <c r="S4679" i="6"/>
  <c r="S4680" i="6"/>
  <c r="U4680" i="6" s="1"/>
  <c r="S4681" i="6"/>
  <c r="S4682" i="6"/>
  <c r="U4682" i="6" s="1"/>
  <c r="S4683" i="6"/>
  <c r="S4684" i="6"/>
  <c r="U4684" i="6" s="1"/>
  <c r="S4685" i="6"/>
  <c r="S4686" i="6"/>
  <c r="U4686" i="6" s="1"/>
  <c r="S4687" i="6"/>
  <c r="S4688" i="6"/>
  <c r="U4688" i="6" s="1"/>
  <c r="S4689" i="6"/>
  <c r="S4690" i="6"/>
  <c r="U4690" i="6" s="1"/>
  <c r="S4691" i="6"/>
  <c r="S4692" i="6"/>
  <c r="U4692" i="6" s="1"/>
  <c r="S4693" i="6"/>
  <c r="S4694" i="6"/>
  <c r="U4694" i="6" s="1"/>
  <c r="S4695" i="6"/>
  <c r="S4696" i="6"/>
  <c r="U4696" i="6" s="1"/>
  <c r="S4697" i="6"/>
  <c r="S4698" i="6"/>
  <c r="U4698" i="6" s="1"/>
  <c r="S4699" i="6"/>
  <c r="S4700" i="6"/>
  <c r="U4700" i="6" s="1"/>
  <c r="S4701" i="6"/>
  <c r="S4702" i="6"/>
  <c r="U4702" i="6" s="1"/>
  <c r="S4703" i="6"/>
  <c r="S4704" i="6"/>
  <c r="U4704" i="6" s="1"/>
  <c r="S4705" i="6"/>
  <c r="S4706" i="6"/>
  <c r="U4706" i="6" s="1"/>
  <c r="S4707" i="6"/>
  <c r="S4708" i="6"/>
  <c r="U4708" i="6" s="1"/>
  <c r="S4709" i="6"/>
  <c r="S4710" i="6"/>
  <c r="U4710" i="6" s="1"/>
  <c r="S4711" i="6"/>
  <c r="S4712" i="6"/>
  <c r="U4712" i="6" s="1"/>
  <c r="S4713" i="6"/>
  <c r="S4714" i="6"/>
  <c r="U4714" i="6" s="1"/>
  <c r="S4715" i="6"/>
  <c r="S4716" i="6"/>
  <c r="U4716" i="6" s="1"/>
  <c r="S4717" i="6"/>
  <c r="S4718" i="6"/>
  <c r="U4718" i="6" s="1"/>
  <c r="S4719" i="6"/>
  <c r="S4720" i="6"/>
  <c r="U4720" i="6" s="1"/>
  <c r="S4721" i="6"/>
  <c r="S4722" i="6"/>
  <c r="U4722" i="6" s="1"/>
  <c r="S4723" i="6"/>
  <c r="S4724" i="6"/>
  <c r="U4724" i="6" s="1"/>
  <c r="S4725" i="6"/>
  <c r="S4726" i="6"/>
  <c r="U4726" i="6" s="1"/>
  <c r="S4727" i="6"/>
  <c r="S4728" i="6"/>
  <c r="U4728" i="6" s="1"/>
  <c r="S4729" i="6"/>
  <c r="S4730" i="6"/>
  <c r="U4730" i="6" s="1"/>
  <c r="S4731" i="6"/>
  <c r="S4732" i="6"/>
  <c r="U4732" i="6" s="1"/>
  <c r="S4733" i="6"/>
  <c r="S4734" i="6"/>
  <c r="U4734" i="6" s="1"/>
  <c r="S4735" i="6"/>
  <c r="S4736" i="6"/>
  <c r="U4736" i="6" s="1"/>
  <c r="S4737" i="6"/>
  <c r="S4738" i="6"/>
  <c r="U4738" i="6" s="1"/>
  <c r="S4739" i="6"/>
  <c r="S4740" i="6"/>
  <c r="U4740" i="6" s="1"/>
  <c r="S4741" i="6"/>
  <c r="S4742" i="6"/>
  <c r="U4742" i="6" s="1"/>
  <c r="S4743" i="6"/>
  <c r="S4744" i="6"/>
  <c r="U4744" i="6" s="1"/>
  <c r="S4745" i="6"/>
  <c r="S4746" i="6"/>
  <c r="U4746" i="6" s="1"/>
  <c r="S4747" i="6"/>
  <c r="S4748" i="6"/>
  <c r="U4748" i="6" s="1"/>
  <c r="S4749" i="6"/>
  <c r="S4750" i="6"/>
  <c r="U4750" i="6" s="1"/>
  <c r="S4751" i="6"/>
  <c r="S4752" i="6"/>
  <c r="U4752" i="6" s="1"/>
  <c r="S4753" i="6"/>
  <c r="S4754" i="6"/>
  <c r="U4754" i="6" s="1"/>
  <c r="S4755" i="6"/>
  <c r="S4756" i="6"/>
  <c r="U4756" i="6" s="1"/>
  <c r="S4757" i="6"/>
  <c r="S4758" i="6"/>
  <c r="U4758" i="6" s="1"/>
  <c r="S4759" i="6"/>
  <c r="S4760" i="6"/>
  <c r="U4760" i="6" s="1"/>
  <c r="S4761" i="6"/>
  <c r="S4762" i="6"/>
  <c r="U4762" i="6" s="1"/>
  <c r="S4763" i="6"/>
  <c r="S4764" i="6"/>
  <c r="U4764" i="6" s="1"/>
  <c r="S4765" i="6"/>
  <c r="S4766" i="6"/>
  <c r="U4766" i="6" s="1"/>
  <c r="S4767" i="6"/>
  <c r="S4768" i="6"/>
  <c r="U4768" i="6" s="1"/>
  <c r="S4769" i="6"/>
  <c r="S4770" i="6"/>
  <c r="U4770" i="6" s="1"/>
  <c r="S4771" i="6"/>
  <c r="S4772" i="6"/>
  <c r="U4772" i="6" s="1"/>
  <c r="S4773" i="6"/>
  <c r="S4774" i="6"/>
  <c r="U4774" i="6" s="1"/>
  <c r="S4775" i="6"/>
  <c r="S4776" i="6"/>
  <c r="U4776" i="6" s="1"/>
  <c r="S4777" i="6"/>
  <c r="S4778" i="6"/>
  <c r="U4778" i="6" s="1"/>
  <c r="S4779" i="6"/>
  <c r="S4780" i="6"/>
  <c r="U4780" i="6" s="1"/>
  <c r="S4781" i="6"/>
  <c r="S4782" i="6"/>
  <c r="U4782" i="6" s="1"/>
  <c r="S4783" i="6"/>
  <c r="S4784" i="6"/>
  <c r="U4784" i="6" s="1"/>
  <c r="S4785" i="6"/>
  <c r="S4786" i="6"/>
  <c r="U4786" i="6" s="1"/>
  <c r="S4787" i="6"/>
  <c r="S4788" i="6"/>
  <c r="U4788" i="6" s="1"/>
  <c r="S4789" i="6"/>
  <c r="S4790" i="6"/>
  <c r="U4790" i="6" s="1"/>
  <c r="S4791" i="6"/>
  <c r="S4792" i="6"/>
  <c r="U4792" i="6" s="1"/>
  <c r="S4793" i="6"/>
  <c r="S4794" i="6"/>
  <c r="U4794" i="6" s="1"/>
  <c r="S4795" i="6"/>
  <c r="S4796" i="6"/>
  <c r="U4796" i="6" s="1"/>
  <c r="S4797" i="6"/>
  <c r="S4798" i="6"/>
  <c r="U4798" i="6" s="1"/>
  <c r="S4799" i="6"/>
  <c r="S4800" i="6"/>
  <c r="U4800" i="6" s="1"/>
  <c r="S4801" i="6"/>
  <c r="S4802" i="6"/>
  <c r="U4802" i="6" s="1"/>
  <c r="S4803" i="6"/>
  <c r="S4804" i="6"/>
  <c r="U4804" i="6" s="1"/>
  <c r="S4805" i="6"/>
  <c r="S4806" i="6"/>
  <c r="U4806" i="6" s="1"/>
  <c r="S4807" i="6"/>
  <c r="S4808" i="6"/>
  <c r="U4808" i="6" s="1"/>
  <c r="S4809" i="6"/>
  <c r="S4810" i="6"/>
  <c r="U4810" i="6" s="1"/>
  <c r="S4811" i="6"/>
  <c r="S4812" i="6"/>
  <c r="U4812" i="6" s="1"/>
  <c r="S4813" i="6"/>
  <c r="S4814" i="6"/>
  <c r="U4814" i="6" s="1"/>
  <c r="S4815" i="6"/>
  <c r="S4816" i="6"/>
  <c r="U4816" i="6" s="1"/>
  <c r="S4817" i="6"/>
  <c r="S4818" i="6"/>
  <c r="U4818" i="6" s="1"/>
  <c r="S4819" i="6"/>
  <c r="S4820" i="6"/>
  <c r="U4820" i="6" s="1"/>
  <c r="S4821" i="6"/>
  <c r="S4822" i="6"/>
  <c r="U4822" i="6" s="1"/>
  <c r="S4823" i="6"/>
  <c r="S4824" i="6"/>
  <c r="U4824" i="6" s="1"/>
  <c r="S4825" i="6"/>
  <c r="S4826" i="6"/>
  <c r="U4826" i="6" s="1"/>
  <c r="S4827" i="6"/>
  <c r="S4828" i="6"/>
  <c r="U4828" i="6" s="1"/>
  <c r="S4829" i="6"/>
  <c r="S4830" i="6"/>
  <c r="U4830" i="6" s="1"/>
  <c r="S4831" i="6"/>
  <c r="S4832" i="6"/>
  <c r="U4832" i="6" s="1"/>
  <c r="S4833" i="6"/>
  <c r="S4834" i="6"/>
  <c r="U4834" i="6" s="1"/>
  <c r="S4835" i="6"/>
  <c r="S4836" i="6"/>
  <c r="U4836" i="6" s="1"/>
  <c r="S4837" i="6"/>
  <c r="S4838" i="6"/>
  <c r="U4838" i="6" s="1"/>
  <c r="S4839" i="6"/>
  <c r="S4840" i="6"/>
  <c r="U4840" i="6" s="1"/>
  <c r="S4841" i="6"/>
  <c r="S4842" i="6"/>
  <c r="U4842" i="6" s="1"/>
  <c r="S4843" i="6"/>
  <c r="S4844" i="6"/>
  <c r="U4844" i="6" s="1"/>
  <c r="S4845" i="6"/>
  <c r="S4846" i="6"/>
  <c r="U4846" i="6" s="1"/>
  <c r="S4847" i="6"/>
  <c r="S4848" i="6"/>
  <c r="U4848" i="6" s="1"/>
  <c r="S4849" i="6"/>
  <c r="S4850" i="6"/>
  <c r="U4850" i="6" s="1"/>
  <c r="S4851" i="6"/>
  <c r="S4852" i="6"/>
  <c r="U4852" i="6" s="1"/>
  <c r="S4853" i="6"/>
  <c r="S4854" i="6"/>
  <c r="U4854" i="6" s="1"/>
  <c r="S4855" i="6"/>
  <c r="S4856" i="6"/>
  <c r="U4856" i="6" s="1"/>
  <c r="S4857" i="6"/>
  <c r="S4858" i="6"/>
  <c r="U4858" i="6" s="1"/>
  <c r="S4859" i="6"/>
  <c r="S4860" i="6"/>
  <c r="U4860" i="6" s="1"/>
  <c r="S4861" i="6"/>
  <c r="S4862" i="6"/>
  <c r="U4862" i="6" s="1"/>
  <c r="S4863" i="6"/>
  <c r="S4864" i="6"/>
  <c r="U4864" i="6" s="1"/>
  <c r="S4865" i="6"/>
  <c r="S4866" i="6"/>
  <c r="U4866" i="6" s="1"/>
  <c r="S4867" i="6"/>
  <c r="S4868" i="6"/>
  <c r="U4868" i="6" s="1"/>
  <c r="S4869" i="6"/>
  <c r="S4870" i="6"/>
  <c r="U4870" i="6" s="1"/>
  <c r="S4871" i="6"/>
  <c r="S4872" i="6"/>
  <c r="U4872" i="6" s="1"/>
  <c r="S4873" i="6"/>
  <c r="S4874" i="6"/>
  <c r="U4874" i="6" s="1"/>
  <c r="S4875" i="6"/>
  <c r="S4876" i="6"/>
  <c r="U4876" i="6" s="1"/>
  <c r="S4877" i="6"/>
  <c r="S4878" i="6"/>
  <c r="U4878" i="6" s="1"/>
  <c r="S4879" i="6"/>
  <c r="S4880" i="6"/>
  <c r="U4880" i="6" s="1"/>
  <c r="S4881" i="6"/>
  <c r="S4882" i="6"/>
  <c r="U4882" i="6" s="1"/>
  <c r="S4883" i="6"/>
  <c r="S4884" i="6"/>
  <c r="U4884" i="6" s="1"/>
  <c r="S4885" i="6"/>
  <c r="S4886" i="6"/>
  <c r="U4886" i="6" s="1"/>
  <c r="S4887" i="6"/>
  <c r="S4888" i="6"/>
  <c r="U4888" i="6" s="1"/>
  <c r="S4889" i="6"/>
  <c r="S4890" i="6"/>
  <c r="U4890" i="6" s="1"/>
  <c r="S4891" i="6"/>
  <c r="S4892" i="6"/>
  <c r="U4892" i="6" s="1"/>
  <c r="V4892" i="6" s="1"/>
  <c r="S4893" i="6"/>
  <c r="U4893" i="6" s="1"/>
  <c r="V4893" i="6" s="1"/>
  <c r="S4894" i="6"/>
  <c r="U4894" i="6" s="1"/>
  <c r="V4894" i="6" s="1"/>
  <c r="S4895" i="6"/>
  <c r="U4895" i="6" s="1"/>
  <c r="V4895" i="6" s="1"/>
  <c r="S4896" i="6"/>
  <c r="U4896" i="6" s="1"/>
  <c r="V4896" i="6" s="1"/>
  <c r="S4897" i="6"/>
  <c r="U4897" i="6" s="1"/>
  <c r="V4897" i="6" s="1"/>
  <c r="S4898" i="6"/>
  <c r="U4898" i="6" s="1"/>
  <c r="V4898" i="6" s="1"/>
  <c r="S4899" i="6"/>
  <c r="U4899" i="6" s="1"/>
  <c r="V4899" i="6" s="1"/>
  <c r="S4900" i="6"/>
  <c r="U4900" i="6" s="1"/>
  <c r="V4900" i="6" s="1"/>
  <c r="S4901" i="6"/>
  <c r="U4901" i="6" s="1"/>
  <c r="V4901" i="6" s="1"/>
  <c r="S4902" i="6"/>
  <c r="U4902" i="6" s="1"/>
  <c r="V4902" i="6" s="1"/>
  <c r="S4903" i="6"/>
  <c r="U4903" i="6" s="1"/>
  <c r="V4903" i="6" s="1"/>
  <c r="S4904" i="6"/>
  <c r="U4904" i="6" s="1"/>
  <c r="V4904" i="6" s="1"/>
  <c r="S4905" i="6"/>
  <c r="U4905" i="6" s="1"/>
  <c r="V4905" i="6" s="1"/>
  <c r="S4906" i="6"/>
  <c r="U4906" i="6" s="1"/>
  <c r="V4906" i="6" s="1"/>
  <c r="S4907" i="6"/>
  <c r="U4907" i="6" s="1"/>
  <c r="V4907" i="6" s="1"/>
  <c r="S4908" i="6"/>
  <c r="U4908" i="6" s="1"/>
  <c r="V4908" i="6" s="1"/>
  <c r="S4909" i="6"/>
  <c r="U4909" i="6" s="1"/>
  <c r="V4909" i="6" s="1"/>
  <c r="S4910" i="6"/>
  <c r="U4910" i="6" s="1"/>
  <c r="V4910" i="6" s="1"/>
  <c r="S4911" i="6"/>
  <c r="U4911" i="6" s="1"/>
  <c r="V4911" i="6" s="1"/>
  <c r="S4912" i="6"/>
  <c r="U4912" i="6" s="1"/>
  <c r="V4912" i="6" s="1"/>
  <c r="S4913" i="6"/>
  <c r="U4913" i="6" s="1"/>
  <c r="V4913" i="6" s="1"/>
  <c r="S4914" i="6"/>
  <c r="U4914" i="6" s="1"/>
  <c r="V4914" i="6" s="1"/>
  <c r="S4915" i="6"/>
  <c r="U4915" i="6" s="1"/>
  <c r="V4915" i="6" s="1"/>
  <c r="S4916" i="6"/>
  <c r="U4916" i="6" s="1"/>
  <c r="V4916" i="6" s="1"/>
  <c r="S4917" i="6"/>
  <c r="U4917" i="6" s="1"/>
  <c r="V4917" i="6" s="1"/>
  <c r="S4918" i="6"/>
  <c r="U4918" i="6" s="1"/>
  <c r="V4918" i="6" s="1"/>
  <c r="S4919" i="6"/>
  <c r="U4919" i="6" s="1"/>
  <c r="V4919" i="6" s="1"/>
  <c r="S4920" i="6"/>
  <c r="U4920" i="6" s="1"/>
  <c r="V4920" i="6" s="1"/>
  <c r="S4921" i="6"/>
  <c r="U4921" i="6" s="1"/>
  <c r="V4921" i="6" s="1"/>
  <c r="S4922" i="6"/>
  <c r="U4922" i="6" s="1"/>
  <c r="V4922" i="6" s="1"/>
  <c r="S4923" i="6"/>
  <c r="U4923" i="6" s="1"/>
  <c r="V4923" i="6" s="1"/>
  <c r="S4924" i="6"/>
  <c r="U4924" i="6" s="1"/>
  <c r="V4924" i="6" s="1"/>
  <c r="S4925" i="6"/>
  <c r="U4925" i="6" s="1"/>
  <c r="V4925" i="6" s="1"/>
  <c r="S4926" i="6"/>
  <c r="U4926" i="6" s="1"/>
  <c r="V4926" i="6" s="1"/>
  <c r="S4927" i="6"/>
  <c r="U4927" i="6" s="1"/>
  <c r="V4927" i="6" s="1"/>
  <c r="S4928" i="6"/>
  <c r="U4928" i="6" s="1"/>
  <c r="V4928" i="6" s="1"/>
  <c r="S4929" i="6"/>
  <c r="U4929" i="6" s="1"/>
  <c r="V4929" i="6" s="1"/>
  <c r="S4930" i="6"/>
  <c r="U4930" i="6" s="1"/>
  <c r="V4930" i="6" s="1"/>
  <c r="S4931" i="6"/>
  <c r="U4931" i="6" s="1"/>
  <c r="V4931" i="6" s="1"/>
  <c r="S4932" i="6"/>
  <c r="U4932" i="6" s="1"/>
  <c r="V4932" i="6" s="1"/>
  <c r="S4933" i="6"/>
  <c r="U4933" i="6" s="1"/>
  <c r="V4933" i="6" s="1"/>
  <c r="S4934" i="6"/>
  <c r="U4934" i="6" s="1"/>
  <c r="V4934" i="6" s="1"/>
  <c r="S4935" i="6"/>
  <c r="U4935" i="6" s="1"/>
  <c r="V4935" i="6" s="1"/>
  <c r="S4936" i="6"/>
  <c r="U4936" i="6" s="1"/>
  <c r="V4936" i="6" s="1"/>
  <c r="S4937" i="6"/>
  <c r="U4937" i="6" s="1"/>
  <c r="V4937" i="6" s="1"/>
  <c r="S4938" i="6"/>
  <c r="U4938" i="6" s="1"/>
  <c r="V4938" i="6" s="1"/>
  <c r="S4939" i="6"/>
  <c r="U4939" i="6" s="1"/>
  <c r="V4939" i="6" s="1"/>
  <c r="S4940" i="6"/>
  <c r="U4940" i="6" s="1"/>
  <c r="V4940" i="6" s="1"/>
  <c r="S4941" i="6"/>
  <c r="U4941" i="6" s="1"/>
  <c r="V4941" i="6" s="1"/>
  <c r="S4942" i="6"/>
  <c r="U4942" i="6" s="1"/>
  <c r="V4942" i="6" s="1"/>
  <c r="S4943" i="6"/>
  <c r="S4944" i="6"/>
  <c r="S4945" i="6"/>
  <c r="S4946" i="6"/>
  <c r="S4947" i="6"/>
  <c r="S4948" i="6"/>
  <c r="S4949" i="6"/>
  <c r="S4950" i="6"/>
  <c r="S4951" i="6"/>
  <c r="S4952" i="6"/>
  <c r="S4953" i="6"/>
  <c r="S4954" i="6"/>
  <c r="S4955" i="6"/>
  <c r="S4956" i="6"/>
  <c r="S4957" i="6"/>
  <c r="S4958" i="6"/>
  <c r="S4959" i="6"/>
  <c r="S4960" i="6"/>
  <c r="S4961" i="6"/>
  <c r="S4962" i="6"/>
  <c r="S4963" i="6"/>
  <c r="S4964" i="6"/>
  <c r="S4965" i="6"/>
  <c r="S4966" i="6"/>
  <c r="S4967" i="6"/>
  <c r="S4968" i="6"/>
  <c r="S4969" i="6"/>
  <c r="S4970" i="6"/>
  <c r="S4971" i="6"/>
  <c r="S4972" i="6"/>
  <c r="S4973" i="6"/>
  <c r="S4974" i="6"/>
  <c r="S4975" i="6"/>
  <c r="S4976" i="6"/>
  <c r="S4977" i="6"/>
  <c r="S4978" i="6"/>
  <c r="S4979" i="6"/>
  <c r="S4980" i="6"/>
  <c r="S4981" i="6"/>
  <c r="S4982" i="6"/>
  <c r="S4983" i="6"/>
  <c r="S4984" i="6"/>
  <c r="S4985" i="6"/>
  <c r="S4986" i="6"/>
  <c r="S4987" i="6"/>
  <c r="S4988" i="6"/>
  <c r="S4989" i="6"/>
  <c r="S4990" i="6"/>
  <c r="S4991" i="6"/>
  <c r="S4992" i="6"/>
  <c r="S4993" i="6"/>
  <c r="S4994" i="6"/>
  <c r="S4995" i="6"/>
  <c r="S4996" i="6"/>
  <c r="S4997" i="6"/>
  <c r="S4998" i="6"/>
  <c r="S4999" i="6"/>
  <c r="S5000" i="6"/>
  <c r="S5001" i="6"/>
  <c r="S5002" i="6"/>
  <c r="S5003" i="6"/>
  <c r="S5004" i="6"/>
  <c r="S5005" i="6"/>
  <c r="S5006" i="6"/>
  <c r="S5007" i="6"/>
  <c r="S5008" i="6"/>
  <c r="S5009" i="6"/>
  <c r="S5010" i="6"/>
  <c r="H6" i="11" l="1"/>
  <c r="I6" i="11" s="1"/>
  <c r="H5" i="11"/>
  <c r="I5" i="11" s="1"/>
  <c r="H4" i="11"/>
  <c r="I4" i="11" s="1"/>
  <c r="J4" i="12"/>
  <c r="J5" i="12"/>
  <c r="F4" i="10"/>
  <c r="F7" i="10"/>
  <c r="F6" i="10"/>
  <c r="F5" i="10"/>
  <c r="J6" i="11"/>
  <c r="K6" i="11" s="1"/>
  <c r="E2" i="9"/>
  <c r="I2" i="8"/>
  <c r="H2" i="8"/>
  <c r="G2" i="8"/>
  <c r="U4564" i="6"/>
  <c r="V4564" i="6"/>
  <c r="U4559" i="6"/>
  <c r="V4559" i="6"/>
  <c r="U4535" i="6"/>
  <c r="V4535" i="6"/>
  <c r="U4524" i="6"/>
  <c r="V4524" i="6"/>
  <c r="U4513" i="6"/>
  <c r="V4513" i="6"/>
  <c r="U4500" i="6"/>
  <c r="V4500" i="6"/>
  <c r="U4484" i="6"/>
  <c r="V4484" i="6"/>
  <c r="U4455" i="6"/>
  <c r="V4455" i="6"/>
  <c r="U4448" i="6"/>
  <c r="V4448" i="6"/>
  <c r="U4519" i="6"/>
  <c r="V4519" i="6"/>
  <c r="U4516" i="6"/>
  <c r="V4516" i="6"/>
  <c r="U4497" i="6"/>
  <c r="V4497" i="6"/>
  <c r="U4481" i="6"/>
  <c r="V4481" i="6"/>
  <c r="U4467" i="6"/>
  <c r="V4467" i="6"/>
  <c r="U4540" i="6"/>
  <c r="V4540" i="6"/>
  <c r="U4503" i="6"/>
  <c r="V4503" i="6"/>
  <c r="U4491" i="6"/>
  <c r="V4491" i="6"/>
  <c r="U4487" i="6"/>
  <c r="V4487" i="6"/>
  <c r="U4449" i="6"/>
  <c r="V4449" i="6"/>
  <c r="U4445" i="6"/>
  <c r="V4445" i="6"/>
  <c r="V4457" i="6"/>
  <c r="V4452" i="6"/>
  <c r="V4447" i="6"/>
  <c r="U4432" i="6"/>
  <c r="V4432" i="6" s="1"/>
  <c r="V4425" i="6"/>
  <c r="U4423" i="6"/>
  <c r="V4423" i="6"/>
  <c r="U4464" i="6"/>
  <c r="V4464" i="6" s="1"/>
  <c r="U4429" i="6"/>
  <c r="V4429" i="6"/>
  <c r="U4427" i="6"/>
  <c r="V4427" i="6"/>
  <c r="V4560" i="6"/>
  <c r="V4555" i="6"/>
  <c r="V4536" i="6"/>
  <c r="V4531" i="6"/>
  <c r="V4520" i="6"/>
  <c r="V4517" i="6"/>
  <c r="V4507" i="6"/>
  <c r="V4504" i="6"/>
  <c r="V4501" i="6"/>
  <c r="V4488" i="6"/>
  <c r="V4485" i="6"/>
  <c r="V4475" i="6"/>
  <c r="V4465" i="6"/>
  <c r="V4456" i="6"/>
  <c r="V4444" i="6"/>
  <c r="V4439" i="6"/>
  <c r="U4437" i="6"/>
  <c r="V4437" i="6"/>
  <c r="U4435" i="6"/>
  <c r="V4435" i="6"/>
  <c r="V4433" i="6"/>
  <c r="V4431" i="6"/>
  <c r="U4424" i="6"/>
  <c r="V4424" i="6"/>
  <c r="V4492" i="6"/>
  <c r="U4461" i="6"/>
  <c r="V4461" i="6" s="1"/>
  <c r="U4451" i="6"/>
  <c r="V4451" i="6" s="1"/>
  <c r="U2883" i="6"/>
  <c r="V2883" i="6"/>
  <c r="U2819" i="6"/>
  <c r="V2819" i="6"/>
  <c r="U2755" i="6"/>
  <c r="V2755" i="6"/>
  <c r="U2667" i="6"/>
  <c r="V2667" i="6"/>
  <c r="U2163" i="6"/>
  <c r="V2163" i="6"/>
  <c r="U2141" i="6"/>
  <c r="V2141" i="6"/>
  <c r="U2131" i="6"/>
  <c r="V2131" i="6"/>
  <c r="U2115" i="6"/>
  <c r="V2115" i="6"/>
  <c r="U2075" i="6"/>
  <c r="V2075" i="6"/>
  <c r="U2059" i="6"/>
  <c r="V2059" i="6"/>
  <c r="U2043" i="6"/>
  <c r="V2043" i="6"/>
  <c r="U2027" i="6"/>
  <c r="V2027" i="6"/>
  <c r="U2011" i="6"/>
  <c r="V2011" i="6"/>
  <c r="V3962" i="6"/>
  <c r="V3959" i="6"/>
  <c r="V3950" i="6"/>
  <c r="V3947" i="6"/>
  <c r="V3935" i="6"/>
  <c r="V3898" i="6"/>
  <c r="V3895" i="6"/>
  <c r="V3883" i="6"/>
  <c r="U2603" i="6"/>
  <c r="V2603" i="6"/>
  <c r="U2539" i="6"/>
  <c r="V2539" i="6"/>
  <c r="U2475" i="6"/>
  <c r="V2475" i="6"/>
  <c r="U2411" i="6"/>
  <c r="V2411" i="6"/>
  <c r="U2347" i="6"/>
  <c r="V2347" i="6"/>
  <c r="U2165" i="6"/>
  <c r="V2165" i="6"/>
  <c r="U2155" i="6"/>
  <c r="V2155" i="6"/>
  <c r="U2133" i="6"/>
  <c r="V2133" i="6"/>
  <c r="U2107" i="6"/>
  <c r="V2107" i="6"/>
  <c r="V3978" i="6"/>
  <c r="V3966" i="6"/>
  <c r="V3914" i="6"/>
  <c r="V3846" i="6"/>
  <c r="V3839" i="6"/>
  <c r="V3208" i="6"/>
  <c r="U2927" i="6"/>
  <c r="V2927" i="6"/>
  <c r="U2915" i="6"/>
  <c r="V2915" i="6"/>
  <c r="U2851" i="6"/>
  <c r="V2851" i="6"/>
  <c r="U2787" i="6"/>
  <c r="V2787" i="6"/>
  <c r="U2723" i="6"/>
  <c r="V2723" i="6"/>
  <c r="U2699" i="6"/>
  <c r="V2699" i="6"/>
  <c r="U2635" i="6"/>
  <c r="V2635" i="6"/>
  <c r="U2157" i="6"/>
  <c r="V2157" i="6"/>
  <c r="U2147" i="6"/>
  <c r="V2147" i="6"/>
  <c r="U2109" i="6"/>
  <c r="V2109" i="6"/>
  <c r="U2101" i="6"/>
  <c r="V2101" i="6"/>
  <c r="V3982" i="6"/>
  <c r="V3979" i="6"/>
  <c r="V3967" i="6"/>
  <c r="U3946" i="6"/>
  <c r="V3946" i="6" s="1"/>
  <c r="U3934" i="6"/>
  <c r="V3934" i="6" s="1"/>
  <c r="V3930" i="6"/>
  <c r="V3927" i="6"/>
  <c r="V3915" i="6"/>
  <c r="V3903" i="6"/>
  <c r="U3882" i="6"/>
  <c r="V3882" i="6" s="1"/>
  <c r="V3852" i="6"/>
  <c r="V3820" i="6"/>
  <c r="U2929" i="6"/>
  <c r="V2929" i="6"/>
  <c r="U2571" i="6"/>
  <c r="V2571" i="6"/>
  <c r="U2507" i="6"/>
  <c r="V2507" i="6"/>
  <c r="U2443" i="6"/>
  <c r="V2443" i="6"/>
  <c r="U2379" i="6"/>
  <c r="V2379" i="6"/>
  <c r="U2149" i="6"/>
  <c r="V2149" i="6"/>
  <c r="U2139" i="6"/>
  <c r="V2139" i="6"/>
  <c r="U2125" i="6"/>
  <c r="V2125" i="6"/>
  <c r="U2093" i="6"/>
  <c r="V2093" i="6"/>
  <c r="U2083" i="6"/>
  <c r="V2083" i="6"/>
  <c r="U2067" i="6"/>
  <c r="V2067" i="6"/>
  <c r="U2051" i="6"/>
  <c r="V2051" i="6"/>
  <c r="U2035" i="6"/>
  <c r="V2035" i="6"/>
  <c r="U2019" i="6"/>
  <c r="V2019" i="6"/>
  <c r="U2117" i="6"/>
  <c r="V2117" i="6"/>
  <c r="U2085" i="6"/>
  <c r="V2085" i="6"/>
  <c r="U2069" i="6"/>
  <c r="V2069" i="6"/>
  <c r="U2053" i="6"/>
  <c r="V2053" i="6"/>
  <c r="U2037" i="6"/>
  <c r="V2037" i="6"/>
  <c r="U2021" i="6"/>
  <c r="V2021" i="6"/>
  <c r="V2925" i="6"/>
  <c r="V2923" i="6"/>
  <c r="V2891" i="6"/>
  <c r="V2859" i="6"/>
  <c r="V2827" i="6"/>
  <c r="V2795" i="6"/>
  <c r="V2763" i="6"/>
  <c r="V2731" i="6"/>
  <c r="V2719" i="6"/>
  <c r="V2687" i="6"/>
  <c r="V2655" i="6"/>
  <c r="V2623" i="6"/>
  <c r="V2591" i="6"/>
  <c r="V2559" i="6"/>
  <c r="V2527" i="6"/>
  <c r="V2495" i="6"/>
  <c r="V2463" i="6"/>
  <c r="V2431" i="6"/>
  <c r="V2399" i="6"/>
  <c r="V2367" i="6"/>
  <c r="V2335" i="6"/>
  <c r="V2303" i="6"/>
  <c r="V2271" i="6"/>
  <c r="V2239" i="6"/>
  <c r="V2207" i="6"/>
  <c r="V2111" i="6"/>
  <c r="V2105" i="6"/>
  <c r="V2315" i="6"/>
  <c r="V2283" i="6"/>
  <c r="V2251" i="6"/>
  <c r="V2219" i="6"/>
  <c r="V2187" i="6"/>
  <c r="V2169" i="6"/>
  <c r="V2161" i="6"/>
  <c r="V2153" i="6"/>
  <c r="V2145" i="6"/>
  <c r="V2137" i="6"/>
  <c r="V2129" i="6"/>
  <c r="V2103" i="6"/>
  <c r="V2099" i="6"/>
  <c r="V2097" i="6"/>
  <c r="V2081" i="6"/>
  <c r="V2079" i="6"/>
  <c r="U2077" i="6"/>
  <c r="V2077" i="6"/>
  <c r="V2065" i="6"/>
  <c r="V2063" i="6"/>
  <c r="U2061" i="6"/>
  <c r="V2061" i="6"/>
  <c r="V2049" i="6"/>
  <c r="V2047" i="6"/>
  <c r="U2045" i="6"/>
  <c r="V2045" i="6"/>
  <c r="V2033" i="6"/>
  <c r="V2031" i="6"/>
  <c r="U2029" i="6"/>
  <c r="V2029" i="6"/>
  <c r="V2017" i="6"/>
  <c r="V2015" i="6"/>
  <c r="U2013" i="6"/>
  <c r="V2013" i="6"/>
  <c r="U1166" i="6"/>
  <c r="V1166" i="6" s="1"/>
  <c r="U1102" i="6"/>
  <c r="V1102" i="6" s="1"/>
  <c r="U943" i="6"/>
  <c r="V943" i="6" s="1"/>
  <c r="U907" i="6"/>
  <c r="V907" i="6" s="1"/>
  <c r="U879" i="6"/>
  <c r="V879" i="6" s="1"/>
  <c r="U867" i="6"/>
  <c r="V867" i="6" s="1"/>
  <c r="U851" i="6"/>
  <c r="V851" i="6" s="1"/>
  <c r="U799" i="6"/>
  <c r="V799" i="6" s="1"/>
  <c r="U787" i="6"/>
  <c r="V787" i="6" s="1"/>
  <c r="U739" i="6"/>
  <c r="V739" i="6" s="1"/>
  <c r="V681" i="6"/>
  <c r="U681" i="6"/>
  <c r="V1212" i="6"/>
  <c r="U1182" i="6"/>
  <c r="V1182" i="6" s="1"/>
  <c r="V1178" i="6"/>
  <c r="V1155" i="6"/>
  <c r="U1150" i="6"/>
  <c r="V1150" i="6" s="1"/>
  <c r="U1084" i="6"/>
  <c r="V1084" i="6" s="1"/>
  <c r="U1079" i="6"/>
  <c r="V1079" i="6" s="1"/>
  <c r="U1068" i="6"/>
  <c r="V1068" i="6" s="1"/>
  <c r="U1063" i="6"/>
  <c r="V1063" i="6" s="1"/>
  <c r="U1052" i="6"/>
  <c r="V1052" i="6" s="1"/>
  <c r="U1047" i="6"/>
  <c r="V1047" i="6" s="1"/>
  <c r="U1036" i="6"/>
  <c r="V1036" i="6" s="1"/>
  <c r="U1031" i="6"/>
  <c r="V1031" i="6" s="1"/>
  <c r="U1020" i="6"/>
  <c r="V1020" i="6" s="1"/>
  <c r="U1015" i="6"/>
  <c r="V1015" i="6" s="1"/>
  <c r="U1004" i="6"/>
  <c r="V1004" i="6" s="1"/>
  <c r="U999" i="6"/>
  <c r="V999" i="6" s="1"/>
  <c r="U927" i="6"/>
  <c r="V927" i="6"/>
  <c r="U891" i="6"/>
  <c r="V891" i="6"/>
  <c r="U835" i="6"/>
  <c r="V835" i="6"/>
  <c r="U783" i="6"/>
  <c r="V783" i="6"/>
  <c r="U771" i="6"/>
  <c r="V771" i="6"/>
  <c r="U733" i="6"/>
  <c r="V733" i="6"/>
  <c r="U717" i="6"/>
  <c r="V717" i="6"/>
  <c r="U701" i="6"/>
  <c r="V701" i="6"/>
  <c r="U661" i="6"/>
  <c r="V661" i="6" s="1"/>
  <c r="U532" i="6"/>
  <c r="V532" i="6"/>
  <c r="U484" i="6"/>
  <c r="V484" i="6" s="1"/>
  <c r="V1216" i="6"/>
  <c r="V1183" i="6"/>
  <c r="V1172" i="6"/>
  <c r="V1171" i="6"/>
  <c r="U1142" i="6"/>
  <c r="V1142" i="6" s="1"/>
  <c r="U1107" i="6"/>
  <c r="V1107" i="6"/>
  <c r="U1094" i="6"/>
  <c r="V1094" i="6" s="1"/>
  <c r="U939" i="6"/>
  <c r="V939" i="6"/>
  <c r="U911" i="6"/>
  <c r="V911" i="6" s="1"/>
  <c r="U831" i="6"/>
  <c r="V831" i="6"/>
  <c r="U819" i="6"/>
  <c r="V819" i="6" s="1"/>
  <c r="U669" i="6"/>
  <c r="V669" i="6" s="1"/>
  <c r="V1200" i="6"/>
  <c r="U1191" i="6"/>
  <c r="V1191" i="6" s="1"/>
  <c r="V1187" i="6"/>
  <c r="V1180" i="6"/>
  <c r="U1176" i="6"/>
  <c r="V1176" i="6" s="1"/>
  <c r="U1174" i="6"/>
  <c r="V1174" i="6" s="1"/>
  <c r="U1162" i="6"/>
  <c r="V1162" i="6" s="1"/>
  <c r="V1160" i="6"/>
  <c r="V1158" i="6"/>
  <c r="V1151" i="6"/>
  <c r="V1148" i="6"/>
  <c r="V1144" i="6"/>
  <c r="V1139" i="6"/>
  <c r="V1134" i="6"/>
  <c r="U1134" i="6"/>
  <c r="U1086" i="6"/>
  <c r="V1086" i="6" s="1"/>
  <c r="V1070" i="6"/>
  <c r="U1070" i="6"/>
  <c r="U1054" i="6"/>
  <c r="V1054" i="6" s="1"/>
  <c r="V1038" i="6"/>
  <c r="U1038" i="6"/>
  <c r="U1022" i="6"/>
  <c r="V1022" i="6" s="1"/>
  <c r="V1006" i="6"/>
  <c r="U1006" i="6"/>
  <c r="V947" i="6"/>
  <c r="U923" i="6"/>
  <c r="V923" i="6" s="1"/>
  <c r="U895" i="6"/>
  <c r="V895" i="6"/>
  <c r="V883" i="6"/>
  <c r="U815" i="6"/>
  <c r="V815" i="6" s="1"/>
  <c r="U803" i="6"/>
  <c r="V803" i="6"/>
  <c r="U725" i="6"/>
  <c r="V725" i="6" s="1"/>
  <c r="U709" i="6"/>
  <c r="V709" i="6"/>
  <c r="V1146" i="6"/>
  <c r="V1118" i="6"/>
  <c r="V1110" i="6"/>
  <c r="V1090" i="6"/>
  <c r="V1074" i="6"/>
  <c r="V1058" i="6"/>
  <c r="V1042" i="6"/>
  <c r="V1026" i="6"/>
  <c r="V1010" i="6"/>
  <c r="V982" i="6"/>
  <c r="U827" i="6"/>
  <c r="V827" i="6"/>
  <c r="U811" i="6"/>
  <c r="V811" i="6" s="1"/>
  <c r="U795" i="6"/>
  <c r="V795" i="6"/>
  <c r="U779" i="6"/>
  <c r="V779" i="6" s="1"/>
  <c r="U664" i="6"/>
  <c r="V664" i="6"/>
  <c r="U496" i="6"/>
  <c r="V496" i="6" s="1"/>
  <c r="U485" i="6"/>
  <c r="V485" i="6"/>
  <c r="V1122" i="6"/>
  <c r="V986" i="6"/>
  <c r="V959" i="6"/>
  <c r="V951" i="6"/>
  <c r="V935" i="6"/>
  <c r="V919" i="6"/>
  <c r="V903" i="6"/>
  <c r="V887" i="6"/>
  <c r="V731" i="6"/>
  <c r="V723" i="6"/>
  <c r="V715" i="6"/>
  <c r="V707" i="6"/>
  <c r="V699" i="6"/>
  <c r="V689" i="6"/>
  <c r="U649" i="6"/>
  <c r="V649" i="6" s="1"/>
  <c r="U528" i="6"/>
  <c r="V528" i="6" s="1"/>
  <c r="U516" i="6"/>
  <c r="V516" i="6"/>
  <c r="V1126" i="6"/>
  <c r="V1106" i="6"/>
  <c r="V1078" i="6"/>
  <c r="V1062" i="6"/>
  <c r="V1046" i="6"/>
  <c r="V1030" i="6"/>
  <c r="V1014" i="6"/>
  <c r="V998" i="6"/>
  <c r="V990" i="6"/>
  <c r="U875" i="6"/>
  <c r="V875" i="6"/>
  <c r="U859" i="6"/>
  <c r="V859" i="6" s="1"/>
  <c r="U735" i="6"/>
  <c r="V735" i="6"/>
  <c r="U727" i="6"/>
  <c r="V727" i="6" s="1"/>
  <c r="U719" i="6"/>
  <c r="V719" i="6"/>
  <c r="U711" i="6"/>
  <c r="V711" i="6" s="1"/>
  <c r="U703" i="6"/>
  <c r="V703" i="6"/>
  <c r="V697" i="6"/>
  <c r="U679" i="6"/>
  <c r="V679" i="6" s="1"/>
  <c r="V673" i="6"/>
  <c r="U572" i="6"/>
  <c r="V572" i="6" s="1"/>
  <c r="U556" i="6"/>
  <c r="V556" i="6"/>
  <c r="U512" i="6"/>
  <c r="V512" i="6" s="1"/>
  <c r="U500" i="6"/>
  <c r="V500" i="6" s="1"/>
  <c r="V675" i="6"/>
  <c r="V665" i="6"/>
  <c r="V653" i="6"/>
  <c r="V363" i="6"/>
  <c r="V123" i="6"/>
  <c r="V107" i="6"/>
  <c r="V91" i="6"/>
  <c r="V693" i="6"/>
  <c r="V685" i="6"/>
  <c r="V677" i="6"/>
  <c r="V657" i="6"/>
  <c r="V128" i="6"/>
  <c r="V127" i="6"/>
  <c r="V112" i="6"/>
  <c r="V111" i="6"/>
  <c r="V96" i="6"/>
  <c r="V95" i="6"/>
  <c r="V79" i="6"/>
  <c r="V26" i="6"/>
  <c r="V18" i="6"/>
  <c r="V10" i="6"/>
  <c r="V2" i="6"/>
  <c r="V576" i="6"/>
  <c r="V560" i="6"/>
  <c r="V536" i="6"/>
  <c r="V520" i="6"/>
  <c r="V504" i="6"/>
  <c r="V488" i="6"/>
  <c r="U361" i="6"/>
  <c r="V361" i="6" s="1"/>
  <c r="V359" i="6"/>
  <c r="U119" i="6"/>
  <c r="V119" i="6" s="1"/>
  <c r="V115" i="6"/>
  <c r="U103" i="6"/>
  <c r="V103" i="6" s="1"/>
  <c r="V99" i="6"/>
  <c r="U87" i="6"/>
  <c r="V87" i="6" s="1"/>
  <c r="V82" i="6"/>
  <c r="V20" i="6"/>
  <c r="V12" i="6"/>
  <c r="V4" i="6"/>
  <c r="U5009" i="6"/>
  <c r="V5009" i="6" s="1"/>
  <c r="U5005" i="6"/>
  <c r="V5005" i="6" s="1"/>
  <c r="U5001" i="6"/>
  <c r="V5001" i="6" s="1"/>
  <c r="U4997" i="6"/>
  <c r="V4997" i="6"/>
  <c r="U4993" i="6"/>
  <c r="V4993" i="6" s="1"/>
  <c r="U4989" i="6"/>
  <c r="V4989" i="6" s="1"/>
  <c r="U4985" i="6"/>
  <c r="V4985" i="6" s="1"/>
  <c r="U4981" i="6"/>
  <c r="V4981" i="6" s="1"/>
  <c r="U4977" i="6"/>
  <c r="V4977" i="6" s="1"/>
  <c r="U4973" i="6"/>
  <c r="V4973" i="6" s="1"/>
  <c r="U4969" i="6"/>
  <c r="V4969" i="6" s="1"/>
  <c r="U4965" i="6"/>
  <c r="V4965" i="6"/>
  <c r="U4961" i="6"/>
  <c r="V4961" i="6" s="1"/>
  <c r="U4957" i="6"/>
  <c r="V4957" i="6" s="1"/>
  <c r="U4953" i="6"/>
  <c r="V4953" i="6" s="1"/>
  <c r="U4949" i="6"/>
  <c r="V4949" i="6" s="1"/>
  <c r="U4945" i="6"/>
  <c r="V4945" i="6" s="1"/>
  <c r="U4889" i="6"/>
  <c r="V4889" i="6"/>
  <c r="U4881" i="6"/>
  <c r="V4881" i="6" s="1"/>
  <c r="U4873" i="6"/>
  <c r="V4873" i="6"/>
  <c r="U4865" i="6"/>
  <c r="V4865" i="6" s="1"/>
  <c r="U4857" i="6"/>
  <c r="V4857" i="6" s="1"/>
  <c r="U4849" i="6"/>
  <c r="V4849" i="6" s="1"/>
  <c r="U4841" i="6"/>
  <c r="V4841" i="6" s="1"/>
  <c r="U4833" i="6"/>
  <c r="V4833" i="6" s="1"/>
  <c r="U4825" i="6"/>
  <c r="V4825" i="6"/>
  <c r="U4817" i="6"/>
  <c r="V4817" i="6" s="1"/>
  <c r="U4809" i="6"/>
  <c r="V4809" i="6"/>
  <c r="U4801" i="6"/>
  <c r="V4801" i="6" s="1"/>
  <c r="U4793" i="6"/>
  <c r="V4793" i="6" s="1"/>
  <c r="U4785" i="6"/>
  <c r="V4785" i="6" s="1"/>
  <c r="U4777" i="6"/>
  <c r="V4777" i="6" s="1"/>
  <c r="U4769" i="6"/>
  <c r="V4769" i="6" s="1"/>
  <c r="U4761" i="6"/>
  <c r="V4761" i="6"/>
  <c r="U4753" i="6"/>
  <c r="V4753" i="6" s="1"/>
  <c r="U4745" i="6"/>
  <c r="V4745" i="6"/>
  <c r="U4737" i="6"/>
  <c r="V4737" i="6" s="1"/>
  <c r="U4729" i="6"/>
  <c r="V4729" i="6" s="1"/>
  <c r="U4721" i="6"/>
  <c r="V4721" i="6" s="1"/>
  <c r="U4713" i="6"/>
  <c r="V4713" i="6" s="1"/>
  <c r="U4705" i="6"/>
  <c r="V4705" i="6" s="1"/>
  <c r="U4697" i="6"/>
  <c r="V4697" i="6"/>
  <c r="U4689" i="6"/>
  <c r="V4689" i="6" s="1"/>
  <c r="U4681" i="6"/>
  <c r="V4681" i="6"/>
  <c r="U4673" i="6"/>
  <c r="V4673" i="6" s="1"/>
  <c r="U4665" i="6"/>
  <c r="V4665" i="6" s="1"/>
  <c r="U4657" i="6"/>
  <c r="V4657" i="6" s="1"/>
  <c r="U4649" i="6"/>
  <c r="V4649" i="6" s="1"/>
  <c r="U4641" i="6"/>
  <c r="V4641" i="6" s="1"/>
  <c r="U4633" i="6"/>
  <c r="V4633" i="6"/>
  <c r="U4625" i="6"/>
  <c r="V4625" i="6" s="1"/>
  <c r="U4617" i="6"/>
  <c r="V4617" i="6"/>
  <c r="U4609" i="6"/>
  <c r="V4609" i="6" s="1"/>
  <c r="U4601" i="6"/>
  <c r="V4601" i="6" s="1"/>
  <c r="U4593" i="6"/>
  <c r="V4593" i="6" s="1"/>
  <c r="U4585" i="6"/>
  <c r="V4585" i="6" s="1"/>
  <c r="U4577" i="6"/>
  <c r="V4577" i="6" s="1"/>
  <c r="U4569" i="6"/>
  <c r="V4569" i="6"/>
  <c r="U4553" i="6"/>
  <c r="V4553" i="6" s="1"/>
  <c r="U4545" i="6"/>
  <c r="V4545" i="6"/>
  <c r="U4529" i="6"/>
  <c r="V4529" i="6" s="1"/>
  <c r="U5008" i="6"/>
  <c r="V5008" i="6" s="1"/>
  <c r="U5004" i="6"/>
  <c r="V5004" i="6" s="1"/>
  <c r="U5000" i="6"/>
  <c r="V5000" i="6" s="1"/>
  <c r="U4996" i="6"/>
  <c r="V4996" i="6" s="1"/>
  <c r="U4992" i="6"/>
  <c r="V4992" i="6"/>
  <c r="U4988" i="6"/>
  <c r="V4988" i="6" s="1"/>
  <c r="U4984" i="6"/>
  <c r="V4984" i="6"/>
  <c r="U4980" i="6"/>
  <c r="V4980" i="6" s="1"/>
  <c r="U4976" i="6"/>
  <c r="V4976" i="6" s="1"/>
  <c r="U4972" i="6"/>
  <c r="V4972" i="6" s="1"/>
  <c r="U4968" i="6"/>
  <c r="V4968" i="6" s="1"/>
  <c r="U4964" i="6"/>
  <c r="V4964" i="6" s="1"/>
  <c r="U4960" i="6"/>
  <c r="V4960" i="6"/>
  <c r="U4956" i="6"/>
  <c r="V4956" i="6" s="1"/>
  <c r="U4952" i="6"/>
  <c r="V4952" i="6"/>
  <c r="U4948" i="6"/>
  <c r="V4948" i="6" s="1"/>
  <c r="U4944" i="6"/>
  <c r="V4944" i="6" s="1"/>
  <c r="U4891" i="6"/>
  <c r="V4891" i="6" s="1"/>
  <c r="U4883" i="6"/>
  <c r="V4883" i="6" s="1"/>
  <c r="U4875" i="6"/>
  <c r="V4875" i="6" s="1"/>
  <c r="U4867" i="6"/>
  <c r="V4867" i="6"/>
  <c r="U4859" i="6"/>
  <c r="V4859" i="6" s="1"/>
  <c r="U4851" i="6"/>
  <c r="V4851" i="6"/>
  <c r="U4843" i="6"/>
  <c r="V4843" i="6" s="1"/>
  <c r="U4835" i="6"/>
  <c r="V4835" i="6" s="1"/>
  <c r="U4827" i="6"/>
  <c r="V4827" i="6" s="1"/>
  <c r="U4819" i="6"/>
  <c r="V4819" i="6" s="1"/>
  <c r="U4811" i="6"/>
  <c r="V4811" i="6" s="1"/>
  <c r="U4803" i="6"/>
  <c r="V4803" i="6"/>
  <c r="U4795" i="6"/>
  <c r="V4795" i="6" s="1"/>
  <c r="U4787" i="6"/>
  <c r="V4787" i="6"/>
  <c r="U4779" i="6"/>
  <c r="V4779" i="6" s="1"/>
  <c r="U4771" i="6"/>
  <c r="V4771" i="6" s="1"/>
  <c r="U4763" i="6"/>
  <c r="V4763" i="6" s="1"/>
  <c r="U4755" i="6"/>
  <c r="V4755" i="6" s="1"/>
  <c r="U4747" i="6"/>
  <c r="V4747" i="6" s="1"/>
  <c r="U4739" i="6"/>
  <c r="V4739" i="6"/>
  <c r="U4731" i="6"/>
  <c r="V4731" i="6" s="1"/>
  <c r="U4723" i="6"/>
  <c r="V4723" i="6"/>
  <c r="U4715" i="6"/>
  <c r="V4715" i="6" s="1"/>
  <c r="U4707" i="6"/>
  <c r="V4707" i="6" s="1"/>
  <c r="U4699" i="6"/>
  <c r="V4699" i="6" s="1"/>
  <c r="U4691" i="6"/>
  <c r="V4691" i="6" s="1"/>
  <c r="U4683" i="6"/>
  <c r="V4683" i="6" s="1"/>
  <c r="U4675" i="6"/>
  <c r="V4675" i="6" s="1"/>
  <c r="U4667" i="6"/>
  <c r="V4667" i="6" s="1"/>
  <c r="U4659" i="6"/>
  <c r="V4659" i="6"/>
  <c r="U4651" i="6"/>
  <c r="V4651" i="6" s="1"/>
  <c r="U4643" i="6"/>
  <c r="V4643" i="6"/>
  <c r="U4635" i="6"/>
  <c r="V4635" i="6" s="1"/>
  <c r="U4627" i="6"/>
  <c r="V4627" i="6" s="1"/>
  <c r="U4619" i="6"/>
  <c r="V4619" i="6" s="1"/>
  <c r="U4611" i="6"/>
  <c r="V4611" i="6" s="1"/>
  <c r="U4603" i="6"/>
  <c r="V4603" i="6" s="1"/>
  <c r="U4595" i="6"/>
  <c r="V4595" i="6"/>
  <c r="U4587" i="6"/>
  <c r="V4587" i="6" s="1"/>
  <c r="U4579" i="6"/>
  <c r="V4579" i="6"/>
  <c r="U4571" i="6"/>
  <c r="V4571" i="6" s="1"/>
  <c r="U4565" i="6"/>
  <c r="V4565" i="6" s="1"/>
  <c r="U4547" i="6"/>
  <c r="V4547" i="6" s="1"/>
  <c r="U4541" i="6"/>
  <c r="V4541" i="6" s="1"/>
  <c r="U4525" i="6"/>
  <c r="V4525" i="6" s="1"/>
  <c r="U5007" i="6"/>
  <c r="V5007" i="6"/>
  <c r="U5003" i="6"/>
  <c r="V5003" i="6" s="1"/>
  <c r="U4999" i="6"/>
  <c r="V4999" i="6"/>
  <c r="U4995" i="6"/>
  <c r="V4995" i="6" s="1"/>
  <c r="U4991" i="6"/>
  <c r="V4991" i="6" s="1"/>
  <c r="U4987" i="6"/>
  <c r="V4987" i="6" s="1"/>
  <c r="U4983" i="6"/>
  <c r="V4983" i="6" s="1"/>
  <c r="U4979" i="6"/>
  <c r="V4979" i="6" s="1"/>
  <c r="U4975" i="6"/>
  <c r="V4975" i="6"/>
  <c r="U4971" i="6"/>
  <c r="V4971" i="6" s="1"/>
  <c r="U4967" i="6"/>
  <c r="V4967" i="6"/>
  <c r="U4963" i="6"/>
  <c r="V4963" i="6" s="1"/>
  <c r="U4959" i="6"/>
  <c r="V4959" i="6" s="1"/>
  <c r="U4955" i="6"/>
  <c r="V4955" i="6" s="1"/>
  <c r="U4951" i="6"/>
  <c r="V4951" i="6" s="1"/>
  <c r="U4947" i="6"/>
  <c r="V4947" i="6" s="1"/>
  <c r="U4943" i="6"/>
  <c r="V4943" i="6"/>
  <c r="U4885" i="6"/>
  <c r="V4885" i="6" s="1"/>
  <c r="U4877" i="6"/>
  <c r="V4877" i="6" s="1"/>
  <c r="U4869" i="6"/>
  <c r="V4869" i="6" s="1"/>
  <c r="U4861" i="6"/>
  <c r="V4861" i="6" s="1"/>
  <c r="U4853" i="6"/>
  <c r="V4853" i="6" s="1"/>
  <c r="U4845" i="6"/>
  <c r="V4845" i="6"/>
  <c r="U4837" i="6"/>
  <c r="V4837" i="6" s="1"/>
  <c r="U4829" i="6"/>
  <c r="V4829" i="6" s="1"/>
  <c r="U4821" i="6"/>
  <c r="V4821" i="6" s="1"/>
  <c r="U4813" i="6"/>
  <c r="V4813" i="6" s="1"/>
  <c r="U4805" i="6"/>
  <c r="V4805" i="6" s="1"/>
  <c r="U4797" i="6"/>
  <c r="V4797" i="6"/>
  <c r="U4789" i="6"/>
  <c r="V4789" i="6" s="1"/>
  <c r="U4781" i="6"/>
  <c r="V4781" i="6"/>
  <c r="U4773" i="6"/>
  <c r="V4773" i="6" s="1"/>
  <c r="U4765" i="6"/>
  <c r="V4765" i="6" s="1"/>
  <c r="U4757" i="6"/>
  <c r="V4757" i="6" s="1"/>
  <c r="U4749" i="6"/>
  <c r="V4749" i="6" s="1"/>
  <c r="U4741" i="6"/>
  <c r="V4741" i="6" s="1"/>
  <c r="U4733" i="6"/>
  <c r="V4733" i="6"/>
  <c r="U4725" i="6"/>
  <c r="V4725" i="6" s="1"/>
  <c r="U4717" i="6"/>
  <c r="V4717" i="6"/>
  <c r="U4709" i="6"/>
  <c r="V4709" i="6" s="1"/>
  <c r="U4701" i="6"/>
  <c r="V4701" i="6" s="1"/>
  <c r="U4693" i="6"/>
  <c r="V4693" i="6" s="1"/>
  <c r="U4685" i="6"/>
  <c r="V4685" i="6" s="1"/>
  <c r="U4677" i="6"/>
  <c r="V4677" i="6" s="1"/>
  <c r="U4669" i="6"/>
  <c r="V4669" i="6"/>
  <c r="U4661" i="6"/>
  <c r="V4661" i="6" s="1"/>
  <c r="U4653" i="6"/>
  <c r="V4653" i="6"/>
  <c r="U4645" i="6"/>
  <c r="V4645" i="6" s="1"/>
  <c r="U4637" i="6"/>
  <c r="V4637" i="6" s="1"/>
  <c r="U4629" i="6"/>
  <c r="V4629" i="6" s="1"/>
  <c r="U4621" i="6"/>
  <c r="V4621" i="6" s="1"/>
  <c r="U4613" i="6"/>
  <c r="V4613" i="6" s="1"/>
  <c r="U4605" i="6"/>
  <c r="V4605" i="6" s="1"/>
  <c r="U4597" i="6"/>
  <c r="V4597" i="6" s="1"/>
  <c r="U4589" i="6"/>
  <c r="V4589" i="6"/>
  <c r="U4581" i="6"/>
  <c r="V4581" i="6" s="1"/>
  <c r="U4573" i="6"/>
  <c r="V4573" i="6" s="1"/>
  <c r="U4561" i="6"/>
  <c r="V4561" i="6" s="1"/>
  <c r="U4549" i="6"/>
  <c r="V4549" i="6" s="1"/>
  <c r="U4537" i="6"/>
  <c r="V4537" i="6" s="1"/>
  <c r="U4521" i="6"/>
  <c r="V4521" i="6" s="1"/>
  <c r="U5010" i="6"/>
  <c r="V5010" i="6" s="1"/>
  <c r="U5006" i="6"/>
  <c r="V5006" i="6"/>
  <c r="U5002" i="6"/>
  <c r="V5002" i="6" s="1"/>
  <c r="U4998" i="6"/>
  <c r="V4998" i="6" s="1"/>
  <c r="U4994" i="6"/>
  <c r="V4994" i="6" s="1"/>
  <c r="U4990" i="6"/>
  <c r="V4990" i="6" s="1"/>
  <c r="U4986" i="6"/>
  <c r="V4986" i="6" s="1"/>
  <c r="U4982" i="6"/>
  <c r="V4982" i="6"/>
  <c r="U4978" i="6"/>
  <c r="V4978" i="6" s="1"/>
  <c r="U4974" i="6"/>
  <c r="V4974" i="6" s="1"/>
  <c r="U4970" i="6"/>
  <c r="V4970" i="6" s="1"/>
  <c r="U4966" i="6"/>
  <c r="V4966" i="6" s="1"/>
  <c r="U4962" i="6"/>
  <c r="V4962" i="6" s="1"/>
  <c r="U4958" i="6"/>
  <c r="V4958" i="6" s="1"/>
  <c r="U4954" i="6"/>
  <c r="V4954" i="6" s="1"/>
  <c r="U4950" i="6"/>
  <c r="V4950" i="6"/>
  <c r="U4946" i="6"/>
  <c r="V4946" i="6" s="1"/>
  <c r="U4887" i="6"/>
  <c r="V4887" i="6" s="1"/>
  <c r="U4879" i="6"/>
  <c r="V4879" i="6" s="1"/>
  <c r="U4871" i="6"/>
  <c r="V4871" i="6" s="1"/>
  <c r="U4863" i="6"/>
  <c r="V4863" i="6" s="1"/>
  <c r="U4855" i="6"/>
  <c r="V4855" i="6" s="1"/>
  <c r="U4847" i="6"/>
  <c r="V4847" i="6" s="1"/>
  <c r="U4839" i="6"/>
  <c r="V4839" i="6"/>
  <c r="U4831" i="6"/>
  <c r="V4831" i="6" s="1"/>
  <c r="U4823" i="6"/>
  <c r="V4823" i="6" s="1"/>
  <c r="U4815" i="6"/>
  <c r="V4815" i="6" s="1"/>
  <c r="U4807" i="6"/>
  <c r="V4807" i="6" s="1"/>
  <c r="U4799" i="6"/>
  <c r="V4799" i="6" s="1"/>
  <c r="U4791" i="6"/>
  <c r="V4791" i="6" s="1"/>
  <c r="U4783" i="6"/>
  <c r="V4783" i="6" s="1"/>
  <c r="U4775" i="6"/>
  <c r="V4775" i="6"/>
  <c r="U4767" i="6"/>
  <c r="V4767" i="6" s="1"/>
  <c r="U4759" i="6"/>
  <c r="V4759" i="6" s="1"/>
  <c r="U4751" i="6"/>
  <c r="V4751" i="6" s="1"/>
  <c r="U4743" i="6"/>
  <c r="V4743" i="6" s="1"/>
  <c r="U4735" i="6"/>
  <c r="V4735" i="6" s="1"/>
  <c r="U4727" i="6"/>
  <c r="V4727" i="6"/>
  <c r="U4719" i="6"/>
  <c r="V4719" i="6" s="1"/>
  <c r="U4711" i="6"/>
  <c r="V4711" i="6"/>
  <c r="U4703" i="6"/>
  <c r="V4703" i="6" s="1"/>
  <c r="U4695" i="6"/>
  <c r="V4695" i="6" s="1"/>
  <c r="U4687" i="6"/>
  <c r="V4687" i="6" s="1"/>
  <c r="U4679" i="6"/>
  <c r="V4679" i="6" s="1"/>
  <c r="U4671" i="6"/>
  <c r="V4671" i="6" s="1"/>
  <c r="U4663" i="6"/>
  <c r="V4663" i="6"/>
  <c r="U4655" i="6"/>
  <c r="V4655" i="6" s="1"/>
  <c r="U4647" i="6"/>
  <c r="V4647" i="6"/>
  <c r="U4639" i="6"/>
  <c r="V4639" i="6" s="1"/>
  <c r="U4631" i="6"/>
  <c r="V4631" i="6" s="1"/>
  <c r="U4623" i="6"/>
  <c r="V4623" i="6" s="1"/>
  <c r="U4615" i="6"/>
  <c r="V4615" i="6" s="1"/>
  <c r="U4607" i="6"/>
  <c r="V4607" i="6" s="1"/>
  <c r="U4599" i="6"/>
  <c r="V4599" i="6"/>
  <c r="U4591" i="6"/>
  <c r="V4591" i="6" s="1"/>
  <c r="U4583" i="6"/>
  <c r="V4583" i="6"/>
  <c r="U4575" i="6"/>
  <c r="V4575" i="6" s="1"/>
  <c r="U4557" i="6"/>
  <c r="V4557" i="6" s="1"/>
  <c r="U4551" i="6"/>
  <c r="V4551" i="6" s="1"/>
  <c r="U4533" i="6"/>
  <c r="V4533" i="6" s="1"/>
  <c r="V4890" i="6"/>
  <c r="V4886" i="6"/>
  <c r="V4882" i="6"/>
  <c r="V4878" i="6"/>
  <c r="V4874" i="6"/>
  <c r="V4870" i="6"/>
  <c r="V4866" i="6"/>
  <c r="V4862" i="6"/>
  <c r="V4858" i="6"/>
  <c r="V4854" i="6"/>
  <c r="V4850" i="6"/>
  <c r="V4846" i="6"/>
  <c r="V4842" i="6"/>
  <c r="V4838" i="6"/>
  <c r="V4834" i="6"/>
  <c r="V4830" i="6"/>
  <c r="V4826" i="6"/>
  <c r="V4822" i="6"/>
  <c r="V4818" i="6"/>
  <c r="V4814" i="6"/>
  <c r="V4810" i="6"/>
  <c r="V4806" i="6"/>
  <c r="V4802" i="6"/>
  <c r="V4798" i="6"/>
  <c r="V4794" i="6"/>
  <c r="V4790" i="6"/>
  <c r="V4786" i="6"/>
  <c r="V4782" i="6"/>
  <c r="V4778" i="6"/>
  <c r="V4774" i="6"/>
  <c r="V4770" i="6"/>
  <c r="V4766" i="6"/>
  <c r="V4762" i="6"/>
  <c r="V4758" i="6"/>
  <c r="V4754" i="6"/>
  <c r="V4750" i="6"/>
  <c r="V4746" i="6"/>
  <c r="V4742" i="6"/>
  <c r="V4738" i="6"/>
  <c r="V4734" i="6"/>
  <c r="V4730" i="6"/>
  <c r="V4726" i="6"/>
  <c r="V4722" i="6"/>
  <c r="V4718" i="6"/>
  <c r="V4714" i="6"/>
  <c r="V4710" i="6"/>
  <c r="V4706" i="6"/>
  <c r="V4702" i="6"/>
  <c r="V4698" i="6"/>
  <c r="V4694" i="6"/>
  <c r="V4690" i="6"/>
  <c r="V4686" i="6"/>
  <c r="V4682" i="6"/>
  <c r="V4678" i="6"/>
  <c r="V4674" i="6"/>
  <c r="V4670" i="6"/>
  <c r="V4666" i="6"/>
  <c r="V4662" i="6"/>
  <c r="V4658" i="6"/>
  <c r="V4654" i="6"/>
  <c r="V4650" i="6"/>
  <c r="V4646" i="6"/>
  <c r="V4642" i="6"/>
  <c r="V4638" i="6"/>
  <c r="V4634" i="6"/>
  <c r="V4630" i="6"/>
  <c r="V4626" i="6"/>
  <c r="V4622" i="6"/>
  <c r="V4618" i="6"/>
  <c r="V4614" i="6"/>
  <c r="V4610" i="6"/>
  <c r="V4606" i="6"/>
  <c r="V4602" i="6"/>
  <c r="V4598" i="6"/>
  <c r="V4594" i="6"/>
  <c r="V4590" i="6"/>
  <c r="V4586" i="6"/>
  <c r="V4582" i="6"/>
  <c r="V4578" i="6"/>
  <c r="V4574" i="6"/>
  <c r="V4570" i="6"/>
  <c r="V4566" i="6"/>
  <c r="V4562" i="6"/>
  <c r="V4558" i="6"/>
  <c r="V4554" i="6"/>
  <c r="V4550" i="6"/>
  <c r="V4546" i="6"/>
  <c r="V4542" i="6"/>
  <c r="V4538" i="6"/>
  <c r="V4534" i="6"/>
  <c r="V4530" i="6"/>
  <c r="V4526" i="6"/>
  <c r="V4522" i="6"/>
  <c r="V4518" i="6"/>
  <c r="V4514" i="6"/>
  <c r="V4510" i="6"/>
  <c r="V4506" i="6"/>
  <c r="V4502" i="6"/>
  <c r="V4498" i="6"/>
  <c r="V4494" i="6"/>
  <c r="V4490" i="6"/>
  <c r="V4486" i="6"/>
  <c r="V4482" i="6"/>
  <c r="V4478" i="6"/>
  <c r="V4474" i="6"/>
  <c r="V4470" i="6"/>
  <c r="V4466" i="6"/>
  <c r="V4462" i="6"/>
  <c r="V4458" i="6"/>
  <c r="V4454" i="6"/>
  <c r="V4450" i="6"/>
  <c r="V4446" i="6"/>
  <c r="V4442" i="6"/>
  <c r="V4438" i="6"/>
  <c r="V4434" i="6"/>
  <c r="V4430" i="6"/>
  <c r="V4426" i="6"/>
  <c r="V4422" i="6"/>
  <c r="V4420" i="6"/>
  <c r="V4418" i="6"/>
  <c r="V4416" i="6"/>
  <c r="V4414" i="6"/>
  <c r="V4412" i="6"/>
  <c r="V4410" i="6"/>
  <c r="V4408" i="6"/>
  <c r="V4406" i="6"/>
  <c r="V4404" i="6"/>
  <c r="V4402" i="6"/>
  <c r="V4400" i="6"/>
  <c r="V4398" i="6"/>
  <c r="V4396" i="6"/>
  <c r="V4394" i="6"/>
  <c r="V4392" i="6"/>
  <c r="V4390" i="6"/>
  <c r="V4388" i="6"/>
  <c r="V4386" i="6"/>
  <c r="V4384" i="6"/>
  <c r="V4382" i="6"/>
  <c r="V4380" i="6"/>
  <c r="V4378" i="6"/>
  <c r="V4376" i="6"/>
  <c r="V4374" i="6"/>
  <c r="V4372" i="6"/>
  <c r="V4370" i="6"/>
  <c r="V4368" i="6"/>
  <c r="V4366" i="6"/>
  <c r="V4364" i="6"/>
  <c r="V4362" i="6"/>
  <c r="V4360" i="6"/>
  <c r="V4358" i="6"/>
  <c r="V4356" i="6"/>
  <c r="V4354" i="6"/>
  <c r="V4352" i="6"/>
  <c r="V4350" i="6"/>
  <c r="V4348" i="6"/>
  <c r="V4346" i="6"/>
  <c r="V4344" i="6"/>
  <c r="V4342" i="6"/>
  <c r="V4340" i="6"/>
  <c r="V4338" i="6"/>
  <c r="V4336" i="6"/>
  <c r="V4334" i="6"/>
  <c r="V4331" i="6"/>
  <c r="U4331" i="6"/>
  <c r="U4327" i="6"/>
  <c r="V4327" i="6" s="1"/>
  <c r="V4323" i="6"/>
  <c r="U4323" i="6"/>
  <c r="U4319" i="6"/>
  <c r="V4319" i="6" s="1"/>
  <c r="U4315" i="6"/>
  <c r="V4315" i="6" s="1"/>
  <c r="U4311" i="6"/>
  <c r="V4311" i="6" s="1"/>
  <c r="U4307" i="6"/>
  <c r="V4307" i="6" s="1"/>
  <c r="U4303" i="6"/>
  <c r="V4303" i="6" s="1"/>
  <c r="U4299" i="6"/>
  <c r="V4299" i="6" s="1"/>
  <c r="U4295" i="6"/>
  <c r="V4295" i="6" s="1"/>
  <c r="U4291" i="6"/>
  <c r="V4291" i="6" s="1"/>
  <c r="U4287" i="6"/>
  <c r="V4287" i="6" s="1"/>
  <c r="U4283" i="6"/>
  <c r="V4283" i="6" s="1"/>
  <c r="U4279" i="6"/>
  <c r="V4279" i="6" s="1"/>
  <c r="U4275" i="6"/>
  <c r="V4275" i="6" s="1"/>
  <c r="V4271" i="6"/>
  <c r="U4271" i="6"/>
  <c r="U4267" i="6"/>
  <c r="V4267" i="6" s="1"/>
  <c r="V4263" i="6"/>
  <c r="U4263" i="6"/>
  <c r="U4259" i="6"/>
  <c r="V4259" i="6" s="1"/>
  <c r="V4255" i="6"/>
  <c r="U4255" i="6"/>
  <c r="U4251" i="6"/>
  <c r="V4251" i="6" s="1"/>
  <c r="U4247" i="6"/>
  <c r="V4247" i="6" s="1"/>
  <c r="U4243" i="6"/>
  <c r="V4243" i="6" s="1"/>
  <c r="V4239" i="6"/>
  <c r="U4239" i="6"/>
  <c r="U4235" i="6"/>
  <c r="V4235" i="6" s="1"/>
  <c r="V4231" i="6"/>
  <c r="U4231" i="6"/>
  <c r="U4227" i="6"/>
  <c r="V4227" i="6" s="1"/>
  <c r="V4223" i="6"/>
  <c r="U4223" i="6"/>
  <c r="U4219" i="6"/>
  <c r="V4219" i="6" s="1"/>
  <c r="U4215" i="6"/>
  <c r="V4215" i="6" s="1"/>
  <c r="U4211" i="6"/>
  <c r="V4211" i="6" s="1"/>
  <c r="V4207" i="6"/>
  <c r="U4207" i="6"/>
  <c r="U4203" i="6"/>
  <c r="V4203" i="6" s="1"/>
  <c r="V4199" i="6"/>
  <c r="U4199" i="6"/>
  <c r="U4195" i="6"/>
  <c r="V4195" i="6" s="1"/>
  <c r="V4191" i="6"/>
  <c r="U4191" i="6"/>
  <c r="U4187" i="6"/>
  <c r="V4187" i="6" s="1"/>
  <c r="U4183" i="6"/>
  <c r="V4183" i="6" s="1"/>
  <c r="U4179" i="6"/>
  <c r="V4179" i="6" s="1"/>
  <c r="V4175" i="6"/>
  <c r="U4175" i="6"/>
  <c r="U4171" i="6"/>
  <c r="V4171" i="6" s="1"/>
  <c r="V4167" i="6"/>
  <c r="U4167" i="6"/>
  <c r="U4163" i="6"/>
  <c r="V4163" i="6" s="1"/>
  <c r="U4159" i="6"/>
  <c r="V4159" i="6" s="1"/>
  <c r="U4155" i="6"/>
  <c r="V4155" i="6" s="1"/>
  <c r="U4151" i="6"/>
  <c r="V4151" i="6" s="1"/>
  <c r="U4147" i="6"/>
  <c r="V4147" i="6" s="1"/>
  <c r="U4143" i="6"/>
  <c r="V4143" i="6" s="1"/>
  <c r="U4139" i="6"/>
  <c r="V4139" i="6" s="1"/>
  <c r="U4135" i="6"/>
  <c r="V4135" i="6" s="1"/>
  <c r="U4131" i="6"/>
  <c r="V4131" i="6" s="1"/>
  <c r="V4127" i="6"/>
  <c r="U4127" i="6"/>
  <c r="U4123" i="6"/>
  <c r="V4123" i="6" s="1"/>
  <c r="U4119" i="6"/>
  <c r="V4119" i="6" s="1"/>
  <c r="U4115" i="6"/>
  <c r="V4115" i="6" s="1"/>
  <c r="U4111" i="6"/>
  <c r="V4111" i="6" s="1"/>
  <c r="U4107" i="6"/>
  <c r="V4107" i="6" s="1"/>
  <c r="U4103" i="6"/>
  <c r="V4103" i="6" s="1"/>
  <c r="U4099" i="6"/>
  <c r="V4099" i="6" s="1"/>
  <c r="V4095" i="6"/>
  <c r="U4095" i="6"/>
  <c r="U4091" i="6"/>
  <c r="V4091" i="6" s="1"/>
  <c r="U4087" i="6"/>
  <c r="V4087" i="6" s="1"/>
  <c r="U4083" i="6"/>
  <c r="V4083" i="6" s="1"/>
  <c r="U4079" i="6"/>
  <c r="V4079" i="6" s="1"/>
  <c r="U4075" i="6"/>
  <c r="V4075" i="6" s="1"/>
  <c r="V4071" i="6"/>
  <c r="U4071" i="6"/>
  <c r="U4067" i="6"/>
  <c r="V4067" i="6" s="1"/>
  <c r="V4063" i="6"/>
  <c r="U4063" i="6"/>
  <c r="U4059" i="6"/>
  <c r="V4059" i="6" s="1"/>
  <c r="U4055" i="6"/>
  <c r="V4055" i="6" s="1"/>
  <c r="U4051" i="6"/>
  <c r="V4051" i="6" s="1"/>
  <c r="U4047" i="6"/>
  <c r="V4047" i="6" s="1"/>
  <c r="U4043" i="6"/>
  <c r="V4043" i="6" s="1"/>
  <c r="U4039" i="6"/>
  <c r="V4039" i="6" s="1"/>
  <c r="U4033" i="6"/>
  <c r="V4033" i="6" s="1"/>
  <c r="V4330" i="6"/>
  <c r="U4330" i="6"/>
  <c r="U4326" i="6"/>
  <c r="V4326" i="6" s="1"/>
  <c r="U4322" i="6"/>
  <c r="V4322" i="6" s="1"/>
  <c r="U4318" i="6"/>
  <c r="V4318" i="6" s="1"/>
  <c r="U4314" i="6"/>
  <c r="V4314" i="6" s="1"/>
  <c r="U4310" i="6"/>
  <c r="V4310" i="6" s="1"/>
  <c r="U4306" i="6"/>
  <c r="V4306" i="6" s="1"/>
  <c r="U4302" i="6"/>
  <c r="V4302" i="6" s="1"/>
  <c r="V4298" i="6"/>
  <c r="U4298" i="6"/>
  <c r="U4294" i="6"/>
  <c r="V4294" i="6" s="1"/>
  <c r="U4290" i="6"/>
  <c r="V4290" i="6" s="1"/>
  <c r="U4286" i="6"/>
  <c r="V4286" i="6" s="1"/>
  <c r="U4282" i="6"/>
  <c r="V4282" i="6" s="1"/>
  <c r="U4278" i="6"/>
  <c r="V4278" i="6" s="1"/>
  <c r="U4274" i="6"/>
  <c r="V4274" i="6" s="1"/>
  <c r="U4270" i="6"/>
  <c r="V4270" i="6" s="1"/>
  <c r="U4266" i="6"/>
  <c r="V4266" i="6" s="1"/>
  <c r="U4262" i="6"/>
  <c r="V4262" i="6" s="1"/>
  <c r="U4258" i="6"/>
  <c r="V4258" i="6" s="1"/>
  <c r="U4254" i="6"/>
  <c r="V4254" i="6" s="1"/>
  <c r="V4250" i="6"/>
  <c r="U4250" i="6"/>
  <c r="U4246" i="6"/>
  <c r="V4246" i="6" s="1"/>
  <c r="V4242" i="6"/>
  <c r="U4242" i="6"/>
  <c r="U4238" i="6"/>
  <c r="V4238" i="6" s="1"/>
  <c r="V4234" i="6"/>
  <c r="U4234" i="6"/>
  <c r="U4230" i="6"/>
  <c r="V4230" i="6" s="1"/>
  <c r="V4226" i="6"/>
  <c r="U4226" i="6"/>
  <c r="U4222" i="6"/>
  <c r="V4222" i="6" s="1"/>
  <c r="U4218" i="6"/>
  <c r="V4218" i="6" s="1"/>
  <c r="U4214" i="6"/>
  <c r="V4214" i="6" s="1"/>
  <c r="V4210" i="6"/>
  <c r="U4210" i="6"/>
  <c r="U4206" i="6"/>
  <c r="V4206" i="6" s="1"/>
  <c r="V4202" i="6"/>
  <c r="U4202" i="6"/>
  <c r="U4198" i="6"/>
  <c r="V4198" i="6" s="1"/>
  <c r="V4194" i="6"/>
  <c r="U4194" i="6"/>
  <c r="U4190" i="6"/>
  <c r="V4190" i="6" s="1"/>
  <c r="U4186" i="6"/>
  <c r="V4186" i="6" s="1"/>
  <c r="U4182" i="6"/>
  <c r="V4182" i="6" s="1"/>
  <c r="V4178" i="6"/>
  <c r="U4178" i="6"/>
  <c r="U4174" i="6"/>
  <c r="V4174" i="6" s="1"/>
  <c r="V4170" i="6"/>
  <c r="U4170" i="6"/>
  <c r="U4166" i="6"/>
  <c r="V4166" i="6" s="1"/>
  <c r="V4162" i="6"/>
  <c r="U4162" i="6"/>
  <c r="U4158" i="6"/>
  <c r="V4158" i="6" s="1"/>
  <c r="U4154" i="6"/>
  <c r="V4154" i="6" s="1"/>
  <c r="U4150" i="6"/>
  <c r="V4150" i="6" s="1"/>
  <c r="V4146" i="6"/>
  <c r="U4146" i="6"/>
  <c r="U4142" i="6"/>
  <c r="V4142" i="6" s="1"/>
  <c r="V4138" i="6"/>
  <c r="U4138" i="6"/>
  <c r="U4134" i="6"/>
  <c r="V4134" i="6" s="1"/>
  <c r="V4130" i="6"/>
  <c r="U4130" i="6"/>
  <c r="U4126" i="6"/>
  <c r="V4126" i="6" s="1"/>
  <c r="U4122" i="6"/>
  <c r="V4122" i="6" s="1"/>
  <c r="U4118" i="6"/>
  <c r="V4118" i="6" s="1"/>
  <c r="V4114" i="6"/>
  <c r="U4114" i="6"/>
  <c r="U4110" i="6"/>
  <c r="V4110" i="6" s="1"/>
  <c r="V4106" i="6"/>
  <c r="U4106" i="6"/>
  <c r="U4102" i="6"/>
  <c r="V4102" i="6" s="1"/>
  <c r="V4098" i="6"/>
  <c r="U4098" i="6"/>
  <c r="U4094" i="6"/>
  <c r="V4094" i="6" s="1"/>
  <c r="U4090" i="6"/>
  <c r="V4090" i="6" s="1"/>
  <c r="U4086" i="6"/>
  <c r="V4086" i="6" s="1"/>
  <c r="V4082" i="6"/>
  <c r="U4082" i="6"/>
  <c r="V4078" i="6"/>
  <c r="U4078" i="6"/>
  <c r="V4074" i="6"/>
  <c r="U4074" i="6"/>
  <c r="U4070" i="6"/>
  <c r="V4070" i="6" s="1"/>
  <c r="V4066" i="6"/>
  <c r="U4066" i="6"/>
  <c r="U4062" i="6"/>
  <c r="V4062" i="6" s="1"/>
  <c r="V4058" i="6"/>
  <c r="U4058" i="6"/>
  <c r="U4054" i="6"/>
  <c r="V4054" i="6" s="1"/>
  <c r="V4050" i="6"/>
  <c r="U4050" i="6"/>
  <c r="U4046" i="6"/>
  <c r="V4046" i="6" s="1"/>
  <c r="V4042" i="6"/>
  <c r="U4042" i="6"/>
  <c r="U4038" i="6"/>
  <c r="V4038" i="6" s="1"/>
  <c r="U4035" i="6"/>
  <c r="V4035" i="6" s="1"/>
  <c r="V4888" i="6"/>
  <c r="V4884" i="6"/>
  <c r="V4880" i="6"/>
  <c r="V4876" i="6"/>
  <c r="V4872" i="6"/>
  <c r="V4868" i="6"/>
  <c r="V4864" i="6"/>
  <c r="V4860" i="6"/>
  <c r="V4856" i="6"/>
  <c r="V4852" i="6"/>
  <c r="V4848" i="6"/>
  <c r="V4844" i="6"/>
  <c r="V4840" i="6"/>
  <c r="V4836" i="6"/>
  <c r="V4832" i="6"/>
  <c r="V4828" i="6"/>
  <c r="V4824" i="6"/>
  <c r="V4820" i="6"/>
  <c r="V4816" i="6"/>
  <c r="V4812" i="6"/>
  <c r="V4808" i="6"/>
  <c r="V4804" i="6"/>
  <c r="V4800" i="6"/>
  <c r="V4796" i="6"/>
  <c r="V4792" i="6"/>
  <c r="V4788" i="6"/>
  <c r="V4784" i="6"/>
  <c r="V4780" i="6"/>
  <c r="V4776" i="6"/>
  <c r="V4772" i="6"/>
  <c r="V4768" i="6"/>
  <c r="V4764" i="6"/>
  <c r="V4760" i="6"/>
  <c r="V4756" i="6"/>
  <c r="V4752" i="6"/>
  <c r="V4748" i="6"/>
  <c r="V4744" i="6"/>
  <c r="V4740" i="6"/>
  <c r="V4736" i="6"/>
  <c r="V4732" i="6"/>
  <c r="V4728" i="6"/>
  <c r="V4724" i="6"/>
  <c r="V4720" i="6"/>
  <c r="V4716" i="6"/>
  <c r="V4712" i="6"/>
  <c r="V4708" i="6"/>
  <c r="V4704" i="6"/>
  <c r="V4700" i="6"/>
  <c r="V4696" i="6"/>
  <c r="V4692" i="6"/>
  <c r="V4688" i="6"/>
  <c r="V4684" i="6"/>
  <c r="V4680" i="6"/>
  <c r="V4676" i="6"/>
  <c r="V4672" i="6"/>
  <c r="V4668" i="6"/>
  <c r="V4664" i="6"/>
  <c r="V4660" i="6"/>
  <c r="V4656" i="6"/>
  <c r="V4652" i="6"/>
  <c r="V4648" i="6"/>
  <c r="V4644" i="6"/>
  <c r="V4640" i="6"/>
  <c r="V4636" i="6"/>
  <c r="V4632" i="6"/>
  <c r="V4628" i="6"/>
  <c r="V4624" i="6"/>
  <c r="V4620" i="6"/>
  <c r="V4616" i="6"/>
  <c r="V4612" i="6"/>
  <c r="V4608" i="6"/>
  <c r="V4604" i="6"/>
  <c r="V4600" i="6"/>
  <c r="V4596" i="6"/>
  <c r="V4592" i="6"/>
  <c r="V4588" i="6"/>
  <c r="V4584" i="6"/>
  <c r="V4580" i="6"/>
  <c r="V4576" i="6"/>
  <c r="V4572" i="6"/>
  <c r="V4552" i="6"/>
  <c r="V4548" i="6"/>
  <c r="U4421" i="6"/>
  <c r="V4421" i="6" s="1"/>
  <c r="U4419" i="6"/>
  <c r="V4419" i="6" s="1"/>
  <c r="U4417" i="6"/>
  <c r="V4417" i="6" s="1"/>
  <c r="U4415" i="6"/>
  <c r="V4415" i="6"/>
  <c r="U4413" i="6"/>
  <c r="V4413" i="6" s="1"/>
  <c r="U4411" i="6"/>
  <c r="V4411" i="6" s="1"/>
  <c r="U4409" i="6"/>
  <c r="V4409" i="6" s="1"/>
  <c r="U4407" i="6"/>
  <c r="V4407" i="6" s="1"/>
  <c r="U4405" i="6"/>
  <c r="V4405" i="6" s="1"/>
  <c r="U4403" i="6"/>
  <c r="V4403" i="6"/>
  <c r="U4401" i="6"/>
  <c r="V4401" i="6" s="1"/>
  <c r="U4399" i="6"/>
  <c r="V4399" i="6"/>
  <c r="U4397" i="6"/>
  <c r="V4397" i="6" s="1"/>
  <c r="U4395" i="6"/>
  <c r="V4395" i="6" s="1"/>
  <c r="U4393" i="6"/>
  <c r="V4393" i="6" s="1"/>
  <c r="U4391" i="6"/>
  <c r="V4391" i="6" s="1"/>
  <c r="U4389" i="6"/>
  <c r="V4389" i="6" s="1"/>
  <c r="U4387" i="6"/>
  <c r="V4387" i="6" s="1"/>
  <c r="U4385" i="6"/>
  <c r="V4385" i="6" s="1"/>
  <c r="U4383" i="6"/>
  <c r="V4383" i="6"/>
  <c r="U4381" i="6"/>
  <c r="V4381" i="6" s="1"/>
  <c r="U4379" i="6"/>
  <c r="V4379" i="6"/>
  <c r="U4377" i="6"/>
  <c r="V4377" i="6" s="1"/>
  <c r="U4375" i="6"/>
  <c r="V4375" i="6" s="1"/>
  <c r="U4373" i="6"/>
  <c r="V4373" i="6" s="1"/>
  <c r="U4371" i="6"/>
  <c r="V4371" i="6" s="1"/>
  <c r="U4369" i="6"/>
  <c r="V4369" i="6" s="1"/>
  <c r="U4367" i="6"/>
  <c r="V4367" i="6"/>
  <c r="U4365" i="6"/>
  <c r="V4365" i="6" s="1"/>
  <c r="U4363" i="6"/>
  <c r="V4363" i="6"/>
  <c r="U4361" i="6"/>
  <c r="V4361" i="6" s="1"/>
  <c r="U4359" i="6"/>
  <c r="V4359" i="6" s="1"/>
  <c r="U4357" i="6"/>
  <c r="V4357" i="6" s="1"/>
  <c r="U4355" i="6"/>
  <c r="V4355" i="6" s="1"/>
  <c r="U4353" i="6"/>
  <c r="V4353" i="6" s="1"/>
  <c r="U4351" i="6"/>
  <c r="V4351" i="6"/>
  <c r="U4349" i="6"/>
  <c r="V4349" i="6" s="1"/>
  <c r="U4347" i="6"/>
  <c r="V4347" i="6"/>
  <c r="U4345" i="6"/>
  <c r="V4345" i="6" s="1"/>
  <c r="U4343" i="6"/>
  <c r="V4343" i="6" s="1"/>
  <c r="U4341" i="6"/>
  <c r="V4341" i="6" s="1"/>
  <c r="U4339" i="6"/>
  <c r="V4339" i="6"/>
  <c r="U4337" i="6"/>
  <c r="V4337" i="6" s="1"/>
  <c r="U4335" i="6"/>
  <c r="V4335" i="6" s="1"/>
  <c r="U4333" i="6"/>
  <c r="V4333" i="6" s="1"/>
  <c r="U4329" i="6"/>
  <c r="V4329" i="6" s="1"/>
  <c r="U4325" i="6"/>
  <c r="V4325" i="6" s="1"/>
  <c r="U4321" i="6"/>
  <c r="V4321" i="6" s="1"/>
  <c r="U4317" i="6"/>
  <c r="V4317" i="6" s="1"/>
  <c r="U4313" i="6"/>
  <c r="V4313" i="6" s="1"/>
  <c r="V4309" i="6"/>
  <c r="U4309" i="6"/>
  <c r="U4305" i="6"/>
  <c r="V4305" i="6" s="1"/>
  <c r="U4301" i="6"/>
  <c r="V4301" i="6" s="1"/>
  <c r="U4297" i="6"/>
  <c r="V4297" i="6" s="1"/>
  <c r="U4293" i="6"/>
  <c r="V4293" i="6" s="1"/>
  <c r="U4289" i="6"/>
  <c r="V4289" i="6" s="1"/>
  <c r="U4285" i="6"/>
  <c r="V4285" i="6" s="1"/>
  <c r="U4281" i="6"/>
  <c r="V4281" i="6" s="1"/>
  <c r="V4277" i="6"/>
  <c r="U4277" i="6"/>
  <c r="U4273" i="6"/>
  <c r="V4273" i="6" s="1"/>
  <c r="U4269" i="6"/>
  <c r="V4269" i="6" s="1"/>
  <c r="U4265" i="6"/>
  <c r="V4265" i="6" s="1"/>
  <c r="U4261" i="6"/>
  <c r="V4261" i="6" s="1"/>
  <c r="U4257" i="6"/>
  <c r="V4257" i="6" s="1"/>
  <c r="U4253" i="6"/>
  <c r="V4253" i="6" s="1"/>
  <c r="U4249" i="6"/>
  <c r="V4249" i="6" s="1"/>
  <c r="U4245" i="6"/>
  <c r="V4245" i="6" s="1"/>
  <c r="U4241" i="6"/>
  <c r="V4241" i="6" s="1"/>
  <c r="U4237" i="6"/>
  <c r="V4237" i="6" s="1"/>
  <c r="U4233" i="6"/>
  <c r="V4233" i="6" s="1"/>
  <c r="V4229" i="6"/>
  <c r="U4229" i="6"/>
  <c r="U4225" i="6"/>
  <c r="V4225" i="6" s="1"/>
  <c r="U4221" i="6"/>
  <c r="V4221" i="6" s="1"/>
  <c r="U4217" i="6"/>
  <c r="V4217" i="6" s="1"/>
  <c r="U4213" i="6"/>
  <c r="V4213" i="6" s="1"/>
  <c r="U4209" i="6"/>
  <c r="V4209" i="6" s="1"/>
  <c r="U4205" i="6"/>
  <c r="V4205" i="6" s="1"/>
  <c r="U4201" i="6"/>
  <c r="V4201" i="6" s="1"/>
  <c r="V4197" i="6"/>
  <c r="U4197" i="6"/>
  <c r="U4193" i="6"/>
  <c r="V4193" i="6" s="1"/>
  <c r="V4189" i="6"/>
  <c r="U4189" i="6"/>
  <c r="U4185" i="6"/>
  <c r="V4185" i="6" s="1"/>
  <c r="U4181" i="6"/>
  <c r="V4181" i="6" s="1"/>
  <c r="U4177" i="6"/>
  <c r="V4177" i="6" s="1"/>
  <c r="U4173" i="6"/>
  <c r="V4173" i="6" s="1"/>
  <c r="U4169" i="6"/>
  <c r="V4169" i="6" s="1"/>
  <c r="V4165" i="6"/>
  <c r="U4165" i="6"/>
  <c r="U4161" i="6"/>
  <c r="V4161" i="6" s="1"/>
  <c r="V4157" i="6"/>
  <c r="U4157" i="6"/>
  <c r="U4153" i="6"/>
  <c r="V4153" i="6" s="1"/>
  <c r="U4149" i="6"/>
  <c r="V4149" i="6" s="1"/>
  <c r="U4145" i="6"/>
  <c r="V4145" i="6" s="1"/>
  <c r="U4141" i="6"/>
  <c r="V4141" i="6" s="1"/>
  <c r="U4137" i="6"/>
  <c r="V4137" i="6" s="1"/>
  <c r="V4133" i="6"/>
  <c r="U4133" i="6"/>
  <c r="U4129" i="6"/>
  <c r="V4129" i="6" s="1"/>
  <c r="V4125" i="6"/>
  <c r="U4125" i="6"/>
  <c r="U4121" i="6"/>
  <c r="V4121" i="6" s="1"/>
  <c r="U4117" i="6"/>
  <c r="V4117" i="6" s="1"/>
  <c r="U4113" i="6"/>
  <c r="V4113" i="6" s="1"/>
  <c r="U4109" i="6"/>
  <c r="V4109" i="6" s="1"/>
  <c r="U4105" i="6"/>
  <c r="V4105" i="6" s="1"/>
  <c r="V4101" i="6"/>
  <c r="U4101" i="6"/>
  <c r="U4097" i="6"/>
  <c r="V4097" i="6" s="1"/>
  <c r="V4093" i="6"/>
  <c r="U4093" i="6"/>
  <c r="U4089" i="6"/>
  <c r="V4089" i="6" s="1"/>
  <c r="U4085" i="6"/>
  <c r="V4085" i="6" s="1"/>
  <c r="V4081" i="6"/>
  <c r="U4081" i="6"/>
  <c r="U4077" i="6"/>
  <c r="V4077" i="6" s="1"/>
  <c r="U4073" i="6"/>
  <c r="V4073" i="6" s="1"/>
  <c r="U4069" i="6"/>
  <c r="V4069" i="6" s="1"/>
  <c r="V4065" i="6"/>
  <c r="U4065" i="6"/>
  <c r="U4061" i="6"/>
  <c r="V4061" i="6" s="1"/>
  <c r="U4057" i="6"/>
  <c r="V4057" i="6" s="1"/>
  <c r="V4053" i="6"/>
  <c r="U4053" i="6"/>
  <c r="U4049" i="6"/>
  <c r="V4049" i="6" s="1"/>
  <c r="V4045" i="6"/>
  <c r="U4045" i="6"/>
  <c r="U4041" i="6"/>
  <c r="V4041" i="6" s="1"/>
  <c r="U4037" i="6"/>
  <c r="V4037" i="6" s="1"/>
  <c r="U4332" i="6"/>
  <c r="V4332" i="6" s="1"/>
  <c r="U4328" i="6"/>
  <c r="V4328" i="6" s="1"/>
  <c r="U4324" i="6"/>
  <c r="V4324" i="6" s="1"/>
  <c r="U4320" i="6"/>
  <c r="V4320" i="6" s="1"/>
  <c r="U4316" i="6"/>
  <c r="V4316" i="6" s="1"/>
  <c r="U4312" i="6"/>
  <c r="V4312" i="6" s="1"/>
  <c r="U4308" i="6"/>
  <c r="V4308" i="6" s="1"/>
  <c r="U4304" i="6"/>
  <c r="V4304" i="6" s="1"/>
  <c r="U4300" i="6"/>
  <c r="V4300" i="6" s="1"/>
  <c r="U4296" i="6"/>
  <c r="V4296" i="6" s="1"/>
  <c r="U4292" i="6"/>
  <c r="V4292" i="6" s="1"/>
  <c r="U4288" i="6"/>
  <c r="V4288" i="6" s="1"/>
  <c r="U4284" i="6"/>
  <c r="V4284" i="6" s="1"/>
  <c r="U4280" i="6"/>
  <c r="V4280" i="6" s="1"/>
  <c r="U4276" i="6"/>
  <c r="V4276" i="6" s="1"/>
  <c r="V4272" i="6"/>
  <c r="U4272" i="6"/>
  <c r="U4268" i="6"/>
  <c r="V4268" i="6" s="1"/>
  <c r="U4264" i="6"/>
  <c r="V4264" i="6" s="1"/>
  <c r="U4260" i="6"/>
  <c r="V4260" i="6" s="1"/>
  <c r="U4256" i="6"/>
  <c r="V4256" i="6" s="1"/>
  <c r="U4252" i="6"/>
  <c r="V4252" i="6" s="1"/>
  <c r="U4248" i="6"/>
  <c r="V4248" i="6" s="1"/>
  <c r="U4244" i="6"/>
  <c r="V4244" i="6" s="1"/>
  <c r="V4240" i="6"/>
  <c r="U4240" i="6"/>
  <c r="U4236" i="6"/>
  <c r="V4236" i="6" s="1"/>
  <c r="U4232" i="6"/>
  <c r="V4232" i="6" s="1"/>
  <c r="U4228" i="6"/>
  <c r="V4228" i="6" s="1"/>
  <c r="U4224" i="6"/>
  <c r="V4224" i="6" s="1"/>
  <c r="U4220" i="6"/>
  <c r="V4220" i="6" s="1"/>
  <c r="U4216" i="6"/>
  <c r="V4216" i="6" s="1"/>
  <c r="V4212" i="6"/>
  <c r="U4212" i="6"/>
  <c r="U4208" i="6"/>
  <c r="V4208" i="6" s="1"/>
  <c r="V4204" i="6"/>
  <c r="U4204" i="6"/>
  <c r="U4200" i="6"/>
  <c r="V4200" i="6" s="1"/>
  <c r="V4196" i="6"/>
  <c r="U4196" i="6"/>
  <c r="U4192" i="6"/>
  <c r="V4192" i="6" s="1"/>
  <c r="U4188" i="6"/>
  <c r="V4188" i="6" s="1"/>
  <c r="U4184" i="6"/>
  <c r="V4184" i="6" s="1"/>
  <c r="V4180" i="6"/>
  <c r="U4180" i="6"/>
  <c r="U4176" i="6"/>
  <c r="V4176" i="6" s="1"/>
  <c r="U4172" i="6"/>
  <c r="V4172" i="6" s="1"/>
  <c r="V4168" i="6"/>
  <c r="U4168" i="6"/>
  <c r="U4164" i="6"/>
  <c r="V4164" i="6" s="1"/>
  <c r="V4160" i="6"/>
  <c r="U4160" i="6"/>
  <c r="U4156" i="6"/>
  <c r="V4156" i="6" s="1"/>
  <c r="V4152" i="6"/>
  <c r="U4152" i="6"/>
  <c r="U4148" i="6"/>
  <c r="V4148" i="6" s="1"/>
  <c r="V4144" i="6"/>
  <c r="U4144" i="6"/>
  <c r="U4140" i="6"/>
  <c r="V4140" i="6" s="1"/>
  <c r="V4136" i="6"/>
  <c r="U4136" i="6"/>
  <c r="U4132" i="6"/>
  <c r="V4132" i="6" s="1"/>
  <c r="V4128" i="6"/>
  <c r="U4128" i="6"/>
  <c r="U4124" i="6"/>
  <c r="V4124" i="6" s="1"/>
  <c r="V4120" i="6"/>
  <c r="U4120" i="6"/>
  <c r="U4116" i="6"/>
  <c r="V4116" i="6" s="1"/>
  <c r="V4112" i="6"/>
  <c r="U4112" i="6"/>
  <c r="U4108" i="6"/>
  <c r="V4108" i="6" s="1"/>
  <c r="V4104" i="6"/>
  <c r="U4104" i="6"/>
  <c r="U4100" i="6"/>
  <c r="V4100" i="6" s="1"/>
  <c r="V4096" i="6"/>
  <c r="U4096" i="6"/>
  <c r="U4092" i="6"/>
  <c r="V4092" i="6" s="1"/>
  <c r="U4088" i="6"/>
  <c r="V4088" i="6" s="1"/>
  <c r="U4084" i="6"/>
  <c r="V4084" i="6" s="1"/>
  <c r="U4080" i="6"/>
  <c r="V4080" i="6" s="1"/>
  <c r="U4076" i="6"/>
  <c r="V4076" i="6" s="1"/>
  <c r="U4072" i="6"/>
  <c r="V4072" i="6" s="1"/>
  <c r="U4068" i="6"/>
  <c r="V4068" i="6" s="1"/>
  <c r="V4064" i="6"/>
  <c r="U4064" i="6"/>
  <c r="U4060" i="6"/>
  <c r="V4060" i="6" s="1"/>
  <c r="U4056" i="6"/>
  <c r="V4056" i="6" s="1"/>
  <c r="U4052" i="6"/>
  <c r="V4052" i="6" s="1"/>
  <c r="U4048" i="6"/>
  <c r="V4048" i="6" s="1"/>
  <c r="U4044" i="6"/>
  <c r="V4044" i="6" s="1"/>
  <c r="U4040" i="6"/>
  <c r="V4040" i="6" s="1"/>
  <c r="U4031" i="6"/>
  <c r="V4031" i="6" s="1"/>
  <c r="V4029" i="6"/>
  <c r="U4029" i="6"/>
  <c r="U4027" i="6"/>
  <c r="V4027" i="6" s="1"/>
  <c r="U4025" i="6"/>
  <c r="V4025" i="6" s="1"/>
  <c r="U4023" i="6"/>
  <c r="V4023" i="6" s="1"/>
  <c r="U4021" i="6"/>
  <c r="V4021" i="6" s="1"/>
  <c r="U4019" i="6"/>
  <c r="V4019" i="6" s="1"/>
  <c r="U4017" i="6"/>
  <c r="V4017" i="6" s="1"/>
  <c r="U4015" i="6"/>
  <c r="V4015" i="6" s="1"/>
  <c r="V4013" i="6"/>
  <c r="U4013" i="6"/>
  <c r="U4011" i="6"/>
  <c r="V4011" i="6" s="1"/>
  <c r="U4009" i="6"/>
  <c r="V4009" i="6" s="1"/>
  <c r="U4007" i="6"/>
  <c r="V4007" i="6" s="1"/>
  <c r="U4005" i="6"/>
  <c r="V4005" i="6" s="1"/>
  <c r="U4003" i="6"/>
  <c r="V4003" i="6" s="1"/>
  <c r="U4001" i="6"/>
  <c r="V4001" i="6" s="1"/>
  <c r="U3999" i="6"/>
  <c r="V3999" i="6" s="1"/>
  <c r="V3997" i="6"/>
  <c r="U3997" i="6"/>
  <c r="U3995" i="6"/>
  <c r="V3995" i="6" s="1"/>
  <c r="U3993" i="6"/>
  <c r="V3993" i="6" s="1"/>
  <c r="U3991" i="6"/>
  <c r="V3991" i="6" s="1"/>
  <c r="U3989" i="6"/>
  <c r="V3989" i="6" s="1"/>
  <c r="V3987" i="6"/>
  <c r="U3987" i="6"/>
  <c r="U3985" i="6"/>
  <c r="V3985" i="6" s="1"/>
  <c r="V3974" i="6"/>
  <c r="U3969" i="6"/>
  <c r="V3969" i="6" s="1"/>
  <c r="V3958" i="6"/>
  <c r="U3953" i="6"/>
  <c r="V3953" i="6" s="1"/>
  <c r="V3942" i="6"/>
  <c r="U3937" i="6"/>
  <c r="V3937" i="6" s="1"/>
  <c r="V3926" i="6"/>
  <c r="V3921" i="6"/>
  <c r="U3921" i="6"/>
  <c r="V3910" i="6"/>
  <c r="U3905" i="6"/>
  <c r="V3905" i="6" s="1"/>
  <c r="V3894" i="6"/>
  <c r="U3889" i="6"/>
  <c r="V3889" i="6" s="1"/>
  <c r="V3878" i="6"/>
  <c r="U3873" i="6"/>
  <c r="V3873" i="6" s="1"/>
  <c r="U3853" i="6"/>
  <c r="V3853" i="6" s="1"/>
  <c r="U3848" i="6"/>
  <c r="V3848" i="6" s="1"/>
  <c r="U3842" i="6"/>
  <c r="V3842" i="6" s="1"/>
  <c r="U3821" i="6"/>
  <c r="V3821" i="6" s="1"/>
  <c r="U3816" i="6"/>
  <c r="V3816" i="6" s="1"/>
  <c r="U3808" i="6"/>
  <c r="V3808" i="6" s="1"/>
  <c r="U3800" i="6"/>
  <c r="V3800" i="6" s="1"/>
  <c r="U3792" i="6"/>
  <c r="V3792" i="6" s="1"/>
  <c r="U3784" i="6"/>
  <c r="V3784" i="6" s="1"/>
  <c r="U3776" i="6"/>
  <c r="V3776" i="6" s="1"/>
  <c r="U3768" i="6"/>
  <c r="V3768" i="6" s="1"/>
  <c r="U3760" i="6"/>
  <c r="V3760" i="6"/>
  <c r="U3752" i="6"/>
  <c r="V3752" i="6" s="1"/>
  <c r="U3744" i="6"/>
  <c r="V3744" i="6"/>
  <c r="U3736" i="6"/>
  <c r="V3736" i="6" s="1"/>
  <c r="U3728" i="6"/>
  <c r="V3728" i="6"/>
  <c r="U3720" i="6"/>
  <c r="V3720" i="6" s="1"/>
  <c r="U3973" i="6"/>
  <c r="V3973" i="6" s="1"/>
  <c r="U3957" i="6"/>
  <c r="V3957" i="6" s="1"/>
  <c r="U3941" i="6"/>
  <c r="V3941" i="6" s="1"/>
  <c r="U3925" i="6"/>
  <c r="V3925" i="6" s="1"/>
  <c r="U3909" i="6"/>
  <c r="V3909" i="6" s="1"/>
  <c r="U3893" i="6"/>
  <c r="V3893" i="6" s="1"/>
  <c r="U3877" i="6"/>
  <c r="V3877" i="6" s="1"/>
  <c r="U3861" i="6"/>
  <c r="V3861" i="6" s="1"/>
  <c r="U3856" i="6"/>
  <c r="V3856" i="6"/>
  <c r="U3850" i="6"/>
  <c r="V3850" i="6" s="1"/>
  <c r="U3829" i="6"/>
  <c r="V3829" i="6" s="1"/>
  <c r="U3824" i="6"/>
  <c r="V3824" i="6"/>
  <c r="U3818" i="6"/>
  <c r="V3818" i="6" s="1"/>
  <c r="U3810" i="6"/>
  <c r="V3810" i="6"/>
  <c r="U3802" i="6"/>
  <c r="V3802" i="6" s="1"/>
  <c r="U3794" i="6"/>
  <c r="V3794" i="6"/>
  <c r="U3786" i="6"/>
  <c r="V3786" i="6" s="1"/>
  <c r="U3778" i="6"/>
  <c r="V3778" i="6"/>
  <c r="U3770" i="6"/>
  <c r="V3770" i="6" s="1"/>
  <c r="U3762" i="6"/>
  <c r="V3762" i="6"/>
  <c r="U3754" i="6"/>
  <c r="V3754" i="6" s="1"/>
  <c r="U3746" i="6"/>
  <c r="V3746" i="6"/>
  <c r="U3738" i="6"/>
  <c r="V3738" i="6" s="1"/>
  <c r="U3730" i="6"/>
  <c r="V3730" i="6"/>
  <c r="U3722" i="6"/>
  <c r="V3722" i="6" s="1"/>
  <c r="U4036" i="6"/>
  <c r="V4036" i="6" s="1"/>
  <c r="U4034" i="6"/>
  <c r="V4034" i="6" s="1"/>
  <c r="U4032" i="6"/>
  <c r="V4032" i="6" s="1"/>
  <c r="U4030" i="6"/>
  <c r="V4030" i="6" s="1"/>
  <c r="U4028" i="6"/>
  <c r="V4028" i="6" s="1"/>
  <c r="U4026" i="6"/>
  <c r="V4026" i="6" s="1"/>
  <c r="U4024" i="6"/>
  <c r="V4024" i="6" s="1"/>
  <c r="U4022" i="6"/>
  <c r="V4022" i="6" s="1"/>
  <c r="U4020" i="6"/>
  <c r="V4020" i="6" s="1"/>
  <c r="U4018" i="6"/>
  <c r="V4018" i="6" s="1"/>
  <c r="U4016" i="6"/>
  <c r="V4016" i="6" s="1"/>
  <c r="U4014" i="6"/>
  <c r="V4014" i="6" s="1"/>
  <c r="U4012" i="6"/>
  <c r="V4012" i="6" s="1"/>
  <c r="U4010" i="6"/>
  <c r="V4010" i="6" s="1"/>
  <c r="U4008" i="6"/>
  <c r="V4008" i="6" s="1"/>
  <c r="U4006" i="6"/>
  <c r="V4006" i="6" s="1"/>
  <c r="U4004" i="6"/>
  <c r="V4004" i="6" s="1"/>
  <c r="U4002" i="6"/>
  <c r="V4002" i="6" s="1"/>
  <c r="U4000" i="6"/>
  <c r="V4000" i="6" s="1"/>
  <c r="U3998" i="6"/>
  <c r="V3998" i="6" s="1"/>
  <c r="U3996" i="6"/>
  <c r="V3996" i="6" s="1"/>
  <c r="U3994" i="6"/>
  <c r="V3994" i="6" s="1"/>
  <c r="U3992" i="6"/>
  <c r="V3992" i="6" s="1"/>
  <c r="U3990" i="6"/>
  <c r="V3990" i="6" s="1"/>
  <c r="U3988" i="6"/>
  <c r="V3988" i="6" s="1"/>
  <c r="U3986" i="6"/>
  <c r="V3986" i="6" s="1"/>
  <c r="U3977" i="6"/>
  <c r="V3977" i="6" s="1"/>
  <c r="U3961" i="6"/>
  <c r="V3961" i="6" s="1"/>
  <c r="U3945" i="6"/>
  <c r="V3945" i="6" s="1"/>
  <c r="U3929" i="6"/>
  <c r="V3929" i="6" s="1"/>
  <c r="V3918" i="6"/>
  <c r="V3913" i="6"/>
  <c r="U3913" i="6"/>
  <c r="V3902" i="6"/>
  <c r="U3897" i="6"/>
  <c r="V3897" i="6" s="1"/>
  <c r="V3886" i="6"/>
  <c r="U3881" i="6"/>
  <c r="V3881" i="6" s="1"/>
  <c r="V3870" i="6"/>
  <c r="U3864" i="6"/>
  <c r="V3864" i="6" s="1"/>
  <c r="U3858" i="6"/>
  <c r="V3858" i="6" s="1"/>
  <c r="U3837" i="6"/>
  <c r="V3837" i="6" s="1"/>
  <c r="U3832" i="6"/>
  <c r="V3832" i="6" s="1"/>
  <c r="U3826" i="6"/>
  <c r="V3826" i="6" s="1"/>
  <c r="U3812" i="6"/>
  <c r="V3812" i="6" s="1"/>
  <c r="U3804" i="6"/>
  <c r="V3804" i="6" s="1"/>
  <c r="U3796" i="6"/>
  <c r="V3796" i="6" s="1"/>
  <c r="U3788" i="6"/>
  <c r="V3788" i="6" s="1"/>
  <c r="U3780" i="6"/>
  <c r="V3780" i="6" s="1"/>
  <c r="U3772" i="6"/>
  <c r="V3772" i="6" s="1"/>
  <c r="U3764" i="6"/>
  <c r="V3764" i="6" s="1"/>
  <c r="U3756" i="6"/>
  <c r="V3756" i="6" s="1"/>
  <c r="U3748" i="6"/>
  <c r="V3748" i="6" s="1"/>
  <c r="U3740" i="6"/>
  <c r="V3740" i="6" s="1"/>
  <c r="U3732" i="6"/>
  <c r="V3732" i="6" s="1"/>
  <c r="U3724" i="6"/>
  <c r="V3724" i="6" s="1"/>
  <c r="U3981" i="6"/>
  <c r="V3981" i="6" s="1"/>
  <c r="V3970" i="6"/>
  <c r="U3965" i="6"/>
  <c r="V3965" i="6" s="1"/>
  <c r="V3954" i="6"/>
  <c r="U3949" i="6"/>
  <c r="V3949" i="6" s="1"/>
  <c r="V3938" i="6"/>
  <c r="V3933" i="6"/>
  <c r="U3933" i="6"/>
  <c r="V3922" i="6"/>
  <c r="U3917" i="6"/>
  <c r="V3917" i="6" s="1"/>
  <c r="V3906" i="6"/>
  <c r="U3901" i="6"/>
  <c r="V3901" i="6" s="1"/>
  <c r="V3890" i="6"/>
  <c r="U3885" i="6"/>
  <c r="V3885" i="6" s="1"/>
  <c r="V3874" i="6"/>
  <c r="U3869" i="6"/>
  <c r="V3869" i="6" s="1"/>
  <c r="U3866" i="6"/>
  <c r="V3866" i="6" s="1"/>
  <c r="U3845" i="6"/>
  <c r="V3845" i="6" s="1"/>
  <c r="U3840" i="6"/>
  <c r="V3840" i="6"/>
  <c r="V3834" i="6"/>
  <c r="U3834" i="6"/>
  <c r="U3814" i="6"/>
  <c r="V3814" i="6"/>
  <c r="U3806" i="6"/>
  <c r="V3806" i="6" s="1"/>
  <c r="U3798" i="6"/>
  <c r="V3798" i="6"/>
  <c r="U3790" i="6"/>
  <c r="V3790" i="6" s="1"/>
  <c r="U3782" i="6"/>
  <c r="V3782" i="6" s="1"/>
  <c r="U3774" i="6"/>
  <c r="V3774" i="6" s="1"/>
  <c r="U3766" i="6"/>
  <c r="V3766" i="6" s="1"/>
  <c r="U3758" i="6"/>
  <c r="V3758" i="6" s="1"/>
  <c r="U3750" i="6"/>
  <c r="V3750" i="6"/>
  <c r="U3742" i="6"/>
  <c r="V3742" i="6" s="1"/>
  <c r="U3734" i="6"/>
  <c r="V3734" i="6"/>
  <c r="U3726" i="6"/>
  <c r="V3726" i="6" s="1"/>
  <c r="V3718" i="6"/>
  <c r="V3716" i="6"/>
  <c r="V3714" i="6"/>
  <c r="V3712" i="6"/>
  <c r="V3710" i="6"/>
  <c r="V3708" i="6"/>
  <c r="V3706" i="6"/>
  <c r="V3704" i="6"/>
  <c r="V3702" i="6"/>
  <c r="V3700" i="6"/>
  <c r="V3698" i="6"/>
  <c r="V3696" i="6"/>
  <c r="V3694" i="6"/>
  <c r="V3692" i="6"/>
  <c r="V3690" i="6"/>
  <c r="V3688" i="6"/>
  <c r="V3686" i="6"/>
  <c r="V3684" i="6"/>
  <c r="V3682" i="6"/>
  <c r="V3680" i="6"/>
  <c r="V3678" i="6"/>
  <c r="V3676" i="6"/>
  <c r="V3674" i="6"/>
  <c r="V3672" i="6"/>
  <c r="V3670" i="6"/>
  <c r="V3668" i="6"/>
  <c r="V3666" i="6"/>
  <c r="V3664" i="6"/>
  <c r="V3662" i="6"/>
  <c r="V3660" i="6"/>
  <c r="V3658" i="6"/>
  <c r="V3656" i="6"/>
  <c r="V3654" i="6"/>
  <c r="V3652" i="6"/>
  <c r="V3650" i="6"/>
  <c r="V3648" i="6"/>
  <c r="V3646" i="6"/>
  <c r="V3644" i="6"/>
  <c r="V3642" i="6"/>
  <c r="V3640" i="6"/>
  <c r="V3638" i="6"/>
  <c r="V3636" i="6"/>
  <c r="V3634" i="6"/>
  <c r="V3632" i="6"/>
  <c r="V3630" i="6"/>
  <c r="V3628" i="6"/>
  <c r="V3626" i="6"/>
  <c r="V3624" i="6"/>
  <c r="V3622" i="6"/>
  <c r="V3620" i="6"/>
  <c r="V3618" i="6"/>
  <c r="V3616" i="6"/>
  <c r="V3614" i="6"/>
  <c r="V3612" i="6"/>
  <c r="V3610" i="6"/>
  <c r="V3608" i="6"/>
  <c r="V3606" i="6"/>
  <c r="V3604" i="6"/>
  <c r="V3602" i="6"/>
  <c r="V3600" i="6"/>
  <c r="V3598" i="6"/>
  <c r="V3596" i="6"/>
  <c r="V3594" i="6"/>
  <c r="V3592" i="6"/>
  <c r="V3590" i="6"/>
  <c r="V3588" i="6"/>
  <c r="V3586" i="6"/>
  <c r="V3584" i="6"/>
  <c r="V3582" i="6"/>
  <c r="V3580" i="6"/>
  <c r="V3578" i="6"/>
  <c r="V3576" i="6"/>
  <c r="V3574" i="6"/>
  <c r="V3572" i="6"/>
  <c r="V3570" i="6"/>
  <c r="V3568" i="6"/>
  <c r="V3566" i="6"/>
  <c r="V3564" i="6"/>
  <c r="V3562" i="6"/>
  <c r="V3560" i="6"/>
  <c r="V3558" i="6"/>
  <c r="V3556" i="6"/>
  <c r="V3554" i="6"/>
  <c r="V3552" i="6"/>
  <c r="V3550" i="6"/>
  <c r="V3548" i="6"/>
  <c r="V3546" i="6"/>
  <c r="V3544" i="6"/>
  <c r="V3542" i="6"/>
  <c r="V3540" i="6"/>
  <c r="V3538" i="6"/>
  <c r="V3536" i="6"/>
  <c r="V3534" i="6"/>
  <c r="V3532" i="6"/>
  <c r="V3530" i="6"/>
  <c r="V3528" i="6"/>
  <c r="V3526" i="6"/>
  <c r="V3524" i="6"/>
  <c r="V3522" i="6"/>
  <c r="V3520" i="6"/>
  <c r="V3518" i="6"/>
  <c r="V3516" i="6"/>
  <c r="V3514" i="6"/>
  <c r="V3512" i="6"/>
  <c r="V3510" i="6"/>
  <c r="V3508" i="6"/>
  <c r="V3506" i="6"/>
  <c r="U3503" i="6"/>
  <c r="V3503" i="6" s="1"/>
  <c r="U3499" i="6"/>
  <c r="V3499" i="6" s="1"/>
  <c r="U3495" i="6"/>
  <c r="V3495" i="6" s="1"/>
  <c r="U3491" i="6"/>
  <c r="V3491" i="6" s="1"/>
  <c r="U3487" i="6"/>
  <c r="V3487" i="6" s="1"/>
  <c r="U3483" i="6"/>
  <c r="V3483" i="6" s="1"/>
  <c r="U3479" i="6"/>
  <c r="V3479" i="6" s="1"/>
  <c r="U3475" i="6"/>
  <c r="V3475" i="6" s="1"/>
  <c r="U3471" i="6"/>
  <c r="V3471" i="6" s="1"/>
  <c r="U3467" i="6"/>
  <c r="V3467" i="6" s="1"/>
  <c r="U3463" i="6"/>
  <c r="V3463" i="6" s="1"/>
  <c r="U3459" i="6"/>
  <c r="V3459" i="6" s="1"/>
  <c r="U3502" i="6"/>
  <c r="V3502" i="6" s="1"/>
  <c r="U3498" i="6"/>
  <c r="V3498" i="6" s="1"/>
  <c r="U3494" i="6"/>
  <c r="V3494" i="6" s="1"/>
  <c r="U3490" i="6"/>
  <c r="V3490" i="6" s="1"/>
  <c r="U3486" i="6"/>
  <c r="V3486" i="6" s="1"/>
  <c r="U3482" i="6"/>
  <c r="V3482" i="6" s="1"/>
  <c r="U3478" i="6"/>
  <c r="V3478" i="6" s="1"/>
  <c r="U3474" i="6"/>
  <c r="V3474" i="6" s="1"/>
  <c r="V3868" i="6"/>
  <c r="U3505" i="6"/>
  <c r="V3505" i="6" s="1"/>
  <c r="U3501" i="6"/>
  <c r="V3501" i="6" s="1"/>
  <c r="U3497" i="6"/>
  <c r="V3497" i="6" s="1"/>
  <c r="V3493" i="6"/>
  <c r="U3493" i="6"/>
  <c r="U3489" i="6"/>
  <c r="V3489" i="6" s="1"/>
  <c r="V3485" i="6"/>
  <c r="U3485" i="6"/>
  <c r="U3481" i="6"/>
  <c r="V3481" i="6" s="1"/>
  <c r="U3477" i="6"/>
  <c r="V3477" i="6" s="1"/>
  <c r="U3473" i="6"/>
  <c r="V3473" i="6" s="1"/>
  <c r="U3469" i="6"/>
  <c r="V3469" i="6" s="1"/>
  <c r="U3465" i="6"/>
  <c r="V3465" i="6" s="1"/>
  <c r="V3461" i="6"/>
  <c r="U3461" i="6"/>
  <c r="U3457" i="6"/>
  <c r="V3457" i="6" s="1"/>
  <c r="V3865" i="6"/>
  <c r="V3857" i="6"/>
  <c r="V3849" i="6"/>
  <c r="V3841" i="6"/>
  <c r="V3833" i="6"/>
  <c r="V3825" i="6"/>
  <c r="V3817" i="6"/>
  <c r="V3813" i="6"/>
  <c r="V3809" i="6"/>
  <c r="V3805" i="6"/>
  <c r="V3801" i="6"/>
  <c r="V3797" i="6"/>
  <c r="V3793" i="6"/>
  <c r="V3789" i="6"/>
  <c r="V3785" i="6"/>
  <c r="V3781" i="6"/>
  <c r="V3777" i="6"/>
  <c r="V3773" i="6"/>
  <c r="V3769" i="6"/>
  <c r="V3765" i="6"/>
  <c r="V3761" i="6"/>
  <c r="V3757" i="6"/>
  <c r="V3753" i="6"/>
  <c r="V3749" i="6"/>
  <c r="V3745" i="6"/>
  <c r="V3741" i="6"/>
  <c r="V3737" i="6"/>
  <c r="V3733" i="6"/>
  <c r="V3729" i="6"/>
  <c r="V3725" i="6"/>
  <c r="V3721" i="6"/>
  <c r="V3717" i="6"/>
  <c r="V3713" i="6"/>
  <c r="V3709" i="6"/>
  <c r="V3705" i="6"/>
  <c r="V3701" i="6"/>
  <c r="V3697" i="6"/>
  <c r="V3693" i="6"/>
  <c r="V3689" i="6"/>
  <c r="V3685" i="6"/>
  <c r="V3681" i="6"/>
  <c r="V3677" i="6"/>
  <c r="V3673" i="6"/>
  <c r="V3669" i="6"/>
  <c r="V3665" i="6"/>
  <c r="V3661" i="6"/>
  <c r="V3657" i="6"/>
  <c r="V3653" i="6"/>
  <c r="V3649" i="6"/>
  <c r="V3645" i="6"/>
  <c r="V3641" i="6"/>
  <c r="V3637" i="6"/>
  <c r="V3633" i="6"/>
  <c r="V3629" i="6"/>
  <c r="V3625" i="6"/>
  <c r="V3621" i="6"/>
  <c r="V3617" i="6"/>
  <c r="V3615" i="6"/>
  <c r="V3611" i="6"/>
  <c r="V3607" i="6"/>
  <c r="V3603" i="6"/>
  <c r="V3599" i="6"/>
  <c r="V3595" i="6"/>
  <c r="V3591" i="6"/>
  <c r="V3587" i="6"/>
  <c r="V3583" i="6"/>
  <c r="V3579" i="6"/>
  <c r="V3575" i="6"/>
  <c r="V3571" i="6"/>
  <c r="V3567" i="6"/>
  <c r="V3563" i="6"/>
  <c r="V3559" i="6"/>
  <c r="V3555" i="6"/>
  <c r="V3551" i="6"/>
  <c r="V3547" i="6"/>
  <c r="V3543" i="6"/>
  <c r="V3539" i="6"/>
  <c r="V3535" i="6"/>
  <c r="V3531" i="6"/>
  <c r="V3527" i="6"/>
  <c r="V3523" i="6"/>
  <c r="V3519" i="6"/>
  <c r="V3515" i="6"/>
  <c r="V3511" i="6"/>
  <c r="V3509" i="6"/>
  <c r="U3504" i="6"/>
  <c r="V3504" i="6" s="1"/>
  <c r="U3500" i="6"/>
  <c r="V3500" i="6" s="1"/>
  <c r="U3496" i="6"/>
  <c r="V3496" i="6" s="1"/>
  <c r="U3492" i="6"/>
  <c r="V3492" i="6" s="1"/>
  <c r="U3488" i="6"/>
  <c r="V3488" i="6" s="1"/>
  <c r="U3484" i="6"/>
  <c r="V3484" i="6" s="1"/>
  <c r="U3480" i="6"/>
  <c r="V3480" i="6" s="1"/>
  <c r="U3476" i="6"/>
  <c r="V3476" i="6" s="1"/>
  <c r="U3472" i="6"/>
  <c r="V3472" i="6" s="1"/>
  <c r="U3204" i="6"/>
  <c r="V3204" i="6" s="1"/>
  <c r="U3200" i="6"/>
  <c r="V3200" i="6" s="1"/>
  <c r="U3196" i="6"/>
  <c r="V3196" i="6" s="1"/>
  <c r="U3192" i="6"/>
  <c r="V3192" i="6" s="1"/>
  <c r="U3188" i="6"/>
  <c r="V3188" i="6" s="1"/>
  <c r="U3184" i="6"/>
  <c r="V3184" i="6" s="1"/>
  <c r="V3181" i="6"/>
  <c r="U3181" i="6"/>
  <c r="U3178" i="6"/>
  <c r="V3178" i="6" s="1"/>
  <c r="U3168" i="6"/>
  <c r="V3168" i="6" s="1"/>
  <c r="U3165" i="6"/>
  <c r="V3165" i="6" s="1"/>
  <c r="U3162" i="6"/>
  <c r="V3162" i="6" s="1"/>
  <c r="U3152" i="6"/>
  <c r="V3152" i="6" s="1"/>
  <c r="V3149" i="6"/>
  <c r="U3149" i="6"/>
  <c r="U3146" i="6"/>
  <c r="V3146" i="6" s="1"/>
  <c r="U3136" i="6"/>
  <c r="V3136" i="6" s="1"/>
  <c r="U3133" i="6"/>
  <c r="V3133" i="6" s="1"/>
  <c r="U3130" i="6"/>
  <c r="V3130" i="6" s="1"/>
  <c r="U3120" i="6"/>
  <c r="V3120" i="6" s="1"/>
  <c r="U3117" i="6"/>
  <c r="V3117" i="6" s="1"/>
  <c r="U3114" i="6"/>
  <c r="V3114" i="6" s="1"/>
  <c r="U3104" i="6"/>
  <c r="V3104" i="6" s="1"/>
  <c r="U3101" i="6"/>
  <c r="V3101" i="6" s="1"/>
  <c r="U3098" i="6"/>
  <c r="V3098" i="6" s="1"/>
  <c r="U3088" i="6"/>
  <c r="V3088" i="6" s="1"/>
  <c r="U3085" i="6"/>
  <c r="V3085" i="6" s="1"/>
  <c r="U3082" i="6"/>
  <c r="V3082" i="6" s="1"/>
  <c r="U3072" i="6"/>
  <c r="V3072" i="6" s="1"/>
  <c r="U3069" i="6"/>
  <c r="V3069" i="6" s="1"/>
  <c r="U3066" i="6"/>
  <c r="V3066" i="6" s="1"/>
  <c r="V3455" i="6"/>
  <c r="V3453" i="6"/>
  <c r="V3451" i="6"/>
  <c r="V3449" i="6"/>
  <c r="V3447" i="6"/>
  <c r="V3445" i="6"/>
  <c r="V3443" i="6"/>
  <c r="V3441" i="6"/>
  <c r="V3439" i="6"/>
  <c r="V3437" i="6"/>
  <c r="V3435" i="6"/>
  <c r="V3433" i="6"/>
  <c r="V3431" i="6"/>
  <c r="V3429" i="6"/>
  <c r="V3427" i="6"/>
  <c r="V3425" i="6"/>
  <c r="V3423" i="6"/>
  <c r="V3421" i="6"/>
  <c r="V3419" i="6"/>
  <c r="V3417" i="6"/>
  <c r="V3415" i="6"/>
  <c r="V3413" i="6"/>
  <c r="V3411" i="6"/>
  <c r="V3409" i="6"/>
  <c r="V3407" i="6"/>
  <c r="V3405" i="6"/>
  <c r="V3403" i="6"/>
  <c r="V3401" i="6"/>
  <c r="V3399" i="6"/>
  <c r="V3397" i="6"/>
  <c r="V3395" i="6"/>
  <c r="V3393" i="6"/>
  <c r="V3391" i="6"/>
  <c r="V3389" i="6"/>
  <c r="V3387" i="6"/>
  <c r="V3385" i="6"/>
  <c r="V3383" i="6"/>
  <c r="V3381" i="6"/>
  <c r="V3379" i="6"/>
  <c r="V3377" i="6"/>
  <c r="V3375" i="6"/>
  <c r="V3373" i="6"/>
  <c r="V3371" i="6"/>
  <c r="V3369" i="6"/>
  <c r="V3367" i="6"/>
  <c r="V3365" i="6"/>
  <c r="V3363" i="6"/>
  <c r="V3361" i="6"/>
  <c r="V3359" i="6"/>
  <c r="V3357" i="6"/>
  <c r="V3355" i="6"/>
  <c r="V3353" i="6"/>
  <c r="V3351" i="6"/>
  <c r="V3349" i="6"/>
  <c r="V3347" i="6"/>
  <c r="V3345" i="6"/>
  <c r="V3343" i="6"/>
  <c r="V3341" i="6"/>
  <c r="V3339" i="6"/>
  <c r="V3337" i="6"/>
  <c r="V3335" i="6"/>
  <c r="V3333" i="6"/>
  <c r="V3331" i="6"/>
  <c r="V3329" i="6"/>
  <c r="V3327" i="6"/>
  <c r="V3325" i="6"/>
  <c r="V3323" i="6"/>
  <c r="V3321" i="6"/>
  <c r="V3319" i="6"/>
  <c r="V3317" i="6"/>
  <c r="V3315" i="6"/>
  <c r="V3313" i="6"/>
  <c r="V3311" i="6"/>
  <c r="V3309" i="6"/>
  <c r="V3307" i="6"/>
  <c r="V3305" i="6"/>
  <c r="V3303" i="6"/>
  <c r="V3301" i="6"/>
  <c r="V3299" i="6"/>
  <c r="V3297" i="6"/>
  <c r="V3295" i="6"/>
  <c r="V3293" i="6"/>
  <c r="V3291" i="6"/>
  <c r="V3289" i="6"/>
  <c r="V3287" i="6"/>
  <c r="V3285" i="6"/>
  <c r="V3283" i="6"/>
  <c r="V3281" i="6"/>
  <c r="V3279" i="6"/>
  <c r="V3277" i="6"/>
  <c r="V3275" i="6"/>
  <c r="V3273" i="6"/>
  <c r="V3271" i="6"/>
  <c r="V3269" i="6"/>
  <c r="V3267" i="6"/>
  <c r="V3265" i="6"/>
  <c r="V3263" i="6"/>
  <c r="V3261" i="6"/>
  <c r="V3259" i="6"/>
  <c r="V3257" i="6"/>
  <c r="V3255" i="6"/>
  <c r="V3253" i="6"/>
  <c r="V3251" i="6"/>
  <c r="V3249" i="6"/>
  <c r="V3247" i="6"/>
  <c r="V3245" i="6"/>
  <c r="V3243" i="6"/>
  <c r="V3241" i="6"/>
  <c r="V3239" i="6"/>
  <c r="V3237" i="6"/>
  <c r="V3235" i="6"/>
  <c r="V3233" i="6"/>
  <c r="V3231" i="6"/>
  <c r="V3229" i="6"/>
  <c r="V3227" i="6"/>
  <c r="V3225" i="6"/>
  <c r="V3223" i="6"/>
  <c r="V3221" i="6"/>
  <c r="V3219" i="6"/>
  <c r="V3217" i="6"/>
  <c r="V3215" i="6"/>
  <c r="V3213" i="6"/>
  <c r="V3211" i="6"/>
  <c r="V3209" i="6"/>
  <c r="V3207" i="6"/>
  <c r="U3203" i="6"/>
  <c r="V3203" i="6" s="1"/>
  <c r="U3199" i="6"/>
  <c r="V3199" i="6" s="1"/>
  <c r="U3195" i="6"/>
  <c r="V3195" i="6" s="1"/>
  <c r="V3191" i="6"/>
  <c r="U3191" i="6"/>
  <c r="U3187" i="6"/>
  <c r="V3187" i="6" s="1"/>
  <c r="V3180" i="6"/>
  <c r="U3180" i="6"/>
  <c r="U3177" i="6"/>
  <c r="V3177" i="6" s="1"/>
  <c r="V3174" i="6"/>
  <c r="U3174" i="6"/>
  <c r="U3164" i="6"/>
  <c r="V3164" i="6" s="1"/>
  <c r="U3161" i="6"/>
  <c r="V3161" i="6" s="1"/>
  <c r="U3158" i="6"/>
  <c r="V3158" i="6" s="1"/>
  <c r="V3148" i="6"/>
  <c r="U3148" i="6"/>
  <c r="U3145" i="6"/>
  <c r="V3145" i="6" s="1"/>
  <c r="V3142" i="6"/>
  <c r="U3142" i="6"/>
  <c r="U3132" i="6"/>
  <c r="V3132" i="6" s="1"/>
  <c r="V3129" i="6"/>
  <c r="U3129" i="6"/>
  <c r="U3126" i="6"/>
  <c r="V3126" i="6" s="1"/>
  <c r="U3116" i="6"/>
  <c r="V3116" i="6" s="1"/>
  <c r="U3113" i="6"/>
  <c r="V3113" i="6" s="1"/>
  <c r="V3110" i="6"/>
  <c r="U3110" i="6"/>
  <c r="U3100" i="6"/>
  <c r="V3100" i="6" s="1"/>
  <c r="V3097" i="6"/>
  <c r="U3097" i="6"/>
  <c r="U3094" i="6"/>
  <c r="V3094" i="6" s="1"/>
  <c r="V3084" i="6"/>
  <c r="U3084" i="6"/>
  <c r="U3081" i="6"/>
  <c r="V3081" i="6" s="1"/>
  <c r="U3078" i="6"/>
  <c r="V3078" i="6" s="1"/>
  <c r="U3068" i="6"/>
  <c r="V3068" i="6" s="1"/>
  <c r="U3063" i="6"/>
  <c r="V3063" i="6" s="1"/>
  <c r="U3206" i="6"/>
  <c r="V3206" i="6" s="1"/>
  <c r="U3202" i="6"/>
  <c r="V3202" i="6" s="1"/>
  <c r="U3198" i="6"/>
  <c r="V3198" i="6" s="1"/>
  <c r="U3194" i="6"/>
  <c r="V3194" i="6" s="1"/>
  <c r="U3190" i="6"/>
  <c r="V3190" i="6" s="1"/>
  <c r="V3186" i="6"/>
  <c r="U3186" i="6"/>
  <c r="U3176" i="6"/>
  <c r="V3176" i="6" s="1"/>
  <c r="V3173" i="6"/>
  <c r="U3173" i="6"/>
  <c r="U3170" i="6"/>
  <c r="V3170" i="6" s="1"/>
  <c r="U3160" i="6"/>
  <c r="V3160" i="6" s="1"/>
  <c r="U3157" i="6"/>
  <c r="V3157" i="6" s="1"/>
  <c r="U3154" i="6"/>
  <c r="V3154" i="6" s="1"/>
  <c r="U3144" i="6"/>
  <c r="V3144" i="6" s="1"/>
  <c r="V3141" i="6"/>
  <c r="U3141" i="6"/>
  <c r="U3138" i="6"/>
  <c r="V3138" i="6" s="1"/>
  <c r="V3128" i="6"/>
  <c r="U3128" i="6"/>
  <c r="U3125" i="6"/>
  <c r="V3125" i="6" s="1"/>
  <c r="U3122" i="6"/>
  <c r="V3122" i="6" s="1"/>
  <c r="U3112" i="6"/>
  <c r="V3112" i="6" s="1"/>
  <c r="U3109" i="6"/>
  <c r="V3109" i="6" s="1"/>
  <c r="U3106" i="6"/>
  <c r="V3106" i="6" s="1"/>
  <c r="V3096" i="6"/>
  <c r="U3096" i="6"/>
  <c r="U3093" i="6"/>
  <c r="V3093" i="6" s="1"/>
  <c r="V3090" i="6"/>
  <c r="U3090" i="6"/>
  <c r="U3080" i="6"/>
  <c r="V3080" i="6" s="1"/>
  <c r="U3077" i="6"/>
  <c r="V3077" i="6" s="1"/>
  <c r="U3074" i="6"/>
  <c r="V3074" i="6" s="1"/>
  <c r="V3470" i="6"/>
  <c r="V3468" i="6"/>
  <c r="V3466" i="6"/>
  <c r="V3464" i="6"/>
  <c r="V3462" i="6"/>
  <c r="V3460" i="6"/>
  <c r="V3458" i="6"/>
  <c r="V3456" i="6"/>
  <c r="V3454" i="6"/>
  <c r="V3452" i="6"/>
  <c r="V3450" i="6"/>
  <c r="V3448" i="6"/>
  <c r="V3446" i="6"/>
  <c r="V3444" i="6"/>
  <c r="V3442" i="6"/>
  <c r="V3440" i="6"/>
  <c r="V3438" i="6"/>
  <c r="V3436" i="6"/>
  <c r="V3434" i="6"/>
  <c r="V3432" i="6"/>
  <c r="V3430" i="6"/>
  <c r="V3428" i="6"/>
  <c r="V3426" i="6"/>
  <c r="V3424" i="6"/>
  <c r="V3422" i="6"/>
  <c r="V3420" i="6"/>
  <c r="V3418" i="6"/>
  <c r="V3416" i="6"/>
  <c r="V3414" i="6"/>
  <c r="V3412" i="6"/>
  <c r="V3410" i="6"/>
  <c r="V3408" i="6"/>
  <c r="V3406" i="6"/>
  <c r="V3404" i="6"/>
  <c r="V3402" i="6"/>
  <c r="V3400" i="6"/>
  <c r="V3398" i="6"/>
  <c r="V3396" i="6"/>
  <c r="V3394" i="6"/>
  <c r="V3392" i="6"/>
  <c r="V3390" i="6"/>
  <c r="V3388" i="6"/>
  <c r="V3386" i="6"/>
  <c r="V3384" i="6"/>
  <c r="V3382" i="6"/>
  <c r="V3380" i="6"/>
  <c r="V3378" i="6"/>
  <c r="V3376" i="6"/>
  <c r="V3374" i="6"/>
  <c r="V3372" i="6"/>
  <c r="V3370" i="6"/>
  <c r="V3368" i="6"/>
  <c r="V3366" i="6"/>
  <c r="V3364" i="6"/>
  <c r="V3362" i="6"/>
  <c r="V3360" i="6"/>
  <c r="V3358" i="6"/>
  <c r="V3356" i="6"/>
  <c r="V3354" i="6"/>
  <c r="V3352" i="6"/>
  <c r="V3350" i="6"/>
  <c r="V3348" i="6"/>
  <c r="V3346" i="6"/>
  <c r="V3344" i="6"/>
  <c r="V3342" i="6"/>
  <c r="V3340" i="6"/>
  <c r="V3338" i="6"/>
  <c r="V3336" i="6"/>
  <c r="V3334" i="6"/>
  <c r="V3332" i="6"/>
  <c r="V3330" i="6"/>
  <c r="V3328" i="6"/>
  <c r="V3326" i="6"/>
  <c r="V3324" i="6"/>
  <c r="V3322" i="6"/>
  <c r="V3320" i="6"/>
  <c r="V3318" i="6"/>
  <c r="V3316" i="6"/>
  <c r="V3314" i="6"/>
  <c r="V3312" i="6"/>
  <c r="V3310" i="6"/>
  <c r="V3308" i="6"/>
  <c r="V3306" i="6"/>
  <c r="V3304" i="6"/>
  <c r="V3302" i="6"/>
  <c r="V3300" i="6"/>
  <c r="V3298" i="6"/>
  <c r="V3296" i="6"/>
  <c r="V3294" i="6"/>
  <c r="V3292" i="6"/>
  <c r="V3290" i="6"/>
  <c r="V3288" i="6"/>
  <c r="V3286" i="6"/>
  <c r="V3284" i="6"/>
  <c r="V3282" i="6"/>
  <c r="V3280" i="6"/>
  <c r="V3278" i="6"/>
  <c r="V3276" i="6"/>
  <c r="V3274" i="6"/>
  <c r="V3272" i="6"/>
  <c r="V3270" i="6"/>
  <c r="V3268" i="6"/>
  <c r="V3266" i="6"/>
  <c r="V3264" i="6"/>
  <c r="V3262" i="6"/>
  <c r="V3260" i="6"/>
  <c r="V3258" i="6"/>
  <c r="V3256" i="6"/>
  <c r="V3254" i="6"/>
  <c r="V3252" i="6"/>
  <c r="V3250" i="6"/>
  <c r="V3248" i="6"/>
  <c r="V3246" i="6"/>
  <c r="V3244" i="6"/>
  <c r="V3242" i="6"/>
  <c r="V3240" i="6"/>
  <c r="V3238" i="6"/>
  <c r="V3236" i="6"/>
  <c r="V3234" i="6"/>
  <c r="V3232" i="6"/>
  <c r="V3230" i="6"/>
  <c r="V3228" i="6"/>
  <c r="V3226" i="6"/>
  <c r="V3224" i="6"/>
  <c r="V3222" i="6"/>
  <c r="V3220" i="6"/>
  <c r="V3218" i="6"/>
  <c r="V3216" i="6"/>
  <c r="V3214" i="6"/>
  <c r="V3212" i="6"/>
  <c r="V3210" i="6"/>
  <c r="V3205" i="6"/>
  <c r="U3205" i="6"/>
  <c r="U3201" i="6"/>
  <c r="V3201" i="6" s="1"/>
  <c r="V3197" i="6"/>
  <c r="U3197" i="6"/>
  <c r="U3193" i="6"/>
  <c r="V3193" i="6" s="1"/>
  <c r="V3189" i="6"/>
  <c r="U3189" i="6"/>
  <c r="U3185" i="6"/>
  <c r="V3185" i="6" s="1"/>
  <c r="U3182" i="6"/>
  <c r="V3182" i="6" s="1"/>
  <c r="U3172" i="6"/>
  <c r="V3172" i="6" s="1"/>
  <c r="V3169" i="6"/>
  <c r="U3169" i="6"/>
  <c r="U3166" i="6"/>
  <c r="V3166" i="6" s="1"/>
  <c r="V3156" i="6"/>
  <c r="U3156" i="6"/>
  <c r="U3153" i="6"/>
  <c r="V3153" i="6" s="1"/>
  <c r="V3150" i="6"/>
  <c r="U3150" i="6"/>
  <c r="U3140" i="6"/>
  <c r="V3140" i="6" s="1"/>
  <c r="U3137" i="6"/>
  <c r="V3137" i="6" s="1"/>
  <c r="U3134" i="6"/>
  <c r="V3134" i="6" s="1"/>
  <c r="V3124" i="6"/>
  <c r="U3124" i="6"/>
  <c r="U3121" i="6"/>
  <c r="V3121" i="6" s="1"/>
  <c r="V3118" i="6"/>
  <c r="U3118" i="6"/>
  <c r="U3108" i="6"/>
  <c r="V3108" i="6" s="1"/>
  <c r="V3105" i="6"/>
  <c r="U3105" i="6"/>
  <c r="U3102" i="6"/>
  <c r="V3102" i="6" s="1"/>
  <c r="U3092" i="6"/>
  <c r="V3092" i="6" s="1"/>
  <c r="U3089" i="6"/>
  <c r="V3089" i="6" s="1"/>
  <c r="V3086" i="6"/>
  <c r="U3086" i="6"/>
  <c r="U3076" i="6"/>
  <c r="V3076" i="6" s="1"/>
  <c r="V3073" i="6"/>
  <c r="U3073" i="6"/>
  <c r="U3070" i="6"/>
  <c r="V3070" i="6" s="1"/>
  <c r="U3062" i="6"/>
  <c r="V3062" i="6" s="1"/>
  <c r="U3060" i="6"/>
  <c r="V3060" i="6" s="1"/>
  <c r="U3058" i="6"/>
  <c r="V3058" i="6"/>
  <c r="U3056" i="6"/>
  <c r="V3056" i="6" s="1"/>
  <c r="U3054" i="6"/>
  <c r="V3054" i="6" s="1"/>
  <c r="U3052" i="6"/>
  <c r="V3052" i="6" s="1"/>
  <c r="U3050" i="6"/>
  <c r="V3050" i="6" s="1"/>
  <c r="U3048" i="6"/>
  <c r="V3048" i="6" s="1"/>
  <c r="U3046" i="6"/>
  <c r="V3046" i="6" s="1"/>
  <c r="U3044" i="6"/>
  <c r="V3044" i="6" s="1"/>
  <c r="U3042" i="6"/>
  <c r="V3042" i="6" s="1"/>
  <c r="U3040" i="6"/>
  <c r="V3040" i="6" s="1"/>
  <c r="U3038" i="6"/>
  <c r="V3038" i="6" s="1"/>
  <c r="U3036" i="6"/>
  <c r="V3036" i="6" s="1"/>
  <c r="U3034" i="6"/>
  <c r="V3034" i="6" s="1"/>
  <c r="U3032" i="6"/>
  <c r="V3032" i="6"/>
  <c r="U3030" i="6"/>
  <c r="V3030" i="6" s="1"/>
  <c r="U3028" i="6"/>
  <c r="V3028" i="6"/>
  <c r="U3026" i="6"/>
  <c r="V3026" i="6" s="1"/>
  <c r="U3024" i="6"/>
  <c r="V3024" i="6"/>
  <c r="U3022" i="6"/>
  <c r="V3022" i="6" s="1"/>
  <c r="U3020" i="6"/>
  <c r="V3020" i="6"/>
  <c r="U3018" i="6"/>
  <c r="V3018" i="6" s="1"/>
  <c r="U3016" i="6"/>
  <c r="V3016" i="6"/>
  <c r="U3014" i="6"/>
  <c r="V3014" i="6" s="1"/>
  <c r="U3012" i="6"/>
  <c r="V3012" i="6"/>
  <c r="U3010" i="6"/>
  <c r="V3010" i="6" s="1"/>
  <c r="U3008" i="6"/>
  <c r="V3008" i="6" s="1"/>
  <c r="U3006" i="6"/>
  <c r="V3006" i="6" s="1"/>
  <c r="U3004" i="6"/>
  <c r="V3004" i="6" s="1"/>
  <c r="U3002" i="6"/>
  <c r="V3002" i="6"/>
  <c r="U3000" i="6"/>
  <c r="V3000" i="6" s="1"/>
  <c r="U2998" i="6"/>
  <c r="V2998" i="6" s="1"/>
  <c r="U2996" i="6"/>
  <c r="V2996" i="6" s="1"/>
  <c r="U2994" i="6"/>
  <c r="V2994" i="6" s="1"/>
  <c r="U2992" i="6"/>
  <c r="V2992" i="6" s="1"/>
  <c r="U2990" i="6"/>
  <c r="V2990" i="6" s="1"/>
  <c r="U2988" i="6"/>
  <c r="V2988" i="6" s="1"/>
  <c r="U2986" i="6"/>
  <c r="V2986" i="6"/>
  <c r="U2984" i="6"/>
  <c r="V2984" i="6" s="1"/>
  <c r="U2982" i="6"/>
  <c r="V2982" i="6" s="1"/>
  <c r="U2980" i="6"/>
  <c r="V2980" i="6" s="1"/>
  <c r="U2978" i="6"/>
  <c r="V2978" i="6" s="1"/>
  <c r="U2976" i="6"/>
  <c r="V2976" i="6" s="1"/>
  <c r="U2974" i="6"/>
  <c r="V2974" i="6" s="1"/>
  <c r="U2972" i="6"/>
  <c r="V2972" i="6" s="1"/>
  <c r="U2970" i="6"/>
  <c r="V2970" i="6"/>
  <c r="U2968" i="6"/>
  <c r="V2968" i="6" s="1"/>
  <c r="U2966" i="6"/>
  <c r="V2966" i="6" s="1"/>
  <c r="U2964" i="6"/>
  <c r="V2964" i="6" s="1"/>
  <c r="U2962" i="6"/>
  <c r="V2962" i="6" s="1"/>
  <c r="U2960" i="6"/>
  <c r="V2960" i="6" s="1"/>
  <c r="U2958" i="6"/>
  <c r="V2958" i="6" s="1"/>
  <c r="U2956" i="6"/>
  <c r="V2956" i="6" s="1"/>
  <c r="U2954" i="6"/>
  <c r="V2954" i="6"/>
  <c r="U2952" i="6"/>
  <c r="V2952" i="6" s="1"/>
  <c r="U2950" i="6"/>
  <c r="V2950" i="6" s="1"/>
  <c r="U2948" i="6"/>
  <c r="V2948" i="6" s="1"/>
  <c r="U2946" i="6"/>
  <c r="V2946" i="6" s="1"/>
  <c r="U2944" i="6"/>
  <c r="V2944" i="6" s="1"/>
  <c r="U2942" i="6"/>
  <c r="V2942" i="6" s="1"/>
  <c r="U2940" i="6"/>
  <c r="V2940" i="6" s="1"/>
  <c r="U2938" i="6"/>
  <c r="V2938" i="6"/>
  <c r="U2936" i="6"/>
  <c r="V2936" i="6" s="1"/>
  <c r="U2934" i="6"/>
  <c r="V2934" i="6" s="1"/>
  <c r="U2932" i="6"/>
  <c r="V2932" i="6" s="1"/>
  <c r="U2930" i="6"/>
  <c r="V2930" i="6" s="1"/>
  <c r="U2928" i="6"/>
  <c r="V2928" i="6" s="1"/>
  <c r="U2926" i="6"/>
  <c r="V2926" i="6" s="1"/>
  <c r="U2924" i="6"/>
  <c r="V2924" i="6" s="1"/>
  <c r="U2922" i="6"/>
  <c r="V2922" i="6" s="1"/>
  <c r="U2913" i="6"/>
  <c r="V2913" i="6" s="1"/>
  <c r="U2906" i="6"/>
  <c r="V2906" i="6" s="1"/>
  <c r="U2897" i="6"/>
  <c r="V2897" i="6" s="1"/>
  <c r="U2890" i="6"/>
  <c r="V2890" i="6"/>
  <c r="U2881" i="6"/>
  <c r="V2881" i="6" s="1"/>
  <c r="U2874" i="6"/>
  <c r="V2874" i="6" s="1"/>
  <c r="U2865" i="6"/>
  <c r="V2865" i="6" s="1"/>
  <c r="U2858" i="6"/>
  <c r="V2858" i="6" s="1"/>
  <c r="U2849" i="6"/>
  <c r="V2849" i="6"/>
  <c r="U2842" i="6"/>
  <c r="V2842" i="6" s="1"/>
  <c r="U2833" i="6"/>
  <c r="V2833" i="6"/>
  <c r="U2826" i="6"/>
  <c r="V2826" i="6" s="1"/>
  <c r="U2817" i="6"/>
  <c r="V2817" i="6"/>
  <c r="U2810" i="6"/>
  <c r="V2810" i="6" s="1"/>
  <c r="U2801" i="6"/>
  <c r="V2801" i="6" s="1"/>
  <c r="U2794" i="6"/>
  <c r="V2794" i="6" s="1"/>
  <c r="U2785" i="6"/>
  <c r="V2785" i="6" s="1"/>
  <c r="U2778" i="6"/>
  <c r="V2778" i="6"/>
  <c r="U2769" i="6"/>
  <c r="V2769" i="6" s="1"/>
  <c r="U2762" i="6"/>
  <c r="V2762" i="6" s="1"/>
  <c r="U2753" i="6"/>
  <c r="V2753" i="6" s="1"/>
  <c r="U2746" i="6"/>
  <c r="V2746" i="6" s="1"/>
  <c r="U2737" i="6"/>
  <c r="V2737" i="6" s="1"/>
  <c r="U2730" i="6"/>
  <c r="V2730" i="6" s="1"/>
  <c r="U2721" i="6"/>
  <c r="V2721" i="6" s="1"/>
  <c r="U2714" i="6"/>
  <c r="V2714" i="6"/>
  <c r="V2707" i="6"/>
  <c r="U2705" i="6"/>
  <c r="V2705" i="6" s="1"/>
  <c r="U2698" i="6"/>
  <c r="V2698" i="6"/>
  <c r="V2691" i="6"/>
  <c r="U2689" i="6"/>
  <c r="V2689" i="6" s="1"/>
  <c r="U2682" i="6"/>
  <c r="V2682" i="6"/>
  <c r="V2675" i="6"/>
  <c r="U2673" i="6"/>
  <c r="V2673" i="6"/>
  <c r="U2666" i="6"/>
  <c r="V2666" i="6" s="1"/>
  <c r="V2659" i="6"/>
  <c r="U2657" i="6"/>
  <c r="V2657" i="6"/>
  <c r="U2650" i="6"/>
  <c r="V2650" i="6" s="1"/>
  <c r="V2643" i="6"/>
  <c r="U2641" i="6"/>
  <c r="V2641" i="6" s="1"/>
  <c r="U2634" i="6"/>
  <c r="V2634" i="6" s="1"/>
  <c r="V2627" i="6"/>
  <c r="U2625" i="6"/>
  <c r="V2625" i="6"/>
  <c r="U2618" i="6"/>
  <c r="V2618" i="6" s="1"/>
  <c r="V2611" i="6"/>
  <c r="U2609" i="6"/>
  <c r="V2609" i="6" s="1"/>
  <c r="U2602" i="6"/>
  <c r="V2602" i="6" s="1"/>
  <c r="V2595" i="6"/>
  <c r="U2593" i="6"/>
  <c r="V2593" i="6" s="1"/>
  <c r="U2586" i="6"/>
  <c r="V2586" i="6"/>
  <c r="V2579" i="6"/>
  <c r="U2577" i="6"/>
  <c r="V2577" i="6" s="1"/>
  <c r="U2570" i="6"/>
  <c r="V2570" i="6"/>
  <c r="V2563" i="6"/>
  <c r="U2561" i="6"/>
  <c r="V2561" i="6" s="1"/>
  <c r="U2554" i="6"/>
  <c r="V2554" i="6" s="1"/>
  <c r="V2547" i="6"/>
  <c r="U2545" i="6"/>
  <c r="V2545" i="6" s="1"/>
  <c r="U2538" i="6"/>
  <c r="V2538" i="6" s="1"/>
  <c r="V2531" i="6"/>
  <c r="U2529" i="6"/>
  <c r="V2529" i="6" s="1"/>
  <c r="U2522" i="6"/>
  <c r="V2522" i="6"/>
  <c r="V2515" i="6"/>
  <c r="U2513" i="6"/>
  <c r="V2513" i="6" s="1"/>
  <c r="U2506" i="6"/>
  <c r="V2506" i="6"/>
  <c r="V2499" i="6"/>
  <c r="U2497" i="6"/>
  <c r="V2497" i="6" s="1"/>
  <c r="U2490" i="6"/>
  <c r="V2490" i="6" s="1"/>
  <c r="V2483" i="6"/>
  <c r="U2481" i="6"/>
  <c r="V2481" i="6" s="1"/>
  <c r="U2474" i="6"/>
  <c r="V2474" i="6" s="1"/>
  <c r="V2467" i="6"/>
  <c r="U2465" i="6"/>
  <c r="V2465" i="6" s="1"/>
  <c r="U2458" i="6"/>
  <c r="V2458" i="6"/>
  <c r="V2451" i="6"/>
  <c r="U2449" i="6"/>
  <c r="V2449" i="6" s="1"/>
  <c r="U2442" i="6"/>
  <c r="V2442" i="6"/>
  <c r="V2435" i="6"/>
  <c r="U2433" i="6"/>
  <c r="V2433" i="6" s="1"/>
  <c r="U2426" i="6"/>
  <c r="V2426" i="6" s="1"/>
  <c r="V2419" i="6"/>
  <c r="U2417" i="6"/>
  <c r="V2417" i="6" s="1"/>
  <c r="U2410" i="6"/>
  <c r="V2410" i="6" s="1"/>
  <c r="V2403" i="6"/>
  <c r="U2401" i="6"/>
  <c r="V2401" i="6" s="1"/>
  <c r="U2394" i="6"/>
  <c r="V2394" i="6"/>
  <c r="V2387" i="6"/>
  <c r="U2385" i="6"/>
  <c r="V2385" i="6" s="1"/>
  <c r="U2378" i="6"/>
  <c r="V2378" i="6"/>
  <c r="V2371" i="6"/>
  <c r="U2369" i="6"/>
  <c r="V2369" i="6" s="1"/>
  <c r="U2362" i="6"/>
  <c r="V2362" i="6" s="1"/>
  <c r="V2355" i="6"/>
  <c r="U2353" i="6"/>
  <c r="V2353" i="6" s="1"/>
  <c r="U2346" i="6"/>
  <c r="V2346" i="6" s="1"/>
  <c r="V2339" i="6"/>
  <c r="U2337" i="6"/>
  <c r="V2337" i="6" s="1"/>
  <c r="U2330" i="6"/>
  <c r="V2330" i="6"/>
  <c r="V2323" i="6"/>
  <c r="U2321" i="6"/>
  <c r="V2321" i="6" s="1"/>
  <c r="U2314" i="6"/>
  <c r="V2314" i="6"/>
  <c r="V2307" i="6"/>
  <c r="U2305" i="6"/>
  <c r="V2305" i="6" s="1"/>
  <c r="U2298" i="6"/>
  <c r="V2298" i="6" s="1"/>
  <c r="V2291" i="6"/>
  <c r="U2289" i="6"/>
  <c r="V2289" i="6" s="1"/>
  <c r="U2282" i="6"/>
  <c r="V2282" i="6" s="1"/>
  <c r="V2275" i="6"/>
  <c r="U2273" i="6"/>
  <c r="V2273" i="6" s="1"/>
  <c r="U2266" i="6"/>
  <c r="V2266" i="6"/>
  <c r="V2259" i="6"/>
  <c r="U2257" i="6"/>
  <c r="V2257" i="6" s="1"/>
  <c r="U2250" i="6"/>
  <c r="V2250" i="6"/>
  <c r="V2243" i="6"/>
  <c r="U2241" i="6"/>
  <c r="V2241" i="6" s="1"/>
  <c r="U2234" i="6"/>
  <c r="V2234" i="6" s="1"/>
  <c r="V2227" i="6"/>
  <c r="U2225" i="6"/>
  <c r="V2225" i="6" s="1"/>
  <c r="U2218" i="6"/>
  <c r="V2218" i="6" s="1"/>
  <c r="V2211" i="6"/>
  <c r="U2209" i="6"/>
  <c r="V2209" i="6" s="1"/>
  <c r="U2202" i="6"/>
  <c r="V2202" i="6"/>
  <c r="V2195" i="6"/>
  <c r="U2193" i="6"/>
  <c r="V2193" i="6" s="1"/>
  <c r="U2186" i="6"/>
  <c r="V2186" i="6"/>
  <c r="U2179" i="6"/>
  <c r="V2179" i="6" s="1"/>
  <c r="U2171" i="6"/>
  <c r="V2171" i="6" s="1"/>
  <c r="V2919" i="6"/>
  <c r="U2917" i="6"/>
  <c r="V2917" i="6"/>
  <c r="U2910" i="6"/>
  <c r="V2910" i="6" s="1"/>
  <c r="V2903" i="6"/>
  <c r="U2901" i="6"/>
  <c r="V2901" i="6"/>
  <c r="U2894" i="6"/>
  <c r="V2894" i="6" s="1"/>
  <c r="V2887" i="6"/>
  <c r="U2885" i="6"/>
  <c r="V2885" i="6"/>
  <c r="U2878" i="6"/>
  <c r="V2878" i="6" s="1"/>
  <c r="V2871" i="6"/>
  <c r="U2869" i="6"/>
  <c r="V2869" i="6" s="1"/>
  <c r="U2862" i="6"/>
  <c r="V2862" i="6" s="1"/>
  <c r="V2855" i="6"/>
  <c r="U2853" i="6"/>
  <c r="V2853" i="6" s="1"/>
  <c r="U2846" i="6"/>
  <c r="V2846" i="6" s="1"/>
  <c r="V2839" i="6"/>
  <c r="U2837" i="6"/>
  <c r="V2837" i="6"/>
  <c r="U2830" i="6"/>
  <c r="V2830" i="6" s="1"/>
  <c r="V2823" i="6"/>
  <c r="U2821" i="6"/>
  <c r="V2821" i="6"/>
  <c r="U2814" i="6"/>
  <c r="V2814" i="6" s="1"/>
  <c r="V2807" i="6"/>
  <c r="U2805" i="6"/>
  <c r="V2805" i="6" s="1"/>
  <c r="U2798" i="6"/>
  <c r="V2798" i="6" s="1"/>
  <c r="V2791" i="6"/>
  <c r="U2789" i="6"/>
  <c r="V2789" i="6" s="1"/>
  <c r="U2782" i="6"/>
  <c r="V2782" i="6" s="1"/>
  <c r="V2775" i="6"/>
  <c r="U2773" i="6"/>
  <c r="V2773" i="6" s="1"/>
  <c r="U2766" i="6"/>
  <c r="V2766" i="6" s="1"/>
  <c r="V2759" i="6"/>
  <c r="U2757" i="6"/>
  <c r="V2757" i="6" s="1"/>
  <c r="U2750" i="6"/>
  <c r="V2750" i="6" s="1"/>
  <c r="V2743" i="6"/>
  <c r="U2741" i="6"/>
  <c r="V2741" i="6" s="1"/>
  <c r="U2734" i="6"/>
  <c r="V2734" i="6" s="1"/>
  <c r="V2727" i="6"/>
  <c r="U2725" i="6"/>
  <c r="V2725" i="6" s="1"/>
  <c r="U2718" i="6"/>
  <c r="V2718" i="6" s="1"/>
  <c r="V2711" i="6"/>
  <c r="U2709" i="6"/>
  <c r="V2709" i="6" s="1"/>
  <c r="U2702" i="6"/>
  <c r="V2702" i="6" s="1"/>
  <c r="U2693" i="6"/>
  <c r="V2693" i="6"/>
  <c r="U2686" i="6"/>
  <c r="V2686" i="6" s="1"/>
  <c r="V2679" i="6"/>
  <c r="U2677" i="6"/>
  <c r="V2677" i="6"/>
  <c r="U2670" i="6"/>
  <c r="V2670" i="6" s="1"/>
  <c r="V2663" i="6"/>
  <c r="U2661" i="6"/>
  <c r="V2661" i="6" s="1"/>
  <c r="U2654" i="6"/>
  <c r="V2654" i="6"/>
  <c r="V2647" i="6"/>
  <c r="U2645" i="6"/>
  <c r="V2645" i="6"/>
  <c r="U2638" i="6"/>
  <c r="V2638" i="6" s="1"/>
  <c r="V2631" i="6"/>
  <c r="U2629" i="6"/>
  <c r="V2629" i="6"/>
  <c r="U2622" i="6"/>
  <c r="V2622" i="6" s="1"/>
  <c r="V2615" i="6"/>
  <c r="U2613" i="6"/>
  <c r="V2613" i="6" s="1"/>
  <c r="U2606" i="6"/>
  <c r="V2606" i="6"/>
  <c r="V2599" i="6"/>
  <c r="U2597" i="6"/>
  <c r="V2597" i="6" s="1"/>
  <c r="U2590" i="6"/>
  <c r="V2590" i="6"/>
  <c r="V2583" i="6"/>
  <c r="U2581" i="6"/>
  <c r="V2581" i="6" s="1"/>
  <c r="U2574" i="6"/>
  <c r="V2574" i="6" s="1"/>
  <c r="V2567" i="6"/>
  <c r="U2565" i="6"/>
  <c r="V2565" i="6" s="1"/>
  <c r="U2558" i="6"/>
  <c r="V2558" i="6" s="1"/>
  <c r="V2551" i="6"/>
  <c r="U2549" i="6"/>
  <c r="V2549" i="6" s="1"/>
  <c r="U2542" i="6"/>
  <c r="V2542" i="6" s="1"/>
  <c r="V2535" i="6"/>
  <c r="U2533" i="6"/>
  <c r="V2533" i="6" s="1"/>
  <c r="U2526" i="6"/>
  <c r="V2526" i="6" s="1"/>
  <c r="V2519" i="6"/>
  <c r="U2517" i="6"/>
  <c r="V2517" i="6" s="1"/>
  <c r="U2510" i="6"/>
  <c r="V2510" i="6" s="1"/>
  <c r="V2503" i="6"/>
  <c r="U2501" i="6"/>
  <c r="V2501" i="6"/>
  <c r="U2494" i="6"/>
  <c r="V2494" i="6" s="1"/>
  <c r="V2487" i="6"/>
  <c r="U2485" i="6"/>
  <c r="V2485" i="6" s="1"/>
  <c r="U2478" i="6"/>
  <c r="V2478" i="6"/>
  <c r="V2471" i="6"/>
  <c r="U2469" i="6"/>
  <c r="V2469" i="6" s="1"/>
  <c r="U2462" i="6"/>
  <c r="V2462" i="6"/>
  <c r="V2455" i="6"/>
  <c r="U2453" i="6"/>
  <c r="V2453" i="6"/>
  <c r="U2446" i="6"/>
  <c r="V2446" i="6" s="1"/>
  <c r="V2439" i="6"/>
  <c r="U2437" i="6"/>
  <c r="V2437" i="6"/>
  <c r="U2430" i="6"/>
  <c r="V2430" i="6" s="1"/>
  <c r="V2423" i="6"/>
  <c r="U2421" i="6"/>
  <c r="V2421" i="6" s="1"/>
  <c r="U2414" i="6"/>
  <c r="V2414" i="6" s="1"/>
  <c r="V2407" i="6"/>
  <c r="U2405" i="6"/>
  <c r="V2405" i="6" s="1"/>
  <c r="U2398" i="6"/>
  <c r="V2398" i="6"/>
  <c r="V2391" i="6"/>
  <c r="U2389" i="6"/>
  <c r="V2389" i="6" s="1"/>
  <c r="U2382" i="6"/>
  <c r="V2382" i="6" s="1"/>
  <c r="V2375" i="6"/>
  <c r="U2373" i="6"/>
  <c r="V2373" i="6" s="1"/>
  <c r="U2366" i="6"/>
  <c r="V2366" i="6" s="1"/>
  <c r="V2359" i="6"/>
  <c r="U2357" i="6"/>
  <c r="V2357" i="6" s="1"/>
  <c r="U2350" i="6"/>
  <c r="V2350" i="6"/>
  <c r="V2343" i="6"/>
  <c r="U2341" i="6"/>
  <c r="V2341" i="6" s="1"/>
  <c r="U2334" i="6"/>
  <c r="V2334" i="6"/>
  <c r="V2327" i="6"/>
  <c r="U2325" i="6"/>
  <c r="V2325" i="6"/>
  <c r="U2318" i="6"/>
  <c r="V2318" i="6" s="1"/>
  <c r="V2311" i="6"/>
  <c r="U2309" i="6"/>
  <c r="V2309" i="6"/>
  <c r="U2302" i="6"/>
  <c r="V2302" i="6" s="1"/>
  <c r="V2295" i="6"/>
  <c r="U2293" i="6"/>
  <c r="V2293" i="6"/>
  <c r="U2286" i="6"/>
  <c r="V2286" i="6" s="1"/>
  <c r="V2279" i="6"/>
  <c r="U2277" i="6"/>
  <c r="V2277" i="6" s="1"/>
  <c r="U2270" i="6"/>
  <c r="V2270" i="6"/>
  <c r="V2263" i="6"/>
  <c r="U2261" i="6"/>
  <c r="V2261" i="6"/>
  <c r="U2254" i="6"/>
  <c r="V2254" i="6" s="1"/>
  <c r="V2247" i="6"/>
  <c r="U2245" i="6"/>
  <c r="V2245" i="6"/>
  <c r="U2238" i="6"/>
  <c r="V2238" i="6" s="1"/>
  <c r="V2231" i="6"/>
  <c r="U2229" i="6"/>
  <c r="V2229" i="6" s="1"/>
  <c r="U2222" i="6"/>
  <c r="V2222" i="6" s="1"/>
  <c r="V2215" i="6"/>
  <c r="U2213" i="6"/>
  <c r="V2213" i="6" s="1"/>
  <c r="U2206" i="6"/>
  <c r="V2206" i="6" s="1"/>
  <c r="V2199" i="6"/>
  <c r="U2197" i="6"/>
  <c r="V2197" i="6" s="1"/>
  <c r="U2190" i="6"/>
  <c r="V2190" i="6" s="1"/>
  <c r="V2183" i="6"/>
  <c r="U2181" i="6"/>
  <c r="V2181" i="6" s="1"/>
  <c r="U2173" i="6"/>
  <c r="V2173" i="6" s="1"/>
  <c r="V3064" i="6"/>
  <c r="V3061" i="6"/>
  <c r="V3059" i="6"/>
  <c r="V3057" i="6"/>
  <c r="V3055" i="6"/>
  <c r="V3053" i="6"/>
  <c r="V3051" i="6"/>
  <c r="V3049" i="6"/>
  <c r="V3047" i="6"/>
  <c r="V3045" i="6"/>
  <c r="V3043" i="6"/>
  <c r="V3041" i="6"/>
  <c r="V3039" i="6"/>
  <c r="V3037" i="6"/>
  <c r="V3035" i="6"/>
  <c r="V3033" i="6"/>
  <c r="V3031" i="6"/>
  <c r="V3029" i="6"/>
  <c r="V3027" i="6"/>
  <c r="V3025" i="6"/>
  <c r="V3023" i="6"/>
  <c r="V3021" i="6"/>
  <c r="V3019" i="6"/>
  <c r="V3017" i="6"/>
  <c r="V3015" i="6"/>
  <c r="V3013" i="6"/>
  <c r="V3011" i="6"/>
  <c r="V3009" i="6"/>
  <c r="V3007" i="6"/>
  <c r="V3005" i="6"/>
  <c r="V3003" i="6"/>
  <c r="V3001" i="6"/>
  <c r="V2999" i="6"/>
  <c r="V2997" i="6"/>
  <c r="V2995" i="6"/>
  <c r="V2993" i="6"/>
  <c r="V2991" i="6"/>
  <c r="V2989" i="6"/>
  <c r="V2987" i="6"/>
  <c r="V2985" i="6"/>
  <c r="V2983" i="6"/>
  <c r="V2981" i="6"/>
  <c r="V2979" i="6"/>
  <c r="V2977" i="6"/>
  <c r="V2975" i="6"/>
  <c r="V2973" i="6"/>
  <c r="V2971" i="6"/>
  <c r="V2969" i="6"/>
  <c r="V2967" i="6"/>
  <c r="V2965" i="6"/>
  <c r="V2963" i="6"/>
  <c r="V2961" i="6"/>
  <c r="V2959" i="6"/>
  <c r="V2957" i="6"/>
  <c r="V2955" i="6"/>
  <c r="V2953" i="6"/>
  <c r="V2951" i="6"/>
  <c r="V2949" i="6"/>
  <c r="V2947" i="6"/>
  <c r="V2945" i="6"/>
  <c r="V2943" i="6"/>
  <c r="V2941" i="6"/>
  <c r="V2939" i="6"/>
  <c r="V2937" i="6"/>
  <c r="V2935" i="6"/>
  <c r="V2933" i="6"/>
  <c r="V2931" i="6"/>
  <c r="U2921" i="6"/>
  <c r="V2921" i="6"/>
  <c r="U2914" i="6"/>
  <c r="V2914" i="6" s="1"/>
  <c r="U2905" i="6"/>
  <c r="V2905" i="6" s="1"/>
  <c r="U2898" i="6"/>
  <c r="V2898" i="6" s="1"/>
  <c r="U2889" i="6"/>
  <c r="V2889" i="6" s="1"/>
  <c r="U2882" i="6"/>
  <c r="V2882" i="6" s="1"/>
  <c r="U2873" i="6"/>
  <c r="V2873" i="6" s="1"/>
  <c r="U2866" i="6"/>
  <c r="V2866" i="6" s="1"/>
  <c r="U2857" i="6"/>
  <c r="V2857" i="6" s="1"/>
  <c r="U2850" i="6"/>
  <c r="V2850" i="6" s="1"/>
  <c r="U2841" i="6"/>
  <c r="V2841" i="6" s="1"/>
  <c r="U2834" i="6"/>
  <c r="V2834" i="6" s="1"/>
  <c r="U2825" i="6"/>
  <c r="V2825" i="6" s="1"/>
  <c r="U2818" i="6"/>
  <c r="V2818" i="6" s="1"/>
  <c r="U2809" i="6"/>
  <c r="V2809" i="6" s="1"/>
  <c r="U2802" i="6"/>
  <c r="V2802" i="6" s="1"/>
  <c r="U2793" i="6"/>
  <c r="V2793" i="6"/>
  <c r="U2786" i="6"/>
  <c r="V2786" i="6" s="1"/>
  <c r="U2777" i="6"/>
  <c r="V2777" i="6"/>
  <c r="U2770" i="6"/>
  <c r="V2770" i="6" s="1"/>
  <c r="U2761" i="6"/>
  <c r="V2761" i="6"/>
  <c r="U2754" i="6"/>
  <c r="V2754" i="6" s="1"/>
  <c r="U2745" i="6"/>
  <c r="V2745" i="6" s="1"/>
  <c r="U2738" i="6"/>
  <c r="V2738" i="6" s="1"/>
  <c r="U2729" i="6"/>
  <c r="V2729" i="6"/>
  <c r="U2722" i="6"/>
  <c r="V2722" i="6" s="1"/>
  <c r="U2713" i="6"/>
  <c r="V2713" i="6" s="1"/>
  <c r="U2706" i="6"/>
  <c r="V2706" i="6" s="1"/>
  <c r="U2697" i="6"/>
  <c r="V2697" i="6" s="1"/>
  <c r="U2690" i="6"/>
  <c r="V2690" i="6" s="1"/>
  <c r="U2681" i="6"/>
  <c r="V2681" i="6" s="1"/>
  <c r="U2674" i="6"/>
  <c r="V2674" i="6" s="1"/>
  <c r="U2665" i="6"/>
  <c r="V2665" i="6" s="1"/>
  <c r="U2658" i="6"/>
  <c r="V2658" i="6" s="1"/>
  <c r="U2649" i="6"/>
  <c r="V2649" i="6" s="1"/>
  <c r="U2642" i="6"/>
  <c r="V2642" i="6" s="1"/>
  <c r="U2633" i="6"/>
  <c r="V2633" i="6" s="1"/>
  <c r="U2626" i="6"/>
  <c r="V2626" i="6" s="1"/>
  <c r="U2617" i="6"/>
  <c r="V2617" i="6" s="1"/>
  <c r="U2610" i="6"/>
  <c r="V2610" i="6" s="1"/>
  <c r="U2601" i="6"/>
  <c r="V2601" i="6"/>
  <c r="U2594" i="6"/>
  <c r="V2594" i="6" s="1"/>
  <c r="U2585" i="6"/>
  <c r="V2585" i="6"/>
  <c r="U2578" i="6"/>
  <c r="V2578" i="6" s="1"/>
  <c r="U2569" i="6"/>
  <c r="V2569" i="6" s="1"/>
  <c r="U2562" i="6"/>
  <c r="V2562" i="6" s="1"/>
  <c r="U2553" i="6"/>
  <c r="V2553" i="6"/>
  <c r="U2546" i="6"/>
  <c r="V2546" i="6" s="1"/>
  <c r="U2537" i="6"/>
  <c r="V2537" i="6"/>
  <c r="U2530" i="6"/>
  <c r="V2530" i="6" s="1"/>
  <c r="U2521" i="6"/>
  <c r="V2521" i="6" s="1"/>
  <c r="U2514" i="6"/>
  <c r="V2514" i="6" s="1"/>
  <c r="U2505" i="6"/>
  <c r="V2505" i="6" s="1"/>
  <c r="U2498" i="6"/>
  <c r="V2498" i="6" s="1"/>
  <c r="U2489" i="6"/>
  <c r="V2489" i="6" s="1"/>
  <c r="U2482" i="6"/>
  <c r="V2482" i="6" s="1"/>
  <c r="U2473" i="6"/>
  <c r="V2473" i="6"/>
  <c r="U2466" i="6"/>
  <c r="V2466" i="6" s="1"/>
  <c r="U2457" i="6"/>
  <c r="V2457" i="6"/>
  <c r="U2450" i="6"/>
  <c r="V2450" i="6" s="1"/>
  <c r="U2441" i="6"/>
  <c r="V2441" i="6"/>
  <c r="U2434" i="6"/>
  <c r="V2434" i="6" s="1"/>
  <c r="U2425" i="6"/>
  <c r="V2425" i="6" s="1"/>
  <c r="U2418" i="6"/>
  <c r="V2418" i="6" s="1"/>
  <c r="U2409" i="6"/>
  <c r="V2409" i="6" s="1"/>
  <c r="U2402" i="6"/>
  <c r="V2402" i="6" s="1"/>
  <c r="U2393" i="6"/>
  <c r="V2393" i="6"/>
  <c r="U2386" i="6"/>
  <c r="V2386" i="6" s="1"/>
  <c r="U2377" i="6"/>
  <c r="V2377" i="6" s="1"/>
  <c r="U2370" i="6"/>
  <c r="V2370" i="6" s="1"/>
  <c r="U2361" i="6"/>
  <c r="V2361" i="6" s="1"/>
  <c r="U2354" i="6"/>
  <c r="V2354" i="6" s="1"/>
  <c r="U2345" i="6"/>
  <c r="V2345" i="6"/>
  <c r="U2338" i="6"/>
  <c r="V2338" i="6" s="1"/>
  <c r="U2329" i="6"/>
  <c r="V2329" i="6"/>
  <c r="U2322" i="6"/>
  <c r="V2322" i="6" s="1"/>
  <c r="U2313" i="6"/>
  <c r="V2313" i="6" s="1"/>
  <c r="U2306" i="6"/>
  <c r="V2306" i="6" s="1"/>
  <c r="U2297" i="6"/>
  <c r="V2297" i="6" s="1"/>
  <c r="U2290" i="6"/>
  <c r="V2290" i="6" s="1"/>
  <c r="U2281" i="6"/>
  <c r="V2281" i="6"/>
  <c r="U2274" i="6"/>
  <c r="V2274" i="6" s="1"/>
  <c r="U2265" i="6"/>
  <c r="V2265" i="6"/>
  <c r="U2258" i="6"/>
  <c r="V2258" i="6" s="1"/>
  <c r="U2249" i="6"/>
  <c r="V2249" i="6" s="1"/>
  <c r="U2242" i="6"/>
  <c r="V2242" i="6" s="1"/>
  <c r="U2233" i="6"/>
  <c r="V2233" i="6" s="1"/>
  <c r="U2226" i="6"/>
  <c r="V2226" i="6" s="1"/>
  <c r="U2217" i="6"/>
  <c r="V2217" i="6" s="1"/>
  <c r="U2210" i="6"/>
  <c r="V2210" i="6" s="1"/>
  <c r="U2201" i="6"/>
  <c r="V2201" i="6" s="1"/>
  <c r="U2194" i="6"/>
  <c r="V2194" i="6" s="1"/>
  <c r="U2185" i="6"/>
  <c r="V2185" i="6" s="1"/>
  <c r="U2175" i="6"/>
  <c r="V2175" i="6" s="1"/>
  <c r="U3183" i="6"/>
  <c r="V3183" i="6" s="1"/>
  <c r="U3179" i="6"/>
  <c r="V3179" i="6" s="1"/>
  <c r="U3175" i="6"/>
  <c r="V3175" i="6" s="1"/>
  <c r="U3171" i="6"/>
  <c r="V3171" i="6" s="1"/>
  <c r="U3167" i="6"/>
  <c r="V3167" i="6" s="1"/>
  <c r="U3163" i="6"/>
  <c r="V3163" i="6" s="1"/>
  <c r="U3159" i="6"/>
  <c r="V3159" i="6" s="1"/>
  <c r="U3155" i="6"/>
  <c r="V3155" i="6" s="1"/>
  <c r="U3151" i="6"/>
  <c r="V3151" i="6" s="1"/>
  <c r="U3147" i="6"/>
  <c r="V3147" i="6" s="1"/>
  <c r="U3143" i="6"/>
  <c r="V3143" i="6" s="1"/>
  <c r="U3139" i="6"/>
  <c r="V3139" i="6" s="1"/>
  <c r="U3135" i="6"/>
  <c r="V3135" i="6" s="1"/>
  <c r="U3131" i="6"/>
  <c r="V3131" i="6" s="1"/>
  <c r="U3127" i="6"/>
  <c r="V3127" i="6" s="1"/>
  <c r="U3123" i="6"/>
  <c r="V3123" i="6" s="1"/>
  <c r="U3119" i="6"/>
  <c r="V3119" i="6" s="1"/>
  <c r="U3115" i="6"/>
  <c r="V3115" i="6" s="1"/>
  <c r="U3111" i="6"/>
  <c r="V3111" i="6" s="1"/>
  <c r="U3107" i="6"/>
  <c r="V3107" i="6" s="1"/>
  <c r="U3103" i="6"/>
  <c r="V3103" i="6" s="1"/>
  <c r="U3099" i="6"/>
  <c r="V3099" i="6" s="1"/>
  <c r="U3095" i="6"/>
  <c r="V3095" i="6" s="1"/>
  <c r="U3091" i="6"/>
  <c r="V3091" i="6" s="1"/>
  <c r="U3087" i="6"/>
  <c r="V3087" i="6" s="1"/>
  <c r="U3083" i="6"/>
  <c r="V3083" i="6" s="1"/>
  <c r="U3079" i="6"/>
  <c r="V3079" i="6" s="1"/>
  <c r="U3075" i="6"/>
  <c r="V3075" i="6" s="1"/>
  <c r="U3071" i="6"/>
  <c r="V3071" i="6" s="1"/>
  <c r="U3067" i="6"/>
  <c r="V3067" i="6" s="1"/>
  <c r="U2918" i="6"/>
  <c r="V2918" i="6"/>
  <c r="V2911" i="6"/>
  <c r="U2909" i="6"/>
  <c r="V2909" i="6" s="1"/>
  <c r="U2902" i="6"/>
  <c r="V2902" i="6"/>
  <c r="V2895" i="6"/>
  <c r="U2893" i="6"/>
  <c r="V2893" i="6" s="1"/>
  <c r="U2886" i="6"/>
  <c r="V2886" i="6" s="1"/>
  <c r="V2879" i="6"/>
  <c r="U2877" i="6"/>
  <c r="V2877" i="6" s="1"/>
  <c r="U2870" i="6"/>
  <c r="V2870" i="6" s="1"/>
  <c r="V2863" i="6"/>
  <c r="U2861" i="6"/>
  <c r="V2861" i="6" s="1"/>
  <c r="U2854" i="6"/>
  <c r="V2854" i="6"/>
  <c r="V2847" i="6"/>
  <c r="U2845" i="6"/>
  <c r="V2845" i="6" s="1"/>
  <c r="U2838" i="6"/>
  <c r="V2838" i="6"/>
  <c r="V2831" i="6"/>
  <c r="U2829" i="6"/>
  <c r="V2829" i="6" s="1"/>
  <c r="U2822" i="6"/>
  <c r="V2822" i="6" s="1"/>
  <c r="V2815" i="6"/>
  <c r="U2813" i="6"/>
  <c r="V2813" i="6" s="1"/>
  <c r="U2806" i="6"/>
  <c r="V2806" i="6" s="1"/>
  <c r="V2799" i="6"/>
  <c r="U2797" i="6"/>
  <c r="V2797" i="6" s="1"/>
  <c r="U2790" i="6"/>
  <c r="V2790" i="6"/>
  <c r="V2783" i="6"/>
  <c r="U2781" i="6"/>
  <c r="V2781" i="6" s="1"/>
  <c r="U2774" i="6"/>
  <c r="V2774" i="6"/>
  <c r="V2767" i="6"/>
  <c r="U2765" i="6"/>
  <c r="V2765" i="6" s="1"/>
  <c r="U2758" i="6"/>
  <c r="V2758" i="6" s="1"/>
  <c r="V2751" i="6"/>
  <c r="U2749" i="6"/>
  <c r="V2749" i="6" s="1"/>
  <c r="U2742" i="6"/>
  <c r="V2742" i="6" s="1"/>
  <c r="V2735" i="6"/>
  <c r="U2733" i="6"/>
  <c r="V2733" i="6" s="1"/>
  <c r="U2726" i="6"/>
  <c r="V2726" i="6"/>
  <c r="U2717" i="6"/>
  <c r="V2717" i="6" s="1"/>
  <c r="U2710" i="6"/>
  <c r="V2710" i="6" s="1"/>
  <c r="U2701" i="6"/>
  <c r="V2701" i="6" s="1"/>
  <c r="U2694" i="6"/>
  <c r="V2694" i="6"/>
  <c r="U2685" i="6"/>
  <c r="V2685" i="6" s="1"/>
  <c r="U2678" i="6"/>
  <c r="V2678" i="6" s="1"/>
  <c r="U2669" i="6"/>
  <c r="V2669" i="6" s="1"/>
  <c r="U2662" i="6"/>
  <c r="V2662" i="6"/>
  <c r="U2653" i="6"/>
  <c r="V2653" i="6" s="1"/>
  <c r="U2646" i="6"/>
  <c r="V2646" i="6" s="1"/>
  <c r="U2637" i="6"/>
  <c r="V2637" i="6"/>
  <c r="U2630" i="6"/>
  <c r="V2630" i="6" s="1"/>
  <c r="U2621" i="6"/>
  <c r="V2621" i="6"/>
  <c r="U2614" i="6"/>
  <c r="V2614" i="6" s="1"/>
  <c r="U2605" i="6"/>
  <c r="V2605" i="6"/>
  <c r="U2598" i="6"/>
  <c r="V2598" i="6" s="1"/>
  <c r="U2589" i="6"/>
  <c r="V2589" i="6"/>
  <c r="U2582" i="6"/>
  <c r="V2582" i="6" s="1"/>
  <c r="U2573" i="6"/>
  <c r="V2573" i="6"/>
  <c r="U2566" i="6"/>
  <c r="V2566" i="6" s="1"/>
  <c r="U2557" i="6"/>
  <c r="V2557" i="6"/>
  <c r="U2550" i="6"/>
  <c r="V2550" i="6" s="1"/>
  <c r="U2541" i="6"/>
  <c r="V2541" i="6"/>
  <c r="U2534" i="6"/>
  <c r="V2534" i="6" s="1"/>
  <c r="U2525" i="6"/>
  <c r="V2525" i="6"/>
  <c r="U2518" i="6"/>
  <c r="V2518" i="6" s="1"/>
  <c r="U2509" i="6"/>
  <c r="V2509" i="6" s="1"/>
  <c r="U2502" i="6"/>
  <c r="V2502" i="6" s="1"/>
  <c r="U2493" i="6"/>
  <c r="V2493" i="6" s="1"/>
  <c r="U2486" i="6"/>
  <c r="V2486" i="6"/>
  <c r="U2477" i="6"/>
  <c r="V2477" i="6" s="1"/>
  <c r="U2470" i="6"/>
  <c r="V2470" i="6"/>
  <c r="U2461" i="6"/>
  <c r="V2461" i="6" s="1"/>
  <c r="U2454" i="6"/>
  <c r="V2454" i="6" s="1"/>
  <c r="U2445" i="6"/>
  <c r="V2445" i="6" s="1"/>
  <c r="U2438" i="6"/>
  <c r="V2438" i="6" s="1"/>
  <c r="U2429" i="6"/>
  <c r="V2429" i="6" s="1"/>
  <c r="U2422" i="6"/>
  <c r="V2422" i="6" s="1"/>
  <c r="U2413" i="6"/>
  <c r="V2413" i="6" s="1"/>
  <c r="U2406" i="6"/>
  <c r="V2406" i="6" s="1"/>
  <c r="U2397" i="6"/>
  <c r="V2397" i="6" s="1"/>
  <c r="U2390" i="6"/>
  <c r="V2390" i="6"/>
  <c r="U2381" i="6"/>
  <c r="V2381" i="6" s="1"/>
  <c r="U2374" i="6"/>
  <c r="V2374" i="6"/>
  <c r="U2365" i="6"/>
  <c r="V2365" i="6" s="1"/>
  <c r="U2358" i="6"/>
  <c r="V2358" i="6"/>
  <c r="U2349" i="6"/>
  <c r="V2349" i="6" s="1"/>
  <c r="U2342" i="6"/>
  <c r="V2342" i="6"/>
  <c r="U2333" i="6"/>
  <c r="V2333" i="6" s="1"/>
  <c r="U2326" i="6"/>
  <c r="V2326" i="6"/>
  <c r="U2317" i="6"/>
  <c r="V2317" i="6" s="1"/>
  <c r="U2310" i="6"/>
  <c r="V2310" i="6"/>
  <c r="U2301" i="6"/>
  <c r="V2301" i="6" s="1"/>
  <c r="U2294" i="6"/>
  <c r="V2294" i="6"/>
  <c r="U2285" i="6"/>
  <c r="V2285" i="6" s="1"/>
  <c r="U2278" i="6"/>
  <c r="V2278" i="6" s="1"/>
  <c r="U2269" i="6"/>
  <c r="V2269" i="6" s="1"/>
  <c r="U2262" i="6"/>
  <c r="V2262" i="6" s="1"/>
  <c r="U2253" i="6"/>
  <c r="V2253" i="6" s="1"/>
  <c r="U2246" i="6"/>
  <c r="V2246" i="6"/>
  <c r="U2237" i="6"/>
  <c r="V2237" i="6" s="1"/>
  <c r="U2230" i="6"/>
  <c r="V2230" i="6"/>
  <c r="U2221" i="6"/>
  <c r="V2221" i="6" s="1"/>
  <c r="U2214" i="6"/>
  <c r="V2214" i="6" s="1"/>
  <c r="U2205" i="6"/>
  <c r="V2205" i="6" s="1"/>
  <c r="U2198" i="6"/>
  <c r="V2198" i="6" s="1"/>
  <c r="U2189" i="6"/>
  <c r="V2189" i="6" s="1"/>
  <c r="U2182" i="6"/>
  <c r="V2182" i="6"/>
  <c r="U2177" i="6"/>
  <c r="V2177" i="6" s="1"/>
  <c r="U1860" i="6"/>
  <c r="V1860" i="6" s="1"/>
  <c r="U1856" i="6"/>
  <c r="V1856" i="6" s="1"/>
  <c r="U1852" i="6"/>
  <c r="V1852" i="6" s="1"/>
  <c r="U1848" i="6"/>
  <c r="V1848" i="6" s="1"/>
  <c r="U1844" i="6"/>
  <c r="V1844" i="6" s="1"/>
  <c r="U1840" i="6"/>
  <c r="V1840" i="6" s="1"/>
  <c r="U1836" i="6"/>
  <c r="V1836" i="6" s="1"/>
  <c r="U1832" i="6"/>
  <c r="V1832" i="6" s="1"/>
  <c r="U1828" i="6"/>
  <c r="V1828" i="6" s="1"/>
  <c r="U1824" i="6"/>
  <c r="V1824" i="6" s="1"/>
  <c r="U1820" i="6"/>
  <c r="V1820" i="6" s="1"/>
  <c r="U1816" i="6"/>
  <c r="V1816" i="6" s="1"/>
  <c r="U1812" i="6"/>
  <c r="V1812" i="6" s="1"/>
  <c r="U1808" i="6"/>
  <c r="V1808" i="6" s="1"/>
  <c r="U1804" i="6"/>
  <c r="V1804" i="6" s="1"/>
  <c r="U1800" i="6"/>
  <c r="V1800" i="6" s="1"/>
  <c r="U1796" i="6"/>
  <c r="V1796" i="6" s="1"/>
  <c r="U1792" i="6"/>
  <c r="V1792" i="6" s="1"/>
  <c r="U1788" i="6"/>
  <c r="V1788" i="6" s="1"/>
  <c r="U1784" i="6"/>
  <c r="V1784" i="6" s="1"/>
  <c r="V1780" i="6"/>
  <c r="U1780" i="6"/>
  <c r="U1776" i="6"/>
  <c r="V1776" i="6" s="1"/>
  <c r="U1772" i="6"/>
  <c r="V1772" i="6" s="1"/>
  <c r="V1768" i="6"/>
  <c r="U1768" i="6"/>
  <c r="U1764" i="6"/>
  <c r="V1764" i="6" s="1"/>
  <c r="U1760" i="6"/>
  <c r="V1760" i="6" s="1"/>
  <c r="U1756" i="6"/>
  <c r="V1756" i="6" s="1"/>
  <c r="U1752" i="6"/>
  <c r="V1752" i="6" s="1"/>
  <c r="U1748" i="6"/>
  <c r="V1748" i="6" s="1"/>
  <c r="U1744" i="6"/>
  <c r="V1744" i="6" s="1"/>
  <c r="U1740" i="6"/>
  <c r="V1740" i="6" s="1"/>
  <c r="U1736" i="6"/>
  <c r="V1736" i="6" s="1"/>
  <c r="U1732" i="6"/>
  <c r="V1732" i="6" s="1"/>
  <c r="V1728" i="6"/>
  <c r="U1728" i="6"/>
  <c r="U1724" i="6"/>
  <c r="V1724" i="6" s="1"/>
  <c r="V1720" i="6"/>
  <c r="U1720" i="6"/>
  <c r="U1716" i="6"/>
  <c r="V1716" i="6" s="1"/>
  <c r="V1712" i="6"/>
  <c r="U1712" i="6"/>
  <c r="U1708" i="6"/>
  <c r="V1708" i="6" s="1"/>
  <c r="U1704" i="6"/>
  <c r="V1704" i="6" s="1"/>
  <c r="U1700" i="6"/>
  <c r="V1700" i="6" s="1"/>
  <c r="U1696" i="6"/>
  <c r="V1696" i="6" s="1"/>
  <c r="U1692" i="6"/>
  <c r="V1692" i="6" s="1"/>
  <c r="U1688" i="6"/>
  <c r="V1688" i="6" s="1"/>
  <c r="U1684" i="6"/>
  <c r="V1684" i="6" s="1"/>
  <c r="U1680" i="6"/>
  <c r="V1680" i="6" s="1"/>
  <c r="U1676" i="6"/>
  <c r="V1676" i="6" s="1"/>
  <c r="U1672" i="6"/>
  <c r="V1672" i="6" s="1"/>
  <c r="U1668" i="6"/>
  <c r="V1668" i="6" s="1"/>
  <c r="U1664" i="6"/>
  <c r="V1664" i="6" s="1"/>
  <c r="V1660" i="6"/>
  <c r="U1660" i="6"/>
  <c r="U1656" i="6"/>
  <c r="V1656" i="6" s="1"/>
  <c r="U1652" i="6"/>
  <c r="V1652" i="6" s="1"/>
  <c r="U1648" i="6"/>
  <c r="V1648" i="6" s="1"/>
  <c r="U1644" i="6"/>
  <c r="V1644" i="6" s="1"/>
  <c r="U1640" i="6"/>
  <c r="V1640" i="6" s="1"/>
  <c r="U1636" i="6"/>
  <c r="V1636" i="6" s="1"/>
  <c r="U1632" i="6"/>
  <c r="V1632" i="6" s="1"/>
  <c r="U1628" i="6"/>
  <c r="V1628" i="6" s="1"/>
  <c r="U1624" i="6"/>
  <c r="V1624" i="6" s="1"/>
  <c r="U1620" i="6"/>
  <c r="V1620" i="6" s="1"/>
  <c r="U1616" i="6"/>
  <c r="V1616" i="6" s="1"/>
  <c r="V1612" i="6"/>
  <c r="U1612" i="6"/>
  <c r="U1608" i="6"/>
  <c r="V1608" i="6" s="1"/>
  <c r="U1604" i="6"/>
  <c r="V1604" i="6" s="1"/>
  <c r="U1600" i="6"/>
  <c r="V1600" i="6" s="1"/>
  <c r="U1596" i="6"/>
  <c r="V1596" i="6" s="1"/>
  <c r="U1592" i="6"/>
  <c r="V1592" i="6" s="1"/>
  <c r="U1588" i="6"/>
  <c r="V1588" i="6" s="1"/>
  <c r="U1584" i="6"/>
  <c r="V1584" i="6" s="1"/>
  <c r="U1580" i="6"/>
  <c r="V1580" i="6" s="1"/>
  <c r="U1576" i="6"/>
  <c r="V1576" i="6" s="1"/>
  <c r="U1572" i="6"/>
  <c r="V1572" i="6" s="1"/>
  <c r="U1568" i="6"/>
  <c r="V1568" i="6" s="1"/>
  <c r="U1564" i="6"/>
  <c r="V1564" i="6" s="1"/>
  <c r="U1560" i="6"/>
  <c r="V1560" i="6" s="1"/>
  <c r="U1556" i="6"/>
  <c r="V1556" i="6" s="1"/>
  <c r="U1552" i="6"/>
  <c r="V1552" i="6" s="1"/>
  <c r="U1548" i="6"/>
  <c r="V1548" i="6" s="1"/>
  <c r="U1544" i="6"/>
  <c r="V1544" i="6" s="1"/>
  <c r="U1540" i="6"/>
  <c r="V1540" i="6" s="1"/>
  <c r="U1536" i="6"/>
  <c r="V1536" i="6" s="1"/>
  <c r="U1532" i="6"/>
  <c r="V1532" i="6" s="1"/>
  <c r="U1528" i="6"/>
  <c r="V1528" i="6" s="1"/>
  <c r="U1524" i="6"/>
  <c r="V1524" i="6" s="1"/>
  <c r="U1520" i="6"/>
  <c r="V1520" i="6" s="1"/>
  <c r="U1516" i="6"/>
  <c r="V1516" i="6" s="1"/>
  <c r="U1512" i="6"/>
  <c r="V1512" i="6" s="1"/>
  <c r="U1508" i="6"/>
  <c r="V1508" i="6" s="1"/>
  <c r="U1504" i="6"/>
  <c r="V1504" i="6" s="1"/>
  <c r="U1500" i="6"/>
  <c r="V1500" i="6" s="1"/>
  <c r="U1496" i="6"/>
  <c r="V1496" i="6" s="1"/>
  <c r="U1492" i="6"/>
  <c r="V1492" i="6" s="1"/>
  <c r="U1488" i="6"/>
  <c r="V1488" i="6" s="1"/>
  <c r="U1414" i="6"/>
  <c r="V1414" i="6" s="1"/>
  <c r="U1410" i="6"/>
  <c r="V1410" i="6"/>
  <c r="U1406" i="6"/>
  <c r="V1406" i="6" s="1"/>
  <c r="U1402" i="6"/>
  <c r="V1402" i="6" s="1"/>
  <c r="U1398" i="6"/>
  <c r="V1398" i="6" s="1"/>
  <c r="U1394" i="6"/>
  <c r="V1394" i="6" s="1"/>
  <c r="U1390" i="6"/>
  <c r="V1390" i="6" s="1"/>
  <c r="U1386" i="6"/>
  <c r="V1386" i="6" s="1"/>
  <c r="U1382" i="6"/>
  <c r="V1382" i="6" s="1"/>
  <c r="U1378" i="6"/>
  <c r="V1378" i="6" s="1"/>
  <c r="U1374" i="6"/>
  <c r="V1374" i="6" s="1"/>
  <c r="U1370" i="6"/>
  <c r="V1370" i="6" s="1"/>
  <c r="U1366" i="6"/>
  <c r="V1366" i="6" s="1"/>
  <c r="U1362" i="6"/>
  <c r="V1362" i="6" s="1"/>
  <c r="U1358" i="6"/>
  <c r="V1358" i="6" s="1"/>
  <c r="U1354" i="6"/>
  <c r="V1354" i="6" s="1"/>
  <c r="U1350" i="6"/>
  <c r="V1350" i="6" s="1"/>
  <c r="U1346" i="6"/>
  <c r="V1346" i="6" s="1"/>
  <c r="U1342" i="6"/>
  <c r="V1342" i="6" s="1"/>
  <c r="U1338" i="6"/>
  <c r="V1338" i="6" s="1"/>
  <c r="U1334" i="6"/>
  <c r="V1334" i="6" s="1"/>
  <c r="U1330" i="6"/>
  <c r="V1330" i="6" s="1"/>
  <c r="U1326" i="6"/>
  <c r="V1326" i="6" s="1"/>
  <c r="U1322" i="6"/>
  <c r="V1322" i="6" s="1"/>
  <c r="U1318" i="6"/>
  <c r="V1318" i="6" s="1"/>
  <c r="U1314" i="6"/>
  <c r="V1314" i="6" s="1"/>
  <c r="U1310" i="6"/>
  <c r="V1310" i="6" s="1"/>
  <c r="U1306" i="6"/>
  <c r="V1306" i="6" s="1"/>
  <c r="U1302" i="6"/>
  <c r="V1302" i="6" s="1"/>
  <c r="U1298" i="6"/>
  <c r="V1298" i="6" s="1"/>
  <c r="U1294" i="6"/>
  <c r="V1294" i="6" s="1"/>
  <c r="U1290" i="6"/>
  <c r="V1290" i="6"/>
  <c r="U1286" i="6"/>
  <c r="V1286" i="6" s="1"/>
  <c r="U1282" i="6"/>
  <c r="V1282" i="6"/>
  <c r="U1278" i="6"/>
  <c r="V1278" i="6" s="1"/>
  <c r="U1274" i="6"/>
  <c r="V1274" i="6" s="1"/>
  <c r="U1270" i="6"/>
  <c r="V1270" i="6" s="1"/>
  <c r="U1266" i="6"/>
  <c r="V1266" i="6" s="1"/>
  <c r="U1262" i="6"/>
  <c r="V1262" i="6" s="1"/>
  <c r="U1258" i="6"/>
  <c r="V1258" i="6" s="1"/>
  <c r="U1254" i="6"/>
  <c r="V1254" i="6" s="1"/>
  <c r="U1250" i="6"/>
  <c r="V1250" i="6"/>
  <c r="U1246" i="6"/>
  <c r="V1246" i="6" s="1"/>
  <c r="U1242" i="6"/>
  <c r="V1242" i="6" s="1"/>
  <c r="U1238" i="6"/>
  <c r="V1238" i="6" s="1"/>
  <c r="U1234" i="6"/>
  <c r="V1234" i="6" s="1"/>
  <c r="U1230" i="6"/>
  <c r="V1230" i="6" s="1"/>
  <c r="U1226" i="6"/>
  <c r="V1226" i="6" s="1"/>
  <c r="U1222" i="6"/>
  <c r="V1222" i="6" s="1"/>
  <c r="U1190" i="6"/>
  <c r="V1190" i="6" s="1"/>
  <c r="U1177" i="6"/>
  <c r="V1177" i="6" s="1"/>
  <c r="U1161" i="6"/>
  <c r="V1161" i="6" s="1"/>
  <c r="U1145" i="6"/>
  <c r="V1145" i="6" s="1"/>
  <c r="V2920" i="6"/>
  <c r="V2916" i="6"/>
  <c r="V2912" i="6"/>
  <c r="V2908" i="6"/>
  <c r="V2904" i="6"/>
  <c r="V2900" i="6"/>
  <c r="V2896" i="6"/>
  <c r="V2892" i="6"/>
  <c r="V2888" i="6"/>
  <c r="V2884" i="6"/>
  <c r="V2880" i="6"/>
  <c r="V2876" i="6"/>
  <c r="V2872" i="6"/>
  <c r="V2868" i="6"/>
  <c r="V2864" i="6"/>
  <c r="V2860" i="6"/>
  <c r="V2856" i="6"/>
  <c r="V2852" i="6"/>
  <c r="V2848" i="6"/>
  <c r="V2844" i="6"/>
  <c r="V2840" i="6"/>
  <c r="V2836" i="6"/>
  <c r="V2832" i="6"/>
  <c r="V2828" i="6"/>
  <c r="V2824" i="6"/>
  <c r="V2820" i="6"/>
  <c r="V2816" i="6"/>
  <c r="V2812" i="6"/>
  <c r="V2808" i="6"/>
  <c r="V2804" i="6"/>
  <c r="V2800" i="6"/>
  <c r="V2796" i="6"/>
  <c r="V2792" i="6"/>
  <c r="V2788" i="6"/>
  <c r="V2784" i="6"/>
  <c r="V2780" i="6"/>
  <c r="V2776" i="6"/>
  <c r="V2772" i="6"/>
  <c r="V2768" i="6"/>
  <c r="V2764" i="6"/>
  <c r="V2760" i="6"/>
  <c r="V2756" i="6"/>
  <c r="V2752" i="6"/>
  <c r="V2748" i="6"/>
  <c r="V2744" i="6"/>
  <c r="V2740" i="6"/>
  <c r="V2736" i="6"/>
  <c r="V2732" i="6"/>
  <c r="V2728" i="6"/>
  <c r="V2724" i="6"/>
  <c r="V2720" i="6"/>
  <c r="V2716" i="6"/>
  <c r="V2712" i="6"/>
  <c r="V2708" i="6"/>
  <c r="V2704" i="6"/>
  <c r="V2700" i="6"/>
  <c r="V2696" i="6"/>
  <c r="V2692" i="6"/>
  <c r="V2688" i="6"/>
  <c r="V2684" i="6"/>
  <c r="V2680" i="6"/>
  <c r="V2676" i="6"/>
  <c r="V2672" i="6"/>
  <c r="V2668" i="6"/>
  <c r="V2664" i="6"/>
  <c r="V2660" i="6"/>
  <c r="V2656" i="6"/>
  <c r="V2652" i="6"/>
  <c r="V2648" i="6"/>
  <c r="V2644" i="6"/>
  <c r="V2640" i="6"/>
  <c r="V2636" i="6"/>
  <c r="V2632" i="6"/>
  <c r="V2628" i="6"/>
  <c r="V2624" i="6"/>
  <c r="V2620" i="6"/>
  <c r="V2616" i="6"/>
  <c r="V2612" i="6"/>
  <c r="V2608" i="6"/>
  <c r="V2604" i="6"/>
  <c r="V2600" i="6"/>
  <c r="V2596" i="6"/>
  <c r="V2592" i="6"/>
  <c r="V2588" i="6"/>
  <c r="V2584" i="6"/>
  <c r="V2580" i="6"/>
  <c r="V2576" i="6"/>
  <c r="V2572" i="6"/>
  <c r="V2568" i="6"/>
  <c r="V2564" i="6"/>
  <c r="V2560" i="6"/>
  <c r="V2556" i="6"/>
  <c r="V2552" i="6"/>
  <c r="V2548" i="6"/>
  <c r="V2544" i="6"/>
  <c r="V2540" i="6"/>
  <c r="V2536" i="6"/>
  <c r="V2532" i="6"/>
  <c r="V2528" i="6"/>
  <c r="V2524" i="6"/>
  <c r="V2520" i="6"/>
  <c r="V2516" i="6"/>
  <c r="V2512" i="6"/>
  <c r="V2508" i="6"/>
  <c r="V2504" i="6"/>
  <c r="V2500" i="6"/>
  <c r="V2496" i="6"/>
  <c r="V2492" i="6"/>
  <c r="V2488" i="6"/>
  <c r="V2484" i="6"/>
  <c r="V2480" i="6"/>
  <c r="V2476" i="6"/>
  <c r="V2472" i="6"/>
  <c r="V2468" i="6"/>
  <c r="V2464" i="6"/>
  <c r="V2460" i="6"/>
  <c r="V2456" i="6"/>
  <c r="V2452" i="6"/>
  <c r="V2448" i="6"/>
  <c r="V2444" i="6"/>
  <c r="V2440" i="6"/>
  <c r="V2436" i="6"/>
  <c r="V2432" i="6"/>
  <c r="V2428" i="6"/>
  <c r="V2424" i="6"/>
  <c r="V2420" i="6"/>
  <c r="V2416" i="6"/>
  <c r="V2412" i="6"/>
  <c r="V2408" i="6"/>
  <c r="V2404" i="6"/>
  <c r="V2400" i="6"/>
  <c r="V2396" i="6"/>
  <c r="V2392" i="6"/>
  <c r="V2388" i="6"/>
  <c r="V2384" i="6"/>
  <c r="V2380" i="6"/>
  <c r="V2376" i="6"/>
  <c r="V2372" i="6"/>
  <c r="V2368" i="6"/>
  <c r="V2364" i="6"/>
  <c r="V2360" i="6"/>
  <c r="V2356" i="6"/>
  <c r="V2352" i="6"/>
  <c r="V2348" i="6"/>
  <c r="V2344" i="6"/>
  <c r="V2340" i="6"/>
  <c r="V2336" i="6"/>
  <c r="V2332" i="6"/>
  <c r="V2328" i="6"/>
  <c r="V2324" i="6"/>
  <c r="V2320" i="6"/>
  <c r="V2316" i="6"/>
  <c r="V2312" i="6"/>
  <c r="V2308" i="6"/>
  <c r="V2304" i="6"/>
  <c r="V2300" i="6"/>
  <c r="V2296" i="6"/>
  <c r="V2292" i="6"/>
  <c r="V2288" i="6"/>
  <c r="V2284" i="6"/>
  <c r="V2280" i="6"/>
  <c r="V2276" i="6"/>
  <c r="V2272" i="6"/>
  <c r="V2268" i="6"/>
  <c r="V2264" i="6"/>
  <c r="V2260" i="6"/>
  <c r="V2256" i="6"/>
  <c r="V2252" i="6"/>
  <c r="V2248" i="6"/>
  <c r="V2244" i="6"/>
  <c r="V2240" i="6"/>
  <c r="V2236" i="6"/>
  <c r="V2232" i="6"/>
  <c r="V2228" i="6"/>
  <c r="V2224" i="6"/>
  <c r="V2220" i="6"/>
  <c r="V2216" i="6"/>
  <c r="V2212" i="6"/>
  <c r="V2208" i="6"/>
  <c r="V2204" i="6"/>
  <c r="V2200" i="6"/>
  <c r="V2196" i="6"/>
  <c r="V2192" i="6"/>
  <c r="V2188" i="6"/>
  <c r="V2184" i="6"/>
  <c r="V2180" i="6"/>
  <c r="V2176" i="6"/>
  <c r="V2172" i="6"/>
  <c r="V2168" i="6"/>
  <c r="V2164" i="6"/>
  <c r="V2160" i="6"/>
  <c r="V2156" i="6"/>
  <c r="V2152" i="6"/>
  <c r="V2148" i="6"/>
  <c r="V2144" i="6"/>
  <c r="V2140" i="6"/>
  <c r="V2136" i="6"/>
  <c r="V2132" i="6"/>
  <c r="V2128" i="6"/>
  <c r="V2124" i="6"/>
  <c r="V2120" i="6"/>
  <c r="V2116" i="6"/>
  <c r="V2112" i="6"/>
  <c r="V2108" i="6"/>
  <c r="V2104" i="6"/>
  <c r="V2100" i="6"/>
  <c r="V2096" i="6"/>
  <c r="V2092" i="6"/>
  <c r="V2088" i="6"/>
  <c r="V2084" i="6"/>
  <c r="V2080" i="6"/>
  <c r="V2076" i="6"/>
  <c r="V2072" i="6"/>
  <c r="V2068" i="6"/>
  <c r="V2064" i="6"/>
  <c r="V2060" i="6"/>
  <c r="V2056" i="6"/>
  <c r="V2052" i="6"/>
  <c r="V2048" i="6"/>
  <c r="V2044" i="6"/>
  <c r="V2040" i="6"/>
  <c r="V2036" i="6"/>
  <c r="V2032" i="6"/>
  <c r="V2028" i="6"/>
  <c r="V2024" i="6"/>
  <c r="V2020" i="6"/>
  <c r="V2016" i="6"/>
  <c r="V2012" i="6"/>
  <c r="V2008" i="6"/>
  <c r="U2005" i="6"/>
  <c r="V2005" i="6" s="1"/>
  <c r="U2003" i="6"/>
  <c r="V2003" i="6" s="1"/>
  <c r="U2001" i="6"/>
  <c r="V2001" i="6" s="1"/>
  <c r="U1999" i="6"/>
  <c r="V1999" i="6" s="1"/>
  <c r="U1997" i="6"/>
  <c r="V1997" i="6" s="1"/>
  <c r="U1995" i="6"/>
  <c r="V1995" i="6" s="1"/>
  <c r="U1993" i="6"/>
  <c r="V1993" i="6" s="1"/>
  <c r="U1991" i="6"/>
  <c r="V1991" i="6" s="1"/>
  <c r="U1989" i="6"/>
  <c r="V1989" i="6" s="1"/>
  <c r="U1987" i="6"/>
  <c r="V1987" i="6" s="1"/>
  <c r="U1985" i="6"/>
  <c r="V1985" i="6" s="1"/>
  <c r="U1983" i="6"/>
  <c r="V1983" i="6" s="1"/>
  <c r="U1981" i="6"/>
  <c r="V1981" i="6" s="1"/>
  <c r="U1979" i="6"/>
  <c r="V1979" i="6" s="1"/>
  <c r="U1977" i="6"/>
  <c r="V1977" i="6" s="1"/>
  <c r="U1975" i="6"/>
  <c r="V1975" i="6" s="1"/>
  <c r="U1973" i="6"/>
  <c r="V1973" i="6" s="1"/>
  <c r="U1971" i="6"/>
  <c r="V1971" i="6" s="1"/>
  <c r="U1969" i="6"/>
  <c r="V1969" i="6" s="1"/>
  <c r="U1967" i="6"/>
  <c r="V1967" i="6" s="1"/>
  <c r="U1965" i="6"/>
  <c r="V1965" i="6" s="1"/>
  <c r="U1963" i="6"/>
  <c r="V1963" i="6" s="1"/>
  <c r="U1961" i="6"/>
  <c r="V1961" i="6" s="1"/>
  <c r="U1959" i="6"/>
  <c r="V1959" i="6" s="1"/>
  <c r="U1957" i="6"/>
  <c r="V1957" i="6" s="1"/>
  <c r="U1955" i="6"/>
  <c r="V1955" i="6" s="1"/>
  <c r="U1953" i="6"/>
  <c r="V1953" i="6" s="1"/>
  <c r="U1951" i="6"/>
  <c r="V1951" i="6" s="1"/>
  <c r="U1949" i="6"/>
  <c r="V1949" i="6" s="1"/>
  <c r="U1947" i="6"/>
  <c r="V1947" i="6" s="1"/>
  <c r="U1945" i="6"/>
  <c r="V1945" i="6" s="1"/>
  <c r="U1943" i="6"/>
  <c r="V1943" i="6" s="1"/>
  <c r="U1941" i="6"/>
  <c r="V1941" i="6" s="1"/>
  <c r="U1939" i="6"/>
  <c r="V1939" i="6" s="1"/>
  <c r="U1937" i="6"/>
  <c r="V1937" i="6" s="1"/>
  <c r="U1935" i="6"/>
  <c r="V1935" i="6" s="1"/>
  <c r="U1933" i="6"/>
  <c r="V1933" i="6" s="1"/>
  <c r="U1931" i="6"/>
  <c r="V1931" i="6" s="1"/>
  <c r="U1929" i="6"/>
  <c r="V1929" i="6" s="1"/>
  <c r="U1927" i="6"/>
  <c r="V1927" i="6" s="1"/>
  <c r="U1925" i="6"/>
  <c r="V1925" i="6" s="1"/>
  <c r="U1923" i="6"/>
  <c r="V1923" i="6" s="1"/>
  <c r="U1921" i="6"/>
  <c r="V1921" i="6" s="1"/>
  <c r="U1919" i="6"/>
  <c r="V1919" i="6" s="1"/>
  <c r="U1917" i="6"/>
  <c r="V1917" i="6" s="1"/>
  <c r="U1915" i="6"/>
  <c r="V1915" i="6" s="1"/>
  <c r="U1913" i="6"/>
  <c r="V1913" i="6" s="1"/>
  <c r="U1911" i="6"/>
  <c r="V1911" i="6" s="1"/>
  <c r="U1909" i="6"/>
  <c r="V1909" i="6" s="1"/>
  <c r="U1907" i="6"/>
  <c r="V1907" i="6" s="1"/>
  <c r="U1905" i="6"/>
  <c r="V1905" i="6" s="1"/>
  <c r="U1903" i="6"/>
  <c r="V1903" i="6" s="1"/>
  <c r="U1901" i="6"/>
  <c r="V1901" i="6" s="1"/>
  <c r="U1899" i="6"/>
  <c r="V1899" i="6" s="1"/>
  <c r="U1897" i="6"/>
  <c r="V1897" i="6" s="1"/>
  <c r="U1895" i="6"/>
  <c r="V1895" i="6" s="1"/>
  <c r="U1893" i="6"/>
  <c r="V1893" i="6" s="1"/>
  <c r="U1891" i="6"/>
  <c r="V1891" i="6" s="1"/>
  <c r="U1889" i="6"/>
  <c r="V1889" i="6" s="1"/>
  <c r="U1887" i="6"/>
  <c r="V1887" i="6" s="1"/>
  <c r="U1885" i="6"/>
  <c r="V1885" i="6" s="1"/>
  <c r="U1883" i="6"/>
  <c r="V1883" i="6" s="1"/>
  <c r="U1881" i="6"/>
  <c r="V1881" i="6" s="1"/>
  <c r="U1879" i="6"/>
  <c r="V1879" i="6" s="1"/>
  <c r="U1877" i="6"/>
  <c r="V1877" i="6" s="1"/>
  <c r="U1875" i="6"/>
  <c r="V1875" i="6" s="1"/>
  <c r="U1873" i="6"/>
  <c r="V1873" i="6" s="1"/>
  <c r="U1871" i="6"/>
  <c r="V1871" i="6" s="1"/>
  <c r="U1869" i="6"/>
  <c r="V1869" i="6" s="1"/>
  <c r="U1867" i="6"/>
  <c r="V1867" i="6" s="1"/>
  <c r="U1865" i="6"/>
  <c r="V1865" i="6" s="1"/>
  <c r="U1863" i="6"/>
  <c r="V1863" i="6" s="1"/>
  <c r="U1859" i="6"/>
  <c r="V1859" i="6" s="1"/>
  <c r="U1855" i="6"/>
  <c r="V1855" i="6" s="1"/>
  <c r="U1851" i="6"/>
  <c r="V1851" i="6" s="1"/>
  <c r="U1847" i="6"/>
  <c r="V1847" i="6" s="1"/>
  <c r="U1843" i="6"/>
  <c r="V1843" i="6" s="1"/>
  <c r="U1839" i="6"/>
  <c r="V1839" i="6" s="1"/>
  <c r="U1835" i="6"/>
  <c r="V1835" i="6" s="1"/>
  <c r="U1831" i="6"/>
  <c r="V1831" i="6" s="1"/>
  <c r="U1827" i="6"/>
  <c r="V1827" i="6" s="1"/>
  <c r="U1823" i="6"/>
  <c r="V1823" i="6" s="1"/>
  <c r="U1819" i="6"/>
  <c r="V1819" i="6" s="1"/>
  <c r="U1815" i="6"/>
  <c r="V1815" i="6" s="1"/>
  <c r="U1429" i="6"/>
  <c r="V1429" i="6" s="1"/>
  <c r="U1424" i="6"/>
  <c r="V1424" i="6" s="1"/>
  <c r="U1862" i="6"/>
  <c r="V1862" i="6" s="1"/>
  <c r="U1858" i="6"/>
  <c r="V1858" i="6" s="1"/>
  <c r="U1854" i="6"/>
  <c r="V1854" i="6" s="1"/>
  <c r="U1850" i="6"/>
  <c r="V1850" i="6" s="1"/>
  <c r="U1846" i="6"/>
  <c r="V1846" i="6" s="1"/>
  <c r="U1842" i="6"/>
  <c r="V1842" i="6" s="1"/>
  <c r="U1838" i="6"/>
  <c r="V1838" i="6" s="1"/>
  <c r="U1834" i="6"/>
  <c r="V1834" i="6" s="1"/>
  <c r="U1830" i="6"/>
  <c r="V1830" i="6" s="1"/>
  <c r="U1826" i="6"/>
  <c r="V1826" i="6" s="1"/>
  <c r="U1822" i="6"/>
  <c r="V1822" i="6" s="1"/>
  <c r="U1818" i="6"/>
  <c r="V1818" i="6" s="1"/>
  <c r="U1814" i="6"/>
  <c r="V1814" i="6" s="1"/>
  <c r="U1810" i="6"/>
  <c r="V1810" i="6" s="1"/>
  <c r="U1806" i="6"/>
  <c r="V1806" i="6" s="1"/>
  <c r="U1802" i="6"/>
  <c r="V1802" i="6" s="1"/>
  <c r="U1798" i="6"/>
  <c r="V1798" i="6" s="1"/>
  <c r="U1794" i="6"/>
  <c r="V1794" i="6" s="1"/>
  <c r="U1790" i="6"/>
  <c r="V1790" i="6" s="1"/>
  <c r="U1786" i="6"/>
  <c r="V1786" i="6" s="1"/>
  <c r="U1782" i="6"/>
  <c r="V1782" i="6" s="1"/>
  <c r="U1778" i="6"/>
  <c r="V1778" i="6" s="1"/>
  <c r="U1774" i="6"/>
  <c r="V1774" i="6" s="1"/>
  <c r="U1770" i="6"/>
  <c r="V1770" i="6" s="1"/>
  <c r="U1766" i="6"/>
  <c r="V1766" i="6" s="1"/>
  <c r="U1762" i="6"/>
  <c r="V1762" i="6" s="1"/>
  <c r="U1758" i="6"/>
  <c r="V1758" i="6" s="1"/>
  <c r="U1754" i="6"/>
  <c r="V1754" i="6" s="1"/>
  <c r="U1750" i="6"/>
  <c r="V1750" i="6" s="1"/>
  <c r="U1746" i="6"/>
  <c r="V1746" i="6" s="1"/>
  <c r="U1742" i="6"/>
  <c r="V1742" i="6" s="1"/>
  <c r="V1738" i="6"/>
  <c r="U1738" i="6"/>
  <c r="U1734" i="6"/>
  <c r="V1734" i="6" s="1"/>
  <c r="U1730" i="6"/>
  <c r="V1730" i="6" s="1"/>
  <c r="U1726" i="6"/>
  <c r="V1726" i="6" s="1"/>
  <c r="U1722" i="6"/>
  <c r="V1722" i="6" s="1"/>
  <c r="U1718" i="6"/>
  <c r="V1718" i="6" s="1"/>
  <c r="U1714" i="6"/>
  <c r="V1714" i="6" s="1"/>
  <c r="V1710" i="6"/>
  <c r="U1710" i="6"/>
  <c r="U1706" i="6"/>
  <c r="V1706" i="6" s="1"/>
  <c r="U1702" i="6"/>
  <c r="V1702" i="6" s="1"/>
  <c r="U1698" i="6"/>
  <c r="V1698" i="6" s="1"/>
  <c r="U1694" i="6"/>
  <c r="V1694" i="6" s="1"/>
  <c r="U1690" i="6"/>
  <c r="V1690" i="6" s="1"/>
  <c r="U1686" i="6"/>
  <c r="V1686" i="6" s="1"/>
  <c r="U1682" i="6"/>
  <c r="V1682" i="6" s="1"/>
  <c r="U1678" i="6"/>
  <c r="V1678" i="6" s="1"/>
  <c r="U1674" i="6"/>
  <c r="V1674" i="6" s="1"/>
  <c r="U1670" i="6"/>
  <c r="V1670" i="6" s="1"/>
  <c r="U1666" i="6"/>
  <c r="V1666" i="6" s="1"/>
  <c r="U1662" i="6"/>
  <c r="V1662" i="6" s="1"/>
  <c r="U1658" i="6"/>
  <c r="V1658" i="6" s="1"/>
  <c r="U1654" i="6"/>
  <c r="V1654" i="6" s="1"/>
  <c r="U1650" i="6"/>
  <c r="V1650" i="6" s="1"/>
  <c r="U1646" i="6"/>
  <c r="V1646" i="6" s="1"/>
  <c r="U1642" i="6"/>
  <c r="V1642" i="6" s="1"/>
  <c r="U1638" i="6"/>
  <c r="V1638" i="6" s="1"/>
  <c r="U1634" i="6"/>
  <c r="V1634" i="6" s="1"/>
  <c r="U1630" i="6"/>
  <c r="V1630" i="6" s="1"/>
  <c r="U1626" i="6"/>
  <c r="V1626" i="6" s="1"/>
  <c r="U1622" i="6"/>
  <c r="V1622" i="6" s="1"/>
  <c r="U1618" i="6"/>
  <c r="V1618" i="6" s="1"/>
  <c r="U1614" i="6"/>
  <c r="V1614" i="6" s="1"/>
  <c r="U1610" i="6"/>
  <c r="V1610" i="6" s="1"/>
  <c r="U1606" i="6"/>
  <c r="V1606" i="6" s="1"/>
  <c r="U1602" i="6"/>
  <c r="V1602" i="6" s="1"/>
  <c r="U1598" i="6"/>
  <c r="V1598" i="6" s="1"/>
  <c r="U1594" i="6"/>
  <c r="V1594" i="6" s="1"/>
  <c r="U1590" i="6"/>
  <c r="V1590" i="6" s="1"/>
  <c r="U1586" i="6"/>
  <c r="V1586" i="6" s="1"/>
  <c r="U1582" i="6"/>
  <c r="V1582" i="6" s="1"/>
  <c r="U1578" i="6"/>
  <c r="V1578" i="6" s="1"/>
  <c r="U1574" i="6"/>
  <c r="V1574" i="6" s="1"/>
  <c r="U1570" i="6"/>
  <c r="V1570" i="6" s="1"/>
  <c r="U1566" i="6"/>
  <c r="V1566" i="6" s="1"/>
  <c r="U1562" i="6"/>
  <c r="V1562" i="6" s="1"/>
  <c r="U1558" i="6"/>
  <c r="V1558" i="6" s="1"/>
  <c r="U1554" i="6"/>
  <c r="V1554" i="6" s="1"/>
  <c r="V1550" i="6"/>
  <c r="U1550" i="6"/>
  <c r="U1546" i="6"/>
  <c r="V1546" i="6" s="1"/>
  <c r="V1542" i="6"/>
  <c r="U1542" i="6"/>
  <c r="U1538" i="6"/>
  <c r="V1538" i="6" s="1"/>
  <c r="U1534" i="6"/>
  <c r="V1534" i="6" s="1"/>
  <c r="U1530" i="6"/>
  <c r="V1530" i="6" s="1"/>
  <c r="U1526" i="6"/>
  <c r="V1526" i="6" s="1"/>
  <c r="U1522" i="6"/>
  <c r="V1522" i="6" s="1"/>
  <c r="V1518" i="6"/>
  <c r="U1518" i="6"/>
  <c r="U1514" i="6"/>
  <c r="V1514" i="6" s="1"/>
  <c r="U1510" i="6"/>
  <c r="V1510" i="6" s="1"/>
  <c r="U1506" i="6"/>
  <c r="V1506" i="6" s="1"/>
  <c r="U1502" i="6"/>
  <c r="V1502" i="6" s="1"/>
  <c r="U1498" i="6"/>
  <c r="V1498" i="6" s="1"/>
  <c r="U1494" i="6"/>
  <c r="V1494" i="6" s="1"/>
  <c r="U1490" i="6"/>
  <c r="V1490" i="6" s="1"/>
  <c r="U1431" i="6"/>
  <c r="V1431" i="6" s="1"/>
  <c r="V2178" i="6"/>
  <c r="V2174" i="6"/>
  <c r="V2170" i="6"/>
  <c r="V2166" i="6"/>
  <c r="V2162" i="6"/>
  <c r="V2158" i="6"/>
  <c r="V2154" i="6"/>
  <c r="V2150" i="6"/>
  <c r="V2146" i="6"/>
  <c r="V2142" i="6"/>
  <c r="V2138" i="6"/>
  <c r="V2134" i="6"/>
  <c r="V2130" i="6"/>
  <c r="V2126" i="6"/>
  <c r="V2122" i="6"/>
  <c r="V2118" i="6"/>
  <c r="V2114" i="6"/>
  <c r="V2110" i="6"/>
  <c r="V2106" i="6"/>
  <c r="V2102" i="6"/>
  <c r="V2098" i="6"/>
  <c r="V2094" i="6"/>
  <c r="V2090" i="6"/>
  <c r="V2086" i="6"/>
  <c r="V2082" i="6"/>
  <c r="V2078" i="6"/>
  <c r="V2074" i="6"/>
  <c r="V2070" i="6"/>
  <c r="V2066" i="6"/>
  <c r="V2062" i="6"/>
  <c r="V2058" i="6"/>
  <c r="V2054" i="6"/>
  <c r="V2050" i="6"/>
  <c r="V2046" i="6"/>
  <c r="V2042" i="6"/>
  <c r="V2038" i="6"/>
  <c r="V2034" i="6"/>
  <c r="V2030" i="6"/>
  <c r="V2026" i="6"/>
  <c r="V2022" i="6"/>
  <c r="V2018" i="6"/>
  <c r="V2014" i="6"/>
  <c r="V2010" i="6"/>
  <c r="U2006" i="6"/>
  <c r="V2006" i="6" s="1"/>
  <c r="U2004" i="6"/>
  <c r="V2004" i="6" s="1"/>
  <c r="U2002" i="6"/>
  <c r="V2002" i="6" s="1"/>
  <c r="U2000" i="6"/>
  <c r="V2000" i="6" s="1"/>
  <c r="U1998" i="6"/>
  <c r="V1998" i="6" s="1"/>
  <c r="U1996" i="6"/>
  <c r="V1996" i="6" s="1"/>
  <c r="U1994" i="6"/>
  <c r="V1994" i="6" s="1"/>
  <c r="U1992" i="6"/>
  <c r="V1992" i="6" s="1"/>
  <c r="U1990" i="6"/>
  <c r="V1990" i="6" s="1"/>
  <c r="U1988" i="6"/>
  <c r="V1988" i="6" s="1"/>
  <c r="U1986" i="6"/>
  <c r="V1986" i="6" s="1"/>
  <c r="U1984" i="6"/>
  <c r="V1984" i="6" s="1"/>
  <c r="U1982" i="6"/>
  <c r="V1982" i="6" s="1"/>
  <c r="U1980" i="6"/>
  <c r="V1980" i="6" s="1"/>
  <c r="U1978" i="6"/>
  <c r="V1978" i="6" s="1"/>
  <c r="U1976" i="6"/>
  <c r="V1976" i="6" s="1"/>
  <c r="U1974" i="6"/>
  <c r="V1974" i="6" s="1"/>
  <c r="U1972" i="6"/>
  <c r="V1972" i="6" s="1"/>
  <c r="U1970" i="6"/>
  <c r="V1970" i="6" s="1"/>
  <c r="U1968" i="6"/>
  <c r="V1968" i="6" s="1"/>
  <c r="U1966" i="6"/>
  <c r="V1966" i="6" s="1"/>
  <c r="U1964" i="6"/>
  <c r="V1964" i="6" s="1"/>
  <c r="U1962" i="6"/>
  <c r="V1962" i="6" s="1"/>
  <c r="U1960" i="6"/>
  <c r="V1960" i="6" s="1"/>
  <c r="U1958" i="6"/>
  <c r="V1958" i="6" s="1"/>
  <c r="U1956" i="6"/>
  <c r="V1956" i="6" s="1"/>
  <c r="U1954" i="6"/>
  <c r="V1954" i="6" s="1"/>
  <c r="U1952" i="6"/>
  <c r="V1952" i="6" s="1"/>
  <c r="U1950" i="6"/>
  <c r="V1950" i="6" s="1"/>
  <c r="U1948" i="6"/>
  <c r="V1948" i="6" s="1"/>
  <c r="U1946" i="6"/>
  <c r="V1946" i="6" s="1"/>
  <c r="U1944" i="6"/>
  <c r="V1944" i="6" s="1"/>
  <c r="U1942" i="6"/>
  <c r="V1942" i="6" s="1"/>
  <c r="U1940" i="6"/>
  <c r="V1940" i="6" s="1"/>
  <c r="U1938" i="6"/>
  <c r="V1938" i="6" s="1"/>
  <c r="U1936" i="6"/>
  <c r="V1936" i="6" s="1"/>
  <c r="U1934" i="6"/>
  <c r="V1934" i="6" s="1"/>
  <c r="U1932" i="6"/>
  <c r="V1932" i="6" s="1"/>
  <c r="U1930" i="6"/>
  <c r="V1930" i="6" s="1"/>
  <c r="U1928" i="6"/>
  <c r="V1928" i="6" s="1"/>
  <c r="U1926" i="6"/>
  <c r="V1926" i="6" s="1"/>
  <c r="U1924" i="6"/>
  <c r="V1924" i="6" s="1"/>
  <c r="U1922" i="6"/>
  <c r="V1922" i="6" s="1"/>
  <c r="U1920" i="6"/>
  <c r="V1920" i="6" s="1"/>
  <c r="U1918" i="6"/>
  <c r="V1918" i="6" s="1"/>
  <c r="U1916" i="6"/>
  <c r="V1916" i="6" s="1"/>
  <c r="U1914" i="6"/>
  <c r="V1914" i="6" s="1"/>
  <c r="U1912" i="6"/>
  <c r="V1912" i="6" s="1"/>
  <c r="U1910" i="6"/>
  <c r="V1910" i="6" s="1"/>
  <c r="U1908" i="6"/>
  <c r="V1908" i="6" s="1"/>
  <c r="U1906" i="6"/>
  <c r="V1906" i="6" s="1"/>
  <c r="U1904" i="6"/>
  <c r="V1904" i="6" s="1"/>
  <c r="U1902" i="6"/>
  <c r="V1902" i="6" s="1"/>
  <c r="U1900" i="6"/>
  <c r="V1900" i="6" s="1"/>
  <c r="U1898" i="6"/>
  <c r="V1898" i="6" s="1"/>
  <c r="U1896" i="6"/>
  <c r="V1896" i="6" s="1"/>
  <c r="U1894" i="6"/>
  <c r="V1894" i="6" s="1"/>
  <c r="U1892" i="6"/>
  <c r="V1892" i="6" s="1"/>
  <c r="U1890" i="6"/>
  <c r="V1890" i="6" s="1"/>
  <c r="U1888" i="6"/>
  <c r="V1888" i="6" s="1"/>
  <c r="U1886" i="6"/>
  <c r="V1886" i="6" s="1"/>
  <c r="U1884" i="6"/>
  <c r="V1884" i="6" s="1"/>
  <c r="U1882" i="6"/>
  <c r="V1882" i="6" s="1"/>
  <c r="U1880" i="6"/>
  <c r="V1880" i="6" s="1"/>
  <c r="U1878" i="6"/>
  <c r="V1878" i="6" s="1"/>
  <c r="U1876" i="6"/>
  <c r="V1876" i="6" s="1"/>
  <c r="U1874" i="6"/>
  <c r="V1874" i="6" s="1"/>
  <c r="U1872" i="6"/>
  <c r="V1872" i="6" s="1"/>
  <c r="U1870" i="6"/>
  <c r="V1870" i="6" s="1"/>
  <c r="U1868" i="6"/>
  <c r="V1868" i="6" s="1"/>
  <c r="U1866" i="6"/>
  <c r="V1866" i="6" s="1"/>
  <c r="U1864" i="6"/>
  <c r="V1864" i="6" s="1"/>
  <c r="U1861" i="6"/>
  <c r="V1861" i="6" s="1"/>
  <c r="V1857" i="6"/>
  <c r="U1857" i="6"/>
  <c r="U1853" i="6"/>
  <c r="V1853" i="6" s="1"/>
  <c r="V1849" i="6"/>
  <c r="U1849" i="6"/>
  <c r="U1845" i="6"/>
  <c r="V1845" i="6" s="1"/>
  <c r="U1841" i="6"/>
  <c r="V1841" i="6" s="1"/>
  <c r="U1837" i="6"/>
  <c r="V1837" i="6" s="1"/>
  <c r="U1833" i="6"/>
  <c r="V1833" i="6" s="1"/>
  <c r="U1829" i="6"/>
  <c r="V1829" i="6" s="1"/>
  <c r="V1825" i="6"/>
  <c r="U1825" i="6"/>
  <c r="U1821" i="6"/>
  <c r="V1821" i="6" s="1"/>
  <c r="V1817" i="6"/>
  <c r="U1817" i="6"/>
  <c r="U1089" i="6"/>
  <c r="V1089" i="6"/>
  <c r="U1073" i="6"/>
  <c r="V1073" i="6" s="1"/>
  <c r="U1057" i="6"/>
  <c r="V1057" i="6" s="1"/>
  <c r="U1041" i="6"/>
  <c r="V1041" i="6" s="1"/>
  <c r="U1025" i="6"/>
  <c r="V1025" i="6" s="1"/>
  <c r="U1009" i="6"/>
  <c r="V1009" i="6" s="1"/>
  <c r="U978" i="6"/>
  <c r="V978" i="6" s="1"/>
  <c r="U976" i="6"/>
  <c r="V976" i="6" s="1"/>
  <c r="U970" i="6"/>
  <c r="V970" i="6" s="1"/>
  <c r="U968" i="6"/>
  <c r="V968" i="6" s="1"/>
  <c r="U955" i="6"/>
  <c r="V955" i="6" s="1"/>
  <c r="U952" i="6"/>
  <c r="V952" i="6" s="1"/>
  <c r="U950" i="6"/>
  <c r="V950" i="6" s="1"/>
  <c r="U941" i="6"/>
  <c r="V941" i="6" s="1"/>
  <c r="U936" i="6"/>
  <c r="V936" i="6" s="1"/>
  <c r="U934" i="6"/>
  <c r="V934" i="6" s="1"/>
  <c r="U925" i="6"/>
  <c r="V925" i="6" s="1"/>
  <c r="U920" i="6"/>
  <c r="V920" i="6" s="1"/>
  <c r="U918" i="6"/>
  <c r="V918" i="6" s="1"/>
  <c r="U909" i="6"/>
  <c r="V909" i="6" s="1"/>
  <c r="U904" i="6"/>
  <c r="V904" i="6" s="1"/>
  <c r="U902" i="6"/>
  <c r="V902" i="6" s="1"/>
  <c r="U893" i="6"/>
  <c r="V893" i="6" s="1"/>
  <c r="U888" i="6"/>
  <c r="V888" i="6" s="1"/>
  <c r="U886" i="6"/>
  <c r="V886" i="6" s="1"/>
  <c r="U877" i="6"/>
  <c r="V877" i="6" s="1"/>
  <c r="U874" i="6"/>
  <c r="V874" i="6" s="1"/>
  <c r="U869" i="6"/>
  <c r="V869" i="6" s="1"/>
  <c r="U866" i="6"/>
  <c r="V866" i="6" s="1"/>
  <c r="U861" i="6"/>
  <c r="V861" i="6" s="1"/>
  <c r="U858" i="6"/>
  <c r="V858" i="6" s="1"/>
  <c r="U853" i="6"/>
  <c r="V853" i="6" s="1"/>
  <c r="U850" i="6"/>
  <c r="V850" i="6" s="1"/>
  <c r="U845" i="6"/>
  <c r="V845" i="6"/>
  <c r="U759" i="6"/>
  <c r="V759" i="6" s="1"/>
  <c r="U756" i="6"/>
  <c r="V756" i="6" s="1"/>
  <c r="U743" i="6"/>
  <c r="V743" i="6" s="1"/>
  <c r="U738" i="6"/>
  <c r="V738" i="6" s="1"/>
  <c r="U734" i="6"/>
  <c r="V734" i="6" s="1"/>
  <c r="U726" i="6"/>
  <c r="V726" i="6" s="1"/>
  <c r="U718" i="6"/>
  <c r="V718" i="6" s="1"/>
  <c r="U710" i="6"/>
  <c r="V710" i="6" s="1"/>
  <c r="U702" i="6"/>
  <c r="V702" i="6" s="1"/>
  <c r="U694" i="6"/>
  <c r="V694" i="6" s="1"/>
  <c r="U686" i="6"/>
  <c r="V686" i="6" s="1"/>
  <c r="U678" i="6"/>
  <c r="V678" i="6" s="1"/>
  <c r="U645" i="6"/>
  <c r="V645" i="6" s="1"/>
  <c r="U641" i="6"/>
  <c r="V641" i="6"/>
  <c r="U637" i="6"/>
  <c r="V637" i="6" s="1"/>
  <c r="U633" i="6"/>
  <c r="V633" i="6" s="1"/>
  <c r="U629" i="6"/>
  <c r="V629" i="6" s="1"/>
  <c r="U625" i="6"/>
  <c r="V625" i="6" s="1"/>
  <c r="U1435" i="6"/>
  <c r="V1435" i="6" s="1"/>
  <c r="V1433" i="6"/>
  <c r="U1428" i="6"/>
  <c r="V1428" i="6" s="1"/>
  <c r="U1419" i="6"/>
  <c r="V1419" i="6" s="1"/>
  <c r="V1417" i="6"/>
  <c r="U1413" i="6"/>
  <c r="V1413" i="6" s="1"/>
  <c r="U1409" i="6"/>
  <c r="V1409" i="6" s="1"/>
  <c r="U1405" i="6"/>
  <c r="V1405" i="6" s="1"/>
  <c r="U1401" i="6"/>
  <c r="V1401" i="6" s="1"/>
  <c r="U1397" i="6"/>
  <c r="V1397" i="6" s="1"/>
  <c r="U1393" i="6"/>
  <c r="V1393" i="6" s="1"/>
  <c r="U1389" i="6"/>
  <c r="V1389" i="6" s="1"/>
  <c r="U1385" i="6"/>
  <c r="V1385" i="6" s="1"/>
  <c r="U1381" i="6"/>
  <c r="V1381" i="6" s="1"/>
  <c r="U1377" i="6"/>
  <c r="V1377" i="6" s="1"/>
  <c r="U1373" i="6"/>
  <c r="V1373" i="6"/>
  <c r="U1369" i="6"/>
  <c r="V1369" i="6" s="1"/>
  <c r="U1365" i="6"/>
  <c r="V1365" i="6"/>
  <c r="U1361" i="6"/>
  <c r="V1361" i="6" s="1"/>
  <c r="U1357" i="6"/>
  <c r="V1357" i="6"/>
  <c r="U1353" i="6"/>
  <c r="V1353" i="6" s="1"/>
  <c r="U1349" i="6"/>
  <c r="V1349" i="6" s="1"/>
  <c r="U1345" i="6"/>
  <c r="V1345" i="6"/>
  <c r="U1341" i="6"/>
  <c r="V1341" i="6" s="1"/>
  <c r="U1337" i="6"/>
  <c r="V1337" i="6" s="1"/>
  <c r="U1333" i="6"/>
  <c r="V1333" i="6" s="1"/>
  <c r="U1329" i="6"/>
  <c r="V1329" i="6" s="1"/>
  <c r="U1325" i="6"/>
  <c r="V1325" i="6" s="1"/>
  <c r="U1321" i="6"/>
  <c r="V1321" i="6" s="1"/>
  <c r="U1317" i="6"/>
  <c r="V1317" i="6" s="1"/>
  <c r="U1313" i="6"/>
  <c r="V1313" i="6"/>
  <c r="U1309" i="6"/>
  <c r="V1309" i="6" s="1"/>
  <c r="U1305" i="6"/>
  <c r="V1305" i="6" s="1"/>
  <c r="U1301" i="6"/>
  <c r="V1301" i="6" s="1"/>
  <c r="U1297" i="6"/>
  <c r="V1297" i="6" s="1"/>
  <c r="U1293" i="6"/>
  <c r="V1293" i="6" s="1"/>
  <c r="U1289" i="6"/>
  <c r="V1289" i="6" s="1"/>
  <c r="U1285" i="6"/>
  <c r="V1285" i="6" s="1"/>
  <c r="U1281" i="6"/>
  <c r="V1281" i="6" s="1"/>
  <c r="U1277" i="6"/>
  <c r="V1277" i="6" s="1"/>
  <c r="U1273" i="6"/>
  <c r="V1273" i="6" s="1"/>
  <c r="U1269" i="6"/>
  <c r="V1269" i="6" s="1"/>
  <c r="U1265" i="6"/>
  <c r="V1265" i="6" s="1"/>
  <c r="U1261" i="6"/>
  <c r="V1261" i="6" s="1"/>
  <c r="U1257" i="6"/>
  <c r="V1257" i="6" s="1"/>
  <c r="U1253" i="6"/>
  <c r="V1253" i="6" s="1"/>
  <c r="U1249" i="6"/>
  <c r="V1249" i="6" s="1"/>
  <c r="U1245" i="6"/>
  <c r="V1245" i="6" s="1"/>
  <c r="U1241" i="6"/>
  <c r="V1241" i="6" s="1"/>
  <c r="U1237" i="6"/>
  <c r="V1237" i="6" s="1"/>
  <c r="U1233" i="6"/>
  <c r="V1233" i="6" s="1"/>
  <c r="U1229" i="6"/>
  <c r="V1229" i="6" s="1"/>
  <c r="U1225" i="6"/>
  <c r="V1225" i="6" s="1"/>
  <c r="U1193" i="6"/>
  <c r="V1193" i="6" s="1"/>
  <c r="V1813" i="6"/>
  <c r="V1811" i="6"/>
  <c r="V1809" i="6"/>
  <c r="V1807" i="6"/>
  <c r="V1805" i="6"/>
  <c r="V1803" i="6"/>
  <c r="V1801" i="6"/>
  <c r="V1799" i="6"/>
  <c r="V1797" i="6"/>
  <c r="V1795" i="6"/>
  <c r="V1793" i="6"/>
  <c r="V1791" i="6"/>
  <c r="V1789" i="6"/>
  <c r="V1787" i="6"/>
  <c r="V1785" i="6"/>
  <c r="V1783" i="6"/>
  <c r="V1781" i="6"/>
  <c r="V1779" i="6"/>
  <c r="V1777" i="6"/>
  <c r="V1775" i="6"/>
  <c r="V1773" i="6"/>
  <c r="V1771" i="6"/>
  <c r="V1769" i="6"/>
  <c r="V1767" i="6"/>
  <c r="V1765" i="6"/>
  <c r="V1763" i="6"/>
  <c r="V1761" i="6"/>
  <c r="V1759" i="6"/>
  <c r="V1757" i="6"/>
  <c r="V1755" i="6"/>
  <c r="V1753" i="6"/>
  <c r="V1751" i="6"/>
  <c r="V1749" i="6"/>
  <c r="V1747" i="6"/>
  <c r="V1745" i="6"/>
  <c r="V1743" i="6"/>
  <c r="V1741" i="6"/>
  <c r="V1739" i="6"/>
  <c r="V1737" i="6"/>
  <c r="V1735" i="6"/>
  <c r="V1733" i="6"/>
  <c r="V1731" i="6"/>
  <c r="V1729" i="6"/>
  <c r="V1727" i="6"/>
  <c r="V1725" i="6"/>
  <c r="V1723" i="6"/>
  <c r="V1721" i="6"/>
  <c r="V1719" i="6"/>
  <c r="V1717" i="6"/>
  <c r="V1715" i="6"/>
  <c r="V1713" i="6"/>
  <c r="V1711" i="6"/>
  <c r="V1709" i="6"/>
  <c r="V1707" i="6"/>
  <c r="V1705" i="6"/>
  <c r="V1703" i="6"/>
  <c r="V1701" i="6"/>
  <c r="V1699" i="6"/>
  <c r="V1697" i="6"/>
  <c r="V1695" i="6"/>
  <c r="V1693" i="6"/>
  <c r="V1691" i="6"/>
  <c r="V1689" i="6"/>
  <c r="V1687" i="6"/>
  <c r="V1685" i="6"/>
  <c r="V1683" i="6"/>
  <c r="V1681" i="6"/>
  <c r="V1679" i="6"/>
  <c r="V1677" i="6"/>
  <c r="V1675" i="6"/>
  <c r="V1673" i="6"/>
  <c r="V1671" i="6"/>
  <c r="V1669" i="6"/>
  <c r="V1667" i="6"/>
  <c r="V1665" i="6"/>
  <c r="V1663" i="6"/>
  <c r="V1661" i="6"/>
  <c r="V1659" i="6"/>
  <c r="V1657" i="6"/>
  <c r="V1655" i="6"/>
  <c r="V1653" i="6"/>
  <c r="V1651" i="6"/>
  <c r="V1649" i="6"/>
  <c r="V1647" i="6"/>
  <c r="V1645" i="6"/>
  <c r="V1643" i="6"/>
  <c r="V1641" i="6"/>
  <c r="V1639" i="6"/>
  <c r="V1637" i="6"/>
  <c r="V1635" i="6"/>
  <c r="V1633" i="6"/>
  <c r="V1631" i="6"/>
  <c r="V1629" i="6"/>
  <c r="V1627" i="6"/>
  <c r="V1625" i="6"/>
  <c r="V1623" i="6"/>
  <c r="V1621" i="6"/>
  <c r="V1619" i="6"/>
  <c r="V1617" i="6"/>
  <c r="V1615" i="6"/>
  <c r="V1613" i="6"/>
  <c r="V1611" i="6"/>
  <c r="V1609" i="6"/>
  <c r="V1607" i="6"/>
  <c r="V1605" i="6"/>
  <c r="V1603" i="6"/>
  <c r="V1601" i="6"/>
  <c r="V1599" i="6"/>
  <c r="V1597" i="6"/>
  <c r="V1595" i="6"/>
  <c r="V1593" i="6"/>
  <c r="V1591" i="6"/>
  <c r="V1589" i="6"/>
  <c r="V1587" i="6"/>
  <c r="V1585" i="6"/>
  <c r="V1583" i="6"/>
  <c r="V1581" i="6"/>
  <c r="V1579" i="6"/>
  <c r="V1577" i="6"/>
  <c r="V1575" i="6"/>
  <c r="V1573" i="6"/>
  <c r="V1571" i="6"/>
  <c r="V1569" i="6"/>
  <c r="V1567" i="6"/>
  <c r="V1565" i="6"/>
  <c r="V1563" i="6"/>
  <c r="V1561" i="6"/>
  <c r="V1559" i="6"/>
  <c r="V1557" i="6"/>
  <c r="V1555" i="6"/>
  <c r="V1553" i="6"/>
  <c r="V1551" i="6"/>
  <c r="V1549" i="6"/>
  <c r="V1547" i="6"/>
  <c r="V1545" i="6"/>
  <c r="V1543" i="6"/>
  <c r="V1541" i="6"/>
  <c r="V1539" i="6"/>
  <c r="V1537" i="6"/>
  <c r="V1535" i="6"/>
  <c r="V1533" i="6"/>
  <c r="V1531" i="6"/>
  <c r="V1529" i="6"/>
  <c r="V1527" i="6"/>
  <c r="V1525" i="6"/>
  <c r="V1523" i="6"/>
  <c r="V1521" i="6"/>
  <c r="V1519" i="6"/>
  <c r="V1517" i="6"/>
  <c r="V1515" i="6"/>
  <c r="V1513" i="6"/>
  <c r="V1511" i="6"/>
  <c r="V1509" i="6"/>
  <c r="V1507" i="6"/>
  <c r="V1505" i="6"/>
  <c r="V1503" i="6"/>
  <c r="V1501" i="6"/>
  <c r="V1499" i="6"/>
  <c r="V1497" i="6"/>
  <c r="V1495" i="6"/>
  <c r="V1493" i="6"/>
  <c r="V1491" i="6"/>
  <c r="V1489" i="6"/>
  <c r="V1487" i="6"/>
  <c r="V1485" i="6"/>
  <c r="V1483" i="6"/>
  <c r="V1481" i="6"/>
  <c r="V1479" i="6"/>
  <c r="V1477" i="6"/>
  <c r="V1475" i="6"/>
  <c r="V1473" i="6"/>
  <c r="V1471" i="6"/>
  <c r="V1469" i="6"/>
  <c r="V1467" i="6"/>
  <c r="V1465" i="6"/>
  <c r="V1463" i="6"/>
  <c r="V1461" i="6"/>
  <c r="V1459" i="6"/>
  <c r="V1457" i="6"/>
  <c r="V1455" i="6"/>
  <c r="V1453" i="6"/>
  <c r="V1451" i="6"/>
  <c r="V1449" i="6"/>
  <c r="V1447" i="6"/>
  <c r="V1445" i="6"/>
  <c r="V1443" i="6"/>
  <c r="V1441" i="6"/>
  <c r="V1439" i="6"/>
  <c r="V1437" i="6"/>
  <c r="U1432" i="6"/>
  <c r="V1432" i="6" s="1"/>
  <c r="V1423" i="6"/>
  <c r="U1423" i="6"/>
  <c r="V1421" i="6"/>
  <c r="U1416" i="6"/>
  <c r="V1416" i="6" s="1"/>
  <c r="U1412" i="6"/>
  <c r="V1412" i="6" s="1"/>
  <c r="U1408" i="6"/>
  <c r="V1408" i="6" s="1"/>
  <c r="U1404" i="6"/>
  <c r="V1404" i="6" s="1"/>
  <c r="U1400" i="6"/>
  <c r="V1400" i="6"/>
  <c r="U1396" i="6"/>
  <c r="V1396" i="6" s="1"/>
  <c r="U1392" i="6"/>
  <c r="V1392" i="6" s="1"/>
  <c r="U1388" i="6"/>
  <c r="V1388" i="6" s="1"/>
  <c r="U1384" i="6"/>
  <c r="V1384" i="6" s="1"/>
  <c r="U1380" i="6"/>
  <c r="V1380" i="6" s="1"/>
  <c r="U1376" i="6"/>
  <c r="V1376" i="6" s="1"/>
  <c r="U1372" i="6"/>
  <c r="V1372" i="6" s="1"/>
  <c r="U1368" i="6"/>
  <c r="V1368" i="6" s="1"/>
  <c r="U1364" i="6"/>
  <c r="V1364" i="6" s="1"/>
  <c r="U1360" i="6"/>
  <c r="V1360" i="6" s="1"/>
  <c r="U1356" i="6"/>
  <c r="V1356" i="6" s="1"/>
  <c r="U1352" i="6"/>
  <c r="V1352" i="6" s="1"/>
  <c r="U1348" i="6"/>
  <c r="V1348" i="6" s="1"/>
  <c r="U1344" i="6"/>
  <c r="V1344" i="6" s="1"/>
  <c r="U1340" i="6"/>
  <c r="V1340" i="6" s="1"/>
  <c r="U1336" i="6"/>
  <c r="V1336" i="6" s="1"/>
  <c r="U1332" i="6"/>
  <c r="V1332" i="6" s="1"/>
  <c r="U1328" i="6"/>
  <c r="V1328" i="6" s="1"/>
  <c r="U1324" i="6"/>
  <c r="V1324" i="6" s="1"/>
  <c r="U1320" i="6"/>
  <c r="V1320" i="6" s="1"/>
  <c r="U1316" i="6"/>
  <c r="V1316" i="6" s="1"/>
  <c r="U1312" i="6"/>
  <c r="V1312" i="6" s="1"/>
  <c r="U1308" i="6"/>
  <c r="V1308" i="6" s="1"/>
  <c r="U1304" i="6"/>
  <c r="V1304" i="6" s="1"/>
  <c r="U1300" i="6"/>
  <c r="V1300" i="6" s="1"/>
  <c r="U1296" i="6"/>
  <c r="V1296" i="6" s="1"/>
  <c r="U1292" i="6"/>
  <c r="V1292" i="6" s="1"/>
  <c r="U1288" i="6"/>
  <c r="V1288" i="6" s="1"/>
  <c r="U1284" i="6"/>
  <c r="V1284" i="6"/>
  <c r="U1280" i="6"/>
  <c r="V1280" i="6" s="1"/>
  <c r="U1276" i="6"/>
  <c r="V1276" i="6" s="1"/>
  <c r="U1272" i="6"/>
  <c r="V1272" i="6" s="1"/>
  <c r="U1268" i="6"/>
  <c r="V1268" i="6" s="1"/>
  <c r="U1264" i="6"/>
  <c r="V1264" i="6" s="1"/>
  <c r="U1260" i="6"/>
  <c r="V1260" i="6" s="1"/>
  <c r="U1256" i="6"/>
  <c r="V1256" i="6" s="1"/>
  <c r="U1252" i="6"/>
  <c r="V1252" i="6" s="1"/>
  <c r="U1248" i="6"/>
  <c r="V1248" i="6" s="1"/>
  <c r="U1244" i="6"/>
  <c r="V1244" i="6" s="1"/>
  <c r="U1240" i="6"/>
  <c r="V1240" i="6" s="1"/>
  <c r="U1236" i="6"/>
  <c r="V1236" i="6" s="1"/>
  <c r="U1232" i="6"/>
  <c r="V1232" i="6" s="1"/>
  <c r="U1228" i="6"/>
  <c r="V1228" i="6" s="1"/>
  <c r="U1224" i="6"/>
  <c r="V1224" i="6" s="1"/>
  <c r="U1206" i="6"/>
  <c r="V1206" i="6" s="1"/>
  <c r="U1121" i="6"/>
  <c r="V1121" i="6" s="1"/>
  <c r="U985" i="6"/>
  <c r="V985" i="6" s="1"/>
  <c r="U1486" i="6"/>
  <c r="V1486" i="6" s="1"/>
  <c r="U1484" i="6"/>
  <c r="V1484" i="6" s="1"/>
  <c r="U1482" i="6"/>
  <c r="V1482" i="6" s="1"/>
  <c r="U1480" i="6"/>
  <c r="V1480" i="6" s="1"/>
  <c r="U1478" i="6"/>
  <c r="V1478" i="6" s="1"/>
  <c r="U1476" i="6"/>
  <c r="V1476" i="6" s="1"/>
  <c r="U1474" i="6"/>
  <c r="V1474" i="6" s="1"/>
  <c r="U1472" i="6"/>
  <c r="V1472" i="6" s="1"/>
  <c r="U1470" i="6"/>
  <c r="V1470" i="6" s="1"/>
  <c r="V1468" i="6"/>
  <c r="U1468" i="6"/>
  <c r="U1466" i="6"/>
  <c r="V1466" i="6" s="1"/>
  <c r="U1464" i="6"/>
  <c r="V1464" i="6" s="1"/>
  <c r="U1462" i="6"/>
  <c r="V1462" i="6" s="1"/>
  <c r="U1460" i="6"/>
  <c r="V1460" i="6" s="1"/>
  <c r="U1458" i="6"/>
  <c r="V1458" i="6" s="1"/>
  <c r="U1456" i="6"/>
  <c r="V1456" i="6" s="1"/>
  <c r="U1454" i="6"/>
  <c r="V1454" i="6" s="1"/>
  <c r="U1452" i="6"/>
  <c r="V1452" i="6" s="1"/>
  <c r="U1450" i="6"/>
  <c r="V1450" i="6" s="1"/>
  <c r="U1448" i="6"/>
  <c r="V1448" i="6" s="1"/>
  <c r="U1446" i="6"/>
  <c r="V1446" i="6" s="1"/>
  <c r="V1444" i="6"/>
  <c r="U1444" i="6"/>
  <c r="U1442" i="6"/>
  <c r="V1442" i="6" s="1"/>
  <c r="V1440" i="6"/>
  <c r="U1440" i="6"/>
  <c r="U1438" i="6"/>
  <c r="V1438" i="6" s="1"/>
  <c r="V1436" i="6"/>
  <c r="U1436" i="6"/>
  <c r="U1427" i="6"/>
  <c r="V1427" i="6" s="1"/>
  <c r="V1425" i="6"/>
  <c r="U1420" i="6"/>
  <c r="V1420" i="6" s="1"/>
  <c r="U1415" i="6"/>
  <c r="V1415" i="6" s="1"/>
  <c r="U1411" i="6"/>
  <c r="V1411" i="6"/>
  <c r="U1407" i="6"/>
  <c r="V1407" i="6" s="1"/>
  <c r="U1403" i="6"/>
  <c r="V1403" i="6"/>
  <c r="U1399" i="6"/>
  <c r="V1399" i="6" s="1"/>
  <c r="U1395" i="6"/>
  <c r="V1395" i="6"/>
  <c r="U1391" i="6"/>
  <c r="V1391" i="6" s="1"/>
  <c r="U1387" i="6"/>
  <c r="V1387" i="6"/>
  <c r="U1383" i="6"/>
  <c r="V1383" i="6" s="1"/>
  <c r="U1379" i="6"/>
  <c r="V1379" i="6"/>
  <c r="U1375" i="6"/>
  <c r="V1375" i="6" s="1"/>
  <c r="U1371" i="6"/>
  <c r="V1371" i="6"/>
  <c r="U1367" i="6"/>
  <c r="V1367" i="6" s="1"/>
  <c r="U1363" i="6"/>
  <c r="V1363" i="6"/>
  <c r="U1359" i="6"/>
  <c r="V1359" i="6" s="1"/>
  <c r="U1355" i="6"/>
  <c r="V1355" i="6"/>
  <c r="U1351" i="6"/>
  <c r="V1351" i="6" s="1"/>
  <c r="U1347" i="6"/>
  <c r="V1347" i="6"/>
  <c r="U1343" i="6"/>
  <c r="V1343" i="6" s="1"/>
  <c r="U1339" i="6"/>
  <c r="V1339" i="6"/>
  <c r="U1335" i="6"/>
  <c r="V1335" i="6" s="1"/>
  <c r="U1331" i="6"/>
  <c r="V1331" i="6"/>
  <c r="U1327" i="6"/>
  <c r="V1327" i="6" s="1"/>
  <c r="U1323" i="6"/>
  <c r="V1323" i="6" s="1"/>
  <c r="U1319" i="6"/>
  <c r="V1319" i="6" s="1"/>
  <c r="U1315" i="6"/>
  <c r="V1315" i="6" s="1"/>
  <c r="U1311" i="6"/>
  <c r="V1311" i="6"/>
  <c r="U1307" i="6"/>
  <c r="V1307" i="6" s="1"/>
  <c r="U1303" i="6"/>
  <c r="V1303" i="6" s="1"/>
  <c r="U1299" i="6"/>
  <c r="V1299" i="6" s="1"/>
  <c r="U1295" i="6"/>
  <c r="V1295" i="6" s="1"/>
  <c r="U1291" i="6"/>
  <c r="V1291" i="6" s="1"/>
  <c r="U1287" i="6"/>
  <c r="V1287" i="6" s="1"/>
  <c r="U1283" i="6"/>
  <c r="V1283" i="6" s="1"/>
  <c r="U1279" i="6"/>
  <c r="V1279" i="6"/>
  <c r="U1275" i="6"/>
  <c r="V1275" i="6" s="1"/>
  <c r="U1271" i="6"/>
  <c r="V1271" i="6" s="1"/>
  <c r="U1267" i="6"/>
  <c r="V1267" i="6" s="1"/>
  <c r="U1263" i="6"/>
  <c r="V1263" i="6" s="1"/>
  <c r="U1259" i="6"/>
  <c r="V1259" i="6" s="1"/>
  <c r="U1255" i="6"/>
  <c r="V1255" i="6" s="1"/>
  <c r="U1251" i="6"/>
  <c r="V1251" i="6" s="1"/>
  <c r="U1247" i="6"/>
  <c r="V1247" i="6"/>
  <c r="U1243" i="6"/>
  <c r="V1243" i="6" s="1"/>
  <c r="U1239" i="6"/>
  <c r="V1239" i="6" s="1"/>
  <c r="U1235" i="6"/>
  <c r="V1235" i="6" s="1"/>
  <c r="U1231" i="6"/>
  <c r="V1231" i="6" s="1"/>
  <c r="U1227" i="6"/>
  <c r="V1227" i="6" s="1"/>
  <c r="U1223" i="6"/>
  <c r="V1223" i="6" s="1"/>
  <c r="U1209" i="6"/>
  <c r="V1209" i="6" s="1"/>
  <c r="U1105" i="6"/>
  <c r="V1105" i="6"/>
  <c r="U1221" i="6"/>
  <c r="V1221" i="6" s="1"/>
  <c r="V1218" i="6"/>
  <c r="U1205" i="6"/>
  <c r="V1205" i="6" s="1"/>
  <c r="V1202" i="6"/>
  <c r="U1189" i="6"/>
  <c r="V1189" i="6" s="1"/>
  <c r="V1186" i="6"/>
  <c r="U1173" i="6"/>
  <c r="V1173" i="6" s="1"/>
  <c r="V1170" i="6"/>
  <c r="U1157" i="6"/>
  <c r="V1157" i="6" s="1"/>
  <c r="V1154" i="6"/>
  <c r="U1141" i="6"/>
  <c r="V1141" i="6" s="1"/>
  <c r="V1138" i="6"/>
  <c r="V1130" i="6"/>
  <c r="U1125" i="6"/>
  <c r="V1125" i="6" s="1"/>
  <c r="V1114" i="6"/>
  <c r="U1109" i="6"/>
  <c r="V1109" i="6" s="1"/>
  <c r="V1098" i="6"/>
  <c r="U1093" i="6"/>
  <c r="V1093" i="6" s="1"/>
  <c r="U1085" i="6"/>
  <c r="V1085" i="6" s="1"/>
  <c r="V1082" i="6"/>
  <c r="U1069" i="6"/>
  <c r="V1069" i="6" s="1"/>
  <c r="V1066" i="6"/>
  <c r="U1053" i="6"/>
  <c r="V1053" i="6" s="1"/>
  <c r="V1050" i="6"/>
  <c r="U1037" i="6"/>
  <c r="V1037" i="6" s="1"/>
  <c r="V1034" i="6"/>
  <c r="U1021" i="6"/>
  <c r="V1021" i="6" s="1"/>
  <c r="V1018" i="6"/>
  <c r="U1005" i="6"/>
  <c r="V1005" i="6" s="1"/>
  <c r="V1002" i="6"/>
  <c r="V994" i="6"/>
  <c r="U989" i="6"/>
  <c r="V989" i="6" s="1"/>
  <c r="U957" i="6"/>
  <c r="V957" i="6"/>
  <c r="V1434" i="6"/>
  <c r="V1430" i="6"/>
  <c r="V1426" i="6"/>
  <c r="V1422" i="6"/>
  <c r="V1418" i="6"/>
  <c r="U1217" i="6"/>
  <c r="V1217" i="6" s="1"/>
  <c r="V1214" i="6"/>
  <c r="U1201" i="6"/>
  <c r="V1201" i="6" s="1"/>
  <c r="V1198" i="6"/>
  <c r="U1185" i="6"/>
  <c r="V1185" i="6" s="1"/>
  <c r="U1169" i="6"/>
  <c r="V1169" i="6" s="1"/>
  <c r="U1153" i="6"/>
  <c r="V1153" i="6" s="1"/>
  <c r="U1137" i="6"/>
  <c r="V1137" i="6"/>
  <c r="U1129" i="6"/>
  <c r="V1129" i="6"/>
  <c r="U1113" i="6"/>
  <c r="V1113" i="6"/>
  <c r="U1097" i="6"/>
  <c r="V1097" i="6"/>
  <c r="U1081" i="6"/>
  <c r="V1081" i="6"/>
  <c r="U1065" i="6"/>
  <c r="V1065" i="6"/>
  <c r="U1049" i="6"/>
  <c r="V1049" i="6"/>
  <c r="U1033" i="6"/>
  <c r="V1033" i="6"/>
  <c r="U1017" i="6"/>
  <c r="V1017" i="6"/>
  <c r="U1001" i="6"/>
  <c r="V1001" i="6"/>
  <c r="U993" i="6"/>
  <c r="V993" i="6"/>
  <c r="U974" i="6"/>
  <c r="V974" i="6" s="1"/>
  <c r="U972" i="6"/>
  <c r="V972" i="6" s="1"/>
  <c r="U966" i="6"/>
  <c r="V966" i="6" s="1"/>
  <c r="U964" i="6"/>
  <c r="V964" i="6" s="1"/>
  <c r="U767" i="6"/>
  <c r="V767" i="6" s="1"/>
  <c r="U764" i="6"/>
  <c r="V764" i="6"/>
  <c r="U751" i="6"/>
  <c r="V751" i="6" s="1"/>
  <c r="U748" i="6"/>
  <c r="V748" i="6"/>
  <c r="U1213" i="6"/>
  <c r="V1213" i="6" s="1"/>
  <c r="V1210" i="6"/>
  <c r="U1197" i="6"/>
  <c r="V1197" i="6"/>
  <c r="V1194" i="6"/>
  <c r="U1181" i="6"/>
  <c r="V1181" i="6" s="1"/>
  <c r="U1165" i="6"/>
  <c r="V1165" i="6" s="1"/>
  <c r="U1149" i="6"/>
  <c r="V1149" i="6" s="1"/>
  <c r="U1133" i="6"/>
  <c r="V1133" i="6" s="1"/>
  <c r="U1117" i="6"/>
  <c r="V1117" i="6" s="1"/>
  <c r="U1101" i="6"/>
  <c r="V1101" i="6" s="1"/>
  <c r="U1077" i="6"/>
  <c r="V1077" i="6" s="1"/>
  <c r="U1061" i="6"/>
  <c r="V1061" i="6" s="1"/>
  <c r="U1045" i="6"/>
  <c r="V1045" i="6" s="1"/>
  <c r="U1029" i="6"/>
  <c r="V1029" i="6" s="1"/>
  <c r="U1013" i="6"/>
  <c r="V1013" i="6"/>
  <c r="U997" i="6"/>
  <c r="V997" i="6" s="1"/>
  <c r="U981" i="6"/>
  <c r="V981" i="6" s="1"/>
  <c r="U843" i="6"/>
  <c r="V843" i="6" s="1"/>
  <c r="U838" i="6"/>
  <c r="V838" i="6" s="1"/>
  <c r="U829" i="6"/>
  <c r="V829" i="6" s="1"/>
  <c r="U824" i="6"/>
  <c r="V824" i="6" s="1"/>
  <c r="U822" i="6"/>
  <c r="V822" i="6" s="1"/>
  <c r="U813" i="6"/>
  <c r="V813" i="6" s="1"/>
  <c r="U808" i="6"/>
  <c r="V808" i="6" s="1"/>
  <c r="U806" i="6"/>
  <c r="V806" i="6" s="1"/>
  <c r="U797" i="6"/>
  <c r="V797" i="6" s="1"/>
  <c r="U792" i="6"/>
  <c r="V792" i="6" s="1"/>
  <c r="U790" i="6"/>
  <c r="V790" i="6" s="1"/>
  <c r="U781" i="6"/>
  <c r="V781" i="6"/>
  <c r="U776" i="6"/>
  <c r="V776" i="6" s="1"/>
  <c r="U774" i="6"/>
  <c r="V774" i="6" s="1"/>
  <c r="V975" i="6"/>
  <c r="V971" i="6"/>
  <c r="V967" i="6"/>
  <c r="V963" i="6"/>
  <c r="U961" i="6"/>
  <c r="V961" i="6" s="1"/>
  <c r="U954" i="6"/>
  <c r="V954" i="6" s="1"/>
  <c r="U945" i="6"/>
  <c r="V945" i="6" s="1"/>
  <c r="U940" i="6"/>
  <c r="V940" i="6" s="1"/>
  <c r="U938" i="6"/>
  <c r="V938" i="6" s="1"/>
  <c r="U929" i="6"/>
  <c r="V929" i="6" s="1"/>
  <c r="U924" i="6"/>
  <c r="V924" i="6" s="1"/>
  <c r="U922" i="6"/>
  <c r="V922" i="6" s="1"/>
  <c r="U913" i="6"/>
  <c r="V913" i="6" s="1"/>
  <c r="U908" i="6"/>
  <c r="V908" i="6" s="1"/>
  <c r="U906" i="6"/>
  <c r="V906" i="6" s="1"/>
  <c r="U897" i="6"/>
  <c r="V897" i="6" s="1"/>
  <c r="U892" i="6"/>
  <c r="V892" i="6" s="1"/>
  <c r="U890" i="6"/>
  <c r="V890" i="6"/>
  <c r="U881" i="6"/>
  <c r="V881" i="6" s="1"/>
  <c r="U876" i="6"/>
  <c r="V876" i="6" s="1"/>
  <c r="U868" i="6"/>
  <c r="V868" i="6" s="1"/>
  <c r="U860" i="6"/>
  <c r="V860" i="6" s="1"/>
  <c r="U852" i="6"/>
  <c r="V852" i="6" s="1"/>
  <c r="U842" i="6"/>
  <c r="V842" i="6"/>
  <c r="U833" i="6"/>
  <c r="V833" i="6" s="1"/>
  <c r="U828" i="6"/>
  <c r="V828" i="6" s="1"/>
  <c r="U826" i="6"/>
  <c r="V826" i="6" s="1"/>
  <c r="U817" i="6"/>
  <c r="V817" i="6" s="1"/>
  <c r="U812" i="6"/>
  <c r="V812" i="6" s="1"/>
  <c r="U810" i="6"/>
  <c r="V810" i="6" s="1"/>
  <c r="U801" i="6"/>
  <c r="V801" i="6" s="1"/>
  <c r="U796" i="6"/>
  <c r="V796" i="6" s="1"/>
  <c r="U794" i="6"/>
  <c r="V794" i="6" s="1"/>
  <c r="U785" i="6"/>
  <c r="V785" i="6" s="1"/>
  <c r="U780" i="6"/>
  <c r="V780" i="6" s="1"/>
  <c r="U778" i="6"/>
  <c r="V778" i="6" s="1"/>
  <c r="U769" i="6"/>
  <c r="V769" i="6" s="1"/>
  <c r="U766" i="6"/>
  <c r="V766" i="6" s="1"/>
  <c r="V763" i="6"/>
  <c r="U761" i="6"/>
  <c r="V761" i="6"/>
  <c r="U758" i="6"/>
  <c r="V758" i="6" s="1"/>
  <c r="V755" i="6"/>
  <c r="U753" i="6"/>
  <c r="V753" i="6"/>
  <c r="U750" i="6"/>
  <c r="V750" i="6" s="1"/>
  <c r="V747" i="6"/>
  <c r="U745" i="6"/>
  <c r="V745" i="6" s="1"/>
  <c r="U742" i="6"/>
  <c r="V742" i="6" s="1"/>
  <c r="U696" i="6"/>
  <c r="V696" i="6" s="1"/>
  <c r="U688" i="6"/>
  <c r="V688" i="6" s="1"/>
  <c r="U680" i="6"/>
  <c r="V680" i="6" s="1"/>
  <c r="U977" i="6"/>
  <c r="V977" i="6" s="1"/>
  <c r="U973" i="6"/>
  <c r="V973" i="6" s="1"/>
  <c r="U969" i="6"/>
  <c r="V969" i="6" s="1"/>
  <c r="U965" i="6"/>
  <c r="V965" i="6" s="1"/>
  <c r="U958" i="6"/>
  <c r="V958" i="6" s="1"/>
  <c r="U949" i="6"/>
  <c r="V949" i="6" s="1"/>
  <c r="U944" i="6"/>
  <c r="V944" i="6" s="1"/>
  <c r="U942" i="6"/>
  <c r="V942" i="6"/>
  <c r="U933" i="6"/>
  <c r="V933" i="6" s="1"/>
  <c r="U928" i="6"/>
  <c r="V928" i="6"/>
  <c r="U926" i="6"/>
  <c r="V926" i="6" s="1"/>
  <c r="U917" i="6"/>
  <c r="V917" i="6" s="1"/>
  <c r="U912" i="6"/>
  <c r="V912" i="6" s="1"/>
  <c r="U910" i="6"/>
  <c r="V910" i="6"/>
  <c r="U901" i="6"/>
  <c r="V901" i="6" s="1"/>
  <c r="U896" i="6"/>
  <c r="V896" i="6"/>
  <c r="U894" i="6"/>
  <c r="V894" i="6"/>
  <c r="U885" i="6"/>
  <c r="V885" i="6" s="1"/>
  <c r="U880" i="6"/>
  <c r="V880" i="6"/>
  <c r="U878" i="6"/>
  <c r="V878" i="6" s="1"/>
  <c r="U873" i="6"/>
  <c r="V873" i="6" s="1"/>
  <c r="U870" i="6"/>
  <c r="V870" i="6" s="1"/>
  <c r="U865" i="6"/>
  <c r="V865" i="6" s="1"/>
  <c r="U862" i="6"/>
  <c r="V862" i="6" s="1"/>
  <c r="U857" i="6"/>
  <c r="V857" i="6"/>
  <c r="U854" i="6"/>
  <c r="V854" i="6" s="1"/>
  <c r="U849" i="6"/>
  <c r="V849" i="6"/>
  <c r="U846" i="6"/>
  <c r="V846" i="6" s="1"/>
  <c r="U837" i="6"/>
  <c r="V837" i="6"/>
  <c r="U832" i="6"/>
  <c r="V832" i="6" s="1"/>
  <c r="U830" i="6"/>
  <c r="V830" i="6"/>
  <c r="U821" i="6"/>
  <c r="V821" i="6" s="1"/>
  <c r="U816" i="6"/>
  <c r="V816" i="6"/>
  <c r="U814" i="6"/>
  <c r="V814" i="6" s="1"/>
  <c r="U805" i="6"/>
  <c r="V805" i="6"/>
  <c r="U800" i="6"/>
  <c r="V800" i="6" s="1"/>
  <c r="U798" i="6"/>
  <c r="V798" i="6"/>
  <c r="U789" i="6"/>
  <c r="V789" i="6" s="1"/>
  <c r="U784" i="6"/>
  <c r="V784" i="6" s="1"/>
  <c r="U782" i="6"/>
  <c r="V782" i="6" s="1"/>
  <c r="U773" i="6"/>
  <c r="V773" i="6" s="1"/>
  <c r="U768" i="6"/>
  <c r="V768" i="6" s="1"/>
  <c r="U760" i="6"/>
  <c r="V760" i="6" s="1"/>
  <c r="U752" i="6"/>
  <c r="V752" i="6" s="1"/>
  <c r="U744" i="6"/>
  <c r="V744" i="6" s="1"/>
  <c r="U737" i="6"/>
  <c r="V737" i="6" s="1"/>
  <c r="U730" i="6"/>
  <c r="V730" i="6" s="1"/>
  <c r="U722" i="6"/>
  <c r="V722" i="6"/>
  <c r="U714" i="6"/>
  <c r="V714" i="6" s="1"/>
  <c r="U706" i="6"/>
  <c r="V706" i="6" s="1"/>
  <c r="U698" i="6"/>
  <c r="V698" i="6" s="1"/>
  <c r="U690" i="6"/>
  <c r="V690" i="6" s="1"/>
  <c r="U682" i="6"/>
  <c r="V682" i="6" s="1"/>
  <c r="U662" i="6"/>
  <c r="V662" i="6" s="1"/>
  <c r="U962" i="6"/>
  <c r="V962" i="6" s="1"/>
  <c r="U953" i="6"/>
  <c r="V953" i="6"/>
  <c r="U948" i="6"/>
  <c r="V948" i="6" s="1"/>
  <c r="U946" i="6"/>
  <c r="V946" i="6" s="1"/>
  <c r="U937" i="6"/>
  <c r="V937" i="6" s="1"/>
  <c r="U932" i="6"/>
  <c r="V932" i="6" s="1"/>
  <c r="U930" i="6"/>
  <c r="V930" i="6"/>
  <c r="U921" i="6"/>
  <c r="V921" i="6" s="1"/>
  <c r="U916" i="6"/>
  <c r="V916" i="6"/>
  <c r="U914" i="6"/>
  <c r="V914" i="6" s="1"/>
  <c r="U905" i="6"/>
  <c r="V905" i="6"/>
  <c r="U900" i="6"/>
  <c r="V900" i="6" s="1"/>
  <c r="U898" i="6"/>
  <c r="V898" i="6"/>
  <c r="U889" i="6"/>
  <c r="V889" i="6" s="1"/>
  <c r="U884" i="6"/>
  <c r="V884" i="6"/>
  <c r="U882" i="6"/>
  <c r="V882" i="6" s="1"/>
  <c r="U872" i="6"/>
  <c r="V872" i="6"/>
  <c r="U864" i="6"/>
  <c r="V864" i="6" s="1"/>
  <c r="U856" i="6"/>
  <c r="V856" i="6" s="1"/>
  <c r="U848" i="6"/>
  <c r="V848" i="6" s="1"/>
  <c r="U841" i="6"/>
  <c r="V841" i="6" s="1"/>
  <c r="U836" i="6"/>
  <c r="V836" i="6" s="1"/>
  <c r="U834" i="6"/>
  <c r="V834" i="6" s="1"/>
  <c r="U825" i="6"/>
  <c r="V825" i="6" s="1"/>
  <c r="U820" i="6"/>
  <c r="V820" i="6" s="1"/>
  <c r="U818" i="6"/>
  <c r="V818" i="6" s="1"/>
  <c r="U809" i="6"/>
  <c r="V809" i="6" s="1"/>
  <c r="U804" i="6"/>
  <c r="V804" i="6" s="1"/>
  <c r="U802" i="6"/>
  <c r="V802" i="6" s="1"/>
  <c r="U793" i="6"/>
  <c r="V793" i="6" s="1"/>
  <c r="U788" i="6"/>
  <c r="V788" i="6" s="1"/>
  <c r="U786" i="6"/>
  <c r="V786" i="6" s="1"/>
  <c r="U777" i="6"/>
  <c r="V777" i="6" s="1"/>
  <c r="U772" i="6"/>
  <c r="V772" i="6" s="1"/>
  <c r="U770" i="6"/>
  <c r="V770" i="6" s="1"/>
  <c r="U765" i="6"/>
  <c r="V765" i="6" s="1"/>
  <c r="U762" i="6"/>
  <c r="V762" i="6" s="1"/>
  <c r="U757" i="6"/>
  <c r="V757" i="6"/>
  <c r="U754" i="6"/>
  <c r="V754" i="6" s="1"/>
  <c r="U749" i="6"/>
  <c r="V749" i="6" s="1"/>
  <c r="U746" i="6"/>
  <c r="V746" i="6" s="1"/>
  <c r="U741" i="6"/>
  <c r="V741" i="6" s="1"/>
  <c r="U692" i="6"/>
  <c r="V692" i="6" s="1"/>
  <c r="U684" i="6"/>
  <c r="V684" i="6" s="1"/>
  <c r="U676" i="6"/>
  <c r="V676" i="6" s="1"/>
  <c r="V960" i="6"/>
  <c r="V956" i="6"/>
  <c r="V844" i="6"/>
  <c r="V840" i="6"/>
  <c r="V740" i="6"/>
  <c r="V736" i="6"/>
  <c r="V732" i="6"/>
  <c r="V728" i="6"/>
  <c r="V724" i="6"/>
  <c r="V720" i="6"/>
  <c r="V716" i="6"/>
  <c r="V712" i="6"/>
  <c r="V708" i="6"/>
  <c r="V704" i="6"/>
  <c r="V700" i="6"/>
  <c r="V671" i="6"/>
  <c r="U666" i="6"/>
  <c r="V666" i="6" s="1"/>
  <c r="U650" i="6"/>
  <c r="V650" i="6"/>
  <c r="U670" i="6"/>
  <c r="V670" i="6" s="1"/>
  <c r="U654" i="6"/>
  <c r="V654" i="6" s="1"/>
  <c r="U647" i="6"/>
  <c r="V647" i="6" s="1"/>
  <c r="U643" i="6"/>
  <c r="V643" i="6" s="1"/>
  <c r="U639" i="6"/>
  <c r="V639" i="6" s="1"/>
  <c r="U635" i="6"/>
  <c r="V635" i="6" s="1"/>
  <c r="U631" i="6"/>
  <c r="V631" i="6" s="1"/>
  <c r="U627" i="6"/>
  <c r="V627" i="6" s="1"/>
  <c r="U623" i="6"/>
  <c r="V623" i="6" s="1"/>
  <c r="U674" i="6"/>
  <c r="V674" i="6" s="1"/>
  <c r="U658" i="6"/>
  <c r="V658" i="6" s="1"/>
  <c r="U586" i="6"/>
  <c r="V586" i="6" s="1"/>
  <c r="V646" i="6"/>
  <c r="V644" i="6"/>
  <c r="V642" i="6"/>
  <c r="V640" i="6"/>
  <c r="V638" i="6"/>
  <c r="V636" i="6"/>
  <c r="V634" i="6"/>
  <c r="V632" i="6"/>
  <c r="V630" i="6"/>
  <c r="V628" i="6"/>
  <c r="V626" i="6"/>
  <c r="V624" i="6"/>
  <c r="V622" i="6"/>
  <c r="V620" i="6"/>
  <c r="V618" i="6"/>
  <c r="V616" i="6"/>
  <c r="V614" i="6"/>
  <c r="V612" i="6"/>
  <c r="V610" i="6"/>
  <c r="V608" i="6"/>
  <c r="V606" i="6"/>
  <c r="V604" i="6"/>
  <c r="V602" i="6"/>
  <c r="V600" i="6"/>
  <c r="V598" i="6"/>
  <c r="V596" i="6"/>
  <c r="V594" i="6"/>
  <c r="V592" i="6"/>
  <c r="V590" i="6"/>
  <c r="U585" i="6"/>
  <c r="V585" i="6"/>
  <c r="U583" i="6"/>
  <c r="V583" i="6" s="1"/>
  <c r="U574" i="6"/>
  <c r="V574" i="6"/>
  <c r="U569" i="6"/>
  <c r="V569" i="6" s="1"/>
  <c r="U558" i="6"/>
  <c r="V558" i="6" s="1"/>
  <c r="U553" i="6"/>
  <c r="V553" i="6" s="1"/>
  <c r="U550" i="6"/>
  <c r="V550" i="6"/>
  <c r="U534" i="6"/>
  <c r="V534" i="6" s="1"/>
  <c r="U529" i="6"/>
  <c r="V529" i="6"/>
  <c r="U518" i="6"/>
  <c r="V518" i="6" s="1"/>
  <c r="U513" i="6"/>
  <c r="V513" i="6" s="1"/>
  <c r="U502" i="6"/>
  <c r="V502" i="6" s="1"/>
  <c r="U497" i="6"/>
  <c r="V497" i="6" s="1"/>
  <c r="U578" i="6"/>
  <c r="V578" i="6" s="1"/>
  <c r="U573" i="6"/>
  <c r="V573" i="6" s="1"/>
  <c r="U562" i="6"/>
  <c r="V562" i="6" s="1"/>
  <c r="U557" i="6"/>
  <c r="V557" i="6" s="1"/>
  <c r="U552" i="6"/>
  <c r="V552" i="6" s="1"/>
  <c r="U549" i="6"/>
  <c r="V549" i="6" s="1"/>
  <c r="U546" i="6"/>
  <c r="V546" i="6" s="1"/>
  <c r="U538" i="6"/>
  <c r="V538" i="6" s="1"/>
  <c r="U533" i="6"/>
  <c r="V533" i="6" s="1"/>
  <c r="U522" i="6"/>
  <c r="V522" i="6" s="1"/>
  <c r="U517" i="6"/>
  <c r="V517" i="6" s="1"/>
  <c r="U506" i="6"/>
  <c r="V506" i="6" s="1"/>
  <c r="U501" i="6"/>
  <c r="V501" i="6" s="1"/>
  <c r="U490" i="6"/>
  <c r="V490" i="6" s="1"/>
  <c r="V621" i="6"/>
  <c r="V619" i="6"/>
  <c r="V617" i="6"/>
  <c r="V615" i="6"/>
  <c r="V613" i="6"/>
  <c r="V611" i="6"/>
  <c r="V609" i="6"/>
  <c r="V607" i="6"/>
  <c r="V605" i="6"/>
  <c r="V603" i="6"/>
  <c r="V601" i="6"/>
  <c r="V599" i="6"/>
  <c r="V597" i="6"/>
  <c r="V595" i="6"/>
  <c r="V593" i="6"/>
  <c r="V591" i="6"/>
  <c r="V589" i="6"/>
  <c r="U582" i="6"/>
  <c r="V582" i="6" s="1"/>
  <c r="U577" i="6"/>
  <c r="V577" i="6" s="1"/>
  <c r="U575" i="6"/>
  <c r="V575" i="6"/>
  <c r="U566" i="6"/>
  <c r="V566" i="6" s="1"/>
  <c r="U561" i="6"/>
  <c r="V561" i="6" s="1"/>
  <c r="U548" i="6"/>
  <c r="V548" i="6" s="1"/>
  <c r="U545" i="6"/>
  <c r="V545" i="6" s="1"/>
  <c r="U542" i="6"/>
  <c r="V542" i="6" s="1"/>
  <c r="U537" i="6"/>
  <c r="V537" i="6" s="1"/>
  <c r="U526" i="6"/>
  <c r="V526" i="6" s="1"/>
  <c r="U521" i="6"/>
  <c r="V521" i="6"/>
  <c r="U510" i="6"/>
  <c r="V510" i="6" s="1"/>
  <c r="U505" i="6"/>
  <c r="V505" i="6" s="1"/>
  <c r="U494" i="6"/>
  <c r="V494" i="6" s="1"/>
  <c r="U489" i="6"/>
  <c r="V489" i="6" s="1"/>
  <c r="U581" i="6"/>
  <c r="V581" i="6" s="1"/>
  <c r="U579" i="6"/>
  <c r="V579" i="6" s="1"/>
  <c r="U570" i="6"/>
  <c r="V570" i="6" s="1"/>
  <c r="U565" i="6"/>
  <c r="V565" i="6"/>
  <c r="U554" i="6"/>
  <c r="V554" i="6" s="1"/>
  <c r="U544" i="6"/>
  <c r="V544" i="6"/>
  <c r="U541" i="6"/>
  <c r="V541" i="6" s="1"/>
  <c r="U530" i="6"/>
  <c r="V530" i="6" s="1"/>
  <c r="U525" i="6"/>
  <c r="V525" i="6" s="1"/>
  <c r="U514" i="6"/>
  <c r="V514" i="6" s="1"/>
  <c r="U509" i="6"/>
  <c r="V509" i="6" s="1"/>
  <c r="U498" i="6"/>
  <c r="V498" i="6" s="1"/>
  <c r="U493" i="6"/>
  <c r="V493" i="6" s="1"/>
  <c r="U479" i="6"/>
  <c r="V479" i="6" s="1"/>
  <c r="U475" i="6"/>
  <c r="V475" i="6" s="1"/>
  <c r="U471" i="6"/>
  <c r="V471" i="6" s="1"/>
  <c r="U467" i="6"/>
  <c r="V467" i="6" s="1"/>
  <c r="U463" i="6"/>
  <c r="V463" i="6" s="1"/>
  <c r="U459" i="6"/>
  <c r="V459" i="6" s="1"/>
  <c r="U455" i="6"/>
  <c r="V455" i="6" s="1"/>
  <c r="U451" i="6"/>
  <c r="V451" i="6" s="1"/>
  <c r="U447" i="6"/>
  <c r="V447" i="6" s="1"/>
  <c r="U443" i="6"/>
  <c r="V443" i="6" s="1"/>
  <c r="U439" i="6"/>
  <c r="V439" i="6" s="1"/>
  <c r="U435" i="6"/>
  <c r="V435" i="6" s="1"/>
  <c r="U431" i="6"/>
  <c r="V431" i="6" s="1"/>
  <c r="U427" i="6"/>
  <c r="V427" i="6" s="1"/>
  <c r="U423" i="6"/>
  <c r="V423" i="6" s="1"/>
  <c r="U419" i="6"/>
  <c r="V419" i="6" s="1"/>
  <c r="U415" i="6"/>
  <c r="V415" i="6" s="1"/>
  <c r="U411" i="6"/>
  <c r="V411" i="6" s="1"/>
  <c r="U407" i="6"/>
  <c r="V407" i="6" s="1"/>
  <c r="U403" i="6"/>
  <c r="V403" i="6" s="1"/>
  <c r="U399" i="6"/>
  <c r="V399" i="6" s="1"/>
  <c r="U395" i="6"/>
  <c r="V395" i="6" s="1"/>
  <c r="U391" i="6"/>
  <c r="V391" i="6" s="1"/>
  <c r="U387" i="6"/>
  <c r="V387" i="6" s="1"/>
  <c r="U383" i="6"/>
  <c r="V383" i="6" s="1"/>
  <c r="U379" i="6"/>
  <c r="V379" i="6" s="1"/>
  <c r="U375" i="6"/>
  <c r="V375" i="6" s="1"/>
  <c r="U371" i="6"/>
  <c r="V371" i="6" s="1"/>
  <c r="U482" i="6"/>
  <c r="V482" i="6" s="1"/>
  <c r="U478" i="6"/>
  <c r="V478" i="6" s="1"/>
  <c r="U474" i="6"/>
  <c r="V474" i="6" s="1"/>
  <c r="U470" i="6"/>
  <c r="V470" i="6" s="1"/>
  <c r="U466" i="6"/>
  <c r="V466" i="6" s="1"/>
  <c r="U462" i="6"/>
  <c r="V462" i="6" s="1"/>
  <c r="U458" i="6"/>
  <c r="V458" i="6" s="1"/>
  <c r="U454" i="6"/>
  <c r="V454" i="6" s="1"/>
  <c r="U450" i="6"/>
  <c r="V450" i="6" s="1"/>
  <c r="U446" i="6"/>
  <c r="V446" i="6" s="1"/>
  <c r="U442" i="6"/>
  <c r="V442" i="6" s="1"/>
  <c r="U438" i="6"/>
  <c r="V438" i="6" s="1"/>
  <c r="U434" i="6"/>
  <c r="V434" i="6" s="1"/>
  <c r="V430" i="6"/>
  <c r="U430" i="6"/>
  <c r="U426" i="6"/>
  <c r="V426" i="6" s="1"/>
  <c r="U422" i="6"/>
  <c r="V422" i="6" s="1"/>
  <c r="U418" i="6"/>
  <c r="V418" i="6" s="1"/>
  <c r="U414" i="6"/>
  <c r="V414" i="6" s="1"/>
  <c r="U410" i="6"/>
  <c r="V410" i="6" s="1"/>
  <c r="U406" i="6"/>
  <c r="V406" i="6" s="1"/>
  <c r="U402" i="6"/>
  <c r="V402" i="6" s="1"/>
  <c r="U398" i="6"/>
  <c r="V398" i="6" s="1"/>
  <c r="U394" i="6"/>
  <c r="V394" i="6" s="1"/>
  <c r="U390" i="6"/>
  <c r="V390" i="6" s="1"/>
  <c r="U386" i="6"/>
  <c r="V386" i="6" s="1"/>
  <c r="U382" i="6"/>
  <c r="V382" i="6" s="1"/>
  <c r="U378" i="6"/>
  <c r="V378" i="6" s="1"/>
  <c r="U374" i="6"/>
  <c r="V374" i="6" s="1"/>
  <c r="U370" i="6"/>
  <c r="V370" i="6" s="1"/>
  <c r="U366" i="6"/>
  <c r="V366" i="6" s="1"/>
  <c r="V486" i="6"/>
  <c r="U481" i="6"/>
  <c r="V481" i="6" s="1"/>
  <c r="U477" i="6"/>
  <c r="V477" i="6" s="1"/>
  <c r="U473" i="6"/>
  <c r="V473" i="6" s="1"/>
  <c r="U469" i="6"/>
  <c r="V469" i="6" s="1"/>
  <c r="U465" i="6"/>
  <c r="V465" i="6" s="1"/>
  <c r="U461" i="6"/>
  <c r="V461" i="6" s="1"/>
  <c r="U457" i="6"/>
  <c r="V457" i="6" s="1"/>
  <c r="U453" i="6"/>
  <c r="V453" i="6" s="1"/>
  <c r="U449" i="6"/>
  <c r="V449" i="6" s="1"/>
  <c r="U445" i="6"/>
  <c r="V445" i="6" s="1"/>
  <c r="U441" i="6"/>
  <c r="V441" i="6" s="1"/>
  <c r="U437" i="6"/>
  <c r="V437" i="6" s="1"/>
  <c r="U433" i="6"/>
  <c r="V433" i="6" s="1"/>
  <c r="U429" i="6"/>
  <c r="V429" i="6" s="1"/>
  <c r="U425" i="6"/>
  <c r="V425" i="6" s="1"/>
  <c r="U421" i="6"/>
  <c r="V421" i="6" s="1"/>
  <c r="U417" i="6"/>
  <c r="V417" i="6" s="1"/>
  <c r="U413" i="6"/>
  <c r="V413" i="6" s="1"/>
  <c r="U409" i="6"/>
  <c r="V409" i="6" s="1"/>
  <c r="U405" i="6"/>
  <c r="V405" i="6" s="1"/>
  <c r="U401" i="6"/>
  <c r="V401" i="6" s="1"/>
  <c r="U397" i="6"/>
  <c r="V397" i="6" s="1"/>
  <c r="U393" i="6"/>
  <c r="V393" i="6" s="1"/>
  <c r="U389" i="6"/>
  <c r="V389" i="6" s="1"/>
  <c r="U385" i="6"/>
  <c r="V385" i="6" s="1"/>
  <c r="U381" i="6"/>
  <c r="V381" i="6" s="1"/>
  <c r="U377" i="6"/>
  <c r="V377" i="6" s="1"/>
  <c r="V373" i="6"/>
  <c r="U373" i="6"/>
  <c r="U369" i="6"/>
  <c r="V369" i="6" s="1"/>
  <c r="V571" i="6"/>
  <c r="V567" i="6"/>
  <c r="V563" i="6"/>
  <c r="V559" i="6"/>
  <c r="V555" i="6"/>
  <c r="V551" i="6"/>
  <c r="V547" i="6"/>
  <c r="V543" i="6"/>
  <c r="V539" i="6"/>
  <c r="V535" i="6"/>
  <c r="V531" i="6"/>
  <c r="V527" i="6"/>
  <c r="V523" i="6"/>
  <c r="V519" i="6"/>
  <c r="V515" i="6"/>
  <c r="V511" i="6"/>
  <c r="V507" i="6"/>
  <c r="V503" i="6"/>
  <c r="V499" i="6"/>
  <c r="V495" i="6"/>
  <c r="V491" i="6"/>
  <c r="V487" i="6"/>
  <c r="U483" i="6"/>
  <c r="V483" i="6" s="1"/>
  <c r="U480" i="6"/>
  <c r="V480" i="6" s="1"/>
  <c r="U476" i="6"/>
  <c r="V476" i="6" s="1"/>
  <c r="U472" i="6"/>
  <c r="V472" i="6" s="1"/>
  <c r="U468" i="6"/>
  <c r="V468" i="6" s="1"/>
  <c r="U464" i="6"/>
  <c r="V464" i="6" s="1"/>
  <c r="U460" i="6"/>
  <c r="V460" i="6" s="1"/>
  <c r="U456" i="6"/>
  <c r="V456" i="6" s="1"/>
  <c r="U452" i="6"/>
  <c r="V452" i="6" s="1"/>
  <c r="U448" i="6"/>
  <c r="V448" i="6" s="1"/>
  <c r="U444" i="6"/>
  <c r="V444" i="6" s="1"/>
  <c r="U440" i="6"/>
  <c r="V440" i="6" s="1"/>
  <c r="U436" i="6"/>
  <c r="V436" i="6" s="1"/>
  <c r="U432" i="6"/>
  <c r="V432" i="6" s="1"/>
  <c r="U428" i="6"/>
  <c r="V428" i="6" s="1"/>
  <c r="U424" i="6"/>
  <c r="V424" i="6" s="1"/>
  <c r="U420" i="6"/>
  <c r="V420" i="6" s="1"/>
  <c r="U416" i="6"/>
  <c r="V416" i="6" s="1"/>
  <c r="U412" i="6"/>
  <c r="V412" i="6" s="1"/>
  <c r="U408" i="6"/>
  <c r="V408" i="6" s="1"/>
  <c r="U404" i="6"/>
  <c r="V404" i="6" s="1"/>
  <c r="U400" i="6"/>
  <c r="V400" i="6" s="1"/>
  <c r="U396" i="6"/>
  <c r="V396" i="6" s="1"/>
  <c r="U392" i="6"/>
  <c r="V392" i="6" s="1"/>
  <c r="U388" i="6"/>
  <c r="V388" i="6" s="1"/>
  <c r="U384" i="6"/>
  <c r="V384" i="6" s="1"/>
  <c r="U380" i="6"/>
  <c r="V380" i="6" s="1"/>
  <c r="U376" i="6"/>
  <c r="V376" i="6" s="1"/>
  <c r="U372" i="6"/>
  <c r="V372" i="6" s="1"/>
  <c r="U368" i="6"/>
  <c r="V368" i="6" s="1"/>
  <c r="U354" i="6"/>
  <c r="V354" i="6" s="1"/>
  <c r="U350" i="6"/>
  <c r="V350" i="6" s="1"/>
  <c r="U346" i="6"/>
  <c r="V346" i="6" s="1"/>
  <c r="U342" i="6"/>
  <c r="V342" i="6" s="1"/>
  <c r="U338" i="6"/>
  <c r="V338" i="6" s="1"/>
  <c r="U334" i="6"/>
  <c r="V334" i="6" s="1"/>
  <c r="U330" i="6"/>
  <c r="V330" i="6" s="1"/>
  <c r="U326" i="6"/>
  <c r="V326" i="6" s="1"/>
  <c r="U322" i="6"/>
  <c r="V322" i="6" s="1"/>
  <c r="U318" i="6"/>
  <c r="V318" i="6" s="1"/>
  <c r="U314" i="6"/>
  <c r="V314" i="6" s="1"/>
  <c r="U310" i="6"/>
  <c r="V310" i="6" s="1"/>
  <c r="U306" i="6"/>
  <c r="V306" i="6" s="1"/>
  <c r="U302" i="6"/>
  <c r="V302" i="6" s="1"/>
  <c r="U298" i="6"/>
  <c r="V298" i="6" s="1"/>
  <c r="U294" i="6"/>
  <c r="V294" i="6" s="1"/>
  <c r="U357" i="6"/>
  <c r="V357" i="6" s="1"/>
  <c r="U353" i="6"/>
  <c r="V353" i="6" s="1"/>
  <c r="U349" i="6"/>
  <c r="V349" i="6" s="1"/>
  <c r="U345" i="6"/>
  <c r="V345" i="6" s="1"/>
  <c r="U341" i="6"/>
  <c r="V341" i="6" s="1"/>
  <c r="U337" i="6"/>
  <c r="V337" i="6" s="1"/>
  <c r="U333" i="6"/>
  <c r="V333" i="6" s="1"/>
  <c r="U329" i="6"/>
  <c r="V329" i="6" s="1"/>
  <c r="U325" i="6"/>
  <c r="V325" i="6" s="1"/>
  <c r="U321" i="6"/>
  <c r="V321" i="6" s="1"/>
  <c r="U317" i="6"/>
  <c r="V317" i="6" s="1"/>
  <c r="U313" i="6"/>
  <c r="V313" i="6" s="1"/>
  <c r="U309" i="6"/>
  <c r="V309" i="6" s="1"/>
  <c r="U305" i="6"/>
  <c r="V305" i="6"/>
  <c r="U301" i="6"/>
  <c r="V301" i="6" s="1"/>
  <c r="U297" i="6"/>
  <c r="V297" i="6" s="1"/>
  <c r="U293" i="6"/>
  <c r="V293" i="6"/>
  <c r="V367" i="6"/>
  <c r="V365" i="6"/>
  <c r="U356" i="6"/>
  <c r="V356" i="6"/>
  <c r="U352" i="6"/>
  <c r="V352" i="6" s="1"/>
  <c r="U348" i="6"/>
  <c r="V348" i="6" s="1"/>
  <c r="U344" i="6"/>
  <c r="V344" i="6" s="1"/>
  <c r="U340" i="6"/>
  <c r="V340" i="6" s="1"/>
  <c r="U336" i="6"/>
  <c r="V336" i="6" s="1"/>
  <c r="U332" i="6"/>
  <c r="V332" i="6" s="1"/>
  <c r="U328" i="6"/>
  <c r="V328" i="6" s="1"/>
  <c r="U324" i="6"/>
  <c r="V324" i="6" s="1"/>
  <c r="U320" i="6"/>
  <c r="V320" i="6" s="1"/>
  <c r="U316" i="6"/>
  <c r="V316" i="6" s="1"/>
  <c r="U312" i="6"/>
  <c r="V312" i="6" s="1"/>
  <c r="U308" i="6"/>
  <c r="V308" i="6" s="1"/>
  <c r="U304" i="6"/>
  <c r="V304" i="6" s="1"/>
  <c r="U300" i="6"/>
  <c r="V300" i="6" s="1"/>
  <c r="U296" i="6"/>
  <c r="V296" i="6" s="1"/>
  <c r="U292" i="6"/>
  <c r="V292" i="6" s="1"/>
  <c r="U364" i="6"/>
  <c r="V364" i="6" s="1"/>
  <c r="V362" i="6"/>
  <c r="V360" i="6"/>
  <c r="V358" i="6"/>
  <c r="U355" i="6"/>
  <c r="V355" i="6" s="1"/>
  <c r="U351" i="6"/>
  <c r="V351" i="6"/>
  <c r="U347" i="6"/>
  <c r="V347" i="6" s="1"/>
  <c r="U343" i="6"/>
  <c r="V343" i="6" s="1"/>
  <c r="U339" i="6"/>
  <c r="V339" i="6" s="1"/>
  <c r="U335" i="6"/>
  <c r="V335" i="6" s="1"/>
  <c r="U331" i="6"/>
  <c r="V331" i="6"/>
  <c r="U327" i="6"/>
  <c r="V327" i="6" s="1"/>
  <c r="U323" i="6"/>
  <c r="V323" i="6"/>
  <c r="U319" i="6"/>
  <c r="V319" i="6" s="1"/>
  <c r="U315" i="6"/>
  <c r="V315" i="6"/>
  <c r="U311" i="6"/>
  <c r="V311" i="6" s="1"/>
  <c r="U307" i="6"/>
  <c r="V307" i="6"/>
  <c r="U303" i="6"/>
  <c r="V303" i="6" s="1"/>
  <c r="U299" i="6"/>
  <c r="V299" i="6"/>
  <c r="U295" i="6"/>
  <c r="V295" i="6" s="1"/>
  <c r="U291" i="6"/>
  <c r="V291" i="6"/>
  <c r="U274" i="6"/>
  <c r="V274" i="6" s="1"/>
  <c r="U270" i="6"/>
  <c r="V270" i="6" s="1"/>
  <c r="U266" i="6"/>
  <c r="V266" i="6"/>
  <c r="U262" i="6"/>
  <c r="V262" i="6" s="1"/>
  <c r="U258" i="6"/>
  <c r="V258" i="6"/>
  <c r="U254" i="6"/>
  <c r="V254" i="6" s="1"/>
  <c r="U250" i="6"/>
  <c r="V250" i="6"/>
  <c r="U246" i="6"/>
  <c r="V246" i="6" s="1"/>
  <c r="U242" i="6"/>
  <c r="V242" i="6" s="1"/>
  <c r="U238" i="6"/>
  <c r="V238" i="6" s="1"/>
  <c r="U234" i="6"/>
  <c r="V234" i="6" s="1"/>
  <c r="U230" i="6"/>
  <c r="V230" i="6" s="1"/>
  <c r="U226" i="6"/>
  <c r="V226" i="6"/>
  <c r="U222" i="6"/>
  <c r="V222" i="6" s="1"/>
  <c r="U218" i="6"/>
  <c r="V218" i="6" s="1"/>
  <c r="U214" i="6"/>
  <c r="V214" i="6" s="1"/>
  <c r="U210" i="6"/>
  <c r="V210" i="6" s="1"/>
  <c r="U206" i="6"/>
  <c r="V206" i="6" s="1"/>
  <c r="U202" i="6"/>
  <c r="V202" i="6" s="1"/>
  <c r="V289" i="6"/>
  <c r="V287" i="6"/>
  <c r="V285" i="6"/>
  <c r="V283" i="6"/>
  <c r="V281" i="6"/>
  <c r="V279" i="6"/>
  <c r="U277" i="6"/>
  <c r="V277" i="6" s="1"/>
  <c r="U273" i="6"/>
  <c r="V273" i="6" s="1"/>
  <c r="U269" i="6"/>
  <c r="V269" i="6" s="1"/>
  <c r="U265" i="6"/>
  <c r="V265" i="6" s="1"/>
  <c r="U261" i="6"/>
  <c r="V261" i="6" s="1"/>
  <c r="U257" i="6"/>
  <c r="V257" i="6" s="1"/>
  <c r="U253" i="6"/>
  <c r="V253" i="6"/>
  <c r="U249" i="6"/>
  <c r="V249" i="6" s="1"/>
  <c r="U245" i="6"/>
  <c r="V245" i="6"/>
  <c r="U241" i="6"/>
  <c r="V241" i="6" s="1"/>
  <c r="U237" i="6"/>
  <c r="V237" i="6" s="1"/>
  <c r="U233" i="6"/>
  <c r="V233" i="6"/>
  <c r="U229" i="6"/>
  <c r="V229" i="6" s="1"/>
  <c r="U225" i="6"/>
  <c r="V225" i="6"/>
  <c r="U221" i="6"/>
  <c r="V221" i="6" s="1"/>
  <c r="U217" i="6"/>
  <c r="V217" i="6"/>
  <c r="U213" i="6"/>
  <c r="V213" i="6" s="1"/>
  <c r="U209" i="6"/>
  <c r="V209" i="6"/>
  <c r="U205" i="6"/>
  <c r="V205" i="6"/>
  <c r="U276" i="6"/>
  <c r="V276" i="6"/>
  <c r="U272" i="6"/>
  <c r="V272" i="6" s="1"/>
  <c r="U268" i="6"/>
  <c r="V268" i="6" s="1"/>
  <c r="U264" i="6"/>
  <c r="V264" i="6" s="1"/>
  <c r="U260" i="6"/>
  <c r="V260" i="6"/>
  <c r="U256" i="6"/>
  <c r="V256" i="6" s="1"/>
  <c r="U252" i="6"/>
  <c r="V252" i="6" s="1"/>
  <c r="U248" i="6"/>
  <c r="V248" i="6" s="1"/>
  <c r="U244" i="6"/>
  <c r="V244" i="6" s="1"/>
  <c r="U240" i="6"/>
  <c r="V240" i="6" s="1"/>
  <c r="U236" i="6"/>
  <c r="V236" i="6" s="1"/>
  <c r="U232" i="6"/>
  <c r="V232" i="6" s="1"/>
  <c r="U228" i="6"/>
  <c r="V228" i="6" s="1"/>
  <c r="U224" i="6"/>
  <c r="V224" i="6"/>
  <c r="U220" i="6"/>
  <c r="V220" i="6" s="1"/>
  <c r="U216" i="6"/>
  <c r="V216" i="6" s="1"/>
  <c r="U212" i="6"/>
  <c r="V212" i="6"/>
  <c r="U208" i="6"/>
  <c r="V208" i="6" s="1"/>
  <c r="U204" i="6"/>
  <c r="V204" i="6" s="1"/>
  <c r="V290" i="6"/>
  <c r="V288" i="6"/>
  <c r="V286" i="6"/>
  <c r="V284" i="6"/>
  <c r="V282" i="6"/>
  <c r="V280" i="6"/>
  <c r="V278" i="6"/>
  <c r="U275" i="6"/>
  <c r="V275" i="6" s="1"/>
  <c r="U271" i="6"/>
  <c r="V271" i="6"/>
  <c r="U267" i="6"/>
  <c r="V267" i="6" s="1"/>
  <c r="U263" i="6"/>
  <c r="V263" i="6"/>
  <c r="U259" i="6"/>
  <c r="V259" i="6" s="1"/>
  <c r="U255" i="6"/>
  <c r="V255" i="6"/>
  <c r="U251" i="6"/>
  <c r="V251" i="6" s="1"/>
  <c r="U247" i="6"/>
  <c r="V247" i="6"/>
  <c r="U243" i="6"/>
  <c r="V243" i="6"/>
  <c r="U239" i="6"/>
  <c r="V239" i="6"/>
  <c r="U235" i="6"/>
  <c r="V235" i="6" s="1"/>
  <c r="U231" i="6"/>
  <c r="V231" i="6"/>
  <c r="U227" i="6"/>
  <c r="V227" i="6" s="1"/>
  <c r="U223" i="6"/>
  <c r="V223" i="6"/>
  <c r="U219" i="6"/>
  <c r="V219" i="6" s="1"/>
  <c r="U215" i="6"/>
  <c r="V215" i="6"/>
  <c r="U211" i="6"/>
  <c r="V211" i="6" s="1"/>
  <c r="U207" i="6"/>
  <c r="V207" i="6"/>
  <c r="U203" i="6"/>
  <c r="V203" i="6" s="1"/>
  <c r="U198" i="6"/>
  <c r="V198" i="6" s="1"/>
  <c r="U194" i="6"/>
  <c r="V194" i="6" s="1"/>
  <c r="U190" i="6"/>
  <c r="V190" i="6" s="1"/>
  <c r="U186" i="6"/>
  <c r="V186" i="6" s="1"/>
  <c r="U182" i="6"/>
  <c r="V182" i="6" s="1"/>
  <c r="U178" i="6"/>
  <c r="V178" i="6" s="1"/>
  <c r="U174" i="6"/>
  <c r="V174" i="6" s="1"/>
  <c r="U170" i="6"/>
  <c r="V170" i="6" s="1"/>
  <c r="U166" i="6"/>
  <c r="V166" i="6" s="1"/>
  <c r="U162" i="6"/>
  <c r="V162" i="6" s="1"/>
  <c r="U158" i="6"/>
  <c r="V158" i="6" s="1"/>
  <c r="U154" i="6"/>
  <c r="V154" i="6" s="1"/>
  <c r="U150" i="6"/>
  <c r="V150" i="6" s="1"/>
  <c r="U146" i="6"/>
  <c r="V146" i="6" s="1"/>
  <c r="U142" i="6"/>
  <c r="V142" i="6" s="1"/>
  <c r="U138" i="6"/>
  <c r="V138" i="6" s="1"/>
  <c r="U134" i="6"/>
  <c r="V134" i="6" s="1"/>
  <c r="U130" i="6"/>
  <c r="V130" i="6" s="1"/>
  <c r="U197" i="6"/>
  <c r="V197" i="6" s="1"/>
  <c r="U193" i="6"/>
  <c r="V193" i="6" s="1"/>
  <c r="U189" i="6"/>
  <c r="V189" i="6" s="1"/>
  <c r="V185" i="6"/>
  <c r="U185" i="6"/>
  <c r="U181" i="6"/>
  <c r="V181" i="6" s="1"/>
  <c r="U177" i="6"/>
  <c r="V177" i="6" s="1"/>
  <c r="U173" i="6"/>
  <c r="V173" i="6" s="1"/>
  <c r="U169" i="6"/>
  <c r="V169" i="6" s="1"/>
  <c r="U165" i="6"/>
  <c r="V165" i="6" s="1"/>
  <c r="U161" i="6"/>
  <c r="V161" i="6" s="1"/>
  <c r="U157" i="6"/>
  <c r="V157" i="6" s="1"/>
  <c r="U153" i="6"/>
  <c r="V153" i="6" s="1"/>
  <c r="U149" i="6"/>
  <c r="V149" i="6" s="1"/>
  <c r="U145" i="6"/>
  <c r="V145" i="6" s="1"/>
  <c r="U141" i="6"/>
  <c r="V141" i="6" s="1"/>
  <c r="U137" i="6"/>
  <c r="V137" i="6" s="1"/>
  <c r="U133" i="6"/>
  <c r="V133" i="6" s="1"/>
  <c r="V200" i="6"/>
  <c r="U196" i="6"/>
  <c r="V196" i="6" s="1"/>
  <c r="U192" i="6"/>
  <c r="V192" i="6" s="1"/>
  <c r="U188" i="6"/>
  <c r="V188" i="6" s="1"/>
  <c r="U184" i="6"/>
  <c r="V184" i="6" s="1"/>
  <c r="U180" i="6"/>
  <c r="V180" i="6" s="1"/>
  <c r="U176" i="6"/>
  <c r="V176" i="6" s="1"/>
  <c r="U172" i="6"/>
  <c r="V172" i="6" s="1"/>
  <c r="U168" i="6"/>
  <c r="V168" i="6" s="1"/>
  <c r="U164" i="6"/>
  <c r="V164" i="6" s="1"/>
  <c r="U160" i="6"/>
  <c r="V160" i="6" s="1"/>
  <c r="U156" i="6"/>
  <c r="V156" i="6" s="1"/>
  <c r="U152" i="6"/>
  <c r="V152" i="6" s="1"/>
  <c r="U148" i="6"/>
  <c r="V148" i="6" s="1"/>
  <c r="U144" i="6"/>
  <c r="V144" i="6" s="1"/>
  <c r="U140" i="6"/>
  <c r="V140" i="6" s="1"/>
  <c r="U136" i="6"/>
  <c r="V136" i="6" s="1"/>
  <c r="U132" i="6"/>
  <c r="V132" i="6" s="1"/>
  <c r="U199" i="6"/>
  <c r="V199" i="6" s="1"/>
  <c r="U195" i="6"/>
  <c r="V195" i="6" s="1"/>
  <c r="V191" i="6"/>
  <c r="U191" i="6"/>
  <c r="U187" i="6"/>
  <c r="V187" i="6" s="1"/>
  <c r="U183" i="6"/>
  <c r="V183" i="6" s="1"/>
  <c r="U179" i="6"/>
  <c r="V179" i="6" s="1"/>
  <c r="V175" i="6"/>
  <c r="U175" i="6"/>
  <c r="U171" i="6"/>
  <c r="V171" i="6" s="1"/>
  <c r="U167" i="6"/>
  <c r="V167" i="6" s="1"/>
  <c r="U163" i="6"/>
  <c r="V163" i="6" s="1"/>
  <c r="V159" i="6"/>
  <c r="U159" i="6"/>
  <c r="U155" i="6"/>
  <c r="V155" i="6" s="1"/>
  <c r="U151" i="6"/>
  <c r="V151" i="6" s="1"/>
  <c r="U147" i="6"/>
  <c r="V147" i="6" s="1"/>
  <c r="V143" i="6"/>
  <c r="U143" i="6"/>
  <c r="U139" i="6"/>
  <c r="V139" i="6" s="1"/>
  <c r="U135" i="6"/>
  <c r="V135" i="6" s="1"/>
  <c r="U131" i="6"/>
  <c r="V131" i="6" s="1"/>
  <c r="U85" i="6"/>
  <c r="V85" i="6" s="1"/>
  <c r="U129" i="6"/>
  <c r="V129" i="6" s="1"/>
  <c r="V126" i="6"/>
  <c r="U125" i="6"/>
  <c r="V125" i="6" s="1"/>
  <c r="V122" i="6"/>
  <c r="U121" i="6"/>
  <c r="V121" i="6" s="1"/>
  <c r="V118" i="6"/>
  <c r="U117" i="6"/>
  <c r="V117" i="6" s="1"/>
  <c r="V114" i="6"/>
  <c r="V110" i="6"/>
  <c r="V106" i="6"/>
  <c r="V102" i="6"/>
  <c r="V98" i="6"/>
  <c r="V94" i="6"/>
  <c r="V90" i="6"/>
  <c r="V86" i="6"/>
  <c r="V83" i="6"/>
  <c r="U80" i="6"/>
  <c r="V80" i="6" s="1"/>
  <c r="U73" i="6"/>
  <c r="V73" i="6"/>
  <c r="U65" i="6"/>
  <c r="V65" i="6" s="1"/>
  <c r="U57" i="6"/>
  <c r="V57" i="6" s="1"/>
  <c r="U49" i="6"/>
  <c r="V49" i="6" s="1"/>
  <c r="U41" i="6"/>
  <c r="V41" i="6" s="1"/>
  <c r="V81" i="6"/>
  <c r="U75" i="6"/>
  <c r="V75" i="6" s="1"/>
  <c r="U67" i="6"/>
  <c r="V67" i="6"/>
  <c r="U59" i="6"/>
  <c r="V59" i="6" s="1"/>
  <c r="U51" i="6"/>
  <c r="V51" i="6" s="1"/>
  <c r="U43" i="6"/>
  <c r="V43" i="6" s="1"/>
  <c r="U35" i="6"/>
  <c r="V35" i="6" s="1"/>
  <c r="U84" i="6"/>
  <c r="V84" i="6" s="1"/>
  <c r="U77" i="6"/>
  <c r="V77" i="6" s="1"/>
  <c r="U69" i="6"/>
  <c r="V69" i="6" s="1"/>
  <c r="U61" i="6"/>
  <c r="V61" i="6" s="1"/>
  <c r="U53" i="6"/>
  <c r="V53" i="6" s="1"/>
  <c r="U45" i="6"/>
  <c r="V45" i="6" s="1"/>
  <c r="U37" i="6"/>
  <c r="V37" i="6" s="1"/>
  <c r="U71" i="6"/>
  <c r="V71" i="6" s="1"/>
  <c r="U63" i="6"/>
  <c r="V63" i="6"/>
  <c r="U55" i="6"/>
  <c r="V55" i="6" s="1"/>
  <c r="U47" i="6"/>
  <c r="V47" i="6"/>
  <c r="U39" i="6"/>
  <c r="V39" i="6" s="1"/>
  <c r="V76" i="6"/>
  <c r="V72" i="6"/>
  <c r="V68" i="6"/>
  <c r="V64" i="6"/>
  <c r="V60" i="6"/>
  <c r="V56" i="6"/>
  <c r="V52" i="6"/>
  <c r="V48" i="6"/>
  <c r="V44" i="6"/>
  <c r="V40" i="6"/>
  <c r="V36" i="6"/>
  <c r="V33" i="6"/>
  <c r="V31" i="6"/>
  <c r="V29" i="6"/>
  <c r="V27" i="6"/>
  <c r="V25" i="6"/>
  <c r="V23" i="6"/>
  <c r="V21" i="6"/>
  <c r="V19" i="6"/>
  <c r="V17" i="6"/>
  <c r="V15" i="6"/>
  <c r="V13" i="6"/>
  <c r="V11" i="6"/>
  <c r="V9" i="6"/>
  <c r="V7" i="6"/>
  <c r="V5" i="6"/>
  <c r="V3" i="6"/>
  <c r="V78" i="6"/>
  <c r="V74" i="6"/>
  <c r="V70" i="6"/>
  <c r="V66" i="6"/>
  <c r="V62" i="6"/>
  <c r="V58" i="6"/>
  <c r="V54" i="6"/>
  <c r="V50" i="6"/>
  <c r="V46" i="6"/>
  <c r="V42" i="6"/>
  <c r="V38" i="6"/>
  <c r="V34" i="6"/>
  <c r="V32" i="6"/>
  <c r="V30" i="6"/>
  <c r="V28" i="6"/>
  <c r="F5" i="9" l="1"/>
  <c r="G5" i="9" s="1"/>
  <c r="F6" i="9"/>
  <c r="G6" i="9" s="1"/>
  <c r="F7" i="9"/>
  <c r="G7" i="9" s="1"/>
  <c r="F4" i="9"/>
  <c r="G4" i="9" s="1"/>
  <c r="F8" i="9"/>
  <c r="G8" i="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5FCC05-7B11-4875-8533-5418153553F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2FCD9B5-E0E9-4E22-8E2E-5B81E2231325}" name="WorksheetConnection_FILE LATIHAN DASHBOARD PENJUALAN.xlsx!Table3" type="102" refreshedVersion="8" minRefreshableVersion="5">
    <extLst>
      <ext xmlns:x15="http://schemas.microsoft.com/office/spreadsheetml/2010/11/main" uri="{DE250136-89BD-433C-8126-D09CA5730AF9}">
        <x15:connection id="Table3">
          <x15:rangePr sourceName="_xlcn.WorksheetConnection_FILELATIHANDASHBOARDPENJUALAN.xlsxTable3"/>
        </x15:connection>
      </ext>
    </extLst>
  </connection>
  <connection id="3" xr16:uid="{626A21A6-FFEA-49FB-9159-D6E486BC4BD0}" name="WorksheetConnection_Sheet2!$F$3:$G$40" type="102" refreshedVersion="8" minRefreshableVersion="5">
    <extLst>
      <ext xmlns:x15="http://schemas.microsoft.com/office/spreadsheetml/2010/11/main" uri="{DE250136-89BD-433C-8126-D09CA5730AF9}">
        <x15:connection id="Range">
          <x15:rangePr sourceName="_xlcn.WorksheetConnection_Sheet2F3G40"/>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<sst xmlns="http://schemas.openxmlformats.org/spreadsheetml/2006/main" count="62182" uniqueCount="9386">
  <si>
    <t>Id Produk</t>
  </si>
  <si>
    <t>Kategori</t>
  </si>
  <si>
    <t>Sub-Kategori</t>
  </si>
  <si>
    <t>Nama Produk</t>
  </si>
  <si>
    <t>Harga</t>
  </si>
  <si>
    <t>Stok</t>
  </si>
  <si>
    <t>Terjual</t>
  </si>
  <si>
    <t>Sisa Stok</t>
  </si>
  <si>
    <t>FUR-BO-10001798</t>
  </si>
  <si>
    <t>Furniture</t>
  </si>
  <si>
    <t>Bookcases</t>
  </si>
  <si>
    <t>Bush Somerset Collection Bookcase</t>
  </si>
  <si>
    <t>OFF-LA-10000240</t>
  </si>
  <si>
    <t>Office Supplies</t>
  </si>
  <si>
    <t>Labels</t>
  </si>
  <si>
    <t>Self-Adhesive Address Labels for Typewriters by Universal</t>
  </si>
  <si>
    <t>FUR-TA-10000577</t>
  </si>
  <si>
    <t>Tables</t>
  </si>
  <si>
    <t>Bretford CR4500 Series Slim Rectangular Table</t>
  </si>
  <si>
    <t>FUR-FU-10001487</t>
  </si>
  <si>
    <t>Furnishings</t>
  </si>
  <si>
    <t>Eldon Expressions Wood and Plastic Desk Accessories, Cherry Wood</t>
  </si>
  <si>
    <t>OFF-PA-10002365</t>
  </si>
  <si>
    <t>Paper</t>
  </si>
  <si>
    <t>Xerox 1967</t>
  </si>
  <si>
    <t>OFF-BI-10003656</t>
  </si>
  <si>
    <t>Binders</t>
  </si>
  <si>
    <t>Fellowes PB200 Plastic Comb Binding Machine</t>
  </si>
  <si>
    <t>OFF-AP-10002311</t>
  </si>
  <si>
    <t>Appliances</t>
  </si>
  <si>
    <t>Holmes Replacement Filter for HEPA Air Cleaner, Very Large Room, HEPA Filter</t>
  </si>
  <si>
    <t>OFF-ST-10004186</t>
  </si>
  <si>
    <t>Storage</t>
  </si>
  <si>
    <t>Stur-D-Stor Shelving, Vertical 5-Shelf: 72"H x 36"W x 18 1/2"D</t>
  </si>
  <si>
    <t>OFF-ST-10000107</t>
  </si>
  <si>
    <t>Fellowes Super Stor/Drawer</t>
  </si>
  <si>
    <t>OFF-AR-10003056</t>
  </si>
  <si>
    <t>Art</t>
  </si>
  <si>
    <t>Newell 341</t>
  </si>
  <si>
    <t>OFF-AR-10000246</t>
  </si>
  <si>
    <t>Newell 318</t>
  </si>
  <si>
    <t>FUR-CH-10002774</t>
  </si>
  <si>
    <t>Chairs</t>
  </si>
  <si>
    <t>Global Deluxe Stacking Chair, Gray</t>
  </si>
  <si>
    <t>OFF-BI-10001634</t>
  </si>
  <si>
    <t>Wilson Jones Active Use Binders</t>
  </si>
  <si>
    <t>FUR-BO-10004834</t>
  </si>
  <si>
    <t>Riverside Palais Royal Lawyers Bookcase, Royale Cherry Finish</t>
  </si>
  <si>
    <t>OFF-PA-10000249</t>
  </si>
  <si>
    <t>Easy-staple paper</t>
  </si>
  <si>
    <t>TEC-PH-10004977</t>
  </si>
  <si>
    <t>Technology</t>
  </si>
  <si>
    <t>Phones</t>
  </si>
  <si>
    <t>GE 30524EE4</t>
  </si>
  <si>
    <t>OFF-EN-10002986</t>
  </si>
  <si>
    <t>Envelopes</t>
  </si>
  <si>
    <t>#10-4 1/8" x 9 1/2" Premium Diagonal Seam Envelopes</t>
  </si>
  <si>
    <t>TEC-PH-10004093</t>
  </si>
  <si>
    <t>Panasonic Kx-TS550</t>
  </si>
  <si>
    <t>OFF-ST-10003479</t>
  </si>
  <si>
    <t>Eldon Base for stackable storage shelf, platinum</t>
  </si>
  <si>
    <t>OFF-ST-10003282</t>
  </si>
  <si>
    <t>Advantus 10-Drawer Portable Organizer, Chrome Metal Frame, Smoke Drawers</t>
  </si>
  <si>
    <t>TEC-AC-10000171</t>
  </si>
  <si>
    <t>Accessories</t>
  </si>
  <si>
    <t>Verbatim 25 GB 6x Blu-ray Single Layer Recordable Disc, 25/Pack</t>
  </si>
  <si>
    <t>OFF-ST-10001713</t>
  </si>
  <si>
    <t>Gould Plastics 9-Pocket Panel Bin, 18-3/8w x 5-1/4d x 20-1/2h, Black</t>
  </si>
  <si>
    <t>TEC-AC-10002167</t>
  </si>
  <si>
    <t>Imation 8gb Micro Traveldrive Usb 2.0 Flash Drive</t>
  </si>
  <si>
    <t>OFF-BI-10004410</t>
  </si>
  <si>
    <t>C-Line Peel &amp; Stick Add-On Filing Pockets, 8-3/4 x 5-1/8, 10/Pack</t>
  </si>
  <si>
    <t>OFF-FA-10000304</t>
  </si>
  <si>
    <t>Fasteners</t>
  </si>
  <si>
    <t>Advantus Push Pins</t>
  </si>
  <si>
    <t>OFF-ST-10000604</t>
  </si>
  <si>
    <t>Home/Office Personal File Carts</t>
  </si>
  <si>
    <t>TEC-AC-10004633</t>
  </si>
  <si>
    <t>Verbatim 25 GB 6x Blu-ray Single Layer Recordable Disc, 3/Pack</t>
  </si>
  <si>
    <t>FUR-CH-10001146</t>
  </si>
  <si>
    <t>Global Value Mid-Back Manager's Chair, Gray</t>
  </si>
  <si>
    <t>OFF-AR-10002671</t>
  </si>
  <si>
    <t>Hunt BOSTON Model 1606 High-Volume Electric Pencil Sharpener, Beige</t>
  </si>
  <si>
    <t>OFF-PA-10000482</t>
  </si>
  <si>
    <t>Snap-A-Way Black Print Carbonless Ruled Speed Letter, Triplicate</t>
  </si>
  <si>
    <t>OFF-BI-10004654</t>
  </si>
  <si>
    <t>Avery Binding System Hidden Tab Executive Style Index Sets</t>
  </si>
  <si>
    <t>OFF-PA-10004675</t>
  </si>
  <si>
    <t>Telephone Message Books with Fax/Mobile Section, 5 1/2" x 3 3/16"</t>
  </si>
  <si>
    <t>FUR-CH-10000513</t>
  </si>
  <si>
    <t>High-Back Leather Manager's Chair</t>
  </si>
  <si>
    <t>OFF-BI-10004182</t>
  </si>
  <si>
    <t>Economy Binders</t>
  </si>
  <si>
    <t>FUR-FU-10003194</t>
  </si>
  <si>
    <t>Eldon Expressions Desk Accessory, Wood Pencil Holder, Oak</t>
  </si>
  <si>
    <t>OFF-AP-10002118</t>
  </si>
  <si>
    <t>1.7 Cubic Foot Compact "Cube" Office Refrigerators</t>
  </si>
  <si>
    <t>OFF-AR-10002053</t>
  </si>
  <si>
    <t>Premium Writing Pencils, Soft, #2 by Central Association for the Blind</t>
  </si>
  <si>
    <t>OFF-EN-10000927</t>
  </si>
  <si>
    <t>Jet-Pak Recycled Peel 'N' Seal Padded Mailers</t>
  </si>
  <si>
    <t>OFF-ST-10003656</t>
  </si>
  <si>
    <t>Safco Industrial Wire Shelving</t>
  </si>
  <si>
    <t>FUR-CH-10000863</t>
  </si>
  <si>
    <t>Novimex Swivel Fabric Task Chair</t>
  </si>
  <si>
    <t>TEC-AC-10001998</t>
  </si>
  <si>
    <t>Logitech LS21 Speaker System - PC Multimedia - 2.1-CH - Wired</t>
  </si>
  <si>
    <t>OFF-ST-10003442</t>
  </si>
  <si>
    <t>Eldon Portable Mobile Manager</t>
  </si>
  <si>
    <t>OFF-AR-10004930</t>
  </si>
  <si>
    <t>Turquoise Lead Holder with Pocket Clip</t>
  </si>
  <si>
    <t>OFF-PA-10003177</t>
  </si>
  <si>
    <t>Xerox 1999</t>
  </si>
  <si>
    <t>OFF-BI-10004738</t>
  </si>
  <si>
    <t>Flexible Leather- Look Classic Collection Ring Binder</t>
  </si>
  <si>
    <t>FUR-FU-10000629</t>
  </si>
  <si>
    <t>9-3/4 Diameter Round Wall Clock</t>
  </si>
  <si>
    <t>OFF-BI-10001721</t>
  </si>
  <si>
    <t>Trimflex Flexible Post Binders</t>
  </si>
  <si>
    <t>OFF-AP-10000358</t>
  </si>
  <si>
    <t>Fellowes Basic Home/Office Series Surge Protectors</t>
  </si>
  <si>
    <t>OFF-PA-10003256</t>
  </si>
  <si>
    <t>Avery Personal Creations Heavyweight Cards</t>
  </si>
  <si>
    <t>OFF-PA-10004040</t>
  </si>
  <si>
    <t>Universal Premium White Copier/Laser Paper (20Lb. and 87 Bright)</t>
  </si>
  <si>
    <t>TEC-AC-10001552</t>
  </si>
  <si>
    <t>Logitech K350 2.4Ghz Wireless Keyboard</t>
  </si>
  <si>
    <t>TEC-AC-10003499</t>
  </si>
  <si>
    <t>Memorex Mini Travel Drive 8 GB USB 2.0 Flash Drive</t>
  </si>
  <si>
    <t>TEC-AC-10000844</t>
  </si>
  <si>
    <t>Logitech Gaming G510s - Keyboard</t>
  </si>
  <si>
    <t>FUR-FU-10001934</t>
  </si>
  <si>
    <t>Magnifier Swing Arm Lamp</t>
  </si>
  <si>
    <t>OFF-AR-10000380</t>
  </si>
  <si>
    <t>Hunt PowerHouse Electric Pencil Sharpener, Blue</t>
  </si>
  <si>
    <t>OFF-FA-10000621</t>
  </si>
  <si>
    <t>OIC Colored Binder Clips, Assorted Sizes</t>
  </si>
  <si>
    <t>FUR-TA-10001768</t>
  </si>
  <si>
    <t>Hon Racetrack Conference Tables</t>
  </si>
  <si>
    <t>OFF-BI-10003650</t>
  </si>
  <si>
    <t>GBC DocuBind 300 Electric Binding Machine</t>
  </si>
  <si>
    <t>FUR-FU-10002157</t>
  </si>
  <si>
    <t>Artistic Insta-Plaque</t>
  </si>
  <si>
    <t>FUR-CH-10004063</t>
  </si>
  <si>
    <t>Global Deluxe High-Back Manager's Chair</t>
  </si>
  <si>
    <t>FUR-TA-10004534</t>
  </si>
  <si>
    <t>Bevis 44 x 96 Conference Tables</t>
  </si>
  <si>
    <t>OFF-BI-10003274</t>
  </si>
  <si>
    <t>Avery Durable Slant Ring Binders, No Labels</t>
  </si>
  <si>
    <t>TEC-PH-10002293</t>
  </si>
  <si>
    <t>Anker 36W 4-Port USB Wall Charger Travel Power Adapter for iPhone 5s 5c 5</t>
  </si>
  <si>
    <t>OFF-PA-10001804</t>
  </si>
  <si>
    <t>Xerox 195</t>
  </si>
  <si>
    <t>FUR-FU-10004848</t>
  </si>
  <si>
    <t>Howard Miller 13-3/4" Diameter Brushed Chrome Round Wall Clock</t>
  </si>
  <si>
    <t>OFF-AR-10000940</t>
  </si>
  <si>
    <t>Newell 343</t>
  </si>
  <si>
    <t>OFF-AP-10001058</t>
  </si>
  <si>
    <t>Sanyo 2.5 Cubic Foot Mid-Size Office Refrigerators</t>
  </si>
  <si>
    <t>FUR-FU-10000521</t>
  </si>
  <si>
    <t>Seth Thomas 14" Putty-Colored Wall Clock</t>
  </si>
  <si>
    <t>TEC-PH-10000215</t>
  </si>
  <si>
    <t>Plantronics Cordless Phone Headset with In-line Volume - M214C</t>
  </si>
  <si>
    <t>OFF-AP-10000326</t>
  </si>
  <si>
    <t>Belkin 7 Outlet SurgeMaster Surge Protector with Phone Protection</t>
  </si>
  <si>
    <t>OFF-PA-10001950</t>
  </si>
  <si>
    <t>Southworth 25% Cotton Antique Laid Paper &amp; Envelopes</t>
  </si>
  <si>
    <t>OFF-AR-10001547</t>
  </si>
  <si>
    <t>Newell 311</t>
  </si>
  <si>
    <t>OFF-LA-10002475</t>
  </si>
  <si>
    <t>Avery 519</t>
  </si>
  <si>
    <t>OFF-PA-10002751</t>
  </si>
  <si>
    <t>Xerox 1920</t>
  </si>
  <si>
    <t>TEC-AC-10003657</t>
  </si>
  <si>
    <t>Lenovo 17-Key USB Numeric Keypad</t>
  </si>
  <si>
    <t>OFF-EN-10001990</t>
  </si>
  <si>
    <t>Staple envelope</t>
  </si>
  <si>
    <t>OFF-BI-10004002</t>
  </si>
  <si>
    <t>Wilson Jones International Size A4 Ring Binders</t>
  </si>
  <si>
    <t>OFF-AR-10004441</t>
  </si>
  <si>
    <t>BIC Brite Liner Highlighters</t>
  </si>
  <si>
    <t>OFF-PA-10000659</t>
  </si>
  <si>
    <t>Adams Phone Message Book, Professional, 400 Message Capacity, 5 3/6” x 11”</t>
  </si>
  <si>
    <t>OFF-AP-10000891</t>
  </si>
  <si>
    <t>Kensington 7 Outlet MasterPiece HOMEOFFICE Power Control Center</t>
  </si>
  <si>
    <t>OFF-AP-10002684</t>
  </si>
  <si>
    <t>Acco 7-Outlet Masterpiece Power Center, Wihtout Fax/Phone Line Protection</t>
  </si>
  <si>
    <t>FUR-CH-10004698</t>
  </si>
  <si>
    <t>Padded Folding Chairs, Black, 4/Carton</t>
  </si>
  <si>
    <t>OFF-AR-10001940</t>
  </si>
  <si>
    <t>Sanford Colorific Eraseable Coloring Pencils, 12 Count</t>
  </si>
  <si>
    <t>OFF-ST-10003455</t>
  </si>
  <si>
    <t>Tenex File Box, Personal Filing Tote with Lid, Black</t>
  </si>
  <si>
    <t>TEC-PH-10003273</t>
  </si>
  <si>
    <t>AT&amp;T TR1909W</t>
  </si>
  <si>
    <t>OFF-BI-10001890</t>
  </si>
  <si>
    <t>Avery Poly Binder Pockets</t>
  </si>
  <si>
    <t>TEC-AC-10002323</t>
  </si>
  <si>
    <t>SanDisk Ultra 32 GB MicroSDHC Class 10 Memory Card</t>
  </si>
  <si>
    <t>OFF-ST-10001328</t>
  </si>
  <si>
    <t>Personal Filing Tote with Lid, Black/Gray</t>
  </si>
  <si>
    <t>FUR-BO-10002613</t>
  </si>
  <si>
    <t>Atlantic Metals Mobile 4-Shelf Bookcases, Custom Colors</t>
  </si>
  <si>
    <t>OFF-EN-10001509</t>
  </si>
  <si>
    <t>Poly String Tie Envelopes</t>
  </si>
  <si>
    <t>OFF-AR-10004685</t>
  </si>
  <si>
    <t>Binney &amp; Smith Crayola Metallic Colored Pencils, 8-Color Set</t>
  </si>
  <si>
    <t>OFF-ST-10001414</t>
  </si>
  <si>
    <t>Decoflex Hanging Personal Folder File</t>
  </si>
  <si>
    <t>OFF-BI-10000343</t>
  </si>
  <si>
    <t>Pressboard Covers with Storage Hooks, 9 1/2" x 11", Light Blue</t>
  </si>
  <si>
    <t>OFF-PA-10002666</t>
  </si>
  <si>
    <t>Southworth 25% Cotton Linen-Finish Paper &amp; Envelopes</t>
  </si>
  <si>
    <t>FUR-TA-10004289</t>
  </si>
  <si>
    <t>BoxOffice By Design Rectangular and Half-Moon Meeting Room Tables</t>
  </si>
  <si>
    <t>OFF-AP-10003217</t>
  </si>
  <si>
    <t>Eureka Sanitaire  Commercial Upright</t>
  </si>
  <si>
    <t>FUR-FU-10002960</t>
  </si>
  <si>
    <t>Eldon 200 Class Desk Accessories, Burgundy</t>
  </si>
  <si>
    <t>TEC-PH-10001918</t>
  </si>
  <si>
    <t>Nortel Business Series Terminal T7208 Digital phone</t>
  </si>
  <si>
    <t>OFF-ST-10000642</t>
  </si>
  <si>
    <t>Tennsco Lockers, Gray</t>
  </si>
  <si>
    <t>TEC-AC-10001266</t>
  </si>
  <si>
    <t>Memorex Micro Travel Drive 8 GB</t>
  </si>
  <si>
    <t>OFF-LA-10004544</t>
  </si>
  <si>
    <t>Avery 505</t>
  </si>
  <si>
    <t>OFF-FA-10000585</t>
  </si>
  <si>
    <t>OIC Bulk Pack Metal Binder Clips</t>
  </si>
  <si>
    <t>OFF-AR-10001026</t>
  </si>
  <si>
    <t>Sanford Uni-Blazer View Highlighters, Chisel Tip, Yellow</t>
  </si>
  <si>
    <t>FUR-CH-10004860</t>
  </si>
  <si>
    <t>Global Low Back Tilter Chair</t>
  </si>
  <si>
    <t>OFF-BI-10001679</t>
  </si>
  <si>
    <t>GBC Instant Index System for Binding Systems</t>
  </si>
  <si>
    <t>FUR-TA-10001705</t>
  </si>
  <si>
    <t>Bush Advantage Collection Round Conference Table</t>
  </si>
  <si>
    <t>OFF-PA-10002479</t>
  </si>
  <si>
    <t>Xerox 4200 Series MultiUse Premium Copy Paper (20Lb. and 84 Bright)</t>
  </si>
  <si>
    <t>OFF-PA-10003349</t>
  </si>
  <si>
    <t>Xerox 1957</t>
  </si>
  <si>
    <t>FUR-CH-10002965</t>
  </si>
  <si>
    <t>Global Leather Highback Executive Chair with Pneumatic Height Adjustment, Black</t>
  </si>
  <si>
    <t>OFF-PA-10004569</t>
  </si>
  <si>
    <t>Wirebound Message Books, Two 4 1/4" x 5" Forms per Page</t>
  </si>
  <si>
    <t>OFF-ST-10001228</t>
  </si>
  <si>
    <t>Fellowes Personal Hanging Folder Files, Navy</t>
  </si>
  <si>
    <t>FUR-FU-10002505</t>
  </si>
  <si>
    <t>Eldon 100 Class Desk Accessories</t>
  </si>
  <si>
    <t>TEC-AC-10000290</t>
  </si>
  <si>
    <t>Sabrent 4-Port USB 2.0 Hub</t>
  </si>
  <si>
    <t>OFF-AP-10002203</t>
  </si>
  <si>
    <t>Eureka Disposable Bags for Sanitaire Vibra Groomer I Upright Vac</t>
  </si>
  <si>
    <t>TEC-MA-10000822</t>
  </si>
  <si>
    <t>Machines</t>
  </si>
  <si>
    <t>Lexmark MX611dhe Monochrome Laser Printer</t>
  </si>
  <si>
    <t>TEC-PH-10001433</t>
  </si>
  <si>
    <t>Cisco Small Business SPA 502G VoIP phone</t>
  </si>
  <si>
    <t>TEC-AC-10004469</t>
  </si>
  <si>
    <t>Microsoft Sculpt Comfort Mouse</t>
  </si>
  <si>
    <t>OFF-AR-10003602</t>
  </si>
  <si>
    <t>Quartet Omega Colored Chalk, 12/Pack</t>
  </si>
  <si>
    <t>OFF-FA-10003472</t>
  </si>
  <si>
    <t>Bagged Rubber Bands</t>
  </si>
  <si>
    <t>OFF-ST-10004180</t>
  </si>
  <si>
    <t>Safco Commercial Shelving</t>
  </si>
  <si>
    <t>OFF-ST-10003208</t>
  </si>
  <si>
    <t>Adjustable Depth Letter/Legal Cart</t>
  </si>
  <si>
    <t>TEC-AC-10003628</t>
  </si>
  <si>
    <t>Logitech 910-002974 M325 Wireless Mouse for Web Scrolling</t>
  </si>
  <si>
    <t>OFF-PA-10002615</t>
  </si>
  <si>
    <t>Ampad Gold Fibre Wirebound Steno Books, 6" x 9", Gregg Ruled</t>
  </si>
  <si>
    <t>OFF-PA-10000673</t>
  </si>
  <si>
    <t>Post-it “Important Message” Note Pad, Neon Colors, 50 Sheets/Pad</t>
  </si>
  <si>
    <t>OFF-BI-10004967</t>
  </si>
  <si>
    <t>Round Ring Binders</t>
  </si>
  <si>
    <t>FUR-TA-10002903</t>
  </si>
  <si>
    <t>Bevis Round Bullnose 29" High Table Top</t>
  </si>
  <si>
    <t>OFF-PA-10000474</t>
  </si>
  <si>
    <t>OFF-BI-10000778</t>
  </si>
  <si>
    <t>GBC VeloBinder Electric Binding Machine</t>
  </si>
  <si>
    <t>OFF-FA-10002983</t>
  </si>
  <si>
    <t>Advantus SlideClip Paper Clips</t>
  </si>
  <si>
    <t>FUR-FU-10004091</t>
  </si>
  <si>
    <t>Howard Miller 13" Diameter Goldtone Round Wall Clock</t>
  </si>
  <si>
    <t>OFF-PA-10002105</t>
  </si>
  <si>
    <t>Xerox 223</t>
  </si>
  <si>
    <t>FUR-TA-10002533</t>
  </si>
  <si>
    <t>BPI Conference Tables</t>
  </si>
  <si>
    <t>FUR-FU-10002671</t>
  </si>
  <si>
    <t>Electrix 20W Halogen Replacement Bulb for Zoom-In Desk Lamp</t>
  </si>
  <si>
    <t>OFF-AR-10003651</t>
  </si>
  <si>
    <t>Newell 350</t>
  </si>
  <si>
    <t>OFF-BI-10001072</t>
  </si>
  <si>
    <t>GBC Clear Cover, 8-1/2 x 11, unpunched, 25 covers per pack</t>
  </si>
  <si>
    <t>OFF-AR-10002804</t>
  </si>
  <si>
    <t>Faber Castell Col-Erase Pencils</t>
  </si>
  <si>
    <t>FUR-FU-10001918</t>
  </si>
  <si>
    <t>C-Line Cubicle Keepers Polyproplyene Holder With Velcro Backings</t>
  </si>
  <si>
    <t>FUR-FU-10001588</t>
  </si>
  <si>
    <t>Deflect-o SuperTray Unbreakable Stackable Tray, Letter, Black</t>
  </si>
  <si>
    <t>TEC-PH-10002398</t>
  </si>
  <si>
    <t>AT&amp;T 1070 Corded Phone</t>
  </si>
  <si>
    <t>OFF-AR-10003373</t>
  </si>
  <si>
    <t>Boston School Pro Electric Pencil Sharpener, 1670</t>
  </si>
  <si>
    <t>FUR-CH-10002602</t>
  </si>
  <si>
    <t>DMI Arturo Collection Mission-style Design Wood Chair</t>
  </si>
  <si>
    <t>OFF-FA-10000624</t>
  </si>
  <si>
    <t>OIC Binder Clips</t>
  </si>
  <si>
    <t>OFF-BI-10004593</t>
  </si>
  <si>
    <t>Ibico Laser Imprintable Binding System Covers</t>
  </si>
  <si>
    <t>FUR-FU-10001967</t>
  </si>
  <si>
    <t>Telescoping Adjustable Floor Lamp</t>
  </si>
  <si>
    <t>TEC-PH-10003645</t>
  </si>
  <si>
    <t>Aastra 57i VoIP phone</t>
  </si>
  <si>
    <t>TEC-PH-10004614</t>
  </si>
  <si>
    <t>AT&amp;T 841000 Phone</t>
  </si>
  <si>
    <t>OFF-BI-10001922</t>
  </si>
  <si>
    <t>Storex Dura Pro Binders</t>
  </si>
  <si>
    <t>OFF-BI-10003314</t>
  </si>
  <si>
    <t>Tuff Stuff Recycled Round Ring Binders</t>
  </si>
  <si>
    <t>OFF-FA-10000490</t>
  </si>
  <si>
    <t>OIC Binder Clips, Mini, 1/4" Capacity, Black</t>
  </si>
  <si>
    <t>OFF-AR-10000122</t>
  </si>
  <si>
    <t>Newell 314</t>
  </si>
  <si>
    <t>OFF-AR-10004027</t>
  </si>
  <si>
    <t>Binney &amp; Smith inkTank Erasable Desk Highlighter, Chisel Tip, Yellow, 12/Box</t>
  </si>
  <si>
    <t>FUR-BO-10002268</t>
  </si>
  <si>
    <t>Sauder Barrister Bookcases</t>
  </si>
  <si>
    <t>OFF-AP-10001124</t>
  </si>
  <si>
    <t>Belkin 8 Outlet SurgeMaster II Gold Surge Protector with Phone Protection</t>
  </si>
  <si>
    <t>OFF-LA-10001158</t>
  </si>
  <si>
    <t>Avery Address/Shipping Labels for Typewriters, 4" x 2"</t>
  </si>
  <si>
    <t>OFF-BI-10002412</t>
  </si>
  <si>
    <t>Wilson Jones “Snap” Scratch Pad Binder Tool for Ring Binders</t>
  </si>
  <si>
    <t>OFF-PA-10002036</t>
  </si>
  <si>
    <t>Xerox 1930</t>
  </si>
  <si>
    <t>OFF-BI-10001982</t>
  </si>
  <si>
    <t>Wilson Jones Custom Binder Spines &amp; Labels</t>
  </si>
  <si>
    <t>OFF-PA-10003039</t>
  </si>
  <si>
    <t>Xerox 1960</t>
  </si>
  <si>
    <t>FUR-TA-10004915</t>
  </si>
  <si>
    <t>Office Impressions End Table, 20-1/2"H x 24"W x 20"D</t>
  </si>
  <si>
    <t>OFF-AP-10000696</t>
  </si>
  <si>
    <t>Holmes Odor Grabber</t>
  </si>
  <si>
    <t>OFF-PA-10004734</t>
  </si>
  <si>
    <t>Southworth Structures Collection</t>
  </si>
  <si>
    <t>TEC-AC-10004708</t>
  </si>
  <si>
    <t>Sony 32GB Class 10 Micro SDHC R40 Memory Card</t>
  </si>
  <si>
    <t>FUR-TA-10000617</t>
  </si>
  <si>
    <t>Hon Practical Foundations 30 x 60 Training Table, Light Gray/Charcoal</t>
  </si>
  <si>
    <t>TEC-MA-10001681</t>
  </si>
  <si>
    <t>Lexmark MarkNet N8150 Wireless Print Server</t>
  </si>
  <si>
    <t>OFF-AR-10004757</t>
  </si>
  <si>
    <t>Crayola Colored Pencils</t>
  </si>
  <si>
    <t>OFF-BI-10000050</t>
  </si>
  <si>
    <t>Angle-D Binders with Locking Rings, Label Holders</t>
  </si>
  <si>
    <t>TEC-PH-10003012</t>
  </si>
  <si>
    <t>Nortel Meridian M3904 Professional Digital phone</t>
  </si>
  <si>
    <t>OFF-BI-10003982</t>
  </si>
  <si>
    <t>Wilson Jones Century Plastic Molded Ring Binders</t>
  </si>
  <si>
    <t>OFF-BI-10004492</t>
  </si>
  <si>
    <t>Tuf-Vin Binders</t>
  </si>
  <si>
    <t>OFF-ST-10000798</t>
  </si>
  <si>
    <t>2300 Heavy-Duty Transfer File Systems by Perma</t>
  </si>
  <si>
    <t>OFF-SU-10002573</t>
  </si>
  <si>
    <t>Supplies</t>
  </si>
  <si>
    <t>Acme 10" Easy Grip Assistive Scissors</t>
  </si>
  <si>
    <t>OFF-ST-10001580</t>
  </si>
  <si>
    <t>Super Decoflex Portable Personal File</t>
  </si>
  <si>
    <t>OFF-PA-10001947</t>
  </si>
  <si>
    <t>Xerox 1974</t>
  </si>
  <si>
    <t>OFF-AR-10003478</t>
  </si>
  <si>
    <t>Avery Hi-Liter EverBold Pen Style Fluorescent Highlighters, 4/Pack</t>
  </si>
  <si>
    <t>OFF-AP-10004249</t>
  </si>
  <si>
    <t>Staple holder</t>
  </si>
  <si>
    <t>TEC-AC-10000158</t>
  </si>
  <si>
    <t>Sony 64GB Class 10 Micro SDHC R40 Memory Card</t>
  </si>
  <si>
    <t>OFF-PA-10000157</t>
  </si>
  <si>
    <t>Xerox 191</t>
  </si>
  <si>
    <t>OFF-AR-10004344</t>
  </si>
  <si>
    <t>Bulldog Vacuum Base Pencil Sharpener</t>
  </si>
  <si>
    <t>FUR-CH-10004886</t>
  </si>
  <si>
    <t>Bevis Steel Folding Chairs</t>
  </si>
  <si>
    <t>OFF-PA-10003845</t>
  </si>
  <si>
    <t>Xerox 1987</t>
  </si>
  <si>
    <t>OFF-AR-10001573</t>
  </si>
  <si>
    <t>American Pencil</t>
  </si>
  <si>
    <t>TEC-AC-10004114</t>
  </si>
  <si>
    <t>KeyTronic 6101 Series - Keyboard - Black</t>
  </si>
  <si>
    <t>FUR-FU-10004712</t>
  </si>
  <si>
    <t>Westinghouse Mesh Shade Clip-On Gooseneck Lamp, Black</t>
  </si>
  <si>
    <t>FUR-CH-10000015</t>
  </si>
  <si>
    <t>Hon Multipurpose Stacking Arm Chairs</t>
  </si>
  <si>
    <t>FUR-FU-10003347</t>
  </si>
  <si>
    <t>Coloredge Poster Frame</t>
  </si>
  <si>
    <t>TEC-MA-10000029</t>
  </si>
  <si>
    <t>Epson WorkForce WF-2530 All-in-One Printer, Copier Scanner</t>
  </si>
  <si>
    <t>OFF-AR-10000369</t>
  </si>
  <si>
    <t>Design Ebony Sketching Pencil</t>
  </si>
  <si>
    <t>OFF-BI-10004584</t>
  </si>
  <si>
    <t>GBC ProClick 150 Presentation Binding System</t>
  </si>
  <si>
    <t>OFF-ST-10003306</t>
  </si>
  <si>
    <t>Letter Size Cart</t>
  </si>
  <si>
    <t>OFF-BI-10000773</t>
  </si>
  <si>
    <t>Insertable Tab Post Binder Dividers</t>
  </si>
  <si>
    <t>TEC-MA-10002937</t>
  </si>
  <si>
    <t>Canon Color ImageCLASS MF8580Cdw Wireless Laser All-In-One Printer, Copier, Scanner</t>
  </si>
  <si>
    <t>OFF-PA-10002230</t>
  </si>
  <si>
    <t>Xerox 1897</t>
  </si>
  <si>
    <t>FUR-CH-10003396</t>
  </si>
  <si>
    <t>Global Deluxe Steno Chair</t>
  </si>
  <si>
    <t>FUR-FU-10000246</t>
  </si>
  <si>
    <t>Aluminum Document Frame</t>
  </si>
  <si>
    <t>FUR-FU-10000206</t>
  </si>
  <si>
    <t>GE General Purpose, Extra Long Life, Showcase &amp; Floodlight Incandescent Bulbs</t>
  </si>
  <si>
    <t>OFF-AR-10000588</t>
  </si>
  <si>
    <t>Newell 345</t>
  </si>
  <si>
    <t>FUR-TA-10001539</t>
  </si>
  <si>
    <t>Chromcraft Rectangular Conference Tables</t>
  </si>
  <si>
    <t>TEC-AC-10001772</t>
  </si>
  <si>
    <t>Memorex Mini Travel Drive 16 GB USB 2.0 Flash Drive</t>
  </si>
  <si>
    <t>FUR-CH-10000225</t>
  </si>
  <si>
    <t>Global Geo Office Task Chair, Gray</t>
  </si>
  <si>
    <t>FUR-CH-10002331</t>
  </si>
  <si>
    <t>Hon 4700 Series Mobuis Mid-Back Task Chairs with Adjustable Arms</t>
  </si>
  <si>
    <t>OFF-AP-10002472</t>
  </si>
  <si>
    <t>3M Office Air Cleaner</t>
  </si>
  <si>
    <t>FUR-FU-10000023</t>
  </si>
  <si>
    <t>Eldon Wave Desk Accessories</t>
  </si>
  <si>
    <t>FUR-FU-10002918</t>
  </si>
  <si>
    <t>Eldon ClusterMat Chair Mat with Cordless Antistatic Protection</t>
  </si>
  <si>
    <t>FUR-BO-10002824</t>
  </si>
  <si>
    <t>Bush Mission Pointe Library</t>
  </si>
  <si>
    <t>OFF-BI-10002194</t>
  </si>
  <si>
    <t>Cardinal Hold-It CD Pocket</t>
  </si>
  <si>
    <t>OFF-PA-10004071</t>
  </si>
  <si>
    <t>Eaton Premium Continuous-Feed Paper, 25% Cotton, Letter Size, White, 1000 Shts/Box</t>
  </si>
  <si>
    <t>OFF-ST-10002743</t>
  </si>
  <si>
    <t>SAFCO Boltless Steel Shelving</t>
  </si>
  <si>
    <t>TEC-PH-10000149</t>
  </si>
  <si>
    <t>Cisco SPA525G2 IP Phone - Wireless</t>
  </si>
  <si>
    <t>OFF-AR-10003045</t>
  </si>
  <si>
    <t>Prang Colored Pencils</t>
  </si>
  <si>
    <t>TEC-AC-10001445</t>
  </si>
  <si>
    <t>Imation USB 2.0 Swivel Flash Drive USB flash drive - 4 GB - Pink</t>
  </si>
  <si>
    <t>OFF-LA-10003923</t>
  </si>
  <si>
    <t>Alphabetical Labels for Top Tab Filing</t>
  </si>
  <si>
    <t>TEC-PH-10001363</t>
  </si>
  <si>
    <t>Apple iPhone 5S</t>
  </si>
  <si>
    <t>TEC-PH-10000376</t>
  </si>
  <si>
    <t>Square Credit Card Reader</t>
  </si>
  <si>
    <t>OFF-ST-10001809</t>
  </si>
  <si>
    <t>Fellowes Officeware Wire Shelving</t>
  </si>
  <si>
    <t>TEC-AC-10000991</t>
  </si>
  <si>
    <t>Sony Micro Vault Click 8 GB USB 2.0 Flash Drive</t>
  </si>
  <si>
    <t>FUR-TA-10001857</t>
  </si>
  <si>
    <t>Balt Solid Wood Rectangular Table</t>
  </si>
  <si>
    <t>OFF-EN-10001434</t>
  </si>
  <si>
    <t>Strathmore #10 Envelopes, Ultimate White</t>
  </si>
  <si>
    <t>OFF-BI-10002498</t>
  </si>
  <si>
    <t>Clear Mylar Reinforcing Strips</t>
  </si>
  <si>
    <t>OFF-BI-10001670</t>
  </si>
  <si>
    <t>Vinyl Sectional Post Binders</t>
  </si>
  <si>
    <t>OFF-AR-10001662</t>
  </si>
  <si>
    <t>Rogers Handheld Barrel Pencil Sharpener</t>
  </si>
  <si>
    <t>FUR-FU-10001290</t>
  </si>
  <si>
    <t>Executive Impressions Supervisor Wall Clock</t>
  </si>
  <si>
    <t>OFF-AR-10003811</t>
  </si>
  <si>
    <t>Newell 327</t>
  </si>
  <si>
    <t>TEC-CO-10003236</t>
  </si>
  <si>
    <t>Copiers</t>
  </si>
  <si>
    <t>Canon Image Class D660 Copier</t>
  </si>
  <si>
    <t>TEC-PH-10003555</t>
  </si>
  <si>
    <t>Motorola HK250 Universal Bluetooth Headset</t>
  </si>
  <si>
    <t>OFF-FA-10002815</t>
  </si>
  <si>
    <t>Staples</t>
  </si>
  <si>
    <t>FUR-CH-10003379</t>
  </si>
  <si>
    <t>Global Commerce Series High-Back Swivel/Tilt Chairs</t>
  </si>
  <si>
    <t>OFF-ST-10004963</t>
  </si>
  <si>
    <t>Eldon Gobal File Keepers</t>
  </si>
  <si>
    <t>FUR-CH-10000595</t>
  </si>
  <si>
    <t>Safco Contoured Stacking Chairs</t>
  </si>
  <si>
    <t>FUR-FU-10000448</t>
  </si>
  <si>
    <t>Tenex Chairmats For Use With Carpeted Floors</t>
  </si>
  <si>
    <t>TEC-PH-10000984</t>
  </si>
  <si>
    <t>Panasonic KX-TG9471B</t>
  </si>
  <si>
    <t>OFF-ST-10001325</t>
  </si>
  <si>
    <t>Sterilite Officeware Hinged File Box</t>
  </si>
  <si>
    <t>OFF-BI-10002429</t>
  </si>
  <si>
    <t>Premier Elliptical Ring Binder, Black</t>
  </si>
  <si>
    <t>OFF-BI-10004528</t>
  </si>
  <si>
    <t>Cardinal Poly Pocket Divider Pockets for Ring Binders</t>
  </si>
  <si>
    <t>OFF-AP-10001271</t>
  </si>
  <si>
    <t>Eureka The Boss Cordless Rechargeable Stick Vac</t>
  </si>
  <si>
    <t>TEC-AC-10001432</t>
  </si>
  <si>
    <t>Enermax Aurora Lite Keyboard</t>
  </si>
  <si>
    <t>TEC-PH-10002262</t>
  </si>
  <si>
    <t>LG Electronics Tone+ HBS-730 Bluetooth Headset</t>
  </si>
  <si>
    <t>TEC-AC-10001465</t>
  </si>
  <si>
    <t>SanDisk Cruzer 64 GB USB Flash Drive</t>
  </si>
  <si>
    <t>OFF-BI-10000404</t>
  </si>
  <si>
    <t>Avery Printable Repositionable Plastic Tabs</t>
  </si>
  <si>
    <t>FUR-CH-10002024</t>
  </si>
  <si>
    <t>HON 5400 Series Task Chairs for Big and Tall</t>
  </si>
  <si>
    <t>FUR-FU-10003039</t>
  </si>
  <si>
    <t>Howard Miller 11-1/2" Diameter Grantwood Wall Clock</t>
  </si>
  <si>
    <t>OFF-FA-10004248</t>
  </si>
  <si>
    <t>Advantus T-Pin Paper Clips</t>
  </si>
  <si>
    <t>OFF-ST-10001780</t>
  </si>
  <si>
    <t>Tennsco 16-Compartment Lockers with Coat Rack</t>
  </si>
  <si>
    <t>OFF-AR-10003560</t>
  </si>
  <si>
    <t>Zebra Zazzle Fluorescent Highlighters</t>
  </si>
  <si>
    <t>OFF-LA-10001297</t>
  </si>
  <si>
    <t>Avery 473</t>
  </si>
  <si>
    <t>OFF-AP-10003914</t>
  </si>
  <si>
    <t>Sanitaire Vibra Groomer IR Commercial Upright Vacuum, Replacement Belts</t>
  </si>
  <si>
    <t>OFF-FA-10003467</t>
  </si>
  <si>
    <t>Alliance Big Bands Rubber Bands, 12/Pack</t>
  </si>
  <si>
    <t>TEC-PH-10002496</t>
  </si>
  <si>
    <t>Cisco SPA301</t>
  </si>
  <si>
    <t>OFF-PA-10004530</t>
  </si>
  <si>
    <t>Personal Creations Ink Jet Cards and Labels</t>
  </si>
  <si>
    <t>OFF-AR-10003394</t>
  </si>
  <si>
    <t>Newell 332</t>
  </si>
  <si>
    <t>OFF-ST-10002974</t>
  </si>
  <si>
    <t>Trav-L-File Heavy-Duty Shuttle II, Black</t>
  </si>
  <si>
    <t>OFF-SU-10004498</t>
  </si>
  <si>
    <t>Martin-Yale Premier Letter Opener</t>
  </si>
  <si>
    <t>FUR-CH-10003956</t>
  </si>
  <si>
    <t>Novimex High-Tech Fabric Mesh Task Chair</t>
  </si>
  <si>
    <t>TEC-PH-10003800</t>
  </si>
  <si>
    <t>i.Sound Portable Power - 8000 mAh</t>
  </si>
  <si>
    <t>OFF-AR-10004078</t>
  </si>
  <si>
    <t>Newell 312</t>
  </si>
  <si>
    <t>OFF-AP-10004708</t>
  </si>
  <si>
    <t>Fellowes Superior 10 Outlet Split Surge Protector</t>
  </si>
  <si>
    <t>OFF-SU-10004115</t>
  </si>
  <si>
    <t>Acme Stainless Steel Office Snips</t>
  </si>
  <si>
    <t>TEC-PH-10001425</t>
  </si>
  <si>
    <t>Mophie Juice Pack Helium for iPhone</t>
  </si>
  <si>
    <t>OFF-ST-10001490</t>
  </si>
  <si>
    <t>Hot File 7-Pocket, Floor Stand</t>
  </si>
  <si>
    <t>OFF-BI-10000848</t>
  </si>
  <si>
    <t>Angle-D Ring Binders</t>
  </si>
  <si>
    <t>OFF-PA-10001204</t>
  </si>
  <si>
    <t>Xerox 1972</t>
  </si>
  <si>
    <t>TEC-PH-10000011</t>
  </si>
  <si>
    <t>PureGear Roll-On Screen Protector</t>
  </si>
  <si>
    <t>FUR-FU-10003849</t>
  </si>
  <si>
    <t>DAX Metal Frame, Desktop, Stepped-Edge</t>
  </si>
  <si>
    <t>OFF-BI-10002103</t>
  </si>
  <si>
    <t>Cardinal Slant-D Ring Binder, Heavy Gauge Vinyl</t>
  </si>
  <si>
    <t>FUR-CH-10004853</t>
  </si>
  <si>
    <t>Global Manager's Adjustable Task Chair, Storm</t>
  </si>
  <si>
    <t>FUR-FU-10000221</t>
  </si>
  <si>
    <t>Master Caster Door Stop, Brown</t>
  </si>
  <si>
    <t>OFF-AP-10001563</t>
  </si>
  <si>
    <t>Belkin Premiere Surge Master II 8-outlet surge protector</t>
  </si>
  <si>
    <t>OFF-BI-10000605</t>
  </si>
  <si>
    <t>Acco Pressboard Covers with Storage Hooks, 9 1/2" x 11", Executive Red</t>
  </si>
  <si>
    <t>OFF-ST-10001963</t>
  </si>
  <si>
    <t>Tennsco Regal Shelving Units</t>
  </si>
  <si>
    <t>TEC-AC-10002857</t>
  </si>
  <si>
    <t>Verbatim 25 GB 6x Blu-ray Single Layer Recordable Disc, 1/Pack</t>
  </si>
  <si>
    <t>FUR-CH-10001482</t>
  </si>
  <si>
    <t>Office Star - Mesh Screen back chair with Vinyl seat</t>
  </si>
  <si>
    <t>OFF-BI-10001989</t>
  </si>
  <si>
    <t>Premium Transparent Presentation Covers by GBC</t>
  </si>
  <si>
    <t>FUR-FU-10000576</t>
  </si>
  <si>
    <t>Luxo Professional Fluorescent Magnifier Lamp with Clamp-Mount Base</t>
  </si>
  <si>
    <t>FUR-FU-10000732</t>
  </si>
  <si>
    <t>Eldon 200 Class Desk Accessories</t>
  </si>
  <si>
    <t>OFF-ST-10000585</t>
  </si>
  <si>
    <t>Economy Rollaway Files</t>
  </si>
  <si>
    <t>TEC-AC-10003832</t>
  </si>
  <si>
    <t>Imation 16GB Mini TravelDrive USB 2.0 Flash Drive</t>
  </si>
  <si>
    <t>OFF-PA-10001934</t>
  </si>
  <si>
    <t>Xerox 1993</t>
  </si>
  <si>
    <t>OFF-AP-10002457</t>
  </si>
  <si>
    <t>Eureka The Boss Plus 12-Amp Hard Box Upright Vacuum, Red</t>
  </si>
  <si>
    <t>OFF-FA-10003112</t>
  </si>
  <si>
    <t>FUR-FU-10001935</t>
  </si>
  <si>
    <t>3M Hangers With Command Adhesive</t>
  </si>
  <si>
    <t>OFF-PA-10003892</t>
  </si>
  <si>
    <t>Xerox 1943</t>
  </si>
  <si>
    <t>OFF-AP-10002439</t>
  </si>
  <si>
    <t>Tripp Lite Isotel 8 Ultra 8 Outlet Metal Surge</t>
  </si>
  <si>
    <t>FUR-CH-10001215</t>
  </si>
  <si>
    <t>Global Troy Executive Leather Low-Back Tilter</t>
  </si>
  <si>
    <t>OFF-ST-10001522</t>
  </si>
  <si>
    <t>Gould Plastics 18-Pocket Panel Bin, 34w x 5-1/4d x 20-1/2h</t>
  </si>
  <si>
    <t>OFF-SU-10004231</t>
  </si>
  <si>
    <t>Acme Tagit Stainless Steel Antibacterial Scissors</t>
  </si>
  <si>
    <t>FUR-FU-10003096</t>
  </si>
  <si>
    <t>Master Giant Foot Doorstop, Safety Yellow</t>
  </si>
  <si>
    <t>FUR-FU-10002759</t>
  </si>
  <si>
    <t>12-1/2 Diameter Round Wall Clock</t>
  </si>
  <si>
    <t>OFF-AR-10001954</t>
  </si>
  <si>
    <t>Newell 331</t>
  </si>
  <si>
    <t>OFF-AP-10004532</t>
  </si>
  <si>
    <t>Kensington 6 Outlet Guardian Standard Surge Protector</t>
  </si>
  <si>
    <t>OFF-AP-10000804</t>
  </si>
  <si>
    <t>Hoover Portapower Portable Vacuum</t>
  </si>
  <si>
    <t>OFF-BI-10003305</t>
  </si>
  <si>
    <t>Avery Hanging File Binders</t>
  </si>
  <si>
    <t>TEC-MA-10004125</t>
  </si>
  <si>
    <t>Cubify CubeX 3D Printer Triple Head Print</t>
  </si>
  <si>
    <t>TEC-AC-10003911</t>
  </si>
  <si>
    <t>NETGEAR AC1750 Dual Band Gigabit Smart WiFi Router</t>
  </si>
  <si>
    <t>FUR-BO-10004015</t>
  </si>
  <si>
    <t>Bush Andora Bookcase, Maple/Graphite Gray Finish</t>
  </si>
  <si>
    <t>FUR-FU-10004071</t>
  </si>
  <si>
    <t>Luxo Professional Magnifying Clamp-On Fluorescent Lamps</t>
  </si>
  <si>
    <t>TEC-AC-10002253</t>
  </si>
  <si>
    <t>Imation Bio 8GB USB Flash Drive Imation Corp</t>
  </si>
  <si>
    <t>FUR-FU-10003394</t>
  </si>
  <si>
    <t>Tenex "The Solids" Textured Chair Mats</t>
  </si>
  <si>
    <t>FUR-TA-10002774</t>
  </si>
  <si>
    <t>Laminate Occasional Tables</t>
  </si>
  <si>
    <t>OFF-PA-10001800</t>
  </si>
  <si>
    <t>Xerox 220</t>
  </si>
  <si>
    <t>OFF-EN-10001219</t>
  </si>
  <si>
    <t>#10- 4 1/8" x 9 1/2" Security-Tint Envelopes</t>
  </si>
  <si>
    <t>OFF-AP-10001154</t>
  </si>
  <si>
    <t>Bionaire Personal Warm Mist Humidifier/Vaporizer</t>
  </si>
  <si>
    <t>OFF-BI-10003355</t>
  </si>
  <si>
    <t>Cardinal Holdit Business Card Pockets</t>
  </si>
  <si>
    <t>FUR-FU-10000010</t>
  </si>
  <si>
    <t>DAX Value U-Channel Document Frames, Easel Back</t>
  </si>
  <si>
    <t>FUR-FU-10002253</t>
  </si>
  <si>
    <t>Howard Miller 13" Diameter Pewter Finish Round Wall Clock</t>
  </si>
  <si>
    <t>OFF-BI-10001658</t>
  </si>
  <si>
    <t>GBC Standard Therm-A-Bind Covers</t>
  </si>
  <si>
    <t>OFF-PA-10004092</t>
  </si>
  <si>
    <t>Tops Green Bar Computer Printout Paper</t>
  </si>
  <si>
    <t>FUR-TA-10000198</t>
  </si>
  <si>
    <t>Chromcraft Bull-Nose Wood Oval Conference Tables &amp; Bases</t>
  </si>
  <si>
    <t>FUR-FU-10000222</t>
  </si>
  <si>
    <t>Seth Thomas 16" Steel Case Clock</t>
  </si>
  <si>
    <t>OFF-SU-10004664</t>
  </si>
  <si>
    <t>Acme Softgrip Scissors</t>
  </si>
  <si>
    <t>OFF-EN-10001141</t>
  </si>
  <si>
    <t>Manila Recycled Extra-Heavyweight Clasp Envelopes, 6" x 9"</t>
  </si>
  <si>
    <t>OFF-PA-10001954</t>
  </si>
  <si>
    <t>Xerox 1964</t>
  </si>
  <si>
    <t>OFF-ST-10000736</t>
  </si>
  <si>
    <t>Carina Double Wide Media Storage Towers in Natural &amp; Black</t>
  </si>
  <si>
    <t>TEC-AC-10001383</t>
  </si>
  <si>
    <t>Logitech Wireless Touch Keyboard K400</t>
  </si>
  <si>
    <t>OFF-LA-10003223</t>
  </si>
  <si>
    <t>Avery 508</t>
  </si>
  <si>
    <t>FUR-TA-10002607</t>
  </si>
  <si>
    <t>KI Conference Tables</t>
  </si>
  <si>
    <t>TEC-PH-10000004</t>
  </si>
  <si>
    <t>Belkin iPhone and iPad Lightning Cable</t>
  </si>
  <si>
    <t>OFF-BI-10003638</t>
  </si>
  <si>
    <t>GBC Durable Plastic Covers</t>
  </si>
  <si>
    <t>TEC-CO-10002095</t>
  </si>
  <si>
    <t>Hewlett Packard 610 Color Digital Copier / Printer</t>
  </si>
  <si>
    <t>FUR-TA-10001095</t>
  </si>
  <si>
    <t>Chromcraft Round Conference Tables</t>
  </si>
  <si>
    <t>OFF-ST-10002444</t>
  </si>
  <si>
    <t>Recycled Eldon Regeneration Jumbo File</t>
  </si>
  <si>
    <t>OFF-PA-10002377</t>
  </si>
  <si>
    <t>Adams Telephone Message Book W/Dividers/Space For Phone Numbers, 5 1/4"X8 1/2", 200/Messages</t>
  </si>
  <si>
    <t>OFF-PA-10003441</t>
  </si>
  <si>
    <t>Xerox 226</t>
  </si>
  <si>
    <t>OFF-LA-10004484</t>
  </si>
  <si>
    <t>Avery 476</t>
  </si>
  <si>
    <t>TEC-PH-10003931</t>
  </si>
  <si>
    <t>JBL Micro Wireless Portable Bluetooth Speaker</t>
  </si>
  <si>
    <t>FUR-FU-10004306</t>
  </si>
  <si>
    <t>Electrix Halogen Magnifier Lamp</t>
  </si>
  <si>
    <t>FUR-CH-10003746</t>
  </si>
  <si>
    <t>Hon 4070 Series Pagoda Round Back Stacking Chairs</t>
  </si>
  <si>
    <t>OFF-BI-10001036</t>
  </si>
  <si>
    <t>Cardinal EasyOpen D-Ring Binders</t>
  </si>
  <si>
    <t>OFF-AR-10003405</t>
  </si>
  <si>
    <t>Dixon My First Ticonderoga Pencil, #2</t>
  </si>
  <si>
    <t>FUR-CH-10002335</t>
  </si>
  <si>
    <t>Hon GuestStacker Chair</t>
  </si>
  <si>
    <t>OFF-BI-10001098</t>
  </si>
  <si>
    <t>Acco D-Ring Binder w/DublLock</t>
  </si>
  <si>
    <t>OFF-EN-10000056</t>
  </si>
  <si>
    <t>Cameo Buff Policy Envelopes</t>
  </si>
  <si>
    <t>OFF-BI-10000014</t>
  </si>
  <si>
    <t>Heavy-Duty E-Z-D Binders</t>
  </si>
  <si>
    <t>FUR-CH-10004675</t>
  </si>
  <si>
    <t>Lifetime Advantage Folding Chairs, 4/Carton</t>
  </si>
  <si>
    <t>OFF-BI-10001543</t>
  </si>
  <si>
    <t>GBC VeloBinder Manual Binding System</t>
  </si>
  <si>
    <t>TEC-PH-10001530</t>
  </si>
  <si>
    <t>Cisco Unified IP Phone 7945G VoIP phone</t>
  </si>
  <si>
    <t>OFF-LA-10001569</t>
  </si>
  <si>
    <t>Avery 499</t>
  </si>
  <si>
    <t>OFF-BI-10000546</t>
  </si>
  <si>
    <t>Avery Durable Binders</t>
  </si>
  <si>
    <t>OFF-PA-10000176</t>
  </si>
  <si>
    <t>Xerox 1887</t>
  </si>
  <si>
    <t>FUR-CH-10002647</t>
  </si>
  <si>
    <t>Situations Contoured Folding Chairs, 4/Set</t>
  </si>
  <si>
    <t>FUR-FU-10004090</t>
  </si>
  <si>
    <t>Executive Impressions 14" Contract Wall Clock</t>
  </si>
  <si>
    <t>OFF-AP-10000576</t>
  </si>
  <si>
    <t>Belkin 7 Outlet SurgeMaster II</t>
  </si>
  <si>
    <t>OFF-PA-10003953</t>
  </si>
  <si>
    <t>Xerox 218</t>
  </si>
  <si>
    <t>FUR-FU-10000794</t>
  </si>
  <si>
    <t>Eldon Stackable Tray, Side-Load, Legal, Smoke</t>
  </si>
  <si>
    <t>OFF-AR-10001897</t>
  </si>
  <si>
    <t>Model L Table or Wall-Mount Pencil Sharpener</t>
  </si>
  <si>
    <t>OFF-AR-10003190</t>
  </si>
  <si>
    <t>Newell 32</t>
  </si>
  <si>
    <t>OFF-PA-10000061</t>
  </si>
  <si>
    <t>Xerox 205</t>
  </si>
  <si>
    <t>OFF-PA-10003651</t>
  </si>
  <si>
    <t>Xerox 1968</t>
  </si>
  <si>
    <t>OFF-PA-10000304</t>
  </si>
  <si>
    <t>Xerox 1995</t>
  </si>
  <si>
    <t>TEC-AC-10002402</t>
  </si>
  <si>
    <t>Razer Kraken PRO Over Ear PC and Music Headset</t>
  </si>
  <si>
    <t>TEC-AC-10003441</t>
  </si>
  <si>
    <t>Kingston Digital DataTraveler 32GB USB 2.0</t>
  </si>
  <si>
    <t>OFF-FA-10002280</t>
  </si>
  <si>
    <t>Advantus Plastic Paper Clips</t>
  </si>
  <si>
    <t>FUR-CH-10000665</t>
  </si>
  <si>
    <t>Global Airflow Leather Mesh Back Chair, Black</t>
  </si>
  <si>
    <t>OFF-AR-10002956</t>
  </si>
  <si>
    <t>Boston 16801 Nautilus Battery Pencil Sharpener</t>
  </si>
  <si>
    <t>OFF-BI-10001071</t>
  </si>
  <si>
    <t>GBC ProClick Punch Binding System</t>
  </si>
  <si>
    <t>OFF-PA-10001560</t>
  </si>
  <si>
    <t>Adams Telephone Message Books, 5 1/4” x 11”</t>
  </si>
  <si>
    <t>TEC-PH-10002365</t>
  </si>
  <si>
    <t>Belkin Grip Candy Sheer Case / Cover for iPhone 5 and 5S</t>
  </si>
  <si>
    <t>OFF-AR-10004648</t>
  </si>
  <si>
    <t>Boston 19500 Mighty Mite Electric Pencil Sharpener</t>
  </si>
  <si>
    <t>OFF-BI-10001294</t>
  </si>
  <si>
    <t>Fellowes Binding Cases</t>
  </si>
  <si>
    <t>TEC-PH-10001552</t>
  </si>
  <si>
    <t>I Need's 3d Hello Kitty Hybrid Silicone Case Cover for HTC One X 4g with 3d Hello Kitty Stylus Pen Green/pink</t>
  </si>
  <si>
    <t>FUR-FU-10003878</t>
  </si>
  <si>
    <t>Linden 10" Round Wall Clock, Black</t>
  </si>
  <si>
    <t>TEC-AC-10000710</t>
  </si>
  <si>
    <t>Maxell DVD-RAM Discs</t>
  </si>
  <si>
    <t>OFF-AR-10002335</t>
  </si>
  <si>
    <t>DIXON Oriole Pencils</t>
  </si>
  <si>
    <t>OFF-PA-10001019</t>
  </si>
  <si>
    <t>Xerox 1884</t>
  </si>
  <si>
    <t>OFF-SU-10001225</t>
  </si>
  <si>
    <t>Staple remover</t>
  </si>
  <si>
    <t>TEC-AC-10001714</t>
  </si>
  <si>
    <t>Logitech MX Performance Wireless Mouse</t>
  </si>
  <si>
    <t>OFF-LA-10004272</t>
  </si>
  <si>
    <t>Avery 482</t>
  </si>
  <si>
    <t>OFF-LA-10004853</t>
  </si>
  <si>
    <t>Avery 483</t>
  </si>
  <si>
    <t>OFF-BI-10003719</t>
  </si>
  <si>
    <t>Large Capacity Hanging Post Binders</t>
  </si>
  <si>
    <t>OFF-BI-10000545</t>
  </si>
  <si>
    <t>GBC Ibimaster 500 Manual ProClick Binding System</t>
  </si>
  <si>
    <t>OFF-PA-10003591</t>
  </si>
  <si>
    <t>Southworth 100% Cotton The Best Paper</t>
  </si>
  <si>
    <t>OFF-PA-10004470</t>
  </si>
  <si>
    <t>Adams Write n' Stick Phone Message Book, 11" X 5 1/4", 200 Messages</t>
  </si>
  <si>
    <t>OFF-PA-10001790</t>
  </si>
  <si>
    <t>Xerox 1910</t>
  </si>
  <si>
    <t>FUR-FU-10004017</t>
  </si>
  <si>
    <t>Tenex Contemporary Contur Chairmats for Low and Medium Pile Carpet, Computer, 39" x 49"</t>
  </si>
  <si>
    <t>OFF-BI-10003712</t>
  </si>
  <si>
    <t>Acco Pressboard Covers with Storage Hooks, 14 7/8" x 11", Light Blue</t>
  </si>
  <si>
    <t>OFF-BI-10003984</t>
  </si>
  <si>
    <t>Lock-Up Easel 'Spel-Binder'</t>
  </si>
  <si>
    <t>OFF-ST-10001321</t>
  </si>
  <si>
    <t>Decoflex Hanging Personal Folder File, Blue</t>
  </si>
  <si>
    <t>OFF-AR-10001118</t>
  </si>
  <si>
    <t>Binney &amp; Smith Crayola Metallic Crayons, 16-Color Pack</t>
  </si>
  <si>
    <t>FUR-FU-10001424</t>
  </si>
  <si>
    <t>Dax Clear Box Frame</t>
  </si>
  <si>
    <t>OFF-BI-10002071</t>
  </si>
  <si>
    <t>Fellowes Black Plastic Comb Bindings</t>
  </si>
  <si>
    <t>OFF-ST-10002486</t>
  </si>
  <si>
    <t>Eldon Shelf Savers Cubes and Bins</t>
  </si>
  <si>
    <t>OFF-BI-10001078</t>
  </si>
  <si>
    <t>Acco PRESSTEX Data Binder with Storage Hooks, Dark Blue, 14 7/8" X 11"</t>
  </si>
  <si>
    <t>TEC-AC-10000927</t>
  </si>
  <si>
    <t xml:space="preserve">Anker Ultrathin Bluetooth Wireless Keyboard Aluminum Cover with Stand </t>
  </si>
  <si>
    <t>OFF-PA-10001622</t>
  </si>
  <si>
    <t>Ampad Poly Cover Wirebound Steno Book, 6" x 9" Assorted Colors, Gregg Ruled</t>
  </si>
  <si>
    <t>OFF-ST-10002205</t>
  </si>
  <si>
    <t>File Shuttle I and Handi-File</t>
  </si>
  <si>
    <t>OFF-EN-10001099</t>
  </si>
  <si>
    <t>OFF-PA-10002250</t>
  </si>
  <si>
    <t>Things To Do Today Pad</t>
  </si>
  <si>
    <t>OFF-BI-10004716</t>
  </si>
  <si>
    <t>Wilson Jones Hanging Recycled Pressboard Data Binders</t>
  </si>
  <si>
    <t>OFF-LA-10001045</t>
  </si>
  <si>
    <t>Permanent Self-Adhesive File Folder Labels for Typewriters by Universal</t>
  </si>
  <si>
    <t>TEC-PH-10004536</t>
  </si>
  <si>
    <t>Avaya 5420 Digital phone</t>
  </si>
  <si>
    <t>OFF-PA-10002947</t>
  </si>
  <si>
    <t>Xerox 1923</t>
  </si>
  <si>
    <t>FUR-BO-10003441</t>
  </si>
  <si>
    <t>Bush Westfield Collection Bookcases, Fully Assembled</t>
  </si>
  <si>
    <t>TEC-PH-10001494</t>
  </si>
  <si>
    <t>Polycom CX600 IP Phone VoIP phone</t>
  </si>
  <si>
    <t>FUR-TA-10001520</t>
  </si>
  <si>
    <t>Lesro Sheffield Collection Coffee Table, End Table, Center Table, Corner Table</t>
  </si>
  <si>
    <t>TEC-AC-10002473</t>
  </si>
  <si>
    <t>Maxell 4.7GB DVD-R</t>
  </si>
  <si>
    <t>OFF-PA-10003543</t>
  </si>
  <si>
    <t>Xerox 1985</t>
  </si>
  <si>
    <t>OFF-AR-10000658</t>
  </si>
  <si>
    <t>Newell 324</t>
  </si>
  <si>
    <t>OFF-PA-10002195</t>
  </si>
  <si>
    <t>RSVP Cards &amp; Envelopes, Blank White, 8-1/2" X 11", 24 Cards/25 Envelopes/Set</t>
  </si>
  <si>
    <t>OFF-PA-10001745</t>
  </si>
  <si>
    <t>Wirebound Message Books, 2 7/8" x 5", 3 Forms per Page</t>
  </si>
  <si>
    <t>OFF-PA-10000289</t>
  </si>
  <si>
    <t>Xerox 213</t>
  </si>
  <si>
    <t>OFF-PA-10000350</t>
  </si>
  <si>
    <t>Message Book, Standard Line "While You Were Out", 5 1/2" X 4", 200 Sets/Book</t>
  </si>
  <si>
    <t>OFF-BI-10001759</t>
  </si>
  <si>
    <t>Acco Pressboard Covers with Storage Hooks, 14 7/8" x 11", Dark Blue</t>
  </si>
  <si>
    <t>OFF-PA-10004101</t>
  </si>
  <si>
    <t>Xerox 1894</t>
  </si>
  <si>
    <t>FUR-TA-10002356</t>
  </si>
  <si>
    <t>Bevis Boat-Shaped Conference Table</t>
  </si>
  <si>
    <t>FUR-FU-10003601</t>
  </si>
  <si>
    <t>Deflect-o RollaMat Studded, Beveled Mat for Medium Pile Carpeting</t>
  </si>
  <si>
    <t>FUR-FU-10001940</t>
  </si>
  <si>
    <t>Staple-based wall hangings</t>
  </si>
  <si>
    <t>OFF-AR-10001958</t>
  </si>
  <si>
    <t>Stanley Bostitch Contemporary Electric Pencil Sharpeners</t>
  </si>
  <si>
    <t>TEC-PH-10002923</t>
  </si>
  <si>
    <t>Logitech B530 USB Headset - headset - Full size, Binaural</t>
  </si>
  <si>
    <t>FUR-FU-10004188</t>
  </si>
  <si>
    <t>Luxo Professional Combination Clamp-On Lamps</t>
  </si>
  <si>
    <t>OFF-BI-10000145</t>
  </si>
  <si>
    <t>Zipper Ring Binder Pockets</t>
  </si>
  <si>
    <t>OFF-EN-10001335</t>
  </si>
  <si>
    <t>White Business Envelopes with Contemporary Seam, Recycled White Business Envelopes</t>
  </si>
  <si>
    <t>OFF-LA-10001613</t>
  </si>
  <si>
    <t>Avery File Folder Labels</t>
  </si>
  <si>
    <t>OFF-LA-10004055</t>
  </si>
  <si>
    <t>Color-Coded Legal Exhibit Labels</t>
  </si>
  <si>
    <t>FUR-FU-10001095</t>
  </si>
  <si>
    <t>DAX Black Cherry Wood-Tone Poster Frame</t>
  </si>
  <si>
    <t>OFF-BI-10002012</t>
  </si>
  <si>
    <t>Wilson Jones Easy Flow II Sheet Lifters</t>
  </si>
  <si>
    <t>OFF-PA-10004156</t>
  </si>
  <si>
    <t>Xerox 188</t>
  </si>
  <si>
    <t>FUR-CH-10003199</t>
  </si>
  <si>
    <t>Office Star - Contemporary Task Swivel Chair</t>
  </si>
  <si>
    <t>OFF-AR-10000034</t>
  </si>
  <si>
    <t>BIC Brite Liner Grip Highlighters, Assorted, 5/Pack</t>
  </si>
  <si>
    <t>OFF-BI-10004022</t>
  </si>
  <si>
    <t>Acco Suede Grain Vinyl Round Ring Binder</t>
  </si>
  <si>
    <t>FUR-CH-10004086</t>
  </si>
  <si>
    <t>Hon 4070 Series Pagoda Armless Upholstered Stacking Chairs</t>
  </si>
  <si>
    <t>OFF-BI-10003925</t>
  </si>
  <si>
    <t>Fellowes PB300 Plastic Comb Binding Machine</t>
  </si>
  <si>
    <t>OFF-EN-10003862</t>
  </si>
  <si>
    <t>Laser &amp; Ink Jet Business Envelopes</t>
  </si>
  <si>
    <t>TEC-AC-10003033</t>
  </si>
  <si>
    <t>Plantronics CS510 - Over-the-Head monaural Wireless Headset System</t>
  </si>
  <si>
    <t>OFF-ST-10000046</t>
  </si>
  <si>
    <t>Fellowes Super Stor/Drawer Files</t>
  </si>
  <si>
    <t>OFF-EN-10002600</t>
  </si>
  <si>
    <t>Redi-Strip #10 Envelopes, 4 1/8 x 9 1/2</t>
  </si>
  <si>
    <t>OFF-PA-10001509</t>
  </si>
  <si>
    <t>Recycled Desk Saver Line "While You Were Out" Book, 5 1/2" X 4"</t>
  </si>
  <si>
    <t>FUR-FU-10001602</t>
  </si>
  <si>
    <t>Eldon Delta Triangular Chair Mat, 52" x 58", Clear</t>
  </si>
  <si>
    <t>FUR-TA-10003748</t>
  </si>
  <si>
    <t>Bevis 36 x 72 Conference Tables</t>
  </si>
  <si>
    <t>OFF-PA-10004100</t>
  </si>
  <si>
    <t>Xerox 216</t>
  </si>
  <si>
    <t>FUR-FU-10002191</t>
  </si>
  <si>
    <t>G.E. Halogen Desk Lamp Bulbs</t>
  </si>
  <si>
    <t>OFF-AR-10001166</t>
  </si>
  <si>
    <t>Staples in misc. colors</t>
  </si>
  <si>
    <t>OFF-EN-10003072</t>
  </si>
  <si>
    <t>Peel &amp; Seel Envelopes</t>
  </si>
  <si>
    <t>OFF-BI-10000320</t>
  </si>
  <si>
    <t>GBC Plastic Binding Combs</t>
  </si>
  <si>
    <t>OFF-PA-10001166</t>
  </si>
  <si>
    <t>Xerox 2</t>
  </si>
  <si>
    <t>OFF-PA-10000955</t>
  </si>
  <si>
    <t>Southworth 25% Cotton Granite Paper &amp; Envelopes</t>
  </si>
  <si>
    <t>FUR-FU-10003975</t>
  </si>
  <si>
    <t>Eldon Advantage Chair Mats for Low to Medium Pile Carpets</t>
  </si>
  <si>
    <t>OFF-BI-10003707</t>
  </si>
  <si>
    <t>Aluminum Screw Posts</t>
  </si>
  <si>
    <t>OFF-AR-10000203</t>
  </si>
  <si>
    <t>Newell 336</t>
  </si>
  <si>
    <t>TEC-AC-10004761</t>
  </si>
  <si>
    <t>Maxell 4.7GB DVD+RW 3/Pack</t>
  </si>
  <si>
    <t>OFF-AR-10001130</t>
  </si>
  <si>
    <t>Quartet Alpha White Chalk, 12/Pack</t>
  </si>
  <si>
    <t>FUR-CH-10002304</t>
  </si>
  <si>
    <t>Global Stack Chair without Arms, Black</t>
  </si>
  <si>
    <t>TEC-PH-10000486</t>
  </si>
  <si>
    <t>Plantronics HL10 Handset Lifter</t>
  </si>
  <si>
    <t>FUR-FU-10000293</t>
  </si>
  <si>
    <t>Eldon Antistatic Chair Mats for Low to Medium Pile Carpets</t>
  </si>
  <si>
    <t>OFF-AR-10000716</t>
  </si>
  <si>
    <t>DIXON Ticonderoga Erasable Checking Pencils</t>
  </si>
  <si>
    <t>OFF-BI-10001097</t>
  </si>
  <si>
    <t>Avery Hole Reinforcements</t>
  </si>
  <si>
    <t>OFF-FA-10001754</t>
  </si>
  <si>
    <t>Stockwell Gold Paper Clips</t>
  </si>
  <si>
    <t>OFF-AP-10002350</t>
  </si>
  <si>
    <t>Belkin F9H710-06 7 Outlet SurgeMaster Surge Protector</t>
  </si>
  <si>
    <t>OFF-SU-10001935</t>
  </si>
  <si>
    <t>OFF-BI-10001524</t>
  </si>
  <si>
    <t>GBC Premium Transparent Covers with Diagonal Lined Pattern</t>
  </si>
  <si>
    <t>OFF-AR-10003732</t>
  </si>
  <si>
    <t>Newell 333</t>
  </si>
  <si>
    <t>OFF-PA-10001970</t>
  </si>
  <si>
    <t>Xerox 1881</t>
  </si>
  <si>
    <t>OFF-BI-10003669</t>
  </si>
  <si>
    <t>3M Organizer Strips</t>
  </si>
  <si>
    <t>OFF-BI-10003727</t>
  </si>
  <si>
    <t>Avery Durable Slant Ring Binders With Label Holder</t>
  </si>
  <si>
    <t>OFF-AR-10000255</t>
  </si>
  <si>
    <t>Newell 328</t>
  </si>
  <si>
    <t>OFF-AP-10002191</t>
  </si>
  <si>
    <t>Belkin 8 Outlet SurgeMaster II Gold Surge Protector</t>
  </si>
  <si>
    <t>OFF-PA-10000349</t>
  </si>
  <si>
    <t>OFF-PA-10000029</t>
  </si>
  <si>
    <t>Xerox 224</t>
  </si>
  <si>
    <t>TEC-PH-10004896</t>
  </si>
  <si>
    <t>Nokia Lumia 521 (T-Mobile)</t>
  </si>
  <si>
    <t>OFF-AR-10002952</t>
  </si>
  <si>
    <t>Stanley Contemporary Battery Pencil Sharpeners</t>
  </si>
  <si>
    <t>OFF-PA-10000605</t>
  </si>
  <si>
    <t>Xerox 1950</t>
  </si>
  <si>
    <t>OFF-ST-10004340</t>
  </si>
  <si>
    <t>Fellowes Mobile File Cart, Black</t>
  </si>
  <si>
    <t>FUR-TA-10004147</t>
  </si>
  <si>
    <t>Hon 4060 Series Tables</t>
  </si>
  <si>
    <t>OFF-AR-10001545</t>
  </si>
  <si>
    <t>Newell 326</t>
  </si>
  <si>
    <t>OFF-BI-10004140</t>
  </si>
  <si>
    <t>Avery Non-Stick Binders</t>
  </si>
  <si>
    <t>OFF-PA-10001892</t>
  </si>
  <si>
    <t>Rediform Wirebound "Phone Memo" Message Book, 11 x 5-3/4</t>
  </si>
  <si>
    <t>OFF-BI-10003364</t>
  </si>
  <si>
    <t>Binding Machine Supplies</t>
  </si>
  <si>
    <t>OFF-LA-10003766</t>
  </si>
  <si>
    <t>Self-Adhesive Removable Labels</t>
  </si>
  <si>
    <t>TEC-PH-10001061</t>
  </si>
  <si>
    <t>Apple iPhone 5C</t>
  </si>
  <si>
    <t>OFF-AR-10003156</t>
  </si>
  <si>
    <t>50 Colored Long Pencils</t>
  </si>
  <si>
    <t>FUR-TA-10004086</t>
  </si>
  <si>
    <t>KI Adjustable-Height Table</t>
  </si>
  <si>
    <t>OFF-ST-10001476</t>
  </si>
  <si>
    <t>Steel Personal Filing/Posting Tote</t>
  </si>
  <si>
    <t>OFF-EN-10002831</t>
  </si>
  <si>
    <t>Tyvek  Top-Opening Peel &amp; Seel  Envelopes, Gray</t>
  </si>
  <si>
    <t>OFF-AP-10003849</t>
  </si>
  <si>
    <t>Hoover Shoulder Vac Commercial Portable Vacuum</t>
  </si>
  <si>
    <t>FUR-FU-10001852</t>
  </si>
  <si>
    <t>Eldon Regeneration Recycled Desk Accessories, Smoke</t>
  </si>
  <si>
    <t>OFF-AR-10003759</t>
  </si>
  <si>
    <t>Crayola Anti Dust Chalk, 12/Pack</t>
  </si>
  <si>
    <t>OFF-ST-10004337</t>
  </si>
  <si>
    <t>SAFCO Commercial Wire Shelving, 72h</t>
  </si>
  <si>
    <t>FUR-CH-10002126</t>
  </si>
  <si>
    <t>Hon Deluxe Fabric Upholstered Stacking Chairs</t>
  </si>
  <si>
    <t>OFF-AR-10004042</t>
  </si>
  <si>
    <t>BOSTON Model 1800 Electric Pencil Sharpeners, Putty/Woodgrain</t>
  </si>
  <si>
    <t>TEC-PH-10004700</t>
  </si>
  <si>
    <t>PowerGen Dual USB Car Charger</t>
  </si>
  <si>
    <t>FUR-FU-10004952</t>
  </si>
  <si>
    <t>C-Line Cubicle Keepers Polyproplyene Holder w/Velcro Back, 8-1/2x11, 25/Bx</t>
  </si>
  <si>
    <t>OFF-PA-10002259</t>
  </si>
  <si>
    <t>Geographics Note Cards, Blank, White, 8 1/2" x 11"</t>
  </si>
  <si>
    <t>OFF-BI-10002976</t>
  </si>
  <si>
    <t>ACCOHIDE Binder by Acco</t>
  </si>
  <si>
    <t>OFF-BI-10000301</t>
  </si>
  <si>
    <t>GBC Instant Report Kit</t>
  </si>
  <si>
    <t>OFF-BI-10003694</t>
  </si>
  <si>
    <t>Avery 3 1/2" Diskette Storage Pages, 10/Pack</t>
  </si>
  <si>
    <t>OFF-SU-10000381</t>
  </si>
  <si>
    <t>Acme Forged Steel Scissors with Black Enamel Handles</t>
  </si>
  <si>
    <t>OFF-LA-10004425</t>
  </si>
  <si>
    <t>Staple-on labels</t>
  </si>
  <si>
    <t>FUR-CH-10001270</t>
  </si>
  <si>
    <t>Harbour Creations Steel Folding Chair</t>
  </si>
  <si>
    <t>TEC-AC-10003174</t>
  </si>
  <si>
    <t>Plantronics S12 Corded Telephone Headset System</t>
  </si>
  <si>
    <t>TEC-PH-10004539</t>
  </si>
  <si>
    <t>Wireless Extenders zBoost YX545 SOHO Signal Booster</t>
  </si>
  <si>
    <t>OFF-EN-10002504</t>
  </si>
  <si>
    <t>Tyvek  Top-Opening Peel &amp; Seel Envelopes, Plain White</t>
  </si>
  <si>
    <t>OFF-BI-10004656</t>
  </si>
  <si>
    <t>Peel &amp; Stick Add-On Corner Pockets</t>
  </si>
  <si>
    <t>OFF-PA-10001937</t>
  </si>
  <si>
    <t>Xerox 21</t>
  </si>
  <si>
    <t>TEC-AC-10001990</t>
  </si>
  <si>
    <t>Kensington Orbit Wireless Mobile Trackball for PC and Mac</t>
  </si>
  <si>
    <t>TEC-PH-10002660</t>
  </si>
  <si>
    <t>Nortel Networks T7316 E Nt8 B27</t>
  </si>
  <si>
    <t>OFF-ST-10004634</t>
  </si>
  <si>
    <t>Personal Folder Holder, Ebony</t>
  </si>
  <si>
    <t>TEC-CO-10001046</t>
  </si>
  <si>
    <t>Canon Imageclass D680 Copier / Fax</t>
  </si>
  <si>
    <t>FUR-FU-10000076</t>
  </si>
  <si>
    <t>24-Hour Round Wall Clock</t>
  </si>
  <si>
    <t>FUR-FU-10003691</t>
  </si>
  <si>
    <t>Eldon Image Series Desk Accessories, Ebony</t>
  </si>
  <si>
    <t>TEC-PH-10003442</t>
  </si>
  <si>
    <t>Samsung Replacement EH64AVFWE Premium Headset</t>
  </si>
  <si>
    <t>OFF-BI-10004519</t>
  </si>
  <si>
    <t>GBC DocuBind P100 Manual Binding Machine</t>
  </si>
  <si>
    <t>OFF-EN-10004955</t>
  </si>
  <si>
    <t>Fashion Color Clasp Envelopes</t>
  </si>
  <si>
    <t>FUR-TA-10004619</t>
  </si>
  <si>
    <t>Hon Non-Folding Utility Tables</t>
  </si>
  <si>
    <t>OFF-AR-10002280</t>
  </si>
  <si>
    <t>TEC-PH-10004165</t>
  </si>
  <si>
    <t>Mitel MiVoice 5330e IP Phone</t>
  </si>
  <si>
    <t>OFF-AR-10003958</t>
  </si>
  <si>
    <t>Newell 337</t>
  </si>
  <si>
    <t>OFF-BI-10001575</t>
  </si>
  <si>
    <t>GBC Linen Binding Covers</t>
  </si>
  <si>
    <t>TEC-PH-10004586</t>
  </si>
  <si>
    <t>Wilson SignalBoost 841262 DB PRO Amplifier Kit</t>
  </si>
  <si>
    <t>OFF-BI-10004236</t>
  </si>
  <si>
    <t>XtraLife ClearVue Slant-D Ring Binder, White, 3"</t>
  </si>
  <si>
    <t>OFF-AR-10000422</t>
  </si>
  <si>
    <t>Pencil and Crayon Sharpener</t>
  </si>
  <si>
    <t>OFF-PA-10002870</t>
  </si>
  <si>
    <t>Ampad Phone Message Book, Recycled, 400 Message Capacity, 5 ¾” x 11”</t>
  </si>
  <si>
    <t>OFF-ST-10000563</t>
  </si>
  <si>
    <t>Fellowes Bankers Box Stor/Drawer Steel Plus</t>
  </si>
  <si>
    <t>OFF-PA-10004621</t>
  </si>
  <si>
    <t>Xerox 212</t>
  </si>
  <si>
    <t>OFF-AR-10004022</t>
  </si>
  <si>
    <t>Panasonic KP-380BK Classic Electric Pencil Sharpener</t>
  </si>
  <si>
    <t>TEC-AC-10004209</t>
  </si>
  <si>
    <t>Memorex Froggy Flash Drive 4 GB</t>
  </si>
  <si>
    <t>TEC-PH-10003505</t>
  </si>
  <si>
    <t>Geemarc AmpliPOWER60</t>
  </si>
  <si>
    <t>OFF-LA-10000121</t>
  </si>
  <si>
    <t>Avery 48</t>
  </si>
  <si>
    <t>OFF-BI-10002813</t>
  </si>
  <si>
    <t>Avery Reinforcements for Hole-Punch Pages</t>
  </si>
  <si>
    <t>OFF-ST-10000617</t>
  </si>
  <si>
    <t>Woodgrain Magazine Files by Perma</t>
  </si>
  <si>
    <t>OFF-AR-10004817</t>
  </si>
  <si>
    <t>Colorific Watercolor Pencils</t>
  </si>
  <si>
    <t>FUR-FU-10000397</t>
  </si>
  <si>
    <t>Luxo Economy Swing Arm Lamp</t>
  </si>
  <si>
    <t>OFF-BI-10004970</t>
  </si>
  <si>
    <t>ACCOHIDE 3-Ring Binder, Blue, 1"</t>
  </si>
  <si>
    <t>OFF-SU-10001218</t>
  </si>
  <si>
    <t>Fiskars Softgrip Scissors</t>
  </si>
  <si>
    <t>OFF-AP-10004487</t>
  </si>
  <si>
    <t>Kensington 4 Outlet MasterPiece Compact Power Control Center</t>
  </si>
  <si>
    <t>OFF-ST-10001590</t>
  </si>
  <si>
    <t>Tenex Personal Project File with Scoop Front Design, Black</t>
  </si>
  <si>
    <t>FUR-FU-10003664</t>
  </si>
  <si>
    <t>Electrix Architect's Clamp-On Swing Arm Lamp, Black</t>
  </si>
  <si>
    <t>FUR-BO-10003433</t>
  </si>
  <si>
    <t>Sauder Cornerstone Collection Library</t>
  </si>
  <si>
    <t>FUR-FU-10002554</t>
  </si>
  <si>
    <t>Westinghouse Floor Lamp with Metal Mesh Shade, Black</t>
  </si>
  <si>
    <t>TEC-PH-10003437</t>
  </si>
  <si>
    <t>Blue Parrot B250XT Professional Grade Wireless Bluetooth Headset with</t>
  </si>
  <si>
    <t>OFF-PA-10002986</t>
  </si>
  <si>
    <t>Xerox 1898</t>
  </si>
  <si>
    <t>OFF-LA-10001404</t>
  </si>
  <si>
    <t>Avery 517</t>
  </si>
  <si>
    <t>OFF-PA-10003072</t>
  </si>
  <si>
    <t>Eureka Recycled Copy Paper 8 1/2" x 11", Ream</t>
  </si>
  <si>
    <t>TEC-AC-10003116</t>
  </si>
  <si>
    <t>Memorex Froggy Flash Drive 8 GB</t>
  </si>
  <si>
    <t>OFF-AP-10004859</t>
  </si>
  <si>
    <t>Acco 6 Outlet Guardian Premium Surge Suppressor</t>
  </si>
  <si>
    <t>OFF-PA-10002659</t>
  </si>
  <si>
    <t>Avoid Verbal Orders Carbonless Minifold Book</t>
  </si>
  <si>
    <t>OFF-BI-10004139</t>
  </si>
  <si>
    <t>Fellowes Presentation Covers for Comb Binding Machines</t>
  </si>
  <si>
    <t>FUR-FU-10001867</t>
  </si>
  <si>
    <t>Eldon Expressions Punched Metal &amp; Wood Desk Accessories, Pewter &amp; Cherry</t>
  </si>
  <si>
    <t>OFF-AR-10002818</t>
  </si>
  <si>
    <t>Panasonic KP-310 Heavy-Duty Electric Pencil Sharpener</t>
  </si>
  <si>
    <t>TEC-PH-10000347</t>
  </si>
  <si>
    <t>Cush Cases Heavy Duty Rugged Cover Case for Samsung Galaxy S5 - Purple</t>
  </si>
  <si>
    <t>OFF-BI-10003684</t>
  </si>
  <si>
    <t>Wilson Jones Legal Size Ring Binders</t>
  </si>
  <si>
    <t>OFF-ST-10002574</t>
  </si>
  <si>
    <t>SAFCO Commercial Wire Shelving, Black</t>
  </si>
  <si>
    <t>FUR-FU-10003724</t>
  </si>
  <si>
    <t>Westinghouse Clip-On Gooseneck Lamps</t>
  </si>
  <si>
    <t>FUR-FU-10004018</t>
  </si>
  <si>
    <t>Tensor Computer Mounted Lamp</t>
  </si>
  <si>
    <t>TEC-MA-10002178</t>
  </si>
  <si>
    <t>Cisco CP-7937G Unified IP Conference Station Phone</t>
  </si>
  <si>
    <t>OFF-AR-10000411</t>
  </si>
  <si>
    <t>Boston 16701 Slimline Battery Pencil Sharpener</t>
  </si>
  <si>
    <t>FUR-CH-10002880</t>
  </si>
  <si>
    <t>Global High-Back Leather Tilter, Burgundy</t>
  </si>
  <si>
    <t>OFF-ST-10000649</t>
  </si>
  <si>
    <t>Hanging Personal Folder File</t>
  </si>
  <si>
    <t>TEC-PH-10003092</t>
  </si>
  <si>
    <t>Motorola L804</t>
  </si>
  <si>
    <t>OFF-PA-10003641</t>
  </si>
  <si>
    <t>Xerox 1909</t>
  </si>
  <si>
    <t>FUR-CH-10002961</t>
  </si>
  <si>
    <t>Leather Task Chair, Black</t>
  </si>
  <si>
    <t>TEC-AC-10004510</t>
  </si>
  <si>
    <t>Logitech Desktop MK120 Mouse and keyboard Combo</t>
  </si>
  <si>
    <t>OFF-LA-10002312</t>
  </si>
  <si>
    <t>Avery 490</t>
  </si>
  <si>
    <t>FUR-TA-10003008</t>
  </si>
  <si>
    <t>Lesro Round Back Collection Coffee Table, End Table</t>
  </si>
  <si>
    <t>OFF-AP-10003590</t>
  </si>
  <si>
    <t>Hoover WindTunnel Plus Canister Vacuum</t>
  </si>
  <si>
    <t>OFF-ST-10002344</t>
  </si>
  <si>
    <t>Carina 42"Hx23 3/4"W Media Storage Unit</t>
  </si>
  <si>
    <t>OFF-AR-10003514</t>
  </si>
  <si>
    <t>4009 Highlighters by Sanford</t>
  </si>
  <si>
    <t>FUR-TA-10002958</t>
  </si>
  <si>
    <t>Bevis Oval Conference Table, Walnut</t>
  </si>
  <si>
    <t>OFF-BI-10000822</t>
  </si>
  <si>
    <t>Acco PRESSTEX Data Binder with Storage Hooks, Light Blue, 9 1/2" X 11"</t>
  </si>
  <si>
    <t>TEC-PH-10003988</t>
  </si>
  <si>
    <t>LF Elite 3D Dazzle Designer Hard Case Cover, Lf Stylus Pen and Wiper For Apple Iphone 5c Mini Lite</t>
  </si>
  <si>
    <t>FUR-TA-10002622</t>
  </si>
  <si>
    <t>Bush Andora Conference Table, Maple/Graphite Gray Finish</t>
  </si>
  <si>
    <t>OFF-AR-10002240</t>
  </si>
  <si>
    <t>Panasonic KP-150 Electric Pencil Sharpener</t>
  </si>
  <si>
    <t>OFF-BI-10002867</t>
  </si>
  <si>
    <t>GBC Recycled Regency Composition Covers</t>
  </si>
  <si>
    <t>TEC-AC-10000580</t>
  </si>
  <si>
    <t>Logitech G13 Programmable Gameboard with LCD Display</t>
  </si>
  <si>
    <t>TEC-PH-10002922</t>
  </si>
  <si>
    <t>ShoreTel ShorePhone IP 230 VoIP phone</t>
  </si>
  <si>
    <t>OFF-PA-10000501</t>
  </si>
  <si>
    <t>Petty Cash Envelope</t>
  </si>
  <si>
    <t>OFF-BI-10002949</t>
  </si>
  <si>
    <t>Prestige Round Ring Binders</t>
  </si>
  <si>
    <t>OFF-BI-10001191</t>
  </si>
  <si>
    <t>Canvas Sectional Post Binders</t>
  </si>
  <si>
    <t>OFF-PA-10003673</t>
  </si>
  <si>
    <t>Strathmore Photo Mount Cards</t>
  </si>
  <si>
    <t>OFF-PA-10001639</t>
  </si>
  <si>
    <t>Xerox 203</t>
  </si>
  <si>
    <t>TEC-AC-10004975</t>
  </si>
  <si>
    <t>Plantronics Audio 995 Wireless Stereo Headset</t>
  </si>
  <si>
    <t>OFF-BI-10004364</t>
  </si>
  <si>
    <t>OFF-BI-10001510</t>
  </si>
  <si>
    <t>Deluxe Heavy-Duty Vinyl Round Ring Binder</t>
  </si>
  <si>
    <t>OFF-PA-10002713</t>
  </si>
  <si>
    <t>Adams Phone Message Book, 200 Message Capacity, 8 1/16” x 11”</t>
  </si>
  <si>
    <t>OFF-ST-10004804</t>
  </si>
  <si>
    <t>Belkin 19" Vented Equipment Shelf, Black</t>
  </si>
  <si>
    <t>OFF-BI-10004876</t>
  </si>
  <si>
    <t>Wilson Jones Suede Grain Vinyl Binders</t>
  </si>
  <si>
    <t>TEC-PH-10004348</t>
  </si>
  <si>
    <t>OtterBox Defender Series Case - iPhone 5c</t>
  </si>
  <si>
    <t>OFF-BI-10004352</t>
  </si>
  <si>
    <t>Wilson Jones DublLock D-Ring Binders</t>
  </si>
  <si>
    <t>OFF-PA-10001685</t>
  </si>
  <si>
    <t>OFF-BI-10000977</t>
  </si>
  <si>
    <t>Ibico Plastic Spiral Binding Combs</t>
  </si>
  <si>
    <t>FUR-FU-10001473</t>
  </si>
  <si>
    <t>DAX Wood Document Frame</t>
  </si>
  <si>
    <t>OFF-BI-10001765</t>
  </si>
  <si>
    <t>Wilson Jones Heavy-Duty Casebound Ring Binders with Metal Hinges</t>
  </si>
  <si>
    <t>TEC-AC-10004571</t>
  </si>
  <si>
    <t>Logitech G700s Rechargeable Gaming Mouse</t>
  </si>
  <si>
    <t>FUR-CH-10000847</t>
  </si>
  <si>
    <t>Global Executive Mid-Back Manager's Chair</t>
  </si>
  <si>
    <t>OFF-AR-10000634</t>
  </si>
  <si>
    <t>Newell 320</t>
  </si>
  <si>
    <t>FUR-FU-10004270</t>
  </si>
  <si>
    <t>Eldon Image Series Desk Accessories, Burgundy</t>
  </si>
  <si>
    <t>OFF-AR-10003770</t>
  </si>
  <si>
    <t>Newell 340</t>
  </si>
  <si>
    <t>OFF-LA-10003121</t>
  </si>
  <si>
    <t>Avery 506</t>
  </si>
  <si>
    <t>OFF-PA-10002262</t>
  </si>
  <si>
    <t>Xerox 192</t>
  </si>
  <si>
    <t>TEC-AC-10000865</t>
  </si>
  <si>
    <t>WD My Passport Ultra 500GB Portable External Hard Drive</t>
  </si>
  <si>
    <t>OFF-FA-10003021</t>
  </si>
  <si>
    <t>TEC-PH-10003580</t>
  </si>
  <si>
    <t>Cisco IP Phone 7961G-GE VoIP phone</t>
  </si>
  <si>
    <t>OFF-LA-10000452</t>
  </si>
  <si>
    <t>Avery 488</t>
  </si>
  <si>
    <t>OFF-PA-10001838</t>
  </si>
  <si>
    <t>Adams Telephone Message Book W/Dividers/Space For Phone Numbers, 5 1/4"X8 1/2", 300/Messages</t>
  </si>
  <si>
    <t>FUR-FU-10002885</t>
  </si>
  <si>
    <t>Magna Visual Magnetic Picture Hangers</t>
  </si>
  <si>
    <t>OFF-BI-10003981</t>
  </si>
  <si>
    <t>Avery Durable Plastic 1" Binders</t>
  </si>
  <si>
    <t>OFF-PA-10002749</t>
  </si>
  <si>
    <t>Wirebound Message Books, 5-1/2 x 4 Forms, 2 or 4 Forms per Page</t>
  </si>
  <si>
    <t>TEC-PH-10001300</t>
  </si>
  <si>
    <t>iKross Bluetooth Portable Keyboard + Cell Phone Stand Holder + Brush for Apple iPhone 5S 5C 5, 4S 4</t>
  </si>
  <si>
    <t>OFF-AR-10001868</t>
  </si>
  <si>
    <t>Prang Dustless Chalk Sticks</t>
  </si>
  <si>
    <t>OFF-BI-10003708</t>
  </si>
  <si>
    <t>Acco Four Pocket Poly Ring Binder with Label Holder, Smoke, 1"</t>
  </si>
  <si>
    <t>TEC-MA-10004458</t>
  </si>
  <si>
    <t>Lexmark X 9575 Professional All-in-One Color Printer</t>
  </si>
  <si>
    <t>OFF-BI-10004965</t>
  </si>
  <si>
    <t>Ibico Covers for Plastic or Wire Binding Elements</t>
  </si>
  <si>
    <t>OFF-AR-10002135</t>
  </si>
  <si>
    <t>Boston Heavy-Duty Trimline Electric Pencil Sharpeners</t>
  </si>
  <si>
    <t>OFF-ST-10002276</t>
  </si>
  <si>
    <t>Safco Steel Mobile File Cart</t>
  </si>
  <si>
    <t>FUR-TA-10004256</t>
  </si>
  <si>
    <t>Bretford “Just In Time” Height-Adjustable Multi-Task Work Tables</t>
  </si>
  <si>
    <t>OFF-AR-10001419</t>
  </si>
  <si>
    <t>Newell 325</t>
  </si>
  <si>
    <t>OFF-AR-10002221</t>
  </si>
  <si>
    <t>12 Colored Short Pencils</t>
  </si>
  <si>
    <t>OFF-FA-10004968</t>
  </si>
  <si>
    <t>Rubber Band Ball</t>
  </si>
  <si>
    <t>OFF-PA-10001125</t>
  </si>
  <si>
    <t>Xerox 1988</t>
  </si>
  <si>
    <t>OFF-ST-10000344</t>
  </si>
  <si>
    <t>Neat Ideas Personal Hanging Folder Files, Black</t>
  </si>
  <si>
    <t>OFF-ST-10003324</t>
  </si>
  <si>
    <t>Belkin OmniView SE Rackmount Kit</t>
  </si>
  <si>
    <t>OFF-ST-10000419</t>
  </si>
  <si>
    <t>Rogers Jumbo File, Granite</t>
  </si>
  <si>
    <t>TEC-PH-10000439</t>
  </si>
  <si>
    <t>GE DSL Phone Line Filter</t>
  </si>
  <si>
    <t>FUR-FU-10003981</t>
  </si>
  <si>
    <t>OFF-BI-10004230</t>
  </si>
  <si>
    <t>GBC Recycled Grain Textured Covers</t>
  </si>
  <si>
    <t>OFF-PA-10000994</t>
  </si>
  <si>
    <t>Xerox 1915</t>
  </si>
  <si>
    <t>OFF-AP-10004868</t>
  </si>
  <si>
    <t>Hoover Commercial Soft Guard Upright Vacuum And Disposable Filtration Bags</t>
  </si>
  <si>
    <t>OFF-PA-10000806</t>
  </si>
  <si>
    <t>Xerox 1934</t>
  </si>
  <si>
    <t>OFF-LA-10002195</t>
  </si>
  <si>
    <t>Avery 481</t>
  </si>
  <si>
    <t>OFF-AR-10001315</t>
  </si>
  <si>
    <t>Newell 310</t>
  </si>
  <si>
    <t>OFF-EN-10003134</t>
  </si>
  <si>
    <t>FUR-TA-10001039</t>
  </si>
  <si>
    <t>OFF-LA-10001641</t>
  </si>
  <si>
    <t>Avery 518</t>
  </si>
  <si>
    <t>OFF-PA-10004000</t>
  </si>
  <si>
    <t>While You Were Out Pads, 50 per Pad, 4 x 5 1/4, Green Cycle</t>
  </si>
  <si>
    <t>OFF-ST-10001370</t>
  </si>
  <si>
    <t>Sensible Storage WireTech Storage Systems</t>
  </si>
  <si>
    <t>TEC-AC-10003038</t>
  </si>
  <si>
    <t>Kingston Digital DataTraveler 16GB USB 2.0</t>
  </si>
  <si>
    <t>OFF-PA-10000357</t>
  </si>
  <si>
    <t>White Dual Perf Computer Printout Paper, 2700 Sheets, 1 Part, Heavyweight, 20 lbs., 14 7/8 x 11</t>
  </si>
  <si>
    <t>OFF-AR-10003504</t>
  </si>
  <si>
    <t>Newell 347</t>
  </si>
  <si>
    <t>TEC-PH-10000169</t>
  </si>
  <si>
    <t>ARKON Windshield Dashboard Air Vent Car Mount Holder</t>
  </si>
  <si>
    <t>OFF-ST-10002406</t>
  </si>
  <si>
    <t>Pizazz Global Quick File</t>
  </si>
  <si>
    <t>OFF-PA-10001526</t>
  </si>
  <si>
    <t>Xerox 1949</t>
  </si>
  <si>
    <t>OFF-AP-10004336</t>
  </si>
  <si>
    <t>Conquest 14 Commercial Heavy-Duty Upright Vacuum, Collection System, Accessory Kit</t>
  </si>
  <si>
    <t>OFF-AR-10001221</t>
  </si>
  <si>
    <t>Dixon Ticonderoga Erasable Colored Pencil Set, 12-Color</t>
  </si>
  <si>
    <t>TEC-PH-10004830</t>
  </si>
  <si>
    <t>Pyle PRT45 Retro Home Telephone</t>
  </si>
  <si>
    <t>OFF-PA-10004519</t>
  </si>
  <si>
    <t>Spiral Phone Message Books with Labels by Adams</t>
  </si>
  <si>
    <t>FUR-BO-10000362</t>
  </si>
  <si>
    <t>Sauder Inglewood Library Bookcases</t>
  </si>
  <si>
    <t>FUR-CH-10004540</t>
  </si>
  <si>
    <t>Global Chrome Stack Chair</t>
  </si>
  <si>
    <t>OFF-PA-10000308</t>
  </si>
  <si>
    <t>Xerox 1901</t>
  </si>
  <si>
    <t>FUR-FU-10001488</t>
  </si>
  <si>
    <t>Tenex 46" x 60" Computer Anti-Static Chairmat, Rectangular Shaped</t>
  </si>
  <si>
    <t>OFF-AR-10003251</t>
  </si>
  <si>
    <t>Prang Drawing Pencil Set</t>
  </si>
  <si>
    <t>OFF-AR-10001044</t>
  </si>
  <si>
    <t>BOSTON Ranger #55 Pencil Sharpener, Black</t>
  </si>
  <si>
    <t>TEC-AC-10004855</t>
  </si>
  <si>
    <t>V7 USB Numeric Keypad</t>
  </si>
  <si>
    <t>OFF-LA-10002787</t>
  </si>
  <si>
    <t>Avery 480</t>
  </si>
  <si>
    <t>OFF-ST-10000352</t>
  </si>
  <si>
    <t>Acco Perma 2700 Stacking Storage Drawers</t>
  </si>
  <si>
    <t>FUR-FU-10002937</t>
  </si>
  <si>
    <t>GE 48" Fluorescent Tube, Cool White Energy Saver, 34 Watts, 30/Box</t>
  </si>
  <si>
    <t>FUR-FU-10004415</t>
  </si>
  <si>
    <t>Stacking Tray, Side-Loading, Legal, Smoke</t>
  </si>
  <si>
    <t>OFF-ST-10002011</t>
  </si>
  <si>
    <t>Smead Adjustable Mobile File Trolley with Lockable Top</t>
  </si>
  <si>
    <t>OFF-PA-10002689</t>
  </si>
  <si>
    <t>Weyerhaeuser First Choice Laser/Copy Paper (20Lb. and 88 Bright)</t>
  </si>
  <si>
    <t>OFF-ST-10000142</t>
  </si>
  <si>
    <t>Deluxe Rollaway Locking File with Drawer</t>
  </si>
  <si>
    <t>OFF-BI-10004224</t>
  </si>
  <si>
    <t>Catalog Binders with Expanding Posts</t>
  </si>
  <si>
    <t>OFF-PA-10004475</t>
  </si>
  <si>
    <t>Xerox 1940</t>
  </si>
  <si>
    <t>TEC-PH-10004922</t>
  </si>
  <si>
    <t>RCA Visys Integrated PBX 8-Line Router</t>
  </si>
  <si>
    <t>OFF-BI-10004330</t>
  </si>
  <si>
    <t>GBC Velobind Prepunched Cover Sets, Regency Series</t>
  </si>
  <si>
    <t>TEC-PH-10002549</t>
  </si>
  <si>
    <t>Polycom SoundPoint IP 450 VoIP phone</t>
  </si>
  <si>
    <t>FUR-TA-10001889</t>
  </si>
  <si>
    <t>Bush Advantage Collection Racetrack Conference Table</t>
  </si>
  <si>
    <t>TEC-PH-10002185</t>
  </si>
  <si>
    <t>QVS USB Car Charger 2-Port 2.1Amp for iPod/iPhone/iPad/iPad 2/iPad 3</t>
  </si>
  <si>
    <t>TEC-AC-10001013</t>
  </si>
  <si>
    <t>Logitech ClearChat Comfort/USB Headset H390</t>
  </si>
  <si>
    <t>TEC-PH-10002726</t>
  </si>
  <si>
    <t>netTALK DUO VoIP Telephone Service</t>
  </si>
  <si>
    <t>OFF-LA-10003930</t>
  </si>
  <si>
    <t>Dot Matrix Printer Tape Reel Labels, White, 5000/Box</t>
  </si>
  <si>
    <t>FUR-FU-10003535</t>
  </si>
  <si>
    <t>Howard Miller Distant Time Traveler Alarm Clock</t>
  </si>
  <si>
    <t>FUR-FU-10002597</t>
  </si>
  <si>
    <t>C-Line Magnetic Cubicle Keepers, Clear Polypropylene</t>
  </si>
  <si>
    <t>OFF-AP-10002495</t>
  </si>
  <si>
    <t>Acco Smartsocket Table Surge Protector, 6 Color-Coded Adapter Outlets</t>
  </si>
  <si>
    <t>OFF-PA-10000788</t>
  </si>
  <si>
    <t>Xerox 210</t>
  </si>
  <si>
    <t>OFF-PA-10000575</t>
  </si>
  <si>
    <t>Wirebound Message Books, Four 2 3/4 x 5 White Forms per Page</t>
  </si>
  <si>
    <t>FUR-FU-10004020</t>
  </si>
  <si>
    <t>Advantus Panel Wall Acrylic Frame</t>
  </si>
  <si>
    <t>TEC-AC-10003133</t>
  </si>
  <si>
    <t>Memorex Mini Travel Drive 4 GB USB 2.0 Flash Drive</t>
  </si>
  <si>
    <t>TEC-AC-10002006</t>
  </si>
  <si>
    <t>Memorex Micro Travel Drive 16 GB</t>
  </si>
  <si>
    <t>OFF-AP-10000240</t>
  </si>
  <si>
    <t>Belkin F9G930V10-GRY 9 Outlet Surge</t>
  </si>
  <si>
    <t>OFF-FA-10001843</t>
  </si>
  <si>
    <t>OFF-BI-10003676</t>
  </si>
  <si>
    <t>GBC Standard Recycled Report Covers, Clear Plastic Sheets</t>
  </si>
  <si>
    <t>OFF-LA-10003077</t>
  </si>
  <si>
    <t>Avery 500</t>
  </si>
  <si>
    <t>OFF-PA-10004405</t>
  </si>
  <si>
    <t>Rediform Voice Mail Log Books</t>
  </si>
  <si>
    <t>FUR-BO-10003965</t>
  </si>
  <si>
    <t>O'Sullivan Manor Hill 2-Door Library in Brianna Oak</t>
  </si>
  <si>
    <t>OFF-AP-10000828</t>
  </si>
  <si>
    <t>Avanti 4.4 Cu. Ft. Refrigerator</t>
  </si>
  <si>
    <t>FUR-TA-10001307</t>
  </si>
  <si>
    <t>SAFCO PlanMaster Heigh-Adjustable Drafting Table Base, 43w x 30d x 30-37h, Black</t>
  </si>
  <si>
    <t>TEC-AC-10003063</t>
  </si>
  <si>
    <t>Micro Innovations USB RF Wireless Keyboard with Mouse</t>
  </si>
  <si>
    <t>OFF-PA-10001457</t>
  </si>
  <si>
    <t>White GlueTop Scratch Pads</t>
  </si>
  <si>
    <t>OFF-ST-10000689</t>
  </si>
  <si>
    <t>Fellowes Strictly Business Drawer File, Letter/Legal Size</t>
  </si>
  <si>
    <t>OFF-AP-10002082</t>
  </si>
  <si>
    <t>Holmes HEPA Air Purifier</t>
  </si>
  <si>
    <t>OFF-LA-10000262</t>
  </si>
  <si>
    <t>Avery 494</t>
  </si>
  <si>
    <t>OFF-PA-10004355</t>
  </si>
  <si>
    <t>Xerox 231</t>
  </si>
  <si>
    <t>OFF-AR-10002656</t>
  </si>
  <si>
    <t>Sanford Liquid Accent Highlighters</t>
  </si>
  <si>
    <t>OFF-BI-10000138</t>
  </si>
  <si>
    <t>Acco Translucent Poly Ring Binders</t>
  </si>
  <si>
    <t>FUR-TA-10004607</t>
  </si>
  <si>
    <t>Hon 2111 Invitation Series Straight Table</t>
  </si>
  <si>
    <t>OFF-PA-10000100</t>
  </si>
  <si>
    <t>Xerox 1945</t>
  </si>
  <si>
    <t>FUR-BO-10000330</t>
  </si>
  <si>
    <t>Sauder Camden County Barrister Bookcase, Planked Cherry Finish</t>
  </si>
  <si>
    <t>OFF-BI-10001628</t>
  </si>
  <si>
    <t>Acco Data Flex Cable Posts For Top &amp; Bottom Load Binders, 6" Capacity</t>
  </si>
  <si>
    <t>OFF-PA-10000675</t>
  </si>
  <si>
    <t>Xerox 1919</t>
  </si>
  <si>
    <t>TEC-AC-10003447</t>
  </si>
  <si>
    <t>Micropad Numeric Keypads</t>
  </si>
  <si>
    <t>OFF-PA-10001609</t>
  </si>
  <si>
    <t>Tops Wirebound Message Log Books</t>
  </si>
  <si>
    <t>TEC-PH-10001819</t>
  </si>
  <si>
    <t>Innergie mMini Combo Duo USB Travel Charging Kit</t>
  </si>
  <si>
    <t>FUR-CH-10001854</t>
  </si>
  <si>
    <t>Office Star - Professional Matrix Back Chair with 2-to-1 Synchro Tilt and Mesh Fabric Seat</t>
  </si>
  <si>
    <t>OFF-ST-10000777</t>
  </si>
  <si>
    <t>Companion Letter/Legal File, Black</t>
  </si>
  <si>
    <t>OFF-ST-10002352</t>
  </si>
  <si>
    <t>Iris Project Case</t>
  </si>
  <si>
    <t>TEC-PH-10002200</t>
  </si>
  <si>
    <t>Samsung Galaxy Note 2</t>
  </si>
  <si>
    <t>TEC-PH-10004897</t>
  </si>
  <si>
    <t>Mediabridge Sport Armband iPhone 5s</t>
  </si>
  <si>
    <t>FUR-FU-10001196</t>
  </si>
  <si>
    <t>DAX Cubicle Frames - 8x10</t>
  </si>
  <si>
    <t>FUR-FU-10001861</t>
  </si>
  <si>
    <t>Floodlight Indoor Halogen Bulbs, 1 Bulb per Pack, 60 Watts</t>
  </si>
  <si>
    <t>OFF-LA-10000443</t>
  </si>
  <si>
    <t>Avery 501</t>
  </si>
  <si>
    <t>OFF-LA-10001771</t>
  </si>
  <si>
    <t>Avery 513</t>
  </si>
  <si>
    <t>OFF-AP-10001394</t>
  </si>
  <si>
    <t>Harmony Air Purifier</t>
  </si>
  <si>
    <t>OFF-AP-10004233</t>
  </si>
  <si>
    <t>Honeywell Enviracaire Portable Air Cleaner for up to 8 x 10 Room</t>
  </si>
  <si>
    <t>TEC-PH-10002624</t>
  </si>
  <si>
    <t>Samsung Galaxy S4 Mini</t>
  </si>
  <si>
    <t>OFF-PA-10000019</t>
  </si>
  <si>
    <t>Xerox 1931</t>
  </si>
  <si>
    <t>TEC-PH-10002885</t>
  </si>
  <si>
    <t>Apple iPhone 5</t>
  </si>
  <si>
    <t>TEC-PH-10000895</t>
  </si>
  <si>
    <t>Polycom VVX 310 VoIP phone</t>
  </si>
  <si>
    <t>TEC-MA-10000488</t>
  </si>
  <si>
    <t>Bady BDG101FRU Card Printer</t>
  </si>
  <si>
    <t>OFF-AP-10002518</t>
  </si>
  <si>
    <t>Kensington 7 Outlet MasterPiece Power Center</t>
  </si>
  <si>
    <t>FUR-CH-10000988</t>
  </si>
  <si>
    <t>Hon Olson Stacker Stools</t>
  </si>
  <si>
    <t>OFF-LA-10001074</t>
  </si>
  <si>
    <t>Round Specialty Laser Printer Labels</t>
  </si>
  <si>
    <t>TEC-AC-10003027</t>
  </si>
  <si>
    <t>Imation 8GB Mini TravelDrive USB 2.0 Flash Drive</t>
  </si>
  <si>
    <t>OFF-ST-10000464</t>
  </si>
  <si>
    <t>Multi-Use Personal File Cart and Caster Set, Three Stacking Bins</t>
  </si>
  <si>
    <t>OFF-AR-10003631</t>
  </si>
  <si>
    <t>FUR-BO-10001918</t>
  </si>
  <si>
    <t>Sauder Forest Hills Library with Doors, Woodland Oak Finish</t>
  </si>
  <si>
    <t>FUR-TA-10004575</t>
  </si>
  <si>
    <t>Hon 5100 Series Wood Tables</t>
  </si>
  <si>
    <t>TEC-PH-10002824</t>
  </si>
  <si>
    <t>Jabra SPEAK 410 Multidevice Speakerphone</t>
  </si>
  <si>
    <t>FUR-FU-10004460</t>
  </si>
  <si>
    <t>Howard Miller 12" Round Wall Clock</t>
  </si>
  <si>
    <t>OFF-PA-10003309</t>
  </si>
  <si>
    <t>Xerox 211</t>
  </si>
  <si>
    <t>OFF-AR-10002067</t>
  </si>
  <si>
    <t>Newell 334</t>
  </si>
  <si>
    <t>FUR-TA-10004767</t>
  </si>
  <si>
    <t>Safco Drafting Table</t>
  </si>
  <si>
    <t>FUR-BO-10003272</t>
  </si>
  <si>
    <t>O'Sullivan Living Dimensions 5-Shelf Bookcases</t>
  </si>
  <si>
    <t>OFF-EN-10002621</t>
  </si>
  <si>
    <t>OFF-PA-10001289</t>
  </si>
  <si>
    <t>White Computer Printout Paper by Universal</t>
  </si>
  <si>
    <t>OFF-LA-10003714</t>
  </si>
  <si>
    <t>Avery 510</t>
  </si>
  <si>
    <t>FUR-FU-10001889</t>
  </si>
  <si>
    <t>Ultra Door Pull Handle</t>
  </si>
  <si>
    <t>OFF-PA-10000241</t>
  </si>
  <si>
    <t>IBM Multi-Purpose Copy Paper, 8 1/2 x 11", Case</t>
  </si>
  <si>
    <t>OFF-AR-10001446</t>
  </si>
  <si>
    <t>Newell 309</t>
  </si>
  <si>
    <t>OFF-BI-10004632</t>
  </si>
  <si>
    <t>Ibico Hi-Tech Manual Binding System</t>
  </si>
  <si>
    <t>OFF-BI-10001359</t>
  </si>
  <si>
    <t>GBC DocuBind TL300 Electric Binding System</t>
  </si>
  <si>
    <t>OFF-EN-10001749</t>
  </si>
  <si>
    <t>Jiffy Padded Mailers with Self-Seal Closure</t>
  </si>
  <si>
    <t>TEC-PH-10004924</t>
  </si>
  <si>
    <t>SKILCRAFT Telephone Shoulder Rest, 2" x 6.5" x 2.5", Black</t>
  </si>
  <si>
    <t>OFF-BI-10001757</t>
  </si>
  <si>
    <t>Pressboard Hanging Data Binders for Unburst Sheets</t>
  </si>
  <si>
    <t>FUR-FU-10004093</t>
  </si>
  <si>
    <t>Hand-Finished Solid Wood Document Frame</t>
  </si>
  <si>
    <t>FUR-FU-10001037</t>
  </si>
  <si>
    <t>DAX Charcoal/Nickel-Tone Document Frame, 5 x 7</t>
  </si>
  <si>
    <t>OFF-PA-10001878</t>
  </si>
  <si>
    <t>Xerox 1891</t>
  </si>
  <si>
    <t>OFF-LA-10003190</t>
  </si>
  <si>
    <t>Avery 474</t>
  </si>
  <si>
    <t>TEC-PH-10001809</t>
  </si>
  <si>
    <t>Panasonic KX T7736-B Digital phone</t>
  </si>
  <si>
    <t>OFF-BI-10003091</t>
  </si>
  <si>
    <t>GBC DocuBind TL200 Manual Binding Machine</t>
  </si>
  <si>
    <t>OFF-ST-10002562</t>
  </si>
  <si>
    <t>Staple magnet</t>
  </si>
  <si>
    <t>TEC-PH-10004345</t>
  </si>
  <si>
    <t>Cisco SPA 502G IP Phone</t>
  </si>
  <si>
    <t>TEC-AC-10001908</t>
  </si>
  <si>
    <t>Logitech Wireless Headset h800</t>
  </si>
  <si>
    <t>TEC-PH-10001198</t>
  </si>
  <si>
    <t>Avaya 4621SW VoIP phone</t>
  </si>
  <si>
    <t>OFF-PA-10001972</t>
  </si>
  <si>
    <t>Xerox 214</t>
  </si>
  <si>
    <t>TEC-PH-10002483</t>
  </si>
  <si>
    <t>Motorola Moto X</t>
  </si>
  <si>
    <t>FUR-BO-10000468</t>
  </si>
  <si>
    <t>O'Sullivan 2-Shelf Heavy-Duty Bookcases</t>
  </si>
  <si>
    <t>OFF-PA-10003129</t>
  </si>
  <si>
    <t>Tops White Computer Printout Paper</t>
  </si>
  <si>
    <t>FUR-FU-10002268</t>
  </si>
  <si>
    <t>Ultra Door Push Plate</t>
  </si>
  <si>
    <t>OFF-BI-10002082</t>
  </si>
  <si>
    <t>GBC Twin Loop Wire Binding Elements</t>
  </si>
  <si>
    <t>TEC-AC-10001109</t>
  </si>
  <si>
    <t>Logitech Trackman Marble Mouse</t>
  </si>
  <si>
    <t>TEC-PH-10002103</t>
  </si>
  <si>
    <t>Jabra SPEAK 410</t>
  </si>
  <si>
    <t>TEC-AC-10004659</t>
  </si>
  <si>
    <t>Imation Secure+ Hardware Encrypted USB 2.0 Flash Drive; 16GB</t>
  </si>
  <si>
    <t>OFF-AR-10004752</t>
  </si>
  <si>
    <t>Blackstonian Pencils</t>
  </si>
  <si>
    <t>OFF-BI-10001249</t>
  </si>
  <si>
    <t>Avery Heavy-Duty EZD View Binder with Locking Rings</t>
  </si>
  <si>
    <t>OFF-AR-10000127</t>
  </si>
  <si>
    <t>Newell 321</t>
  </si>
  <si>
    <t>OFF-BI-10004187</t>
  </si>
  <si>
    <t>3-ring staple pack</t>
  </si>
  <si>
    <t>TEC-PH-10003811</t>
  </si>
  <si>
    <t>Jabra Supreme Plus Driver Edition Headset</t>
  </si>
  <si>
    <t>TEC-CO-10001449</t>
  </si>
  <si>
    <t>Hewlett Packard LaserJet 3310 Copier</t>
  </si>
  <si>
    <t>OFF-BI-10002393</t>
  </si>
  <si>
    <t>Binder Posts</t>
  </si>
  <si>
    <t>OFF-AP-10002534</t>
  </si>
  <si>
    <t>3.6 Cubic Foot Counter Height Office Refrigerator</t>
  </si>
  <si>
    <t>TEC-AC-10001767</t>
  </si>
  <si>
    <t>SanDisk Ultra 64 GB MicroSDHC Class 10 Memory Card</t>
  </si>
  <si>
    <t>FUR-BO-10003034</t>
  </si>
  <si>
    <t>O'Sullivan Elevations Bookcase, Cherry Finish</t>
  </si>
  <si>
    <t>TEC-AC-10001606</t>
  </si>
  <si>
    <t>Logitech Wireless Performance Mouse MX for PC and Mac</t>
  </si>
  <si>
    <t>OFF-BI-10000088</t>
  </si>
  <si>
    <t>GBC Imprintable Covers</t>
  </si>
  <si>
    <t>FUR-BO-10004409</t>
  </si>
  <si>
    <t>Safco Value Mate Series Steel Bookcases, Baked Enamel Finish on Steel, Gray</t>
  </si>
  <si>
    <t>OFF-BI-10002225</t>
  </si>
  <si>
    <t>Square Ring Data Binders, Rigid 75 Pt. Covers, 11" x 14-7/8"</t>
  </si>
  <si>
    <t>OFF-PA-10002893</t>
  </si>
  <si>
    <t>Wirebound Service Call Books, 5 1/2" x 4"</t>
  </si>
  <si>
    <t>OFF-PA-10001661</t>
  </si>
  <si>
    <t>Xerox 1922</t>
  </si>
  <si>
    <t>OFF-BI-10004817</t>
  </si>
  <si>
    <t>GBC Personal VeloBind Strips</t>
  </si>
  <si>
    <t>OFF-AR-10001860</t>
  </si>
  <si>
    <t>BIC Liqua Brite Liner</t>
  </si>
  <si>
    <t>TEC-AC-10001114</t>
  </si>
  <si>
    <t>Microsoft Wireless Mobile Mouse 4000</t>
  </si>
  <si>
    <t>OFF-FA-10002975</t>
  </si>
  <si>
    <t>TEC-AC-10002800</t>
  </si>
  <si>
    <t>Plantronics Audio 478 Stereo USB Headset</t>
  </si>
  <si>
    <t>OFF-BI-10002954</t>
  </si>
  <si>
    <t>Newell 3-Hole Punched Plastic Slotted Magazine Holders for Binders</t>
  </si>
  <si>
    <t>TEC-AC-10003289</t>
  </si>
  <si>
    <t>Anker Ultra-Slim Mini Bluetooth 3.0 Wireless Keyboard</t>
  </si>
  <si>
    <t>OFF-PA-10004082</t>
  </si>
  <si>
    <t>Adams Telephone Message Book w/Frequently-Called Numbers Space, 400 Messages per Book</t>
  </si>
  <si>
    <t>OFF-PA-10001295</t>
  </si>
  <si>
    <t>Computer Printout Paper with Letter-Trim Perforations</t>
  </si>
  <si>
    <t>OFF-LA-10003510</t>
  </si>
  <si>
    <t>Avery 4027 File Folder Labels for Dot Matrix Printers, 5000 Labels per Box, White</t>
  </si>
  <si>
    <t>OFF-LA-10004008</t>
  </si>
  <si>
    <t>Avery 507</t>
  </si>
  <si>
    <t>OFF-BI-10004094</t>
  </si>
  <si>
    <t>GBC Standard Plastic Binding Systems Combs</t>
  </si>
  <si>
    <t>FUR-CH-10004289</t>
  </si>
  <si>
    <t>Global Super Steno Chair</t>
  </si>
  <si>
    <t>OFF-AR-10001177</t>
  </si>
  <si>
    <t>Newell 349</t>
  </si>
  <si>
    <t>OFF-BI-10001718</t>
  </si>
  <si>
    <t>GBC DocuBind P50 Personal Binding Machine</t>
  </si>
  <si>
    <t>OFF-ST-10000078</t>
  </si>
  <si>
    <t>Tennsco 6- and 18-Compartment Lockers</t>
  </si>
  <si>
    <t>FUR-CH-10002372</t>
  </si>
  <si>
    <t>Office Star - Ergonomically Designed Knee Chair</t>
  </si>
  <si>
    <t>OFF-PA-10004888</t>
  </si>
  <si>
    <t>Xerox 217</t>
  </si>
  <si>
    <t>OFF-BI-10003460</t>
  </si>
  <si>
    <t>Acco 3-Hole Punch</t>
  </si>
  <si>
    <t>OFF-PA-10002222</t>
  </si>
  <si>
    <t>Xerox Color Copier Paper, 11" x 17", Ream</t>
  </si>
  <si>
    <t>FUR-CH-10003061</t>
  </si>
  <si>
    <t>Global Leather Task Chair, Black</t>
  </si>
  <si>
    <t>FUR-BO-10001972</t>
  </si>
  <si>
    <t>O'Sullivan 4-Shelf Bookcase in Odessa Pine</t>
  </si>
  <si>
    <t>OFF-EN-10003040</t>
  </si>
  <si>
    <t>Quality Park Security Envelopes</t>
  </si>
  <si>
    <t>FUR-FU-10003623</t>
  </si>
  <si>
    <t>DataProducts Ampli Magnifier Task Lamp, Black,</t>
  </si>
  <si>
    <t>OFF-AP-10000124</t>
  </si>
  <si>
    <t>Acco 6 Outlet Guardian Basic Surge Suppressor</t>
  </si>
  <si>
    <t>OFF-PA-10003883</t>
  </si>
  <si>
    <t>Message Book, Phone, Wirebound Standard Line Memo, 2 3/4" X 5"</t>
  </si>
  <si>
    <t>FUR-FU-10002364</t>
  </si>
  <si>
    <t>Eldon Expressions Wood Desk Accessories, Oak</t>
  </si>
  <si>
    <t>TEC-PH-10001536</t>
  </si>
  <si>
    <t>Spigen Samsung Galaxy S5 Case Wallet</t>
  </si>
  <si>
    <t>FUR-CH-10001973</t>
  </si>
  <si>
    <t>Office Star Flex Back Scooter Chair with White Frame</t>
  </si>
  <si>
    <t>OFF-PA-10002586</t>
  </si>
  <si>
    <t>Xerox 1970</t>
  </si>
  <si>
    <t>FUR-FU-10004973</t>
  </si>
  <si>
    <t>Flat Face Poster Frame</t>
  </si>
  <si>
    <t>OFF-ST-10001097</t>
  </si>
  <si>
    <t>Office Impressions Heavy Duty Welded Shelving &amp; Multimedia Storage Drawers</t>
  </si>
  <si>
    <t>OFF-AR-10004956</t>
  </si>
  <si>
    <t>Newell 33</t>
  </si>
  <si>
    <t>OFF-AR-10003696</t>
  </si>
  <si>
    <t>Panasonic KP-350BK Electric Pencil Sharpener with Auto Stop</t>
  </si>
  <si>
    <t>OFF-PA-10004359</t>
  </si>
  <si>
    <t>Multicolor Computer Printout Paper</t>
  </si>
  <si>
    <t>OFF-BI-10004506</t>
  </si>
  <si>
    <t>Wilson Jones data.warehouse D-Ring Binders with DublLock</t>
  </si>
  <si>
    <t>OFF-BI-10002353</t>
  </si>
  <si>
    <t>GBC VeloBind Cover Sets</t>
  </si>
  <si>
    <t>OFF-ST-10000943</t>
  </si>
  <si>
    <t>Eldon ProFile File 'N Store Portable File Tub Letter/Legal Size Black</t>
  </si>
  <si>
    <t>OFF-PA-10000740</t>
  </si>
  <si>
    <t>Xerox 1982</t>
  </si>
  <si>
    <t>OFF-BI-10000309</t>
  </si>
  <si>
    <t>GBC Twin Loop Wire Binding Elements, 9/16" Spine, Black</t>
  </si>
  <si>
    <t>OFF-BI-10002735</t>
  </si>
  <si>
    <t>GBC Prestige Therm-A-Bind Covers</t>
  </si>
  <si>
    <t>TEC-AC-10002345</t>
  </si>
  <si>
    <t>HP Standard 104 key PS/2 Keyboard</t>
  </si>
  <si>
    <t>OFF-AP-10000692</t>
  </si>
  <si>
    <t>Fellowes Mighty 8 Compact Surge Protector</t>
  </si>
  <si>
    <t>OFF-BI-10002160</t>
  </si>
  <si>
    <t>Acco Hanging Data Binders</t>
  </si>
  <si>
    <t>OFF-AR-10000538</t>
  </si>
  <si>
    <t>Boston Model 1800 Electric Pencil Sharpener, Gray</t>
  </si>
  <si>
    <t>OFF-AR-10000390</t>
  </si>
  <si>
    <t>Newell Chalk Holder</t>
  </si>
  <si>
    <t>TEC-PH-10001079</t>
  </si>
  <si>
    <t>Polycom SoundPoint Pro SE-225 Corded phone</t>
  </si>
  <si>
    <t>OFF-AP-10003842</t>
  </si>
  <si>
    <t>Euro-Pro Shark Turbo Vacuum</t>
  </si>
  <si>
    <t>OFF-AR-10003469</t>
  </si>
  <si>
    <t>Nontoxic Chalk</t>
  </si>
  <si>
    <t>TEC-PH-10001578</t>
  </si>
  <si>
    <t>Polycom SoundStation2 EX Conference phone</t>
  </si>
  <si>
    <t>OFF-PA-10003790</t>
  </si>
  <si>
    <t>Xerox 1991</t>
  </si>
  <si>
    <t>FUR-BO-10002202</t>
  </si>
  <si>
    <t>Atlantic Metals Mobile 2-Shelf Bookcases, Custom Colors</t>
  </si>
  <si>
    <t>OFF-FA-10003059</t>
  </si>
  <si>
    <t>Assorted Color Push Pins</t>
  </si>
  <si>
    <t>FUR-TA-10003238</t>
  </si>
  <si>
    <t>Chromcraft Bull-Nose Wood 48" x 96" Rectangular Conference Tables</t>
  </si>
  <si>
    <t>OFF-BI-10004390</t>
  </si>
  <si>
    <t>GBC DocuBind 200 Manual Binding Machine</t>
  </si>
  <si>
    <t>OFF-ST-10003692</t>
  </si>
  <si>
    <t>Recycled Steel Personal File for Hanging File Folders</t>
  </si>
  <si>
    <t>TEC-PH-10001051</t>
  </si>
  <si>
    <t>HTC One</t>
  </si>
  <si>
    <t>OFF-ST-10000025</t>
  </si>
  <si>
    <t>Fellowes Stor/Drawer Steel Plus Storage Drawers</t>
  </si>
  <si>
    <t>OFF-SU-10000952</t>
  </si>
  <si>
    <t>Fiskars Home &amp; Office Scissors</t>
  </si>
  <si>
    <t>FUR-FU-10004597</t>
  </si>
  <si>
    <t>Eldon Cleatmat Chair Mats for Medium Pile Carpets</t>
  </si>
  <si>
    <t>OFF-BI-10003527</t>
  </si>
  <si>
    <t>Fellowes PB500 Electric Punch Plastic Comb Binding Machine with Manual Bind</t>
  </si>
  <si>
    <t>OFF-PA-10004285</t>
  </si>
  <si>
    <t>Xerox 1959</t>
  </si>
  <si>
    <t>OFF-PA-10004327</t>
  </si>
  <si>
    <t>Xerox 1911</t>
  </si>
  <si>
    <t>TEC-PH-10001944</t>
  </si>
  <si>
    <t>Wi-Ex zBoost YX540 Cellular Phone Signal Booster</t>
  </si>
  <si>
    <t>TEC-AC-10004145</t>
  </si>
  <si>
    <t>Logitech diNovo Edge Keyboard</t>
  </si>
  <si>
    <t>OFF-PA-10003919</t>
  </si>
  <si>
    <t>Xerox 1989</t>
  </si>
  <si>
    <t>OFF-PA-10002001</t>
  </si>
  <si>
    <t>Xerox 1984</t>
  </si>
  <si>
    <t>OFF-PA-10002787</t>
  </si>
  <si>
    <t>Xerox 227</t>
  </si>
  <si>
    <t>OFF-ST-10003123</t>
  </si>
  <si>
    <t>Fellowes Bases and Tops For Staxonsteel/High-Stak Systems</t>
  </si>
  <si>
    <t>FUR-FU-10000308</t>
  </si>
  <si>
    <t>Deflect-o Glass Clear Studded Chair Mats</t>
  </si>
  <si>
    <t>FUR-TA-10001866</t>
  </si>
  <si>
    <t>Bevis Round Conference Room Tables and Bases</t>
  </si>
  <si>
    <t>FUR-CH-10003833</t>
  </si>
  <si>
    <t>Novimex Fabric Task Chair</t>
  </si>
  <si>
    <t>OFF-PA-10003971</t>
  </si>
  <si>
    <t>Xerox 1965</t>
  </si>
  <si>
    <t>OFF-AP-10004036</t>
  </si>
  <si>
    <t>Bionaire 99.97% HEPA Air Cleaner</t>
  </si>
  <si>
    <t>OFF-AP-10002287</t>
  </si>
  <si>
    <t>Eureka Sanitaire  Multi-Pro Heavy-Duty Upright, Disposable Bags</t>
  </si>
  <si>
    <t>OFF-AR-10002375</t>
  </si>
  <si>
    <t>Newell 351</t>
  </si>
  <si>
    <t>FUR-TA-10001950</t>
  </si>
  <si>
    <t>Balt Solid Wood Round Tables</t>
  </si>
  <si>
    <t>TEC-PH-10001557</t>
  </si>
  <si>
    <t>Pyle PMP37LED</t>
  </si>
  <si>
    <t>FUR-FU-10003708</t>
  </si>
  <si>
    <t>Tenex Traditional Chairmats for Medium Pile Carpet, Standard Lip, 36" x 48"</t>
  </si>
  <si>
    <t>OFF-BI-10000756</t>
  </si>
  <si>
    <t>Storex DuraTech Recycled Plastic Frosted Binders</t>
  </si>
  <si>
    <t>TEC-AC-10001142</t>
  </si>
  <si>
    <t>First Data FD10 PIN Pad</t>
  </si>
  <si>
    <t>FUR-CH-10000785</t>
  </si>
  <si>
    <t>Global Ergonomic Managers Chair</t>
  </si>
  <si>
    <t>FUR-CH-10001394</t>
  </si>
  <si>
    <t>Global Leather Executive Chair</t>
  </si>
  <si>
    <t>OFF-LA-10004093</t>
  </si>
  <si>
    <t>Avery 486</t>
  </si>
  <si>
    <t>TEC-AC-10000358</t>
  </si>
  <si>
    <t>Imation Secure Drive + Hardware Encrypted USB flash drive - 16 GB</t>
  </si>
  <si>
    <t>OFF-EN-10004147</t>
  </si>
  <si>
    <t>Wausau Papers Astrobrights Colored Envelopes</t>
  </si>
  <si>
    <t>FUR-FU-10001468</t>
  </si>
  <si>
    <t>Tenex Antistatic Computer Chair Mats</t>
  </si>
  <si>
    <t>OFF-EN-10004030</t>
  </si>
  <si>
    <t>Convenience Packs of Business Envelopes</t>
  </si>
  <si>
    <t>OFF-PA-10003936</t>
  </si>
  <si>
    <t>Xerox 1994</t>
  </si>
  <si>
    <t>OFF-AR-10004999</t>
  </si>
  <si>
    <t>Newell 315</t>
  </si>
  <si>
    <t>FUR-FU-10002501</t>
  </si>
  <si>
    <t>Nu-Dell Executive Frame</t>
  </si>
  <si>
    <t>OFF-AP-10001205</t>
  </si>
  <si>
    <t>Belkin 5 Outlet SurgeMaster Power Centers</t>
  </si>
  <si>
    <t>FUR-BO-10002545</t>
  </si>
  <si>
    <t>Atlantic Metals Mobile 3-Shelf Bookcases, Custom Colors</t>
  </si>
  <si>
    <t>FUR-TA-10003473</t>
  </si>
  <si>
    <t>Bretford Rectangular Conference Table Tops</t>
  </si>
  <si>
    <t>OFF-BI-10001553</t>
  </si>
  <si>
    <t>SpineVue Locking Slant-D Ring Binders by Cardinal</t>
  </si>
  <si>
    <t>FUR-FU-10004864</t>
  </si>
  <si>
    <t>Howard Miller 14-1/2" Diameter Chrome Round Wall Clock</t>
  </si>
  <si>
    <t>FUR-CH-10001714</t>
  </si>
  <si>
    <t>Global Leather &amp; Oak Executive Chair, Burgundy</t>
  </si>
  <si>
    <t>OFF-PA-10002464</t>
  </si>
  <si>
    <t>HP Office Recycled Paper (20Lb. and 87 Bright)</t>
  </si>
  <si>
    <t>FUR-FU-10002298</t>
  </si>
  <si>
    <t>Rubbermaid ClusterMat Chairmats, Mat Size- 66" x 60", Lip 20" x 11" -90 Degree Angle</t>
  </si>
  <si>
    <t>TEC-AC-10004353</t>
  </si>
  <si>
    <t>Hypercom P1300 Pinpad</t>
  </si>
  <si>
    <t>OFF-FA-10000053</t>
  </si>
  <si>
    <t>Revere Boxed Rubber Bands by Revere</t>
  </si>
  <si>
    <t>OFF-AP-10002403</t>
  </si>
  <si>
    <t>Acco Smartsocket Color-Coded Six-Outlet AC Adapter Model Surge Protectors</t>
  </si>
  <si>
    <t>OFF-FA-10001229</t>
  </si>
  <si>
    <t>OFF-PA-10004255</t>
  </si>
  <si>
    <t>Xerox 219</t>
  </si>
  <si>
    <t>TEC-AC-10002217</t>
  </si>
  <si>
    <t>Imation Clip USB flash drive - 8 GB</t>
  </si>
  <si>
    <t>FUR-BO-10000780</t>
  </si>
  <si>
    <t>O'Sullivan Plantations 2-Door Library in Landvery Oak</t>
  </si>
  <si>
    <t>TEC-AC-10002049</t>
  </si>
  <si>
    <t>Logitech G19 Programmable Gaming Keyboard</t>
  </si>
  <si>
    <t>FUR-FU-10000758</t>
  </si>
  <si>
    <t>DAX Natural Wood-Tone Poster Frame</t>
  </si>
  <si>
    <t>OFF-FA-10000992</t>
  </si>
  <si>
    <t>Acco Clips to Go Binder Clips, 24 Clips in Two Sizes</t>
  </si>
  <si>
    <t>TEC-AC-10002842</t>
  </si>
  <si>
    <t>WD My Passport Ultra 2TB Portable External Hard Drive</t>
  </si>
  <si>
    <t>TEC-MA-10000112</t>
  </si>
  <si>
    <t>Panasonic KX MB2061 Multifunction Printer</t>
  </si>
  <si>
    <t>OFF-ST-10002289</t>
  </si>
  <si>
    <t>Safco Wire Cube Shelving System, For Use as 4 or 5 14" Cubes, Black</t>
  </si>
  <si>
    <t>OFF-BI-10003784</t>
  </si>
  <si>
    <t>Computer Printout Index Tabs</t>
  </si>
  <si>
    <t>FUR-CH-10002439</t>
  </si>
  <si>
    <t>Iceberg Nesting Folding Chair, 19w x 6d x 43h</t>
  </si>
  <si>
    <t>OFF-EN-10001532</t>
  </si>
  <si>
    <t>Brown Kraft Recycled Envelopes</t>
  </si>
  <si>
    <t>FUR-TA-10000849</t>
  </si>
  <si>
    <t>Bevis Rectangular Conference Tables</t>
  </si>
  <si>
    <t>OFF-EN-10000461</t>
  </si>
  <si>
    <t>#10- 4 1/8" x 9 1/2" Recycled Envelopes</t>
  </si>
  <si>
    <t>OFF-BI-10003963</t>
  </si>
  <si>
    <t>Cardinal Holdit Data Disk Pockets</t>
  </si>
  <si>
    <t>OFF-LA-10000081</t>
  </si>
  <si>
    <t>Avery 496</t>
  </si>
  <si>
    <t>OFF-AP-10002578</t>
  </si>
  <si>
    <t>Fellowes Premier Superior Surge Suppressor, 10-Outlet, With Phone and Remote</t>
  </si>
  <si>
    <t>OFF-PA-10001763</t>
  </si>
  <si>
    <t>Xerox 1896</t>
  </si>
  <si>
    <t>OFF-PA-10000726</t>
  </si>
  <si>
    <t>Black Print Carbonless Snap-Off Rapid Letter, 8 1/2" x 7"</t>
  </si>
  <si>
    <t>FUR-FU-10002107</t>
  </si>
  <si>
    <t>Eldon Pizzaz Desk Accessories</t>
  </si>
  <si>
    <t>FUR-CH-10001190</t>
  </si>
  <si>
    <t>Global Deluxe High-Back Office Chair in Storm</t>
  </si>
  <si>
    <t>OFF-AR-10002833</t>
  </si>
  <si>
    <t>Newell 322</t>
  </si>
  <si>
    <t>OFF-SU-10002557</t>
  </si>
  <si>
    <t>Fiskars Spring-Action Scissors</t>
  </si>
  <si>
    <t>TEC-PH-10000912</t>
  </si>
  <si>
    <t>Anker 24W Portable Micro USB Car Charger</t>
  </si>
  <si>
    <t>OFF-ST-10001837</t>
  </si>
  <si>
    <t>SAFCO Mobile Desk Side File, Wire Frame</t>
  </si>
  <si>
    <t>TEC-PH-10001835</t>
  </si>
  <si>
    <t>Jawbone JAMBOX Wireless Bluetooth Speaker</t>
  </si>
  <si>
    <t>OFF-ST-10002370</t>
  </si>
  <si>
    <t>Sortfiler Multipurpose Personal File Organizer, Black</t>
  </si>
  <si>
    <t>OFF-EN-10004483</t>
  </si>
  <si>
    <t>#10 White Business Envelopes,4 1/8 x 9 1/2</t>
  </si>
  <si>
    <t>OFF-LA-10000248</t>
  </si>
  <si>
    <t>Avery 52</t>
  </si>
  <si>
    <t>OFF-AP-10001293</t>
  </si>
  <si>
    <t>Belkin 8 Outlet Surge Protector</t>
  </si>
  <si>
    <t>TEC-PH-10000675</t>
  </si>
  <si>
    <t>Panasonic KX TS3282B Corded phone</t>
  </si>
  <si>
    <t>OFF-ST-10003470</t>
  </si>
  <si>
    <t>Tennsco Snap-Together Open Shelving Units, Starter Sets and Add-On Units</t>
  </si>
  <si>
    <t>TEC-AC-10003280</t>
  </si>
  <si>
    <t>Belkin F8E887 USB Wired Ergonomic Keyboard</t>
  </si>
  <si>
    <t>OFF-EN-10003001</t>
  </si>
  <si>
    <t>Ames Color-File Green Diamond Border X-ray Mailers</t>
  </si>
  <si>
    <t>OFF-LA-10004559</t>
  </si>
  <si>
    <t>Avery 49</t>
  </si>
  <si>
    <t>OFF-PA-10000595</t>
  </si>
  <si>
    <t>Xerox 1929</t>
  </si>
  <si>
    <t>OFF-ST-10004459</t>
  </si>
  <si>
    <t>Tennsco Single-Tier Lockers</t>
  </si>
  <si>
    <t>FUR-CH-10003312</t>
  </si>
  <si>
    <t>Hon 2090 “Pillow Soft” Series Mid Back Swivel/Tilt Chairs</t>
  </si>
  <si>
    <t>FUR-BO-10003450</t>
  </si>
  <si>
    <t>Bush Westfield Collection Bookcases, Dark Cherry Finish</t>
  </si>
  <si>
    <t>OFF-AR-10002255</t>
  </si>
  <si>
    <t>Newell 346</t>
  </si>
  <si>
    <t>FUR-FU-10004665</t>
  </si>
  <si>
    <t>3M Polarizing Task Lamp with Clamp Arm, Light Gray</t>
  </si>
  <si>
    <t>TEC-PH-10000369</t>
  </si>
  <si>
    <t>HTC One Mini</t>
  </si>
  <si>
    <t>TEC-AC-10001590</t>
  </si>
  <si>
    <t>Dell Slim USB Multimedia Keyboard</t>
  </si>
  <si>
    <t>FUR-FU-10004909</t>
  </si>
  <si>
    <t>Contemporary Wood/Metal Frame</t>
  </si>
  <si>
    <t>FUR-BO-10004357</t>
  </si>
  <si>
    <t>O'Sullivan Living Dimensions 3-Shelf Bookcases</t>
  </si>
  <si>
    <t>TEC-AC-10000387</t>
  </si>
  <si>
    <t>KeyTronic KT800P2 - Keyboard - Black</t>
  </si>
  <si>
    <t>OFF-BI-10001308</t>
  </si>
  <si>
    <t>GBC Standard Plastic Binding Systems' Combs</t>
  </si>
  <si>
    <t>TEC-PH-10000576</t>
  </si>
  <si>
    <t>AT&amp;T 1080 Corded phone</t>
  </si>
  <si>
    <t>FUR-FU-10004587</t>
  </si>
  <si>
    <t>GE General Use Halogen Bulbs, 100 Watts, 1 Bulb per Pack</t>
  </si>
  <si>
    <t>OFF-EN-10001137</t>
  </si>
  <si>
    <t>#10 Gummed Flap White Envelopes, 100/Box</t>
  </si>
  <si>
    <t>OFF-ST-10001505</t>
  </si>
  <si>
    <t>Perma STOR-ALL Hanging File Box, 13 1/8"W x 12 1/4"D x 10 1/2"H</t>
  </si>
  <si>
    <t>FUR-FU-10004671</t>
  </si>
  <si>
    <t>Executive Impressions 12" Wall Clock</t>
  </si>
  <si>
    <t>TEC-PH-10002807</t>
  </si>
  <si>
    <t>Motorla HX550 Universal Bluetooth Headset</t>
  </si>
  <si>
    <t>OFF-EN-10003296</t>
  </si>
  <si>
    <t>Tyvek Side-Opening Peel &amp; Seel Expanding Envelopes</t>
  </si>
  <si>
    <t>OFF-AP-10000026</t>
  </si>
  <si>
    <t>Tripp Lite Isotel 6 Outlet Surge Protector with Fax/Modem Protection</t>
  </si>
  <si>
    <t>OFF-BI-10000591</t>
  </si>
  <si>
    <t>Avery Binder Labels</t>
  </si>
  <si>
    <t>OFF-AR-10003727</t>
  </si>
  <si>
    <t>Berol Giant Pencil Sharpener</t>
  </si>
  <si>
    <t>TEC-AC-10001635</t>
  </si>
  <si>
    <t>KeyTronic KT400U2 - Keyboard - Black</t>
  </si>
  <si>
    <t>OFF-LA-10003663</t>
  </si>
  <si>
    <t>Avery 498</t>
  </si>
  <si>
    <t>TEC-CO-10004722</t>
  </si>
  <si>
    <t>Canon imageCLASS 2200 Advanced Copier</t>
  </si>
  <si>
    <t>TEC-AC-10002399</t>
  </si>
  <si>
    <t>SanDisk Cruzer 32 GB USB Flash Drive</t>
  </si>
  <si>
    <t>OFF-PA-10000477</t>
  </si>
  <si>
    <t>Xerox 1952</t>
  </si>
  <si>
    <t>FUR-FU-10003829</t>
  </si>
  <si>
    <t>Stackable Trays</t>
  </si>
  <si>
    <t>OFF-PA-10000697</t>
  </si>
  <si>
    <t>TOPS Voice Message Log Book, Flash Format</t>
  </si>
  <si>
    <t>FUR-BO-10004467</t>
  </si>
  <si>
    <t>Bestar Classic Bookcase</t>
  </si>
  <si>
    <t>OFF-BI-10000829</t>
  </si>
  <si>
    <t>FUR-CH-10004287</t>
  </si>
  <si>
    <t>SAFCO Arco Folding Chair</t>
  </si>
  <si>
    <t>TEC-PH-10002834</t>
  </si>
  <si>
    <t>Google Nexus 5</t>
  </si>
  <si>
    <t>OFF-PA-10001144</t>
  </si>
  <si>
    <t>Xerox 1913</t>
  </si>
  <si>
    <t>OFF-BI-10001116</t>
  </si>
  <si>
    <t>Wilson Jones 1" Hanging DublLock Ring Binders</t>
  </si>
  <si>
    <t>OFF-BI-10000632</t>
  </si>
  <si>
    <t>Satellite Sectional Post Binders</t>
  </si>
  <si>
    <t>OFF-EN-10003055</t>
  </si>
  <si>
    <t>Blue String-Tie &amp; Button Interoffice Envelopes, 10 x 13</t>
  </si>
  <si>
    <t>OFF-BI-10002003</t>
  </si>
  <si>
    <t>Ibico Presentation Index for Binding Systems</t>
  </si>
  <si>
    <t>OFF-PA-10003016</t>
  </si>
  <si>
    <t>Adams "While You Were Out" Message Pads</t>
  </si>
  <si>
    <t>OFF-AR-10004582</t>
  </si>
  <si>
    <t>BIC Brite Liner Grip Highlighters</t>
  </si>
  <si>
    <t>OFF-PA-10002246</t>
  </si>
  <si>
    <t>Wirebound Four 2-3/4 x 5 Forms per Page, 400 Sets per Book</t>
  </si>
  <si>
    <t>FUR-FU-10001475</t>
  </si>
  <si>
    <t>Contract Clock, 14", Brown</t>
  </si>
  <si>
    <t>OFF-PA-10003465</t>
  </si>
  <si>
    <t>Xerox 1912</t>
  </si>
  <si>
    <t>TEC-MA-10003626</t>
  </si>
  <si>
    <t>Hewlett-Packard Deskjet 6540 Color Inkjet Printer</t>
  </si>
  <si>
    <t>OFF-PA-10002319</t>
  </si>
  <si>
    <t>Xerox 1944</t>
  </si>
  <si>
    <t>OFF-SU-10001165</t>
  </si>
  <si>
    <t>Acme Elite Stainless Steel Scissors</t>
  </si>
  <si>
    <t>FUR-FU-10001876</t>
  </si>
  <si>
    <t>Computer Room Manger, 14"</t>
  </si>
  <si>
    <t>FUR-FU-10003577</t>
  </si>
  <si>
    <t>Nu-Dell Leatherette Frames</t>
  </si>
  <si>
    <t>TEC-PH-10004531</t>
  </si>
  <si>
    <t>AT&amp;T CL2909</t>
  </si>
  <si>
    <t>TEC-PH-10000673</t>
  </si>
  <si>
    <t>Plantronics Voyager Pro HD - Bluetooth Headset</t>
  </si>
  <si>
    <t>TEC-PH-10002075</t>
  </si>
  <si>
    <t>AT&amp;T EL51110 DECT</t>
  </si>
  <si>
    <t>OFF-ST-10001558</t>
  </si>
  <si>
    <t>Acco Perma 4000 Stacking Storage Drawers</t>
  </si>
  <si>
    <t>OFF-LA-10004689</t>
  </si>
  <si>
    <t>Avery 512</t>
  </si>
  <si>
    <t>TEC-PH-10003691</t>
  </si>
  <si>
    <t>BlackBerry Q10</t>
  </si>
  <si>
    <t>OFF-SU-10000157</t>
  </si>
  <si>
    <t>Compact Automatic Electric Letter Opener</t>
  </si>
  <si>
    <t>FUR-TA-10002228</t>
  </si>
  <si>
    <t>Bevis Traditional Conference Table Top, Plinth Base</t>
  </si>
  <si>
    <t>TEC-AC-10004127</t>
  </si>
  <si>
    <t>SanDisk Cruzer 8 GB USB Flash Drive</t>
  </si>
  <si>
    <t>FUR-CH-10002758</t>
  </si>
  <si>
    <t>Hon Deluxe Fabric Upholstered Stacking Chairs, Squared Back</t>
  </si>
  <si>
    <t>OFF-ST-10000532</t>
  </si>
  <si>
    <t>Advantus Rolling Drawer Organizers</t>
  </si>
  <si>
    <t>TEC-AC-10003709</t>
  </si>
  <si>
    <t>Maxell 4.7GB DVD-R 5/Pack</t>
  </si>
  <si>
    <t>OFF-BI-10003166</t>
  </si>
  <si>
    <t>GBC Plasticlear Binding Covers</t>
  </si>
  <si>
    <t>OFF-AP-10000159</t>
  </si>
  <si>
    <t>Belkin F9M820V08 8 Outlet Surge</t>
  </si>
  <si>
    <t>OFF-AP-10001242</t>
  </si>
  <si>
    <t>APC 7 Outlet Network SurgeArrest Surge Protector</t>
  </si>
  <si>
    <t>OFF-ST-10000918</t>
  </si>
  <si>
    <t>Crate-A-Files</t>
  </si>
  <si>
    <t>OFF-BI-10002852</t>
  </si>
  <si>
    <t>Ibico Standard Transparent Covers</t>
  </si>
  <si>
    <t>OFF-PA-10004451</t>
  </si>
  <si>
    <t>Xerox 222</t>
  </si>
  <si>
    <t>OFF-AP-10003971</t>
  </si>
  <si>
    <t>Belkin 6 Outlet Metallic Surge Strip</t>
  </si>
  <si>
    <t>FUR-BO-10003159</t>
  </si>
  <si>
    <t>Sauder Camden County Collection Libraries, Planked Cherry Finish</t>
  </si>
  <si>
    <t>TEC-PH-10001336</t>
  </si>
  <si>
    <t>Digium D40 VoIP phone</t>
  </si>
  <si>
    <t>TEC-PH-10003187</t>
  </si>
  <si>
    <t>Anker Astro Mini 3000mAh Ultra-Compact Portable Charger</t>
  </si>
  <si>
    <t>FUR-CH-10004997</t>
  </si>
  <si>
    <t>Hon Every-Day Series Multi-Task Chairs</t>
  </si>
  <si>
    <t>OFF-AR-10002257</t>
  </si>
  <si>
    <t>Eldon Spacemaker Box, Quick-Snap Lid, Clear</t>
  </si>
  <si>
    <t>OFF-AR-10001683</t>
  </si>
  <si>
    <t>Lumber Crayons</t>
  </si>
  <si>
    <t>OFF-PA-10003893</t>
  </si>
  <si>
    <t>Xerox 1962</t>
  </si>
  <si>
    <t>FUR-CH-10000553</t>
  </si>
  <si>
    <t>Metal Folding Chairs, Beige, 4/Carton</t>
  </si>
  <si>
    <t>OFF-FA-10004395</t>
  </si>
  <si>
    <t>Plymouth Boxed Rubber Bands by Plymouth</t>
  </si>
  <si>
    <t>TEC-PH-10002563</t>
  </si>
  <si>
    <t>Adtran 1202752G1</t>
  </si>
  <si>
    <t>OFF-PA-10003270</t>
  </si>
  <si>
    <t>Xerox 1954</t>
  </si>
  <si>
    <t>OFF-PA-10002421</t>
  </si>
  <si>
    <t>Embossed Ink Jet Note Cards</t>
  </si>
  <si>
    <t>OFF-ST-10001128</t>
  </si>
  <si>
    <t>Carina Mini System Audio Rack, Model AR050B</t>
  </si>
  <si>
    <t>OFF-ST-10001526</t>
  </si>
  <si>
    <t xml:space="preserve">Iceberg Mobile Mega Data/Printer Cart </t>
  </si>
  <si>
    <t>FUR-FU-10003832</t>
  </si>
  <si>
    <t>Eldon Expressions Punched Metal &amp; Wood Desk Accessories, Black &amp; Cherry</t>
  </si>
  <si>
    <t>FUR-FU-10000409</t>
  </si>
  <si>
    <t>GE 4 Foot Flourescent Tube, 40 Watt</t>
  </si>
  <si>
    <t>OFF-PA-10000223</t>
  </si>
  <si>
    <t>Xerox 2000</t>
  </si>
  <si>
    <t>FUR-FU-10001546</t>
  </si>
  <si>
    <t>Dana Swing-Arm Lamps</t>
  </si>
  <si>
    <t>OFF-PA-10002581</t>
  </si>
  <si>
    <t>Xerox 1951</t>
  </si>
  <si>
    <t>OFF-AR-10002399</t>
  </si>
  <si>
    <t>Dixon Prang Watercolor Pencils, 10-Color Set with Brush</t>
  </si>
  <si>
    <t>OFF-FA-10002988</t>
  </si>
  <si>
    <t>Ideal Clamps</t>
  </si>
  <si>
    <t>OFF-PA-10000791</t>
  </si>
  <si>
    <t>Wirebound Message Books, Four 2 3/4 x 5 Forms per Page, 200 Sets per Book</t>
  </si>
  <si>
    <t>OFF-PA-10003739</t>
  </si>
  <si>
    <t>Xerox 1969</t>
  </si>
  <si>
    <t>OFF-AR-10001915</t>
  </si>
  <si>
    <t>Peel-Off China Markers</t>
  </si>
  <si>
    <t>TEC-CO-10000971</t>
  </si>
  <si>
    <t>Hewlett Packard 310 Color Digital Copier</t>
  </si>
  <si>
    <t>OFF-PA-10003656</t>
  </si>
  <si>
    <t>Xerox 1935</t>
  </si>
  <si>
    <t>OFF-PA-10002160</t>
  </si>
  <si>
    <t>Xerox 1978</t>
  </si>
  <si>
    <t>OFF-ST-10002615</t>
  </si>
  <si>
    <t>Dual Level, Single-Width Filing Carts</t>
  </si>
  <si>
    <t>OFF-PA-10000327</t>
  </si>
  <si>
    <t>Xerox 1971</t>
  </si>
  <si>
    <t>OFF-EN-10003286</t>
  </si>
  <si>
    <t>TEC-PH-10002890</t>
  </si>
  <si>
    <t>AT&amp;T 17929 Lendline Telephone</t>
  </si>
  <si>
    <t>OFF-AR-10003338</t>
  </si>
  <si>
    <t>Eberhard Faber 3 1/2" Golf Pencils</t>
  </si>
  <si>
    <t>OFF-FA-10002763</t>
  </si>
  <si>
    <t>Advantus Map Pennant Flags and Round Head Tacks</t>
  </si>
  <si>
    <t>OFF-ST-10001511</t>
  </si>
  <si>
    <t>Space Solutions Commercial Steel Shelving</t>
  </si>
  <si>
    <t>OFF-FA-10003495</t>
  </si>
  <si>
    <t>OFF-AP-10001303</t>
  </si>
  <si>
    <t>Holmes Cool Mist Humidifier for the Whole House with 8-Gallon Output per Day, Extended Life Filter</t>
  </si>
  <si>
    <t>FUR-FU-10000771</t>
  </si>
  <si>
    <t>Eldon 200 Class Desk Accessories, Smoke</t>
  </si>
  <si>
    <t>OFF-BI-10004995</t>
  </si>
  <si>
    <t>GBC DocuBind P400 Electric Binding System</t>
  </si>
  <si>
    <t>TEC-PH-10002310</t>
  </si>
  <si>
    <t>Plantronics Calisto P620-M USB Wireless Speakerphone System</t>
  </si>
  <si>
    <t>FUR-CH-10000422</t>
  </si>
  <si>
    <t>Global Highback Leather Tilter in Burgundy</t>
  </si>
  <si>
    <t>OFF-ST-10000675</t>
  </si>
  <si>
    <t>File Shuttle II and Handi-File, Black</t>
  </si>
  <si>
    <t>FUR-FU-10004963</t>
  </si>
  <si>
    <t>Eldon 400 Class Desk Accessories, Black Carbon</t>
  </si>
  <si>
    <t>OFF-BI-10003910</t>
  </si>
  <si>
    <t>DXL Angle-View Binders with Locking Rings by Samsill</t>
  </si>
  <si>
    <t>FUR-CH-10001797</t>
  </si>
  <si>
    <t>Safco Chair Connectors, 6/Carton</t>
  </si>
  <si>
    <t>OFF-ST-10002214</t>
  </si>
  <si>
    <t>X-Rack File for Hanging Folders</t>
  </si>
  <si>
    <t>OFF-PA-10003848</t>
  </si>
  <si>
    <t>Xerox 1997</t>
  </si>
  <si>
    <t>FUR-FU-10000755</t>
  </si>
  <si>
    <t>Eldon Expressions Mahogany Wood Desk Collection</t>
  </si>
  <si>
    <t>TEC-AC-10004227</t>
  </si>
  <si>
    <t>SanDisk Ultra 16 GB MicroSDHC Class 10 Memory Card</t>
  </si>
  <si>
    <t>OFF-ST-10000760</t>
  </si>
  <si>
    <t>Eldon Fold 'N Roll Cart System</t>
  </si>
  <si>
    <t>OFF-EN-10001539</t>
  </si>
  <si>
    <t>OFF-BI-10003655</t>
  </si>
  <si>
    <t>Durable Pressboard Binders</t>
  </si>
  <si>
    <t>OFF-AP-10003779</t>
  </si>
  <si>
    <t>Kensington 7 Outlet MasterPiece Power Center with Fax/Phone Line Protection</t>
  </si>
  <si>
    <t>OFF-BI-10000666</t>
  </si>
  <si>
    <t>Surelock Post Binders</t>
  </si>
  <si>
    <t>OFF-BI-10002706</t>
  </si>
  <si>
    <t>Avery Premier Heavy-Duty Binder with Round Locking Rings</t>
  </si>
  <si>
    <t>FUR-FU-10004748</t>
  </si>
  <si>
    <t>Howard Miller 16" Diameter Gallery Wall Clock</t>
  </si>
  <si>
    <t>FUR-TA-10004154</t>
  </si>
  <si>
    <t>Riverside Furniture Oval Coffee Table, Oval End Table, End Table with Drawer</t>
  </si>
  <si>
    <t>OFF-FA-10002701</t>
  </si>
  <si>
    <t>Alliance Rubber Bands</t>
  </si>
  <si>
    <t>OFF-BI-10002799</t>
  </si>
  <si>
    <t>SlimView Poly Binder, 3/8"</t>
  </si>
  <si>
    <t>FUR-CH-10003846</t>
  </si>
  <si>
    <t>Hon Valutask Swivel Chairs</t>
  </si>
  <si>
    <t>OFF-PA-10003172</t>
  </si>
  <si>
    <t>Xerox 1996</t>
  </si>
  <si>
    <t>OFF-AR-10001216</t>
  </si>
  <si>
    <t>Newell 339</t>
  </si>
  <si>
    <t>FUR-FU-10003247</t>
  </si>
  <si>
    <t>36X48 HARDFLOOR CHAIRMAT</t>
  </si>
  <si>
    <t>TEC-PH-10002555</t>
  </si>
  <si>
    <t>Nortel Meridian M5316 Digital phone</t>
  </si>
  <si>
    <t>OFF-EN-10002973</t>
  </si>
  <si>
    <t>Ampad #10 Peel &amp; Seel Holiday Envelopes</t>
  </si>
  <si>
    <t>OFF-PA-10001307</t>
  </si>
  <si>
    <t>Important Message Pads, 50 4-1/4 x 5-1/2 Forms per Pad</t>
  </si>
  <si>
    <t>TEC-PH-10002350</t>
  </si>
  <si>
    <t>Apple EarPods with Remote and Mic</t>
  </si>
  <si>
    <t>OFF-ST-10000615</t>
  </si>
  <si>
    <t>SimpliFile Personal File, Black Granite, 15w x 6-15/16d x 11-1/4h</t>
  </si>
  <si>
    <t>FUR-FU-10001591</t>
  </si>
  <si>
    <t>Advantus Panel Wall Certificate Holder - 8.5x11</t>
  </si>
  <si>
    <t>OFF-SU-10003505</t>
  </si>
  <si>
    <t>Premier Electric Letter Opener</t>
  </si>
  <si>
    <t>OFF-BI-10001267</t>
  </si>
  <si>
    <t>Universal Recycled Hanging Pressboard Report Binders, Letter Size</t>
  </si>
  <si>
    <t>OFF-PA-10002741</t>
  </si>
  <si>
    <t>Xerox 1980</t>
  </si>
  <si>
    <t>OFF-LA-10004345</t>
  </si>
  <si>
    <t>Avery 493</t>
  </si>
  <si>
    <t>OFF-PA-10001471</t>
  </si>
  <si>
    <t>Strathmore Photo Frame Cards</t>
  </si>
  <si>
    <t>TEC-MA-10001972</t>
  </si>
  <si>
    <t>Okidata C331dn Printer</t>
  </si>
  <si>
    <t>OFF-PA-10004438</t>
  </si>
  <si>
    <t>Xerox 1907</t>
  </si>
  <si>
    <t>FUR-FU-10004586</t>
  </si>
  <si>
    <t>G.E. Longer-Life Indoor Recessed Floodlight Bulbs</t>
  </si>
  <si>
    <t>FUR-CH-10004495</t>
  </si>
  <si>
    <t>Global Leather and Oak Executive Chair, Black</t>
  </si>
  <si>
    <t>OFF-AR-10001374</t>
  </si>
  <si>
    <t>BIC Brite Liner Highlighters, Chisel Tip</t>
  </si>
  <si>
    <t>OFF-LA-10002043</t>
  </si>
  <si>
    <t>Avery 489</t>
  </si>
  <si>
    <t>OFF-BI-10004600</t>
  </si>
  <si>
    <t>Ibico Ibimaster 300 Manual Binding System</t>
  </si>
  <si>
    <t>OFF-ST-10001291</t>
  </si>
  <si>
    <t>Tenex Personal Self-Stacking Standard File Box, Black/Gray</t>
  </si>
  <si>
    <t>OFF-BI-10004040</t>
  </si>
  <si>
    <t>Wilson Jones Impact Binders</t>
  </si>
  <si>
    <t>OFF-BI-10004465</t>
  </si>
  <si>
    <t>Avery Durable Slant Ring Binders</t>
  </si>
  <si>
    <t>OFF-AR-10004260</t>
  </si>
  <si>
    <t>Boston 1799 Powerhouse Electric Pencil Sharpener</t>
  </si>
  <si>
    <t>FUR-BO-10001811</t>
  </si>
  <si>
    <t>Atlantic Metals Mobile 5-Shelf Bookcases, Custom Colors</t>
  </si>
  <si>
    <t>OFF-PA-10004911</t>
  </si>
  <si>
    <t>Rediform S.O.S. 1-Up Phone Message Bk, 4-1/4x3-1/16 Bk, 1 Form/Pg, 40 Messages/Bk, 3/Pk</t>
  </si>
  <si>
    <t>OFF-BI-10004728</t>
  </si>
  <si>
    <t>Wilson Jones Turn Tabs Binder Tool for Ring Binders</t>
  </si>
  <si>
    <t>OFF-ST-10002957</t>
  </si>
  <si>
    <t>Sterilite Show Offs Storage Containers</t>
  </si>
  <si>
    <t>TEC-PH-10002115</t>
  </si>
  <si>
    <t>Plantronics 81402</t>
  </si>
  <si>
    <t>OFF-BI-10002557</t>
  </si>
  <si>
    <t>Presstex Flexible Ring Binders</t>
  </si>
  <si>
    <t>OFF-FA-10001883</t>
  </si>
  <si>
    <t>Alliance Super-Size Bands, Assorted Sizes</t>
  </si>
  <si>
    <t>TEC-PH-10000702</t>
  </si>
  <si>
    <t>Square Credit Card Reader, 4 1/2" x 4 1/2" x 1", White</t>
  </si>
  <si>
    <t>OFF-BI-10003196</t>
  </si>
  <si>
    <t>Accohide Poly Flexible Ring Binders</t>
  </si>
  <si>
    <t>TEC-PH-10001644</t>
  </si>
  <si>
    <t>BlueLounge Milo Smartphone Stand, White/Metallic</t>
  </si>
  <si>
    <t>OFF-AR-10003183</t>
  </si>
  <si>
    <t>Avery Fluorescent Highlighter Four-Color Set</t>
  </si>
  <si>
    <t>TEC-AC-10000420</t>
  </si>
  <si>
    <t>Logitech G500s Laser Gaming Mouse with Adjustable Weight Tuning</t>
  </si>
  <si>
    <t>OFF-EN-10001415</t>
  </si>
  <si>
    <t>OFF-AR-10001919</t>
  </si>
  <si>
    <t>OIC #2 Pencils, Medium Soft</t>
  </si>
  <si>
    <t>OFF-LA-10002762</t>
  </si>
  <si>
    <t>Avery 485</t>
  </si>
  <si>
    <t>FUR-FU-10004960</t>
  </si>
  <si>
    <t>Seth Thomas 12" Clock w/ Goldtone Case</t>
  </si>
  <si>
    <t>FUR-CH-10003774</t>
  </si>
  <si>
    <t>Global Wood Trimmed Manager's Task Chair, Khaki</t>
  </si>
  <si>
    <t>TEC-PH-10004912</t>
  </si>
  <si>
    <t>Cisco SPA112 2 Port Phone Adapter</t>
  </si>
  <si>
    <t>FUR-CH-10004875</t>
  </si>
  <si>
    <t>Harbour Creations 67200 Series Stacking Chairs</t>
  </si>
  <si>
    <t>TEC-PH-10001580</t>
  </si>
  <si>
    <t>Logitech Mobile Speakerphone P710e - speaker phone</t>
  </si>
  <si>
    <t>FUR-TA-10001676</t>
  </si>
  <si>
    <t>Hon 61000 Series Interactive Training Tables</t>
  </si>
  <si>
    <t>OFF-BI-10000285</t>
  </si>
  <si>
    <t>XtraLife ClearVue Slant-D Ring Binders by Cardinal</t>
  </si>
  <si>
    <t>OFF-PA-10004609</t>
  </si>
  <si>
    <t>Xerox 221</t>
  </si>
  <si>
    <t>TEC-AC-10001314</t>
  </si>
  <si>
    <t>Case Logic 2.4GHz Wireless Keyboard</t>
  </si>
  <si>
    <t>OFF-ST-10003816</t>
  </si>
  <si>
    <t>Fellowes High-Stak Drawer Files</t>
  </si>
  <si>
    <t>OFF-SU-10002189</t>
  </si>
  <si>
    <t>Acme Rosewood Handle Letter Opener</t>
  </si>
  <si>
    <t>TEC-MA-10002428</t>
  </si>
  <si>
    <t>Fellowes Powershred HS-440 4-Sheet High Security Shredder</t>
  </si>
  <si>
    <t>OFF-BI-10002026</t>
  </si>
  <si>
    <t>Avery Arch Ring Binders</t>
  </si>
  <si>
    <t>OFF-AP-10002892</t>
  </si>
  <si>
    <t>Belkin F5C206VTEL 6 Outlet Surge</t>
  </si>
  <si>
    <t>TEC-AC-10000474</t>
  </si>
  <si>
    <t>Kensington Expert Mouse Optical USB Trackball for PC or Mac</t>
  </si>
  <si>
    <t>OFF-BI-10000474</t>
  </si>
  <si>
    <t>Avery Recycled Flexi-View Covers for Binding Systems</t>
  </si>
  <si>
    <t>FUR-BO-10002916</t>
  </si>
  <si>
    <t>Rush Hierlooms Collection 1" Thick Stackable Bookcases</t>
  </si>
  <si>
    <t>FUR-BO-10003966</t>
  </si>
  <si>
    <t>Sauder Facets Collection Library, Sky Alder Finish</t>
  </si>
  <si>
    <t>FUR-BO-10002598</t>
  </si>
  <si>
    <t>Hon Metal Bookcases, Putty</t>
  </si>
  <si>
    <t>FUR-FU-10002445</t>
  </si>
  <si>
    <t>DAX Two-Tone Rosewood/Black Document Frame, Desktop, 5 x 7</t>
  </si>
  <si>
    <t>OFF-ST-10004950</t>
  </si>
  <si>
    <t>Tenex Personal Filing Tote With Secure Closure Lid, Black/Frost</t>
  </si>
  <si>
    <t>FUR-FU-10000320</t>
  </si>
  <si>
    <t>OIC Stacking Trays</t>
  </si>
  <si>
    <t>OFF-PA-10004239</t>
  </si>
  <si>
    <t>Xerox 1953</t>
  </si>
  <si>
    <t>OFF-PA-10000380</t>
  </si>
  <si>
    <t>REDIFORM Incoming/Outgoing Call Register, 11" X 8 1/2", 100 Messages</t>
  </si>
  <si>
    <t>FUR-FU-10003919</t>
  </si>
  <si>
    <t>Eldon Executive Woodline II Cherry Finish Desk Accessories</t>
  </si>
  <si>
    <t>OFF-FA-10002676</t>
  </si>
  <si>
    <t>Colored Push Pins</t>
  </si>
  <si>
    <t>OFF-BI-10001525</t>
  </si>
  <si>
    <t>Acco Pressboard Covers with Storage Hooks, 14 7/8" x 11", Executive Red</t>
  </si>
  <si>
    <t>OFF-PA-10000174</t>
  </si>
  <si>
    <t>Message Book, Wirebound, Four 5 1/2" X 4" Forms/Pg., 200 Dupl. Sets/Book</t>
  </si>
  <si>
    <t>OFF-ST-10003327</t>
  </si>
  <si>
    <t>Akro-Mils 12-Gallon Tote</t>
  </si>
  <si>
    <t>OFF-BI-10001617</t>
  </si>
  <si>
    <t>GBC Wire Binding Combs</t>
  </si>
  <si>
    <t>OFF-PA-10002137</t>
  </si>
  <si>
    <t>Southworth 100% Résumé Paper, 24lb.</t>
  </si>
  <si>
    <t>OFF-BI-10004001</t>
  </si>
  <si>
    <t>GBC Recycled VeloBinder Covers</t>
  </si>
  <si>
    <t>OFF-AP-10004785</t>
  </si>
  <si>
    <t>Holmes Replacement Filter for HEPA Air Cleaner, Medium Room</t>
  </si>
  <si>
    <t>TEC-PH-10002415</t>
  </si>
  <si>
    <t>Polycom VoiceStation 500 Conference phone</t>
  </si>
  <si>
    <t>OFF-AR-10000657</t>
  </si>
  <si>
    <t>Binney &amp; Smith inkTank Desk Highlighter, Chisel Tip, Yellow, 12/Box</t>
  </si>
  <si>
    <t>OFF-PA-10004996</t>
  </si>
  <si>
    <t>Speediset Carbonless Redi-Letter 7" x 8 1/2"</t>
  </si>
  <si>
    <t>OFF-AR-10003903</t>
  </si>
  <si>
    <t>Sanford 52201 APSCO Electric Pencil Sharpener</t>
  </si>
  <si>
    <t>FUR-FU-10002045</t>
  </si>
  <si>
    <t>Executive Impressions 14"</t>
  </si>
  <si>
    <t>TEC-PH-10000455</t>
  </si>
  <si>
    <t>GE 30522EE2</t>
  </si>
  <si>
    <t>TEC-AC-10002305</t>
  </si>
  <si>
    <t>KeyTronic E03601U1 - Keyboard - Beige</t>
  </si>
  <si>
    <t>FUR-TA-10001932</t>
  </si>
  <si>
    <t>Chromcraft 48" x 96" Racetrack Double Pedestal Table</t>
  </si>
  <si>
    <t>OFF-ST-10003716</t>
  </si>
  <si>
    <t>Tennsco Double-Tier Lockers</t>
  </si>
  <si>
    <t>FUR-BO-10000112</t>
  </si>
  <si>
    <t>Bush Birmingham Collection Bookcase, Dark Cherry</t>
  </si>
  <si>
    <t>OFF-PA-10000130</t>
  </si>
  <si>
    <t>Xerox 199</t>
  </si>
  <si>
    <t>FUR-TA-10002645</t>
  </si>
  <si>
    <t>Hon Rectangular Conference Tables</t>
  </si>
  <si>
    <t>TEC-PH-10004120</t>
  </si>
  <si>
    <t>AT&amp;T 1080 Phone</t>
  </si>
  <si>
    <t>TEC-AC-10001838</t>
  </si>
  <si>
    <t>Razer Tiamat Over Ear 7.1 Surround Sound PC Gaming Headset</t>
  </si>
  <si>
    <t>TEC-PH-10004833</t>
  </si>
  <si>
    <t>Macally Suction Cup Mount</t>
  </si>
  <si>
    <t>TEC-MA-10002859</t>
  </si>
  <si>
    <t>Ativa MDM8000 8-Sheet Micro-Cut Shredder</t>
  </si>
  <si>
    <t>OFF-PA-10004735</t>
  </si>
  <si>
    <t>Xerox 1905</t>
  </si>
  <si>
    <t>OFF-BI-10002982</t>
  </si>
  <si>
    <t>Avery Self-Adhesive Photo Pockets for Polaroid Photos</t>
  </si>
  <si>
    <t>OFF-PA-10000552</t>
  </si>
  <si>
    <t>Xerox 200</t>
  </si>
  <si>
    <t>OFF-ST-10000321</t>
  </si>
  <si>
    <t>Akro Stacking Bins</t>
  </si>
  <si>
    <t>OFF-AR-10001149</t>
  </si>
  <si>
    <t>Avery Hi-Liter Comfort Grip Fluorescent Highlighter, Yellow Ink</t>
  </si>
  <si>
    <t>OFF-SU-10002881</t>
  </si>
  <si>
    <t>Martin Yale Chadless Opener Electric Letter Opener</t>
  </si>
  <si>
    <t>OFF-SU-10001574</t>
  </si>
  <si>
    <t>Acme Value Line Scissors</t>
  </si>
  <si>
    <t>TEC-AC-10004864</t>
  </si>
  <si>
    <t>Memorex Micro Travel Drive 32 GB</t>
  </si>
  <si>
    <t>FUR-FU-10002878</t>
  </si>
  <si>
    <t>Seth Thomas 14" Day/Date Wall Clock</t>
  </si>
  <si>
    <t>TEC-AC-10004859</t>
  </si>
  <si>
    <t>Maxell Pro 80 Minute CD-R, 10/Pack</t>
  </si>
  <si>
    <t>TEC-AC-10002558</t>
  </si>
  <si>
    <t>Imation Swivel Flash Drive USB flash drive - 8 GB</t>
  </si>
  <si>
    <t>OFF-SU-10004782</t>
  </si>
  <si>
    <t>Elite 5" Scissors</t>
  </si>
  <si>
    <t>TEC-PH-10003484</t>
  </si>
  <si>
    <t>Ooma Telo VoIP Home Phone System</t>
  </si>
  <si>
    <t>TEC-AC-10003590</t>
  </si>
  <si>
    <t>TRENDnet 56K USB 2.0 Phone, Internet and Fax Modem</t>
  </si>
  <si>
    <t>OFF-EN-10002312</t>
  </si>
  <si>
    <t>#10 Self-Seal White Envelopes</t>
  </si>
  <si>
    <t>TEC-MA-10000597</t>
  </si>
  <si>
    <t>Lexmark S315 Color Inkjet Printer</t>
  </si>
  <si>
    <t>FUR-FU-10000305</t>
  </si>
  <si>
    <t>Tenex V2T-RE Standard Weight Series Chair Mat, 45" x 53", Lip 25" x 12"</t>
  </si>
  <si>
    <t>OFF-ST-10001034</t>
  </si>
  <si>
    <t>Eldon File Chest Portable File</t>
  </si>
  <si>
    <t>OFF-AR-10004269</t>
  </si>
  <si>
    <t>Newell 31</t>
  </si>
  <si>
    <t>TEC-AC-10000521</t>
  </si>
  <si>
    <t>Verbatim Slim CD and DVD Storage Cases, 50/Pack</t>
  </si>
  <si>
    <t>OFF-SU-10003002</t>
  </si>
  <si>
    <t>Letter Slitter</t>
  </si>
  <si>
    <t>OFF-AP-10000252</t>
  </si>
  <si>
    <t>Harmony HEPA Quiet Air Purifiers</t>
  </si>
  <si>
    <t>OFF-ST-10001496</t>
  </si>
  <si>
    <t>Standard Rollaway File with Lock</t>
  </si>
  <si>
    <t>OFF-PA-10002254</t>
  </si>
  <si>
    <t>Xerox 1883</t>
  </si>
  <si>
    <t>OFF-ST-10003058</t>
  </si>
  <si>
    <t>Eldon Mobile Mega Data Cart  Mega Stackable  Add-On Trays</t>
  </si>
  <si>
    <t>OFF-AR-10001615</t>
  </si>
  <si>
    <t>Newell 34</t>
  </si>
  <si>
    <t>FUR-BO-10001337</t>
  </si>
  <si>
    <t>O'Sullivan Living Dimensions 2-Shelf Bookcases</t>
  </si>
  <si>
    <t>OFF-BI-10002609</t>
  </si>
  <si>
    <t>Avery Hidden Tab Dividers for Binding Systems</t>
  </si>
  <si>
    <t>TEC-AC-10000023</t>
  </si>
  <si>
    <t>Maxell 74 Minute CD-R Spindle, 50/Pack</t>
  </si>
  <si>
    <t>OFF-FA-10001332</t>
  </si>
  <si>
    <t>Acco Banker's Clasps, 5 3/4"-Long</t>
  </si>
  <si>
    <t>TEC-PH-10002564</t>
  </si>
  <si>
    <t>OtterBox Defender Series Case - Samsung Galaxy S4</t>
  </si>
  <si>
    <t>TEC-PH-10000038</t>
  </si>
  <si>
    <t>Jawbone MINI JAMBOX Wireless Bluetooth Speaker</t>
  </si>
  <si>
    <t>TEC-PH-10003072</t>
  </si>
  <si>
    <t>Panasonic KX-TG9541B DECT 6.0 Digital 2-Line Expandable Cordless Phone With Digital Answering System</t>
  </si>
  <si>
    <t>OFF-PA-10003424</t>
  </si>
  <si>
    <t>"While you Were Out" Message Book, One Form per Page</t>
  </si>
  <si>
    <t>OFF-BI-10000494</t>
  </si>
  <si>
    <t>Acco Economy Flexible Poly Round Ring Binder</t>
  </si>
  <si>
    <t>OFF-FA-10000134</t>
  </si>
  <si>
    <t>Advantus Push Pins, Aluminum Head</t>
  </si>
  <si>
    <t>OFF-PA-10003395</t>
  </si>
  <si>
    <t>Xerox 1941</t>
  </si>
  <si>
    <t>FUR-CH-10003606</t>
  </si>
  <si>
    <t>SAFCO Folding Chair Trolley</t>
  </si>
  <si>
    <t>OFF-AR-10001246</t>
  </si>
  <si>
    <t>Newell 317</t>
  </si>
  <si>
    <t>OFF-LA-10003537</t>
  </si>
  <si>
    <t>Avery 515</t>
  </si>
  <si>
    <t>FUR-TA-10003569</t>
  </si>
  <si>
    <t>Bretford CR8500 Series Meeting Room Furniture</t>
  </si>
  <si>
    <t>OFF-BI-10001031</t>
  </si>
  <si>
    <t>Pressboard Data Binders by Wilson Jones</t>
  </si>
  <si>
    <t>TEC-PH-10000560</t>
  </si>
  <si>
    <t>Samsung Galaxy S III - 16GB - pebble blue (T-Mobile)</t>
  </si>
  <si>
    <t>OFF-FA-10000611</t>
  </si>
  <si>
    <t>Binder Clips by OIC</t>
  </si>
  <si>
    <t>OFF-BI-10004318</t>
  </si>
  <si>
    <t>Ibico EB-19 Dual Function Manual Binding System</t>
  </si>
  <si>
    <t>FUR-FU-10004006</t>
  </si>
  <si>
    <t>Deflect-o DuraMat Lighweight, Studded, Beveled Mat for Low Pile Carpeting</t>
  </si>
  <si>
    <t>FUR-FU-10004164</t>
  </si>
  <si>
    <t>Eldon 300 Class Desk Accessories, Black</t>
  </si>
  <si>
    <t>TEC-AC-10001539</t>
  </si>
  <si>
    <t>Logitech G430 Surround Sound Gaming Headset with Dolby 7.1 Technology</t>
  </si>
  <si>
    <t>OFF-BI-10004828</t>
  </si>
  <si>
    <t>GBC Poly Designer Binding Covers</t>
  </si>
  <si>
    <t>OFF-AR-10001770</t>
  </si>
  <si>
    <t>Economy #2 Pencils</t>
  </si>
  <si>
    <t>FUR-FU-10004904</t>
  </si>
  <si>
    <t>Eldon "L" Workstation Diamond Chairmat</t>
  </si>
  <si>
    <t>OFF-PA-10002245</t>
  </si>
  <si>
    <t>Xerox 1895</t>
  </si>
  <si>
    <t>TEC-PH-10003171</t>
  </si>
  <si>
    <t>Plantronics Encore H101 Dual Earpieces Headset</t>
  </si>
  <si>
    <t>OFF-AR-10004511</t>
  </si>
  <si>
    <t>Sanford Colorific Scented Colored Pencils, 12/Pack</t>
  </si>
  <si>
    <t>TEC-AC-10004901</t>
  </si>
  <si>
    <t xml:space="preserve">Kensington SlimBlade Notebook Wireless Mouse with Nano Receiver </t>
  </si>
  <si>
    <t>OFF-BI-10002571</t>
  </si>
  <si>
    <t>Avery Framed View Binder, EZD Ring (Locking), Navy, 1 1/2"</t>
  </si>
  <si>
    <t>TEC-AC-10002331</t>
  </si>
  <si>
    <t>Maxell 74 Minute CDR, 10/Pack</t>
  </si>
  <si>
    <t>TEC-AC-10002567</t>
  </si>
  <si>
    <t>Logitech G602 Wireless Gaming Mouse</t>
  </si>
  <si>
    <t>TEC-AC-10001090</t>
  </si>
  <si>
    <t>Micro Innovations Wireless Classic Keyboard with Mouse</t>
  </si>
  <si>
    <t>TEC-PH-10001619</t>
  </si>
  <si>
    <t>LG G3</t>
  </si>
  <si>
    <t>TEC-PH-10001299</t>
  </si>
  <si>
    <t>Polycom CX300 Desktop Phone USB VoIP phone</t>
  </si>
  <si>
    <t>OFF-AR-10004165</t>
  </si>
  <si>
    <t>Binney &amp; Smith inkTank Erasable Pocket Highlighter, Chisel Tip, Yellow</t>
  </si>
  <si>
    <t>OFF-EN-10001028</t>
  </si>
  <si>
    <t>FUR-FU-10002456</t>
  </si>
  <si>
    <t>Master Caster Door Stop, Large Neon Orange</t>
  </si>
  <si>
    <t>OFF-PA-10004971</t>
  </si>
  <si>
    <t>Xerox 196</t>
  </si>
  <si>
    <t>OFF-PA-10001977</t>
  </si>
  <si>
    <t>Xerox 194</t>
  </si>
  <si>
    <t>TEC-PH-10003535</t>
  </si>
  <si>
    <t>RCA ViSYS 25423RE1 Corded phone</t>
  </si>
  <si>
    <t>OFF-BI-10002414</t>
  </si>
  <si>
    <t>GBC ProClick Spines for 32-Hole Punch</t>
  </si>
  <si>
    <t>OFF-AR-10003481</t>
  </si>
  <si>
    <t>Newell 348</t>
  </si>
  <si>
    <t>OFF-PA-10000466</t>
  </si>
  <si>
    <t>Memo Book, 100 Message Capacity, 5 3/8” x 11”</t>
  </si>
  <si>
    <t>FUR-FU-10003731</t>
  </si>
  <si>
    <t>Eldon Expressions Wood and Plastic Desk Accessories, Oak</t>
  </si>
  <si>
    <t>OFF-FA-10002780</t>
  </si>
  <si>
    <t>FUR-FU-10003798</t>
  </si>
  <si>
    <t>Ultra Door Kickplate, 8"H x 34"W</t>
  </si>
  <si>
    <t>FUR-BO-10004709</t>
  </si>
  <si>
    <t>Bush Westfield Collection Bookcases, Medium Cherry Finish</t>
  </si>
  <si>
    <t>OFF-AR-10003087</t>
  </si>
  <si>
    <t>FUR-FU-10001215</t>
  </si>
  <si>
    <t>Howard Miller 11-1/2" Diameter Brentwood Wall Clock</t>
  </si>
  <si>
    <t>OFF-PA-10001776</t>
  </si>
  <si>
    <t>Wirebound Message Books, Four 2 3/4" x 5" Forms per Page, 600 Sets per Book</t>
  </si>
  <si>
    <t>TEC-MA-10003183</t>
  </si>
  <si>
    <t>DYMO CardScan Personal V9 Business Card Scanner</t>
  </si>
  <si>
    <t>FUR-FU-10000550</t>
  </si>
  <si>
    <t>Stacking Trays by OIC</t>
  </si>
  <si>
    <t>FUR-FU-10001979</t>
  </si>
  <si>
    <t>Dana Halogen Swing-Arm Architect Lamp</t>
  </si>
  <si>
    <t>TEC-PH-10004774</t>
  </si>
  <si>
    <t>Gear Head AU3700S Headset</t>
  </si>
  <si>
    <t>OFF-AR-10002766</t>
  </si>
  <si>
    <t>FUR-FU-10003553</t>
  </si>
  <si>
    <t>Howard Miller 13-1/2" Diameter Rosebrook Wall Clock</t>
  </si>
  <si>
    <t>OFF-BI-10003094</t>
  </si>
  <si>
    <t>Self-Adhesive Ring Binder Labels</t>
  </si>
  <si>
    <t>OFF-BI-10003291</t>
  </si>
  <si>
    <t>Wilson Jones Leather-Like Binders with DublLock Round Rings</t>
  </si>
  <si>
    <t>TEC-PH-10002275</t>
  </si>
  <si>
    <t>Mitel 5320 IP Phone VoIP phone</t>
  </si>
  <si>
    <t>FUR-BO-10000711</t>
  </si>
  <si>
    <t>Hon Metal Bookcases, Gray</t>
  </si>
  <si>
    <t>TEC-MA-10000864</t>
  </si>
  <si>
    <t>Cisco 9971 IP Video Phone Charcoal</t>
  </si>
  <si>
    <t>OFF-AP-10004655</t>
  </si>
  <si>
    <t>Holmes Visible Mist Ultrasonic Humidifier with 2.3-Gallon Output per Day, Replacement Filter</t>
  </si>
  <si>
    <t>TEC-AC-10000199</t>
  </si>
  <si>
    <t>Kingston Digital DataTraveler 8GB USB 2.0</t>
  </si>
  <si>
    <t>OFF-AR-10003179</t>
  </si>
  <si>
    <t>Dixon Ticonderoga Core-Lock Colored Pencils</t>
  </si>
  <si>
    <t>OFF-ST-10003722</t>
  </si>
  <si>
    <t>Project Tote Personal File</t>
  </si>
  <si>
    <t>OFF-AP-10001947</t>
  </si>
  <si>
    <t>Acco 6 Outlet Guardian Premium Plus Surge Suppressor</t>
  </si>
  <si>
    <t>OFF-BI-10001107</t>
  </si>
  <si>
    <t>GBC White Gloss Covers, Plain Front</t>
  </si>
  <si>
    <t>OFF-BI-10002854</t>
  </si>
  <si>
    <t>Performers Binder/Pad Holder, Black</t>
  </si>
  <si>
    <t>OFF-LA-10003148</t>
  </si>
  <si>
    <t>Avery 51</t>
  </si>
  <si>
    <t>OFF-BI-10000962</t>
  </si>
  <si>
    <t>Acco Flexible ACCOHIDE Square Ring Data Binder, Dark Blue, 11 1/2" X 14" 7/8"</t>
  </si>
  <si>
    <t>OFF-BI-10004781</t>
  </si>
  <si>
    <t>GBC Wire Binding Strips</t>
  </si>
  <si>
    <t>OFF-PA-10000533</t>
  </si>
  <si>
    <t>Southworth Parchment Paper &amp; Envelopes</t>
  </si>
  <si>
    <t>OFF-BI-10002215</t>
  </si>
  <si>
    <t>Wilson Jones Hanging View Binder, White, 1"</t>
  </si>
  <si>
    <t>OFF-AR-10003582</t>
  </si>
  <si>
    <t>Boston Electric Pencil Sharpener, Model 1818, Charcoal Black</t>
  </si>
  <si>
    <t>FUR-BO-10002853</t>
  </si>
  <si>
    <t>O'Sullivan 5-Shelf Heavy-Duty Bookcases</t>
  </si>
  <si>
    <t>OFF-PA-10004022</t>
  </si>
  <si>
    <t>Hammermill Color Copier Paper (28Lb. and 96 Bright)</t>
  </si>
  <si>
    <t>OFF-PA-10004248</t>
  </si>
  <si>
    <t>Xerox 1990</t>
  </si>
  <si>
    <t>OFF-AP-10000179</t>
  </si>
  <si>
    <t>Honeywell Enviracaire Portable HEPA Air Cleaner for up to 10 x 16 Room</t>
  </si>
  <si>
    <t>OFF-PA-10004965</t>
  </si>
  <si>
    <t>Xerox 1921</t>
  </si>
  <si>
    <t>OFF-BI-10003876</t>
  </si>
  <si>
    <t>Green Canvas Binder for 8-1/2" x 14" Sheets</t>
  </si>
  <si>
    <t>OFF-EN-10004007</t>
  </si>
  <si>
    <t>Park Ridge Embossed Executive Business Envelopes</t>
  </si>
  <si>
    <t>OFF-LA-10002271</t>
  </si>
  <si>
    <t>Smead Alpha-Z Color-Coded Second Alphabetical Labels and Starter Set</t>
  </si>
  <si>
    <t>FUR-BO-10003894</t>
  </si>
  <si>
    <t>Safco Value Mate Steel Bookcase, Baked Enamel Finish on Steel, Black</t>
  </si>
  <si>
    <t>OFF-PA-10004243</t>
  </si>
  <si>
    <t>Xerox 1939</t>
  </si>
  <si>
    <t>FUR-FU-10003930</t>
  </si>
  <si>
    <t>Howard Miller 12-3/4 Diameter Accuwave DS  Wall Clock</t>
  </si>
  <si>
    <t>OFF-FA-10004854</t>
  </si>
  <si>
    <t>Vinyl Coated Wire Paper Clips in Organizer Box, 800/Box</t>
  </si>
  <si>
    <t>OFF-PA-10001994</t>
  </si>
  <si>
    <t>Ink Jet Note and Greeting Cards, 8-1/2" x 5-1/2" Card Size</t>
  </si>
  <si>
    <t>OFF-BI-10000948</t>
  </si>
  <si>
    <t>GBC Laser Imprintable Binding System Covers, Desert Sand</t>
  </si>
  <si>
    <t>OFF-AR-10001972</t>
  </si>
  <si>
    <t>Newell 323</t>
  </si>
  <si>
    <t>OFF-AR-10004587</t>
  </si>
  <si>
    <t>Boston 1827 Commercial Additional Cutter, Drive Gear &amp; Gear Rack for 1606</t>
  </si>
  <si>
    <t>OFF-AP-10001366</t>
  </si>
  <si>
    <t>TEC-PH-10001448</t>
  </si>
  <si>
    <t>Anker Astro 15000mAh USB Portable Charger</t>
  </si>
  <si>
    <t>OFF-PA-10003127</t>
  </si>
  <si>
    <t>OFF-EN-10004386</t>
  </si>
  <si>
    <t>Recycled Interoffice Envelopes with String and Button Closure, 10 x 13</t>
  </si>
  <si>
    <t>OFF-BI-10000216</t>
  </si>
  <si>
    <t>Mead 1st Gear 2" Zipper Binder, Asst. Colors</t>
  </si>
  <si>
    <t>FUR-TA-10000688</t>
  </si>
  <si>
    <t>Chromcraft Bull-Nose Wood Round Conference Table Top, Wood Base</t>
  </si>
  <si>
    <t>FUR-FU-10000965</t>
  </si>
  <si>
    <t>Howard Miller 11-1/2" Diameter Ridgewood Wall Clock</t>
  </si>
  <si>
    <t>TEC-PH-10004071</t>
  </si>
  <si>
    <t>PayAnywhere Card Reader</t>
  </si>
  <si>
    <t>TEC-MA-10001047</t>
  </si>
  <si>
    <t>3D Systems Cube Printer, 2nd Generation, Magenta</t>
  </si>
  <si>
    <t>OFF-LA-10003720</t>
  </si>
  <si>
    <t>Avery 487</t>
  </si>
  <si>
    <t>TEC-PH-10001459</t>
  </si>
  <si>
    <t>Samsung Galaxy Mega 6.3</t>
  </si>
  <si>
    <t>OFF-BI-10002764</t>
  </si>
  <si>
    <t>Recycled Pressboard Report Cover with Reinforced Top Hinge</t>
  </si>
  <si>
    <t>OFF-AP-10001962</t>
  </si>
  <si>
    <t>Black &amp; Decker Filter for Double Action Dustbuster Cordless Vac BLDV7210</t>
  </si>
  <si>
    <t>OFF-AR-10004062</t>
  </si>
  <si>
    <t>OFF-EN-10002230</t>
  </si>
  <si>
    <t>Airmail Envelopes</t>
  </si>
  <si>
    <t>FUR-FU-10000175</t>
  </si>
  <si>
    <t>DAX Wood Document Frame.</t>
  </si>
  <si>
    <t>OFF-AR-10000315</t>
  </si>
  <si>
    <t>Dixon Ticonderoga Maple Cedar Pencil, #2</t>
  </si>
  <si>
    <t>OFF-PA-10000556</t>
  </si>
  <si>
    <t>Xerox 208</t>
  </si>
  <si>
    <t>TEC-AC-10003237</t>
  </si>
  <si>
    <t>Memorex Micro Travel Drive 4 GB</t>
  </si>
  <si>
    <t>OFF-EN-10003068</t>
  </si>
  <si>
    <t>#6 3/4 Gummed Flap White Envelopes</t>
  </si>
  <si>
    <t>TEC-PH-10003215</t>
  </si>
  <si>
    <t>Jackery Bar Premium Fast-charging Portable Charger</t>
  </si>
  <si>
    <t>OFF-PA-10000565</t>
  </si>
  <si>
    <t>TEC-PH-10003875</t>
  </si>
  <si>
    <t>KLD Oscar II Style Snap-on Ultra Thin Side Flip Synthetic Leather Cover Case for HTC One HTC M7</t>
  </si>
  <si>
    <t>OFF-AR-10001953</t>
  </si>
  <si>
    <t>Boston 1645 Deluxe Heavier-Duty Electric Pencil Sharpener</t>
  </si>
  <si>
    <t>OFF-FA-10000936</t>
  </si>
  <si>
    <t>Acco Hot Clips Clips to Go</t>
  </si>
  <si>
    <t>OFF-AP-10002998</t>
  </si>
  <si>
    <t>Holmes 99% HEPA Air Purifier</t>
  </si>
  <si>
    <t>OFF-ST-10002583</t>
  </si>
  <si>
    <t>Fellowes Neat Ideas Storage Cubes</t>
  </si>
  <si>
    <t>OFF-AR-10002445</t>
  </si>
  <si>
    <t>SANFORD Major Accent Highlighters</t>
  </si>
  <si>
    <t>FUR-FU-10003773</t>
  </si>
  <si>
    <t>Eldon Cleatmat Plus Chair Mats for High Pile Carpets</t>
  </si>
  <si>
    <t>OFF-SU-10002537</t>
  </si>
  <si>
    <t>Acme Box Cutter Scissors</t>
  </si>
  <si>
    <t>OFF-AP-10001492</t>
  </si>
  <si>
    <t>Acco Six-Outlet Power Strip, 4' Cord Length</t>
  </si>
  <si>
    <t>OFF-AR-10001725</t>
  </si>
  <si>
    <t>Boston Home &amp; Office Model 2000 Electric Pencil Sharpeners</t>
  </si>
  <si>
    <t>FUR-CH-10003535</t>
  </si>
  <si>
    <t>Global Armless Task Chair, Royal Blue</t>
  </si>
  <si>
    <t>OFF-ST-10000129</t>
  </si>
  <si>
    <t>Fellowes Recycled Storage Drawers</t>
  </si>
  <si>
    <t>OFF-PA-10004948</t>
  </si>
  <si>
    <t>Xerox 190</t>
  </si>
  <si>
    <t>OFF-FA-10001561</t>
  </si>
  <si>
    <t>Stockwell Push Pins</t>
  </si>
  <si>
    <t>TEC-CO-10001571</t>
  </si>
  <si>
    <t>Sharp 1540cs Digital Laser Copier</t>
  </si>
  <si>
    <t>OFF-PA-10002005</t>
  </si>
  <si>
    <t>Xerox 225</t>
  </si>
  <si>
    <t>TEC-PH-10000213</t>
  </si>
  <si>
    <t>Seidio BD2-HK3IPH5-BK DILEX Case and Holster Combo for Apple iPhone 5/5s - Black</t>
  </si>
  <si>
    <t>FUR-FU-10001085</t>
  </si>
  <si>
    <t>3M Polarizing Light Filter Sleeves</t>
  </si>
  <si>
    <t>OFF-PA-10000807</t>
  </si>
  <si>
    <t>TOPS "Important Message" Pads, Canary, 4-1/4 x 5-1/2, 50 Sheets per Pad</t>
  </si>
  <si>
    <t>OFF-ST-10003805</t>
  </si>
  <si>
    <t>24 Capacity Maxi Data Binder Racks, Pearl</t>
  </si>
  <si>
    <t>TEC-AC-10001284</t>
  </si>
  <si>
    <t>Enermax Briskie RF Wireless Keyboard and Mouse Combo</t>
  </si>
  <si>
    <t>FUR-FU-10003142</t>
  </si>
  <si>
    <t>Master Big Foot Doorstop, Beige</t>
  </si>
  <si>
    <t>OFF-EN-10004206</t>
  </si>
  <si>
    <t>Multimedia Mailers</t>
  </si>
  <si>
    <t>FUR-CH-10004477</t>
  </si>
  <si>
    <t>Global Push Button Manager's Chair, Indigo</t>
  </si>
  <si>
    <t>OFF-LA-10003388</t>
  </si>
  <si>
    <t>Avery 5</t>
  </si>
  <si>
    <t>FUR-TA-10002855</t>
  </si>
  <si>
    <t>Bevis Round Conference Table Top &amp; Single Column Base</t>
  </si>
  <si>
    <t>OFF-EN-10004773</t>
  </si>
  <si>
    <t>FUR-CH-10003298</t>
  </si>
  <si>
    <t>Office Star - Contemporary Task Swivel chair with Loop Arms, Charcoal</t>
  </si>
  <si>
    <t>TEC-CO-10004202</t>
  </si>
  <si>
    <t>Brother DCP1000 Digital 3 in 1 Multifunction Machine</t>
  </si>
  <si>
    <t>OFF-PA-10002709</t>
  </si>
  <si>
    <t>Xerox 1956</t>
  </si>
  <si>
    <t>FUR-FU-10003424</t>
  </si>
  <si>
    <t>Nu-Dell Oak Frame</t>
  </si>
  <si>
    <t>TEC-AC-10000109</t>
  </si>
  <si>
    <t>Sony Micro Vault Click 16 GB USB 2.0 Flash Drive</t>
  </si>
  <si>
    <t>FUR-FU-10000719</t>
  </si>
  <si>
    <t>DAX Cubicle Frames, 8-1/2 x 11</t>
  </si>
  <si>
    <t>FUR-BO-10003893</t>
  </si>
  <si>
    <t>Sauder Camden County Collection Library</t>
  </si>
  <si>
    <t>TEC-CO-10001943</t>
  </si>
  <si>
    <t>Canon PC-428 Personal Copier</t>
  </si>
  <si>
    <t>OFF-BI-10000831</t>
  </si>
  <si>
    <t>Storex Flexible Poly Binders with Double Pockets</t>
  </si>
  <si>
    <t>FUR-CH-10004983</t>
  </si>
  <si>
    <t>Office Star - Mid Back Dual function Ergonomic High Back Chair with 2-Way Adjustable Arms</t>
  </si>
  <si>
    <t>OFF-PA-10003228</t>
  </si>
  <si>
    <t>Xerox 1917</t>
  </si>
  <si>
    <t>OFF-AR-10001468</t>
  </si>
  <si>
    <t>Sanford Prismacolor Professional Thick Lead Art Pencils, 36-Color Set</t>
  </si>
  <si>
    <t>OFF-BI-10002827</t>
  </si>
  <si>
    <t>Avery Durable Poly Binders</t>
  </si>
  <si>
    <t>OFF-AP-10001005</t>
  </si>
  <si>
    <t>Honeywell Quietcare HEPA Air Cleaner</t>
  </si>
  <si>
    <t>FUR-TA-10004152</t>
  </si>
  <si>
    <t>Barricks 18" x 48" Non-Folding Utility Table with Bottom Storage Shelf</t>
  </si>
  <si>
    <t>TEC-PH-10001305</t>
  </si>
  <si>
    <t>Panasonic KX TS208W Corded phone</t>
  </si>
  <si>
    <t>OFF-BI-10003529</t>
  </si>
  <si>
    <t>Avery Round Ring Poly Binders</t>
  </si>
  <si>
    <t>TEC-PH-10000441</t>
  </si>
  <si>
    <t>VTech DS6151</t>
  </si>
  <si>
    <t>OFF-ST-10002756</t>
  </si>
  <si>
    <t>Tennsco Stur-D-Stor Boltless Shelving, 5 Shelves, 24" Deep, Sand</t>
  </si>
  <si>
    <t>FUR-TA-10002041</t>
  </si>
  <si>
    <t>Bevis Round Conference Table Top, X-Base</t>
  </si>
  <si>
    <t>TEC-AC-10000487</t>
  </si>
  <si>
    <t>SanDisk Cruzer 4 GB USB Flash Drive</t>
  </si>
  <si>
    <t>OFF-PA-10001736</t>
  </si>
  <si>
    <t>Xerox 1880</t>
  </si>
  <si>
    <t>FUR-CH-10000454</t>
  </si>
  <si>
    <t>Hon Deluxe Fabric Upholstered Stacking Chairs, Rounded Back</t>
  </si>
  <si>
    <t>TEC-AC-10002018</t>
  </si>
  <si>
    <t>AmazonBasics 3-Button USB Wired Mouse</t>
  </si>
  <si>
    <t>OFF-BI-10004141</t>
  </si>
  <si>
    <t>Insertable Tab Indexes For Data Binders</t>
  </si>
  <si>
    <t>OFF-EN-10001453</t>
  </si>
  <si>
    <t>Tyvek Interoffice Envelopes, 9 1/2" x 12 1/2", 100/Box</t>
  </si>
  <si>
    <t>OFF-PA-10004733</t>
  </si>
  <si>
    <t>Things To Do Today Spiral Book</t>
  </si>
  <si>
    <t>OFF-AR-10001473</t>
  </si>
  <si>
    <t>Newell 313</t>
  </si>
  <si>
    <t>TEC-PH-10003885</t>
  </si>
  <si>
    <t>Cisco SPA508G</t>
  </si>
  <si>
    <t>OFF-AP-10002651</t>
  </si>
  <si>
    <t>Hoover Upright Vacuum With Dirt Cup</t>
  </si>
  <si>
    <t>TEC-MA-10000752</t>
  </si>
  <si>
    <t>Texas Instrument TI-15 Fraction Calculator</t>
  </si>
  <si>
    <t>OFF-BI-10003429</t>
  </si>
  <si>
    <t>Cardinal HOLDit! Binder Insert Strips,Extra Strips</t>
  </si>
  <si>
    <t>OFF-ST-10001418</t>
  </si>
  <si>
    <t>Carina Media Storage Towers in Natural &amp; Black</t>
  </si>
  <si>
    <t>OFF-AR-10000823</t>
  </si>
  <si>
    <t>Newell 307</t>
  </si>
  <si>
    <t>OFF-FA-10000840</t>
  </si>
  <si>
    <t>OIC Thumb-Tacks</t>
  </si>
  <si>
    <t>TEC-AC-10001267</t>
  </si>
  <si>
    <t>Imation 32GB Pocket Pro USB 3.0 Flash Drive - 32 GB - Black - 1 P ...</t>
  </si>
  <si>
    <t>OFF-BI-10000201</t>
  </si>
  <si>
    <t>Avery Triangle Shaped Sheet Lifters, Black, 2/Pack</t>
  </si>
  <si>
    <t>OFF-EN-10004846</t>
  </si>
  <si>
    <t>Letter or Legal Size Expandable Poly String Tie Envelopes</t>
  </si>
  <si>
    <t>FUR-CH-10003761</t>
  </si>
  <si>
    <t>Global Italian Leather Office Chair</t>
  </si>
  <si>
    <t>OFF-BI-10003476</t>
  </si>
  <si>
    <t>Avery Metallic Poly Binders</t>
  </si>
  <si>
    <t>OFF-PA-10004381</t>
  </si>
  <si>
    <t>14-7/8 x 11 Blue Bar Computer Printout Paper</t>
  </si>
  <si>
    <t>TEC-PH-10003356</t>
  </si>
  <si>
    <t>SmartStand Mobile Device Holder, Assorted Colors</t>
  </si>
  <si>
    <t>FUR-CH-10001708</t>
  </si>
  <si>
    <t>Office Star - Contemporary Swivel Chair with Padded Adjustable Arms and Flex Back</t>
  </si>
  <si>
    <t>OFF-AP-10002670</t>
  </si>
  <si>
    <t>Belkin 8-Outlet Premiere SurgeMaster II Surge Protectors</t>
  </si>
  <si>
    <t>TEC-PH-10001527</t>
  </si>
  <si>
    <t>Plantronics MX500i Earset</t>
  </si>
  <si>
    <t>TEC-PH-10003357</t>
  </si>
  <si>
    <t>Grandstream GXP2100 Mainstream Business Phone</t>
  </si>
  <si>
    <t>TEC-AC-10003198</t>
  </si>
  <si>
    <t>Enermax Acrylux Wireless Keyboard</t>
  </si>
  <si>
    <t>OFF-SU-10001664</t>
  </si>
  <si>
    <t>Acme Office Executive Series Stainless Steel Trimmers</t>
  </si>
  <si>
    <t>OFF-LA-10001175</t>
  </si>
  <si>
    <t>Avery 514</t>
  </si>
  <si>
    <t>OFF-BI-10001120</t>
  </si>
  <si>
    <t>Ibico EPK-21 Electric Binding System</t>
  </si>
  <si>
    <t>OFF-AP-10000390</t>
  </si>
  <si>
    <t>Euro Pro Shark Stick Mini Vacuum</t>
  </si>
  <si>
    <t>TEC-AC-10000736</t>
  </si>
  <si>
    <t>Logitech G600 MMO Gaming Mouse</t>
  </si>
  <si>
    <t>OFF-SU-10000898</t>
  </si>
  <si>
    <t>Acme Hot Forged Carbon Steel Scissors with Nickel-Plated Handles, 3 7/8" Cut, 8"L</t>
  </si>
  <si>
    <t>OFF-PA-10000143</t>
  </si>
  <si>
    <t>Astroparche Fine Business Paper</t>
  </si>
  <si>
    <t>TEC-AC-10002550</t>
  </si>
  <si>
    <t>Maxell 4.7GB DVD-RW 3/Pack</t>
  </si>
  <si>
    <t>TEC-MA-10000045</t>
  </si>
  <si>
    <t>Zebra ZM400 Thermal Label Printer</t>
  </si>
  <si>
    <t>FUR-CH-10003968</t>
  </si>
  <si>
    <t>Novimex Turbo Task Chair</t>
  </si>
  <si>
    <t>FUR-BO-10004690</t>
  </si>
  <si>
    <t>O'Sullivan Cherrywood Estates Traditional Barrister Bookcase</t>
  </si>
  <si>
    <t>TEC-AC-10003610</t>
  </si>
  <si>
    <t>Logitech Illuminated - Keyboard</t>
  </si>
  <si>
    <t>OFF-EN-10000483</t>
  </si>
  <si>
    <t>White Envelopes, White Envelopes with Clear Poly Window</t>
  </si>
  <si>
    <t>OFF-PA-10002606</t>
  </si>
  <si>
    <t>Xerox 1928</t>
  </si>
  <si>
    <t>TEC-AC-10002001</t>
  </si>
  <si>
    <t>Logitech Wireless Gaming Headset G930</t>
  </si>
  <si>
    <t>FUR-BO-10002213</t>
  </si>
  <si>
    <t>Sauder Forest Hills Library, Woodland Oak Finish</t>
  </si>
  <si>
    <t>TEC-PH-10000562</t>
  </si>
  <si>
    <t>Samsung Convoy 3</t>
  </si>
  <si>
    <t>OFF-PA-10001752</t>
  </si>
  <si>
    <t>Hammermill CopyPlus Copy Paper (20Lb. and 84 Bright)</t>
  </si>
  <si>
    <t>OFF-ST-10004507</t>
  </si>
  <si>
    <t>Advantus Rolling Storage Box</t>
  </si>
  <si>
    <t>TEC-AC-10000682</t>
  </si>
  <si>
    <t>Kensington K72356US Mouse-in-a-Box USB Desktop Mouse</t>
  </si>
  <si>
    <t>FUR-FU-10001025</t>
  </si>
  <si>
    <t>Eldon Imàge Series Desk Accessories, Clear</t>
  </si>
  <si>
    <t>OFF-LA-10004178</t>
  </si>
  <si>
    <t>Avery 491</t>
  </si>
  <si>
    <t>OFF-BI-10002432</t>
  </si>
  <si>
    <t>Wilson Jones Standard D-Ring Binders</t>
  </si>
  <si>
    <t>TEC-AC-10001956</t>
  </si>
  <si>
    <t>Microsoft Arc Touch Mouse</t>
  </si>
  <si>
    <t>FUR-FU-10001731</t>
  </si>
  <si>
    <t>Acrylic Self-Standing Desk Frames</t>
  </si>
  <si>
    <t>TEC-PH-10002584</t>
  </si>
  <si>
    <t>Samsung Galaxy S4</t>
  </si>
  <si>
    <t>TEC-PH-10001700</t>
  </si>
  <si>
    <t>Panasonic KX-TG6844B Expandable Digital Cordless Telephone</t>
  </si>
  <si>
    <t>OFF-PA-10003797</t>
  </si>
  <si>
    <t>Xerox 209</t>
  </si>
  <si>
    <t>OFF-ST-10000885</t>
  </si>
  <si>
    <t>Fellowes Desktop Hanging File Manager</t>
  </si>
  <si>
    <t>TEC-PH-10002789</t>
  </si>
  <si>
    <t>LG Exalt</t>
  </si>
  <si>
    <t>OFF-EN-10003448</t>
  </si>
  <si>
    <t>Peel &amp; Seel Recycled Catalog Envelopes, Brown</t>
  </si>
  <si>
    <t>OFF-SU-10000151</t>
  </si>
  <si>
    <t>High Speed Automatic Electric Letter Opener</t>
  </si>
  <si>
    <t>OFF-ST-10004258</t>
  </si>
  <si>
    <t>Portable Personal File Box</t>
  </si>
  <si>
    <t>OFF-AP-10000938</t>
  </si>
  <si>
    <t>Avanti 1.7 Cu. Ft. Refrigerator</t>
  </si>
  <si>
    <t>OFF-PA-10001033</t>
  </si>
  <si>
    <t>Xerox 1893</t>
  </si>
  <si>
    <t>FUR-CH-10004626</t>
  </si>
  <si>
    <t>Office Star Flex Back Scooter Chair with Aluminum Finish Frame</t>
  </si>
  <si>
    <t>OFF-SU-10004737</t>
  </si>
  <si>
    <t>Acme Design Stainless Steel Bent Scissors</t>
  </si>
  <si>
    <t>FUR-TA-10001691</t>
  </si>
  <si>
    <t>Barricks Non-Folding Utility Table with Steel Legs, Laminate Tops</t>
  </si>
  <si>
    <t>TEC-MA-10003173</t>
  </si>
  <si>
    <t>Hewlett-Packard 300S Scientific Calculator</t>
  </si>
  <si>
    <t>FUR-FU-10000260</t>
  </si>
  <si>
    <t>6" Cubicle Wall Clock, Black</t>
  </si>
  <si>
    <t>TEC-AC-10002134</t>
  </si>
  <si>
    <t>Rosewill 107 Normal Keys USB Wired Standard Keyboard</t>
  </si>
  <si>
    <t>FUR-FU-10001706</t>
  </si>
  <si>
    <t>Longer-Life Soft White Bulbs</t>
  </si>
  <si>
    <t>OFF-ST-10004835</t>
  </si>
  <si>
    <t>Plastic Stacking Crates &amp; Casters</t>
  </si>
  <si>
    <t>OFF-LA-10000305</t>
  </si>
  <si>
    <t>Avery 495</t>
  </si>
  <si>
    <t>FUR-CH-10002017</t>
  </si>
  <si>
    <t>SAFCO Optional Arm Kit for Workspace Cribbage Stacking Chair</t>
  </si>
  <si>
    <t>OFF-AR-10003723</t>
  </si>
  <si>
    <t>Avery Hi-Liter Fluorescent Desk Style Markers</t>
  </si>
  <si>
    <t>OFF-BI-10001636</t>
  </si>
  <si>
    <t>Ibico Plastic and Wire Spiral Binding Combs</t>
  </si>
  <si>
    <t>OFF-PA-10000062</t>
  </si>
  <si>
    <t>Green Bar Computer Printout Paper</t>
  </si>
  <si>
    <t>OFF-ST-10002554</t>
  </si>
  <si>
    <t>Tennsco Industrial Shelving</t>
  </si>
  <si>
    <t>OFF-PA-10004665</t>
  </si>
  <si>
    <t>Advantus Motivational Note Cards</t>
  </si>
  <si>
    <t>FUR-FU-10000672</t>
  </si>
  <si>
    <t>Executive Impressions 10" Spectator Wall Clock</t>
  </si>
  <si>
    <t>OFF-PA-10003302</t>
  </si>
  <si>
    <t>Xerox 1906</t>
  </si>
  <si>
    <t>OFF-PA-10000551</t>
  </si>
  <si>
    <t>Array Memo Cubes</t>
  </si>
  <si>
    <t>OFF-PA-10001870</t>
  </si>
  <si>
    <t>Xerox 202</t>
  </si>
  <si>
    <t>TEC-PH-10001760</t>
  </si>
  <si>
    <t>Bose SoundLink Bluetooth Speaker</t>
  </si>
  <si>
    <t>TEC-PH-10001924</t>
  </si>
  <si>
    <t>iHome FM Clock Radio with Lightning Dock</t>
  </si>
  <si>
    <t>OFF-AP-10003622</t>
  </si>
  <si>
    <t>Bravo II Megaboss 12-Amp Hard Body Upright, Replacement Belts, 2 Belts per Pack</t>
  </si>
  <si>
    <t>OFF-PA-10003022</t>
  </si>
  <si>
    <t>Standard Line “While You Were Out” Hardbound Telephone Message Book</t>
  </si>
  <si>
    <t>OFF-BI-10004099</t>
  </si>
  <si>
    <t>GBC VeloBinder Strips</t>
  </si>
  <si>
    <t>OFF-PA-10001215</t>
  </si>
  <si>
    <t>Xerox 1963</t>
  </si>
  <si>
    <t>TEC-AC-10003870</t>
  </si>
  <si>
    <t>Logitech Z-906 Speaker sys - home theater - 5.1-CH</t>
  </si>
  <si>
    <t>FUR-BO-10004218</t>
  </si>
  <si>
    <t>Bush Heritage Pine Collection 5-Shelf Bookcase, Albany Pine Finish, *Special Order</t>
  </si>
  <si>
    <t>OFF-AP-10000275</t>
  </si>
  <si>
    <t>Sanyo Counter Height Refrigerator with Crisper, 3.6 Cubic Foot, Stainless Steel/Black</t>
  </si>
  <si>
    <t>OFF-PA-10000859</t>
  </si>
  <si>
    <t>Unpadded Memo Slips</t>
  </si>
  <si>
    <t>OFF-SU-10004261</t>
  </si>
  <si>
    <t>Fiskars 8" Scissors, 2/Pack</t>
  </si>
  <si>
    <t>OFF-FA-10000089</t>
  </si>
  <si>
    <t>Acco Glide Clips</t>
  </si>
  <si>
    <t>OFF-ST-10002301</t>
  </si>
  <si>
    <t>Tennsco Commercial Shelving</t>
  </si>
  <si>
    <t>OFF-BI-10002133</t>
  </si>
  <si>
    <t>Wilson Jones Elliptical Ring 3 1/2" Capacity Binders, 800 sheets</t>
  </si>
  <si>
    <t>FUR-CH-10002044</t>
  </si>
  <si>
    <t>Office Star - Contemporary Task Swivel chair with 2-way adjustable arms, Plum</t>
  </si>
  <si>
    <t>FUR-FU-10001847</t>
  </si>
  <si>
    <t>Eldon Image Series Black Desk Accessories</t>
  </si>
  <si>
    <t>OFF-PA-10000167</t>
  </si>
  <si>
    <t>Xerox 1925</t>
  </si>
  <si>
    <t>TEC-PH-10001795</t>
  </si>
  <si>
    <t>RCA H5401RE1 DECT 6.0 4-Line Cordless Handset With Caller ID/Call Waiting</t>
  </si>
  <si>
    <t>FUR-TA-10001086</t>
  </si>
  <si>
    <t>SAFCO PlanMaster Boards, 60w x 37-1/2d, White Melamine</t>
  </si>
  <si>
    <t>FUR-FU-10002396</t>
  </si>
  <si>
    <t>DAX Copper Panel Document Frame, 5 x 7 Size</t>
  </si>
  <si>
    <t>FUR-FU-10002963</t>
  </si>
  <si>
    <t>Master Caster Door Stop, Gray</t>
  </si>
  <si>
    <t>OFF-PA-10000048</t>
  </si>
  <si>
    <t>Xerox 20</t>
  </si>
  <si>
    <t>OFF-BI-10001153</t>
  </si>
  <si>
    <t>Ibico Recycled Grain-Textured Covers</t>
  </si>
  <si>
    <t>OFF-AR-10000799</t>
  </si>
  <si>
    <t>Col-Erase Pencils with Erasers</t>
  </si>
  <si>
    <t>OFF-AR-10003829</t>
  </si>
  <si>
    <t>Newell 35</t>
  </si>
  <si>
    <t>OFF-AR-10000462</t>
  </si>
  <si>
    <t>Sanford Pocket Accent Highlighters</t>
  </si>
  <si>
    <t>OFF-ST-10002182</t>
  </si>
  <si>
    <t>Iris 3-Drawer Stacking Bin, Black</t>
  </si>
  <si>
    <t>OFF-AR-10004010</t>
  </si>
  <si>
    <t>Hunt Boston Vacuum Mount KS Pencil Sharpener</t>
  </si>
  <si>
    <t>OFF-ST-10003572</t>
  </si>
  <si>
    <t>Portfile Personal File Boxes</t>
  </si>
  <si>
    <t>OFF-BI-10003718</t>
  </si>
  <si>
    <t>GBC Therma-A-Bind 250T Electric Binding System</t>
  </si>
  <si>
    <t>OFF-AP-10001626</t>
  </si>
  <si>
    <t>Commercial WindTunnel Clean Air Upright Vacuum, Replacement Belts, Filtration Bags</t>
  </si>
  <si>
    <t>OFF-ST-10003994</t>
  </si>
  <si>
    <t>Belkin 19" Center-Weighted Shelf, Gray</t>
  </si>
  <si>
    <t>FUR-TA-10002530</t>
  </si>
  <si>
    <t>Iceberg OfficeWorks 42" Round Tables</t>
  </si>
  <si>
    <t>FUR-FU-10004245</t>
  </si>
  <si>
    <t>Career Cubicle Clock, 8 1/4", Black</t>
  </si>
  <si>
    <t>OFF-PA-10003063</t>
  </si>
  <si>
    <t>EcoTones Memo Sheets</t>
  </si>
  <si>
    <t>FUR-FU-10003274</t>
  </si>
  <si>
    <t>Regeneration Desk Collection</t>
  </si>
  <si>
    <t>OFF-AR-10000914</t>
  </si>
  <si>
    <t>Boston 16765 Mini Stand Up Battery Pencil Sharpener</t>
  </si>
  <si>
    <t>FUR-FU-10003192</t>
  </si>
  <si>
    <t>Luxo Adjustable Task Clamp Lamp</t>
  </si>
  <si>
    <t>FUR-FU-10000193</t>
  </si>
  <si>
    <t>Tenex Chairmats For Use with Hard Floors</t>
  </si>
  <si>
    <t>OFF-FA-10000735</t>
  </si>
  <si>
    <t>OFF-BI-10002794</t>
  </si>
  <si>
    <t>Avery Trapezoid Ring Binder, 3" Capacity, Black, 1040 sheets</t>
  </si>
  <si>
    <t>OFF-AR-10000817</t>
  </si>
  <si>
    <t>Manco Dry-Lighter Erasable Highlighter</t>
  </si>
  <si>
    <t>OFF-SU-10002522</t>
  </si>
  <si>
    <t>Acme Kleen Earth Office Shears</t>
  </si>
  <si>
    <t>TEC-PH-10003655</t>
  </si>
  <si>
    <t>Sannysis Cute Owl Design Soft Skin Case Cover for Samsung Galaxy S4</t>
  </si>
  <si>
    <t>OFF-ST-10001031</t>
  </si>
  <si>
    <t>Adjustable Personal File Tote</t>
  </si>
  <si>
    <t>TEC-AC-10004171</t>
  </si>
  <si>
    <t>Razer Kraken 7.1 Surround Sound Over Ear USB Gaming Headset</t>
  </si>
  <si>
    <t>TEC-AC-10003023</t>
  </si>
  <si>
    <t>Logitech G105 Gaming Keyboard</t>
  </si>
  <si>
    <t>OFF-BI-10000174</t>
  </si>
  <si>
    <t>Wilson Jones Clip &amp; Carry Folder Binder Tool for Ring Binders, Clear</t>
  </si>
  <si>
    <t>OFF-BI-10004233</t>
  </si>
  <si>
    <t>GBC Pre-Punched Binding Paper, Plastic, White, 8-1/2" x 11"</t>
  </si>
  <si>
    <t>OFF-PA-10000232</t>
  </si>
  <si>
    <t>Xerox 1975</t>
  </si>
  <si>
    <t>TEC-PH-10000923</t>
  </si>
  <si>
    <t>Belkin SportFit Armband For iPhone 5s/5c, Fuchsia</t>
  </si>
  <si>
    <t>OFF-LA-10003498</t>
  </si>
  <si>
    <t>Avery 475</t>
  </si>
  <si>
    <t>OFF-AP-10004052</t>
  </si>
  <si>
    <t>Hoover Replacement Belts For Soft Guard &amp; Commercial Ltweight Upright Vacs, 2/Pk</t>
  </si>
  <si>
    <t>TEC-MA-10000423</t>
  </si>
  <si>
    <t>Texas Instruments TI-34 Scientific Calculator</t>
  </si>
  <si>
    <t>TEC-PH-10004447</t>
  </si>
  <si>
    <t>Toshiba IPT2010-SD IP Telephone</t>
  </si>
  <si>
    <t>OFF-LA-10004545</t>
  </si>
  <si>
    <t>Avery 50</t>
  </si>
  <si>
    <t>TEC-CO-10002313</t>
  </si>
  <si>
    <t>Canon PC1080F Personal Copier</t>
  </si>
  <si>
    <t>FUR-CH-10001545</t>
  </si>
  <si>
    <t>Hon Comfortask Task/Swivel Chairs</t>
  </si>
  <si>
    <t>TEC-MA-10003329</t>
  </si>
  <si>
    <t>Vtech AT&amp;T CL2940 Corded Speakerphone, Black</t>
  </si>
  <si>
    <t>FUR-FU-10000723</t>
  </si>
  <si>
    <t>Deflect-o EconoMat Studded, No Bevel Mat for Low Pile Carpeting</t>
  </si>
  <si>
    <t>TEC-AC-10002718</t>
  </si>
  <si>
    <t>Belkin Standard 104 key USB Keyboard</t>
  </si>
  <si>
    <t>TEC-PH-10002170</t>
  </si>
  <si>
    <t>ClearSounds CSC500 Amplified Spirit Phone Corded phone</t>
  </si>
  <si>
    <t>OFF-PA-10000418</t>
  </si>
  <si>
    <t>Xerox 189</t>
  </si>
  <si>
    <t>TEC-AC-10003095</t>
  </si>
  <si>
    <t>Logitech G35 7.1-Channel Surround Sound Headset</t>
  </si>
  <si>
    <t>TEC-PH-10004100</t>
  </si>
  <si>
    <t>Griffin GC17055 Auxiliary Audio Cable</t>
  </si>
  <si>
    <t>OFF-ST-10000636</t>
  </si>
  <si>
    <t>Rogers Profile Extra Capacity Storage Tub</t>
  </si>
  <si>
    <t>TEC-PH-10003174</t>
  </si>
  <si>
    <t>RCA ViSYS 25825 Wireless digital phone</t>
  </si>
  <si>
    <t>OFF-PA-10001497</t>
  </si>
  <si>
    <t>Xerox 1914</t>
  </si>
  <si>
    <t>OFF-AP-10002765</t>
  </si>
  <si>
    <t>Fellowes Advanced Computer Series Surge Protectors</t>
  </si>
  <si>
    <t>FUR-TA-10001771</t>
  </si>
  <si>
    <t>Bush Cubix Conference Tables, Fully Assembled</t>
  </si>
  <si>
    <t>OFF-PA-10001815</t>
  </si>
  <si>
    <t>Xerox 1885</t>
  </si>
  <si>
    <t>OFF-BI-10000136</t>
  </si>
  <si>
    <t>Avery Non-Stick Heavy Duty View Round Locking Ring Binders</t>
  </si>
  <si>
    <t>OFF-PA-10001952</t>
  </si>
  <si>
    <t>Xerox 1902</t>
  </si>
  <si>
    <t>FUR-FU-10003799</t>
  </si>
  <si>
    <t>Seth Thomas 13 1/2" Wall Clock</t>
  </si>
  <si>
    <t>OFF-SU-10004661</t>
  </si>
  <si>
    <t>Acme Titanium Bonded Scissors</t>
  </si>
  <si>
    <t>FUR-BO-10001519</t>
  </si>
  <si>
    <t>O'Sullivan 3-Shelf Heavy-Duty Bookcases</t>
  </si>
  <si>
    <t>OFF-PA-10001826</t>
  </si>
  <si>
    <t>Xerox 207</t>
  </si>
  <si>
    <t>OFF-AR-10001231</t>
  </si>
  <si>
    <t>Sanford EarthWrite Recycled Pencils, Medium Soft, #2</t>
  </si>
  <si>
    <t>OFF-SU-10004768</t>
  </si>
  <si>
    <t>Acme Kleencut Forged Steel Scissors</t>
  </si>
  <si>
    <t>OFF-ST-10000676</t>
  </si>
  <si>
    <t>Fellowes Econo/Stor Drawers</t>
  </si>
  <si>
    <t>OFF-PA-10003657</t>
  </si>
  <si>
    <t>Xerox 1927</t>
  </si>
  <si>
    <t>FUR-FU-10001185</t>
  </si>
  <si>
    <t>Advantus Employee of the Month Certificate Frame, 11 x 13-1/2</t>
  </si>
  <si>
    <t>FUR-FU-10002553</t>
  </si>
  <si>
    <t>Electrix Incandescent Magnifying Lamp, Black</t>
  </si>
  <si>
    <t>FUR-FU-10000747</t>
  </si>
  <si>
    <t>Tenex B1-RE Series Chair Mats for Low Pile Carpets</t>
  </si>
  <si>
    <t>OFF-AP-10002222</t>
  </si>
  <si>
    <t>OFF-AR-10003752</t>
  </si>
  <si>
    <t>Deluxe Chalkboard Eraser Cleaner</t>
  </si>
  <si>
    <t>FUR-CH-10000155</t>
  </si>
  <si>
    <t>Global Comet Stacking Armless Chair</t>
  </si>
  <si>
    <t>TEC-PH-10001817</t>
  </si>
  <si>
    <t>Wilson Electronics DB Pro Signal Booster</t>
  </si>
  <si>
    <t>FUR-FU-10002088</t>
  </si>
  <si>
    <t>Nu-Dell Float Frame 11 x 14 1/2</t>
  </si>
  <si>
    <t>OFF-PA-10000483</t>
  </si>
  <si>
    <t>Xerox 19</t>
  </si>
  <si>
    <t>OFF-ST-10001172</t>
  </si>
  <si>
    <t>Tennsco Lockers, Sand</t>
  </si>
  <si>
    <t>FUR-FU-10004351</t>
  </si>
  <si>
    <t>OFF-LA-10001982</t>
  </si>
  <si>
    <t>Smead Alpha-Z Color-Coded Name Labels First Letter Starter Set</t>
  </si>
  <si>
    <t>TEC-PH-10002114</t>
  </si>
  <si>
    <t>Xiaomi Mi3</t>
  </si>
  <si>
    <t>FUR-CH-10003817</t>
  </si>
  <si>
    <t>Global Value Steno Chair, Gray</t>
  </si>
  <si>
    <t>FUR-BO-10001608</t>
  </si>
  <si>
    <t>Hon Metal Bookcases, Black</t>
  </si>
  <si>
    <t>OFF-ST-10002485</t>
  </si>
  <si>
    <t>Rogers Deluxe File Chest</t>
  </si>
  <si>
    <t>OFF-ST-10001932</t>
  </si>
  <si>
    <t>Fellowes Staxonsteel Drawer Files</t>
  </si>
  <si>
    <t>TEC-PH-10004667</t>
  </si>
  <si>
    <t>Cisco 8x8 Inc. 6753i IP Business Phone System</t>
  </si>
  <si>
    <t>OFF-BI-10001758</t>
  </si>
  <si>
    <t>Wilson Jones 14 Line Acrylic Coated Pressboard Data Binders</t>
  </si>
  <si>
    <t>FUR-CH-10000309</t>
  </si>
  <si>
    <t>Global Comet Stacking Arm Chair</t>
  </si>
  <si>
    <t>FUR-CH-10004218</t>
  </si>
  <si>
    <t>Global Fabric Manager's Chair, Dark Gray</t>
  </si>
  <si>
    <t>TEC-CO-10001766</t>
  </si>
  <si>
    <t>Canon PC940 Copier</t>
  </si>
  <si>
    <t>FUR-FU-10000087</t>
  </si>
  <si>
    <t>Executive Impressions 14" Two-Color Numerals Wall Clock</t>
  </si>
  <si>
    <t>FUR-BO-10003660</t>
  </si>
  <si>
    <t>Bush Cubix Collection Bookcases, Fully Assembled</t>
  </si>
  <si>
    <t>OFF-LA-10000134</t>
  </si>
  <si>
    <t>Avery 511</t>
  </si>
  <si>
    <t>OFF-SU-10000646</t>
  </si>
  <si>
    <t>Premier Automatic Letter Opener</t>
  </si>
  <si>
    <t>OFF-EN-10004459</t>
  </si>
  <si>
    <t>Security-Tint Envelopes</t>
  </si>
  <si>
    <t>OFF-PA-10000141</t>
  </si>
  <si>
    <t>Ampad Evidence Wirebond Steno Books, 6" x 9"</t>
  </si>
  <si>
    <t>FUR-FU-10002874</t>
  </si>
  <si>
    <t>Ultra Commercial Grade Dual Valve Door Closer</t>
  </si>
  <si>
    <t>FUR-TA-10003715</t>
  </si>
  <si>
    <t>Hon 2111 Invitation Series Corner Table</t>
  </si>
  <si>
    <t>OFF-BI-10002931</t>
  </si>
  <si>
    <t>Avery Trapezoid Extra Heavy Duty 4" Binders</t>
  </si>
  <si>
    <t>OFF-BI-10001460</t>
  </si>
  <si>
    <t>Plastic Binding Combs</t>
  </si>
  <si>
    <t>FUR-FU-10003489</t>
  </si>
  <si>
    <t>Contemporary Borderless Frame</t>
  </si>
  <si>
    <t>OFF-SU-10002301</t>
  </si>
  <si>
    <t>Serrated Blade or Curved Handle Hand Letter Openers</t>
  </si>
  <si>
    <t>TEC-PH-10003095</t>
  </si>
  <si>
    <t>Samsung HM1900 Bluetooth Headset</t>
  </si>
  <si>
    <t>OFF-LA-10002034</t>
  </si>
  <si>
    <t>Avery 478</t>
  </si>
  <si>
    <t>FUR-FU-10004622</t>
  </si>
  <si>
    <t>Eldon Advantage Foldable Chair Mats for Low Pile Carpets</t>
  </si>
  <si>
    <t>OFF-BI-10004209</t>
  </si>
  <si>
    <t>Fellowes Twister Kit, Gray/Clear, 3/pkg</t>
  </si>
  <si>
    <t>TEC-PH-10004006</t>
  </si>
  <si>
    <t>Panasonic KX - TS880B Telephone</t>
  </si>
  <si>
    <t>FUR-FU-10001756</t>
  </si>
  <si>
    <t>Eldon Expressions Desk Accessory, Wood Photo Frame, Mahogany</t>
  </si>
  <si>
    <t>OFF-BI-10001597</t>
  </si>
  <si>
    <t>Wilson Jones Ledger-Size, Piano-Hinge Binder, 2", Blue</t>
  </si>
  <si>
    <t>TEC-PH-10003601</t>
  </si>
  <si>
    <t>Ativa D5772 2-Line 5.8GHz Digital Expandable Corded/Cordless Phone System with Answering &amp; Caller ID/Call Waiting, Black/Silver</t>
  </si>
  <si>
    <t>FUR-CH-10003981</t>
  </si>
  <si>
    <t>Global Commerce Series Low-Back Swivel/Tilt Chairs</t>
  </si>
  <si>
    <t>TEC-PH-10001750</t>
  </si>
  <si>
    <t>Samsung Rugby III</t>
  </si>
  <si>
    <t>TEC-PH-10002468</t>
  </si>
  <si>
    <t>Plantronics CS 50-USB - headset - Convertible, Monaural</t>
  </si>
  <si>
    <t>OFF-AP-10002945</t>
  </si>
  <si>
    <t>Honeywell Enviracaire Portable HEPA Air Cleaner for 17' x 22' Room</t>
  </si>
  <si>
    <t>OFF-PA-10004782</t>
  </si>
  <si>
    <t>Xerox 228</t>
  </si>
  <si>
    <t>FUR-BO-10004695</t>
  </si>
  <si>
    <t>O'Sullivan 2-Door Barrister Bookcase in Odessa Pine</t>
  </si>
  <si>
    <t>OFF-PA-10001593</t>
  </si>
  <si>
    <t>Xerox 1947</t>
  </si>
  <si>
    <t>OFF-AR-10003158</t>
  </si>
  <si>
    <t>Fluorescent Highlighters by Dixon</t>
  </si>
  <si>
    <t>OFF-LA-10002945</t>
  </si>
  <si>
    <t>Permanent Self-Adhesive File Folder Labels for Typewriters, 1 1/8 x 3 1/2, White</t>
  </si>
  <si>
    <t>OFF-ST-10004946</t>
  </si>
  <si>
    <t>Desktop 3-Pocket Hot File</t>
  </si>
  <si>
    <t>TEC-PH-10004042</t>
  </si>
  <si>
    <t>ClearOne Communications CHAT 70 OC Speaker Phone</t>
  </si>
  <si>
    <t>OFF-PA-10001363</t>
  </si>
  <si>
    <t>Xerox 1933</t>
  </si>
  <si>
    <t>OFF-BI-10003007</t>
  </si>
  <si>
    <t>Premium Transparent Presentation Covers, No Pattern/Clear, 8 1/2" x 11"</t>
  </si>
  <si>
    <t>OFF-AP-10003040</t>
  </si>
  <si>
    <t>Fellowes 8 Outlet Superior Workstation Surge Protector w/o Phone/Fax/Modem Protection</t>
  </si>
  <si>
    <t>TEC-AC-10000990</t>
  </si>
  <si>
    <t>Imation Bio 2GB USB Flash Drive Imation Corp</t>
  </si>
  <si>
    <t>TEC-PH-10001615</t>
  </si>
  <si>
    <t>AT&amp;T CL82213</t>
  </si>
  <si>
    <t>OFF-PA-10003001</t>
  </si>
  <si>
    <t>Xerox 1986</t>
  </si>
  <si>
    <t>FUR-CH-10001891</t>
  </si>
  <si>
    <t>Global Deluxe Office Fabric Chairs</t>
  </si>
  <si>
    <t>OFF-PA-10004983</t>
  </si>
  <si>
    <t>Xerox 23</t>
  </si>
  <si>
    <t>TEC-MA-10001127</t>
  </si>
  <si>
    <t>HP Designjet T520 Inkjet Large Format Printer - 24" Color</t>
  </si>
  <si>
    <t>FUR-TA-10003954</t>
  </si>
  <si>
    <t>Hon 94000 Series Round Tables</t>
  </si>
  <si>
    <t>OFF-BI-10002824</t>
  </si>
  <si>
    <t>Recycled Easel Ring Binders</t>
  </si>
  <si>
    <t>FUR-FU-10000820</t>
  </si>
  <si>
    <t>Tensor Brushed Steel Torchiere Floor Lamp</t>
  </si>
  <si>
    <t>TEC-AC-10004568</t>
  </si>
  <si>
    <t>Maxell LTO Ultrium - 800 GB</t>
  </si>
  <si>
    <t>OFF-PA-10003205</t>
  </si>
  <si>
    <t>Wirebound Message Forms, Four 2 3/4 x 5 Forms per Page, Pink Paper</t>
  </si>
  <si>
    <t>FUR-FU-10001986</t>
  </si>
  <si>
    <t>Dana Fluorescent Magnifying Lamp, White, 36"</t>
  </si>
  <si>
    <t>OFF-LA-10002368</t>
  </si>
  <si>
    <t>Avery 479</t>
  </si>
  <si>
    <t>TEC-AC-10000057</t>
  </si>
  <si>
    <t>Microsoft Natural Ergonomic Keyboard 4000</t>
  </si>
  <si>
    <t>OFF-AP-10004980</t>
  </si>
  <si>
    <t>3M Replacement Filter for Office Air Cleaner for 20' x 33' Room</t>
  </si>
  <si>
    <t>TEC-PH-10004389</t>
  </si>
  <si>
    <t>Nokia Lumia 925</t>
  </si>
  <si>
    <t>OFF-ST-10004123</t>
  </si>
  <si>
    <t>Safco Industrial Wire Shelving System</t>
  </si>
  <si>
    <t>TEC-AC-10004803</t>
  </si>
  <si>
    <t>Sony Micro Vault Click 4 GB USB 2.0 Flash Drive</t>
  </si>
  <si>
    <t>TEC-AC-10004877</t>
  </si>
  <si>
    <t>Imation 30456 USB Flash Drive 8GB</t>
  </si>
  <si>
    <t>OFF-PA-10001260</t>
  </si>
  <si>
    <t>TOPS Money Receipt Book, Consecutively Numbered in Red,</t>
  </si>
  <si>
    <t>OFF-PA-10003134</t>
  </si>
  <si>
    <t>Xerox 1937</t>
  </si>
  <si>
    <t>OFF-PA-10000520</t>
  </si>
  <si>
    <t>Xerox 201</t>
  </si>
  <si>
    <t>FUR-CH-10002320</t>
  </si>
  <si>
    <t>Hon Pagoda Stacking Chairs</t>
  </si>
  <si>
    <t>OFF-ST-10003221</t>
  </si>
  <si>
    <t>TEC-PH-10002844</t>
  </si>
  <si>
    <t>Speck Products Candyshell Flip Case</t>
  </si>
  <si>
    <t>OFF-SU-10003567</t>
  </si>
  <si>
    <t>Stiletto Hand Letter Openers</t>
  </si>
  <si>
    <t>OFF-AP-10003287</t>
  </si>
  <si>
    <t>Tripp Lite TLP810NET Broadband Surge for Modem/Fax</t>
  </si>
  <si>
    <t>OFF-ST-10003638</t>
  </si>
  <si>
    <t>Mobile Personal File Cube</t>
  </si>
  <si>
    <t>TEC-PH-10002070</t>
  </si>
  <si>
    <t>Griffin GC36547 PowerJolt SE Lightning Charger</t>
  </si>
  <si>
    <t>FUR-FU-10000277</t>
  </si>
  <si>
    <t>Deflect-o DuraMat Antistatic Studded Beveled Mat for Medium Pile Carpeting</t>
  </si>
  <si>
    <t>TEC-AC-10004420</t>
  </si>
  <si>
    <t>Cherry 142-key Programmable Keyboard</t>
  </si>
  <si>
    <t>TEC-PH-10004094</t>
  </si>
  <si>
    <t>Motorola L703CM</t>
  </si>
  <si>
    <t>TEC-MA-10002790</t>
  </si>
  <si>
    <t>NeatDesk Desktop Scanner &amp; Digital Filing System</t>
  </si>
  <si>
    <t>OFF-AR-10002987</t>
  </si>
  <si>
    <t>Prismacolor Color Pencil Set</t>
  </si>
  <si>
    <t>OFF-PA-10003724</t>
  </si>
  <si>
    <t>Wirebound Message Book, 4 per Page</t>
  </si>
  <si>
    <t>OFF-AP-10001634</t>
  </si>
  <si>
    <t>Hoover Commercial Lightweight Upright Vacuum</t>
  </si>
  <si>
    <t>OFF-AP-10003266</t>
  </si>
  <si>
    <t>Holmes Replacement Filter for HEPA Air Cleaner, Large Room</t>
  </si>
  <si>
    <t>OFF-PA-10001837</t>
  </si>
  <si>
    <t>Xerox 1976</t>
  </si>
  <si>
    <t>TEC-PH-10002538</t>
  </si>
  <si>
    <t>Grandstream GXP1160 VoIP phone</t>
  </si>
  <si>
    <t>OFF-EN-10002592</t>
  </si>
  <si>
    <t>OFF-PA-10001667</t>
  </si>
  <si>
    <t>Great White Multi-Use Recycled Paper (20Lb. and 84 Bright)</t>
  </si>
  <si>
    <t>OFF-AR-10001955</t>
  </si>
  <si>
    <t>Newell 319</t>
  </si>
  <si>
    <t>FUR-TA-10003392</t>
  </si>
  <si>
    <t>Global Adaptabilities Conference Tables</t>
  </si>
  <si>
    <t>OFF-PA-10001184</t>
  </si>
  <si>
    <t>Xerox 1903</t>
  </si>
  <si>
    <t>OFF-BI-10002897</t>
  </si>
  <si>
    <t>Black Avery Memo-Size 3-Ring Binder, 5 1/2" x 8 1/2"</t>
  </si>
  <si>
    <t>OFF-SU-10000432</t>
  </si>
  <si>
    <t>Acco Side-Punched Conventional Columnar Pads</t>
  </si>
  <si>
    <t>TEC-PH-10004908</t>
  </si>
  <si>
    <t>Panasonic KX TS3282W Corded phone</t>
  </si>
  <si>
    <t>OFF-AR-10001427</t>
  </si>
  <si>
    <t>Newell 330</t>
  </si>
  <si>
    <t>FUR-FU-10003806</t>
  </si>
  <si>
    <t>Tenex Chairmat w/ Average Lip, 45" x 53"</t>
  </si>
  <si>
    <t>FUR-FU-10002111</t>
  </si>
  <si>
    <t>Master Caster Door Stop, Large Brown</t>
  </si>
  <si>
    <t>OFF-PA-10000246</t>
  </si>
  <si>
    <t>Riverleaf Stik-Withit Designer Note Cubes</t>
  </si>
  <si>
    <t>TEC-PH-10000193</t>
  </si>
  <si>
    <t>Jensen SMPS-640 - speaker phone</t>
  </si>
  <si>
    <t>TEC-MA-10000904</t>
  </si>
  <si>
    <t>Brother MFC-9340CDW LED All-In-One Printer, Copier Scanner</t>
  </si>
  <si>
    <t>TEC-AC-10001874</t>
  </si>
  <si>
    <t>Logitech Wireless Anywhere Mouse MX for PC and Mac</t>
  </si>
  <si>
    <t>OFF-LA-10002473</t>
  </si>
  <si>
    <t>Avery 484</t>
  </si>
  <si>
    <t>OFF-PA-10004039</t>
  </si>
  <si>
    <t>Xerox 1882</t>
  </si>
  <si>
    <t>TEC-MA-10001148</t>
  </si>
  <si>
    <t>Swingline SM12-08 MicroCut Jam Free Shredder</t>
  </si>
  <si>
    <t>TEC-AC-10003614</t>
  </si>
  <si>
    <t>Verbatim 25 GB 6x Blu-ray Single Layer Recordable Disc, 10/Pack</t>
  </si>
  <si>
    <t>TEC-MA-10002210</t>
  </si>
  <si>
    <t>Epson TM-T88V Direct Thermal Printer - Monochrome - Desktop</t>
  </si>
  <si>
    <t>TEC-MA-10001856</t>
  </si>
  <si>
    <t>Okidata C610n Printer</t>
  </si>
  <si>
    <t>OFF-AR-10004456</t>
  </si>
  <si>
    <t>Panasonic KP-4ABK Battery-Operated Pencil Sharpener</t>
  </si>
  <si>
    <t>OFF-AP-10004540</t>
  </si>
  <si>
    <t>Eureka The Boss Lite 10-Amp Upright Vacuum, Blue</t>
  </si>
  <si>
    <t>OFF-PA-10000809</t>
  </si>
  <si>
    <t>Xerox 206</t>
  </si>
  <si>
    <t>OFF-BI-10000069</t>
  </si>
  <si>
    <t>GBC Prepunched Paper, 19-Hole, for Binding Systems, 24-lb</t>
  </si>
  <si>
    <t>FUR-TA-10004442</t>
  </si>
  <si>
    <t>Riverside Furniture Stanwyck Manor Table Series</t>
  </si>
  <si>
    <t>OFF-FA-10004838</t>
  </si>
  <si>
    <t>Super Bands, 12/Pack</t>
  </si>
  <si>
    <t>TEC-PH-10002033</t>
  </si>
  <si>
    <t>Konftel 250 Conference phone - Charcoal black</t>
  </si>
  <si>
    <t>TEC-AC-10002076</t>
  </si>
  <si>
    <t>Microsoft Natural Keyboard Elite</t>
  </si>
  <si>
    <t>OFF-EN-10002500</t>
  </si>
  <si>
    <t>Globe Weis Peel &amp; Seel First Class Envelopes</t>
  </si>
  <si>
    <t>OFF-AR-10004707</t>
  </si>
  <si>
    <t>TEC-PH-10002583</t>
  </si>
  <si>
    <t>iOttie HLCRIO102 Car Mount</t>
  </si>
  <si>
    <t>TEC-PH-10001128</t>
  </si>
  <si>
    <t>Motorola Droid Maxx</t>
  </si>
  <si>
    <t>TEC-PH-10000730</t>
  </si>
  <si>
    <t>Samsung Galaxy S4 Active</t>
  </si>
  <si>
    <t>OFF-AR-10004602</t>
  </si>
  <si>
    <t>Boston KS Multi-Size Manual Pencil Sharpener</t>
  </si>
  <si>
    <t>OFF-AP-10002867</t>
  </si>
  <si>
    <t>Fellowes Command Center 5-outlet power strip</t>
  </si>
  <si>
    <t>TEC-MA-10001695</t>
  </si>
  <si>
    <t>Zebra GK420t Direct Thermal/Thermal Transfer Printer</t>
  </si>
  <si>
    <t>FUR-CH-10003973</t>
  </si>
  <si>
    <t>GuestStacker Chair with Chrome Finish Legs</t>
  </si>
  <si>
    <t>TEC-MA-10002073</t>
  </si>
  <si>
    <t>3D Systems Cube Printer, 2nd Generation, White</t>
  </si>
  <si>
    <t>OFF-AR-10003217</t>
  </si>
  <si>
    <t>Newell 316</t>
  </si>
  <si>
    <t>FUR-FU-10002813</t>
  </si>
  <si>
    <t>DAX Contemporary Wood Frame with Silver Metal Mat, Desktop, 11 x 14 Size</t>
  </si>
  <si>
    <t>OFF-PA-10000743</t>
  </si>
  <si>
    <t>Xerox 1977</t>
  </si>
  <si>
    <t>FUR-CH-10004754</t>
  </si>
  <si>
    <t>Global Stack Chair with Arms, Black</t>
  </si>
  <si>
    <t>OFF-AR-10001761</t>
  </si>
  <si>
    <t>Avery Hi-Liter Smear-Safe Highlighters</t>
  </si>
  <si>
    <t>TEC-AC-10001553</t>
  </si>
  <si>
    <t>Memorex 25GB 6X Branded Blu-Ray Recordable Disc, 15/Pack</t>
  </si>
  <si>
    <t>OFF-AP-10001469</t>
  </si>
  <si>
    <t>Fellowes 8 Outlet Superior Workstation Surge Protector</t>
  </si>
  <si>
    <t>OFF-PA-10004041</t>
  </si>
  <si>
    <t>It's Hot Message Books with Stickers, 2 3/4" x 5"</t>
  </si>
  <si>
    <t>OFF-AP-10000027</t>
  </si>
  <si>
    <t>Hoover Commercial SteamVac</t>
  </si>
  <si>
    <t>TEC-AC-10002637</t>
  </si>
  <si>
    <t>Logitech VX Revolution Cordless Laser Mouse for Notebooks (Black)</t>
  </si>
  <si>
    <t>TEC-PH-10003589</t>
  </si>
  <si>
    <t>invisibleSHIELD by ZAGG Smudge-Free Screen Protector</t>
  </si>
  <si>
    <t>FUR-FU-10003464</t>
  </si>
  <si>
    <t>Seth Thomas 8 1/2" Cubicle Clock</t>
  </si>
  <si>
    <t>OFF-PA-10002558</t>
  </si>
  <si>
    <t>Xerox 1938</t>
  </si>
  <si>
    <t>OFF-PA-10003729</t>
  </si>
  <si>
    <t>Xerox 1998</t>
  </si>
  <si>
    <t>OFF-BI-10000279</t>
  </si>
  <si>
    <t>Acco Recycled 2" Capacity Laser Printer Hanging Data Binders</t>
  </si>
  <si>
    <t>OFF-BI-10001132</t>
  </si>
  <si>
    <t>Acco PRESSTEX Data Binder with Storage Hooks, Dark Blue, 9 1/2" X 11"</t>
  </si>
  <si>
    <t>TEC-PH-10000526</t>
  </si>
  <si>
    <t>Vtech CS6719</t>
  </si>
  <si>
    <t>OFF-ST-10000036</t>
  </si>
  <si>
    <t>Recycled Data-Pak for Archival Bound Computer Printouts, 12-1/2 x 12-1/2 x 16</t>
  </si>
  <si>
    <t>FUR-FU-10004053</t>
  </si>
  <si>
    <t>DAX Two-Tone Silver Metal Document Frame</t>
  </si>
  <si>
    <t>OFF-AR-10003856</t>
  </si>
  <si>
    <t>Newell 344</t>
  </si>
  <si>
    <t>OFF-PA-10001357</t>
  </si>
  <si>
    <t>Xerox 1886</t>
  </si>
  <si>
    <t>OFF-ST-10003996</t>
  </si>
  <si>
    <t>Letter/Legal File Tote with Clear Snap-On Lid, Black Granite</t>
  </si>
  <si>
    <t>TEC-MA-10003673</t>
  </si>
  <si>
    <t>Hewlett-Packard Desktjet 6988DT Refurbished Printer</t>
  </si>
  <si>
    <t>OFF-BI-10002309</t>
  </si>
  <si>
    <t>Avery Heavy-Duty EZD  Binder With Locking Rings</t>
  </si>
  <si>
    <t>TEC-AC-10003433</t>
  </si>
  <si>
    <t>Maxell 4.7GB DVD+R 5/Pack</t>
  </si>
  <si>
    <t>FUR-BO-10001567</t>
  </si>
  <si>
    <t>Bush Westfield Collection Bookcases, Dark Cherry Finish, Fully Assembled</t>
  </si>
  <si>
    <t>TEC-PH-10002680</t>
  </si>
  <si>
    <t>Samsung Galaxy Note 3</t>
  </si>
  <si>
    <t>TEC-AC-10002926</t>
  </si>
  <si>
    <t>Logitech Wireless Marathon Mouse M705</t>
  </si>
  <si>
    <t>TEC-PH-10004434</t>
  </si>
  <si>
    <t>Cisco IP Phone 7961G VoIP phone - Dark gray</t>
  </si>
  <si>
    <t>OFF-AP-10003278</t>
  </si>
  <si>
    <t>Belkin 7-Outlet SurgeMaster Home Series</t>
  </si>
  <si>
    <t>TEC-PH-10000586</t>
  </si>
  <si>
    <t>AT&amp;T SB67148 SynJ</t>
  </si>
  <si>
    <t>OFF-LA-10001474</t>
  </si>
  <si>
    <t>Avery 477</t>
  </si>
  <si>
    <t>FUR-BO-10001601</t>
  </si>
  <si>
    <t>Sauder Mission Library with Doors, Fruitwood Finish</t>
  </si>
  <si>
    <t>FUR-FU-10003374</t>
  </si>
  <si>
    <t>Electrix Fluorescent Magnifier Lamps &amp; Weighted Base</t>
  </si>
  <si>
    <t>OFF-BI-10002049</t>
  </si>
  <si>
    <t>UniKeep View Case Binders</t>
  </si>
  <si>
    <t>FUR-TA-10003469</t>
  </si>
  <si>
    <t>Balt Split Level Computer Training Table</t>
  </si>
  <si>
    <t>FUR-FU-10002030</t>
  </si>
  <si>
    <t>Executive Impressions 14" Contract Wall Clock with Quartz Movement</t>
  </si>
  <si>
    <t>OFF-SU-10001212</t>
  </si>
  <si>
    <t>Kleencut Forged Office Shears by Acme United Corporation</t>
  </si>
  <si>
    <t>OFF-ST-10000991</t>
  </si>
  <si>
    <t>Space Solutions HD Industrial Steel Shelving.</t>
  </si>
  <si>
    <t>OFF-PA-10002552</t>
  </si>
  <si>
    <t>Xerox 1958</t>
  </si>
  <si>
    <t>OFF-AP-10004136</t>
  </si>
  <si>
    <t>Kensington 6 Outlet SmartSocket Surge Protector</t>
  </si>
  <si>
    <t>FUR-CH-10001802</t>
  </si>
  <si>
    <t>Hon Every-Day Chair Series Swivel Task Chairs</t>
  </si>
  <si>
    <t>TEC-MA-10004241</t>
  </si>
  <si>
    <t>Star Micronics TSP800 TSP847IIU Receipt Printer</t>
  </si>
  <si>
    <t>OFF-PA-10000295</t>
  </si>
  <si>
    <t>Xerox 229</t>
  </si>
  <si>
    <t>OFF-AP-10000595</t>
  </si>
  <si>
    <t>Disposable Triple-Filter Dust Bags</t>
  </si>
  <si>
    <t>TEC-AC-10002370</t>
  </si>
  <si>
    <t>Maxell CD-R Discs</t>
  </si>
  <si>
    <t>OFF-AR-10003986</t>
  </si>
  <si>
    <t>Avery Hi-Liter Pen Style Six-Color Fluorescent Set</t>
  </si>
  <si>
    <t>OFF-PA-10001243</t>
  </si>
  <si>
    <t>Xerox 1983</t>
  </si>
  <si>
    <t>OFF-ST-10000876</t>
  </si>
  <si>
    <t>Eldon Simplefile Box Office</t>
  </si>
  <si>
    <t>OFF-SU-10004290</t>
  </si>
  <si>
    <t>Acme Design Line 8" Stainless Steel Bent Scissors w/Champagne Handles, 3-1/8" Cut</t>
  </si>
  <si>
    <t>TEC-MA-10004552</t>
  </si>
  <si>
    <t>Star Micronics TSP100 TSP143LAN Receipt Printer</t>
  </si>
  <si>
    <t>OFF-AR-10002578</t>
  </si>
  <si>
    <t>Newell 335</t>
  </si>
  <si>
    <t>OFF-FA-10001135</t>
  </si>
  <si>
    <t>Brites Rubber Bands, 1 1/2 oz. Box</t>
  </si>
  <si>
    <t>OFF-PA-10000069</t>
  </si>
  <si>
    <t>TOPS 4 x 6 Fluorescent Color Memo Sheets, 500 Sheets per Pack</t>
  </si>
  <si>
    <t>TEC-AC-10002942</t>
  </si>
  <si>
    <t>WD My Passport Ultra 1TB Portable External Hard Drive</t>
  </si>
  <si>
    <t>OFF-PA-10003363</t>
  </si>
  <si>
    <t>Xerox 204</t>
  </si>
  <si>
    <t>FUR-FU-10002506</t>
  </si>
  <si>
    <t>Tensor "Hersey Kiss" Styled Floor Lamp</t>
  </si>
  <si>
    <t>TEC-PH-10000148</t>
  </si>
  <si>
    <t>Cyber Acoustics AC-202b Speech Recognition Stereo Headset</t>
  </si>
  <si>
    <t>FUR-FU-10000073</t>
  </si>
  <si>
    <t>Deflect-O Glasstique Clear Desk Accessories</t>
  </si>
  <si>
    <t>TEC-MA-10004679</t>
  </si>
  <si>
    <t>StarTech.com 10/100 VDSL2 Ethernet Extender Kit</t>
  </si>
  <si>
    <t>OFF-BI-10004308</t>
  </si>
  <si>
    <t>Avery Legal 4-Ring Binder</t>
  </si>
  <si>
    <t>OFF-PA-10004947</t>
  </si>
  <si>
    <t>TEC-AC-10000892</t>
  </si>
  <si>
    <t>NETGEAR N750 Dual Band Wi-Fi Gigabit Router</t>
  </si>
  <si>
    <t>OFF-AP-10002906</t>
  </si>
  <si>
    <t>Hoover Replacement Belt for Commercial Guardsman Heavy-Duty Upright Vacuum</t>
  </si>
  <si>
    <t>OFF-FA-10000254</t>
  </si>
  <si>
    <t>Sterling Rubber Bands by Alliance</t>
  </si>
  <si>
    <t>TEC-PH-10004188</t>
  </si>
  <si>
    <t>OtterBox Commuter Series Case - Samsung Galaxy S4</t>
  </si>
  <si>
    <t>OFF-PA-10001001</t>
  </si>
  <si>
    <t>Snap-A-Way Black Print Carbonless Speed Message, No Reply Area, Duplicate</t>
  </si>
  <si>
    <t>TEC-PH-10001870</t>
  </si>
  <si>
    <t>Lunatik TT5L-002 Taktik Strike Impact Protection System for iPhone 5</t>
  </si>
  <si>
    <t>OFF-LA-10001934</t>
  </si>
  <si>
    <t>Avery 516</t>
  </si>
  <si>
    <t>OFF-EN-10003845</t>
  </si>
  <si>
    <t>Colored Envelopes</t>
  </si>
  <si>
    <t>OFF-PA-10000528</t>
  </si>
  <si>
    <t>Xerox 1981</t>
  </si>
  <si>
    <t>OFF-PA-10003823</t>
  </si>
  <si>
    <t>Xerox 197</t>
  </si>
  <si>
    <t>TEC-AC-10002335</t>
  </si>
  <si>
    <t>Logitech Media Keyboard K200</t>
  </si>
  <si>
    <t>OFF-LA-10000414</t>
  </si>
  <si>
    <t>Avery 503</t>
  </si>
  <si>
    <t>OFF-AP-10003281</t>
  </si>
  <si>
    <t>Acco 6 Outlet Guardian Standard Surge Suppressor</t>
  </si>
  <si>
    <t>TEC-MA-10003176</t>
  </si>
  <si>
    <t>Okidata B400 Printer</t>
  </si>
  <si>
    <t>TEC-MA-10002694</t>
  </si>
  <si>
    <t>Hewlett-Packard Deskjet F4180 All-in-One Color Ink-jet - Printer / copier / scanner</t>
  </si>
  <si>
    <t>TEC-MA-10004626</t>
  </si>
  <si>
    <t>Lexmark 20R1285 X6650 Wireless All-in-One Printer</t>
  </si>
  <si>
    <t>FUR-FU-10001379</t>
  </si>
  <si>
    <t>Executive Impressions 16-1/2" Circular Wall Clock</t>
  </si>
  <si>
    <t>TEC-AC-10000303</t>
  </si>
  <si>
    <t>Logitech M510 Wireless Mouse</t>
  </si>
  <si>
    <t>TEC-PH-10004241</t>
  </si>
  <si>
    <t>Nokia Lumia 1020</t>
  </si>
  <si>
    <t>FUR-FU-10001057</t>
  </si>
  <si>
    <t>Tensor Track Tree Floor Lamp</t>
  </si>
  <si>
    <t>OFF-SU-10003936</t>
  </si>
  <si>
    <t>Acme Serrated Blade Letter Opener</t>
  </si>
  <si>
    <t>OFF-PA-10004610</t>
  </si>
  <si>
    <t>Xerox 1900</t>
  </si>
  <si>
    <t>OFF-BI-10001196</t>
  </si>
  <si>
    <t>Avery Flip-Chart Easel Binder, Black</t>
  </si>
  <si>
    <t>FUR-FU-10003026</t>
  </si>
  <si>
    <t>Eldon Regeneration Recycled Desk Accessories, Black</t>
  </si>
  <si>
    <t>OFF-PA-10000312</t>
  </si>
  <si>
    <t>Xerox 1955</t>
  </si>
  <si>
    <t>OFF-BI-10001787</t>
  </si>
  <si>
    <t>Wilson Jones Four-Pocket Poly Binders</t>
  </si>
  <si>
    <t>OFF-AR-10004272</t>
  </si>
  <si>
    <t>Newell 308</t>
  </si>
  <si>
    <t>FUR-CH-10002073</t>
  </si>
  <si>
    <t>Hon Olson Stacker Chairs</t>
  </si>
  <si>
    <t>OFF-AP-10001564</t>
  </si>
  <si>
    <t>Hoover Commercial Lightweight Upright Vacuum with E-Z Empty Dirt Cup</t>
  </si>
  <si>
    <t>OFF-ST-10002790</t>
  </si>
  <si>
    <t>Safco Industrial Shelving</t>
  </si>
  <si>
    <t>TEC-PH-10002085</t>
  </si>
  <si>
    <t>Clarity 53712</t>
  </si>
  <si>
    <t>OFF-EN-10003160</t>
  </si>
  <si>
    <t>Pastel Pink Envelopes</t>
  </si>
  <si>
    <t>OFF-ST-10001469</t>
  </si>
  <si>
    <t>Fellowes Bankers Box Recycled Super Stor/Drawer</t>
  </si>
  <si>
    <t>TEC-MA-10000984</t>
  </si>
  <si>
    <t>Okidata MB760 Printer</t>
  </si>
  <si>
    <t>OFF-PA-10004353</t>
  </si>
  <si>
    <t>Southworth 25% Cotton Premium Laser Paper and Envelopes</t>
  </si>
  <si>
    <t>OFF-LA-10004677</t>
  </si>
  <si>
    <t>Self-Adhesive Address Labels for Typewriters with Dispenser Box</t>
  </si>
  <si>
    <t>OFF-AR-10000937</t>
  </si>
  <si>
    <t>Dixon Ticonderoga Core-Lock Colored Pencils, 48-Color Set</t>
  </si>
  <si>
    <t>TEC-PH-10000141</t>
  </si>
  <si>
    <t>Clearsounds A400</t>
  </si>
  <si>
    <t>OFF-PA-10001846</t>
  </si>
  <si>
    <t>Xerox 1899</t>
  </si>
  <si>
    <t>OFF-EN-10001535</t>
  </si>
  <si>
    <t>Grip Seal Envelopes</t>
  </si>
  <si>
    <t>OFF-FA-10004076</t>
  </si>
  <si>
    <t>Translucent Push Pins by OIC</t>
  </si>
  <si>
    <t>OFF-ST-10001272</t>
  </si>
  <si>
    <t>Mini 13-1/2 Capacity Data Binder Rack, Pearl</t>
  </si>
  <si>
    <t>FUR-FU-10003268</t>
  </si>
  <si>
    <t>Eldon Radial Chair Mat for Low to Medium Pile Carpets</t>
  </si>
  <si>
    <t>TEC-MA-10003493</t>
  </si>
  <si>
    <t>Penpower WorldCard Pro Card Scanner</t>
  </si>
  <si>
    <t>TEC-AC-10002380</t>
  </si>
  <si>
    <t>Sony 8GB Class 10 Micro SDHC R40 Memory Card</t>
  </si>
  <si>
    <t>OFF-LA-10004409</t>
  </si>
  <si>
    <t>Avery 492</t>
  </si>
  <si>
    <t>TEC-AC-10004518</t>
  </si>
  <si>
    <t>Memorex Mini Travel Drive 32 GB USB 2.0 Flash Drive</t>
  </si>
  <si>
    <t>OFF-AR-10000614</t>
  </si>
  <si>
    <t>Barrel Sharpener</t>
  </si>
  <si>
    <t>TEC-PH-10002817</t>
  </si>
  <si>
    <t>RCA ViSYS 25425RE1 Corded phone</t>
  </si>
  <si>
    <t>OFF-BI-10002437</t>
  </si>
  <si>
    <t>Recycled Premium Regency Composition Covers</t>
  </si>
  <si>
    <t>OFF-PA-10003036</t>
  </si>
  <si>
    <t>Black Print Carbonless 8 1/2" x 8 1/4" Rapid Memo Book</t>
  </si>
  <si>
    <t>OFF-AP-10003099</t>
  </si>
  <si>
    <t>Eureka Hand Vacuum, Bagless</t>
  </si>
  <si>
    <t>OFF-PA-10000007</t>
  </si>
  <si>
    <t>Telephone Message Books with Fax/Mobile Section, 4 1/4" x 6"</t>
  </si>
  <si>
    <t>FUR-FU-10002116</t>
  </si>
  <si>
    <t>Tenex Carpeted, Granite-Look or Clear Contemporary Contour Shape Chair Mats</t>
  </si>
  <si>
    <t>OFF-ST-10000877</t>
  </si>
  <si>
    <t>Recycled Steel Personal File for Standard File Folders</t>
  </si>
  <si>
    <t>FUR-FU-10001617</t>
  </si>
  <si>
    <t>Executive Impressions 8-1/2" Career Panel/Partition Cubicle Clock</t>
  </si>
  <si>
    <t>OFF-PA-10001534</t>
  </si>
  <si>
    <t>Xerox 230</t>
  </si>
  <si>
    <t>OFF-BI-10004826</t>
  </si>
  <si>
    <t>JM Magazine Binder</t>
  </si>
  <si>
    <t>OFF-PA-10001583</t>
  </si>
  <si>
    <t>1/4 Fold Party Design Invitations &amp; White Envelopes, 24 8-1/2" X 11" Cards, 25 Env./Pack</t>
  </si>
  <si>
    <t>OFF-LA-10000476</t>
  </si>
  <si>
    <t>Avery 05222 Permanent Self-Adhesive File Folder Labels for Typewriters, on Rolls, White, 250/Roll</t>
  </si>
  <si>
    <t>FUR-BO-10001619</t>
  </si>
  <si>
    <t>O'Sullivan Cherrywood Estates Traditional Bookcase</t>
  </si>
  <si>
    <t>OFF-PA-10002120</t>
  </si>
  <si>
    <t>Xerox 1889</t>
  </si>
  <si>
    <t>OFF-PA-10001246</t>
  </si>
  <si>
    <t>Xerox 215</t>
  </si>
  <si>
    <t>OFF-PA-10000587</t>
  </si>
  <si>
    <t>Array Parchment Paper, Assorted Colors</t>
  </si>
  <si>
    <t>OFF-AR-10002467</t>
  </si>
  <si>
    <t>Dixon Ticonderoga Pencils</t>
  </si>
  <si>
    <t>OFF-PA-10001725</t>
  </si>
  <si>
    <t>Xerox 1892</t>
  </si>
  <si>
    <t>OFF-BI-10003350</t>
  </si>
  <si>
    <t>Acco Expandable Hanging Binders</t>
  </si>
  <si>
    <t>TEC-PH-10004080</t>
  </si>
  <si>
    <t>Avaya 5410 Digital phone</t>
  </si>
  <si>
    <t>TEC-AC-10003399</t>
  </si>
  <si>
    <t>Memorex Mini Travel Drive 64 GB USB 2.0 Flash Drive</t>
  </si>
  <si>
    <t>DKI Jakarta</t>
  </si>
  <si>
    <t>Consumer</t>
  </si>
  <si>
    <t>Chris Cortes</t>
  </si>
  <si>
    <t>Diterima</t>
  </si>
  <si>
    <t>J&amp;T Express</t>
  </si>
  <si>
    <t>Mei</t>
  </si>
  <si>
    <t>CA-2017-119914</t>
  </si>
  <si>
    <t>Maluku</t>
  </si>
  <si>
    <t>Dave Brooks</t>
  </si>
  <si>
    <t>TIKI</t>
  </si>
  <si>
    <t>Februari</t>
  </si>
  <si>
    <t>CA-2017-121258</t>
  </si>
  <si>
    <t>Nanggroe Aceh Darussalam</t>
  </si>
  <si>
    <t>Tom Boeckenhauer</t>
  </si>
  <si>
    <t>Dalam Perjalanan</t>
  </si>
  <si>
    <t>Januari</t>
  </si>
  <si>
    <t>CA-2014-110422</t>
  </si>
  <si>
    <t>Nusa Tenggara Barat</t>
  </si>
  <si>
    <t>Corporate</t>
  </si>
  <si>
    <t>Ruben Ausman</t>
  </si>
  <si>
    <t>November</t>
  </si>
  <si>
    <t>CA-2017-163629</t>
  </si>
  <si>
    <t>Sulawesi Tenggara</t>
  </si>
  <si>
    <t>Maris LaWare</t>
  </si>
  <si>
    <t>September</t>
  </si>
  <si>
    <t>CA-2016-125794</t>
  </si>
  <si>
    <t>Kalimantan Selatan</t>
  </si>
  <si>
    <t>Dianna Vittorini</t>
  </si>
  <si>
    <t>CA-2015-100251</t>
  </si>
  <si>
    <t>Maluku Utara</t>
  </si>
  <si>
    <t>Ryan Crowe</t>
  </si>
  <si>
    <t>US-2016-157728</t>
  </si>
  <si>
    <t>Ted Butterfield</t>
  </si>
  <si>
    <t>Agustus</t>
  </si>
  <si>
    <t>CA-2017-163566</t>
  </si>
  <si>
    <t>Sulawesi Selatan</t>
  </si>
  <si>
    <t>Shaun Weien</t>
  </si>
  <si>
    <t>JNE</t>
  </si>
  <si>
    <t>US-2015-151435</t>
  </si>
  <si>
    <t>Jawa Tengah</t>
  </si>
  <si>
    <t>Home Office</t>
  </si>
  <si>
    <t>Anne Pryor</t>
  </si>
  <si>
    <t>Desember</t>
  </si>
  <si>
    <t>US-2016-103674</t>
  </si>
  <si>
    <t>Sumatra Barat</t>
  </si>
  <si>
    <t>CA-2016-130225</t>
  </si>
  <si>
    <t>Kalimantan Tengah</t>
  </si>
  <si>
    <t>Mark Packer</t>
  </si>
  <si>
    <t>POS Indonesia</t>
  </si>
  <si>
    <t>Juni</t>
  </si>
  <si>
    <t>CA-2015-103772</t>
  </si>
  <si>
    <t>Kalimantan Timur</t>
  </si>
  <si>
    <t>Richard Bierner</t>
  </si>
  <si>
    <t>Rusak</t>
  </si>
  <si>
    <t>CA-2017-153871</t>
  </si>
  <si>
    <t>Harold Engle</t>
  </si>
  <si>
    <t>CA-2016-146374</t>
  </si>
  <si>
    <t>Banten</t>
  </si>
  <si>
    <t>Alan Shonely</t>
  </si>
  <si>
    <t>Juli</t>
  </si>
  <si>
    <t>CA-2015-143700</t>
  </si>
  <si>
    <t>Jawa Barat</t>
  </si>
  <si>
    <t>Corinna Mitchell</t>
  </si>
  <si>
    <t>Maret</t>
  </si>
  <si>
    <t>CA-2015-168088</t>
  </si>
  <si>
    <t>Sulawesi Tengah</t>
  </si>
  <si>
    <t>Craig Leslie</t>
  </si>
  <si>
    <t>CA-2017-141446</t>
  </si>
  <si>
    <t>Ashley Jarboe</t>
  </si>
  <si>
    <t>Oktober</t>
  </si>
  <si>
    <t>CA-2017-137421</t>
  </si>
  <si>
    <t>Kristina Nunn</t>
  </si>
  <si>
    <t>US-2014-143287</t>
  </si>
  <si>
    <t>Darren Budd</t>
  </si>
  <si>
    <t>CA-2015-141593</t>
  </si>
  <si>
    <t>Papua Selatan</t>
  </si>
  <si>
    <t>Helen Wasserman</t>
  </si>
  <si>
    <t>CA-2017-121559</t>
  </si>
  <si>
    <t>Nicole Hansen</t>
  </si>
  <si>
    <t>CA-2014-111157</t>
  </si>
  <si>
    <t>Robert Dilbeck</t>
  </si>
  <si>
    <t>April</t>
  </si>
  <si>
    <t>CA-2015-145415</t>
  </si>
  <si>
    <t>Maribeth Dona</t>
  </si>
  <si>
    <t>Hilang</t>
  </si>
  <si>
    <t>CA-2014-143371</t>
  </si>
  <si>
    <t>John Lee</t>
  </si>
  <si>
    <t>CA-2017-164028</t>
  </si>
  <si>
    <t>Eldon 500 Class Desk Accessories</t>
  </si>
  <si>
    <t>Noel Staavos</t>
  </si>
  <si>
    <t>Si Cepat</t>
  </si>
  <si>
    <t>CA-2016-169824</t>
  </si>
  <si>
    <t>Christine Phan</t>
  </si>
  <si>
    <t>CA-2016-164889</t>
  </si>
  <si>
    <t>Sulawesi Utara</t>
  </si>
  <si>
    <t>Sonia Cooley</t>
  </si>
  <si>
    <t>CA-2017-132955</t>
  </si>
  <si>
    <t>CA-2016-114405</t>
  </si>
  <si>
    <t>Jamie Kunitz</t>
  </si>
  <si>
    <t>CA-2014-166555</t>
  </si>
  <si>
    <t>Jambi</t>
  </si>
  <si>
    <t>Keith Herrera</t>
  </si>
  <si>
    <t>CA-2015-104948</t>
  </si>
  <si>
    <t>Ionia McGrath</t>
  </si>
  <si>
    <t>CA-2016-129630</t>
  </si>
  <si>
    <t>Dave Hallsten</t>
  </si>
  <si>
    <t>Dikembalikan</t>
  </si>
  <si>
    <t>CA-2015-159534</t>
  </si>
  <si>
    <t>Gorontalo</t>
  </si>
  <si>
    <t>Jeremy Farry</t>
  </si>
  <si>
    <t>US-2017-162124</t>
  </si>
  <si>
    <t>Alyssa Tate</t>
  </si>
  <si>
    <t>CA-2014-111360</t>
  </si>
  <si>
    <t>Lampung</t>
  </si>
  <si>
    <t>Muhammed Yedwab</t>
  </si>
  <si>
    <t>CA-2016-149272</t>
  </si>
  <si>
    <t>Jamie Frazer</t>
  </si>
  <si>
    <t>CA-2015-105508</t>
  </si>
  <si>
    <t>Tamara Manning</t>
  </si>
  <si>
    <t>CA-2017-160927</t>
  </si>
  <si>
    <t>Kalimantan Barat</t>
  </si>
  <si>
    <t>Katherine Nockton</t>
  </si>
  <si>
    <t>CA-2015-132388</t>
  </si>
  <si>
    <t>Bali</t>
  </si>
  <si>
    <t>Roy Phan</t>
  </si>
  <si>
    <t>US-2014-157231</t>
  </si>
  <si>
    <t>Ken Dana</t>
  </si>
  <si>
    <t>US-2015-129007</t>
  </si>
  <si>
    <t>Darren Powers</t>
  </si>
  <si>
    <t>CA-2014-122609</t>
  </si>
  <si>
    <t>Sung Chung</t>
  </si>
  <si>
    <t>CA-2017-117646</t>
  </si>
  <si>
    <t>Papua Barat</t>
  </si>
  <si>
    <t>Mike Pelletier</t>
  </si>
  <si>
    <t>US-2014-117380</t>
  </si>
  <si>
    <t>Liz Preis</t>
  </si>
  <si>
    <t>CA-2016-112830</t>
  </si>
  <si>
    <t>Jennifer Ferguson</t>
  </si>
  <si>
    <t>CA-2014-156342</t>
  </si>
  <si>
    <t>Michael Moore</t>
  </si>
  <si>
    <t>CA-2014-115049</t>
  </si>
  <si>
    <t>Sally Hughsby</t>
  </si>
  <si>
    <t>US-2016-115441</t>
  </si>
  <si>
    <t>Vivek Grady</t>
  </si>
  <si>
    <t>CA-2017-166499</t>
  </si>
  <si>
    <t>Rob Dowd</t>
  </si>
  <si>
    <t>CA-2015-127544</t>
  </si>
  <si>
    <t>Papua Tengah</t>
  </si>
  <si>
    <t>Christina Anderson</t>
  </si>
  <si>
    <t>CA-2017-169607</t>
  </si>
  <si>
    <t>Speros Goranitis</t>
  </si>
  <si>
    <t>CA-2014-146997</t>
  </si>
  <si>
    <t>Bangka Belitung</t>
  </si>
  <si>
    <t>Katrina Edelman</t>
  </si>
  <si>
    <t>CA-2014-112291</t>
  </si>
  <si>
    <t>Lauren Leatherbury</t>
  </si>
  <si>
    <t>CA-2014-153927</t>
  </si>
  <si>
    <t>Sumatra Utara</t>
  </si>
  <si>
    <t>Chad Cunningham</t>
  </si>
  <si>
    <t>CA-2015-104297</t>
  </si>
  <si>
    <t>Jay Kimmel</t>
  </si>
  <si>
    <t>CA-2016-122581</t>
  </si>
  <si>
    <t>Brad Eason</t>
  </si>
  <si>
    <t>US-2017-166324</t>
  </si>
  <si>
    <t>Roy Französisch</t>
  </si>
  <si>
    <t>CA-2015-130855</t>
  </si>
  <si>
    <t>Nora Pelletier</t>
  </si>
  <si>
    <t>CA-2016-166653</t>
  </si>
  <si>
    <t>Sara Luxemburg</t>
  </si>
  <si>
    <t>CA-2016-100587</t>
  </si>
  <si>
    <t>Mark Hamilton</t>
  </si>
  <si>
    <t>CA-2017-146269</t>
  </si>
  <si>
    <t>Erin Ashbrook</t>
  </si>
  <si>
    <t>CA-2014-114195</t>
  </si>
  <si>
    <t>Suzanne McNair</t>
  </si>
  <si>
    <t>US-2015-116981</t>
  </si>
  <si>
    <t>Hallie Redmond</t>
  </si>
  <si>
    <t>CA-2017-113278</t>
  </si>
  <si>
    <t>Ellis Ballard</t>
  </si>
  <si>
    <t>CA-2015-164301</t>
  </si>
  <si>
    <t>DI Yogyakarta</t>
  </si>
  <si>
    <t>George Ashbrook</t>
  </si>
  <si>
    <t>CA-2014-120950</t>
  </si>
  <si>
    <t>CA-2017-138870</t>
  </si>
  <si>
    <t>Edward Hooks</t>
  </si>
  <si>
    <t>CA-2016-158155</t>
  </si>
  <si>
    <t>CA-2014-142979</t>
  </si>
  <si>
    <t>Marc Harrigan</t>
  </si>
  <si>
    <t>CA-2017-169327</t>
  </si>
  <si>
    <t>Richard Eichhorn</t>
  </si>
  <si>
    <t>CA-2014-163867</t>
  </si>
  <si>
    <t>Dan Lawera</t>
  </si>
  <si>
    <t>US-2016-125402</t>
  </si>
  <si>
    <t>Nusa Tenggara Timur</t>
  </si>
  <si>
    <t>William Brown</t>
  </si>
  <si>
    <t>CA-2016-126627</t>
  </si>
  <si>
    <t>Craig Yedwab</t>
  </si>
  <si>
    <t>CA-2017-130302</t>
  </si>
  <si>
    <t>CA-2014-133963</t>
  </si>
  <si>
    <t>Sean Christensen</t>
  </si>
  <si>
    <t>CA-2014-113257</t>
  </si>
  <si>
    <t>Natalie Fritzler</t>
  </si>
  <si>
    <t>US-2017-152842</t>
  </si>
  <si>
    <t>Jim Sink</t>
  </si>
  <si>
    <t>CA-2017-169999</t>
  </si>
  <si>
    <t>Brian Dahlen</t>
  </si>
  <si>
    <t>US-2014-164406</t>
  </si>
  <si>
    <t>Kalimantan Utara</t>
  </si>
  <si>
    <t>Andrew Gjertsen</t>
  </si>
  <si>
    <t>CA-2015-162201</t>
  </si>
  <si>
    <t>Cassandra Brandow</t>
  </si>
  <si>
    <t>CA-2016-117583</t>
  </si>
  <si>
    <t>Troy Blackwell</t>
  </si>
  <si>
    <t>US-2014-139640</t>
  </si>
  <si>
    <t>Pete Takahito</t>
  </si>
  <si>
    <t>CA-2017-145093</t>
  </si>
  <si>
    <t>Joni Wasserman</t>
  </si>
  <si>
    <t>CA-2017-107209</t>
  </si>
  <si>
    <t>Sulawesi Barat</t>
  </si>
  <si>
    <t>CA-2016-136322</t>
  </si>
  <si>
    <t>Pauline Johnson</t>
  </si>
  <si>
    <t>CA-2015-122973</t>
  </si>
  <si>
    <t>Sumatra Selatan</t>
  </si>
  <si>
    <t>Joe Kamberova</t>
  </si>
  <si>
    <t>CA-2017-137918</t>
  </si>
  <si>
    <t>Cindy Schnelling</t>
  </si>
  <si>
    <t>CA-2015-128608</t>
  </si>
  <si>
    <t>CA-2016-125920</t>
  </si>
  <si>
    <t>Katherine Hughes</t>
  </si>
  <si>
    <t>CA-2014-127166</t>
  </si>
  <si>
    <t>Caroline Jumper</t>
  </si>
  <si>
    <t>CA-2017-144491</t>
  </si>
  <si>
    <t>Barry Gonzalez</t>
  </si>
  <si>
    <t>US-2014-114377</t>
  </si>
  <si>
    <t>Papua</t>
  </si>
  <si>
    <t>Max Engle</t>
  </si>
  <si>
    <t>CA-2015-155635</t>
  </si>
  <si>
    <t>Elizabeth Moffitt</t>
  </si>
  <si>
    <t>CA-2015-149748</t>
  </si>
  <si>
    <t>Clay Ludtke</t>
  </si>
  <si>
    <t>CA-2016-153178</t>
  </si>
  <si>
    <t>Luke Foster</t>
  </si>
  <si>
    <t>CA-2014-169019</t>
  </si>
  <si>
    <t>Phillip Flathmann</t>
  </si>
  <si>
    <t>CA-2016-160234</t>
  </si>
  <si>
    <t>Filia McAdams</t>
  </si>
  <si>
    <t>CA-2016-104983</t>
  </si>
  <si>
    <t>Bengkulu</t>
  </si>
  <si>
    <t>Sample Company A</t>
  </si>
  <si>
    <t>CA-2016-123533</t>
  </si>
  <si>
    <t>Tracy Collins</t>
  </si>
  <si>
    <t>CA-2017-142328</t>
  </si>
  <si>
    <t>Luke Weiss</t>
  </si>
  <si>
    <t>CA-2017-102659</t>
  </si>
  <si>
    <t>Duane Benoit</t>
  </si>
  <si>
    <t>CA-2017-101959</t>
  </si>
  <si>
    <t>Kepulauan Riau</t>
  </si>
  <si>
    <t>Mick Crebagga</t>
  </si>
  <si>
    <t>CA-2014-123855</t>
  </si>
  <si>
    <t>Jawa Timur</t>
  </si>
  <si>
    <t>Marina Lichtenstein</t>
  </si>
  <si>
    <t>CA-2014-121762</t>
  </si>
  <si>
    <t>Katherine Murray</t>
  </si>
  <si>
    <t>CA-2017-159135</t>
  </si>
  <si>
    <t>Sylvia Foulston</t>
  </si>
  <si>
    <t>CA-2016-146913</t>
  </si>
  <si>
    <t>Papua Pegunungan</t>
  </si>
  <si>
    <t>Lena Cacioppo</t>
  </si>
  <si>
    <t>CA-2017-113705</t>
  </si>
  <si>
    <t>Nick Zandusky</t>
  </si>
  <si>
    <t>US-2016-158680</t>
  </si>
  <si>
    <t>Emily Phan</t>
  </si>
  <si>
    <t>CA-2016-113390</t>
  </si>
  <si>
    <t>Eleni McCrary</t>
  </si>
  <si>
    <t>CA-2016-158358</t>
  </si>
  <si>
    <t>Brosina Hoffman</t>
  </si>
  <si>
    <t>US-2014-140914</t>
  </si>
  <si>
    <t>Beth Paige</t>
  </si>
  <si>
    <t>CA-2017-137505</t>
  </si>
  <si>
    <t>Bobby Elias</t>
  </si>
  <si>
    <t>CA-2017-141782</t>
  </si>
  <si>
    <t>Jennifer Jackson</t>
  </si>
  <si>
    <t>CA-2016-137127</t>
  </si>
  <si>
    <t>CA-2017-131303</t>
  </si>
  <si>
    <t>05408</t>
  </si>
  <si>
    <t>Quincy Jones</t>
  </si>
  <si>
    <t>CA-2015-117086</t>
  </si>
  <si>
    <t>CA-2017-129294</t>
  </si>
  <si>
    <t>Neil Französisch</t>
  </si>
  <si>
    <t>US-2015-100069</t>
  </si>
  <si>
    <t>Alan Dominguez</t>
  </si>
  <si>
    <t>CA-2014-128062</t>
  </si>
  <si>
    <t>Nick Crebassa</t>
  </si>
  <si>
    <t>CA-2014-114321</t>
  </si>
  <si>
    <t>Joe Elijah</t>
  </si>
  <si>
    <t>CA-2017-124261</t>
  </si>
  <si>
    <t>Evan Bailliet</t>
  </si>
  <si>
    <t>CA-2014-111962</t>
  </si>
  <si>
    <t>Kunst Miller</t>
  </si>
  <si>
    <t>CA-2017-167395</t>
  </si>
  <si>
    <t>Shahid Collister</t>
  </si>
  <si>
    <t>CA-2017-142293</t>
  </si>
  <si>
    <t>Tim Brockman</t>
  </si>
  <si>
    <t>CA-2015-117898</t>
  </si>
  <si>
    <t>Tamara Willingham</t>
  </si>
  <si>
    <t>CA-2014-101364</t>
  </si>
  <si>
    <t>Jill Fjeld</t>
  </si>
  <si>
    <t>CA-2016-105781</t>
  </si>
  <si>
    <t>Chris Selesnick</t>
  </si>
  <si>
    <t>CA-2016-119641</t>
  </si>
  <si>
    <t>Dennis Kane</t>
  </si>
  <si>
    <t>CA-2017-166835</t>
  </si>
  <si>
    <t>Annie Thurman</t>
  </si>
  <si>
    <t>CA-2016-108210</t>
  </si>
  <si>
    <t>Deborah Brumfield</t>
  </si>
  <si>
    <t>US-2016-144477</t>
  </si>
  <si>
    <t>Lisa DeCherney</t>
  </si>
  <si>
    <t>CA-2016-116379</t>
  </si>
  <si>
    <t>CA-2014-114251</t>
  </si>
  <si>
    <t>Carlos Soltero</t>
  </si>
  <si>
    <t>CA-2016-161746</t>
  </si>
  <si>
    <t>Joy Smith</t>
  </si>
  <si>
    <t>CA-2017-125990</t>
  </si>
  <si>
    <t>Laurel Beltran</t>
  </si>
  <si>
    <t>CA-2017-147032</t>
  </si>
  <si>
    <t>Susan Pistek</t>
  </si>
  <si>
    <t>CA-2016-105291</t>
  </si>
  <si>
    <t>Khloe Miller</t>
  </si>
  <si>
    <t>CA-2017-154116</t>
  </si>
  <si>
    <t>Brad Thomas</t>
  </si>
  <si>
    <t>CA-2016-122511</t>
  </si>
  <si>
    <t>Heather Kirkland</t>
  </si>
  <si>
    <t>CA-2014-144281</t>
  </si>
  <si>
    <t>Steve Chapman</t>
  </si>
  <si>
    <t>US-2016-151260</t>
  </si>
  <si>
    <t>Neil Knudson</t>
  </si>
  <si>
    <t>CA-2017-130148</t>
  </si>
  <si>
    <t>CA-2015-107902</t>
  </si>
  <si>
    <t>Patrick O'Brill</t>
  </si>
  <si>
    <t>CA-2015-130183</t>
  </si>
  <si>
    <t>Tom Ashbrook</t>
  </si>
  <si>
    <t>CA-2017-140536</t>
  </si>
  <si>
    <t>Paul Gonzalez</t>
  </si>
  <si>
    <t>US-2017-135986</t>
  </si>
  <si>
    <t>US-2017-130603</t>
  </si>
  <si>
    <t>Kelly Andreada</t>
  </si>
  <si>
    <t>CA-2017-116498</t>
  </si>
  <si>
    <t>Fred Wasserman</t>
  </si>
  <si>
    <t>CA-2017-118668</t>
  </si>
  <si>
    <t>CA-2017-122770</t>
  </si>
  <si>
    <t>Aaron Hawkins</t>
  </si>
  <si>
    <t>CA-2015-130113</t>
  </si>
  <si>
    <t>CA-2016-144785</t>
  </si>
  <si>
    <t>Matthew Clasen</t>
  </si>
  <si>
    <t>US-2014-120175</t>
  </si>
  <si>
    <t>Gene McClure</t>
  </si>
  <si>
    <t>CA-2016-137393</t>
  </si>
  <si>
    <t>John Lucas</t>
  </si>
  <si>
    <t>US-2014-164644</t>
  </si>
  <si>
    <t>Frank Merwin</t>
  </si>
  <si>
    <t>CA-2016-114867</t>
  </si>
  <si>
    <t>Ken Lonsdale</t>
  </si>
  <si>
    <t>US-2017-140312</t>
  </si>
  <si>
    <t>Grace Kelly</t>
  </si>
  <si>
    <t>CA-2015-133396</t>
  </si>
  <si>
    <t>Amy Hunt</t>
  </si>
  <si>
    <t>CA-2017-145275</t>
  </si>
  <si>
    <t>Art Ferguson</t>
  </si>
  <si>
    <t>CA-2016-126270</t>
  </si>
  <si>
    <t>Lena Creighton</t>
  </si>
  <si>
    <t>CA-2017-157448</t>
  </si>
  <si>
    <t>Kristen Hastings</t>
  </si>
  <si>
    <t>US-2015-120957</t>
  </si>
  <si>
    <t>Maxwell Schwartz</t>
  </si>
  <si>
    <t>CA-2017-132619</t>
  </si>
  <si>
    <t>Maria Etezadi</t>
  </si>
  <si>
    <t>CA-2016-160717</t>
  </si>
  <si>
    <t>Cindy Stewart</t>
  </si>
  <si>
    <t>CA-2014-100860</t>
  </si>
  <si>
    <t>Adam Shillingsburg</t>
  </si>
  <si>
    <t>CA-2014-156160</t>
  </si>
  <si>
    <t>Harold Pawlan</t>
  </si>
  <si>
    <t>CA-2017-161893</t>
  </si>
  <si>
    <t>DMI Eclipse Executive Suite Bookcases</t>
  </si>
  <si>
    <t>Maribeth Schnelling</t>
  </si>
  <si>
    <t>CA-2016-107104</t>
  </si>
  <si>
    <t>Mitch Webber</t>
  </si>
  <si>
    <t>CA-2014-150518</t>
  </si>
  <si>
    <t>Frank Olsen</t>
  </si>
  <si>
    <t>US-2017-107979</t>
  </si>
  <si>
    <t>Craig Molinari</t>
  </si>
  <si>
    <t>CA-2014-104563</t>
  </si>
  <si>
    <t>Joseph Holt</t>
  </si>
  <si>
    <t>CA-2015-116638</t>
  </si>
  <si>
    <t>US-2017-125808</t>
  </si>
  <si>
    <t>Maya Herman</t>
  </si>
  <si>
    <t>CA-2014-124702</t>
  </si>
  <si>
    <t>Toby Carlisle</t>
  </si>
  <si>
    <t>CA-2014-151330</t>
  </si>
  <si>
    <t>CA-2017-154809</t>
  </si>
  <si>
    <t>Neoma Murray</t>
  </si>
  <si>
    <t>CA-2016-168844</t>
  </si>
  <si>
    <t>CA-2014-118192</t>
  </si>
  <si>
    <t>Bobby Trafton</t>
  </si>
  <si>
    <t>CA-2014-139283</t>
  </si>
  <si>
    <t>CA-2017-103520</t>
  </si>
  <si>
    <t>CA-2017-137449</t>
  </si>
  <si>
    <t>Dianna Arnett</t>
  </si>
  <si>
    <t>CA-2014-115133</t>
  </si>
  <si>
    <t>Bill Stewart</t>
  </si>
  <si>
    <t>CA-2017-160633</t>
  </si>
  <si>
    <t>Pauline Webber</t>
  </si>
  <si>
    <t>CA-2016-140256</t>
  </si>
  <si>
    <t>Mary Zewe</t>
  </si>
  <si>
    <t>CA-2014-128524</t>
  </si>
  <si>
    <t>Bill Donatelli</t>
  </si>
  <si>
    <t>CA-2016-110086</t>
  </si>
  <si>
    <t>CA-2017-144365</t>
  </si>
  <si>
    <t>Sanjit Chand</t>
  </si>
  <si>
    <t>CA-2016-130638</t>
  </si>
  <si>
    <t>Bart Folk</t>
  </si>
  <si>
    <t>CA-2017-117128</t>
  </si>
  <si>
    <t>Henry Goldwyn</t>
  </si>
  <si>
    <t>US-2017-122672</t>
  </si>
  <si>
    <t>Emily Grady</t>
  </si>
  <si>
    <t>CA-2015-138625</t>
  </si>
  <si>
    <t>Denise Monton</t>
  </si>
  <si>
    <t>CA-2016-129861</t>
  </si>
  <si>
    <t>Tamara Dahlen</t>
  </si>
  <si>
    <t>CA-2014-130155</t>
  </si>
  <si>
    <t>Jeremy Pistek</t>
  </si>
  <si>
    <t>CA-2016-117604</t>
  </si>
  <si>
    <t>Ed Braxton</t>
  </si>
  <si>
    <t>CA-2017-107797</t>
  </si>
  <si>
    <t>Theone Pippenger</t>
  </si>
  <si>
    <t>CA-2015-116841</t>
  </si>
  <si>
    <t>Frank Carlisle</t>
  </si>
  <si>
    <t>CA-2015-149517</t>
  </si>
  <si>
    <t>Keith Dawkins</t>
  </si>
  <si>
    <t>CA-2017-104619</t>
  </si>
  <si>
    <t>Henia Zydlo</t>
  </si>
  <si>
    <t>CA-2017-108931</t>
  </si>
  <si>
    <t>Barry Franz</t>
  </si>
  <si>
    <t>US-2016-105452</t>
  </si>
  <si>
    <t>Harold Dahlen</t>
  </si>
  <si>
    <t>CA-2014-119172</t>
  </si>
  <si>
    <t>Annie Zypern</t>
  </si>
  <si>
    <t>CA-2017-110940</t>
  </si>
  <si>
    <t>Brendan Murry</t>
  </si>
  <si>
    <t>US-2017-129203</t>
  </si>
  <si>
    <t>CA-2016-108630</t>
  </si>
  <si>
    <t>Stuart Van</t>
  </si>
  <si>
    <t>CA-2016-160598</t>
  </si>
  <si>
    <t>Heather Jas</t>
  </si>
  <si>
    <t>CA-2017-132584</t>
  </si>
  <si>
    <t>Sarah Brown</t>
  </si>
  <si>
    <t>CA-2017-116127</t>
  </si>
  <si>
    <t>Roy Skaria</t>
  </si>
  <si>
    <t>CA-2016-107475</t>
  </si>
  <si>
    <t>Roger Barcio</t>
  </si>
  <si>
    <t>CA-2017-152975</t>
  </si>
  <si>
    <t>Riau</t>
  </si>
  <si>
    <t>Pamela Stobb</t>
  </si>
  <si>
    <t>CA-2015-143147</t>
  </si>
  <si>
    <t>Sandra Flanagan</t>
  </si>
  <si>
    <t>CA-2015-148495</t>
  </si>
  <si>
    <t>Maria Bertelson</t>
  </si>
  <si>
    <t>CA-2015-113131</t>
  </si>
  <si>
    <t>Damala Kotsonis</t>
  </si>
  <si>
    <t>CA-2017-104388</t>
  </si>
  <si>
    <t>Trudy Glocke</t>
  </si>
  <si>
    <t>CA-2014-130428</t>
  </si>
  <si>
    <t>Catherine Glotzbach</t>
  </si>
  <si>
    <t>CA-2015-161242</t>
  </si>
  <si>
    <t>Susan MacKendrick</t>
  </si>
  <si>
    <t>CA-2016-129280</t>
  </si>
  <si>
    <t>CA-2014-103086</t>
  </si>
  <si>
    <t>CA-2015-156853</t>
  </si>
  <si>
    <t>Eugene Barchas</t>
  </si>
  <si>
    <t>CA-2015-111612</t>
  </si>
  <si>
    <t>CA-2016-125724</t>
  </si>
  <si>
    <t>Brendan Dodson</t>
  </si>
  <si>
    <t>CA-2015-163923</t>
  </si>
  <si>
    <t>Sam Craven</t>
  </si>
  <si>
    <t>CA-2015-147690</t>
  </si>
  <si>
    <t>Nicole Fjeld</t>
  </si>
  <si>
    <t>CA-2015-160864</t>
  </si>
  <si>
    <t>Stewart Carmichael</t>
  </si>
  <si>
    <t>CA-2016-131744</t>
  </si>
  <si>
    <t>Noah Childs</t>
  </si>
  <si>
    <t>CA-2014-166590</t>
  </si>
  <si>
    <t>Rachel Payne</t>
  </si>
  <si>
    <t>CA-2015-135251</t>
  </si>
  <si>
    <t>Paul Stevenson</t>
  </si>
  <si>
    <t>CA-2015-135727</t>
  </si>
  <si>
    <t>Allen Armold</t>
  </si>
  <si>
    <t>US-2017-169488</t>
  </si>
  <si>
    <t>Aaron Smayling</t>
  </si>
  <si>
    <t>CA-2016-148747</t>
  </si>
  <si>
    <t>Troy Staebel</t>
  </si>
  <si>
    <t>CA-2017-124191</t>
  </si>
  <si>
    <t>Ben Wallace</t>
  </si>
  <si>
    <t>CA-2016-116596</t>
  </si>
  <si>
    <t>Benjamin Farhat</t>
  </si>
  <si>
    <t>CA-2017-102729</t>
  </si>
  <si>
    <t>Mathew Reese</t>
  </si>
  <si>
    <t>CA-2017-111759</t>
  </si>
  <si>
    <t>Ann Chong</t>
  </si>
  <si>
    <t>CA-2017-101637</t>
  </si>
  <si>
    <t>Patrick Bzostek</t>
  </si>
  <si>
    <t>CA-2017-156958</t>
  </si>
  <si>
    <t>CA-2014-169446</t>
  </si>
  <si>
    <t>Jennifer Braxton</t>
  </si>
  <si>
    <t>CA-2016-101189</t>
  </si>
  <si>
    <t>Michelle Moray</t>
  </si>
  <si>
    <t>US-2017-104451</t>
  </si>
  <si>
    <t>Maurice Satty</t>
  </si>
  <si>
    <t>CA-2015-123939</t>
  </si>
  <si>
    <t>Delfina Latchford</t>
  </si>
  <si>
    <t>CA-2014-154165</t>
  </si>
  <si>
    <t>CA-2014-100293</t>
  </si>
  <si>
    <t>CA-2016-125220</t>
  </si>
  <si>
    <t>Kean Thornton</t>
  </si>
  <si>
    <t>CA-2017-142461</t>
  </si>
  <si>
    <t>Cari Sayre</t>
  </si>
  <si>
    <t>CA-2014-130575</t>
  </si>
  <si>
    <t>Liz MacKendrick</t>
  </si>
  <si>
    <t>CA-2016-105263</t>
  </si>
  <si>
    <t>Ruben Dartt</t>
  </si>
  <si>
    <t>CA-2014-149104</t>
  </si>
  <si>
    <t>CA-2016-113607</t>
  </si>
  <si>
    <t>CA-2016-101329</t>
  </si>
  <si>
    <t>Kelly Williams</t>
  </si>
  <si>
    <t>US-2015-158589</t>
  </si>
  <si>
    <t>Chris McAfee</t>
  </si>
  <si>
    <t>CA-2016-149237</t>
  </si>
  <si>
    <t>Adam Bellavance</t>
  </si>
  <si>
    <t>CA-2017-118213</t>
  </si>
  <si>
    <t>Vivian Mathis</t>
  </si>
  <si>
    <t>US-2016-123610</t>
  </si>
  <si>
    <t>Bill Overfelt</t>
  </si>
  <si>
    <t>CA-2016-105207</t>
  </si>
  <si>
    <t>Erin Creighton</t>
  </si>
  <si>
    <t>CA-2017-163188</t>
  </si>
  <si>
    <t>Christopher Martinez</t>
  </si>
  <si>
    <t>CA-2017-111738</t>
  </si>
  <si>
    <t>Maureen Fritzler</t>
  </si>
  <si>
    <t>US-2016-102232</t>
  </si>
  <si>
    <t>Eric Murdock</t>
  </si>
  <si>
    <t>CA-2015-156566</t>
  </si>
  <si>
    <t>Nona Balk</t>
  </si>
  <si>
    <t>US-2017-125213</t>
  </si>
  <si>
    <t>CA-2017-130505</t>
  </si>
  <si>
    <t>CA-2016-164770</t>
  </si>
  <si>
    <t>Alejandro Ballentine</t>
  </si>
  <si>
    <t>CA-2014-122679</t>
  </si>
  <si>
    <t>Becky Castell</t>
  </si>
  <si>
    <t>CA-2015-158351</t>
  </si>
  <si>
    <t>Harry Greene</t>
  </si>
  <si>
    <t>CA-2017-150504</t>
  </si>
  <si>
    <t>Shahid Shariari</t>
  </si>
  <si>
    <t>CA-2014-126193</t>
  </si>
  <si>
    <t>Janet Molinari</t>
  </si>
  <si>
    <t>CA-2015-100818</t>
  </si>
  <si>
    <t>Christina DeMoss</t>
  </si>
  <si>
    <t>CA-2017-102925</t>
  </si>
  <si>
    <t>CA-2016-126858</t>
  </si>
  <si>
    <t>John Castell</t>
  </si>
  <si>
    <t>CA-2014-109127</t>
  </si>
  <si>
    <t>CA-2014-156545</t>
  </si>
  <si>
    <t>Brendan Sweed</t>
  </si>
  <si>
    <t>US-2017-109610</t>
  </si>
  <si>
    <t>Eugene Hildebrand</t>
  </si>
  <si>
    <t>CA-2014-100867</t>
  </si>
  <si>
    <t>Frank Gastineau</t>
  </si>
  <si>
    <t>CA-2014-101833</t>
  </si>
  <si>
    <t>Shirley Jackson</t>
  </si>
  <si>
    <t>CA-2014-138240</t>
  </si>
  <si>
    <t>Bart Watters</t>
  </si>
  <si>
    <t>CA-2017-151855</t>
  </si>
  <si>
    <t>James Lanier</t>
  </si>
  <si>
    <t>CA-2016-140977</t>
  </si>
  <si>
    <t>CA-2015-129546</t>
  </si>
  <si>
    <t>Meg O'Connel</t>
  </si>
  <si>
    <t>CA-2017-145506</t>
  </si>
  <si>
    <t>Toby Swindell</t>
  </si>
  <si>
    <t>CA-2014-140032</t>
  </si>
  <si>
    <t>Chuck Clark</t>
  </si>
  <si>
    <t>US-2016-148957</t>
  </si>
  <si>
    <t>Duane Noonan</t>
  </si>
  <si>
    <t>CA-2017-136882</t>
  </si>
  <si>
    <t>Anna Chung</t>
  </si>
  <si>
    <t>CA-2016-158617</t>
  </si>
  <si>
    <t>Karl Braun</t>
  </si>
  <si>
    <t>CA-2015-168277</t>
  </si>
  <si>
    <t>Tracy Poddar</t>
  </si>
  <si>
    <t>CA-2015-104052</t>
  </si>
  <si>
    <t>CA-2017-165904</t>
  </si>
  <si>
    <t>Ricardo Emerson</t>
  </si>
  <si>
    <t>CA-2014-165477</t>
  </si>
  <si>
    <t>Barry Weirich</t>
  </si>
  <si>
    <t>CA-2014-100391</t>
  </si>
  <si>
    <t>Barry Pond</t>
  </si>
  <si>
    <t>US-2014-154655</t>
  </si>
  <si>
    <t>Greg Matthias</t>
  </si>
  <si>
    <t>CA-2017-126144</t>
  </si>
  <si>
    <t>Carlos Daly</t>
  </si>
  <si>
    <t>CA-2017-107853</t>
  </si>
  <si>
    <t>Bryan Mills</t>
  </si>
  <si>
    <t>CA-2015-160787</t>
  </si>
  <si>
    <t>Steven Cartwright</t>
  </si>
  <si>
    <t>CA-2015-119627</t>
  </si>
  <si>
    <t>Paul Prost</t>
  </si>
  <si>
    <t>CA-2015-111864</t>
  </si>
  <si>
    <t>Ben Peterman</t>
  </si>
  <si>
    <t>CA-2015-166219</t>
  </si>
  <si>
    <t>Victoria Wilson</t>
  </si>
  <si>
    <t>CA-2014-152100</t>
  </si>
  <si>
    <t>Jack O'Briant</t>
  </si>
  <si>
    <t>CA-2014-167486</t>
  </si>
  <si>
    <t>Angele Hood</t>
  </si>
  <si>
    <t>CA-2016-160479</t>
  </si>
  <si>
    <t>CA-2014-116246</t>
  </si>
  <si>
    <t>CA-2014-145254</t>
  </si>
  <si>
    <t>CA-2017-152926</t>
  </si>
  <si>
    <t>Ross DeVincentis</t>
  </si>
  <si>
    <t>CA-2014-148285</t>
  </si>
  <si>
    <t>CA-2015-127824</t>
  </si>
  <si>
    <t>Matt Hagelstein</t>
  </si>
  <si>
    <t>CA-2016-132017</t>
  </si>
  <si>
    <t>CA-2015-164777</t>
  </si>
  <si>
    <t>CA-2016-108959</t>
  </si>
  <si>
    <t>US-2017-110149</t>
  </si>
  <si>
    <t>Logan Currie</t>
  </si>
  <si>
    <t>CA-2017-162789</t>
  </si>
  <si>
    <t>Rick Bensley</t>
  </si>
  <si>
    <t>CA-2014-152618</t>
  </si>
  <si>
    <t>Dave Poirier</t>
  </si>
  <si>
    <t>CA-2017-141663</t>
  </si>
  <si>
    <t>Nora Preis</t>
  </si>
  <si>
    <t>CA-2016-105459</t>
  </si>
  <si>
    <t>Liz Pelletier</t>
  </si>
  <si>
    <t>CA-2014-159814</t>
  </si>
  <si>
    <t>Bradley Drucker</t>
  </si>
  <si>
    <t>CA-2015-167696</t>
  </si>
  <si>
    <t>CA-2016-103128</t>
  </si>
  <si>
    <t>CA-2014-125997</t>
  </si>
  <si>
    <t>Deirdre Greer</t>
  </si>
  <si>
    <t>CA-2015-130848</t>
  </si>
  <si>
    <t>Frank Hawley</t>
  </si>
  <si>
    <t>CA-2017-162474</t>
  </si>
  <si>
    <t>CA-2015-163734</t>
  </si>
  <si>
    <t>Raymond Messe</t>
  </si>
  <si>
    <t>US-2017-127292</t>
  </si>
  <si>
    <t>Sarah Foster</t>
  </si>
  <si>
    <t>CA-2017-163097</t>
  </si>
  <si>
    <t>Sanjit Jacobs</t>
  </si>
  <si>
    <t>CA-2017-100433</t>
  </si>
  <si>
    <t>Craig Carreira</t>
  </si>
  <si>
    <t>CA-2014-154158</t>
  </si>
  <si>
    <t>CA-2016-117625</t>
  </si>
  <si>
    <t>CA-2017-155362</t>
  </si>
  <si>
    <t>Patrick O'Donnell</t>
  </si>
  <si>
    <t>CA-2017-108756</t>
  </si>
  <si>
    <t>CA-2015-126347</t>
  </si>
  <si>
    <t>Ken Brennan</t>
  </si>
  <si>
    <t>CA-2016-149671</t>
  </si>
  <si>
    <t>CA-2017-102820</t>
  </si>
  <si>
    <t>Victoria Pisteka</t>
  </si>
  <si>
    <t>CA-2015-111339</t>
  </si>
  <si>
    <t>CA-2017-113460</t>
  </si>
  <si>
    <t>Erin Smith</t>
  </si>
  <si>
    <t>CA-2016-154998</t>
  </si>
  <si>
    <t>Rick Duston</t>
  </si>
  <si>
    <t>CA-2014-108147</t>
  </si>
  <si>
    <t>US-2014-166828</t>
  </si>
  <si>
    <t>CA-2017-111591</t>
  </si>
  <si>
    <t>Jonathan Doherty</t>
  </si>
  <si>
    <t>CA-2016-168046</t>
  </si>
  <si>
    <t>Matt Abelman</t>
  </si>
  <si>
    <t>CA-2015-110324</t>
  </si>
  <si>
    <t>Rose O'Brian</t>
  </si>
  <si>
    <t>CA-2017-148411</t>
  </si>
  <si>
    <t>CA-2016-159009</t>
  </si>
  <si>
    <t>CA-2016-114860</t>
  </si>
  <si>
    <t>Christine Kargatis</t>
  </si>
  <si>
    <t>CA-2017-109085</t>
  </si>
  <si>
    <t>Dennis Bolton</t>
  </si>
  <si>
    <t>CA-2016-119123</t>
  </si>
  <si>
    <t>CA-2014-155264</t>
  </si>
  <si>
    <t>CA-2017-130715</t>
  </si>
  <si>
    <t>Arthur Gainer</t>
  </si>
  <si>
    <t>CA-2017-110198</t>
  </si>
  <si>
    <t>CA-2017-127726</t>
  </si>
  <si>
    <t>CA-2016-108056</t>
  </si>
  <si>
    <t>US-2015-153283</t>
  </si>
  <si>
    <t>CA-2015-164497</t>
  </si>
  <si>
    <t>US-2017-130687</t>
  </si>
  <si>
    <t>CA-2017-121853</t>
  </si>
  <si>
    <t>Sally Matthias</t>
  </si>
  <si>
    <t>US-2016-111563</t>
  </si>
  <si>
    <t>Anthony Rawles</t>
  </si>
  <si>
    <t>US-2017-108343</t>
  </si>
  <si>
    <t>Dave Kipp</t>
  </si>
  <si>
    <t>CA-2017-124940</t>
  </si>
  <si>
    <t>Justin Hirsh</t>
  </si>
  <si>
    <t>CA-2016-161907</t>
  </si>
  <si>
    <t>CA-2015-111948</t>
  </si>
  <si>
    <t>Don Weiss</t>
  </si>
  <si>
    <t>CA-2017-148642</t>
  </si>
  <si>
    <t>US-2016-102141</t>
  </si>
  <si>
    <t>CA-2014-128237</t>
  </si>
  <si>
    <t>CA-2015-137603</t>
  </si>
  <si>
    <t>Michael Paige</t>
  </si>
  <si>
    <t>US-2015-163433</t>
  </si>
  <si>
    <t>Alice McCarthy</t>
  </si>
  <si>
    <t>CA-2017-161340</t>
  </si>
  <si>
    <t>Trudy Brown</t>
  </si>
  <si>
    <t>US-2017-116505</t>
  </si>
  <si>
    <t>Roland Schwarz</t>
  </si>
  <si>
    <t>CA-2017-124114</t>
  </si>
  <si>
    <t>Thomas Thornton</t>
  </si>
  <si>
    <t>CA-2014-163650</t>
  </si>
  <si>
    <t>Nathan Mautz</t>
  </si>
  <si>
    <t>CA-2014-111857</t>
  </si>
  <si>
    <t>US-2017-165456</t>
  </si>
  <si>
    <t>CA-2017-154011</t>
  </si>
  <si>
    <t>John Huston</t>
  </si>
  <si>
    <t>CA-2015-102778</t>
  </si>
  <si>
    <t>Michael Kennedy</t>
  </si>
  <si>
    <t>CA-2014-161032</t>
  </si>
  <si>
    <t>CA-2017-102218</t>
  </si>
  <si>
    <t>Evan Henry</t>
  </si>
  <si>
    <t>CA-2016-160486</t>
  </si>
  <si>
    <t>US-2017-152898</t>
  </si>
  <si>
    <t>CA-2016-166772</t>
  </si>
  <si>
    <t>CA-2017-122539</t>
  </si>
  <si>
    <t>Cathy Prescott</t>
  </si>
  <si>
    <t>CA-2016-113236</t>
  </si>
  <si>
    <t>Fred Chung</t>
  </si>
  <si>
    <t>US-2014-134054</t>
  </si>
  <si>
    <t>Alan Hwang</t>
  </si>
  <si>
    <t>CA-2017-146983</t>
  </si>
  <si>
    <t>Harry Marie</t>
  </si>
  <si>
    <t>CA-2016-100510</t>
  </si>
  <si>
    <t>Pete Kriz</t>
  </si>
  <si>
    <t>US-2017-102183</t>
  </si>
  <si>
    <t>CA-2015-151869</t>
  </si>
  <si>
    <t>CA-2014-125759</t>
  </si>
  <si>
    <t>Maribeth Yedwab</t>
  </si>
  <si>
    <t>US-2017-128118</t>
  </si>
  <si>
    <t>Fred McMath</t>
  </si>
  <si>
    <t>CA-2015-124499</t>
  </si>
  <si>
    <t>Stephanie Ulpright</t>
  </si>
  <si>
    <t>CA-2017-111388</t>
  </si>
  <si>
    <t>Jeremy Lonsdale</t>
  </si>
  <si>
    <t>CA-2017-167976</t>
  </si>
  <si>
    <t>Guy Armstrong</t>
  </si>
  <si>
    <t>CA-2014-168368</t>
  </si>
  <si>
    <t>Doug O'Connell</t>
  </si>
  <si>
    <t>CA-2017-102309</t>
  </si>
  <si>
    <t>CA-2017-155712</t>
  </si>
  <si>
    <t>CA-2016-105354</t>
  </si>
  <si>
    <t>Scott Williamson</t>
  </si>
  <si>
    <t>CA-2016-127761</t>
  </si>
  <si>
    <t>Vicky Freymann</t>
  </si>
  <si>
    <t>CA-2017-130106</t>
  </si>
  <si>
    <t>Darrin Sayre</t>
  </si>
  <si>
    <t>CA-2014-113271</t>
  </si>
  <si>
    <t>CA-2017-110310</t>
  </si>
  <si>
    <t>Magdelene Morse</t>
  </si>
  <si>
    <t>CA-2017-138156</t>
  </si>
  <si>
    <t>Lena Radford</t>
  </si>
  <si>
    <t>CA-2016-126732</t>
  </si>
  <si>
    <t>Resi Pölking</t>
  </si>
  <si>
    <t>CA-2014-148383</t>
  </si>
  <si>
    <t>Tracy Blumstein</t>
  </si>
  <si>
    <t>CA-2017-133718</t>
  </si>
  <si>
    <t>CA-2014-153619</t>
  </si>
  <si>
    <t>George Zrebassa</t>
  </si>
  <si>
    <t>CA-2017-140515</t>
  </si>
  <si>
    <t>CA-2017-121160</t>
  </si>
  <si>
    <t>Michelle Huthwaite</t>
  </si>
  <si>
    <t>CA-2017-103212</t>
  </si>
  <si>
    <t>US-2015-164238</t>
  </si>
  <si>
    <t>Arthur Wiediger</t>
  </si>
  <si>
    <t>US-2017-118157</t>
  </si>
  <si>
    <t>Jason Gross</t>
  </si>
  <si>
    <t>CA-2017-103765</t>
  </si>
  <si>
    <t>Tiffany House</t>
  </si>
  <si>
    <t>CA-2016-152646</t>
  </si>
  <si>
    <t>Barbara Fisher</t>
  </si>
  <si>
    <t>US-2017-120908</t>
  </si>
  <si>
    <t>Denny Joy</t>
  </si>
  <si>
    <t>CA-2014-144071</t>
  </si>
  <si>
    <t>Arianne Irving</t>
  </si>
  <si>
    <t>CA-2015-167479</t>
  </si>
  <si>
    <t>CA-2017-142776</t>
  </si>
  <si>
    <t>Scot Coram</t>
  </si>
  <si>
    <t>CA-2017-141747</t>
  </si>
  <si>
    <t>Adrian Barton</t>
  </si>
  <si>
    <t>CA-2017-140781</t>
  </si>
  <si>
    <t>Brian Thompson</t>
  </si>
  <si>
    <t>CA-2016-146423</t>
  </si>
  <si>
    <t>Sanford Colorific Colored Pencils, 12/Box</t>
  </si>
  <si>
    <t>Fred Hopkins</t>
  </si>
  <si>
    <t>CA-2016-104689</t>
  </si>
  <si>
    <t>CA-2016-153836</t>
  </si>
  <si>
    <t>Nick Radford</t>
  </si>
  <si>
    <t>CA-2016-152688</t>
  </si>
  <si>
    <t>CA-2014-103310</t>
  </si>
  <si>
    <t>Philip Brown</t>
  </si>
  <si>
    <t>CA-2014-146843</t>
  </si>
  <si>
    <t>Barry Blumstein</t>
  </si>
  <si>
    <t>CA-2015-141810</t>
  </si>
  <si>
    <t>Sean Miller</t>
  </si>
  <si>
    <t>US-2015-130512</t>
  </si>
  <si>
    <t>CA-2017-156776</t>
  </si>
  <si>
    <t>CA-2016-166618</t>
  </si>
  <si>
    <t>Corey Catlett</t>
  </si>
  <si>
    <t>CA-2016-118178</t>
  </si>
  <si>
    <t>CA-2017-119424</t>
  </si>
  <si>
    <t>US-2016-155768</t>
  </si>
  <si>
    <t>CA-2016-140571</t>
  </si>
  <si>
    <t>Max Jones</t>
  </si>
  <si>
    <t>CA-2016-100300</t>
  </si>
  <si>
    <t>Maureen Gnade</t>
  </si>
  <si>
    <t>CA-2015-164007</t>
  </si>
  <si>
    <t>CA-2016-160108</t>
  </si>
  <si>
    <t>Gary Hansen</t>
  </si>
  <si>
    <t>CA-2016-118934</t>
  </si>
  <si>
    <t>CA-2014-134215</t>
  </si>
  <si>
    <t>CA-2014-102645</t>
  </si>
  <si>
    <t>CA-2016-132990</t>
  </si>
  <si>
    <t>US-2015-106873</t>
  </si>
  <si>
    <t>US-2014-157070</t>
  </si>
  <si>
    <t>Claudia Bergmann</t>
  </si>
  <si>
    <t>US-2016-165505</t>
  </si>
  <si>
    <t>CA-2015-126970</t>
  </si>
  <si>
    <t>US-2017-166688</t>
  </si>
  <si>
    <t>CA-2016-139409</t>
  </si>
  <si>
    <t>Bradley Talbott</t>
  </si>
  <si>
    <t>CA-2017-123029</t>
  </si>
  <si>
    <t>CA-2014-106971</t>
  </si>
  <si>
    <t>Eric Barreto</t>
  </si>
  <si>
    <t>CA-2014-123400</t>
  </si>
  <si>
    <t>Thomas Boland</t>
  </si>
  <si>
    <t>CA-2016-124254</t>
  </si>
  <si>
    <t>Rick Huthwaite</t>
  </si>
  <si>
    <t>CA-2015-157805</t>
  </si>
  <si>
    <t>Michael Dominguez</t>
  </si>
  <si>
    <t>CA-2017-100055</t>
  </si>
  <si>
    <t>Dan Campbell</t>
  </si>
  <si>
    <t>CA-2016-130911</t>
  </si>
  <si>
    <t>US-2017-147655</t>
  </si>
  <si>
    <t>CA-2017-112473</t>
  </si>
  <si>
    <t>Michelle Arnett</t>
  </si>
  <si>
    <t>CA-2015-157028</t>
  </si>
  <si>
    <t>CA-2016-128916</t>
  </si>
  <si>
    <t>Eric Hoffmann</t>
  </si>
  <si>
    <t>US-2016-158288</t>
  </si>
  <si>
    <t>Patrick Ryan</t>
  </si>
  <si>
    <t>CA-2017-162250</t>
  </si>
  <si>
    <t>Jason Klamczynski</t>
  </si>
  <si>
    <t>CA-2017-122007</t>
  </si>
  <si>
    <t>Ross Baird</t>
  </si>
  <si>
    <t>US-2016-155971</t>
  </si>
  <si>
    <t>Neola Schneider</t>
  </si>
  <si>
    <t>CA-2017-153045</t>
  </si>
  <si>
    <t>Erica Bern</t>
  </si>
  <si>
    <t>CA-2016-135461</t>
  </si>
  <si>
    <t>CA-2014-132010</t>
  </si>
  <si>
    <t>Muhammed MacIntyre</t>
  </si>
  <si>
    <t>CA-2015-132941</t>
  </si>
  <si>
    <t>CA-2015-163181</t>
  </si>
  <si>
    <t>Matthew Grinstein</t>
  </si>
  <si>
    <t>CA-2017-152933</t>
  </si>
  <si>
    <t>Stewart Visinsky</t>
  </si>
  <si>
    <t>US-2014-158365</t>
  </si>
  <si>
    <t>US-2015-132836</t>
  </si>
  <si>
    <t>Dorothy Wardle</t>
  </si>
  <si>
    <t>CA-2015-162950</t>
  </si>
  <si>
    <t>US-2017-148831</t>
  </si>
  <si>
    <t>CA-2016-131093</t>
  </si>
  <si>
    <t>Rick Reed</t>
  </si>
  <si>
    <t>CA-2015-150308</t>
  </si>
  <si>
    <t>Lisa Ryan</t>
  </si>
  <si>
    <t>CA-2016-143406</t>
  </si>
  <si>
    <t>CA-2016-126102</t>
  </si>
  <si>
    <t>Lori Olson</t>
  </si>
  <si>
    <t>CA-2015-104038</t>
  </si>
  <si>
    <t>CA-2017-169005</t>
  </si>
  <si>
    <t>Ken Heidel</t>
  </si>
  <si>
    <t>CA-2017-166898</t>
  </si>
  <si>
    <t>Giulietta Weimer</t>
  </si>
  <si>
    <t>CA-2016-108105</t>
  </si>
  <si>
    <t>Stephanie Phelps</t>
  </si>
  <si>
    <t>US-2014-124625</t>
  </si>
  <si>
    <t>Christy Brittain</t>
  </si>
  <si>
    <t>US-2015-136259</t>
  </si>
  <si>
    <t>Dorothy Badders</t>
  </si>
  <si>
    <t>CA-2014-136336</t>
  </si>
  <si>
    <t>Mick Brown</t>
  </si>
  <si>
    <t>CA-2016-142524</t>
  </si>
  <si>
    <t>Sam Zeldin</t>
  </si>
  <si>
    <t>CA-2015-136105</t>
  </si>
  <si>
    <t>CA-2017-147550</t>
  </si>
  <si>
    <t>Becky Martin</t>
  </si>
  <si>
    <t>CA-2016-106278</t>
  </si>
  <si>
    <t>CA-2016-150077</t>
  </si>
  <si>
    <t>CA-2017-152968</t>
  </si>
  <si>
    <t>US-2014-151015</t>
  </si>
  <si>
    <t>CA-2016-101623</t>
  </si>
  <si>
    <t>CA-2015-136420</t>
  </si>
  <si>
    <t>CA-2016-132304</t>
  </si>
  <si>
    <t>CA-2015-149097</t>
  </si>
  <si>
    <t>Emily Ducich</t>
  </si>
  <si>
    <t>CA-2015-160227</t>
  </si>
  <si>
    <t>CA-2015-128993</t>
  </si>
  <si>
    <t>Berenike Kampe</t>
  </si>
  <si>
    <t>CA-2017-117009</t>
  </si>
  <si>
    <t>CA-2014-141838</t>
  </si>
  <si>
    <t>Anthony Jacobs</t>
  </si>
  <si>
    <t>CA-2015-165554</t>
  </si>
  <si>
    <t>CA-2014-124513</t>
  </si>
  <si>
    <t>Kalyca Meade</t>
  </si>
  <si>
    <t>CA-2017-137463</t>
  </si>
  <si>
    <t>CA-2016-168830</t>
  </si>
  <si>
    <t>CA-2015-168760</t>
  </si>
  <si>
    <t>Xylona Preis</t>
  </si>
  <si>
    <t>CA-2014-114335</t>
  </si>
  <si>
    <t>Neil Ducich</t>
  </si>
  <si>
    <t>CA-2014-138177</t>
  </si>
  <si>
    <t>CA-2016-117121</t>
  </si>
  <si>
    <t>CA-2017-157420</t>
  </si>
  <si>
    <t>CA-2015-166492</t>
  </si>
  <si>
    <t>CA-2015-148873</t>
  </si>
  <si>
    <t>CA-2014-152268</t>
  </si>
  <si>
    <t>CA-2017-105823</t>
  </si>
  <si>
    <t>Rick Wilson</t>
  </si>
  <si>
    <t>CA-2017-128041</t>
  </si>
  <si>
    <t>Jack Lebron</t>
  </si>
  <si>
    <t>CA-2014-138198</t>
  </si>
  <si>
    <t>US-2016-152415</t>
  </si>
  <si>
    <t>CA-2016-102127</t>
  </si>
  <si>
    <t>Sheri Gordon</t>
  </si>
  <si>
    <t>CA-2015-165799</t>
  </si>
  <si>
    <t>Tony Chapman</t>
  </si>
  <si>
    <t>US-2016-141880</t>
  </si>
  <si>
    <t>CA-2015-129525</t>
  </si>
  <si>
    <t>Laurel Elliston</t>
  </si>
  <si>
    <t>CA-2014-100706</t>
  </si>
  <si>
    <t>Mark Van Huff</t>
  </si>
  <si>
    <t>CA-2016-161361</t>
  </si>
  <si>
    <t>CA-2016-131639</t>
  </si>
  <si>
    <t>CA-2017-143084</t>
  </si>
  <si>
    <t>CA-2016-121447</t>
  </si>
  <si>
    <t>CA-2015-137071</t>
  </si>
  <si>
    <t>CA-2017-127803</t>
  </si>
  <si>
    <t>Cari Schnelling</t>
  </si>
  <si>
    <t>CA-2017-106047</t>
  </si>
  <si>
    <t>CA-2017-107825</t>
  </si>
  <si>
    <t>CA-2015-102855</t>
  </si>
  <si>
    <t>CA-2014-103807</t>
  </si>
  <si>
    <t>Toby Braunhardt</t>
  </si>
  <si>
    <t>CA-2014-133389</t>
  </si>
  <si>
    <t>Mick Hernandez</t>
  </si>
  <si>
    <t>CA-2017-137785</t>
  </si>
  <si>
    <t>CA-2017-122763</t>
  </si>
  <si>
    <t>OtterBox Commuter Series Case - iPhone 5 &amp; 5s</t>
  </si>
  <si>
    <t>Patrick Gardner</t>
  </si>
  <si>
    <t>US-2017-116491</t>
  </si>
  <si>
    <t>Christine Sundaresam</t>
  </si>
  <si>
    <t>CA-2014-109043</t>
  </si>
  <si>
    <t>CA-2017-159100</t>
  </si>
  <si>
    <t>Tanja Norvell</t>
  </si>
  <si>
    <t>US-2017-139577</t>
  </si>
  <si>
    <t>US-2015-128587</t>
  </si>
  <si>
    <t>Jack Garza</t>
  </si>
  <si>
    <t>CA-2015-123092</t>
  </si>
  <si>
    <t>CA-2016-110898</t>
  </si>
  <si>
    <t>CA-2014-108182</t>
  </si>
  <si>
    <t>CA-2015-150413</t>
  </si>
  <si>
    <t>CA-2014-119529</t>
  </si>
  <si>
    <t>Xerox 22</t>
  </si>
  <si>
    <t>Jennifer Patt</t>
  </si>
  <si>
    <t>CA-2017-156622</t>
  </si>
  <si>
    <t>Rob Lucas</t>
  </si>
  <si>
    <t>CA-2017-159226</t>
  </si>
  <si>
    <t>US-2014-149034</t>
  </si>
  <si>
    <t>CA-2017-122308</t>
  </si>
  <si>
    <t>CA-2017-157469</t>
  </si>
  <si>
    <t>Dorothy Dickinson</t>
  </si>
  <si>
    <t>CA-2014-166730</t>
  </si>
  <si>
    <t>Julie Prescott</t>
  </si>
  <si>
    <t>CA-2016-134180</t>
  </si>
  <si>
    <t>Christopher Conant</t>
  </si>
  <si>
    <t>CA-2017-106691</t>
  </si>
  <si>
    <t>Liz Willingham</t>
  </si>
  <si>
    <t>CA-2016-157280</t>
  </si>
  <si>
    <t>CA-2017-150266</t>
  </si>
  <si>
    <t>Jennifer Halladay</t>
  </si>
  <si>
    <t>CA-2017-105620</t>
  </si>
  <si>
    <t>CA-2014-126480</t>
  </si>
  <si>
    <t>Vivek Gonzalez</t>
  </si>
  <si>
    <t>CA-2014-156790</t>
  </si>
  <si>
    <t>CA-2017-150910</t>
  </si>
  <si>
    <t>CA-2014-132913</t>
  </si>
  <si>
    <t>CA-2017-148355</t>
  </si>
  <si>
    <t>Scott Cohen</t>
  </si>
  <si>
    <t>CA-2014-128622</t>
  </si>
  <si>
    <t>Erica Hernandez</t>
  </si>
  <si>
    <t>CA-2014-154592</t>
  </si>
  <si>
    <t>Scot Wooten</t>
  </si>
  <si>
    <t>CA-2017-111717</t>
  </si>
  <si>
    <t>Natalie Webber</t>
  </si>
  <si>
    <t>CA-2016-159023</t>
  </si>
  <si>
    <t>CA-2014-130918</t>
  </si>
  <si>
    <t>CA-2015-134117</t>
  </si>
  <si>
    <t>CA-2017-130036</t>
  </si>
  <si>
    <t>Sibella Parks</t>
  </si>
  <si>
    <t>CA-2016-102134</t>
  </si>
  <si>
    <t>CA-2017-143252</t>
  </si>
  <si>
    <t>Frank Preis</t>
  </si>
  <si>
    <t>US-2015-168704</t>
  </si>
  <si>
    <t>Saphhira Shifley</t>
  </si>
  <si>
    <t>CA-2015-143616</t>
  </si>
  <si>
    <t>David Flashing</t>
  </si>
  <si>
    <t>CA-2016-168032</t>
  </si>
  <si>
    <t>Zuschuss Carroll</t>
  </si>
  <si>
    <t>CA-2017-133928</t>
  </si>
  <si>
    <t>Anna Häberlin</t>
  </si>
  <si>
    <t>CA-2016-145709</t>
  </si>
  <si>
    <t>David Smith</t>
  </si>
  <si>
    <t>CA-2014-132983</t>
  </si>
  <si>
    <t>CA-2014-160276</t>
  </si>
  <si>
    <t>Cynthia Voltz</t>
  </si>
  <si>
    <t>US-2016-144057</t>
  </si>
  <si>
    <t>CA-2017-102610</t>
  </si>
  <si>
    <t>Sue Ann Reed</t>
  </si>
  <si>
    <t>CA-2017-160661</t>
  </si>
  <si>
    <t>CA-2015-109603</t>
  </si>
  <si>
    <t>Andy Yotov</t>
  </si>
  <si>
    <t>CA-2016-139934</t>
  </si>
  <si>
    <t>US-2016-126431</t>
  </si>
  <si>
    <t>CA-2016-150483</t>
  </si>
  <si>
    <t>Eudokia Martin</t>
  </si>
  <si>
    <t>CA-2015-163237</t>
  </si>
  <si>
    <t>CA-2016-167241</t>
  </si>
  <si>
    <t>Gary Zandusky</t>
  </si>
  <si>
    <t>CA-2014-124723</t>
  </si>
  <si>
    <t>Lindsay Castell</t>
  </si>
  <si>
    <t>CA-2015-111038</t>
  </si>
  <si>
    <t>Corey Roper</t>
  </si>
  <si>
    <t>CA-2016-162159</t>
  </si>
  <si>
    <t>CA-2016-147256</t>
  </si>
  <si>
    <t>Max Ludwig</t>
  </si>
  <si>
    <t>CA-2017-103968</t>
  </si>
  <si>
    <t>CA-2014-169642</t>
  </si>
  <si>
    <t>CA-2014-107398</t>
  </si>
  <si>
    <t>US-2017-115252</t>
  </si>
  <si>
    <t>Adrian Hane</t>
  </si>
  <si>
    <t>CA-2016-135594</t>
  </si>
  <si>
    <t>TOPS Carbonless Receipt Book, Four 2-3/4 x 7-1/4 Money Receipts per Page</t>
  </si>
  <si>
    <t>US-2015-107944</t>
  </si>
  <si>
    <t>CA-2017-126928</t>
  </si>
  <si>
    <t>Carol Triggs</t>
  </si>
  <si>
    <t>US-2016-141264</t>
  </si>
  <si>
    <t>CA-2017-142489</t>
  </si>
  <si>
    <t>US-2014-105137</t>
  </si>
  <si>
    <t>CA-2017-101805</t>
  </si>
  <si>
    <t>Cindy Chapman</t>
  </si>
  <si>
    <t>CA-2016-158260</t>
  </si>
  <si>
    <t>CA-2014-120411</t>
  </si>
  <si>
    <t>John Murray</t>
  </si>
  <si>
    <t>CA-2015-158148</t>
  </si>
  <si>
    <t>Skye Norling</t>
  </si>
  <si>
    <t>CA-2015-125934</t>
  </si>
  <si>
    <t>Tonja Turnell</t>
  </si>
  <si>
    <t>US-2017-114356</t>
  </si>
  <si>
    <t>Jane Waco</t>
  </si>
  <si>
    <t>CA-2017-135909</t>
  </si>
  <si>
    <t>CA-2017-163671</t>
  </si>
  <si>
    <t>US-2015-115343</t>
  </si>
  <si>
    <t>CA-2014-119977</t>
  </si>
  <si>
    <t>Frank Atkinson</t>
  </si>
  <si>
    <t>CA-2015-140718</t>
  </si>
  <si>
    <t>CA-2017-156664</t>
  </si>
  <si>
    <t>Julie Creighton</t>
  </si>
  <si>
    <t>CA-2014-141173</t>
  </si>
  <si>
    <t>Justin Ritter</t>
  </si>
  <si>
    <t>US-2016-112396</t>
  </si>
  <si>
    <t>CA-2014-153808</t>
  </si>
  <si>
    <t>Karen Ferguson</t>
  </si>
  <si>
    <t>US-2017-132675</t>
  </si>
  <si>
    <t>CA-2015-153423</t>
  </si>
  <si>
    <t>Duane Huffman</t>
  </si>
  <si>
    <t>CA-2015-145324</t>
  </si>
  <si>
    <t>CA-2016-167983</t>
  </si>
  <si>
    <t>CA-2014-109680</t>
  </si>
  <si>
    <t>Brenda Bowman</t>
  </si>
  <si>
    <t>CA-2015-115168</t>
  </si>
  <si>
    <t>US-2014-157847</t>
  </si>
  <si>
    <t>CA-2015-115399</t>
  </si>
  <si>
    <t>CA-2017-117156</t>
  </si>
  <si>
    <t>CA-2017-100622</t>
  </si>
  <si>
    <t>CA-2015-142930</t>
  </si>
  <si>
    <t>Pierre Wener</t>
  </si>
  <si>
    <t>CA-2015-144274</t>
  </si>
  <si>
    <t>Cyma Kinney</t>
  </si>
  <si>
    <t>CA-2015-127754</t>
  </si>
  <si>
    <t>US-2016-140172</t>
  </si>
  <si>
    <t>CA-2017-120614</t>
  </si>
  <si>
    <t>US-2017-110646</t>
  </si>
  <si>
    <t>Matt Collister</t>
  </si>
  <si>
    <t>CA-2016-113082</t>
  </si>
  <si>
    <t>Denny Ordway</t>
  </si>
  <si>
    <t>US-2017-100398</t>
  </si>
  <si>
    <t>CA-2014-157644</t>
  </si>
  <si>
    <t>Aaron Bergman</t>
  </si>
  <si>
    <t>CA-2016-140935</t>
  </si>
  <si>
    <t>CA-2017-148992</t>
  </si>
  <si>
    <t>CA-2014-116666</t>
  </si>
  <si>
    <t>Valerie Mitchum</t>
  </si>
  <si>
    <t>US-2016-150140</t>
  </si>
  <si>
    <t>CA-2016-106397</t>
  </si>
  <si>
    <t>Bart Pistole</t>
  </si>
  <si>
    <t>CA-2014-162992</t>
  </si>
  <si>
    <t>CA-2017-162075</t>
  </si>
  <si>
    <t>Andy Gerbode</t>
  </si>
  <si>
    <t>CA-2015-169572</t>
  </si>
  <si>
    <t>CA-2017-126914</t>
  </si>
  <si>
    <t>Candace McMahon</t>
  </si>
  <si>
    <t>CA-2017-145765</t>
  </si>
  <si>
    <t>Ann Steele</t>
  </si>
  <si>
    <t>US-2017-129224</t>
  </si>
  <si>
    <t>Justin Deggeller</t>
  </si>
  <si>
    <t>CA-2016-116911</t>
  </si>
  <si>
    <t>CA-2015-133585</t>
  </si>
  <si>
    <t>CA-2015-165813</t>
  </si>
  <si>
    <t>CA-2017-135377</t>
  </si>
  <si>
    <t>CA-2016-102813</t>
  </si>
  <si>
    <t>CA-2016-163636</t>
  </si>
  <si>
    <t>CA-2015-132276</t>
  </si>
  <si>
    <t>CA-2017-115882</t>
  </si>
  <si>
    <t>Philisse Overcash</t>
  </si>
  <si>
    <t>CA-2016-151148</t>
  </si>
  <si>
    <t>Ivan Liston</t>
  </si>
  <si>
    <t>CA-2015-151722</t>
  </si>
  <si>
    <t>CA-2015-107083</t>
  </si>
  <si>
    <t>CA-2016-112578</t>
  </si>
  <si>
    <t>Ben Ferrer</t>
  </si>
  <si>
    <t>CA-2016-159891</t>
  </si>
  <si>
    <t>CA-2016-114307</t>
  </si>
  <si>
    <t>Joy Daniels</t>
  </si>
  <si>
    <t>CA-2017-152198</t>
  </si>
  <si>
    <t>CA-2016-105662</t>
  </si>
  <si>
    <t>US-2015-163825</t>
  </si>
  <si>
    <t>CA-2017-128076</t>
  </si>
  <si>
    <t>CA-2015-162376</t>
  </si>
  <si>
    <t>Chloris Kastensmidt</t>
  </si>
  <si>
    <t>US-2015-144771</t>
  </si>
  <si>
    <t>Anthony Garverick</t>
  </si>
  <si>
    <t>CA-2015-113222</t>
  </si>
  <si>
    <t>James Galang</t>
  </si>
  <si>
    <t>CA-2016-102498</t>
  </si>
  <si>
    <t>US-2017-131961</t>
  </si>
  <si>
    <t>Charles Sheldon</t>
  </si>
  <si>
    <t>CA-2017-161592</t>
  </si>
  <si>
    <t>CA-2016-168774</t>
  </si>
  <si>
    <t>US-2014-169390</t>
  </si>
  <si>
    <t>CA-2017-116988</t>
  </si>
  <si>
    <t>CA-2015-111017</t>
  </si>
  <si>
    <t>Sung Pak</t>
  </si>
  <si>
    <t>CA-2015-103870</t>
  </si>
  <si>
    <t>CA-2017-148145</t>
  </si>
  <si>
    <t>US-2016-135209</t>
  </si>
  <si>
    <t>CA-2016-120824</t>
  </si>
  <si>
    <t>Brian Moss</t>
  </si>
  <si>
    <t>CA-2017-121678</t>
  </si>
  <si>
    <t>Tom Stivers</t>
  </si>
  <si>
    <t>CA-2017-136623</t>
  </si>
  <si>
    <t>US-2015-145422</t>
  </si>
  <si>
    <t>Eva Jacobs</t>
  </si>
  <si>
    <t>CA-2014-105648</t>
  </si>
  <si>
    <t>CA-2014-119144</t>
  </si>
  <si>
    <t>CA-2014-146815</t>
  </si>
  <si>
    <t>US-2014-132745</t>
  </si>
  <si>
    <t>CA-2016-111318</t>
  </si>
  <si>
    <t>CA-2015-133494</t>
  </si>
  <si>
    <t>Thomas Seio</t>
  </si>
  <si>
    <t>CA-2017-119284</t>
  </si>
  <si>
    <t>Christopher Schild</t>
  </si>
  <si>
    <t>CA-2017-127096</t>
  </si>
  <si>
    <t>US-2014-112795</t>
  </si>
  <si>
    <t>CA-2016-118311</t>
  </si>
  <si>
    <t>CA-2016-136770</t>
  </si>
  <si>
    <t>CA-2014-101427</t>
  </si>
  <si>
    <t>Adam Hart</t>
  </si>
  <si>
    <t>CA-2016-144015</t>
  </si>
  <si>
    <t>CA-2017-137323</t>
  </si>
  <si>
    <t>CA-2016-155446</t>
  </si>
  <si>
    <t>Tracy Zic</t>
  </si>
  <si>
    <t>CA-2017-101665</t>
  </si>
  <si>
    <t>Steven Roelle</t>
  </si>
  <si>
    <t>CA-2014-133634</t>
  </si>
  <si>
    <t>CA-2016-143805</t>
  </si>
  <si>
    <t>CA-2016-112739</t>
  </si>
  <si>
    <t>CA-2017-141705</t>
  </si>
  <si>
    <t>CA-2017-163265</t>
  </si>
  <si>
    <t>US-2014-159611</t>
  </si>
  <si>
    <t>CA-2015-158918</t>
  </si>
  <si>
    <t>CA-2016-149916</t>
  </si>
  <si>
    <t>Carl Jackson</t>
  </si>
  <si>
    <t>CA-2016-163951</t>
  </si>
  <si>
    <t>CA-2016-118500</t>
  </si>
  <si>
    <t>Alan Barnes</t>
  </si>
  <si>
    <t>CA-2017-126634</t>
  </si>
  <si>
    <t>CA-2015-131856</t>
  </si>
  <si>
    <t>CA-2017-124765</t>
  </si>
  <si>
    <t>CA-2016-153185</t>
  </si>
  <si>
    <t>CA-2016-168361</t>
  </si>
  <si>
    <t>CA-2014-142769</t>
  </si>
  <si>
    <t>Ritsa Hightower</t>
  </si>
  <si>
    <t>CA-2016-164574</t>
  </si>
  <si>
    <t>US-2015-131842</t>
  </si>
  <si>
    <t>CA-2016-113341</t>
  </si>
  <si>
    <t>CA-2015-108259</t>
  </si>
  <si>
    <t>Susan Vittorini</t>
  </si>
  <si>
    <t>CA-2017-147767</t>
  </si>
  <si>
    <t>David Bremer</t>
  </si>
  <si>
    <t>US-2017-148551</t>
  </si>
  <si>
    <t>Kimberly Carter</t>
  </si>
  <si>
    <t>CA-2014-129819</t>
  </si>
  <si>
    <t>CA-2017-118346</t>
  </si>
  <si>
    <t>Henry MacAllister</t>
  </si>
  <si>
    <t>CA-2017-151281</t>
  </si>
  <si>
    <t>Justin MacKendrick</t>
  </si>
  <si>
    <t>CA-2014-160094</t>
  </si>
  <si>
    <t>Seth Vernon</t>
  </si>
  <si>
    <t>CA-2017-159793</t>
  </si>
  <si>
    <t>Olvera Toch</t>
  </si>
  <si>
    <t>CA-2016-107783</t>
  </si>
  <si>
    <t>CA-2015-164084</t>
  </si>
  <si>
    <t>CA-2015-156118</t>
  </si>
  <si>
    <t>CA-2015-136147</t>
  </si>
  <si>
    <t>US-2016-114230</t>
  </si>
  <si>
    <t>CA-2017-104318</t>
  </si>
  <si>
    <t>Liz Carlisle</t>
  </si>
  <si>
    <t>US-2017-119319</t>
  </si>
  <si>
    <t>CA-2017-132437</t>
  </si>
  <si>
    <t>Bill Tyler</t>
  </si>
  <si>
    <t>CA-2017-117513</t>
  </si>
  <si>
    <t>Bryan Davis</t>
  </si>
  <si>
    <t>CA-2016-165918</t>
  </si>
  <si>
    <t>Philip Fox</t>
  </si>
  <si>
    <t>CA-2016-138233</t>
  </si>
  <si>
    <t>CA-2016-146437</t>
  </si>
  <si>
    <t>Sanjit Engle</t>
  </si>
  <si>
    <t>CA-2017-123624</t>
  </si>
  <si>
    <t>CA-2014-151946</t>
  </si>
  <si>
    <t>Charles McCrossin</t>
  </si>
  <si>
    <t>CA-2017-162936</t>
  </si>
  <si>
    <t>Christine Abelman</t>
  </si>
  <si>
    <t>US-2016-116365</t>
  </si>
  <si>
    <t>US-2014-133949</t>
  </si>
  <si>
    <t>Luke Schmidt</t>
  </si>
  <si>
    <t>CA-2014-141110</t>
  </si>
  <si>
    <t>Pete Armstrong</t>
  </si>
  <si>
    <t>US-2016-117387</t>
  </si>
  <si>
    <t>Giulietta Dortch</t>
  </si>
  <si>
    <t>CA-2014-111934</t>
  </si>
  <si>
    <t>Peter McVee</t>
  </si>
  <si>
    <t>CA-2017-159667</t>
  </si>
  <si>
    <t>Sean O'Donnell</t>
  </si>
  <si>
    <t>CA-2017-101700</t>
  </si>
  <si>
    <t>CA-2017-126676</t>
  </si>
  <si>
    <t>CA-2017-145338</t>
  </si>
  <si>
    <t>CA-2015-138492</t>
  </si>
  <si>
    <t>Logitech P710e Mobile Speakerphone</t>
  </si>
  <si>
    <t>Karen Bern</t>
  </si>
  <si>
    <t>CA-2017-162015</t>
  </si>
  <si>
    <t>Roger Demir</t>
  </si>
  <si>
    <t>US-2017-132927</t>
  </si>
  <si>
    <t>Mark Haberlin</t>
  </si>
  <si>
    <t>CA-2014-104808</t>
  </si>
  <si>
    <t>CA-2014-130673</t>
  </si>
  <si>
    <t>CA-2016-111605</t>
  </si>
  <si>
    <t>Charlotte Melton</t>
  </si>
  <si>
    <t>CA-2017-146164</t>
  </si>
  <si>
    <t>Tony Sayre</t>
  </si>
  <si>
    <t>CA-2017-106747</t>
  </si>
  <si>
    <t>Shui Tom</t>
  </si>
  <si>
    <t>CA-2017-101273</t>
  </si>
  <si>
    <t>Jim Kriz</t>
  </si>
  <si>
    <t>CA-2014-159849</t>
  </si>
  <si>
    <t>CA-2015-164623</t>
  </si>
  <si>
    <t>CA-2014-121629</t>
  </si>
  <si>
    <t>CA-2016-162222</t>
  </si>
  <si>
    <t>CA-2016-162390</t>
  </si>
  <si>
    <t>US-2016-136581</t>
  </si>
  <si>
    <t>CA-2016-134110</t>
  </si>
  <si>
    <t>US-2017-108315</t>
  </si>
  <si>
    <t>CA-2016-123540</t>
  </si>
  <si>
    <t>Laura Armstrong</t>
  </si>
  <si>
    <t>CA-2016-132829</t>
  </si>
  <si>
    <t>Debra Catini</t>
  </si>
  <si>
    <t>CA-2015-117884</t>
  </si>
  <si>
    <t>Paul MacIntyre</t>
  </si>
  <si>
    <t>CA-2016-102092</t>
  </si>
  <si>
    <t>US-2017-102904</t>
  </si>
  <si>
    <t>Mark Cousins</t>
  </si>
  <si>
    <t>CA-2014-140473</t>
  </si>
  <si>
    <t>Victoria Brennan</t>
  </si>
  <si>
    <t>CA-2015-121132</t>
  </si>
  <si>
    <t>George Bell</t>
  </si>
  <si>
    <t>CA-2015-126186</t>
  </si>
  <si>
    <t>CA-2015-149566</t>
  </si>
  <si>
    <t>CA-2016-119074</t>
  </si>
  <si>
    <t>CA-2014-137575</t>
  </si>
  <si>
    <t>Harold Ryan</t>
  </si>
  <si>
    <t>CA-2015-157287</t>
  </si>
  <si>
    <t>CA-2017-147354</t>
  </si>
  <si>
    <t>CA-2015-157343</t>
  </si>
  <si>
    <t>US-2014-163146</t>
  </si>
  <si>
    <t>Karen Seio</t>
  </si>
  <si>
    <t>CA-2015-169677</t>
  </si>
  <si>
    <t>Bruce Stewart</t>
  </si>
  <si>
    <t>CA-2016-156748</t>
  </si>
  <si>
    <t>CA-2017-137624</t>
  </si>
  <si>
    <t>CA-2017-161172</t>
  </si>
  <si>
    <t>Doug Bickford</t>
  </si>
  <si>
    <t>CA-2017-133074</t>
  </si>
  <si>
    <t>US-2016-160206</t>
  </si>
  <si>
    <t>CA-2016-141887</t>
  </si>
  <si>
    <t>CA-2017-118003</t>
  </si>
  <si>
    <t>Erin Mull</t>
  </si>
  <si>
    <t>CA-2017-149720</t>
  </si>
  <si>
    <t>CA-2016-132899</t>
  </si>
  <si>
    <t>CA-2015-122168</t>
  </si>
  <si>
    <t>CA-2017-141614</t>
  </si>
  <si>
    <t>CA-2016-144645</t>
  </si>
  <si>
    <t>CA-2016-103359</t>
  </si>
  <si>
    <t>Cynthia Arntzen</t>
  </si>
  <si>
    <t>CA-2015-135853</t>
  </si>
  <si>
    <t>CA-2016-130400</t>
  </si>
  <si>
    <t>CA-2016-109400</t>
  </si>
  <si>
    <t>CA-2014-164903</t>
  </si>
  <si>
    <t>CA-2015-102316</t>
  </si>
  <si>
    <t>Aimee Bixby</t>
  </si>
  <si>
    <t>CA-2014-169061</t>
  </si>
  <si>
    <t>Alan Schoenberger</t>
  </si>
  <si>
    <t>CA-2016-143154</t>
  </si>
  <si>
    <t>Craig Carroll</t>
  </si>
  <si>
    <t>CA-2015-109190</t>
  </si>
  <si>
    <t>CA-2017-106824</t>
  </si>
  <si>
    <t>CA-2016-158841</t>
  </si>
  <si>
    <t>CA-2017-124716</t>
  </si>
  <si>
    <t>CA-2017-142391</t>
  </si>
  <si>
    <t>Edward Nazzal</t>
  </si>
  <si>
    <t>CA-2016-126284</t>
  </si>
  <si>
    <t>Don Jones</t>
  </si>
  <si>
    <t>US-2017-118535</t>
  </si>
  <si>
    <t>Dennis Pardue</t>
  </si>
  <si>
    <t>CA-2016-138583</t>
  </si>
  <si>
    <t>CA-2014-109890</t>
  </si>
  <si>
    <t>US-2016-119270</t>
  </si>
  <si>
    <t>CA-2017-158736</t>
  </si>
  <si>
    <t>Barry Französisch</t>
  </si>
  <si>
    <t>CA-2015-145758</t>
  </si>
  <si>
    <t>CA-2017-134880</t>
  </si>
  <si>
    <t>CA-2017-169404</t>
  </si>
  <si>
    <t>CA-2015-169733</t>
  </si>
  <si>
    <t>Parhena Norris</t>
  </si>
  <si>
    <t>US-2017-132031</t>
  </si>
  <si>
    <t>Alejandro Savely</t>
  </si>
  <si>
    <t>US-2016-164196</t>
  </si>
  <si>
    <t>CA-2016-168557</t>
  </si>
  <si>
    <t>Ivan Gibson</t>
  </si>
  <si>
    <t>CA-2015-101000</t>
  </si>
  <si>
    <t>CA-2015-116512</t>
  </si>
  <si>
    <t>CA-2015-144043</t>
  </si>
  <si>
    <t>Daniel Raglin</t>
  </si>
  <si>
    <t>CA-2014-100881</t>
  </si>
  <si>
    <t>CA-2015-169537</t>
  </si>
  <si>
    <t>CA-2014-146500</t>
  </si>
  <si>
    <t>CA-2014-126200</t>
  </si>
  <si>
    <t>Global Task Chair, Black</t>
  </si>
  <si>
    <t>US-2017-118556</t>
  </si>
  <si>
    <t>Jim Epp</t>
  </si>
  <si>
    <t>CA-2016-154081</t>
  </si>
  <si>
    <t>Thea Hudgings</t>
  </si>
  <si>
    <t>CA-2016-125087</t>
  </si>
  <si>
    <t>CA-2014-131387</t>
  </si>
  <si>
    <t>CA-2017-125451</t>
  </si>
  <si>
    <t>Julia Barnett</t>
  </si>
  <si>
    <t>US-2016-155173</t>
  </si>
  <si>
    <t>CA-2017-145779</t>
  </si>
  <si>
    <t>CA-2016-158302</t>
  </si>
  <si>
    <t>Brad Norvell</t>
  </si>
  <si>
    <t>CA-2017-114370</t>
  </si>
  <si>
    <t>CA-2014-108861</t>
  </si>
  <si>
    <t>Ryan Akin</t>
  </si>
  <si>
    <t>CA-2015-112823</t>
  </si>
  <si>
    <t>Anne McFarland</t>
  </si>
  <si>
    <t>CA-2015-151470</t>
  </si>
  <si>
    <t>US-2014-127635</t>
  </si>
  <si>
    <t>Kean Nguyen</t>
  </si>
  <si>
    <t>CA-2017-155621</t>
  </si>
  <si>
    <t>Nat Carroll</t>
  </si>
  <si>
    <t>US-2014-113124</t>
  </si>
  <si>
    <t>CA-2016-118129</t>
  </si>
  <si>
    <t>US-2017-132220</t>
  </si>
  <si>
    <t>CA-2017-167017</t>
  </si>
  <si>
    <t>CA-2015-128356</t>
  </si>
  <si>
    <t>Edward Becker</t>
  </si>
  <si>
    <t>CA-2016-137652</t>
  </si>
  <si>
    <t>Nora Paige</t>
  </si>
  <si>
    <t>CA-2017-150091</t>
  </si>
  <si>
    <t>CA-2017-118199</t>
  </si>
  <si>
    <t>CA-2017-107265</t>
  </si>
  <si>
    <t>CA-2016-147109</t>
  </si>
  <si>
    <t>CA-2017-132290</t>
  </si>
  <si>
    <t>Thea Hendricks</t>
  </si>
  <si>
    <t>CA-2016-159765</t>
  </si>
  <si>
    <t>Odella Nelson</t>
  </si>
  <si>
    <t>CA-2016-130820</t>
  </si>
  <si>
    <t>CA-2015-134082</t>
  </si>
  <si>
    <t>CA-2017-140480</t>
  </si>
  <si>
    <t>CA-2016-154067</t>
  </si>
  <si>
    <t>Brian Derr</t>
  </si>
  <si>
    <t>CA-2015-110814</t>
  </si>
  <si>
    <t>CA-2015-133837</t>
  </si>
  <si>
    <t>Sharelle Roach</t>
  </si>
  <si>
    <t>CA-2017-120061</t>
  </si>
  <si>
    <t>US-2014-120236</t>
  </si>
  <si>
    <t>Brian DeCherney</t>
  </si>
  <si>
    <t>CA-2014-152254</t>
  </si>
  <si>
    <t>CA-2016-142594</t>
  </si>
  <si>
    <t>CA-2017-110625</t>
  </si>
  <si>
    <t>CA-2017-153227</t>
  </si>
  <si>
    <t>CA-2016-102596</t>
  </si>
  <si>
    <t>CA-2014-139423</t>
  </si>
  <si>
    <t>CA-2015-149601</t>
  </si>
  <si>
    <t>CA-2017-137582</t>
  </si>
  <si>
    <t>Cynthia Delaney</t>
  </si>
  <si>
    <t>CA-2016-145135</t>
  </si>
  <si>
    <t>CA-2016-163048</t>
  </si>
  <si>
    <t>CA-2016-134544</t>
  </si>
  <si>
    <t>CA-2014-103527</t>
  </si>
  <si>
    <t>Monica Federle</t>
  </si>
  <si>
    <t>CA-2015-162964</t>
  </si>
  <si>
    <t>CA-2017-156272</t>
  </si>
  <si>
    <t>CA-2015-158701</t>
  </si>
  <si>
    <t>CA-2016-152940</t>
  </si>
  <si>
    <t>Steve Carroll</t>
  </si>
  <si>
    <t>CA-2016-113726</t>
  </si>
  <si>
    <t>Nathan Cano</t>
  </si>
  <si>
    <t>CA-2014-165393</t>
  </si>
  <si>
    <t>Michael Granlund</t>
  </si>
  <si>
    <t>CA-2016-163972</t>
  </si>
  <si>
    <t>CA-2016-118745</t>
  </si>
  <si>
    <t>CA-2014-109918</t>
  </si>
  <si>
    <t>CA-2017-157273</t>
  </si>
  <si>
    <t>Janet Lee</t>
  </si>
  <si>
    <t>CA-2017-137631</t>
  </si>
  <si>
    <t>Trudy Schmidt</t>
  </si>
  <si>
    <t>CA-2017-147207</t>
  </si>
  <si>
    <t>CA-2014-110555</t>
  </si>
  <si>
    <t>CA-2016-163174</t>
  </si>
  <si>
    <t>CA-2017-132199</t>
  </si>
  <si>
    <t>US-2015-115238</t>
  </si>
  <si>
    <t>Gary McGarr</t>
  </si>
  <si>
    <t>US-2014-155544</t>
  </si>
  <si>
    <t>CA-2016-132549</t>
  </si>
  <si>
    <t>Zuschuss Donatelli</t>
  </si>
  <si>
    <t>CA-2017-141481</t>
  </si>
  <si>
    <t>CA-2014-161634</t>
  </si>
  <si>
    <t>Yana Sorensen</t>
  </si>
  <si>
    <t>CA-2017-135076</t>
  </si>
  <si>
    <t>Tamara Chand</t>
  </si>
  <si>
    <t>CA-2014-153087</t>
  </si>
  <si>
    <t>CA-2016-101469</t>
  </si>
  <si>
    <t>Carl Weiss</t>
  </si>
  <si>
    <t>CA-2017-161655</t>
  </si>
  <si>
    <t>CA-2016-153269</t>
  </si>
  <si>
    <t>CA-2017-113572</t>
  </si>
  <si>
    <t>CA-2017-118577</t>
  </si>
  <si>
    <t>Kelly Lampkin</t>
  </si>
  <si>
    <t>CA-2017-103478</t>
  </si>
  <si>
    <t>CA-2017-144456</t>
  </si>
  <si>
    <t>Natalie DeCherney</t>
  </si>
  <si>
    <t>CA-2016-130778</t>
  </si>
  <si>
    <t>Ibico Recycled Linen-Style Covers</t>
  </si>
  <si>
    <t>US-2016-149790</t>
  </si>
  <si>
    <t>CA-2015-142937</t>
  </si>
  <si>
    <t>CA-2017-133620</t>
  </si>
  <si>
    <t>CA-2017-130904</t>
  </si>
  <si>
    <t>Paul Van Hugh</t>
  </si>
  <si>
    <t>CA-2014-161508</t>
  </si>
  <si>
    <t>US-2017-105935</t>
  </si>
  <si>
    <t>CA-2014-168312</t>
  </si>
  <si>
    <t>CA-2016-149335</t>
  </si>
  <si>
    <t>Michelle Tran</t>
  </si>
  <si>
    <t>CA-2016-128671</t>
  </si>
  <si>
    <t>Bruce Geld</t>
  </si>
  <si>
    <t>CA-2017-135419</t>
  </si>
  <si>
    <t>Nancy Lomonaco</t>
  </si>
  <si>
    <t>US-2014-120313</t>
  </si>
  <si>
    <t>US-2017-167318</t>
  </si>
  <si>
    <t>CA-2015-109169</t>
  </si>
  <si>
    <t>US-2014-103338</t>
  </si>
  <si>
    <t>US-2015-158911</t>
  </si>
  <si>
    <t>CA-2016-166380</t>
  </si>
  <si>
    <t>Meg Tillman</t>
  </si>
  <si>
    <t>US-2017-146906</t>
  </si>
  <si>
    <t>US-2017-168802</t>
  </si>
  <si>
    <t>CA-2015-106362</t>
  </si>
  <si>
    <t>CA-2014-156244</t>
  </si>
  <si>
    <t>CA-2015-154284</t>
  </si>
  <si>
    <t>Matt Connell</t>
  </si>
  <si>
    <t>CA-2017-134810</t>
  </si>
  <si>
    <t>Bruce Degenhardt</t>
  </si>
  <si>
    <t>CA-2017-146192</t>
  </si>
  <si>
    <t>US-2016-139262</t>
  </si>
  <si>
    <t>CA-2015-143882</t>
  </si>
  <si>
    <t>CA-2017-164112</t>
  </si>
  <si>
    <t>CA-2015-104059</t>
  </si>
  <si>
    <t>CA-2016-139549</t>
  </si>
  <si>
    <t>CA-2016-169670</t>
  </si>
  <si>
    <t>CA-2017-121790</t>
  </si>
  <si>
    <t>CA-2014-118304</t>
  </si>
  <si>
    <t>Astrea Jones</t>
  </si>
  <si>
    <t>CA-2014-131800</t>
  </si>
  <si>
    <t>CA-2015-138457</t>
  </si>
  <si>
    <t>CA-2016-100307</t>
  </si>
  <si>
    <t>CA-2016-118101</t>
  </si>
  <si>
    <t>Dana Kaydos</t>
  </si>
  <si>
    <t>CA-2017-152310</t>
  </si>
  <si>
    <t>CA-2015-140221</t>
  </si>
  <si>
    <t>ClearOne CHATAttach 160 - speaker phone</t>
  </si>
  <si>
    <t>CA-2016-133816</t>
  </si>
  <si>
    <t>CA-2015-129217</t>
  </si>
  <si>
    <t>Bill Shonely</t>
  </si>
  <si>
    <t>US-2014-143581</t>
  </si>
  <si>
    <t>CA-2014-109897</t>
  </si>
  <si>
    <t>Lena Hernandez</t>
  </si>
  <si>
    <t>CA-2014-109855</t>
  </si>
  <si>
    <t>CA-2017-103065</t>
  </si>
  <si>
    <t>CA-2017-102204</t>
  </si>
  <si>
    <t>CA-2014-158225</t>
  </si>
  <si>
    <t>CA-2016-162355</t>
  </si>
  <si>
    <t>CA-2016-123050</t>
  </si>
  <si>
    <t>CA-2017-104136</t>
  </si>
  <si>
    <t>CA-2016-104633</t>
  </si>
  <si>
    <t>CA-2014-152905</t>
  </si>
  <si>
    <t>Russell D'Ascenzo</t>
  </si>
  <si>
    <t>CA-2014-120775</t>
  </si>
  <si>
    <t>CA-2015-120845</t>
  </si>
  <si>
    <t>Michael Chen</t>
  </si>
  <si>
    <t>CA-2016-116337</t>
  </si>
  <si>
    <t>Dario Medina</t>
  </si>
  <si>
    <t>CA-2017-128769</t>
  </si>
  <si>
    <t>CA-2015-141565</t>
  </si>
  <si>
    <t>CA-2015-122266</t>
  </si>
  <si>
    <t>CA-2015-114811</t>
  </si>
  <si>
    <t>CA-2017-125269</t>
  </si>
  <si>
    <t>CA-2017-102736</t>
  </si>
  <si>
    <t>CA-2015-136700</t>
  </si>
  <si>
    <t>CA-2015-141327</t>
  </si>
  <si>
    <t>US-2017-155866</t>
  </si>
  <si>
    <t>CA-2015-140375</t>
  </si>
  <si>
    <t>CA-2016-127194</t>
  </si>
  <si>
    <t>CA-2015-136728</t>
  </si>
  <si>
    <t>US-2017-101721</t>
  </si>
  <si>
    <t>CA-2017-155642</t>
  </si>
  <si>
    <t>CA-2015-119879</t>
  </si>
  <si>
    <t>Darren Koutras</t>
  </si>
  <si>
    <t>CA-2015-112767</t>
  </si>
  <si>
    <t>Toby Gnade</t>
  </si>
  <si>
    <t>CA-2016-166429</t>
  </si>
  <si>
    <t>Chad McGuire</t>
  </si>
  <si>
    <t>CA-2017-149699</t>
  </si>
  <si>
    <t>CA-2016-135965</t>
  </si>
  <si>
    <t>CA-2016-114944</t>
  </si>
  <si>
    <t>CA-2014-114125</t>
  </si>
  <si>
    <t>CA-2016-146150</t>
  </si>
  <si>
    <t>CA-2017-107174</t>
  </si>
  <si>
    <t>CA-2016-144148</t>
  </si>
  <si>
    <t>Liz Thompson</t>
  </si>
  <si>
    <t>CA-2015-168207</t>
  </si>
  <si>
    <t>CA-2015-120915</t>
  </si>
  <si>
    <t>John Dryer</t>
  </si>
  <si>
    <t>CA-2016-134138</t>
  </si>
  <si>
    <t>CA-2016-120803</t>
  </si>
  <si>
    <t>CA-2017-136238</t>
  </si>
  <si>
    <t>CA-2016-103464</t>
  </si>
  <si>
    <t>Melanie Seite</t>
  </si>
  <si>
    <t>CA-2016-131296</t>
  </si>
  <si>
    <t>US-2017-143770</t>
  </si>
  <si>
    <t>Raymond Buch</t>
  </si>
  <si>
    <t>CA-2017-140151</t>
  </si>
  <si>
    <t>Carol Adams</t>
  </si>
  <si>
    <t>CA-2014-167997</t>
  </si>
  <si>
    <t>Eugene Moren</t>
  </si>
  <si>
    <t>US-2016-131058</t>
  </si>
  <si>
    <t>Anna Gayman</t>
  </si>
  <si>
    <t>US-2017-146822</t>
  </si>
  <si>
    <t>Corey-Lock</t>
  </si>
  <si>
    <t>US-2014-112949</t>
  </si>
  <si>
    <t>CA-2016-100993</t>
  </si>
  <si>
    <t>CA-2016-102561</t>
  </si>
  <si>
    <t>Eldon 200 Class Desk Accessories, Black</t>
  </si>
  <si>
    <t>CA-2014-103219</t>
  </si>
  <si>
    <t>CA-2016-118073</t>
  </si>
  <si>
    <t>CA-2015-121776</t>
  </si>
  <si>
    <t>Gene Hale</t>
  </si>
  <si>
    <t>CA-2015-131352</t>
  </si>
  <si>
    <t>CA-2014-127866</t>
  </si>
  <si>
    <t>CA-2017-157350</t>
  </si>
  <si>
    <t>CA-2015-137064</t>
  </si>
  <si>
    <t>Joseph Airdo</t>
  </si>
  <si>
    <t>US-2017-150070</t>
  </si>
  <si>
    <t>CA-2014-138128</t>
  </si>
  <si>
    <t>CA-2016-116722</t>
  </si>
  <si>
    <t>US-2017-106551</t>
  </si>
  <si>
    <t>US-2017-113201</t>
  </si>
  <si>
    <t>Brooke Gillingham</t>
  </si>
  <si>
    <t>CA-2017-105543</t>
  </si>
  <si>
    <t>CA-2017-101014</t>
  </si>
  <si>
    <t>Laurel Workman</t>
  </si>
  <si>
    <t>CA-2017-144820</t>
  </si>
  <si>
    <t>CA-2016-130393</t>
  </si>
  <si>
    <t>CA-2017-160122</t>
  </si>
  <si>
    <t>US-2017-167570</t>
  </si>
  <si>
    <t>Cyra Reiten</t>
  </si>
  <si>
    <t>CA-2017-159149</t>
  </si>
  <si>
    <t>CA-2015-149846</t>
  </si>
  <si>
    <t>CA-2016-169663</t>
  </si>
  <si>
    <t>CA-2017-122798</t>
  </si>
  <si>
    <t>CA-2017-133046</t>
  </si>
  <si>
    <t>CA-2017-143658</t>
  </si>
  <si>
    <t>CA-2015-127502</t>
  </si>
  <si>
    <t>CA-2014-101392</t>
  </si>
  <si>
    <t>US-2015-117492</t>
  </si>
  <si>
    <t>Mike Vittorini</t>
  </si>
  <si>
    <t>CA-2015-107020</t>
  </si>
  <si>
    <t>CA-2016-106621</t>
  </si>
  <si>
    <t>CA-2017-120894</t>
  </si>
  <si>
    <t>CA-2016-105753</t>
  </si>
  <si>
    <t>CA-2015-150714</t>
  </si>
  <si>
    <t>Cathy Armstrong</t>
  </si>
  <si>
    <t>US-2016-164945</t>
  </si>
  <si>
    <t>Randy Ferguson</t>
  </si>
  <si>
    <t>CA-2015-106187</t>
  </si>
  <si>
    <t>Janet Martin</t>
  </si>
  <si>
    <t>CA-2017-151750</t>
  </si>
  <si>
    <t>US-2015-160563</t>
  </si>
  <si>
    <t>CA-2016-132997</t>
  </si>
  <si>
    <t>CA-2015-156013</t>
  </si>
  <si>
    <t>CA-2015-121188</t>
  </si>
  <si>
    <t>CA-2017-152205</t>
  </si>
  <si>
    <t>CA-2014-109904</t>
  </si>
  <si>
    <t>CA-2014-144974</t>
  </si>
  <si>
    <t>Dean Katz</t>
  </si>
  <si>
    <t>CA-2016-168543</t>
  </si>
  <si>
    <t>CA-2017-130834</t>
  </si>
  <si>
    <t>Shahid Hopkins</t>
  </si>
  <si>
    <t>CA-2016-113600</t>
  </si>
  <si>
    <t>Helen Abelman</t>
  </si>
  <si>
    <t>CA-2016-145611</t>
  </si>
  <si>
    <t>CA-2017-165008</t>
  </si>
  <si>
    <t>US-2017-133081</t>
  </si>
  <si>
    <t>CA-2017-121489</t>
  </si>
  <si>
    <t>CA-2017-109393</t>
  </si>
  <si>
    <t>Beth Fritzler</t>
  </si>
  <si>
    <t>CA-2017-169012</t>
  </si>
  <si>
    <t>Alejandro Grove</t>
  </si>
  <si>
    <t>CA-2015-153738</t>
  </si>
  <si>
    <t>CA-2015-119690</t>
  </si>
  <si>
    <t>Executive Impressions 13" Clairmont Wall Clock</t>
  </si>
  <si>
    <t>CA-2016-158806</t>
  </si>
  <si>
    <t>CA-2016-166373</t>
  </si>
  <si>
    <t>Don Miller</t>
  </si>
  <si>
    <t>CA-2015-132465</t>
  </si>
  <si>
    <t>CA-2014-129189</t>
  </si>
  <si>
    <t>CA-2017-167227</t>
  </si>
  <si>
    <t>CA-2017-114804</t>
  </si>
  <si>
    <t>US-2014-131870</t>
  </si>
  <si>
    <t>CA-2017-120168</t>
  </si>
  <si>
    <t>US-2015-136427</t>
  </si>
  <si>
    <t>CA-2014-127859</t>
  </si>
  <si>
    <t>Anna Andreadi</t>
  </si>
  <si>
    <t>CA-2015-110863</t>
  </si>
  <si>
    <t>CA-2016-139808</t>
  </si>
  <si>
    <t>CA-2014-143210</t>
  </si>
  <si>
    <t>Karen Daniels</t>
  </si>
  <si>
    <t>CA-2015-110870</t>
  </si>
  <si>
    <t>US-2015-151407</t>
  </si>
  <si>
    <t>US-2014-148194</t>
  </si>
  <si>
    <t>Clay Rozendal</t>
  </si>
  <si>
    <t>US-2017-105998</t>
  </si>
  <si>
    <t>US-2015-165743</t>
  </si>
  <si>
    <t>CA-2016-133872</t>
  </si>
  <si>
    <t>US-2016-117793</t>
  </si>
  <si>
    <t>CA-2016-137939</t>
  </si>
  <si>
    <t>CA-2016-151498</t>
  </si>
  <si>
    <t>CA-2017-152499</t>
  </si>
  <si>
    <t>CA-2014-113383</t>
  </si>
  <si>
    <t>CA-2014-103800</t>
  </si>
  <si>
    <t>CA-2015-113040</t>
  </si>
  <si>
    <t>Jim Karlsson</t>
  </si>
  <si>
    <t>CA-2014-166051</t>
  </si>
  <si>
    <t>US-2015-126753</t>
  </si>
  <si>
    <t>CA-2016-157707</t>
  </si>
  <si>
    <t>CA-2015-138219</t>
  </si>
  <si>
    <t>CA-2017-104864</t>
  </si>
  <si>
    <t>Greg Guthrie</t>
  </si>
  <si>
    <t>CA-2017-131807</t>
  </si>
  <si>
    <t>Katharine Harms</t>
  </si>
  <si>
    <t>CA-2014-138359</t>
  </si>
  <si>
    <t>Katherine Ducich</t>
  </si>
  <si>
    <t>CA-2015-145814</t>
  </si>
  <si>
    <t>CA-2014-131009</t>
  </si>
  <si>
    <t>CA-2017-134194</t>
  </si>
  <si>
    <t>CA-2016-146325</t>
  </si>
  <si>
    <t>CA-2017-166093</t>
  </si>
  <si>
    <t>US-2016-168095</t>
  </si>
  <si>
    <t>CA-2016-120082</t>
  </si>
  <si>
    <t>Evan Minnotte</t>
  </si>
  <si>
    <t>CA-2017-167549</t>
  </si>
  <si>
    <t>CA-2017-120404</t>
  </si>
  <si>
    <t>CA-2016-125843</t>
  </si>
  <si>
    <t>CA-2017-134096</t>
  </si>
  <si>
    <t>Joy Bell-</t>
  </si>
  <si>
    <t>CA-2017-107713</t>
  </si>
  <si>
    <t>Dean percer</t>
  </si>
  <si>
    <t>CA-2017-139822</t>
  </si>
  <si>
    <t>CA-2015-152513</t>
  </si>
  <si>
    <t>Julie Kriz</t>
  </si>
  <si>
    <t>CA-2017-100783</t>
  </si>
  <si>
    <t>Phillina Ober</t>
  </si>
  <si>
    <t>CA-2015-110891</t>
  </si>
  <si>
    <t>CA-2017-165323</t>
  </si>
  <si>
    <t>US-2017-105697</t>
  </si>
  <si>
    <t>Rob Beeghly</t>
  </si>
  <si>
    <t>CA-2016-167605</t>
  </si>
  <si>
    <t>CA-2016-149762</t>
  </si>
  <si>
    <t>Rob Williams</t>
  </si>
  <si>
    <t>CA-2016-112585</t>
  </si>
  <si>
    <t>Lindsay Shagiari</t>
  </si>
  <si>
    <t>US-2015-118766</t>
  </si>
  <si>
    <t>CA-2015-126669</t>
  </si>
  <si>
    <t>CA-2017-128363</t>
  </si>
  <si>
    <t>CA-2017-124744</t>
  </si>
  <si>
    <t>CA-2017-125367</t>
  </si>
  <si>
    <t>CA-2016-148684</t>
  </si>
  <si>
    <t>CA-2016-113117</t>
  </si>
  <si>
    <t>CA-2017-118017</t>
  </si>
  <si>
    <t>CA-2016-155747</t>
  </si>
  <si>
    <t>CA-2016-160241</t>
  </si>
  <si>
    <t>CA-2015-148705</t>
  </si>
  <si>
    <t>CA-2017-168403</t>
  </si>
  <si>
    <t>Daniel Byrd</t>
  </si>
  <si>
    <t>CA-2016-101672</t>
  </si>
  <si>
    <t>CA-2017-122112</t>
  </si>
  <si>
    <t>Michael Oakman</t>
  </si>
  <si>
    <t>US-2017-166233</t>
  </si>
  <si>
    <t>Lynn Smith</t>
  </si>
  <si>
    <t>CA-2016-136994</t>
  </si>
  <si>
    <t>Xerox 1888</t>
  </si>
  <si>
    <t>CA-2014-100972</t>
  </si>
  <si>
    <t>CA-2015-143364</t>
  </si>
  <si>
    <t>CA-2015-142993</t>
  </si>
  <si>
    <t>CA-2017-152261</t>
  </si>
  <si>
    <t>CA-2014-103429</t>
  </si>
  <si>
    <t>CA-2017-135587</t>
  </si>
  <si>
    <t>CA-2015-144890</t>
  </si>
  <si>
    <t>CA-2014-169649</t>
  </si>
  <si>
    <t>CA-2016-104311</t>
  </si>
  <si>
    <t>CA-2016-128706</t>
  </si>
  <si>
    <t>CA-2015-125976</t>
  </si>
  <si>
    <t>US-2017-123834</t>
  </si>
  <si>
    <t>Allen Goldenen</t>
  </si>
  <si>
    <t>CA-2014-158470</t>
  </si>
  <si>
    <t>CA-2016-116603</t>
  </si>
  <si>
    <t>Christina VanderZanden</t>
  </si>
  <si>
    <t>US-2014-137869</t>
  </si>
  <si>
    <t>CA-2015-149083</t>
  </si>
  <si>
    <t>CA-2015-106257</t>
  </si>
  <si>
    <t>CA-2015-128958</t>
  </si>
  <si>
    <t>CA-2016-112382</t>
  </si>
  <si>
    <t>CA-2015-137302</t>
  </si>
  <si>
    <t>CA-2017-117114</t>
  </si>
  <si>
    <t>CA-2015-127327</t>
  </si>
  <si>
    <t>CA-2014-125150</t>
  </si>
  <si>
    <t>US-2014-115413</t>
  </si>
  <si>
    <t>CA-2016-169334</t>
  </si>
  <si>
    <t>CA-2017-152436</t>
  </si>
  <si>
    <t>CA-2017-150469</t>
  </si>
  <si>
    <t>CA-2016-138478</t>
  </si>
  <si>
    <t>Maureen Gastineau</t>
  </si>
  <si>
    <t>US-2017-109316</t>
  </si>
  <si>
    <t>CA-2016-134334</t>
  </si>
  <si>
    <t>Vivek Sundaresam</t>
  </si>
  <si>
    <t>US-2016-137295</t>
  </si>
  <si>
    <t>CA-2015-102260</t>
  </si>
  <si>
    <t>CA-2014-143637</t>
  </si>
  <si>
    <t>CA-2017-157413</t>
  </si>
  <si>
    <t>CA-2017-166184</t>
  </si>
  <si>
    <t>US-2015-145121</t>
  </si>
  <si>
    <t>CA-2015-112711</t>
  </si>
  <si>
    <t>CA-2015-127481</t>
  </si>
  <si>
    <t>CA-2017-169362</t>
  </si>
  <si>
    <t>CA-2016-108364</t>
  </si>
  <si>
    <t>CA-2017-160801</t>
  </si>
  <si>
    <t>US-2016-117037</t>
  </si>
  <si>
    <t>US-2014-111353</t>
  </si>
  <si>
    <t>Elpida Rittenbach</t>
  </si>
  <si>
    <t>CA-2016-162236</t>
  </si>
  <si>
    <t>CA-2015-132136</t>
  </si>
  <si>
    <t>CA-2016-139381</t>
  </si>
  <si>
    <t>CA-2014-166961</t>
  </si>
  <si>
    <t>CA-2016-152800</t>
  </si>
  <si>
    <t>CA-2016-108196</t>
  </si>
  <si>
    <t>CA-2016-155978</t>
  </si>
  <si>
    <t>Larry Blacks</t>
  </si>
  <si>
    <t>CA-2017-154088</t>
  </si>
  <si>
    <t>CA-2015-169299</t>
  </si>
  <si>
    <t>US-2017-118941</t>
  </si>
  <si>
    <t>CA-2015-103093</t>
  </si>
  <si>
    <t>CA-2017-156391</t>
  </si>
  <si>
    <t>Clay Cheatham</t>
  </si>
  <si>
    <t>CA-2017-123071</t>
  </si>
  <si>
    <t>CA-2014-155390</t>
  </si>
  <si>
    <t>CA-2016-158925</t>
  </si>
  <si>
    <t>Stefania Perrino</t>
  </si>
  <si>
    <t>CA-2017-112844</t>
  </si>
  <si>
    <t>Clytie Kelty</t>
  </si>
  <si>
    <t>CA-2017-100902</t>
  </si>
  <si>
    <t>CA-2015-161795</t>
  </si>
  <si>
    <t>Ann Blume</t>
  </si>
  <si>
    <t>CA-2015-158323</t>
  </si>
  <si>
    <t>CA-2015-133242</t>
  </si>
  <si>
    <t>CA-2015-156153</t>
  </si>
  <si>
    <t>Eileen Kiefer</t>
  </si>
  <si>
    <t>CA-2015-109113</t>
  </si>
  <si>
    <t>CA-2016-133613</t>
  </si>
  <si>
    <t>CA-2017-105326</t>
  </si>
  <si>
    <t>Carlos Meador</t>
  </si>
  <si>
    <t>CA-2015-147816</t>
  </si>
  <si>
    <t>CA-2014-154781</t>
  </si>
  <si>
    <t>Jay Fein</t>
  </si>
  <si>
    <t>CA-2017-141103</t>
  </si>
  <si>
    <t>Alex Grayson</t>
  </si>
  <si>
    <t>CA-2017-108287</t>
  </si>
  <si>
    <t>CA-2014-105872</t>
  </si>
  <si>
    <t>US-2016-106313</t>
  </si>
  <si>
    <t>CA-2017-134418</t>
  </si>
  <si>
    <t>Michael Nguyen</t>
  </si>
  <si>
    <t>CA-2016-165673</t>
  </si>
  <si>
    <t>CA-2017-143294</t>
  </si>
  <si>
    <t>CA-2017-140508</t>
  </si>
  <si>
    <t>CA-2017-104850</t>
  </si>
  <si>
    <t>US-2016-109260</t>
  </si>
  <si>
    <t>CA-2016-106915</t>
  </si>
  <si>
    <t>US-2015-150231</t>
  </si>
  <si>
    <t>CA-2016-113978</t>
  </si>
  <si>
    <t>Alex Russell</t>
  </si>
  <si>
    <t>CA-2015-139374</t>
  </si>
  <si>
    <t>Jesus Ocampo</t>
  </si>
  <si>
    <t>US-2017-138086</t>
  </si>
  <si>
    <t>CA-2015-108588</t>
  </si>
  <si>
    <t>US-2017-146213</t>
  </si>
  <si>
    <t>CA-2015-149636</t>
  </si>
  <si>
    <t>Peter Bühler</t>
  </si>
  <si>
    <t>US-2017-101518</t>
  </si>
  <si>
    <t>Joni Blumstein</t>
  </si>
  <si>
    <t>CA-2014-150203</t>
  </si>
  <si>
    <t>CA-2017-139353</t>
  </si>
  <si>
    <t>US-2015-142811</t>
  </si>
  <si>
    <t>CA-2014-139542</t>
  </si>
  <si>
    <t>CA-2017-100237</t>
  </si>
  <si>
    <t>Andrew Allen</t>
  </si>
  <si>
    <t>CA-2016-114601</t>
  </si>
  <si>
    <t>CA-2017-151799</t>
  </si>
  <si>
    <t>CA-2017-107958</t>
  </si>
  <si>
    <t>Marc Crier</t>
  </si>
  <si>
    <t>CA-2016-118899</t>
  </si>
  <si>
    <t>CA-2014-102330</t>
  </si>
  <si>
    <t>Ricardo Sperren</t>
  </si>
  <si>
    <t>US-2017-128951</t>
  </si>
  <si>
    <t>CA-2016-169838</t>
  </si>
  <si>
    <t>Ted Trevino</t>
  </si>
  <si>
    <t>CA-2015-116876</t>
  </si>
  <si>
    <t>Shirley Daniels</t>
  </si>
  <si>
    <t>CA-2015-120782</t>
  </si>
  <si>
    <t>CA-2014-133592</t>
  </si>
  <si>
    <t>CA-2014-142951</t>
  </si>
  <si>
    <t>CA-2017-133487</t>
  </si>
  <si>
    <t>CA-2015-130974</t>
  </si>
  <si>
    <t>US-2016-140158</t>
  </si>
  <si>
    <t>Nicole Brennan</t>
  </si>
  <si>
    <t>CA-2014-151967</t>
  </si>
  <si>
    <t>CA-2017-139493</t>
  </si>
  <si>
    <t>US-2017-141509</t>
  </si>
  <si>
    <t>CA-2014-105417</t>
  </si>
  <si>
    <t>CA-2017-146493</t>
  </si>
  <si>
    <t>CA-2017-155740</t>
  </si>
  <si>
    <t>US-2014-120740</t>
  </si>
  <si>
    <t>CA-2015-107685</t>
  </si>
  <si>
    <t>CA-2015-121552</t>
  </si>
  <si>
    <t>CA-2017-110821</t>
  </si>
  <si>
    <t>CA-2015-101889</t>
  </si>
  <si>
    <t>CA-2016-138968</t>
  </si>
  <si>
    <t>Daniel Lacy</t>
  </si>
  <si>
    <t>US-2014-115196</t>
  </si>
  <si>
    <t>CA-2015-161452</t>
  </si>
  <si>
    <t>US-2016-157490</t>
  </si>
  <si>
    <t>CA-2017-104885</t>
  </si>
  <si>
    <t>US-2017-158526</t>
  </si>
  <si>
    <t>CA-2014-162089</t>
  </si>
  <si>
    <t>US-2015-159499</t>
  </si>
  <si>
    <t>CA-2015-136805</t>
  </si>
  <si>
    <t>Shirley Schmidt</t>
  </si>
  <si>
    <t>CA-2014-124464</t>
  </si>
  <si>
    <t>US-2014-144078</t>
  </si>
  <si>
    <t>Jim Mitchum</t>
  </si>
  <si>
    <t>CA-2017-151225</t>
  </si>
  <si>
    <t>CA-2016-144309</t>
  </si>
  <si>
    <t>CA-2014-148425</t>
  </si>
  <si>
    <t>CA-2015-113740</t>
  </si>
  <si>
    <t>US-2015-130491</t>
  </si>
  <si>
    <t>CA-2014-133354</t>
  </si>
  <si>
    <t>Mike Kennedy</t>
  </si>
  <si>
    <t>CA-2017-163209</t>
  </si>
  <si>
    <t>CA-2017-121195</t>
  </si>
  <si>
    <t>Brian Stugart</t>
  </si>
  <si>
    <t>CA-2016-101791</t>
  </si>
  <si>
    <t>CA-2016-152520</t>
  </si>
  <si>
    <t>CA-2014-131947</t>
  </si>
  <si>
    <t>CA-2015-164567</t>
  </si>
  <si>
    <t>CA-2017-119655</t>
  </si>
  <si>
    <t>Dean Braden</t>
  </si>
  <si>
    <t>CA-2016-158778</t>
  </si>
  <si>
    <t>CA-2015-139738</t>
  </si>
  <si>
    <t>CA-2017-122945</t>
  </si>
  <si>
    <t>CA-2014-163223</t>
  </si>
  <si>
    <t>CA-2015-142734</t>
  </si>
  <si>
    <t>Ed Jacobs</t>
  </si>
  <si>
    <t>CA-2015-169656</t>
  </si>
  <si>
    <t>CA-2015-123113</t>
  </si>
  <si>
    <t>CA-2016-138597</t>
  </si>
  <si>
    <t>Steven Ward</t>
  </si>
  <si>
    <t>CA-2014-134726</t>
  </si>
  <si>
    <t>CA-2015-129532</t>
  </si>
  <si>
    <t>CA-2014-100916</t>
  </si>
  <si>
    <t>CA-2014-133830</t>
  </si>
  <si>
    <t>CA-2017-140802</t>
  </si>
  <si>
    <t>US-2016-166660</t>
  </si>
  <si>
    <t>CA-2017-157672</t>
  </si>
  <si>
    <t>US-2016-104815</t>
  </si>
  <si>
    <t>CA-2016-105746</t>
  </si>
  <si>
    <t>US-2014-137155</t>
  </si>
  <si>
    <t>CA-2017-159506</t>
  </si>
  <si>
    <t>Art Foster</t>
  </si>
  <si>
    <t>CA-2014-114181</t>
  </si>
  <si>
    <t>CA-2014-140396</t>
  </si>
  <si>
    <t>CA-2016-136595</t>
  </si>
  <si>
    <t>CA-2014-103492</t>
  </si>
  <si>
    <t>US-2017-112347</t>
  </si>
  <si>
    <t>Greg Tran</t>
  </si>
  <si>
    <t>CA-2016-106460</t>
  </si>
  <si>
    <t>CA-2017-103415</t>
  </si>
  <si>
    <t>US-2017-160143</t>
  </si>
  <si>
    <t>US-2017-134642</t>
  </si>
  <si>
    <t>CA-2016-107146</t>
  </si>
  <si>
    <t>US-2017-106145</t>
  </si>
  <si>
    <t>CA-2014-125731</t>
  </si>
  <si>
    <t>CA-2016-162383</t>
  </si>
  <si>
    <t>US-2017-167920</t>
  </si>
  <si>
    <t>US-2017-161935</t>
  </si>
  <si>
    <t>CA-2014-115889</t>
  </si>
  <si>
    <t>US-2017-106579</t>
  </si>
  <si>
    <t>CA-2016-158043</t>
  </si>
  <si>
    <t>US-2017-120147</t>
  </si>
  <si>
    <t>CA-2017-121048</t>
  </si>
  <si>
    <t>US-2017-160836</t>
  </si>
  <si>
    <t>US-2017-118598</t>
  </si>
  <si>
    <t>CA-2015-108672</t>
  </si>
  <si>
    <t>CA-2017-157196</t>
  </si>
  <si>
    <t>US-2015-134558</t>
  </si>
  <si>
    <t>CA-2017-135111</t>
  </si>
  <si>
    <t>CA-2014-129938</t>
  </si>
  <si>
    <t>CA-2014-113964</t>
  </si>
  <si>
    <t>CA-2016-124583</t>
  </si>
  <si>
    <t>CA-2014-167199</t>
  </si>
  <si>
    <t>CA-2016-109652</t>
  </si>
  <si>
    <t>CA-2016-139997</t>
  </si>
  <si>
    <t>CA-2015-100734</t>
  </si>
  <si>
    <t>Alex Avila</t>
  </si>
  <si>
    <t>CA-2014-138100</t>
  </si>
  <si>
    <t>Thomas Brumley</t>
  </si>
  <si>
    <t>CA-2017-148985</t>
  </si>
  <si>
    <t>CA-2016-138282</t>
  </si>
  <si>
    <t>CA-2016-103709</t>
  </si>
  <si>
    <t>CA-2015-138485</t>
  </si>
  <si>
    <t>Andy Reiter</t>
  </si>
  <si>
    <t>US-2015-136987</t>
  </si>
  <si>
    <t>CA-2015-137974</t>
  </si>
  <si>
    <t>CA-2016-137743</t>
  </si>
  <si>
    <t>CA-2017-134796</t>
  </si>
  <si>
    <t>CA-2017-105669</t>
  </si>
  <si>
    <t>CA-2017-115448</t>
  </si>
  <si>
    <t>CA-2017-127474</t>
  </si>
  <si>
    <t>CA-2014-109932</t>
  </si>
  <si>
    <t>John Grady</t>
  </si>
  <si>
    <t>CA-2015-120446</t>
  </si>
  <si>
    <t>US-2017-163657</t>
  </si>
  <si>
    <t>CA-2015-145457</t>
  </si>
  <si>
    <t>CA-2014-165568</t>
  </si>
  <si>
    <t>CA-2015-148180</t>
  </si>
  <si>
    <t>CA-2014-161249</t>
  </si>
  <si>
    <t>US-2014-164763</t>
  </si>
  <si>
    <t>CA-2016-101693</t>
  </si>
  <si>
    <t>CA-2017-135069</t>
  </si>
  <si>
    <t>US-2016-114013</t>
  </si>
  <si>
    <t>CA-2017-121125</t>
  </si>
  <si>
    <t>CA-2014-103058</t>
  </si>
  <si>
    <t>John Stevenson</t>
  </si>
  <si>
    <t>CA-2014-121769</t>
  </si>
  <si>
    <t>CA-2016-129728</t>
  </si>
  <si>
    <t>CA-2017-152079</t>
  </si>
  <si>
    <t>CA-2015-100146</t>
  </si>
  <si>
    <t>CA-2017-168172</t>
  </si>
  <si>
    <t>Toby Ritter</t>
  </si>
  <si>
    <t>CA-2016-110009</t>
  </si>
  <si>
    <t>CA-2014-124807</t>
  </si>
  <si>
    <t>CA-2014-141649</t>
  </si>
  <si>
    <t>CA-2016-110975</t>
  </si>
  <si>
    <t>CA-2017-147844</t>
  </si>
  <si>
    <t>Larry Tron</t>
  </si>
  <si>
    <t>CA-2017-160031</t>
  </si>
  <si>
    <t>CA-2017-108035</t>
  </si>
  <si>
    <t>CA-2016-105732</t>
  </si>
  <si>
    <t>Muhammed Lee</t>
  </si>
  <si>
    <t>CA-2015-136224</t>
  </si>
  <si>
    <t>Mike Caudle</t>
  </si>
  <si>
    <t>CA-2014-132787</t>
  </si>
  <si>
    <t>US-2017-145597</t>
  </si>
  <si>
    <t>CA-2017-100580</t>
  </si>
  <si>
    <t>US-2017-123862</t>
  </si>
  <si>
    <t>CA-2014-107769</t>
  </si>
  <si>
    <t>CA-2015-110345</t>
  </si>
  <si>
    <t>VariCap6 Expandable Binder</t>
  </si>
  <si>
    <t>CA-2017-161851</t>
  </si>
  <si>
    <t>CA-2016-127243</t>
  </si>
  <si>
    <t>Jason Fortune-</t>
  </si>
  <si>
    <t>CA-2016-163594</t>
  </si>
  <si>
    <t>US-2014-115189</t>
  </si>
  <si>
    <t>Maria Zettner</t>
  </si>
  <si>
    <t>CA-2016-114748</t>
  </si>
  <si>
    <t>CA-2015-139780</t>
  </si>
  <si>
    <t>CA-2017-154102</t>
  </si>
  <si>
    <t>CA-2016-151974</t>
  </si>
  <si>
    <t>CA-2017-152135</t>
  </si>
  <si>
    <t>Gary Hwang</t>
  </si>
  <si>
    <t>CA-2017-141138</t>
  </si>
  <si>
    <t>CA-2017-142125</t>
  </si>
  <si>
    <t>CA-2014-130421</t>
  </si>
  <si>
    <t>Darrin Van Huff</t>
  </si>
  <si>
    <t>CA-2017-168389</t>
  </si>
  <si>
    <t>CA-2014-168473</t>
  </si>
  <si>
    <t>CA-2014-116190</t>
  </si>
  <si>
    <t>Karen Carlisle</t>
  </si>
  <si>
    <t>CA-2015-159590</t>
  </si>
  <si>
    <t>CA-2014-163412</t>
  </si>
  <si>
    <t>CA-2017-165155</t>
  </si>
  <si>
    <t>Plantronics Savi W720 Multi-Device Wireless Headset System</t>
  </si>
  <si>
    <t>CA-2015-113152</t>
  </si>
  <si>
    <t>CA-2015-125563</t>
  </si>
  <si>
    <t>Shaun Chance</t>
  </si>
  <si>
    <t>CA-2017-115119</t>
  </si>
  <si>
    <t>CA-2016-149349</t>
  </si>
  <si>
    <t>US-2014-131275</t>
  </si>
  <si>
    <t>US-2017-128447</t>
  </si>
  <si>
    <t>US-2017-126053</t>
  </si>
  <si>
    <t>CA-2017-167626</t>
  </si>
  <si>
    <t>CA-2017-100097</t>
  </si>
  <si>
    <t>CA-2017-158120</t>
  </si>
  <si>
    <t>CA-2016-132066</t>
  </si>
  <si>
    <t>CA-2017-115322</t>
  </si>
  <si>
    <t>CA-2016-121377</t>
  </si>
  <si>
    <t>CA-2015-162761</t>
  </si>
  <si>
    <t>GBC Binding covers</t>
  </si>
  <si>
    <t>CA-2015-121699</t>
  </si>
  <si>
    <t>CA-2017-112172</t>
  </si>
  <si>
    <t>Logan Haushalter</t>
  </si>
  <si>
    <t>CA-2016-144092</t>
  </si>
  <si>
    <t>Mike Gockenbach</t>
  </si>
  <si>
    <t>CA-2014-137274</t>
  </si>
  <si>
    <t>US-2017-117450</t>
  </si>
  <si>
    <t>CA-2014-163468</t>
  </si>
  <si>
    <t>CA-2015-101126</t>
  </si>
  <si>
    <t>CA-2014-111899</t>
  </si>
  <si>
    <t>CA-2015-148964</t>
  </si>
  <si>
    <t>CA-2016-113656</t>
  </si>
  <si>
    <t>CA-2017-109183</t>
  </si>
  <si>
    <t>CA-2016-153661</t>
  </si>
  <si>
    <t>CA-2014-158281</t>
  </si>
  <si>
    <t>CA-2016-149965</t>
  </si>
  <si>
    <t>CA-2017-151183</t>
  </si>
  <si>
    <t>CA-2017-169439</t>
  </si>
  <si>
    <t>CA-2017-155936</t>
  </si>
  <si>
    <t>CA-2017-159282</t>
  </si>
  <si>
    <t>CA-2015-162782</t>
  </si>
  <si>
    <t>CA-2016-108224</t>
  </si>
  <si>
    <t>CA-2016-157217</t>
  </si>
  <si>
    <t>CA-2014-120670</t>
  </si>
  <si>
    <t>CA-2015-144519</t>
  </si>
  <si>
    <t>US-2016-150357</t>
  </si>
  <si>
    <t>CA-2016-123337</t>
  </si>
  <si>
    <t>CA-2016-133368</t>
  </si>
  <si>
    <t>Sarah Jordon</t>
  </si>
  <si>
    <t>CA-2017-122987</t>
  </si>
  <si>
    <t>US-2014-143721</t>
  </si>
  <si>
    <t>CA-2017-122056</t>
  </si>
  <si>
    <t>CA-2017-156363</t>
  </si>
  <si>
    <t>CA-2017-137001</t>
  </si>
  <si>
    <t>CA-2016-152730</t>
  </si>
  <si>
    <t>CA-2016-152457</t>
  </si>
  <si>
    <t>CA-2016-116764</t>
  </si>
  <si>
    <t>Becky Pak</t>
  </si>
  <si>
    <t>CA-2015-158491</t>
  </si>
  <si>
    <t>Jill Stevenson</t>
  </si>
  <si>
    <t>US-2014-127978</t>
  </si>
  <si>
    <t>Sarah Bern</t>
  </si>
  <si>
    <t>CA-2017-145807</t>
  </si>
  <si>
    <t>US-2017-151127</t>
  </si>
  <si>
    <t>Tom Prescott</t>
  </si>
  <si>
    <t>CA-2017-118892</t>
  </si>
  <si>
    <t>CA-2017-136651</t>
  </si>
  <si>
    <t>CA-2016-101651</t>
  </si>
  <si>
    <t>CA-2016-164924</t>
  </si>
  <si>
    <t>CA-2014-138737</t>
  </si>
  <si>
    <t>Giulietta Baptist</t>
  </si>
  <si>
    <t>CA-2016-137337</t>
  </si>
  <si>
    <t>CA-2017-153843</t>
  </si>
  <si>
    <t>CA-2014-157546</t>
  </si>
  <si>
    <t>CA-2017-127397</t>
  </si>
  <si>
    <t>CA-2016-109953</t>
  </si>
  <si>
    <t>CA-2017-113075</t>
  </si>
  <si>
    <t>US-2017-104437</t>
  </si>
  <si>
    <t>CA-2017-154760</t>
  </si>
  <si>
    <t>CA-2015-150770</t>
  </si>
  <si>
    <t>CA-2015-103072</t>
  </si>
  <si>
    <t>CA-2017-154949</t>
  </si>
  <si>
    <t>US-2016-119046</t>
  </si>
  <si>
    <t>Linda Cazamias</t>
  </si>
  <si>
    <t>CA-2016-143476</t>
  </si>
  <si>
    <t>CA-2017-137414</t>
  </si>
  <si>
    <t>Bobby Odegard</t>
  </si>
  <si>
    <t>CA-2015-136658</t>
  </si>
  <si>
    <t>CA-2014-118276</t>
  </si>
  <si>
    <t>CA-2016-120369</t>
  </si>
  <si>
    <t>Herbert Flentye</t>
  </si>
  <si>
    <t>CA-2016-104276</t>
  </si>
  <si>
    <t>US-2015-156797</t>
  </si>
  <si>
    <t>CA-2014-116785</t>
  </si>
  <si>
    <t>DAX Solid Wood Frames</t>
  </si>
  <si>
    <t>CA-2016-147683</t>
  </si>
  <si>
    <t>CA-2016-110492</t>
  </si>
  <si>
    <t>CA-2016-116918</t>
  </si>
  <si>
    <t>Dianna Wilson</t>
  </si>
  <si>
    <t>CA-2016-164399</t>
  </si>
  <si>
    <t>CA-2017-133102</t>
  </si>
  <si>
    <t>CA-2017-128853</t>
  </si>
  <si>
    <t>CA-2017-150609</t>
  </si>
  <si>
    <t>CA-2016-138667</t>
  </si>
  <si>
    <t>CA-2014-106054</t>
  </si>
  <si>
    <t>US-2016-144351</t>
  </si>
  <si>
    <t>CA-2017-133067</t>
  </si>
  <si>
    <t>US-2017-141677</t>
  </si>
  <si>
    <t>CA-2017-125381</t>
  </si>
  <si>
    <t>US-2017-168613</t>
  </si>
  <si>
    <t>Naresj Patel</t>
  </si>
  <si>
    <t>CA-2014-117464</t>
  </si>
  <si>
    <t>CA-2016-158610</t>
  </si>
  <si>
    <t>CA-2014-122070</t>
  </si>
  <si>
    <t>CA-2014-138709</t>
  </si>
  <si>
    <t>CA-2015-145835</t>
  </si>
  <si>
    <t>CA-2016-131380</t>
  </si>
  <si>
    <t>CA-2017-126718</t>
  </si>
  <si>
    <t>US-2015-136749</t>
  </si>
  <si>
    <t>Julia West</t>
  </si>
  <si>
    <t>CA-2015-106208</t>
  </si>
  <si>
    <t>CA-2014-137911</t>
  </si>
  <si>
    <t>CA-2017-142909</t>
  </si>
  <si>
    <t>CA-2017-100412</t>
  </si>
  <si>
    <t>Valerie Dominguez</t>
  </si>
  <si>
    <t>CA-2015-166583</t>
  </si>
  <si>
    <t>CA-2016-139941</t>
  </si>
  <si>
    <t>US-2017-141558</t>
  </si>
  <si>
    <t>CA-2014-122217</t>
  </si>
  <si>
    <t>CA-2017-128783</t>
  </si>
  <si>
    <t>Sung Shariari</t>
  </si>
  <si>
    <t>CA-2015-163965</t>
  </si>
  <si>
    <t>CA-2017-141439</t>
  </si>
  <si>
    <t>CA-2016-166282</t>
  </si>
  <si>
    <t>US-2016-117541</t>
  </si>
  <si>
    <t>CA-2016-123176</t>
  </si>
  <si>
    <t>CA-2015-128013</t>
  </si>
  <si>
    <t>CA-2017-166926</t>
  </si>
  <si>
    <t>US-2014-147774</t>
  </si>
  <si>
    <t>CA-2017-118122</t>
  </si>
  <si>
    <t>CA-2017-104906</t>
  </si>
  <si>
    <t>CA-2014-143168</t>
  </si>
  <si>
    <t>Lindsay Williams</t>
  </si>
  <si>
    <t>US-2016-102239</t>
  </si>
  <si>
    <t>CA-2016-109666</t>
  </si>
  <si>
    <t>CA-2017-128944</t>
  </si>
  <si>
    <t>CA-2017-147410</t>
  </si>
  <si>
    <t>Larry Hughes</t>
  </si>
  <si>
    <t>CA-2014-117478</t>
  </si>
  <si>
    <t>Susan Gilcrest</t>
  </si>
  <si>
    <t>CA-2016-144337</t>
  </si>
  <si>
    <t>CA-2014-159625</t>
  </si>
  <si>
    <t>CA-2015-124933</t>
  </si>
  <si>
    <t>Carol Darley</t>
  </si>
  <si>
    <t>CA-2017-144596</t>
  </si>
  <si>
    <t>CA-2016-101980</t>
  </si>
  <si>
    <t>US-2015-153374</t>
  </si>
  <si>
    <t>CA-2015-119480</t>
  </si>
  <si>
    <t>CA-2017-118864</t>
  </si>
  <si>
    <t>CA-2015-105844</t>
  </si>
  <si>
    <t>US-2017-143175</t>
  </si>
  <si>
    <t>CA-2017-112004</t>
  </si>
  <si>
    <t>CA-2017-118724</t>
  </si>
  <si>
    <t>CA-2016-106950</t>
  </si>
  <si>
    <t>Jill Matthias</t>
  </si>
  <si>
    <t>CA-2016-167416</t>
  </si>
  <si>
    <t>CA-2016-112256</t>
  </si>
  <si>
    <t>CA-2016-164490</t>
  </si>
  <si>
    <t>CA-2014-141901</t>
  </si>
  <si>
    <t>CA-2016-114209</t>
  </si>
  <si>
    <t>CA-2016-147473</t>
  </si>
  <si>
    <t>CA-2014-106726</t>
  </si>
  <si>
    <t>CA-2017-169474</t>
  </si>
  <si>
    <t>CA-2017-127712</t>
  </si>
  <si>
    <t>CA-2016-157742</t>
  </si>
  <si>
    <t>CA-2015-132633</t>
  </si>
  <si>
    <t>CA-2016-165330</t>
  </si>
  <si>
    <t>CA-2014-141355</t>
  </si>
  <si>
    <t>CA-2016-119515</t>
  </si>
  <si>
    <t>CA-2014-150581</t>
  </si>
  <si>
    <t>Patrick Jones</t>
  </si>
  <si>
    <t>CA-2016-160136</t>
  </si>
  <si>
    <t>US-2017-165358</t>
  </si>
  <si>
    <t>CA-2017-103443</t>
  </si>
  <si>
    <t>CA-2017-161970</t>
  </si>
  <si>
    <t>CA-2014-124618</t>
  </si>
  <si>
    <t>CA-2017-119494</t>
  </si>
  <si>
    <t>CA-2016-145548</t>
  </si>
  <si>
    <t>Matt Collins</t>
  </si>
  <si>
    <t>US-2016-157840</t>
  </si>
  <si>
    <t>CA-2017-131653</t>
  </si>
  <si>
    <t>US-2017-101840</t>
  </si>
  <si>
    <t>Arthur Prichep</t>
  </si>
  <si>
    <t>CA-2014-124737</t>
  </si>
  <si>
    <t>US-2016-154256</t>
  </si>
  <si>
    <t>CA-2014-114790</t>
  </si>
  <si>
    <t>CA-2017-141201</t>
  </si>
  <si>
    <t>US-2014-135881</t>
  </si>
  <si>
    <t>CA-2015-154823</t>
  </si>
  <si>
    <t>CA-2014-119466</t>
  </si>
  <si>
    <t>CA-2015-141740</t>
  </si>
  <si>
    <t>Michelle Ellison</t>
  </si>
  <si>
    <t>CA-2014-126333</t>
  </si>
  <si>
    <t>David Wiener</t>
  </si>
  <si>
    <t>CA-2014-133158</t>
  </si>
  <si>
    <t>CA-2015-104871</t>
  </si>
  <si>
    <t>CA-2017-123687</t>
  </si>
  <si>
    <t>Xerox 1966</t>
  </si>
  <si>
    <t>US-2016-134369</t>
  </si>
  <si>
    <t>CA-2017-117443</t>
  </si>
  <si>
    <t>Aleksandra Gannaway</t>
  </si>
  <si>
    <t>CA-2015-166800</t>
  </si>
  <si>
    <t>Rob Haberlin</t>
  </si>
  <si>
    <t>CA-2015-109386</t>
  </si>
  <si>
    <t>CA-2017-165099</t>
  </si>
  <si>
    <t>CA-2017-158561</t>
  </si>
  <si>
    <t>CA-2016-116526</t>
  </si>
  <si>
    <t>CA-2014-146990</t>
  </si>
  <si>
    <t>CA-2017-149076</t>
  </si>
  <si>
    <t>CA-2017-155159</t>
  </si>
  <si>
    <t>US-2016-119298</t>
  </si>
  <si>
    <t>CA-2015-112144</t>
  </si>
  <si>
    <t>Charles Crestani</t>
  </si>
  <si>
    <t>CA-2017-146185</t>
  </si>
  <si>
    <t>CA-2017-153822</t>
  </si>
  <si>
    <t>CA-2016-163937</t>
  </si>
  <si>
    <t>CA-2015-110765</t>
  </si>
  <si>
    <t>CA-2016-157161</t>
  </si>
  <si>
    <t>CA-2017-162096</t>
  </si>
  <si>
    <t>CA-2015-167255</t>
  </si>
  <si>
    <t>Anemone Ratner</t>
  </si>
  <si>
    <t>CA-2016-157588</t>
  </si>
  <si>
    <t>Linda Southworth</t>
  </si>
  <si>
    <t>CA-2015-115420</t>
  </si>
  <si>
    <t>CA-2015-129917</t>
  </si>
  <si>
    <t>CA-2015-161767</t>
  </si>
  <si>
    <t>CA-2017-143021</t>
  </si>
  <si>
    <t>CA-2015-130365</t>
  </si>
  <si>
    <t>CA-2015-126466</t>
  </si>
  <si>
    <t>CA-2016-106243</t>
  </si>
  <si>
    <t>CA-2014-148369</t>
  </si>
  <si>
    <t>CA-2015-139248</t>
  </si>
  <si>
    <t>CA-2017-107132</t>
  </si>
  <si>
    <t>CA-2016-125094</t>
  </si>
  <si>
    <t>CA-2014-126963</t>
  </si>
  <si>
    <t>CA-2016-129847</t>
  </si>
  <si>
    <t>CA-2017-137365</t>
  </si>
  <si>
    <t>CA-2014-164182</t>
  </si>
  <si>
    <t>CA-2016-140382</t>
  </si>
  <si>
    <t>CA-2016-140046</t>
  </si>
  <si>
    <t>CA-2015-137925</t>
  </si>
  <si>
    <t>CA-2015-134257</t>
  </si>
  <si>
    <t>Penelope Sewall</t>
  </si>
  <si>
    <t>CA-2017-109211</t>
  </si>
  <si>
    <t>CA-2017-121706</t>
  </si>
  <si>
    <t>CA-2015-102806</t>
  </si>
  <si>
    <t>CA-2016-105473</t>
  </si>
  <si>
    <t>Stefanie Holloman</t>
  </si>
  <si>
    <t>CA-2014-124247</t>
  </si>
  <si>
    <t>CA-2014-142510</t>
  </si>
  <si>
    <t>Jonathan Howell</t>
  </si>
  <si>
    <t>CA-2015-104115</t>
  </si>
  <si>
    <t>US-2017-128398</t>
  </si>
  <si>
    <t>CA-2017-168942</t>
  </si>
  <si>
    <t>US-2017-115301</t>
  </si>
  <si>
    <t>CA-2014-126277</t>
  </si>
  <si>
    <t>Justin Ellison</t>
  </si>
  <si>
    <t>US-2017-135503</t>
  </si>
  <si>
    <t>CA-2016-140249</t>
  </si>
  <si>
    <t>Allen Rosenblatt</t>
  </si>
  <si>
    <t>CA-2017-149468</t>
  </si>
  <si>
    <t>US-2017-149006</t>
  </si>
  <si>
    <t>CA-2017-111220</t>
  </si>
  <si>
    <t>US-2017-135013</t>
  </si>
  <si>
    <t>CA-2015-140557</t>
  </si>
  <si>
    <t>US-2015-165512</t>
  </si>
  <si>
    <t>CA-2017-122028</t>
  </si>
  <si>
    <t>CA-2017-164756</t>
  </si>
  <si>
    <t>CA-2017-120222</t>
  </si>
  <si>
    <t>CA-2017-123036</t>
  </si>
  <si>
    <t>CA-2015-120677</t>
  </si>
  <si>
    <t>CA-2015-137113</t>
  </si>
  <si>
    <t>Claire Gute</t>
  </si>
  <si>
    <t>US-2015-123918</t>
  </si>
  <si>
    <t>US-2016-121013</t>
  </si>
  <si>
    <t>CA-2014-124394</t>
  </si>
  <si>
    <t>Sandra Glassco</t>
  </si>
  <si>
    <t>CA-2015-162544</t>
  </si>
  <si>
    <t>CA-2016-145009</t>
  </si>
  <si>
    <t>US-2016-126452</t>
  </si>
  <si>
    <t>CA-2017-138618</t>
  </si>
  <si>
    <t>CA-2017-128965</t>
  </si>
  <si>
    <t>US-2017-162670</t>
  </si>
  <si>
    <t>US-2016-100461</t>
  </si>
  <si>
    <t>Benjamin Patterson</t>
  </si>
  <si>
    <t>CA-2014-101462</t>
  </si>
  <si>
    <t>US-2016-163461</t>
  </si>
  <si>
    <t>CA-2016-162110</t>
  </si>
  <si>
    <t>US-2016-159093</t>
  </si>
  <si>
    <t>CA-2014-147543</t>
  </si>
  <si>
    <t>Anthony Johnson</t>
  </si>
  <si>
    <t>CA-2016-123946</t>
  </si>
  <si>
    <t>CA-2015-166338</t>
  </si>
  <si>
    <t>CA-2017-107517</t>
  </si>
  <si>
    <t>CA-2015-116260</t>
  </si>
  <si>
    <t>Dionis Lloyd</t>
  </si>
  <si>
    <t>CA-2017-142643</t>
  </si>
  <si>
    <t>CA-2016-142615</t>
  </si>
  <si>
    <t>CA-2016-153101</t>
  </si>
  <si>
    <t>David Philippe</t>
  </si>
  <si>
    <t>CA-2015-112522</t>
  </si>
  <si>
    <t>US-2017-123204</t>
  </si>
  <si>
    <t>CA-2016-140438</t>
  </si>
  <si>
    <t>CA-2016-118689</t>
  </si>
  <si>
    <t>CA-2015-154291</t>
  </si>
  <si>
    <t>US-2017-115609</t>
  </si>
  <si>
    <t>CA-2017-163860</t>
  </si>
  <si>
    <t>CA-2014-144414</t>
  </si>
  <si>
    <t>CA-2017-156237</t>
  </si>
  <si>
    <t>CA-2015-128125</t>
  </si>
  <si>
    <t>CA-2017-162880</t>
  </si>
  <si>
    <t>Robert Barroso</t>
  </si>
  <si>
    <t>CA-2014-125682</t>
  </si>
  <si>
    <t>CA-2014-152233</t>
  </si>
  <si>
    <t>CA-2016-109827</t>
  </si>
  <si>
    <t>Eldon Executive Woodline II Desk Accessories, Mahogany</t>
  </si>
  <si>
    <t>CA-2015-168809</t>
  </si>
  <si>
    <t>CA-2015-145394</t>
  </si>
  <si>
    <t>CA-2014-141005</t>
  </si>
  <si>
    <t>CA-2016-162348</t>
  </si>
  <si>
    <t>CA-2016-124527</t>
  </si>
  <si>
    <t>CA-2015-161445</t>
  </si>
  <si>
    <t>CA-2015-118843</t>
  </si>
  <si>
    <t>CA-2017-121293</t>
  </si>
  <si>
    <t>US-2016-147711</t>
  </si>
  <si>
    <t>US-2017-166037</t>
  </si>
  <si>
    <t>US-2016-152373</t>
  </si>
  <si>
    <t>CA-2015-105361</t>
  </si>
  <si>
    <t>CA-2016-119018</t>
  </si>
  <si>
    <t>CA-2017-139402</t>
  </si>
  <si>
    <t>CA-2017-139787</t>
  </si>
  <si>
    <t>CA-2014-109302</t>
  </si>
  <si>
    <t>CA-2017-100615</t>
  </si>
  <si>
    <t>CA-2016-144764</t>
  </si>
  <si>
    <t>CA-2016-162943</t>
  </si>
  <si>
    <t>CA-2017-100636</t>
  </si>
  <si>
    <t>CA-2017-165715</t>
  </si>
  <si>
    <t>Theresa Coyne</t>
  </si>
  <si>
    <t>CA-2017-124205</t>
  </si>
  <si>
    <t>CA-2016-154767</t>
  </si>
  <si>
    <t>CA-2017-100230</t>
  </si>
  <si>
    <t>CA-2017-159156</t>
  </si>
  <si>
    <t>CA-2017-111269</t>
  </si>
  <si>
    <t>CA-2015-156923</t>
  </si>
  <si>
    <t>US-2017-101784</t>
  </si>
  <si>
    <t>CA-2014-144029</t>
  </si>
  <si>
    <t>CA-2016-123358</t>
  </si>
  <si>
    <t>CA-2015-141754</t>
  </si>
  <si>
    <t>CA-2014-120096</t>
  </si>
  <si>
    <t>Benjamin Venier</t>
  </si>
  <si>
    <t>CA-2015-156734</t>
  </si>
  <si>
    <t>CA-2016-165827</t>
  </si>
  <si>
    <t>CA-2017-145443</t>
  </si>
  <si>
    <t>CA-2016-128811</t>
  </si>
  <si>
    <t>US-2017-166394</t>
  </si>
  <si>
    <t>CA-2017-102974</t>
  </si>
  <si>
    <t>CA-2016-130442</t>
  </si>
  <si>
    <t>CA-2016-134789</t>
  </si>
  <si>
    <t>CA-2017-107629</t>
  </si>
  <si>
    <t>CA-2017-163069</t>
  </si>
  <si>
    <t>CA-2016-149503</t>
  </si>
  <si>
    <t>CA-2015-123141</t>
  </si>
  <si>
    <t>CA-2014-167724</t>
  </si>
  <si>
    <t>CA-2016-112277</t>
  </si>
  <si>
    <t>CA-2015-139164</t>
  </si>
  <si>
    <t>CA-2015-153535</t>
  </si>
  <si>
    <t>CA-2017-145429</t>
  </si>
  <si>
    <t>US-2016-155103</t>
  </si>
  <si>
    <t>US-2016-163538</t>
  </si>
  <si>
    <t>CA-2017-144225</t>
  </si>
  <si>
    <t>CA-2017-160899</t>
  </si>
  <si>
    <t>US-2017-165869</t>
  </si>
  <si>
    <t>CA-2017-104108</t>
  </si>
  <si>
    <t>CA-2017-140494</t>
  </si>
  <si>
    <t>Hunter Glantz</t>
  </si>
  <si>
    <t>CA-2015-165162</t>
  </si>
  <si>
    <t>US-2015-129637</t>
  </si>
  <si>
    <t>Deanra Eno</t>
  </si>
  <si>
    <t>CA-2014-109134</t>
  </si>
  <si>
    <t>CA-2017-154466</t>
  </si>
  <si>
    <t>CA-2017-145037</t>
  </si>
  <si>
    <t>CA-2014-150329</t>
  </si>
  <si>
    <t>Denise Leinenbach</t>
  </si>
  <si>
    <t>CA-2015-109337</t>
  </si>
  <si>
    <t>CA-2015-135510</t>
  </si>
  <si>
    <t>Sean Braxton</t>
  </si>
  <si>
    <t>CA-2015-153794</t>
  </si>
  <si>
    <t>CA-2014-154837</t>
  </si>
  <si>
    <t>CA-2017-161088</t>
  </si>
  <si>
    <t>CA-2017-122175</t>
  </si>
  <si>
    <t>CA-2016-115483</t>
  </si>
  <si>
    <t>CA-2017-162173</t>
  </si>
  <si>
    <t>Denny Blanton</t>
  </si>
  <si>
    <t>CA-2015-129322</t>
  </si>
  <si>
    <t>CA-2017-135937</t>
  </si>
  <si>
    <t>US-2017-124779</t>
  </si>
  <si>
    <t>US-2016-127334</t>
  </si>
  <si>
    <t>US-2015-156496</t>
  </si>
  <si>
    <t>CA-2017-128328</t>
  </si>
  <si>
    <t>CA-2014-108609</t>
  </si>
  <si>
    <t>CA-2017-103352</t>
  </si>
  <si>
    <t>CA-2017-144498</t>
  </si>
  <si>
    <t>Sonia Sunley</t>
  </si>
  <si>
    <t>CA-2016-166275</t>
  </si>
  <si>
    <t>US-2016-146857</t>
  </si>
  <si>
    <t>CA-2016-105081</t>
  </si>
  <si>
    <t>CA-2015-125696</t>
  </si>
  <si>
    <t>CA-2015-135489</t>
  </si>
  <si>
    <t>Erica Hackney</t>
  </si>
  <si>
    <t>CA-2014-138513</t>
  </si>
  <si>
    <t>CA-2014-145541</t>
  </si>
  <si>
    <t>CA-2015-141250</t>
  </si>
  <si>
    <t>CA-2014-130449</t>
  </si>
  <si>
    <t>US-2017-167402</t>
  </si>
  <si>
    <t>CA-2016-123512</t>
  </si>
  <si>
    <t>Juliana Krohn</t>
  </si>
  <si>
    <t>CA-2015-107678</t>
  </si>
  <si>
    <t>CA-2016-168921</t>
  </si>
  <si>
    <t>Ken Black</t>
  </si>
  <si>
    <t>US-2015-118906</t>
  </si>
  <si>
    <t>CA-2016-148852</t>
  </si>
  <si>
    <t>CA-2017-146346</t>
  </si>
  <si>
    <t>CA-2014-154095</t>
  </si>
  <si>
    <t>CA-2014-169257</t>
  </si>
  <si>
    <t>CA-2017-157112</t>
  </si>
  <si>
    <t>CA-2015-146290</t>
  </si>
  <si>
    <t>CA-2016-126795</t>
  </si>
  <si>
    <t>CA-2015-103716</t>
  </si>
  <si>
    <t>CA-2014-164749</t>
  </si>
  <si>
    <t>CA-2017-104731</t>
  </si>
  <si>
    <t>CA-2016-148516</t>
  </si>
  <si>
    <t>MaryBeth Skach</t>
  </si>
  <si>
    <t>CA-2016-169887</t>
  </si>
  <si>
    <t>CA-2014-103660</t>
  </si>
  <si>
    <t>CA-2015-153752</t>
  </si>
  <si>
    <t>CA-2017-123085</t>
  </si>
  <si>
    <t>CA-2016-160535</t>
  </si>
  <si>
    <t>CA-2016-161543</t>
  </si>
  <si>
    <t>CA-2014-100678</t>
  </si>
  <si>
    <t>CA-2017-131282</t>
  </si>
  <si>
    <t>CA-2014-166086</t>
  </si>
  <si>
    <t>CA-2017-144680</t>
  </si>
  <si>
    <t>CA-2016-160941</t>
  </si>
  <si>
    <t>CA-2015-166947</t>
  </si>
  <si>
    <t>CA-2014-137092</t>
  </si>
  <si>
    <t>CA-2017-161578</t>
  </si>
  <si>
    <t>CA-2015-126739</t>
  </si>
  <si>
    <t>US-2015-164966</t>
  </si>
  <si>
    <t>CA-2014-113880</t>
  </si>
  <si>
    <t>US-2017-154872</t>
  </si>
  <si>
    <t>US-2017-107888</t>
  </si>
  <si>
    <t>CA-2015-109862</t>
  </si>
  <si>
    <t>CA-2014-169684</t>
  </si>
  <si>
    <t>CA-2014-128209</t>
  </si>
  <si>
    <t>US-2017-107384</t>
  </si>
  <si>
    <t>Michael Grace</t>
  </si>
  <si>
    <t>CA-2014-103744</t>
  </si>
  <si>
    <t>CA-2014-146864</t>
  </si>
  <si>
    <t>CA-2016-157791</t>
  </si>
  <si>
    <t>CA-2016-129308</t>
  </si>
  <si>
    <t>CA-2017-138289</t>
  </si>
  <si>
    <t>US-2017-116652</t>
  </si>
  <si>
    <t>CA-2017-167640</t>
  </si>
  <si>
    <t>Xerox 1908</t>
  </si>
  <si>
    <t>David Kendrick</t>
  </si>
  <si>
    <t>CA-2017-102197</t>
  </si>
  <si>
    <t>US-2016-128909</t>
  </si>
  <si>
    <t>Lela Donovan</t>
  </si>
  <si>
    <t>CA-2016-152331</t>
  </si>
  <si>
    <t>CA-2017-128265</t>
  </si>
  <si>
    <t>CA-2014-129147</t>
  </si>
  <si>
    <t>CA-2015-103135</t>
  </si>
  <si>
    <t>CA-2017-111262</t>
  </si>
  <si>
    <t>CA-2016-113845</t>
  </si>
  <si>
    <t>CA-2014-149594</t>
  </si>
  <si>
    <t>Jessica Myrick</t>
  </si>
  <si>
    <t>US-2017-148866</t>
  </si>
  <si>
    <t>CA-2015-120621</t>
  </si>
  <si>
    <t>CA-2017-113908</t>
  </si>
  <si>
    <t>CA-2017-140872</t>
  </si>
  <si>
    <t>CA-2014-149524</t>
  </si>
  <si>
    <t>CA-2016-113292</t>
  </si>
  <si>
    <t>Valerie Takahito</t>
  </si>
  <si>
    <t>CA-2014-151897</t>
  </si>
  <si>
    <t>CA-2015-108532</t>
  </si>
  <si>
    <t>CA-2016-163804</t>
  </si>
  <si>
    <t>CA-2017-153080</t>
  </si>
  <si>
    <t>CA-2015-114503</t>
  </si>
  <si>
    <t>US-2016-155404</t>
  </si>
  <si>
    <t>US-2017-133361</t>
  </si>
  <si>
    <t>CA-2014-110065</t>
  </si>
  <si>
    <t>CA-2017-161102</t>
  </si>
  <si>
    <t>CA-2015-125710</t>
  </si>
  <si>
    <t>US-2015-110261</t>
  </si>
  <si>
    <t>CA-2015-156510</t>
  </si>
  <si>
    <t>US-2017-119816</t>
  </si>
  <si>
    <t>CA-2015-151785</t>
  </si>
  <si>
    <t>CA-2016-101161</t>
  </si>
  <si>
    <t>CA-2014-166891</t>
  </si>
  <si>
    <t>US-2017-113992</t>
  </si>
  <si>
    <t>US-2017-116897</t>
  </si>
  <si>
    <t>CA-2015-121405</t>
  </si>
  <si>
    <t>CA-2014-165764</t>
  </si>
  <si>
    <t>CA-2016-143714</t>
  </si>
  <si>
    <t>CA-2017-115777</t>
  </si>
  <si>
    <t>CA-2015-149650</t>
  </si>
  <si>
    <t>CA-2014-159121</t>
  </si>
  <si>
    <t>CA-2016-140130</t>
  </si>
  <si>
    <t>CA-2016-111976</t>
  </si>
  <si>
    <t>CA-2017-144750</t>
  </si>
  <si>
    <t>CA-2017-142671</t>
  </si>
  <si>
    <t>CA-2017-151211</t>
  </si>
  <si>
    <t>CA-2017-161774</t>
  </si>
  <si>
    <t>CA-2017-154074</t>
  </si>
  <si>
    <t>CA-2015-156328</t>
  </si>
  <si>
    <t>CA-2017-125472</t>
  </si>
  <si>
    <t>Gary Mitchum</t>
  </si>
  <si>
    <t>CA-2017-151981</t>
  </si>
  <si>
    <t>CA-2017-131632</t>
  </si>
  <si>
    <t>CA-2016-129126</t>
  </si>
  <si>
    <t>CA-2015-147529</t>
  </si>
  <si>
    <t>CA-2014-134103</t>
  </si>
  <si>
    <t>US-2017-104661</t>
  </si>
  <si>
    <t>CA-2016-127236</t>
  </si>
  <si>
    <t>Pauline Chand</t>
  </si>
  <si>
    <t>US-2014-163797</t>
  </si>
  <si>
    <t>CA-2017-150623</t>
  </si>
  <si>
    <t>US-2016-116442</t>
  </si>
  <si>
    <t>CA-2016-163216</t>
  </si>
  <si>
    <t>CA-2014-107811</t>
  </si>
  <si>
    <t>CA-2017-143035</t>
  </si>
  <si>
    <t>CA-2016-113425</t>
  </si>
  <si>
    <t>CA-2016-103919</t>
  </si>
  <si>
    <t>US-2017-147998</t>
  </si>
  <si>
    <t>CA-2017-144848</t>
  </si>
  <si>
    <t>CA-2017-110443</t>
  </si>
  <si>
    <t>US-2014-107993</t>
  </si>
  <si>
    <t>CA-2015-115693</t>
  </si>
  <si>
    <t>CA-2017-139080</t>
  </si>
  <si>
    <t>CA-2014-110611</t>
  </si>
  <si>
    <t>US-2015-109015</t>
  </si>
  <si>
    <t>US-2015-161347</t>
  </si>
  <si>
    <t>CA-2017-161130</t>
  </si>
  <si>
    <t>CA-2017-161557</t>
  </si>
  <si>
    <t>CA-2015-104486</t>
  </si>
  <si>
    <t>CA-2017-104822</t>
  </si>
  <si>
    <t>CA-2015-146255</t>
  </si>
  <si>
    <t>US-2017-105830</t>
  </si>
  <si>
    <t>Todd Sumrall</t>
  </si>
  <si>
    <t>CA-2017-143112</t>
  </si>
  <si>
    <t>CA-2016-165995</t>
  </si>
  <si>
    <t>CA-2014-133305</t>
  </si>
  <si>
    <t>CA-2014-167927</t>
  </si>
  <si>
    <t>CA-2015-110289</t>
  </si>
  <si>
    <t>CA-2014-104402</t>
  </si>
  <si>
    <t>CA-2014-141299</t>
  </si>
  <si>
    <t>CA-2014-123316</t>
  </si>
  <si>
    <t>CA-2017-160017</t>
  </si>
  <si>
    <t>CA-2017-161459</t>
  </si>
  <si>
    <t>Nat Gilpin</t>
  </si>
  <si>
    <t>CA-2014-100762</t>
  </si>
  <si>
    <t>CA-2017-120019</t>
  </si>
  <si>
    <t>CA-2014-112837</t>
  </si>
  <si>
    <t>CA-2016-163328</t>
  </si>
  <si>
    <t>CA-2017-107552</t>
  </si>
  <si>
    <t>CA-2017-162712</t>
  </si>
  <si>
    <t>CA-2017-166919</t>
  </si>
  <si>
    <t>US-2014-161305</t>
  </si>
  <si>
    <t>CA-2017-107314</t>
  </si>
  <si>
    <t>CA-2014-169852</t>
  </si>
  <si>
    <t>CA-2014-141313</t>
  </si>
  <si>
    <t>CA-2014-141152</t>
  </si>
  <si>
    <t>CA-2015-151253</t>
  </si>
  <si>
    <t>CA-2017-143756</t>
  </si>
  <si>
    <t>US-2015-139675</t>
  </si>
  <si>
    <t>CA-2014-100090</t>
  </si>
  <si>
    <t>CA-2016-121020</t>
  </si>
  <si>
    <t>CA-2016-125080</t>
  </si>
  <si>
    <t>CA-2016-100944</t>
  </si>
  <si>
    <t>CA-2015-116484</t>
  </si>
  <si>
    <t>CA-2017-152226</t>
  </si>
  <si>
    <t>US-2016-139087</t>
  </si>
  <si>
    <t>CA-2017-149706</t>
  </si>
  <si>
    <t>CA-2017-102379</t>
  </si>
  <si>
    <t>Robert Marley</t>
  </si>
  <si>
    <t>CA-2015-115392</t>
  </si>
  <si>
    <t>CA-2014-146731</t>
  </si>
  <si>
    <t>US-2016-115952</t>
  </si>
  <si>
    <t>CA-2017-160724</t>
  </si>
  <si>
    <t>CA-2016-132479</t>
  </si>
  <si>
    <t>CA-2017-103506</t>
  </si>
  <si>
    <t>CA-2015-162607</t>
  </si>
  <si>
    <t>Ralph Arnett</t>
  </si>
  <si>
    <t>CA-2015-150441</t>
  </si>
  <si>
    <t>CA-2015-133536</t>
  </si>
  <si>
    <t>CA-2017-141425</t>
  </si>
  <si>
    <t>CA-2015-133977</t>
  </si>
  <si>
    <t>CA-2017-139444</t>
  </si>
  <si>
    <t>CA-2015-151624</t>
  </si>
  <si>
    <t>CA-2014-165806</t>
  </si>
  <si>
    <t>CA-2014-101147</t>
  </si>
  <si>
    <t>CA-2017-121580</t>
  </si>
  <si>
    <t>Katrina Bavinger</t>
  </si>
  <si>
    <t>CA-2015-112305</t>
  </si>
  <si>
    <t>CA-2016-165561</t>
  </si>
  <si>
    <t>CA-2014-134621</t>
  </si>
  <si>
    <t>CA-2017-141572</t>
  </si>
  <si>
    <t>US-2016-131912</t>
  </si>
  <si>
    <t>CA-2015-134075</t>
  </si>
  <si>
    <t>US-2016-155180</t>
  </si>
  <si>
    <t>Alyssa Crouse</t>
  </si>
  <si>
    <t>CA-2016-144400</t>
  </si>
  <si>
    <t>US-2017-142188</t>
  </si>
  <si>
    <t>CA-2017-127656</t>
  </si>
  <si>
    <t>CA-2016-148208</t>
  </si>
  <si>
    <t>CA-2014-148782</t>
  </si>
  <si>
    <t>CA-2015-133445</t>
  </si>
  <si>
    <t>CA-2017-140627</t>
  </si>
  <si>
    <t>US-2017-157224</t>
  </si>
  <si>
    <t>CA-2016-160220</t>
  </si>
  <si>
    <t>US-2015-129553</t>
  </si>
  <si>
    <t>CA-2015-161711</t>
  </si>
  <si>
    <t>CA-2014-128538</t>
  </si>
  <si>
    <t>CA-2017-149944</t>
  </si>
  <si>
    <t>CA-2017-119809</t>
  </si>
  <si>
    <t>CA-2017-148138</t>
  </si>
  <si>
    <t>Chuck Magee</t>
  </si>
  <si>
    <t>CA-2016-133697</t>
  </si>
  <si>
    <t>CA-2017-145660</t>
  </si>
  <si>
    <t>CA-2016-133669</t>
  </si>
  <si>
    <t>CA-2016-118332</t>
  </si>
  <si>
    <t>CA-2015-146675</t>
  </si>
  <si>
    <t>Russell Applegate</t>
  </si>
  <si>
    <t>CA-2015-149909</t>
  </si>
  <si>
    <t>CA-2017-113453</t>
  </si>
  <si>
    <t>CA-2017-104927</t>
  </si>
  <si>
    <t>CA-2017-107986</t>
  </si>
  <si>
    <t>CA-2016-157259</t>
  </si>
  <si>
    <t>CA-2017-157903</t>
  </si>
  <si>
    <t>CA-2015-138954</t>
  </si>
  <si>
    <t>CA-2015-138331</t>
  </si>
  <si>
    <t>CA-2016-143609</t>
  </si>
  <si>
    <t>CA-2015-158421</t>
  </si>
  <si>
    <t>US-2014-106299</t>
  </si>
  <si>
    <t>CA-2016-141523</t>
  </si>
  <si>
    <t>CA-2014-101266</t>
  </si>
  <si>
    <t>CA-2015-132815</t>
  </si>
  <si>
    <t>Xerox 1916</t>
  </si>
  <si>
    <t>Erica Smith</t>
  </si>
  <si>
    <t>CA-2015-142433</t>
  </si>
  <si>
    <t>CA-2014-103989</t>
  </si>
  <si>
    <t>CA-2016-161025</t>
  </si>
  <si>
    <t>CA-2016-104150</t>
  </si>
  <si>
    <t>CA-2017-151484</t>
  </si>
  <si>
    <t>CA-2017-139437</t>
  </si>
  <si>
    <t>CA-2014-111871</t>
  </si>
  <si>
    <t>US-2016-106600</t>
  </si>
  <si>
    <t>CA-2017-101322</t>
  </si>
  <si>
    <t>CA-2016-161928</t>
  </si>
  <si>
    <t>CA-2017-105130</t>
  </si>
  <si>
    <t>CA-2014-133543</t>
  </si>
  <si>
    <t>CA-2017-151190</t>
  </si>
  <si>
    <t>CA-2017-121083</t>
  </si>
  <si>
    <t>US-2015-113593</t>
  </si>
  <si>
    <t>CA-2014-131247</t>
  </si>
  <si>
    <t>US-2016-142251</t>
  </si>
  <si>
    <t>CA-2015-105613</t>
  </si>
  <si>
    <t>CA-2016-146766</t>
  </si>
  <si>
    <t>Anthony O'Donnell</t>
  </si>
  <si>
    <t>CA-2016-148096</t>
  </si>
  <si>
    <t>CA-2017-145737</t>
  </si>
  <si>
    <t>CA-2014-163447</t>
  </si>
  <si>
    <t>CA-2017-162033</t>
  </si>
  <si>
    <t>US-2014-158400</t>
  </si>
  <si>
    <t>CA-2016-124100</t>
  </si>
  <si>
    <t>CA-2017-145772</t>
  </si>
  <si>
    <t>CA-2015-142139</t>
  </si>
  <si>
    <t>CA-2017-152660</t>
  </si>
  <si>
    <t>CA-2017-143378</t>
  </si>
  <si>
    <t>US-2016-113677</t>
  </si>
  <si>
    <t>CA-2016-133802</t>
  </si>
  <si>
    <t>CA-2016-124590</t>
  </si>
  <si>
    <t>CA-2016-150007</t>
  </si>
  <si>
    <t>CA-2014-120852</t>
  </si>
  <si>
    <t>CA-2015-147011</t>
  </si>
  <si>
    <t>US-2017-132381</t>
  </si>
  <si>
    <t>CA-2017-100111</t>
  </si>
  <si>
    <t>Pamela Coakley</t>
  </si>
  <si>
    <t>US-2017-162068</t>
  </si>
  <si>
    <t>CA-2015-137281</t>
  </si>
  <si>
    <t>CA-2015-114048</t>
  </si>
  <si>
    <t>Jeremy Ellison</t>
  </si>
  <si>
    <t>US-2016-132577</t>
  </si>
  <si>
    <t>US-2014-165589</t>
  </si>
  <si>
    <t>CA-2017-154676</t>
  </si>
  <si>
    <t>CA-2016-151561</t>
  </si>
  <si>
    <t>CA-2017-121398</t>
  </si>
  <si>
    <t>CA-2015-120901</t>
  </si>
  <si>
    <t>CA-2017-167542</t>
  </si>
  <si>
    <t>CA-2017-166695</t>
  </si>
  <si>
    <t>CA-2015-151547</t>
  </si>
  <si>
    <t>CA-2015-119942</t>
  </si>
  <si>
    <t>CA-2015-111780</t>
  </si>
  <si>
    <t>CA-2015-134201</t>
  </si>
  <si>
    <t>CA-2014-138072</t>
  </si>
  <si>
    <t>CA-2014-107524</t>
  </si>
  <si>
    <t>CA-2016-113551</t>
  </si>
  <si>
    <t>Joni Sundaresam</t>
  </si>
  <si>
    <t>CA-2016-124016</t>
  </si>
  <si>
    <t>CA-2015-153878</t>
  </si>
  <si>
    <t>CA-2016-152765</t>
  </si>
  <si>
    <t>CA-2015-105571</t>
  </si>
  <si>
    <t>CA-2016-154662</t>
  </si>
  <si>
    <t>CA-2015-113215</t>
  </si>
  <si>
    <t>CA-2017-145702</t>
  </si>
  <si>
    <t>CA-2016-117912</t>
  </si>
  <si>
    <t>CA-2017-122364</t>
  </si>
  <si>
    <t>CA-2016-131205</t>
  </si>
  <si>
    <t>US-2015-155369</t>
  </si>
  <si>
    <t>CA-2015-130253</t>
  </si>
  <si>
    <t>CA-2017-104010</t>
  </si>
  <si>
    <t>CA-2016-101168</t>
  </si>
  <si>
    <t>US-2017-152492</t>
  </si>
  <si>
    <t>US-2016-112970</t>
  </si>
  <si>
    <t>CA-2016-157364</t>
  </si>
  <si>
    <t>CA-2017-136007</t>
  </si>
  <si>
    <t>Darrin Martin</t>
  </si>
  <si>
    <t>CA-2017-139717</t>
  </si>
  <si>
    <t>US-2017-128832</t>
  </si>
  <si>
    <t>CA-2014-130869</t>
  </si>
  <si>
    <t>US-2016-156692</t>
  </si>
  <si>
    <t>CA-2014-152422</t>
  </si>
  <si>
    <t>CA-2014-102652</t>
  </si>
  <si>
    <t>CA-2016-159016</t>
  </si>
  <si>
    <t>CA-2015-135580</t>
  </si>
  <si>
    <t>CA-2017-129028</t>
  </si>
  <si>
    <t>CA-2017-129581</t>
  </si>
  <si>
    <t>CA-2015-100657</t>
  </si>
  <si>
    <t>CA-2017-107244</t>
  </si>
  <si>
    <t>US-2017-146878</t>
  </si>
  <si>
    <t>CA-2014-124079</t>
  </si>
  <si>
    <t>US-2014-112991</t>
  </si>
  <si>
    <t>CA-2016-162187</t>
  </si>
  <si>
    <t>US-2017-163300</t>
  </si>
  <si>
    <t>CA-2016-163776</t>
  </si>
  <si>
    <t>CA-2017-112984</t>
  </si>
  <si>
    <t>CA-2016-114895</t>
  </si>
  <si>
    <t>CA-2014-117765</t>
  </si>
  <si>
    <t>CA-2017-116953</t>
  </si>
  <si>
    <t>CA-2017-102155</t>
  </si>
  <si>
    <t>CA-2016-135636</t>
  </si>
  <si>
    <t>CA-2015-143980</t>
  </si>
  <si>
    <t>CA-2017-115105</t>
  </si>
  <si>
    <t>CA-2014-141726</t>
  </si>
  <si>
    <t>Bill Eplett</t>
  </si>
  <si>
    <t>CA-2016-166912</t>
  </si>
  <si>
    <t>CA-2017-119011</t>
  </si>
  <si>
    <t>CA-2014-140732</t>
  </si>
  <si>
    <t>CA-2017-150602</t>
  </si>
  <si>
    <t>CA-2016-127138</t>
  </si>
  <si>
    <t>CA-2014-155796</t>
  </si>
  <si>
    <t>US-2014-105151</t>
  </si>
  <si>
    <t>US-2017-141698</t>
  </si>
  <si>
    <t>CA-2017-161046</t>
  </si>
  <si>
    <t>CA-2015-115924</t>
  </si>
  <si>
    <t>CA-2014-104178</t>
  </si>
  <si>
    <t>CA-2016-151092</t>
  </si>
  <si>
    <t>Robert Waldorf</t>
  </si>
  <si>
    <t>CA-2017-112431</t>
  </si>
  <si>
    <t>CA-2017-122077</t>
  </si>
  <si>
    <t>CA-2016-103107</t>
  </si>
  <si>
    <t>US-2017-169551</t>
  </si>
  <si>
    <t>CA-2014-114314</t>
  </si>
  <si>
    <t>US-2014-118997</t>
  </si>
  <si>
    <t>CA-2017-150420</t>
  </si>
  <si>
    <t>CA-2017-146458</t>
  </si>
  <si>
    <t>CA-2016-130288</t>
  </si>
  <si>
    <t>Peter Fuller</t>
  </si>
  <si>
    <t>US-2015-126977</t>
  </si>
  <si>
    <t>CA-2014-120432</t>
  </si>
  <si>
    <t>CA-2016-155383</t>
  </si>
  <si>
    <t>US-2016-113985</t>
  </si>
  <si>
    <t>US-2017-153948</t>
  </si>
  <si>
    <t>CA-2016-159639</t>
  </si>
  <si>
    <t>CA-2015-146465</t>
  </si>
  <si>
    <t>CA-2017-108000</t>
  </si>
  <si>
    <t>CA-2016-167682</t>
  </si>
  <si>
    <t>Paul Lucas</t>
  </si>
  <si>
    <t>CA-2014-168305</t>
  </si>
  <si>
    <t>CA-2017-100825</t>
  </si>
  <si>
    <t>CA-2017-159954</t>
  </si>
  <si>
    <t>CA-2016-146157</t>
  </si>
  <si>
    <t>CA-2016-166625</t>
  </si>
  <si>
    <t>CA-2015-147879</t>
  </si>
  <si>
    <t>CA-2017-151596</t>
  </si>
  <si>
    <t>US-2014-109456</t>
  </si>
  <si>
    <t>CA-2016-136301</t>
  </si>
  <si>
    <t>CA-2016-133935</t>
  </si>
  <si>
    <t>CA-2016-133319</t>
  </si>
  <si>
    <t>CA-2014-152443</t>
  </si>
  <si>
    <t>CA-2015-130554</t>
  </si>
  <si>
    <t>CA-2017-133095</t>
  </si>
  <si>
    <t>CA-2017-129910</t>
  </si>
  <si>
    <t>CA-2016-154235</t>
  </si>
  <si>
    <t>CA-2016-128223</t>
  </si>
  <si>
    <t>CA-2016-152247</t>
  </si>
  <si>
    <t>CA-2016-158211</t>
  </si>
  <si>
    <t>US-2014-117968</t>
  </si>
  <si>
    <t>CA-2016-101525</t>
  </si>
  <si>
    <t>CA-2015-157434</t>
  </si>
  <si>
    <t>CA-2015-108119</t>
  </si>
  <si>
    <t>US-2017-153255</t>
  </si>
  <si>
    <t>CA-2015-112214</t>
  </si>
  <si>
    <t>US-2014-138835</t>
  </si>
  <si>
    <t>CA-2015-121783</t>
  </si>
  <si>
    <t>CA-2015-126725</t>
  </si>
  <si>
    <t>CA-2015-134992</t>
  </si>
  <si>
    <t>CA-2015-132948</t>
  </si>
  <si>
    <t>CA-2017-133207</t>
  </si>
  <si>
    <t>CA-2015-101868</t>
  </si>
  <si>
    <t>CA-2016-142895</t>
  </si>
  <si>
    <t>Roland Fjeld</t>
  </si>
  <si>
    <t>CA-2015-111206</t>
  </si>
  <si>
    <t>CA-2016-122063</t>
  </si>
  <si>
    <t>CA-2017-161067</t>
  </si>
  <si>
    <t>Andrew Roberts</t>
  </si>
  <si>
    <t>CA-2014-115056</t>
  </si>
  <si>
    <t>CA-2017-117632</t>
  </si>
  <si>
    <t>CA-2014-124730</t>
  </si>
  <si>
    <t>Amy Cox</t>
  </si>
  <si>
    <t>US-2015-106495</t>
  </si>
  <si>
    <t>CA-2015-150196</t>
  </si>
  <si>
    <t>US-2015-163279</t>
  </si>
  <si>
    <t>CA-2016-125017</t>
  </si>
  <si>
    <t>CA-2016-149783</t>
  </si>
  <si>
    <t>CA-2017-113873</t>
  </si>
  <si>
    <t>US-2017-106796</t>
  </si>
  <si>
    <t>CA-2015-163440</t>
  </si>
  <si>
    <t>CA-2014-123225</t>
  </si>
  <si>
    <t>Craig Reiter</t>
  </si>
  <si>
    <t>CA-2014-166716</t>
  </si>
  <si>
    <t>CA-2014-124856</t>
  </si>
  <si>
    <t>CA-2017-140186</t>
  </si>
  <si>
    <t>Mitch Gastineau</t>
  </si>
  <si>
    <t>CA-2017-115070</t>
  </si>
  <si>
    <t>CA-2017-141117</t>
  </si>
  <si>
    <t>CA-2015-155586</t>
  </si>
  <si>
    <t>US-2015-159513</t>
  </si>
  <si>
    <t>CA-2014-105270</t>
  </si>
  <si>
    <t>Kean Takahito</t>
  </si>
  <si>
    <t>CA-2016-112060</t>
  </si>
  <si>
    <t>CA-2016-105277</t>
  </si>
  <si>
    <t>CA-2016-142398</t>
  </si>
  <si>
    <t>CA-2016-117408</t>
  </si>
  <si>
    <t>CA-2015-158939</t>
  </si>
  <si>
    <t>CA-2015-103835</t>
  </si>
  <si>
    <t>CA-2015-154900</t>
  </si>
  <si>
    <t>CA-2017-126396</t>
  </si>
  <si>
    <t>CA-2016-149685</t>
  </si>
  <si>
    <t>Emily Burns</t>
  </si>
  <si>
    <t>US-2014-126340</t>
  </si>
  <si>
    <t>CA-2015-117772</t>
  </si>
  <si>
    <t>CA-2015-162047</t>
  </si>
  <si>
    <t>CA-2017-158169</t>
  </si>
  <si>
    <t>US-2016-111528</t>
  </si>
  <si>
    <t>CA-2015-149300</t>
  </si>
  <si>
    <t>CA-2015-119634</t>
  </si>
  <si>
    <t>CA-2014-163748</t>
  </si>
  <si>
    <t>CA-2015-150749</t>
  </si>
  <si>
    <t>CA-2016-118514</t>
  </si>
  <si>
    <t>CA-2016-125850</t>
  </si>
  <si>
    <t>CA-2014-145800</t>
  </si>
  <si>
    <t>CA-2017-104913</t>
  </si>
  <si>
    <t>CA-2016-113733</t>
  </si>
  <si>
    <t>US-2017-147886</t>
  </si>
  <si>
    <t>CA-2017-156139</t>
  </si>
  <si>
    <t>CA-2014-148614</t>
  </si>
  <si>
    <t>CA-2014-111773</t>
  </si>
  <si>
    <t>Dan Reichenbach</t>
  </si>
  <si>
    <t>CA-2017-143574</t>
  </si>
  <si>
    <t>CA-2017-117324</t>
  </si>
  <si>
    <t>CA-2015-110548</t>
  </si>
  <si>
    <t>CA-2015-103933</t>
  </si>
  <si>
    <t>CA-2014-103191</t>
  </si>
  <si>
    <t>CA-2016-165820</t>
  </si>
  <si>
    <t>CA-2015-138674</t>
  </si>
  <si>
    <t>CA-2017-126550</t>
  </si>
  <si>
    <t>CA-2015-124107</t>
  </si>
  <si>
    <t>CA-2017-116939</t>
  </si>
  <si>
    <t>US-2014-143707</t>
  </si>
  <si>
    <t>Katrina Willman</t>
  </si>
  <si>
    <t>CA-2017-115805</t>
  </si>
  <si>
    <t>US-2015-160857</t>
  </si>
  <si>
    <t>CA-2017-136000</t>
  </si>
  <si>
    <t>CA-2014-155593</t>
  </si>
  <si>
    <t>US-2014-123519</t>
  </si>
  <si>
    <t>CA-2016-125661</t>
  </si>
  <si>
    <t>Xerox 1992</t>
  </si>
  <si>
    <t>CA-2017-148320</t>
  </si>
  <si>
    <t>CA-2016-143441</t>
  </si>
  <si>
    <t>CA-2017-126123</t>
  </si>
  <si>
    <t>CA-2016-126165</t>
  </si>
  <si>
    <t>US-2015-138093</t>
  </si>
  <si>
    <t>CA-2015-119550</t>
  </si>
  <si>
    <t>CA-2014-131541</t>
  </si>
  <si>
    <t>CA-2015-131072</t>
  </si>
  <si>
    <t>CA-2014-164315</t>
  </si>
  <si>
    <t>CA-2016-141551</t>
  </si>
  <si>
    <t>CA-2016-143924</t>
  </si>
  <si>
    <t>CA-2014-126802</t>
  </si>
  <si>
    <t>CA-2014-135993</t>
  </si>
  <si>
    <t>CA-2016-146318</t>
  </si>
  <si>
    <t>CA-2017-127922</t>
  </si>
  <si>
    <t>CA-2015-141012</t>
  </si>
  <si>
    <t>CA-2016-142405</t>
  </si>
  <si>
    <t>CA-2016-141957</t>
  </si>
  <si>
    <t>CA-2016-108875</t>
  </si>
  <si>
    <t>CA-2016-145261</t>
  </si>
  <si>
    <t>US-2014-134187</t>
  </si>
  <si>
    <t>CA-2017-109099</t>
  </si>
  <si>
    <t>CA-2017-142342</t>
  </si>
  <si>
    <t>CA-2017-168179</t>
  </si>
  <si>
    <t>CA-2015-104241</t>
  </si>
  <si>
    <t>CA-2017-127117</t>
  </si>
  <si>
    <t>CA-2017-120719</t>
  </si>
  <si>
    <t>CA-2015-166604</t>
  </si>
  <si>
    <t>CA-2016-127985</t>
  </si>
  <si>
    <t>CA-2017-106355</t>
  </si>
  <si>
    <t>CA-2014-147900</t>
  </si>
  <si>
    <t>CA-2014-154893</t>
  </si>
  <si>
    <t>Michelle Lonsdale</t>
  </si>
  <si>
    <t>CA-2017-113208</t>
  </si>
  <si>
    <t>CA-2017-123022</t>
  </si>
  <si>
    <t>CA-2015-134943</t>
  </si>
  <si>
    <t>CA-2016-101742</t>
  </si>
  <si>
    <t>CA-2014-127614</t>
  </si>
  <si>
    <t>US-2016-146066</t>
  </si>
  <si>
    <t>CA-2017-148810</t>
  </si>
  <si>
    <t>CA-2014-126683</t>
  </si>
  <si>
    <t>CA-2016-121748</t>
  </si>
  <si>
    <t>US-2016-124163</t>
  </si>
  <si>
    <t>CA-2015-101154</t>
  </si>
  <si>
    <t>CA-2017-125745</t>
  </si>
  <si>
    <t>CA-2016-158001</t>
  </si>
  <si>
    <t>CA-2016-147431</t>
  </si>
  <si>
    <t>CA-2017-121027</t>
  </si>
  <si>
    <t>CA-2015-145828</t>
  </si>
  <si>
    <t>CA-2017-117198</t>
  </si>
  <si>
    <t>CA-2015-168634</t>
  </si>
  <si>
    <t>CA-2017-105193</t>
  </si>
  <si>
    <t>CA-2016-134516</t>
  </si>
  <si>
    <t>CA-2015-142475</t>
  </si>
  <si>
    <t>Todd Boyes</t>
  </si>
  <si>
    <t>CA-2016-117919</t>
  </si>
  <si>
    <t>CA-2014-108903</t>
  </si>
  <si>
    <t>CA-2017-151176</t>
  </si>
  <si>
    <t>CA-2015-159779</t>
  </si>
  <si>
    <t>CA-2017-160325</t>
  </si>
  <si>
    <t>US-2017-108014</t>
  </si>
  <si>
    <t>CA-2014-164742</t>
  </si>
  <si>
    <t>CA-2016-115224</t>
  </si>
  <si>
    <t>CA-2014-168158</t>
  </si>
  <si>
    <t>CA-2015-149993</t>
  </si>
  <si>
    <t>Victor Preis</t>
  </si>
  <si>
    <t>CA-2017-105333</t>
  </si>
  <si>
    <t>Jas O'Carroll</t>
  </si>
  <si>
    <t>CA-2014-116673</t>
  </si>
  <si>
    <t>CA-2016-161158</t>
  </si>
  <si>
    <t>CA-2017-163818</t>
  </si>
  <si>
    <t>CA-2017-137498</t>
  </si>
  <si>
    <t>CA-2016-136686</t>
  </si>
  <si>
    <t>CA-2014-151162</t>
  </si>
  <si>
    <t>CA-2017-157966</t>
  </si>
  <si>
    <t>CA-2017-133263</t>
  </si>
  <si>
    <t>US-2015-114741</t>
  </si>
  <si>
    <t>CA-2015-125066</t>
  </si>
  <si>
    <t>CA-2017-116113</t>
  </si>
  <si>
    <t>US-2014-159618</t>
  </si>
  <si>
    <t>CA-2014-159800</t>
  </si>
  <si>
    <t>CA-2017-151008</t>
  </si>
  <si>
    <t>CA-2017-102967</t>
  </si>
  <si>
    <t>CA-2016-134936</t>
  </si>
  <si>
    <t>US-2017-150595</t>
  </si>
  <si>
    <t>CA-2015-120551</t>
  </si>
  <si>
    <t>US-2016-167472</t>
  </si>
  <si>
    <t>CA-2017-160885</t>
  </si>
  <si>
    <t>CA-2017-136609</t>
  </si>
  <si>
    <t>CA-2015-137106</t>
  </si>
  <si>
    <t>CA-2015-142055</t>
  </si>
  <si>
    <t>CA-2017-166933</t>
  </si>
  <si>
    <t>CA-2017-154501</t>
  </si>
  <si>
    <t>CA-2016-147123</t>
  </si>
  <si>
    <t>CA-2016-110982</t>
  </si>
  <si>
    <t>Michael Stewart</t>
  </si>
  <si>
    <t>CA-2017-117667</t>
  </si>
  <si>
    <t>US-2016-138408</t>
  </si>
  <si>
    <t>CA-2015-103177</t>
  </si>
  <si>
    <t>US-2014-137680</t>
  </si>
  <si>
    <t>US-2017-152569</t>
  </si>
  <si>
    <t>CA-2015-168529</t>
  </si>
  <si>
    <t>CA-2016-150000</t>
  </si>
  <si>
    <t>Joel Eaton</t>
  </si>
  <si>
    <t>US-2016-162026</t>
  </si>
  <si>
    <t>CA-2017-127782</t>
  </si>
  <si>
    <t>CA-2017-164378</t>
  </si>
  <si>
    <t>CA-2017-117821</t>
  </si>
  <si>
    <t>CA-2015-113523</t>
  </si>
  <si>
    <t>CA-2014-105249</t>
  </si>
  <si>
    <t>CA-2017-164098</t>
  </si>
  <si>
    <t>CA-2017-134495</t>
  </si>
  <si>
    <t>CA-2015-156608</t>
  </si>
  <si>
    <t>CA-2014-107573</t>
  </si>
  <si>
    <t>CA-2017-148999</t>
  </si>
  <si>
    <t>CA-2017-105487</t>
  </si>
  <si>
    <t>CA-2014-101770</t>
  </si>
  <si>
    <t>CA-2016-121356</t>
  </si>
  <si>
    <t>CA-2017-169691</t>
  </si>
  <si>
    <t>Yoseph Carroll</t>
  </si>
  <si>
    <t>CA-2017-121741</t>
  </si>
  <si>
    <t>CA-2017-116946</t>
  </si>
  <si>
    <t>CA-2016-158547</t>
  </si>
  <si>
    <t>CA-2014-132451</t>
  </si>
  <si>
    <t>CA-2016-122448</t>
  </si>
  <si>
    <t>CA-2014-107706</t>
  </si>
  <si>
    <t>CA-2014-146591</t>
  </si>
  <si>
    <t>CA-2017-101574</t>
  </si>
  <si>
    <t>US-2014-107405</t>
  </si>
  <si>
    <t>CA-2017-116680</t>
  </si>
  <si>
    <t>CA-2017-130631</t>
  </si>
  <si>
    <t>CA-2017-160962</t>
  </si>
  <si>
    <t>US-2017-108700</t>
  </si>
  <si>
    <t>CA-2016-140613</t>
  </si>
  <si>
    <t>US-2014-119081</t>
  </si>
  <si>
    <t>US-2016-127425</t>
  </si>
  <si>
    <t>CA-2016-128307</t>
  </si>
  <si>
    <t>CA-2015-148712</t>
  </si>
  <si>
    <t>CA-2017-155929</t>
  </si>
  <si>
    <t>US-2017-153633</t>
  </si>
  <si>
    <t>CA-2016-167115</t>
  </si>
  <si>
    <t>CA-2014-103317</t>
  </si>
  <si>
    <t>CA-2015-160171</t>
  </si>
  <si>
    <t>CA-2017-129707</t>
  </si>
  <si>
    <t>CA-2017-117422</t>
  </si>
  <si>
    <t>CA-2014-136861</t>
  </si>
  <si>
    <t>CA-2016-113096</t>
  </si>
  <si>
    <t>US-2016-108497</t>
  </si>
  <si>
    <t>CA-2016-153598</t>
  </si>
  <si>
    <t>US-2017-120649</t>
  </si>
  <si>
    <t>CA-2017-103009</t>
  </si>
  <si>
    <t>US-2016-163258</t>
  </si>
  <si>
    <t>US-2016-151827</t>
  </si>
  <si>
    <t>CA-2015-110877</t>
  </si>
  <si>
    <t>CA-2014-132542</t>
  </si>
  <si>
    <t>US-2017-125647</t>
  </si>
  <si>
    <t>CA-2016-153157</t>
  </si>
  <si>
    <t>CA-2017-166856</t>
  </si>
  <si>
    <t>CA-2017-108854</t>
  </si>
  <si>
    <t>US-2016-143280</t>
  </si>
  <si>
    <t>Alan Haines</t>
  </si>
  <si>
    <t>CA-2017-123043</t>
  </si>
  <si>
    <t>CA-2017-132262</t>
  </si>
  <si>
    <t>CA-2016-117681</t>
  </si>
  <si>
    <t>CA-2016-163202</t>
  </si>
  <si>
    <t>CA-2016-145492</t>
  </si>
  <si>
    <t>US-2016-147340</t>
  </si>
  <si>
    <t>CA-2014-104829</t>
  </si>
  <si>
    <t>Georgia Rosenberg</t>
  </si>
  <si>
    <t>US-2014-123183</t>
  </si>
  <si>
    <t>CA-2017-163874</t>
  </si>
  <si>
    <t>CA-2017-164707</t>
  </si>
  <si>
    <t>CA-2017-152786</t>
  </si>
  <si>
    <t>CA-2017-161410</t>
  </si>
  <si>
    <t>CA-2016-149195</t>
  </si>
  <si>
    <t>CA-2016-136021</t>
  </si>
  <si>
    <t>CA-2014-125542</t>
  </si>
  <si>
    <t>CA-2017-134152</t>
  </si>
  <si>
    <t>CA-2015-118738</t>
  </si>
  <si>
    <t>US-2017-136721</t>
  </si>
  <si>
    <t>CA-2017-147403</t>
  </si>
  <si>
    <t>CA-2017-158071</t>
  </si>
  <si>
    <t>CA-2016-107790</t>
  </si>
  <si>
    <t>CA-2014-123477</t>
  </si>
  <si>
    <t>CA-2016-122017</t>
  </si>
  <si>
    <t>CA-2017-100951</t>
  </si>
  <si>
    <t>US-2017-126060</t>
  </si>
  <si>
    <t>CA-2014-150490</t>
  </si>
  <si>
    <t>CA-2016-138037</t>
  </si>
  <si>
    <t>CA-2014-113768</t>
  </si>
  <si>
    <t>US-2016-101616</t>
  </si>
  <si>
    <t>CA-2016-123932</t>
  </si>
  <si>
    <t>US-2017-103814</t>
  </si>
  <si>
    <t>CA-2015-149811</t>
  </si>
  <si>
    <t>CA-2017-108539</t>
  </si>
  <si>
    <t>Memorex 25GB 6X Branded Blu-Ray Recordable Disc, 30/Pack</t>
  </si>
  <si>
    <t>CA-2015-112053</t>
  </si>
  <si>
    <t>US-2014-168501</t>
  </si>
  <si>
    <t>CA-2015-146486</t>
  </si>
  <si>
    <t>CA-2017-111577</t>
  </si>
  <si>
    <t>CA-2015-169278</t>
  </si>
  <si>
    <t>CA-2014-103331</t>
  </si>
  <si>
    <t>CA-2016-123120</t>
  </si>
  <si>
    <t>CA-2016-111941</t>
  </si>
  <si>
    <t>CA-2015-120320</t>
  </si>
  <si>
    <t>Lycoris Saunders</t>
  </si>
  <si>
    <t>CA-2014-130813</t>
  </si>
  <si>
    <t>CA-2015-152681</t>
  </si>
  <si>
    <t>CA-2015-119508</t>
  </si>
  <si>
    <t>CA-2017-134439</t>
  </si>
  <si>
    <t>US-2017-162558</t>
  </si>
  <si>
    <t>CA-2016-154060</t>
  </si>
  <si>
    <t>CA-2017-137876</t>
  </si>
  <si>
    <t>CA-2016-123414</t>
  </si>
  <si>
    <t>CA-2017-131254</t>
  </si>
  <si>
    <t>US-2016-168410</t>
  </si>
  <si>
    <t>US-2014-166310</t>
  </si>
  <si>
    <t>US-2014-139500</t>
  </si>
  <si>
    <t>CA-2016-113831</t>
  </si>
  <si>
    <t>CA-2016-106656</t>
  </si>
  <si>
    <t>Tony Molinari</t>
  </si>
  <si>
    <t>CA-2017-108791</t>
  </si>
  <si>
    <t>CA-2017-142174</t>
  </si>
  <si>
    <t>CA-2017-144883</t>
  </si>
  <si>
    <t>CA-2015-111073</t>
  </si>
  <si>
    <t>CA-2017-151218</t>
  </si>
  <si>
    <t>CA-2014-146283</t>
  </si>
  <si>
    <t>US-2017-136784</t>
  </si>
  <si>
    <t>Lisa Hazard</t>
  </si>
  <si>
    <t>CA-2017-105991</t>
  </si>
  <si>
    <t>Dorris liebe</t>
  </si>
  <si>
    <t>CA-2014-133424</t>
  </si>
  <si>
    <t>CA-2015-105158</t>
  </si>
  <si>
    <t>CA-2017-152709</t>
  </si>
  <si>
    <t>US-2017-104094</t>
  </si>
  <si>
    <t>CA-2014-159681</t>
  </si>
  <si>
    <t>CA-2014-113859</t>
  </si>
  <si>
    <t>CA-2017-147333</t>
  </si>
  <si>
    <t>CA-2015-162887</t>
  </si>
  <si>
    <t>US-2016-158309</t>
  </si>
  <si>
    <t>CA-2017-125913</t>
  </si>
  <si>
    <t>CA-2017-144484</t>
  </si>
  <si>
    <t>US-2017-114657</t>
  </si>
  <si>
    <t>CA-2017-147452</t>
  </si>
  <si>
    <t>CA-2014-105165</t>
  </si>
  <si>
    <t>CA-2017-158722</t>
  </si>
  <si>
    <t>US-2017-115595</t>
  </si>
  <si>
    <t>US-2017-114034</t>
  </si>
  <si>
    <t>CA-2016-130078</t>
  </si>
  <si>
    <t>CA-2015-125185</t>
  </si>
  <si>
    <t>US-2014-131982</t>
  </si>
  <si>
    <t>CA-2015-132318</t>
  </si>
  <si>
    <t>US-2016-169369</t>
  </si>
  <si>
    <t>CA-2015-106215</t>
  </si>
  <si>
    <t>US-2017-110989</t>
  </si>
  <si>
    <t>US-2015-168914</t>
  </si>
  <si>
    <t>CA-2016-156265</t>
  </si>
  <si>
    <t>CA-2016-149454</t>
  </si>
  <si>
    <t>CA-2017-146367</t>
  </si>
  <si>
    <t>CA-2016-110730</t>
  </si>
  <si>
    <t>CA-2016-116561</t>
  </si>
  <si>
    <t>CA-2014-166744</t>
  </si>
  <si>
    <t>Tim Taslimi</t>
  </si>
  <si>
    <t>CA-2016-111143</t>
  </si>
  <si>
    <t>CA-2017-131037</t>
  </si>
  <si>
    <t>CA-2014-115084</t>
  </si>
  <si>
    <t>CA-2017-124436</t>
  </si>
  <si>
    <t>US-2014-147648</t>
  </si>
  <si>
    <t>CA-2016-119865</t>
  </si>
  <si>
    <t>US-2017-109582</t>
  </si>
  <si>
    <t>CA-2017-117401</t>
  </si>
  <si>
    <t>CA-2014-140487</t>
  </si>
  <si>
    <t>CA-2017-145653</t>
  </si>
  <si>
    <t>CA-2017-167080</t>
  </si>
  <si>
    <t>CA-2017-134635</t>
  </si>
  <si>
    <t>US-2017-159562</t>
  </si>
  <si>
    <t>CA-2016-145898</t>
  </si>
  <si>
    <t>CA-2015-130876</t>
  </si>
  <si>
    <t>CA-2015-156755</t>
  </si>
  <si>
    <t>CA-2015-102015</t>
  </si>
  <si>
    <t>CA-2015-142454</t>
  </si>
  <si>
    <t>CA-2016-103982</t>
  </si>
  <si>
    <t>CA-2014-159709</t>
  </si>
  <si>
    <t>CA-2014-101560</t>
  </si>
  <si>
    <t>US-2017-141943</t>
  </si>
  <si>
    <t>US-2017-136679</t>
  </si>
  <si>
    <t>CA-2015-115567</t>
  </si>
  <si>
    <t>US-2015-154389</t>
  </si>
  <si>
    <t>CA-2015-134719</t>
  </si>
  <si>
    <t>CA-2017-163335</t>
  </si>
  <si>
    <t>CA-2017-108749</t>
  </si>
  <si>
    <t>US-2015-120502</t>
  </si>
  <si>
    <t>CA-2016-123015</t>
  </si>
  <si>
    <t>CA-2016-148908</t>
  </si>
  <si>
    <t>CA-2017-106432</t>
  </si>
  <si>
    <t>CA-2015-107741</t>
  </si>
  <si>
    <t>CA-2016-122903</t>
  </si>
  <si>
    <t>CA-2014-121006</t>
  </si>
  <si>
    <t>CA-2015-161627</t>
  </si>
  <si>
    <t>CA-2016-115378</t>
  </si>
  <si>
    <t>CA-2014-111192</t>
  </si>
  <si>
    <t>CA-2015-156146</t>
  </si>
  <si>
    <t>CA-2017-163006</t>
  </si>
  <si>
    <t>US-2015-124219</t>
  </si>
  <si>
    <t>US-2014-121566</t>
  </si>
  <si>
    <t>CA-2017-169929</t>
  </si>
  <si>
    <t>CA-2017-125101</t>
  </si>
  <si>
    <t>CA-2014-141796</t>
  </si>
  <si>
    <t>CA-2017-128734</t>
  </si>
  <si>
    <t>CA-2017-161333</t>
  </si>
  <si>
    <t>CA-2016-111213</t>
  </si>
  <si>
    <t>CA-2015-154886</t>
  </si>
  <si>
    <t>CA-2017-128335</t>
  </si>
  <si>
    <t>CA-2016-128972</t>
  </si>
  <si>
    <t>CA-2015-146696</t>
  </si>
  <si>
    <t>CA-2016-151323</t>
  </si>
  <si>
    <t>CA-2017-155607</t>
  </si>
  <si>
    <t>CA-2015-123330</t>
  </si>
  <si>
    <t>CA-2017-146626</t>
  </si>
  <si>
    <t>CA-2014-160766</t>
  </si>
  <si>
    <t>CA-2014-149538</t>
  </si>
  <si>
    <t>CA-2015-127173</t>
  </si>
  <si>
    <t>CA-2017-154137</t>
  </si>
  <si>
    <t>CA-2017-125640</t>
  </si>
  <si>
    <t>CA-2016-150658</t>
  </si>
  <si>
    <t>CA-2016-147970</t>
  </si>
  <si>
    <t>CA-2015-153073</t>
  </si>
  <si>
    <t>CA-2014-138450</t>
  </si>
  <si>
    <t>CA-2017-132213</t>
  </si>
  <si>
    <t>CA-2015-147102</t>
  </si>
  <si>
    <t>CA-2014-116568</t>
  </si>
  <si>
    <t>CA-2015-167374</t>
  </si>
  <si>
    <t>CA-2014-158442</t>
  </si>
  <si>
    <t>CA-2015-141936</t>
  </si>
  <si>
    <t>US-2014-140452</t>
  </si>
  <si>
    <t>CA-2015-119102</t>
  </si>
  <si>
    <t>CA-2017-156720</t>
  </si>
  <si>
    <t>CA-2017-132738</t>
  </si>
  <si>
    <t>CA-2015-109001</t>
  </si>
  <si>
    <t>CA-2015-144302</t>
  </si>
  <si>
    <t>CA-2016-108350</t>
  </si>
  <si>
    <t>CA-2016-155138</t>
  </si>
  <si>
    <t>US-2015-137533</t>
  </si>
  <si>
    <t>US-2017-133312</t>
  </si>
  <si>
    <t>CA-2017-143217</t>
  </si>
  <si>
    <t>CA-2014-134572</t>
  </si>
  <si>
    <t>CA-2017-151071</t>
  </si>
  <si>
    <t>CA-2015-145485</t>
  </si>
  <si>
    <t>CA-2014-124478</t>
  </si>
  <si>
    <t>CA-2017-160934</t>
  </si>
  <si>
    <t>CA-2017-142090</t>
  </si>
  <si>
    <t>CA-2017-122196</t>
  </si>
  <si>
    <t>CA-2015-136798</t>
  </si>
  <si>
    <t>CA-2016-109722</t>
  </si>
  <si>
    <t>CA-2016-120796</t>
  </si>
  <si>
    <t>CA-2015-162166</t>
  </si>
  <si>
    <t>CA-2015-141243</t>
  </si>
  <si>
    <t>US-2017-120607</t>
  </si>
  <si>
    <t>CA-2015-134922</t>
  </si>
  <si>
    <t>CA-2015-150511</t>
  </si>
  <si>
    <t>US-2014-104759</t>
  </si>
  <si>
    <t>CA-2016-158694</t>
  </si>
  <si>
    <t>CA-2015-136469</t>
  </si>
  <si>
    <t>CA-2017-141719</t>
  </si>
  <si>
    <t>CA-2014-169803</t>
  </si>
  <si>
    <t>CA-2015-103954</t>
  </si>
  <si>
    <t>CA-2016-155166</t>
  </si>
  <si>
    <t>CA-2017-139304</t>
  </si>
  <si>
    <t>CA-2014-151792</t>
  </si>
  <si>
    <t>US-2017-130953</t>
  </si>
  <si>
    <t>CA-2016-133795</t>
  </si>
  <si>
    <t>CA-2017-136511</t>
  </si>
  <si>
    <t>CA-2014-127558</t>
  </si>
  <si>
    <t>CA-2014-153850</t>
  </si>
  <si>
    <t>Sean Wendt</t>
  </si>
  <si>
    <t>US-2017-160465</t>
  </si>
  <si>
    <t>US-2017-139647</t>
  </si>
  <si>
    <t>CA-2015-102876</t>
  </si>
  <si>
    <t>CA-2015-169796</t>
  </si>
  <si>
    <t>CA-2015-158659</t>
  </si>
  <si>
    <t>CA-2014-156006</t>
  </si>
  <si>
    <t>CA-2016-155033</t>
  </si>
  <si>
    <t>CA-2016-136126</t>
  </si>
  <si>
    <t>CA-2017-159688</t>
  </si>
  <si>
    <t>CA-2016-129238</t>
  </si>
  <si>
    <t>CA-2017-155824</t>
  </si>
  <si>
    <t>CA-2014-132227</t>
  </si>
  <si>
    <t>CA-2015-153038</t>
  </si>
  <si>
    <t>US-2017-122714</t>
  </si>
  <si>
    <t>CA-2017-107321</t>
  </si>
  <si>
    <t>CA-2016-149279</t>
  </si>
  <si>
    <t>CA-2014-125171</t>
  </si>
  <si>
    <t>CA-2015-160696</t>
  </si>
  <si>
    <t>Irene Maddox</t>
  </si>
  <si>
    <t>CA-2016-109925</t>
  </si>
  <si>
    <t>CA-2014-160066</t>
  </si>
  <si>
    <t>US-2016-131114</t>
  </si>
  <si>
    <t>CA-2015-165050</t>
  </si>
  <si>
    <t>CA-2015-142202</t>
  </si>
  <si>
    <t>CA-2016-164896</t>
  </si>
  <si>
    <t>US-2016-153815</t>
  </si>
  <si>
    <t>CA-2015-122406</t>
  </si>
  <si>
    <t>CA-2015-109708</t>
  </si>
  <si>
    <t>CA-2016-141180</t>
  </si>
  <si>
    <t>CA-2014-156587</t>
  </si>
  <si>
    <t>CA-2016-166226</t>
  </si>
  <si>
    <t>CA-2015-127607</t>
  </si>
  <si>
    <t>CA-2014-160262</t>
  </si>
  <si>
    <t>CA-2015-153906</t>
  </si>
  <si>
    <t>CA-2017-117926</t>
  </si>
  <si>
    <t>CA-2015-144190</t>
  </si>
  <si>
    <t>CA-2016-125815</t>
  </si>
  <si>
    <t>CA-2017-107125</t>
  </si>
  <si>
    <t>CA-2014-102085</t>
  </si>
  <si>
    <t>CA-2016-151372</t>
  </si>
  <si>
    <t>CA-2017-106782</t>
  </si>
  <si>
    <t>CA-2015-156482</t>
  </si>
  <si>
    <t>CA-2014-157147</t>
  </si>
  <si>
    <t>CA-2017-150931</t>
  </si>
  <si>
    <t>CA-2015-155124</t>
  </si>
  <si>
    <t>CA-2015-106978</t>
  </si>
  <si>
    <t>CA-2017-143651</t>
  </si>
  <si>
    <t>US-2014-138828</t>
  </si>
  <si>
    <t>CA-2017-143245</t>
  </si>
  <si>
    <t>Mary O'Rourke</t>
  </si>
  <si>
    <t>CA-2017-117653</t>
  </si>
  <si>
    <t>CA-2017-126438</t>
  </si>
  <si>
    <t>CA-2017-114055</t>
  </si>
  <si>
    <t>CA-2017-101728</t>
  </si>
  <si>
    <t>CA-2016-160304</t>
  </si>
  <si>
    <t>CA-2017-163125</t>
  </si>
  <si>
    <t>CA-2015-161830</t>
  </si>
  <si>
    <t>CA-2017-127306</t>
  </si>
  <si>
    <t>CA-2014-133809</t>
  </si>
  <si>
    <t>US-2014-146353</t>
  </si>
  <si>
    <t>US-2014-161613</t>
  </si>
  <si>
    <t>CA-2017-110884</t>
  </si>
  <si>
    <t>CA-2017-120936</t>
  </si>
  <si>
    <t>CA-2016-130484</t>
  </si>
  <si>
    <t>US-2014-122021</t>
  </si>
  <si>
    <t>CA-2016-135776</t>
  </si>
  <si>
    <t>CA-2016-163167</t>
  </si>
  <si>
    <t>CA-2014-151379</t>
  </si>
  <si>
    <t>CA-2017-104080</t>
  </si>
  <si>
    <t>CA-2017-143567</t>
  </si>
  <si>
    <t>US-2016-131891</t>
  </si>
  <si>
    <t>US-2014-155817</t>
  </si>
  <si>
    <t>CA-2014-132864</t>
  </si>
  <si>
    <t>CA-2017-164042</t>
  </si>
  <si>
    <t>CA-2017-131366</t>
  </si>
  <si>
    <t>CA-2017-122490</t>
  </si>
  <si>
    <t>CA-2017-163531</t>
  </si>
  <si>
    <t>CA-2016-125164</t>
  </si>
  <si>
    <t>CA-2014-138940</t>
  </si>
  <si>
    <t>CA-2016-101546</t>
  </si>
  <si>
    <t>CA-2017-136063</t>
  </si>
  <si>
    <t>CA-2015-137526</t>
  </si>
  <si>
    <t>CA-2014-113320</t>
  </si>
  <si>
    <t>CA-2014-107818</t>
  </si>
  <si>
    <t>CA-2014-164469</t>
  </si>
  <si>
    <t>CA-2015-124044</t>
  </si>
  <si>
    <t>US-2014-128685</t>
  </si>
  <si>
    <t>US-2016-139388</t>
  </si>
  <si>
    <t>CA-2017-118402</t>
  </si>
  <si>
    <t>CA-2016-136049</t>
  </si>
  <si>
    <t>CA-2017-154123</t>
  </si>
  <si>
    <t>Fred Harton</t>
  </si>
  <si>
    <t>CA-2017-106831</t>
  </si>
  <si>
    <t>CA-2017-167661</t>
  </si>
  <si>
    <t>CA-2014-120278</t>
  </si>
  <si>
    <t>CA-2016-152408</t>
  </si>
  <si>
    <t>CA-2014-152562</t>
  </si>
  <si>
    <t>US-2017-136707</t>
  </si>
  <si>
    <t>CA-2016-140018</t>
  </si>
  <si>
    <t>CA-2016-134222</t>
  </si>
  <si>
    <t>CA-2015-140025</t>
  </si>
  <si>
    <t>CA-2017-117436</t>
  </si>
  <si>
    <t>CA-2014-139598</t>
  </si>
  <si>
    <t>CA-2016-111696</t>
  </si>
  <si>
    <t>CA-2016-121370</t>
  </si>
  <si>
    <t>CA-2015-151589</t>
  </si>
  <si>
    <t>Phillip Breyer</t>
  </si>
  <si>
    <t>CA-2014-149055</t>
  </si>
  <si>
    <t>Nathan Gelder</t>
  </si>
  <si>
    <t>CA-2015-137708</t>
  </si>
  <si>
    <t>CA-2017-136364</t>
  </si>
  <si>
    <t>US-2016-148901</t>
  </si>
  <si>
    <t>CA-2015-120516</t>
  </si>
  <si>
    <t>CA-2015-144722</t>
  </si>
  <si>
    <t>US-2015-141684</t>
  </si>
  <si>
    <t>CA-2015-104346</t>
  </si>
  <si>
    <t>US-2017-147984</t>
  </si>
  <si>
    <t>CA-2014-159310</t>
  </si>
  <si>
    <t>CA-2014-150301</t>
  </si>
  <si>
    <t>CA-2017-132346</t>
  </si>
  <si>
    <t>CA-2016-101630</t>
  </si>
  <si>
    <t>CA-2017-108091</t>
  </si>
  <si>
    <t>CA-2017-119746</t>
  </si>
  <si>
    <t>US-2014-167262</t>
  </si>
  <si>
    <t>US-2016-114888</t>
  </si>
  <si>
    <t>CA-2017-158883</t>
  </si>
  <si>
    <t>CA-2015-123155</t>
  </si>
  <si>
    <t>CA-2015-118227</t>
  </si>
  <si>
    <t>CA-2017-123701</t>
  </si>
  <si>
    <t>CA-2014-112851</t>
  </si>
  <si>
    <t>CA-2016-117660</t>
  </si>
  <si>
    <t>CA-2014-121573</t>
  </si>
  <si>
    <t>US-2017-144582</t>
  </si>
  <si>
    <t>CA-2017-169817</t>
  </si>
  <si>
    <t>CA-2017-126354</t>
  </si>
  <si>
    <t>US-2015-167220</t>
  </si>
  <si>
    <t>CA-2017-103499</t>
  </si>
  <si>
    <t>CA-2016-159989</t>
  </si>
  <si>
    <t>CA-2016-127649</t>
  </si>
  <si>
    <t>CA-2016-123526</t>
  </si>
  <si>
    <t>Theresa Swint</t>
  </si>
  <si>
    <t>CA-2016-120005</t>
  </si>
  <si>
    <t>Julia Dunbar</t>
  </si>
  <si>
    <t>CA-2017-168123</t>
  </si>
  <si>
    <t>CA-2017-164364</t>
  </si>
  <si>
    <t>Guy Thornton</t>
  </si>
  <si>
    <t>CA-2015-105725</t>
  </si>
  <si>
    <t>CA-2015-155054</t>
  </si>
  <si>
    <t>CA-2016-120530</t>
  </si>
  <si>
    <t>US-2015-103996</t>
  </si>
  <si>
    <t>CA-2016-124681</t>
  </si>
  <si>
    <t>CA-2014-123323</t>
  </si>
  <si>
    <t>CA-2014-119151</t>
  </si>
  <si>
    <t>CA-2016-131968</t>
  </si>
  <si>
    <t>CA-2016-159653</t>
  </si>
  <si>
    <t>US-2017-135230</t>
  </si>
  <si>
    <t>CA-2014-106229</t>
  </si>
  <si>
    <t>CA-2015-142601</t>
  </si>
  <si>
    <t>CA-2015-109736</t>
  </si>
  <si>
    <t>CA-2015-129042</t>
  </si>
  <si>
    <t>CA-2017-143126</t>
  </si>
  <si>
    <t>US-2015-122910</t>
  </si>
  <si>
    <t>Aastra 6757i CT Wireless VoIP phone</t>
  </si>
  <si>
    <t>CA-2017-121643</t>
  </si>
  <si>
    <t>CA-2014-108273</t>
  </si>
  <si>
    <t>CA-2014-112403</t>
  </si>
  <si>
    <t>CA-2017-138149</t>
  </si>
  <si>
    <t>CA-2016-158435</t>
  </si>
  <si>
    <t>CA-2016-166240</t>
  </si>
  <si>
    <t>CA-2017-140298</t>
  </si>
  <si>
    <t>US-2015-138121</t>
  </si>
  <si>
    <t>CA-2014-138681</t>
  </si>
  <si>
    <t>US-2017-154851</t>
  </si>
  <si>
    <t>Hunter Lopez</t>
  </si>
  <si>
    <t>CA-2016-101987</t>
  </si>
  <si>
    <t>CA-2016-159912</t>
  </si>
  <si>
    <t>CA-2016-127698</t>
  </si>
  <si>
    <t>CA-2016-169215</t>
  </si>
  <si>
    <t>CA-2014-114510</t>
  </si>
  <si>
    <t>CA-2017-139416</t>
  </si>
  <si>
    <t>CA-2016-133550</t>
  </si>
  <si>
    <t>US-2017-133200</t>
  </si>
  <si>
    <t>CA-2016-116547</t>
  </si>
  <si>
    <t>CA-2016-116232</t>
  </si>
  <si>
    <t>CA-2016-111409</t>
  </si>
  <si>
    <t>CA-2015-112130</t>
  </si>
  <si>
    <t>CA-2014-160738</t>
  </si>
  <si>
    <t>CA-2017-159107</t>
  </si>
  <si>
    <t>CA-2017-132647</t>
  </si>
  <si>
    <t>CA-2017-150987</t>
  </si>
  <si>
    <t>CA-2017-129357</t>
  </si>
  <si>
    <t>CA-2016-139556</t>
  </si>
  <si>
    <t>CA-2014-146885</t>
  </si>
  <si>
    <t>CA-2016-143910</t>
  </si>
  <si>
    <t>CA-2015-147501</t>
  </si>
  <si>
    <t>CA-2017-130141</t>
  </si>
  <si>
    <t>CA-2016-102162</t>
  </si>
  <si>
    <t>CA-2017-168228</t>
  </si>
  <si>
    <t>CA-2017-116288</t>
  </si>
  <si>
    <t>CA-2015-130456</t>
  </si>
  <si>
    <t>CA-2017-168396</t>
  </si>
  <si>
    <t>US-2015-126235</t>
  </si>
  <si>
    <t>CA-2016-101336</t>
  </si>
  <si>
    <t>CA-2017-147228</t>
  </si>
  <si>
    <t>CA-2015-161214</t>
  </si>
  <si>
    <t>CA-2017-145219</t>
  </si>
  <si>
    <t>Tracy Hopkins</t>
  </si>
  <si>
    <t>CA-2015-117800</t>
  </si>
  <si>
    <t>CA-2015-159863</t>
  </si>
  <si>
    <t>CA-2016-144540</t>
  </si>
  <si>
    <t>US-2017-165953</t>
  </si>
  <si>
    <t>CA-2016-109407</t>
  </si>
  <si>
    <t>US-2017-141852</t>
  </si>
  <si>
    <t>CA-2015-135020</t>
  </si>
  <si>
    <t>US-2015-113327</t>
  </si>
  <si>
    <t>CA-2015-146948</t>
  </si>
  <si>
    <t>US-2017-169502</t>
  </si>
  <si>
    <t>CA-2016-140564</t>
  </si>
  <si>
    <t>CA-2016-129868</t>
  </si>
  <si>
    <t>US-2017-163790</t>
  </si>
  <si>
    <t>US-2016-100405</t>
  </si>
  <si>
    <t>CA-2016-121993</t>
  </si>
  <si>
    <t>CA-2016-120250</t>
  </si>
  <si>
    <t>CA-2015-164427</t>
  </si>
  <si>
    <t>US-2014-150126</t>
  </si>
  <si>
    <t>CA-2015-110947</t>
  </si>
  <si>
    <t>US-2014-121734</t>
  </si>
  <si>
    <t>CA-2016-139395</t>
  </si>
  <si>
    <t>CA-2017-126662</t>
  </si>
  <si>
    <t>US-2015-152128</t>
  </si>
  <si>
    <t>Executive Impressions 13" Chairman Wall Clock</t>
  </si>
  <si>
    <t>CA-2014-169460</t>
  </si>
  <si>
    <t>CA-2015-111990</t>
  </si>
  <si>
    <t>US-2017-149510</t>
  </si>
  <si>
    <t>Acco Perma 3000 Stacking Storage Drawers</t>
  </si>
  <si>
    <t>CA-2014-101175</t>
  </si>
  <si>
    <t>CA-2017-129490</t>
  </si>
  <si>
    <t>CA-2015-118871</t>
  </si>
  <si>
    <t>CA-2014-110219</t>
  </si>
  <si>
    <t>CA-2014-127383</t>
  </si>
  <si>
    <t>US-2017-117331</t>
  </si>
  <si>
    <t>CA-2015-130218</t>
  </si>
  <si>
    <t>CA-2016-101448</t>
  </si>
  <si>
    <t>US-2014-106334</t>
  </si>
  <si>
    <t>US-2014-165862</t>
  </si>
  <si>
    <t>US-2017-107636</t>
  </si>
  <si>
    <t>CA-2015-126557</t>
  </si>
  <si>
    <t>CA-2017-113474</t>
  </si>
  <si>
    <t>US-2017-132206</t>
  </si>
  <si>
    <t>CA-2015-104129</t>
  </si>
  <si>
    <t>CA-2017-138464</t>
  </si>
  <si>
    <t>CA-2015-163104</t>
  </si>
  <si>
    <t>CA-2014-140403</t>
  </si>
  <si>
    <t>CA-2016-118759</t>
  </si>
  <si>
    <t>Kelly Collister</t>
  </si>
  <si>
    <t>CA-2016-134691</t>
  </si>
  <si>
    <t>CA-2017-152856</t>
  </si>
  <si>
    <t>US-2017-105046</t>
  </si>
  <si>
    <t>CA-2014-107454</t>
  </si>
  <si>
    <t>CA-2017-105445</t>
  </si>
  <si>
    <t>CA-2014-109491</t>
  </si>
  <si>
    <t>CA-2017-107167</t>
  </si>
  <si>
    <t>CA-2016-101385</t>
  </si>
  <si>
    <t>US-2016-128678</t>
  </si>
  <si>
    <t>US-2017-111920</t>
  </si>
  <si>
    <t>CA-2016-120873</t>
  </si>
  <si>
    <t>CA-2016-145240</t>
  </si>
  <si>
    <t>CA-2016-118969</t>
  </si>
  <si>
    <t>CA-2016-119935</t>
  </si>
  <si>
    <t>CA-2017-167003</t>
  </si>
  <si>
    <t>US-2014-138247</t>
  </si>
  <si>
    <t>CA-2014-116757</t>
  </si>
  <si>
    <t>CA-2016-124814</t>
  </si>
  <si>
    <t>CA-2014-103401</t>
  </si>
  <si>
    <t>CA-2017-155075</t>
  </si>
  <si>
    <t>CA-2017-112753</t>
  </si>
  <si>
    <t>CA-2014-150798</t>
  </si>
  <si>
    <t>CA-2017-105921</t>
  </si>
  <si>
    <t>CA-2015-162621</t>
  </si>
  <si>
    <t>CA-2016-109365</t>
  </si>
  <si>
    <t>CA-2014-147235</t>
  </si>
  <si>
    <t>CA-2017-130211</t>
  </si>
  <si>
    <t>CA-2017-121300</t>
  </si>
  <si>
    <t>CA-2017-156895</t>
  </si>
  <si>
    <t>CA-2017-168641</t>
  </si>
  <si>
    <t>CA-2015-163895</t>
  </si>
  <si>
    <t>US-2017-125717</t>
  </si>
  <si>
    <t>CA-2017-105851</t>
  </si>
  <si>
    <t>CA-2017-115175</t>
  </si>
  <si>
    <t>US-2015-146745</t>
  </si>
  <si>
    <t>CA-2016-147137</t>
  </si>
  <si>
    <t>CA-2015-121965</t>
  </si>
  <si>
    <t>US-2014-147704</t>
  </si>
  <si>
    <t>US-2016-111290</t>
  </si>
  <si>
    <t>CA-2016-162726</t>
  </si>
  <si>
    <t>CA-2016-163398</t>
  </si>
  <si>
    <t>CA-2016-168893</t>
  </si>
  <si>
    <t>CA-2017-147725</t>
  </si>
  <si>
    <t>CA-2017-119452</t>
  </si>
  <si>
    <t>US-2017-103226</t>
  </si>
  <si>
    <t>CA-2017-159464</t>
  </si>
  <si>
    <t>CA-2014-117016</t>
  </si>
  <si>
    <t>Greg Hansen</t>
  </si>
  <si>
    <t>CA-2015-163090</t>
  </si>
  <si>
    <t>CA-2014-139633</t>
  </si>
  <si>
    <t>CA-2014-160157</t>
  </si>
  <si>
    <t>CA-2017-112900</t>
  </si>
  <si>
    <t>CA-2014-153983</t>
  </si>
  <si>
    <t>CA-2017-132339</t>
  </si>
  <si>
    <t>CA-2014-130624</t>
  </si>
  <si>
    <t>Steve Nguyen</t>
  </si>
  <si>
    <t>US-2014-154879</t>
  </si>
  <si>
    <t>CA-2016-100041</t>
  </si>
  <si>
    <t>CA-2015-164336</t>
  </si>
  <si>
    <t>CA-2014-127936</t>
  </si>
  <si>
    <t>Roy Collins</t>
  </si>
  <si>
    <t>CA-2016-114538</t>
  </si>
  <si>
    <t>CA-2016-131737</t>
  </si>
  <si>
    <t>US-2014-138758</t>
  </si>
  <si>
    <t>CA-2016-148740</t>
  </si>
  <si>
    <t>CA-2014-142965</t>
  </si>
  <si>
    <t>CA-2016-108868</t>
  </si>
  <si>
    <t>CA-2017-111556</t>
  </si>
  <si>
    <t>CA-2016-156811</t>
  </si>
  <si>
    <t>US-2015-122784</t>
  </si>
  <si>
    <t>CA-2015-152891</t>
  </si>
  <si>
    <t>CA-2015-140830</t>
  </si>
  <si>
    <t>Beth Thompson</t>
  </si>
  <si>
    <t>CA-2014-166954</t>
  </si>
  <si>
    <t>CA-2016-158575</t>
  </si>
  <si>
    <t>US-2017-169320</t>
  </si>
  <si>
    <t>US-2016-165078</t>
  </si>
  <si>
    <t>Helen Andreada</t>
  </si>
  <si>
    <t>CA-2017-117044</t>
  </si>
  <si>
    <t>CA-2017-111332</t>
  </si>
  <si>
    <t>US-2017-163195</t>
  </si>
  <si>
    <t>CA-2016-127642</t>
  </si>
  <si>
    <t>Ralph Ritter</t>
  </si>
  <si>
    <t>CA-2017-162565</t>
  </si>
  <si>
    <t>CA-2015-155600</t>
  </si>
  <si>
    <t>CA-2017-153654</t>
  </si>
  <si>
    <t>CA-2017-107748</t>
  </si>
  <si>
    <t>US-2017-100482</t>
  </si>
  <si>
    <t>CA-2017-169894</t>
  </si>
  <si>
    <t>CA-2016-120355</t>
  </si>
  <si>
    <t>CA-2017-105410</t>
  </si>
  <si>
    <t>CA-2017-130309</t>
  </si>
  <si>
    <t>US-2014-129609</t>
  </si>
  <si>
    <t>CA-2017-133501</t>
  </si>
  <si>
    <t>CA-2015-125234</t>
  </si>
  <si>
    <t>CA-2015-154795</t>
  </si>
  <si>
    <t>CA-2015-112375</t>
  </si>
  <si>
    <t>CA-2017-107909</t>
  </si>
  <si>
    <t>CA-2017-149853</t>
  </si>
  <si>
    <t>CA-2017-118360</t>
  </si>
  <si>
    <t>CA-2016-153346</t>
  </si>
  <si>
    <t>US-2015-147662</t>
  </si>
  <si>
    <t>CA-2014-152345</t>
  </si>
  <si>
    <t>US-2017-136189</t>
  </si>
  <si>
    <t>CA-2015-136735</t>
  </si>
  <si>
    <t>CA-2015-115945</t>
  </si>
  <si>
    <t>CA-2014-123127</t>
  </si>
  <si>
    <t>CA-2014-125829</t>
  </si>
  <si>
    <t>CA-2016-161095</t>
  </si>
  <si>
    <t>CA-2014-162278</t>
  </si>
  <si>
    <t>CA-2016-121601</t>
  </si>
  <si>
    <t>CA-2014-123253</t>
  </si>
  <si>
    <t>CA-2017-129021</t>
  </si>
  <si>
    <t>CA-2017-117261</t>
  </si>
  <si>
    <t>CA-2017-169124</t>
  </si>
  <si>
    <t>CA-2017-101581</t>
  </si>
  <si>
    <t>CA-2017-130967</t>
  </si>
  <si>
    <t>CA-2017-102407</t>
  </si>
  <si>
    <t>US-2015-117184</t>
  </si>
  <si>
    <t>CA-2017-127516</t>
  </si>
  <si>
    <t>CA-2015-105690</t>
  </si>
  <si>
    <t>CA-2014-103100</t>
  </si>
  <si>
    <t>CA-2014-166989</t>
  </si>
  <si>
    <t>US-2016-107440</t>
  </si>
  <si>
    <t>CA-2017-151358</t>
  </si>
  <si>
    <t>CA-2015-123456</t>
  </si>
  <si>
    <t>CA-2015-142692</t>
  </si>
  <si>
    <t>US-2017-158505</t>
  </si>
  <si>
    <t>CA-2016-123806</t>
  </si>
  <si>
    <t>CA-2015-166975</t>
  </si>
  <si>
    <t>US-2017-124821</t>
  </si>
  <si>
    <t>US-2016-131611</t>
  </si>
  <si>
    <t>CA-2017-110429</t>
  </si>
  <si>
    <t>CA-2017-123351</t>
  </si>
  <si>
    <t>CA-2017-158344</t>
  </si>
  <si>
    <t>CA-2017-164819</t>
  </si>
  <si>
    <t>CA-2017-118367</t>
  </si>
  <si>
    <t>CA-2016-124793</t>
  </si>
  <si>
    <t>CA-2015-101924</t>
  </si>
  <si>
    <t>CA-2017-163160</t>
  </si>
  <si>
    <t>CA-2015-155068</t>
  </si>
  <si>
    <t>CA-2014-168130</t>
  </si>
  <si>
    <t>CA-2016-157336</t>
  </si>
  <si>
    <t>CA-2017-117702</t>
  </si>
  <si>
    <t>CA-2014-138436</t>
  </si>
  <si>
    <t>CA-2016-159142</t>
  </si>
  <si>
    <t>CA-2014-133704</t>
  </si>
  <si>
    <t>CA-2017-158673</t>
  </si>
  <si>
    <t>CA-2017-147144</t>
  </si>
  <si>
    <t>CA-2017-104024</t>
  </si>
  <si>
    <t>CA-2016-162404</t>
  </si>
  <si>
    <t>CA-2014-168823</t>
  </si>
  <si>
    <t>CA-2017-100223</t>
  </si>
  <si>
    <t>CA-2016-113803</t>
  </si>
  <si>
    <t>CA-2015-154970</t>
  </si>
  <si>
    <t>CA-2017-120327</t>
  </si>
  <si>
    <t>US-2014-102631</t>
  </si>
  <si>
    <t>CA-2016-108644</t>
  </si>
  <si>
    <t>CA-2017-134565</t>
  </si>
  <si>
    <t>CA-2017-149881</t>
  </si>
  <si>
    <t>CA-2015-111234</t>
  </si>
  <si>
    <t>CA-2014-103590</t>
  </si>
  <si>
    <t>CA-2016-164637</t>
  </si>
  <si>
    <t>CA-2014-166457</t>
  </si>
  <si>
    <t>CA-2017-109715</t>
  </si>
  <si>
    <t>CA-2014-145387</t>
  </si>
  <si>
    <t>CA-2015-143105</t>
  </si>
  <si>
    <t>US-2016-161683</t>
  </si>
  <si>
    <t>US-2015-134271</t>
  </si>
  <si>
    <t>CA-2016-124233</t>
  </si>
  <si>
    <t>CA-2015-154200</t>
  </si>
  <si>
    <t>CA-2015-150875</t>
  </si>
  <si>
    <t>CA-2015-129392</t>
  </si>
  <si>
    <t>CA-2017-166709</t>
  </si>
  <si>
    <t>CA-2016-157714</t>
  </si>
  <si>
    <t>CA-2017-112536</t>
  </si>
  <si>
    <t>CA-2016-111493</t>
  </si>
  <si>
    <t>CA-2016-143749</t>
  </si>
  <si>
    <t>US-2017-136868</t>
  </si>
  <si>
    <t>CA-2017-128426</t>
  </si>
  <si>
    <t>US-2017-119039</t>
  </si>
  <si>
    <t>CA-2016-148593</t>
  </si>
  <si>
    <t>CA-2014-128846</t>
  </si>
  <si>
    <t>CA-2015-154340</t>
  </si>
  <si>
    <t>CA-2016-152163</t>
  </si>
  <si>
    <t>CA-2017-100601</t>
  </si>
  <si>
    <t>CA-2015-100216</t>
  </si>
  <si>
    <t>CA-2014-157924</t>
  </si>
  <si>
    <t>CA-2015-160213</t>
  </si>
  <si>
    <t>US-2017-106131</t>
  </si>
  <si>
    <t>CA-2015-163587</t>
  </si>
  <si>
    <t>CA-2017-115546</t>
  </si>
  <si>
    <t>US-2016-164588</t>
  </si>
  <si>
    <t>CA-2014-126907</t>
  </si>
  <si>
    <t>CA-2015-101091</t>
  </si>
  <si>
    <t>CA-2016-139689</t>
  </si>
  <si>
    <t>CA-2017-100160</t>
  </si>
  <si>
    <t>Randy Bradley</t>
  </si>
  <si>
    <t>CA-2017-106068</t>
  </si>
  <si>
    <t>CA-2015-136196</t>
  </si>
  <si>
    <t>CA-2017-112725</t>
  </si>
  <si>
    <t>US-2014-107699</t>
  </si>
  <si>
    <t>CA-2016-136287</t>
  </si>
  <si>
    <t>Personal File Boxes with Fold-Down Carry Handle</t>
  </si>
  <si>
    <t>CA-2017-127313</t>
  </si>
  <si>
    <t>CA-2016-117226</t>
  </si>
  <si>
    <t>CA-2017-110926</t>
  </si>
  <si>
    <t>CA-2017-105914</t>
  </si>
  <si>
    <t>CA-2014-128839</t>
  </si>
  <si>
    <t>CA-2015-111703</t>
  </si>
  <si>
    <t>CA-2014-115336</t>
  </si>
  <si>
    <t>CA-2015-121272</t>
  </si>
  <si>
    <t>CA-2014-127299</t>
  </si>
  <si>
    <t>CA-2017-156769</t>
  </si>
  <si>
    <t>CA-2017-123239</t>
  </si>
  <si>
    <t>CA-2014-127523</t>
  </si>
  <si>
    <t>CA-2017-133823</t>
  </si>
  <si>
    <t>CA-2017-117394</t>
  </si>
  <si>
    <t>CA-2015-153416</t>
  </si>
  <si>
    <t>CA-2016-163573</t>
  </si>
  <si>
    <t>CA-2015-116687</t>
  </si>
  <si>
    <t>CA-2015-153717</t>
  </si>
  <si>
    <t>CA-2015-105599</t>
  </si>
  <si>
    <t>US-2016-148334</t>
  </si>
  <si>
    <t>US-2017-155999</t>
  </si>
  <si>
    <t>CA-2017-137456</t>
  </si>
  <si>
    <t>US-2017-102288</t>
  </si>
  <si>
    <t>CA-2014-116904</t>
  </si>
  <si>
    <t>CA-2015-102491</t>
  </si>
  <si>
    <t>CA-2017-166576</t>
  </si>
  <si>
    <t>CA-2016-161473</t>
  </si>
  <si>
    <t>US-2014-156559</t>
  </si>
  <si>
    <t>CA-2016-111913</t>
  </si>
  <si>
    <t>CA-2017-163692</t>
  </si>
  <si>
    <t>US-2017-151316</t>
  </si>
  <si>
    <t>CA-2016-140417</t>
  </si>
  <si>
    <t>CA-2015-165414</t>
  </si>
  <si>
    <t>CA-2015-100685</t>
  </si>
  <si>
    <t>CA-2017-108112</t>
  </si>
  <si>
    <t>US-2015-164308</t>
  </si>
  <si>
    <t>CA-2015-156104</t>
  </si>
  <si>
    <t>CA-2016-145303</t>
  </si>
  <si>
    <t>CA-2014-102673</t>
  </si>
  <si>
    <t>US-2014-130358</t>
  </si>
  <si>
    <t>US-2016-122182</t>
  </si>
  <si>
    <t>US-2015-138716</t>
  </si>
  <si>
    <t>CA-2016-129196</t>
  </si>
  <si>
    <t>CA-2015-124058</t>
  </si>
  <si>
    <t>CA-2014-163034</t>
  </si>
  <si>
    <t>CA-2014-122931</t>
  </si>
  <si>
    <t>CA-2017-136350</t>
  </si>
  <si>
    <t>US-2015-166520</t>
  </si>
  <si>
    <t>CA-2017-100356</t>
  </si>
  <si>
    <t>CA-2015-136378</t>
  </si>
  <si>
    <t>CA-2015-137750</t>
  </si>
  <si>
    <t>CA-2014-110786</t>
  </si>
  <si>
    <t>CA-2015-148859</t>
  </si>
  <si>
    <t>US-2016-108777</t>
  </si>
  <si>
    <t>CA-2016-169957</t>
  </si>
  <si>
    <t>CA-2017-124296</t>
  </si>
  <si>
    <t>CA-2017-139311</t>
  </si>
  <si>
    <t>CA-2017-130764</t>
  </si>
  <si>
    <t>CA-2014-154963</t>
  </si>
  <si>
    <t>CA-2015-165624</t>
  </si>
  <si>
    <t>CA-2015-153612</t>
  </si>
  <si>
    <t>CA-2017-100811</t>
  </si>
  <si>
    <t>CA-2017-144463</t>
  </si>
  <si>
    <t>CA-2015-107468</t>
  </si>
  <si>
    <t>US-2015-168732</t>
  </si>
  <si>
    <t>CA-2016-145730</t>
  </si>
  <si>
    <t>CA-2014-116834</t>
  </si>
  <si>
    <t>US-2015-149629</t>
  </si>
  <si>
    <t>CA-2015-105627</t>
  </si>
  <si>
    <t>CA-2015-161998</t>
  </si>
  <si>
    <t>CA-2014-137589</t>
  </si>
  <si>
    <t>CA-2014-122588</t>
  </si>
  <si>
    <t>US-2016-159415</t>
  </si>
  <si>
    <t>CA-2017-112333</t>
  </si>
  <si>
    <t>CA-2016-108735</t>
  </si>
  <si>
    <t>CA-2016-135265</t>
  </si>
  <si>
    <t>CA-2017-119564</t>
  </si>
  <si>
    <t>CA-2014-114517</t>
  </si>
  <si>
    <t>CA-2017-101308</t>
  </si>
  <si>
    <t>US-2016-116400</t>
  </si>
  <si>
    <t>CA-2016-167556</t>
  </si>
  <si>
    <t>CA-2015-132374</t>
  </si>
  <si>
    <t>CA-2014-135090</t>
  </si>
  <si>
    <t>US-2015-163685</t>
  </si>
  <si>
    <t>CA-2016-146010</t>
  </si>
  <si>
    <t>CA-2016-149902</t>
  </si>
  <si>
    <t>CA-2014-164910</t>
  </si>
  <si>
    <t>CA-2016-120257</t>
  </si>
  <si>
    <t>CA-2017-134838</t>
  </si>
  <si>
    <t>CA-2015-113901</t>
  </si>
  <si>
    <t>CA-2016-156573</t>
  </si>
  <si>
    <t>CA-2016-114951</t>
  </si>
  <si>
    <t>CA-2014-133228</t>
  </si>
  <si>
    <t>CA-2017-152961</t>
  </si>
  <si>
    <t>US-2016-151862</t>
  </si>
  <si>
    <t>CA-2014-121167</t>
  </si>
  <si>
    <t>CA-2016-119963</t>
  </si>
  <si>
    <t>CA-2017-167871</t>
  </si>
  <si>
    <t>CA-2016-133144</t>
  </si>
  <si>
    <t>US-2016-142685</t>
  </si>
  <si>
    <t>CA-2017-160458</t>
  </si>
  <si>
    <t>CA-2017-117863</t>
  </si>
  <si>
    <t>US-2016-143448</t>
  </si>
  <si>
    <t>CA-2015-118955</t>
  </si>
  <si>
    <t>Anthony Witt</t>
  </si>
  <si>
    <t>CA-2017-123001</t>
  </si>
  <si>
    <t>CA-2016-132094</t>
  </si>
  <si>
    <t>CA-2016-162082</t>
  </si>
  <si>
    <t>Bradley Nguyen</t>
  </si>
  <si>
    <t>CA-2014-103940</t>
  </si>
  <si>
    <t>CA-2017-146920</t>
  </si>
  <si>
    <t>CA-2016-110044</t>
  </si>
  <si>
    <t>US-2015-148817</t>
  </si>
  <si>
    <t>US-2017-142573</t>
  </si>
  <si>
    <t>CA-2017-148068</t>
  </si>
  <si>
    <t>CA-2017-126788</t>
  </si>
  <si>
    <t>CA-2015-167010</t>
  </si>
  <si>
    <t>US-2015-119312</t>
  </si>
  <si>
    <t>CA-2015-151043</t>
  </si>
  <si>
    <t>CA-2015-121097</t>
  </si>
  <si>
    <t>CA-2017-157980</t>
  </si>
  <si>
    <t>Stuart Calhoun</t>
  </si>
  <si>
    <t>CA-2017-102267</t>
  </si>
  <si>
    <t>CA-2017-134285</t>
  </si>
  <si>
    <t>CA-2017-110212</t>
  </si>
  <si>
    <t>US-2014-112200</t>
  </si>
  <si>
    <t>US-2016-144547</t>
  </si>
  <si>
    <t>US-2016-163881</t>
  </si>
  <si>
    <t>CA-2014-100895</t>
  </si>
  <si>
    <t>CA-2016-167759</t>
  </si>
  <si>
    <t>US-2017-127341</t>
  </si>
  <si>
    <t>CA-2014-152849</t>
  </si>
  <si>
    <t>CA-2015-129896</t>
  </si>
  <si>
    <t>CA-2014-151001</t>
  </si>
  <si>
    <t>CA-2016-140641</t>
  </si>
  <si>
    <t>CA-2016-136231</t>
  </si>
  <si>
    <t>CA-2015-132486</t>
  </si>
  <si>
    <t>CA-2017-146360</t>
  </si>
  <si>
    <t>CA-2014-124709</t>
  </si>
  <si>
    <t>CA-2015-157133</t>
  </si>
  <si>
    <t>CA-2017-123246</t>
  </si>
  <si>
    <t>CA-2014-135755</t>
  </si>
  <si>
    <t>CA-2017-154039</t>
  </si>
  <si>
    <t>CA-2014-140816</t>
  </si>
  <si>
    <t>US-2017-105389</t>
  </si>
  <si>
    <t>US-2017-131849</t>
  </si>
  <si>
    <t>CA-2017-130526</t>
  </si>
  <si>
    <t>CA-2015-127593</t>
  </si>
  <si>
    <t>CA-2015-142377</t>
  </si>
  <si>
    <t>CA-2017-161053</t>
  </si>
  <si>
    <t>CA-2017-129000</t>
  </si>
  <si>
    <t>CA-2014-101931</t>
  </si>
  <si>
    <t>US-2014-109162</t>
  </si>
  <si>
    <t>CA-2014-126760</t>
  </si>
  <si>
    <t>CA-2014-100363</t>
  </si>
  <si>
    <t>CA-2014-105984</t>
  </si>
  <si>
    <t>US-2015-111927</t>
  </si>
  <si>
    <t>CA-2017-141733</t>
  </si>
  <si>
    <t>CA-2014-132801</t>
  </si>
  <si>
    <t>CA-2015-140984</t>
  </si>
  <si>
    <t>CA-2017-141873</t>
  </si>
  <si>
    <t>CA-2015-102582</t>
  </si>
  <si>
    <t>CA-2016-152471</t>
  </si>
  <si>
    <t>CA-2015-103961</t>
  </si>
  <si>
    <t>CA-2017-147753</t>
  </si>
  <si>
    <t>CA-2015-113628</t>
  </si>
  <si>
    <t>CA-2016-156503</t>
  </si>
  <si>
    <t>CA-2017-147760</t>
  </si>
  <si>
    <t>CA-2017-121314</t>
  </si>
  <si>
    <t>US-2014-117163</t>
  </si>
  <si>
    <t>CA-2015-163762</t>
  </si>
  <si>
    <t>CA-2015-111325</t>
  </si>
  <si>
    <t>CA-2014-107139</t>
  </si>
  <si>
    <t>US-2016-133508</t>
  </si>
  <si>
    <t>CA-2016-169971</t>
  </si>
  <si>
    <t>CA-2016-144218</t>
  </si>
  <si>
    <t>CA-2017-112487</t>
  </si>
  <si>
    <t>CA-2017-125752</t>
  </si>
  <si>
    <t>CA-2017-165204</t>
  </si>
  <si>
    <t>CA-2015-135314</t>
  </si>
  <si>
    <t>CA-2014-149643</t>
  </si>
  <si>
    <t>CA-2017-118521</t>
  </si>
  <si>
    <t>US-2017-148768</t>
  </si>
  <si>
    <t>CA-2015-107937</t>
  </si>
  <si>
    <t>US-2014-102715</t>
  </si>
  <si>
    <t>CA-2014-115357</t>
  </si>
  <si>
    <t>US-2016-101196</t>
  </si>
  <si>
    <t>CA-2016-155530</t>
  </si>
  <si>
    <t>CA-2014-153913</t>
  </si>
  <si>
    <t>Joel Jenkins</t>
  </si>
  <si>
    <t>CA-2015-103205</t>
  </si>
  <si>
    <t>CA-2016-163153</t>
  </si>
  <si>
    <t>CA-2017-125878</t>
  </si>
  <si>
    <t>CA-2016-156251</t>
  </si>
  <si>
    <t>CA-2017-104577</t>
  </si>
  <si>
    <t>CA-2015-167745</t>
  </si>
  <si>
    <t>CA-2016-111283</t>
  </si>
  <si>
    <t>CA-2016-116799</t>
  </si>
  <si>
    <t>CA-2017-161956</t>
  </si>
  <si>
    <t>CA-2016-149979</t>
  </si>
  <si>
    <t>CA-2014-113047</t>
  </si>
  <si>
    <t>CA-2016-137848</t>
  </si>
  <si>
    <t>CA-2016-133340</t>
  </si>
  <si>
    <t>CA-2016-115476</t>
  </si>
  <si>
    <t>Roland Murray</t>
  </si>
  <si>
    <t>CA-2017-168193</t>
  </si>
  <si>
    <t>CA-2015-109575</t>
  </si>
  <si>
    <t>CA-2016-165169</t>
  </si>
  <si>
    <t>CA-2016-151512</t>
  </si>
  <si>
    <t>CA-2017-127264</t>
  </si>
  <si>
    <t>US-2014-169789</t>
  </si>
  <si>
    <t>CA-2017-144036</t>
  </si>
  <si>
    <t>CA-2016-151155</t>
  </si>
  <si>
    <t>CA-2016-105900</t>
  </si>
  <si>
    <t>CA-2016-142370</t>
  </si>
  <si>
    <t>CA-2017-144568</t>
  </si>
  <si>
    <t>CA-2014-135608</t>
  </si>
  <si>
    <t>CA-2017-166198</t>
  </si>
  <si>
    <t>CA-2017-113670</t>
  </si>
  <si>
    <t>CA-2014-120544</t>
  </si>
  <si>
    <t>CA-2017-160087</t>
  </si>
  <si>
    <t>CA-2015-104941</t>
  </si>
  <si>
    <t>CA-2016-126543</t>
  </si>
  <si>
    <t>CA-2017-169411</t>
  </si>
  <si>
    <t>CA-2017-160416</t>
  </si>
  <si>
    <t>CA-2014-140039</t>
  </si>
  <si>
    <t>CA-2015-151680</t>
  </si>
  <si>
    <t>CA-2016-142097</t>
  </si>
  <si>
    <t>US-2015-131359</t>
  </si>
  <si>
    <t>CA-2017-140760</t>
  </si>
  <si>
    <t>CA-2016-108567</t>
  </si>
  <si>
    <t>Jasper Cacioppo</t>
  </si>
  <si>
    <t>CA-2016-102792</t>
  </si>
  <si>
    <t>CA-2015-132626</t>
  </si>
  <si>
    <t>CA-2015-156440</t>
  </si>
  <si>
    <t>CA-2017-154109</t>
  </si>
  <si>
    <t>CA-2016-104969</t>
  </si>
  <si>
    <t>CA-2014-129364</t>
  </si>
  <si>
    <t>US-2017-129777</t>
  </si>
  <si>
    <t>CA-2016-155005</t>
  </si>
  <si>
    <t>CA-2016-161676</t>
  </si>
  <si>
    <t>CA-2015-128083</t>
  </si>
  <si>
    <t>CA-2017-158036</t>
  </si>
  <si>
    <t>CA-2017-168102</t>
  </si>
  <si>
    <t>CA-2017-133004</t>
  </si>
  <si>
    <t>CA-2017-109960</t>
  </si>
  <si>
    <t>CA-2015-168459</t>
  </si>
  <si>
    <t>CA-2014-146528</t>
  </si>
  <si>
    <t>CA-2014-156594</t>
  </si>
  <si>
    <t>CA-2016-145177</t>
  </si>
  <si>
    <t>CA-2017-132178</t>
  </si>
  <si>
    <t>CA-2017-155957</t>
  </si>
  <si>
    <t>CA-2014-169726</t>
  </si>
  <si>
    <t>CA-2017-113530</t>
  </si>
  <si>
    <t>CA-2014-159184</t>
  </si>
  <si>
    <t>CA-2016-109743</t>
  </si>
  <si>
    <t>CA-2017-141929</t>
  </si>
  <si>
    <t>CA-2016-154536</t>
  </si>
  <si>
    <t>CA-2017-112529</t>
  </si>
  <si>
    <t>CA-2015-110093</t>
  </si>
  <si>
    <t>US-2016-131674</t>
  </si>
  <si>
    <t>CA-2014-140228</t>
  </si>
  <si>
    <t>CA-2014-163559</t>
  </si>
  <si>
    <t>CA-2016-119683</t>
  </si>
  <si>
    <t>CA-2017-112956</t>
  </si>
  <si>
    <t>CA-2014-159835</t>
  </si>
  <si>
    <t>CA-2017-138310</t>
  </si>
  <si>
    <t>CA-2014-102869</t>
  </si>
  <si>
    <t>CA-2017-148012</t>
  </si>
  <si>
    <t>CA-2016-164154</t>
  </si>
  <si>
    <t>CA-2016-108434</t>
  </si>
  <si>
    <t>CA-2014-154186</t>
  </si>
  <si>
    <t>CA-2017-146535</t>
  </si>
  <si>
    <t>CA-2017-158729</t>
  </si>
  <si>
    <t>CA-2017-121839</t>
  </si>
  <si>
    <t>CA-2017-161823</t>
  </si>
  <si>
    <t>CA-2015-121650</t>
  </si>
  <si>
    <t>CA-2017-117807</t>
  </si>
  <si>
    <t>CA-2016-104157</t>
  </si>
  <si>
    <t>CA-2016-103163</t>
  </si>
  <si>
    <t>CA-2015-143532</t>
  </si>
  <si>
    <t>CA-2017-117023</t>
  </si>
  <si>
    <t>US-2017-126081</t>
  </si>
  <si>
    <t>CA-2017-168109</t>
  </si>
  <si>
    <t>CA-2016-137176</t>
  </si>
  <si>
    <t>CA-2017-103877</t>
  </si>
  <si>
    <t>CA-2016-130029</t>
  </si>
  <si>
    <t>CA-2017-109757</t>
  </si>
  <si>
    <t>CA-2017-152737</t>
  </si>
  <si>
    <t>CA-2017-118542</t>
  </si>
  <si>
    <t>CA-2014-120838</t>
  </si>
  <si>
    <t>CA-2017-107832</t>
  </si>
  <si>
    <t>CA-2016-152555</t>
  </si>
  <si>
    <t>CA-2017-155292</t>
  </si>
  <si>
    <t>CA-2017-121216</t>
  </si>
  <si>
    <t>CA-2016-157511</t>
  </si>
  <si>
    <t>CA-2014-158771</t>
  </si>
  <si>
    <t>CA-2016-145842</t>
  </si>
  <si>
    <t>CA-2014-110849</t>
  </si>
  <si>
    <t>CA-2016-155565</t>
  </si>
  <si>
    <t>US-2016-152835</t>
  </si>
  <si>
    <t>CA-2015-141145</t>
  </si>
  <si>
    <t>CA-2016-130680</t>
  </si>
  <si>
    <t>CA-2017-148922</t>
  </si>
  <si>
    <t>CA-2016-132731</t>
  </si>
  <si>
    <t>CA-2016-137673</t>
  </si>
  <si>
    <t>CA-2016-114482</t>
  </si>
  <si>
    <t>CA-2015-168767</t>
  </si>
  <si>
    <t>CA-2015-124975</t>
  </si>
  <si>
    <t>US-2016-113649</t>
  </si>
  <si>
    <t>CA-2016-168536</t>
  </si>
  <si>
    <t>CA-2017-140326</t>
  </si>
  <si>
    <t>CA-2014-166863</t>
  </si>
  <si>
    <t>CA-2016-150945</t>
  </si>
  <si>
    <t>CA-2017-125115</t>
  </si>
  <si>
    <t>CA-2016-108616</t>
  </si>
  <si>
    <t>CA-2016-107328</t>
  </si>
  <si>
    <t>CA-2017-142034</t>
  </si>
  <si>
    <t>CA-2015-157322</t>
  </si>
  <si>
    <t>CA-2017-120705</t>
  </si>
  <si>
    <t>US-2016-134761</t>
  </si>
  <si>
    <t>CA-2016-151169</t>
  </si>
  <si>
    <t>CA-2014-124688</t>
  </si>
  <si>
    <t>CA-2014-124023</t>
  </si>
  <si>
    <t>CA-2016-131289</t>
  </si>
  <si>
    <t>CA-2014-143385</t>
  </si>
  <si>
    <t>CA-2016-144911</t>
  </si>
  <si>
    <t>CA-2017-111815</t>
  </si>
  <si>
    <t>CA-2017-122644</t>
  </si>
  <si>
    <t>Carl Ludwig</t>
  </si>
  <si>
    <t>US-2016-150035</t>
  </si>
  <si>
    <t>CA-2015-100888</t>
  </si>
  <si>
    <t>CA-2016-146143</t>
  </si>
  <si>
    <t>US-2015-147242</t>
  </si>
  <si>
    <t>CA-2017-128699</t>
  </si>
  <si>
    <t>CA-2016-165470</t>
  </si>
  <si>
    <t>CA-2015-152611</t>
  </si>
  <si>
    <t>CA-2017-114258</t>
  </si>
  <si>
    <t>CA-2017-136448</t>
  </si>
  <si>
    <t>CA-2016-166485</t>
  </si>
  <si>
    <t>CA-2015-153626</t>
  </si>
  <si>
    <t>CA-2015-153325</t>
  </si>
  <si>
    <t>CA-2014-157609</t>
  </si>
  <si>
    <t>CA-2014-168592</t>
  </si>
  <si>
    <t>CA-2016-162614</t>
  </si>
  <si>
    <t>CA-2017-102554</t>
  </si>
  <si>
    <t>CA-2016-158869</t>
  </si>
  <si>
    <t>CA-2015-131779</t>
  </si>
  <si>
    <t>CA-2016-116344</t>
  </si>
  <si>
    <t>CA-2017-168858</t>
  </si>
  <si>
    <t>CA-2014-158337</t>
  </si>
  <si>
    <t>CA-2015-144099</t>
  </si>
  <si>
    <t>CA-2017-152583</t>
  </si>
  <si>
    <t>US-2015-100531</t>
  </si>
  <si>
    <t>CA-2017-131212</t>
  </si>
  <si>
    <t>CA-2017-148264</t>
  </si>
  <si>
    <t>US-2017-111024</t>
  </si>
  <si>
    <t>CA-2015-153381</t>
  </si>
  <si>
    <t>CA-2016-134803</t>
  </si>
  <si>
    <t>CA-2015-150791</t>
  </si>
  <si>
    <t>CA-2015-151841</t>
  </si>
  <si>
    <t>CA-2016-116540</t>
  </si>
  <si>
    <t>Greg Maxwell</t>
  </si>
  <si>
    <t>CA-2016-100244</t>
  </si>
  <si>
    <t>US-2017-150847</t>
  </si>
  <si>
    <t>US-2014-150119</t>
  </si>
  <si>
    <t>CA-2015-152527</t>
  </si>
  <si>
    <t>CA-2017-168739</t>
  </si>
  <si>
    <t>CA-2015-129700</t>
  </si>
  <si>
    <t>CA-2014-102274</t>
  </si>
  <si>
    <t>US-2017-148362</t>
  </si>
  <si>
    <t>US-2017-131583</t>
  </si>
  <si>
    <t>CA-2014-105340</t>
  </si>
  <si>
    <t>CA-2014-166471</t>
  </si>
  <si>
    <t>CA-2017-101077</t>
  </si>
  <si>
    <t>CA-2017-148404</t>
  </si>
  <si>
    <t>CA-2015-130659</t>
  </si>
  <si>
    <t>US-2017-162208</t>
  </si>
  <si>
    <t>CA-2017-103156</t>
  </si>
  <si>
    <t>CA-2017-142867</t>
  </si>
  <si>
    <t>CA-2016-100671</t>
  </si>
  <si>
    <t>CA-2015-161718</t>
  </si>
  <si>
    <t>CA-2017-123778</t>
  </si>
  <si>
    <t>CA-2016-134887</t>
  </si>
  <si>
    <t>CA-2015-115511</t>
  </si>
  <si>
    <t>CA-2014-165379</t>
  </si>
  <si>
    <t>CA-2014-115161</t>
  </si>
  <si>
    <t>CA-2016-130050</t>
  </si>
  <si>
    <t>CA-2015-139962</t>
  </si>
  <si>
    <t>US-2015-142020</t>
  </si>
  <si>
    <t>CA-2016-139234</t>
  </si>
  <si>
    <t>CA-2017-100335</t>
  </si>
  <si>
    <t>US-2014-150434</t>
  </si>
  <si>
    <t>US-2014-134733</t>
  </si>
  <si>
    <t>CA-2016-147536</t>
  </si>
  <si>
    <t>US-2016-157308</t>
  </si>
  <si>
    <t>CA-2017-154732</t>
  </si>
  <si>
    <t>CA-2015-112014</t>
  </si>
  <si>
    <t>CA-2016-145982</t>
  </si>
  <si>
    <t>US-2017-109253</t>
  </si>
  <si>
    <t>CA-2017-122595</t>
  </si>
  <si>
    <t>CA-2014-165309</t>
  </si>
  <si>
    <t>CA-2015-120810</t>
  </si>
  <si>
    <t>CA-2014-134551</t>
  </si>
  <si>
    <t>CA-2015-165057</t>
  </si>
  <si>
    <t>CA-2017-161739</t>
  </si>
  <si>
    <t>CA-2017-169978</t>
  </si>
  <si>
    <t>US-2014-133130</t>
  </si>
  <si>
    <t>CA-2016-162747</t>
  </si>
  <si>
    <t>CA-2016-111416</t>
  </si>
  <si>
    <t>Grant Thornton</t>
  </si>
  <si>
    <t>CA-2015-144386</t>
  </si>
  <si>
    <t>CA-2014-104738</t>
  </si>
  <si>
    <t>US-2014-159926</t>
  </si>
  <si>
    <t>Mitch Willingham</t>
  </si>
  <si>
    <t>CA-2017-136308</t>
  </si>
  <si>
    <t>US-2015-110569</t>
  </si>
  <si>
    <t>CA-2017-113418</t>
  </si>
  <si>
    <t>CA-2014-138023</t>
  </si>
  <si>
    <t>CA-2014-106264</t>
  </si>
  <si>
    <t>CA-2016-167290</t>
  </si>
  <si>
    <t>Plantronics Voyager Pro Legend</t>
  </si>
  <si>
    <t>CA-2015-157770</t>
  </si>
  <si>
    <t>CA-2017-150525</t>
  </si>
  <si>
    <t>CA-2014-103702</t>
  </si>
  <si>
    <t>CA-2014-159478</t>
  </si>
  <si>
    <t>US-2014-117170</t>
  </si>
  <si>
    <t>CA-2014-102988</t>
  </si>
  <si>
    <t>CA-2017-116358</t>
  </si>
  <si>
    <t>CA-2017-133865</t>
  </si>
  <si>
    <t>CA-2015-146038</t>
  </si>
  <si>
    <t>CA-2015-155145</t>
  </si>
  <si>
    <t>CA-2014-115980</t>
  </si>
  <si>
    <t>CA-2014-143840</t>
  </si>
  <si>
    <t>US-2014-126571</t>
  </si>
  <si>
    <t>CA-2016-122518</t>
  </si>
  <si>
    <t>CA-2014-140662</t>
  </si>
  <si>
    <t>CA-2014-151554</t>
  </si>
  <si>
    <t>US-2016-162103</t>
  </si>
  <si>
    <t>US-2016-161844</t>
  </si>
  <si>
    <t>CA-2015-155453</t>
  </si>
  <si>
    <t>CA-2016-155474</t>
  </si>
  <si>
    <t>CA-2017-110373</t>
  </si>
  <si>
    <t>CA-2017-119389</t>
  </si>
  <si>
    <t>CA-2016-157868</t>
  </si>
  <si>
    <t>CA-2016-159730</t>
  </si>
  <si>
    <t>US-2017-140907</t>
  </si>
  <si>
    <t>CA-2017-113355</t>
  </si>
  <si>
    <t>CA-2017-114524</t>
  </si>
  <si>
    <t>US-2016-140809</t>
  </si>
  <si>
    <t>US-2016-127971</t>
  </si>
  <si>
    <t>CA-2016-146836</t>
  </si>
  <si>
    <t>CA-2016-140746</t>
  </si>
  <si>
    <t>CA-2016-138933</t>
  </si>
  <si>
    <t>US-2017-156356</t>
  </si>
  <si>
    <t>CA-2017-131625</t>
  </si>
  <si>
    <t>CA-2014-154641</t>
  </si>
  <si>
    <t>CA-2014-108189</t>
  </si>
  <si>
    <t>US-2015-137008</t>
  </si>
  <si>
    <t>CA-2017-104640</t>
  </si>
  <si>
    <t>CA-2014-114433</t>
  </si>
  <si>
    <t>CA-2017-150189</t>
  </si>
  <si>
    <t>CA-2016-132409</t>
  </si>
  <si>
    <t>CA-2014-142314</t>
  </si>
  <si>
    <t>US-2017-108245</t>
  </si>
  <si>
    <t>CA-2016-108882</t>
  </si>
  <si>
    <t>CA-2014-158372</t>
  </si>
  <si>
    <t>CA-2014-164224</t>
  </si>
  <si>
    <t>CA-2017-164000</t>
  </si>
  <si>
    <t>CA-2014-131527</t>
  </si>
  <si>
    <t>CA-2015-149384</t>
  </si>
  <si>
    <t>CA-2017-109750</t>
  </si>
  <si>
    <t>CA-2016-169026</t>
  </si>
  <si>
    <t>CA-2014-165428</t>
  </si>
  <si>
    <t>CA-2017-158953</t>
  </si>
  <si>
    <t>CA-2017-123981</t>
  </si>
  <si>
    <t>US-2015-163783</t>
  </si>
  <si>
    <t>US-2017-146416</t>
  </si>
  <si>
    <t>CA-2017-159352</t>
  </si>
  <si>
    <t>CA-2014-123498</t>
  </si>
  <si>
    <t>CA-2017-152912</t>
  </si>
  <si>
    <t>CA-2017-105235</t>
  </si>
  <si>
    <t>CA-2017-122280</t>
  </si>
  <si>
    <t>US-2017-132059</t>
  </si>
  <si>
    <t>CA-2017-157483</t>
  </si>
  <si>
    <t>US-2016-133879</t>
  </si>
  <si>
    <t>CA-2017-107461</t>
  </si>
  <si>
    <t>CA-2016-138695</t>
  </si>
  <si>
    <t>CA-2016-146682</t>
  </si>
  <si>
    <t>CA-2014-153969</t>
  </si>
  <si>
    <t>US-2014-150924</t>
  </si>
  <si>
    <t>US-2016-162677</t>
  </si>
  <si>
    <t>CA-2015-139584</t>
  </si>
  <si>
    <t>CA-2014-128986</t>
  </si>
  <si>
    <t>CA-2017-150497</t>
  </si>
  <si>
    <t>CA-2015-147830</t>
  </si>
  <si>
    <t>US-2014-109036</t>
  </si>
  <si>
    <t>CA-2016-120558</t>
  </si>
  <si>
    <t>CA-2014-109218</t>
  </si>
  <si>
    <t>CA-2017-131828</t>
  </si>
  <si>
    <t>US-2016-148110</t>
  </si>
  <si>
    <t>CA-2017-162572</t>
  </si>
  <si>
    <t>US-2014-122959</t>
  </si>
  <si>
    <t>CA-2015-112557</t>
  </si>
  <si>
    <t>CA-2017-164168</t>
  </si>
  <si>
    <t>CA-2014-107916</t>
  </si>
  <si>
    <t>CA-2014-136399</t>
  </si>
  <si>
    <t>CA-2017-147564</t>
  </si>
  <si>
    <t>CA-2017-149895</t>
  </si>
  <si>
    <t>CA-2015-121720</t>
  </si>
  <si>
    <t>CA-2016-150350</t>
  </si>
  <si>
    <t>CA-2016-121671</t>
  </si>
  <si>
    <t>CA-2017-127460</t>
  </si>
  <si>
    <t>CA-2016-103037</t>
  </si>
  <si>
    <t>US-2017-140074</t>
  </si>
  <si>
    <t>CA-2016-124562</t>
  </si>
  <si>
    <t>CA-2017-119578</t>
  </si>
  <si>
    <t>CA-2017-131233</t>
  </si>
  <si>
    <t>CA-2017-135692</t>
  </si>
  <si>
    <t>CA-2015-114468</t>
  </si>
  <si>
    <t>CA-2016-112123</t>
  </si>
  <si>
    <t>US-2017-159205</t>
  </si>
  <si>
    <t>CA-2017-118773</t>
  </si>
  <si>
    <t>CA-2014-100328</t>
  </si>
  <si>
    <t>US-2017-132297</t>
  </si>
  <si>
    <t>CA-2017-101182</t>
  </si>
  <si>
    <t>CA-2014-104780</t>
  </si>
  <si>
    <t>CA-2014-143903</t>
  </si>
  <si>
    <t>CA-2015-126137</t>
  </si>
  <si>
    <t>CA-2016-125206</t>
  </si>
  <si>
    <t>CA-2014-119375</t>
  </si>
  <si>
    <t>US-2017-120089</t>
  </si>
  <si>
    <t>CA-2017-106859</t>
  </si>
  <si>
    <t>CA-2015-145184</t>
  </si>
  <si>
    <t>CA-2017-127621</t>
  </si>
  <si>
    <t>CA-2016-144554</t>
  </si>
  <si>
    <t>Hilary Holden</t>
  </si>
  <si>
    <t>CA-2017-131492</t>
  </si>
  <si>
    <t>US-2015-100377</t>
  </si>
  <si>
    <t>CA-2016-128517</t>
  </si>
  <si>
    <t>US-2017-148054</t>
  </si>
  <si>
    <t>CA-2017-121419</t>
  </si>
  <si>
    <t>CA-2014-137351</t>
  </si>
  <si>
    <t>CA-2017-125290</t>
  </si>
  <si>
    <t>CA-2015-135174</t>
  </si>
  <si>
    <t>CA-2017-149559</t>
  </si>
  <si>
    <t>US-2016-147991</t>
  </si>
  <si>
    <t>CA-2017-101749</t>
  </si>
  <si>
    <t>US-2015-123960</t>
  </si>
  <si>
    <t>CA-2017-134173</t>
  </si>
  <si>
    <t>US-2016-114293</t>
  </si>
  <si>
    <t>CA-2015-168480</t>
  </si>
  <si>
    <t>US-2016-164189</t>
  </si>
  <si>
    <t>CA-2017-116855</t>
  </si>
  <si>
    <t>CA-2014-106719</t>
  </si>
  <si>
    <t>CA-2017-169054</t>
  </si>
  <si>
    <t>CA-2015-164441</t>
  </si>
  <si>
    <t>CA-2017-124674</t>
  </si>
  <si>
    <t>CA-2015-123568</t>
  </si>
  <si>
    <t>US-2016-160528</t>
  </si>
  <si>
    <t>US-2015-138919</t>
  </si>
  <si>
    <t>CA-2017-134845</t>
  </si>
  <si>
    <t>CA-2016-115525</t>
  </si>
  <si>
    <t>CA-2016-124772</t>
  </si>
  <si>
    <t>CA-2014-130729</t>
  </si>
  <si>
    <t>CA-2017-116519</t>
  </si>
  <si>
    <t>CA-2014-148761</t>
  </si>
  <si>
    <t>CA-2016-131499</t>
  </si>
  <si>
    <t>CA-2017-104381</t>
  </si>
  <si>
    <t>CA-2015-130610</t>
  </si>
  <si>
    <t>CA-2014-138317</t>
  </si>
  <si>
    <t>US-2014-150532</t>
  </si>
  <si>
    <t>CA-2016-112893</t>
  </si>
  <si>
    <t>CA-2017-147291</t>
  </si>
  <si>
    <t>CA-2016-134376</t>
  </si>
  <si>
    <t>CA-2016-139010</t>
  </si>
  <si>
    <t>CA-2016-139269</t>
  </si>
  <si>
    <t>US-2014-112872</t>
  </si>
  <si>
    <t>CA-2014-131310</t>
  </si>
  <si>
    <t>CA-2015-139850</t>
  </si>
  <si>
    <t>CA-2014-109232</t>
  </si>
  <si>
    <t>CA-2017-134607</t>
  </si>
  <si>
    <t>CA-2017-139773</t>
  </si>
  <si>
    <t>CA-2015-137512</t>
  </si>
  <si>
    <t>CA-2017-111808</t>
  </si>
  <si>
    <t>CA-2017-167941</t>
  </si>
  <si>
    <t>CA-2014-162866</t>
  </si>
  <si>
    <t>CA-2017-137428</t>
  </si>
  <si>
    <t>CA-2017-143665</t>
  </si>
  <si>
    <t>CA-2015-158456</t>
  </si>
  <si>
    <t>CA-2017-168900</t>
  </si>
  <si>
    <t>CA-2017-123638</t>
  </si>
  <si>
    <t>CA-2016-153353</t>
  </si>
  <si>
    <t>CA-2017-134915</t>
  </si>
  <si>
    <t>CA-2017-169859</t>
  </si>
  <si>
    <t>CA-2016-166443</t>
  </si>
  <si>
    <t>CA-2017-126242</t>
  </si>
  <si>
    <t>CA-2017-155880</t>
  </si>
  <si>
    <t>US-2016-169040</t>
  </si>
  <si>
    <t>CA-2015-168564</t>
  </si>
  <si>
    <t>CA-2017-143434</t>
  </si>
  <si>
    <t>US-2017-120390</t>
  </si>
  <si>
    <t>CA-2017-158106</t>
  </si>
  <si>
    <t>CA-2017-128629</t>
  </si>
  <si>
    <t>CA-2014-157721</t>
  </si>
  <si>
    <t>CA-2014-156993</t>
  </si>
  <si>
    <t>US-2015-141453</t>
  </si>
  <si>
    <t>CA-2017-164329</t>
  </si>
  <si>
    <t>CA-2016-160129</t>
  </si>
  <si>
    <t>CA-2017-155047</t>
  </si>
  <si>
    <t>CA-2015-134747</t>
  </si>
  <si>
    <t>CA-2014-113929</t>
  </si>
  <si>
    <t>Belkin 325VA UPS Surge Protector, 6'</t>
  </si>
  <si>
    <t>CA-2015-118444</t>
  </si>
  <si>
    <t>CA-2017-166415</t>
  </si>
  <si>
    <t>CA-2017-121615</t>
  </si>
  <si>
    <t>CA-2014-127586</t>
  </si>
  <si>
    <t>CA-2016-153577</t>
  </si>
  <si>
    <t>CA-2016-164035</t>
  </si>
  <si>
    <t>CA-2017-124898</t>
  </si>
  <si>
    <t>CA-2015-166464</t>
  </si>
  <si>
    <t>US-2015-114839</t>
  </si>
  <si>
    <t>US-2016-164630</t>
  </si>
  <si>
    <t>CA-2014-169033</t>
  </si>
  <si>
    <t>CA-2017-139913</t>
  </si>
  <si>
    <t>CA-2014-142727</t>
  </si>
  <si>
    <t>CA-2017-164049</t>
  </si>
  <si>
    <t>CA-2017-102099</t>
  </si>
  <si>
    <t>US-2016-159856</t>
  </si>
  <si>
    <t>CA-2016-164483</t>
  </si>
  <si>
    <t>CA-2016-130799</t>
  </si>
  <si>
    <t>CA-2014-165540</t>
  </si>
  <si>
    <t>CA-2016-102932</t>
  </si>
  <si>
    <t>CA-2016-152072</t>
  </si>
  <si>
    <t>US-2016-167339</t>
  </si>
  <si>
    <t>US-2017-102638</t>
  </si>
  <si>
    <t>CA-2017-137022</t>
  </si>
  <si>
    <t>CA-2017-135167</t>
  </si>
  <si>
    <t>CA-2014-148040</t>
  </si>
  <si>
    <t>CA-2017-143861</t>
  </si>
  <si>
    <t>CA-2016-115588</t>
  </si>
  <si>
    <t>US-2017-103828</t>
  </si>
  <si>
    <t>Rick Hansen</t>
  </si>
  <si>
    <t>CA-2017-106537</t>
  </si>
  <si>
    <t>CA-2017-138975</t>
  </si>
  <si>
    <t>CA-2016-154690</t>
  </si>
  <si>
    <t>CA-2016-128594</t>
  </si>
  <si>
    <t>CA-2017-169810</t>
  </si>
  <si>
    <t>CA-2017-137344</t>
  </si>
  <si>
    <t>CA-2016-136371</t>
  </si>
  <si>
    <t>CA-2017-107342</t>
  </si>
  <si>
    <t>US-2016-128293</t>
  </si>
  <si>
    <t>CA-2016-123617</t>
  </si>
  <si>
    <t>CA-2017-157854</t>
  </si>
  <si>
    <t>CA-2017-152093</t>
  </si>
  <si>
    <t>CA-2017-138163</t>
  </si>
  <si>
    <t>US-2016-162852</t>
  </si>
  <si>
    <t>CA-2017-112865</t>
  </si>
  <si>
    <t>CA-2017-135650</t>
  </si>
  <si>
    <t>US-2017-135062</t>
  </si>
  <si>
    <t>US-2014-125521</t>
  </si>
  <si>
    <t>US-2015-104185</t>
  </si>
  <si>
    <t>CA-2016-147368</t>
  </si>
  <si>
    <t>CA-2017-110842</t>
  </si>
  <si>
    <t>CA-2017-134649</t>
  </si>
  <si>
    <t>CA-2014-148915</t>
  </si>
  <si>
    <t>CA-2016-124149</t>
  </si>
  <si>
    <t>US-2014-112914</t>
  </si>
  <si>
    <t>CA-2017-131016</t>
  </si>
  <si>
    <t>CA-2017-100202</t>
  </si>
  <si>
    <t>CA-2016-160500</t>
  </si>
  <si>
    <t>CA-2015-104626</t>
  </si>
  <si>
    <t>CA-2015-135685</t>
  </si>
  <si>
    <t>CA-2015-148635</t>
  </si>
  <si>
    <t>CA-2015-122623</t>
  </si>
  <si>
    <t>CA-2015-159380</t>
  </si>
  <si>
    <t>CA-2017-143329</t>
  </si>
  <si>
    <t>US-2015-110163</t>
  </si>
  <si>
    <t>CA-2016-153318</t>
  </si>
  <si>
    <t>CA-2017-158743</t>
  </si>
  <si>
    <t>CA-2014-154599</t>
  </si>
  <si>
    <t>CA-2014-125514</t>
  </si>
  <si>
    <t>US-2014-117744</t>
  </si>
  <si>
    <t>CA-2015-149972</t>
  </si>
  <si>
    <t>CA-2016-116974</t>
  </si>
  <si>
    <t>US-2016-106677</t>
  </si>
  <si>
    <t>CA-2016-139878</t>
  </si>
  <si>
    <t>CA-2017-146724</t>
  </si>
  <si>
    <t>CA-2017-167668</t>
  </si>
  <si>
    <t>CA-2017-108322</t>
  </si>
  <si>
    <t>CA-2015-138534</t>
  </si>
  <si>
    <t>CA-2015-127019</t>
  </si>
  <si>
    <t>CA-2016-144729</t>
  </si>
  <si>
    <t>CA-2017-143455</t>
  </si>
  <si>
    <t>CA-2016-131576</t>
  </si>
  <si>
    <t>CA-2017-158967</t>
  </si>
  <si>
    <t>CA-2016-163986</t>
  </si>
  <si>
    <t>US-2015-122140</t>
  </si>
  <si>
    <t>CA-2017-167752</t>
  </si>
  <si>
    <t>CA-2017-165757</t>
  </si>
  <si>
    <t>CA-2017-126536</t>
  </si>
  <si>
    <t>CA-2014-129574</t>
  </si>
  <si>
    <t>CA-2016-146171</t>
  </si>
  <si>
    <t>CA-2016-127775</t>
  </si>
  <si>
    <t>CA-2015-155306</t>
  </si>
  <si>
    <t>CA-2014-158029</t>
  </si>
  <si>
    <t>CA-2014-154669</t>
  </si>
  <si>
    <t>US-2014-141257</t>
  </si>
  <si>
    <t>CA-2015-110247</t>
  </si>
  <si>
    <t>US-2015-165449</t>
  </si>
  <si>
    <t>CA-2014-155887</t>
  </si>
  <si>
    <t>CA-2017-163321</t>
  </si>
  <si>
    <t>CA-2015-140144</t>
  </si>
  <si>
    <t>CA-2014-149244</t>
  </si>
  <si>
    <t>CA-2016-165015</t>
  </si>
  <si>
    <t>CA-2017-122707</t>
  </si>
  <si>
    <t>CA-2015-115798</t>
  </si>
  <si>
    <t>CA-2015-129770</t>
  </si>
  <si>
    <t>CA-2014-107594</t>
  </si>
  <si>
    <t>CA-2017-104801</t>
  </si>
  <si>
    <t>Sally Knutson</t>
  </si>
  <si>
    <t>CA-2017-119193</t>
  </si>
  <si>
    <t>CA-2017-149888</t>
  </si>
  <si>
    <t>CA-2014-153479</t>
  </si>
  <si>
    <t>CA-2016-164735</t>
  </si>
  <si>
    <t>CA-2014-121286</t>
  </si>
  <si>
    <t>CA-2014-110030</t>
  </si>
  <si>
    <t>CA-2017-144827</t>
  </si>
  <si>
    <t>CA-2014-100006</t>
  </si>
  <si>
    <t>CA-2017-128475</t>
  </si>
  <si>
    <t>CA-2014-127187</t>
  </si>
  <si>
    <t>CA-2015-103723</t>
  </si>
  <si>
    <t>CA-2014-110100</t>
  </si>
  <si>
    <t>CA-2017-146031</t>
  </si>
  <si>
    <t>CA-2017-132430</t>
  </si>
  <si>
    <t>US-2015-120572</t>
  </si>
  <si>
    <t>CA-2015-121797</t>
  </si>
  <si>
    <t>CA-2017-155873</t>
  </si>
  <si>
    <t>CA-2017-156818</t>
  </si>
  <si>
    <t>CA-2014-143413</t>
  </si>
  <si>
    <t>CA-2014-145317</t>
  </si>
  <si>
    <t>CA-2016-161662</t>
  </si>
  <si>
    <t>CA-2014-143182</t>
  </si>
  <si>
    <t>CA-2016-138079</t>
  </si>
  <si>
    <t>Chad Sievert</t>
  </si>
  <si>
    <t>US-2016-144211</t>
  </si>
  <si>
    <t>CA-2017-156412</t>
  </si>
  <si>
    <t>CA-2014-123064</t>
  </si>
  <si>
    <t>CA-2015-153220</t>
  </si>
  <si>
    <t>US-2016-128195</t>
  </si>
  <si>
    <t>CA-2016-133123</t>
  </si>
  <si>
    <t>CA-2017-137085</t>
  </si>
  <si>
    <t>CA-2017-127026</t>
  </si>
  <si>
    <t>US-2014-160780</t>
  </si>
  <si>
    <t>CA-2017-132185</t>
  </si>
  <si>
    <t>CA-2017-136875</t>
  </si>
  <si>
    <t>CA-2014-126403</t>
  </si>
  <si>
    <t>US-2015-139759</t>
  </si>
  <si>
    <t>CA-2016-111794</t>
  </si>
  <si>
    <t>CA-2016-164784</t>
  </si>
  <si>
    <t>CA-2017-159604</t>
  </si>
  <si>
    <t>CA-2017-123372</t>
  </si>
  <si>
    <t>CA-2015-135538</t>
  </si>
  <si>
    <t>CA-2016-150343</t>
  </si>
  <si>
    <t>CA-2017-112515</t>
  </si>
  <si>
    <t>US-2016-146794</t>
  </si>
  <si>
    <t>CA-2014-131002</t>
  </si>
  <si>
    <t>CA-2016-149111</t>
  </si>
  <si>
    <t>CA-2016-124051</t>
  </si>
  <si>
    <t>CA-2015-169740</t>
  </si>
  <si>
    <t>CA-2017-108441</t>
  </si>
  <si>
    <t>CA-2015-162369</t>
  </si>
  <si>
    <t>CA-2015-116750</t>
  </si>
  <si>
    <t>US-2017-110604</t>
  </si>
  <si>
    <t>CA-2015-168186</t>
  </si>
  <si>
    <t>US-2017-165344</t>
  </si>
  <si>
    <t>CA-2017-127180</t>
  </si>
  <si>
    <t>CA-2014-164861</t>
  </si>
  <si>
    <t>CA-2017-115931</t>
  </si>
  <si>
    <t>CA-2017-147942</t>
  </si>
  <si>
    <t>CA-2014-147298</t>
  </si>
  <si>
    <t>CA-2016-137204</t>
  </si>
  <si>
    <t>CA-2014-127446</t>
  </si>
  <si>
    <t>CA-2016-154053</t>
  </si>
  <si>
    <t>CA-2014-112718</t>
  </si>
  <si>
    <t>CA-2016-165848</t>
  </si>
  <si>
    <t>CA-2017-108553</t>
  </si>
  <si>
    <t>CA-2017-149048</t>
  </si>
  <si>
    <t>CA-2017-128300</t>
  </si>
  <si>
    <t>US-2016-115455</t>
  </si>
  <si>
    <t>CA-2016-137729</t>
  </si>
  <si>
    <t>CA-2017-131695</t>
  </si>
  <si>
    <t>CA-2015-121041</t>
  </si>
  <si>
    <t>US-2014-155502</t>
  </si>
  <si>
    <t>CA-2014-129091</t>
  </si>
  <si>
    <t>CA-2017-145128</t>
  </si>
  <si>
    <t>CA-2016-155845</t>
  </si>
  <si>
    <t>CA-2017-109778</t>
  </si>
  <si>
    <t>CA-2017-134404</t>
  </si>
  <si>
    <t>CA-2017-148929</t>
  </si>
  <si>
    <t>CA-2017-123967</t>
  </si>
  <si>
    <t>CA-2017-109589</t>
  </si>
  <si>
    <t>CA-2015-110632</t>
  </si>
  <si>
    <t>CA-2015-144288</t>
  </si>
  <si>
    <t>CA-2015-147788</t>
  </si>
  <si>
    <t>US-2015-112508</t>
  </si>
  <si>
    <t>US-2016-126844</t>
  </si>
  <si>
    <t>CA-2015-111458</t>
  </si>
  <si>
    <t>CA-2016-118626</t>
  </si>
  <si>
    <t>CA-2016-155439</t>
  </si>
  <si>
    <t>CA-2017-101042</t>
  </si>
  <si>
    <t>US-2015-128090</t>
  </si>
  <si>
    <t>CA-2017-108070</t>
  </si>
  <si>
    <t>US-2016-114174</t>
  </si>
  <si>
    <t>CA-2014-164385</t>
  </si>
  <si>
    <t>CA-2016-144792</t>
  </si>
  <si>
    <t>CA-2015-113404</t>
  </si>
  <si>
    <t>CA-2015-168746</t>
  </si>
  <si>
    <t>CA-2015-143238</t>
  </si>
  <si>
    <t>US-2017-117723</t>
  </si>
  <si>
    <t>CA-2014-111500</t>
  </si>
  <si>
    <t>CA-2014-108707</t>
  </si>
  <si>
    <t>CA-2015-124541</t>
  </si>
  <si>
    <t>CA-2016-124352</t>
  </si>
  <si>
    <t>CA-2017-123134</t>
  </si>
  <si>
    <t>CA-2014-128888</t>
  </si>
  <si>
    <t>CA-2014-106572</t>
  </si>
  <si>
    <t>CA-2016-124506</t>
  </si>
  <si>
    <t>CA-2017-155089</t>
  </si>
  <si>
    <t>CA-2015-102722</t>
  </si>
  <si>
    <t>CA-2016-136812</t>
  </si>
  <si>
    <t>CA-2017-163902</t>
  </si>
  <si>
    <t>CA-2015-120397</t>
  </si>
  <si>
    <t>CA-2014-143917</t>
  </si>
  <si>
    <t>CA-2016-149482</t>
  </si>
  <si>
    <t>CA-2017-131618</t>
  </si>
  <si>
    <t>US-2017-133781</t>
  </si>
  <si>
    <t>CA-2016-126935</t>
  </si>
  <si>
    <t>Bryan Spruell</t>
  </si>
  <si>
    <t>CA-2015-122371</t>
  </si>
  <si>
    <t>CA-2014-136644</t>
  </si>
  <si>
    <t>CA-2016-146206</t>
  </si>
  <si>
    <t>CA-2014-144624</t>
  </si>
  <si>
    <t>CA-2014-113579</t>
  </si>
  <si>
    <t>CA-2015-141040</t>
  </si>
  <si>
    <t>CA-2015-104514</t>
  </si>
  <si>
    <t>CA-2017-126067</t>
  </si>
  <si>
    <t>CA-2017-147956</t>
  </si>
  <si>
    <t>CA-2017-141992</t>
  </si>
  <si>
    <t>CA-2014-145212</t>
  </si>
  <si>
    <t>CA-2017-102750</t>
  </si>
  <si>
    <t>CA-2016-114972</t>
  </si>
  <si>
    <t>US-2016-135923</t>
  </si>
  <si>
    <t>CA-2017-128755</t>
  </si>
  <si>
    <t>Chuck Sachs</t>
  </si>
  <si>
    <t>CA-2017-148691</t>
  </si>
  <si>
    <t>CA-2015-142419</t>
  </si>
  <si>
    <t>CA-2017-138548</t>
  </si>
  <si>
    <t>CA-2017-140949</t>
  </si>
  <si>
    <t>CA-2016-140207</t>
  </si>
  <si>
    <t>CA-2015-128027</t>
  </si>
  <si>
    <t>CA-2016-119165</t>
  </si>
  <si>
    <t>CA-2015-100573</t>
  </si>
  <si>
    <t>CA-2016-146934</t>
  </si>
  <si>
    <t>CA-2017-139948</t>
  </si>
  <si>
    <t>CA-2014-164210</t>
  </si>
  <si>
    <t>CA-2017-140053</t>
  </si>
  <si>
    <t>CA-2015-154746</t>
  </si>
  <si>
    <t>US-2017-112613</t>
  </si>
  <si>
    <t>CA-2014-148586</t>
  </si>
  <si>
    <t>CA-2017-129805</t>
  </si>
  <si>
    <t>CA-2017-100748</t>
  </si>
  <si>
    <t>CA-2016-169922</t>
  </si>
  <si>
    <t>US-2017-147669</t>
  </si>
  <si>
    <t>CA-2016-155551</t>
  </si>
  <si>
    <t>CA-2017-159597</t>
  </si>
  <si>
    <t>CA-2016-107202</t>
  </si>
  <si>
    <t>CA-2017-168655</t>
  </si>
  <si>
    <t>CA-2015-146087</t>
  </si>
  <si>
    <t>CA-2016-156300</t>
  </si>
  <si>
    <t>CA-2014-151295</t>
  </si>
  <si>
    <t>CA-2015-142041</t>
  </si>
  <si>
    <t>CA-2014-162684</t>
  </si>
  <si>
    <t>CA-2017-155985</t>
  </si>
  <si>
    <t>CA-2017-144589</t>
  </si>
  <si>
    <t>CA-2017-108574</t>
  </si>
  <si>
    <t>US-2016-110170</t>
  </si>
  <si>
    <t>CA-2017-145877</t>
  </si>
  <si>
    <t>CA-2017-147361</t>
  </si>
  <si>
    <t>CA-2017-169264</t>
  </si>
  <si>
    <t>CA-2015-137897</t>
  </si>
  <si>
    <t>CA-2016-128111</t>
  </si>
  <si>
    <t>US-2015-127040</t>
  </si>
  <si>
    <t>CA-2015-145065</t>
  </si>
  <si>
    <t>US-2017-117534</t>
  </si>
  <si>
    <t>CA-2016-118052</t>
  </si>
  <si>
    <t>CA-2015-148628</t>
  </si>
  <si>
    <t>US-2014-164616</t>
  </si>
  <si>
    <t>CA-2017-119669</t>
  </si>
  <si>
    <t>CA-2016-159940</t>
  </si>
  <si>
    <t>CA-2017-155152</t>
  </si>
  <si>
    <t>US-2016-129469</t>
  </si>
  <si>
    <t>CA-2017-123659</t>
  </si>
  <si>
    <t>CA-2014-102295</t>
  </si>
  <si>
    <t>US-2016-108637</t>
  </si>
  <si>
    <t>CA-2017-136497</t>
  </si>
  <si>
    <t>US-2014-148838</t>
  </si>
  <si>
    <t>CA-2015-111514</t>
  </si>
  <si>
    <t>CA-2017-109701</t>
  </si>
  <si>
    <t>CA-2016-159373</t>
  </si>
  <si>
    <t>CA-2016-119025</t>
  </si>
  <si>
    <t>US-2014-155894</t>
  </si>
  <si>
    <t>US-2014-143231</t>
  </si>
  <si>
    <t>CA-2016-137736</t>
  </si>
  <si>
    <t>CA-2014-121727</t>
  </si>
  <si>
    <t>CA-2014-110639</t>
  </si>
  <si>
    <t>CA-2017-152695</t>
  </si>
  <si>
    <t>CA-2014-140886</t>
  </si>
  <si>
    <t>CA-2017-169285</t>
  </si>
  <si>
    <t>CA-2016-155187</t>
  </si>
  <si>
    <t>US-2015-147739</t>
  </si>
  <si>
    <t>CA-2017-138422</t>
  </si>
  <si>
    <t>CA-2015-105102</t>
  </si>
  <si>
    <t>CA-2015-109470</t>
  </si>
  <si>
    <t>CA-2017-165491</t>
  </si>
  <si>
    <t>CA-2015-117828</t>
  </si>
  <si>
    <t>CA-2017-122035</t>
  </si>
  <si>
    <t>US-2017-120418</t>
  </si>
  <si>
    <t>CA-2017-116225</t>
  </si>
  <si>
    <t>CA-2015-160794</t>
  </si>
  <si>
    <t>CA-2016-115574</t>
  </si>
  <si>
    <t>CA-2017-157931</t>
  </si>
  <si>
    <t>CA-2016-106558</t>
  </si>
  <si>
    <t>CA-2014-162362</t>
  </si>
  <si>
    <t>CA-2015-113145</t>
  </si>
  <si>
    <t>CA-2017-127929</t>
  </si>
  <si>
    <t>CA-2015-130995</t>
  </si>
  <si>
    <t>CA-2015-149342</t>
  </si>
  <si>
    <t>CA-2017-115154</t>
  </si>
  <si>
    <t>CA-2017-143343</t>
  </si>
  <si>
    <t>US-2017-112928</t>
  </si>
  <si>
    <t>CA-2017-165687</t>
  </si>
  <si>
    <t>CA-2016-112676</t>
  </si>
  <si>
    <t>CA-2015-153108</t>
  </si>
  <si>
    <t>CA-2016-132143</t>
  </si>
  <si>
    <t>CA-2017-142622</t>
  </si>
  <si>
    <t>CA-2014-104283</t>
  </si>
  <si>
    <t>CA-2014-157882</t>
  </si>
  <si>
    <t>CA-2015-142944</t>
  </si>
  <si>
    <t>CA-2015-102036</t>
  </si>
  <si>
    <t>CA-2017-164917</t>
  </si>
  <si>
    <t>CA-2017-105480</t>
  </si>
  <si>
    <t>CA-2017-137470</t>
  </si>
  <si>
    <t>CA-2017-149146</t>
  </si>
  <si>
    <t>CA-2016-131065</t>
  </si>
  <si>
    <t>CA-2017-122994</t>
  </si>
  <si>
    <t>US-2015-137960</t>
  </si>
  <si>
    <t>CA-2015-117611</t>
  </si>
  <si>
    <t>CA-2017-105214</t>
  </si>
  <si>
    <t>CA-2016-164091</t>
  </si>
  <si>
    <t>CA-2015-169201</t>
  </si>
  <si>
    <t>CA-2016-117849</t>
  </si>
  <si>
    <t>CA-2015-116092</t>
  </si>
  <si>
    <t>CA-2017-103380</t>
  </si>
  <si>
    <t>US-2016-126893</t>
  </si>
  <si>
    <t>CA-2016-146633</t>
  </si>
  <si>
    <t>CA-2017-166849</t>
  </si>
  <si>
    <t>CA-2016-122322</t>
  </si>
  <si>
    <t>CA-2015-145849</t>
  </si>
  <si>
    <t>CA-2017-104066</t>
  </si>
  <si>
    <t>Doug Jacobs</t>
  </si>
  <si>
    <t>CA-2015-123232</t>
  </si>
  <si>
    <t>CA-2017-132122</t>
  </si>
  <si>
    <t>CA-2017-157091</t>
  </si>
  <si>
    <t>CA-2014-128055</t>
  </si>
  <si>
    <t>CA-2016-139157</t>
  </si>
  <si>
    <t>CA-2017-130771</t>
  </si>
  <si>
    <t>CA-2016-106383</t>
  </si>
  <si>
    <t>CA-2017-121909</t>
  </si>
  <si>
    <t>CA-2015-131884</t>
  </si>
  <si>
    <t>CA-2017-130841</t>
  </si>
  <si>
    <t>CA-2014-151953</t>
  </si>
  <si>
    <t>CA-2017-129378</t>
  </si>
  <si>
    <t>CA-2017-107874</t>
  </si>
  <si>
    <t>CA-2016-162313</t>
  </si>
  <si>
    <t>CA-2014-125556</t>
  </si>
  <si>
    <t>CA-2015-129854</t>
  </si>
  <si>
    <t>US-2014-103905</t>
  </si>
  <si>
    <t>CA-2016-164350</t>
  </si>
  <si>
    <t>CA-2015-128860</t>
  </si>
  <si>
    <t>CA-2015-138002</t>
  </si>
  <si>
    <t>US-2014-165659</t>
  </si>
  <si>
    <t>CA-2015-135363</t>
  </si>
  <si>
    <t>CA-2014-163013</t>
  </si>
  <si>
    <t>CA-2016-136483</t>
  </si>
  <si>
    <t>CA-2016-128412</t>
  </si>
  <si>
    <t>CA-2016-118913</t>
  </si>
  <si>
    <t>CA-2017-143063</t>
  </si>
  <si>
    <t>CA-2016-101378</t>
  </si>
  <si>
    <t>CA-2017-124576</t>
  </si>
  <si>
    <t>CA-2016-128818</t>
  </si>
  <si>
    <t>CA-2016-125738</t>
  </si>
  <si>
    <t>CA-2015-132507</t>
  </si>
  <si>
    <t>CA-2016-112025</t>
  </si>
  <si>
    <t>CA-2014-152296</t>
  </si>
  <si>
    <t>US-2017-137491</t>
  </si>
  <si>
    <t>CA-2017-117870</t>
  </si>
  <si>
    <t>CA-2016-154018</t>
  </si>
  <si>
    <t>CA-2017-166296</t>
  </si>
  <si>
    <t>CA-2016-101938</t>
  </si>
  <si>
    <t>CA-2016-141019</t>
  </si>
  <si>
    <t>CA-2016-159737</t>
  </si>
  <si>
    <t>CA-2017-148166</t>
  </si>
  <si>
    <t>CA-2014-124646</t>
  </si>
  <si>
    <t>CA-2016-111115</t>
  </si>
  <si>
    <t>US-2016-120460</t>
  </si>
  <si>
    <t>CA-2016-117282</t>
  </si>
  <si>
    <t>CA-2015-123505</t>
  </si>
  <si>
    <t>CA-2014-167360</t>
  </si>
  <si>
    <t>US-2017-139969</t>
  </si>
  <si>
    <t>CA-2017-102771</t>
  </si>
  <si>
    <t>CA-2014-141607</t>
  </si>
  <si>
    <t>US-2016-152051</t>
  </si>
  <si>
    <t>CA-2016-155481</t>
  </si>
  <si>
    <t>CA-2014-159520</t>
  </si>
  <si>
    <t>US-2017-157896</t>
  </si>
  <si>
    <t>CA-2015-156377</t>
  </si>
  <si>
    <t>CA-2015-122210</t>
  </si>
  <si>
    <t>CA-2015-156524</t>
  </si>
  <si>
    <t>US-2014-114188</t>
  </si>
  <si>
    <t>CA-2015-134859</t>
  </si>
  <si>
    <t>CA-2014-126032</t>
  </si>
  <si>
    <t>CA-2017-144862</t>
  </si>
  <si>
    <t>CA-2017-167381</t>
  </si>
  <si>
    <t>CA-2017-158246</t>
  </si>
  <si>
    <t>Thais Sissman</t>
  </si>
  <si>
    <t>US-2017-168690</t>
  </si>
  <si>
    <t>CA-2017-155460</t>
  </si>
  <si>
    <t>CA-2016-130267</t>
  </si>
  <si>
    <t>Ralph Kennedy</t>
  </si>
  <si>
    <t>CA-2015-159786</t>
  </si>
  <si>
    <t>CA-2015-164882</t>
  </si>
  <si>
    <t>US-2014-152723</t>
  </si>
  <si>
    <t>US-2014-167633</t>
  </si>
  <si>
    <t>CA-2017-167101</t>
  </si>
  <si>
    <t>CA-2014-123295</t>
  </si>
  <si>
    <t>US-2014-140116</t>
  </si>
  <si>
    <t>CA-2017-124401</t>
  </si>
  <si>
    <t>US-2016-146570</t>
  </si>
  <si>
    <t>US-2015-164357</t>
  </si>
  <si>
    <t>CA-2015-149678</t>
  </si>
  <si>
    <t>CA-2014-145926</t>
  </si>
  <si>
    <t>CA-2017-166142</t>
  </si>
  <si>
    <t>CA-2015-139290</t>
  </si>
  <si>
    <t>CA-2016-140501</t>
  </si>
  <si>
    <t>CA-2014-110352</t>
  </si>
  <si>
    <t>CA-2017-104647</t>
  </si>
  <si>
    <t>CA-2015-120103</t>
  </si>
  <si>
    <t>CA-2017-140676</t>
  </si>
  <si>
    <t>CA-2014-131051</t>
  </si>
  <si>
    <t>CA-2017-122504</t>
  </si>
  <si>
    <t>CA-2016-129693</t>
  </si>
  <si>
    <t>US-2017-110996</t>
  </si>
  <si>
    <t>CA-2016-146521</t>
  </si>
  <si>
    <t>CA-2015-133452</t>
  </si>
  <si>
    <t>CA-2014-106439</t>
  </si>
  <si>
    <t>CA-2017-120376</t>
  </si>
  <si>
    <t>CA-2016-136434</t>
  </si>
  <si>
    <t>CA-2015-142237</t>
  </si>
  <si>
    <t>CA-2016-131835</t>
  </si>
  <si>
    <t>CA-2014-129168</t>
  </si>
  <si>
    <t>US-2017-158946</t>
  </si>
  <si>
    <t>CA-2015-104493</t>
  </si>
  <si>
    <t>CA-2015-122287</t>
  </si>
  <si>
    <t>CA-2015-119214</t>
  </si>
  <si>
    <t>CA-2017-162481</t>
  </si>
  <si>
    <t>CA-2016-128923</t>
  </si>
  <si>
    <t>Guy Phonely</t>
  </si>
  <si>
    <t>CA-2015-117961</t>
  </si>
  <si>
    <t>CA-2016-113516</t>
  </si>
  <si>
    <t>CA-2015-114237</t>
  </si>
  <si>
    <t>US-2017-111241</t>
  </si>
  <si>
    <t>CA-2016-168354</t>
  </si>
  <si>
    <t>CA-2015-113110</t>
  </si>
  <si>
    <t>CA-2016-145905</t>
  </si>
  <si>
    <t>CA-2015-155761</t>
  </si>
  <si>
    <t>CA-2014-116407</t>
  </si>
  <si>
    <t>CA-2017-165386</t>
  </si>
  <si>
    <t>CA-2014-111150</t>
  </si>
  <si>
    <t>US-2017-143028</t>
  </si>
  <si>
    <t>CA-2017-163510</t>
  </si>
  <si>
    <t>CA-2017-166128</t>
  </si>
  <si>
    <t>CA-2014-131905</t>
  </si>
  <si>
    <t>US-2017-147221</t>
  </si>
  <si>
    <t>CA-2017-133648</t>
  </si>
  <si>
    <t>CA-2017-111374</t>
  </si>
  <si>
    <t>CA-2015-127509</t>
  </si>
  <si>
    <t>CA-2016-147417</t>
  </si>
  <si>
    <t>CA-2014-164721</t>
  </si>
  <si>
    <t>CA-2014-122749</t>
  </si>
  <si>
    <t>CA-2015-119592</t>
  </si>
  <si>
    <t>CA-2016-112669</t>
  </si>
  <si>
    <t>CA-2015-109939</t>
  </si>
  <si>
    <t>CA-2014-110408</t>
  </si>
  <si>
    <t>CA-2014-148950</t>
  </si>
  <si>
    <t>CA-2017-140242</t>
  </si>
  <si>
    <t>CA-2017-117485</t>
  </si>
  <si>
    <t>CA-2017-165841</t>
  </si>
  <si>
    <t>CA-2017-110905</t>
  </si>
  <si>
    <t>CA-2017-157987</t>
  </si>
  <si>
    <t>CA-2016-108581</t>
  </si>
  <si>
    <t>CA-2017-144064</t>
  </si>
  <si>
    <t>CA-2016-112109</t>
  </si>
  <si>
    <t>CA-2015-141768</t>
  </si>
  <si>
    <t>CA-2017-101245</t>
  </si>
  <si>
    <t>CA-2017-161200</t>
  </si>
  <si>
    <t>CA-2016-152121</t>
  </si>
  <si>
    <t>US-2017-101539</t>
  </si>
  <si>
    <t>CA-2017-121538</t>
  </si>
  <si>
    <t>US-2016-139710</t>
  </si>
  <si>
    <t>CA-2017-102834</t>
  </si>
  <si>
    <t>CA-2017-126865</t>
  </si>
  <si>
    <t>CA-2016-156685</t>
  </si>
  <si>
    <t>CA-2015-125178</t>
  </si>
  <si>
    <t>US-2017-111423</t>
  </si>
  <si>
    <t>Cathy Hwang</t>
  </si>
  <si>
    <t>CA-2015-123673</t>
  </si>
  <si>
    <t>CA-2015-105634</t>
  </si>
  <si>
    <t>CA-2017-124597</t>
  </si>
  <si>
    <t>CA-2014-103366</t>
  </si>
  <si>
    <t>CA-2017-121503</t>
  </si>
  <si>
    <t>CA-2016-105963</t>
  </si>
  <si>
    <t>CA-2017-105886</t>
  </si>
  <si>
    <t>CA-2015-157959</t>
  </si>
  <si>
    <t>US-2016-150567</t>
  </si>
  <si>
    <t>CA-2017-154410</t>
  </si>
  <si>
    <t>CA-2017-167094</t>
  </si>
  <si>
    <t>CA-2016-151141</t>
  </si>
  <si>
    <t>CA-2016-140543</t>
  </si>
  <si>
    <t>CA-2014-169775</t>
  </si>
  <si>
    <t>CA-2017-141789</t>
  </si>
  <si>
    <t>CA-2015-109197</t>
  </si>
  <si>
    <t>US-2017-108063</t>
  </si>
  <si>
    <t>CA-2016-100083</t>
  </si>
  <si>
    <t>CA-2017-145310</t>
  </si>
  <si>
    <t>CA-2014-157623</t>
  </si>
  <si>
    <t>CA-2014-142587</t>
  </si>
  <si>
    <t>CA-2014-140165</t>
  </si>
  <si>
    <t>CA-2016-147578</t>
  </si>
  <si>
    <t>CA-2017-154718</t>
  </si>
  <si>
    <t>CA-2016-118570</t>
  </si>
  <si>
    <t>CA-2015-109512</t>
  </si>
  <si>
    <t>US-2017-166611</t>
  </si>
  <si>
    <t>CA-2017-118885</t>
  </si>
  <si>
    <t>CA-2017-112039</t>
  </si>
  <si>
    <t>US-2016-112977</t>
  </si>
  <si>
    <t>CA-2014-147914</t>
  </si>
  <si>
    <t>CA-2017-142888</t>
  </si>
  <si>
    <t>CA-2014-116932</t>
  </si>
  <si>
    <t>CA-2016-148201</t>
  </si>
  <si>
    <t>CA-2015-127110</t>
  </si>
  <si>
    <t>CA-2017-118857</t>
  </si>
  <si>
    <t>US-2017-116659</t>
  </si>
  <si>
    <t>US-2016-100839</t>
  </si>
  <si>
    <t>CA-2014-151078</t>
  </si>
  <si>
    <t>US-2017-121251</t>
  </si>
  <si>
    <t>CA-2015-121608</t>
  </si>
  <si>
    <t>US-2017-158218</t>
  </si>
  <si>
    <t>CA-2014-114643</t>
  </si>
  <si>
    <t>CA-2015-160472</t>
  </si>
  <si>
    <t>CA-2017-128370</t>
  </si>
  <si>
    <t>US-2017-158512</t>
  </si>
  <si>
    <t>US-2017-113852</t>
  </si>
  <si>
    <t>CA-2015-135391</t>
  </si>
  <si>
    <t>CA-2016-157763</t>
  </si>
  <si>
    <t>CA-2014-117345</t>
  </si>
  <si>
    <t>CA-2017-122693</t>
  </si>
  <si>
    <t>CA-2014-141278</t>
  </si>
  <si>
    <t>CA-2017-162691</t>
  </si>
  <si>
    <t>CA-2015-131422</t>
  </si>
  <si>
    <t>CA-2017-145884</t>
  </si>
  <si>
    <t>CA-2014-103373</t>
  </si>
  <si>
    <t>US-2015-140851</t>
  </si>
  <si>
    <t>CA-2016-109344</t>
  </si>
  <si>
    <t>CA-2016-167507</t>
  </si>
  <si>
    <t>CA-2016-168956</t>
  </si>
  <si>
    <t>US-2014-130379</t>
  </si>
  <si>
    <t>CA-2015-125423</t>
  </si>
  <si>
    <t>CA-2015-164833</t>
  </si>
  <si>
    <t>CA-2015-131597</t>
  </si>
  <si>
    <t>US-2017-161193</t>
  </si>
  <si>
    <t>CA-2014-132612</t>
  </si>
  <si>
    <t>CA-2016-165484</t>
  </si>
  <si>
    <t>CA-2016-164938</t>
  </si>
  <si>
    <t>US-2016-116729</t>
  </si>
  <si>
    <t>CA-2017-158379</t>
  </si>
  <si>
    <t>Adrian Shami</t>
  </si>
  <si>
    <t>CA-2016-149461</t>
  </si>
  <si>
    <t>CA-2016-121034</t>
  </si>
  <si>
    <t>CA-2016-100965</t>
  </si>
  <si>
    <t>US-2017-139465</t>
  </si>
  <si>
    <t>CA-2016-140774</t>
  </si>
  <si>
    <t>CA-2014-104773</t>
  </si>
  <si>
    <t>CA-2014-120474</t>
  </si>
  <si>
    <t>CA-2014-102008</t>
  </si>
  <si>
    <t>CA-2015-154326</t>
  </si>
  <si>
    <t>CA-2017-166317</t>
  </si>
  <si>
    <t>CA-2015-111094</t>
  </si>
  <si>
    <t>CA-2016-124667</t>
  </si>
  <si>
    <t>CA-2015-105347</t>
  </si>
  <si>
    <t>CA-2014-118976</t>
  </si>
  <si>
    <t>CA-2016-129686</t>
  </si>
  <si>
    <t>CA-2017-146024</t>
  </si>
  <si>
    <t>US-2014-158057</t>
  </si>
  <si>
    <t>CA-2016-110254</t>
  </si>
  <si>
    <t>CA-2015-130785</t>
  </si>
  <si>
    <t>CA-2014-141817</t>
  </si>
  <si>
    <t>CA-2014-139017</t>
  </si>
  <si>
    <t>US-2015-107349</t>
  </si>
  <si>
    <t>CA-2015-135622</t>
  </si>
  <si>
    <t>CA-2017-116715</t>
  </si>
  <si>
    <t>CA-2017-168837</t>
  </si>
  <si>
    <t>CA-2015-139094</t>
  </si>
  <si>
    <t>US-2014-157406</t>
  </si>
  <si>
    <t>CA-2016-155670</t>
  </si>
  <si>
    <t>CA-2014-133270</t>
  </si>
  <si>
    <t>CA-2017-152807</t>
  </si>
  <si>
    <t>CA-2014-110527</t>
  </si>
  <si>
    <t>CA-2015-130204</t>
  </si>
  <si>
    <t>CA-2017-101483</t>
  </si>
  <si>
    <t>US-2016-131149</t>
  </si>
  <si>
    <t>CA-2014-125136</t>
  </si>
  <si>
    <t>CA-2016-106894</t>
  </si>
  <si>
    <t>US-2017-164056</t>
  </si>
  <si>
    <t>CA-2015-127453</t>
  </si>
  <si>
    <t>US-2015-123218</t>
  </si>
  <si>
    <t>CA-2016-169943</t>
  </si>
  <si>
    <t>CA-2016-154788</t>
  </si>
  <si>
    <t>CA-2017-104003</t>
  </si>
  <si>
    <t>US-2017-124968</t>
  </si>
  <si>
    <t>CA-2015-145401</t>
  </si>
  <si>
    <t>CA-2017-123491</t>
  </si>
  <si>
    <t>CA-2015-100545</t>
  </si>
  <si>
    <t>CA-2016-106306</t>
  </si>
  <si>
    <t>CA-2014-139857</t>
  </si>
  <si>
    <t>CA-2015-114069</t>
  </si>
  <si>
    <t>CA-2014-135657</t>
  </si>
  <si>
    <t>CA-2015-148376</t>
  </si>
  <si>
    <t>CA-2015-156335</t>
  </si>
  <si>
    <t>US-2016-158708</t>
  </si>
  <si>
    <t>US-2016-154361</t>
  </si>
  <si>
    <t>CA-2017-129833</t>
  </si>
  <si>
    <t>CA-2014-142839</t>
  </si>
  <si>
    <t>CA-2017-143798</t>
  </si>
  <si>
    <t>CA-2017-149489</t>
  </si>
  <si>
    <t>CA-2016-147585</t>
  </si>
  <si>
    <t>US-2016-101497</t>
  </si>
  <si>
    <t>CA-2014-122882</t>
  </si>
  <si>
    <t>CA-2016-122728</t>
  </si>
  <si>
    <t>CA-2015-143077</t>
  </si>
  <si>
    <t>CA-2015-150560</t>
  </si>
  <si>
    <t>CA-2017-111647</t>
  </si>
  <si>
    <t>CA-2016-107615</t>
  </si>
  <si>
    <t>CA-2017-159457</t>
  </si>
  <si>
    <t>US-2015-157154</t>
  </si>
  <si>
    <t>CA-2016-128531</t>
  </si>
  <si>
    <t>CA-2017-144526</t>
  </si>
  <si>
    <t>CA-2017-127285</t>
  </si>
  <si>
    <t>CA-2017-161809</t>
  </si>
  <si>
    <t>CA-2014-127159</t>
  </si>
  <si>
    <t>US-2017-132444</t>
  </si>
  <si>
    <t>CA-2014-135699</t>
  </si>
  <si>
    <t>CA-2015-120341</t>
  </si>
  <si>
    <t>CA-2015-105221</t>
  </si>
  <si>
    <t>CA-2015-111829</t>
  </si>
  <si>
    <t>US-2014-134712</t>
  </si>
  <si>
    <t>CA-2016-157266</t>
  </si>
  <si>
    <t>CA-2014-168984</t>
  </si>
  <si>
    <t>CA-2016-106530</t>
  </si>
  <si>
    <t>CA-2017-101049</t>
  </si>
  <si>
    <t>CA-2015-143119</t>
  </si>
  <si>
    <t>CA-2015-164539</t>
  </si>
  <si>
    <t>CA-2015-157084</t>
  </si>
  <si>
    <t>Jenna Caffey</t>
  </si>
  <si>
    <t>CA-2017-108560</t>
  </si>
  <si>
    <t>US-2016-118780</t>
  </si>
  <si>
    <t>CA-2015-130022</t>
  </si>
  <si>
    <t>US-2016-113509</t>
  </si>
  <si>
    <t>CA-2017-138380</t>
  </si>
  <si>
    <t>CA-2014-156349</t>
  </si>
  <si>
    <t>US-2016-115819</t>
  </si>
  <si>
    <t>CA-2017-116645</t>
  </si>
  <si>
    <t>US-2016-132857</t>
  </si>
  <si>
    <t>CA-2016-164672</t>
  </si>
  <si>
    <t>CA-2017-158876</t>
  </si>
  <si>
    <t>CA-2017-132234</t>
  </si>
  <si>
    <t>CA-2017-149181</t>
  </si>
  <si>
    <t>CA-2015-118423</t>
  </si>
  <si>
    <t>CA-2014-117317</t>
  </si>
  <si>
    <t>CA-2015-122826</t>
  </si>
  <si>
    <t>US-2016-132423</t>
  </si>
  <si>
    <t>CA-2016-109911</t>
  </si>
  <si>
    <t>CA-2015-131338</t>
  </si>
  <si>
    <t>CA-2016-102456</t>
  </si>
  <si>
    <t>CA-2016-154403</t>
  </si>
  <si>
    <t>CA-2016-109057</t>
  </si>
  <si>
    <t>CA-2014-101602</t>
  </si>
  <si>
    <t>US-2014-157385</t>
  </si>
  <si>
    <t>CA-2017-165029</t>
  </si>
  <si>
    <t>US-2017-152002</t>
  </si>
  <si>
    <t>CA-2015-129112</t>
  </si>
  <si>
    <t>CA-2015-132101</t>
  </si>
  <si>
    <t>CA-2014-116239</t>
  </si>
  <si>
    <t>CA-2015-158554</t>
  </si>
  <si>
    <t>US-2017-102890</t>
  </si>
  <si>
    <t>CA-2017-107293</t>
  </si>
  <si>
    <t>Paul Knutson</t>
  </si>
  <si>
    <t>CA-2014-105172</t>
  </si>
  <si>
    <t>CA-2016-126809</t>
  </si>
  <si>
    <t>CA-2015-112116</t>
  </si>
  <si>
    <t>CA-2016-109176</t>
  </si>
  <si>
    <t>CA-2017-120761</t>
  </si>
  <si>
    <t>CA-2015-111507</t>
  </si>
  <si>
    <t>CA-2017-158386</t>
  </si>
  <si>
    <t>CA-2014-130274</t>
  </si>
  <si>
    <t>CA-2016-159345</t>
  </si>
  <si>
    <t>US-2017-124926</t>
  </si>
  <si>
    <t>CA-2014-134278</t>
  </si>
  <si>
    <t>CA-2015-111395</t>
  </si>
  <si>
    <t>CA-2014-150245</t>
  </si>
  <si>
    <t>CA-2014-107181</t>
  </si>
  <si>
    <t>CA-2014-166884</t>
  </si>
  <si>
    <t>CA-2017-121888</t>
  </si>
  <si>
    <t>CA-2016-112389</t>
  </si>
  <si>
    <t>CA-2017-124086</t>
  </si>
  <si>
    <t>CA-2016-139885</t>
  </si>
  <si>
    <t>CA-2017-159884</t>
  </si>
  <si>
    <t>CA-2015-103793</t>
  </si>
  <si>
    <t>CA-2015-148432</t>
  </si>
  <si>
    <t>CA-2016-122392</t>
  </si>
  <si>
    <t>CA-2015-144806</t>
  </si>
  <si>
    <t>CA-2017-109946</t>
  </si>
  <si>
    <t>CA-2017-116204</t>
  </si>
  <si>
    <t>CA-2014-111059</t>
  </si>
  <si>
    <t>CA-2017-148446</t>
  </si>
  <si>
    <t>US-2017-160759</t>
  </si>
  <si>
    <t>CA-2017-112809</t>
  </si>
  <si>
    <t>CA-2017-100384</t>
  </si>
  <si>
    <t>CA-2017-103611</t>
  </si>
  <si>
    <t>CA-2017-108294</t>
  </si>
  <si>
    <t>CA-2016-134208</t>
  </si>
  <si>
    <t>CA-2017-154935</t>
  </si>
  <si>
    <t>CA-2015-153388</t>
  </si>
  <si>
    <t>CA-2016-100468</t>
  </si>
  <si>
    <t>CA-2017-130386</t>
  </si>
  <si>
    <t>CA-2016-141586</t>
  </si>
  <si>
    <t>CA-2017-152485</t>
  </si>
  <si>
    <t>CA-2014-123925</t>
  </si>
  <si>
    <t>CA-2017-139661</t>
  </si>
  <si>
    <t>CA-2017-166436</t>
  </si>
  <si>
    <t>CA-2017-151911</t>
  </si>
  <si>
    <t>CA-2014-136280</t>
  </si>
  <si>
    <t>CA-2015-140410</t>
  </si>
  <si>
    <t>CA-2014-119032</t>
  </si>
  <si>
    <t>US-2016-108098</t>
  </si>
  <si>
    <t>CA-2017-101210</t>
  </si>
  <si>
    <t>US-2016-108455</t>
  </si>
  <si>
    <t>CA-2017-121468</t>
  </si>
  <si>
    <t>CA-2016-121958</t>
  </si>
  <si>
    <t>US-2017-104955</t>
  </si>
  <si>
    <t>CA-2016-113138</t>
  </si>
  <si>
    <t>US-2015-105676</t>
  </si>
  <si>
    <t>CA-2017-164959</t>
  </si>
  <si>
    <t>US-2015-161466</t>
  </si>
  <si>
    <t>CA-2017-139199</t>
  </si>
  <si>
    <t>CA-2015-100769</t>
  </si>
  <si>
    <t>CA-2014-151708</t>
  </si>
  <si>
    <t>US-2016-104794</t>
  </si>
  <si>
    <t>CA-2016-152289</t>
  </si>
  <si>
    <t>US-2016-128902</t>
  </si>
  <si>
    <t>CA-2015-119907</t>
  </si>
  <si>
    <t>CA-2014-155271</t>
  </si>
  <si>
    <t>CA-2016-123722</t>
  </si>
  <si>
    <t>CA-2015-111297</t>
  </si>
  <si>
    <t>CA-2017-148474</t>
  </si>
  <si>
    <t>CA-2016-133711</t>
  </si>
  <si>
    <t>US-2015-160150</t>
  </si>
  <si>
    <t>CA-2015-145821</t>
  </si>
  <si>
    <t>US-2014-112564</t>
  </si>
  <si>
    <t>CA-2017-102337</t>
  </si>
  <si>
    <t>CA-2016-133725</t>
  </si>
  <si>
    <t>CA-2015-166135</t>
  </si>
  <si>
    <t>CA-2017-117695</t>
  </si>
  <si>
    <t>CA-2017-128160</t>
  </si>
  <si>
    <t>CA-2017-122735</t>
  </si>
  <si>
    <t>CA-2015-139731</t>
  </si>
  <si>
    <t>CA-2017-106852</t>
  </si>
  <si>
    <t>US-2016-153129</t>
  </si>
  <si>
    <t>CA-2014-120768</t>
  </si>
  <si>
    <t>CA-2017-122700</t>
  </si>
  <si>
    <t>US-2015-164448</t>
  </si>
  <si>
    <t>CA-2015-124800</t>
  </si>
  <si>
    <t>CA-2015-126697</t>
  </si>
  <si>
    <t>CA-2017-115994</t>
  </si>
  <si>
    <t>CA-2014-146640</t>
  </si>
  <si>
    <t>CA-2016-136329</t>
  </si>
  <si>
    <t>CA-2017-105144</t>
  </si>
  <si>
    <t>US-2016-122245</t>
  </si>
  <si>
    <t>CA-2016-130407</t>
  </si>
  <si>
    <t>US-2014-118486</t>
  </si>
  <si>
    <t>US-2016-161396</t>
  </si>
  <si>
    <t>CA-2016-159212</t>
  </si>
  <si>
    <t>CA-2016-124485</t>
  </si>
  <si>
    <t>US-2017-117247</t>
  </si>
  <si>
    <t>CA-2017-124828</t>
  </si>
  <si>
    <t>US-2016-108504</t>
  </si>
  <si>
    <t>US-2016-100566</t>
  </si>
  <si>
    <t>CA-2014-126361</t>
  </si>
  <si>
    <t>CA-2015-120362</t>
  </si>
  <si>
    <t>US-2014-157021</t>
  </si>
  <si>
    <t>CA-2017-136672</t>
  </si>
  <si>
    <t>Jim Radford</t>
  </si>
  <si>
    <t>US-2015-103471</t>
  </si>
  <si>
    <t>CA-2017-133249</t>
  </si>
  <si>
    <t>US-2017-155425</t>
  </si>
  <si>
    <t>CA-2017-125199</t>
  </si>
  <si>
    <t>US-2014-151925</t>
  </si>
  <si>
    <t>CA-2017-160045</t>
  </si>
  <si>
    <t>CA-2016-145247</t>
  </si>
  <si>
    <t>US-2014-160444</t>
  </si>
  <si>
    <t>CA-2017-162978</t>
  </si>
  <si>
    <t>CA-2016-162901</t>
  </si>
  <si>
    <t>CA-2014-153976</t>
  </si>
  <si>
    <t>CA-2014-118339</t>
  </si>
  <si>
    <t>CA-2015-131758</t>
  </si>
  <si>
    <t>CA-2017-113481</t>
  </si>
  <si>
    <t>CA-2017-100524</t>
  </si>
  <si>
    <t>US-2017-123281</t>
  </si>
  <si>
    <t>CA-2016-122133</t>
  </si>
  <si>
    <t>CA-2014-121664</t>
  </si>
  <si>
    <t>CA-2014-122567</t>
  </si>
  <si>
    <t>CA-2017-127705</t>
  </si>
  <si>
    <t>CA-2016-142762</t>
  </si>
  <si>
    <t>CA-2017-106033</t>
  </si>
  <si>
    <t>CA-2016-128258</t>
  </si>
  <si>
    <t>CA-2015-120439</t>
  </si>
  <si>
    <t>US-2014-117058</t>
  </si>
  <si>
    <t>CA-2014-107153</t>
  </si>
  <si>
    <t>CA-2017-162635</t>
  </si>
  <si>
    <t>CA-2017-121804</t>
  </si>
  <si>
    <t>CA-2017-167703</t>
  </si>
  <si>
    <t>CA-2014-160773</t>
  </si>
  <si>
    <t>CA-2017-157651</t>
  </si>
  <si>
    <t>CA-2016-145919</t>
  </si>
  <si>
    <t>US-2016-134488</t>
  </si>
  <si>
    <t>CA-2016-141082</t>
  </si>
  <si>
    <t>CA-2016-141397</t>
  </si>
  <si>
    <t>CA-2016-101966</t>
  </si>
  <si>
    <t>US-2017-126179</t>
  </si>
  <si>
    <t>CA-2015-115847</t>
  </si>
  <si>
    <t>CA-2016-137043</t>
  </si>
  <si>
    <t>CA-2015-121391</t>
  </si>
  <si>
    <t>CA-2016-134425</t>
  </si>
  <si>
    <t>CA-2017-115427</t>
  </si>
  <si>
    <t>CA-2015-138898</t>
  </si>
  <si>
    <t>CA-2015-101707</t>
  </si>
  <si>
    <t>CA-2016-163384</t>
  </si>
  <si>
    <t>CA-2016-154711</t>
  </si>
  <si>
    <t>CA-2015-124268</t>
  </si>
  <si>
    <t>CA-2016-119445</t>
  </si>
  <si>
    <t>US-2015-149692</t>
  </si>
  <si>
    <t>CA-2017-122154</t>
  </si>
  <si>
    <t>CA-2016-160815</t>
  </si>
  <si>
    <t>CA-2014-163293</t>
  </si>
  <si>
    <t>CA-2016-148698</t>
  </si>
  <si>
    <t>CA-2016-119186</t>
  </si>
  <si>
    <t>US-2016-103646</t>
  </si>
  <si>
    <t>CA-2017-100426</t>
  </si>
  <si>
    <t>CA-2017-121412</t>
  </si>
  <si>
    <t>US-2014-167738</t>
  </si>
  <si>
    <t>CA-2017-110380</t>
  </si>
  <si>
    <t>CA-2016-155992</t>
  </si>
  <si>
    <t>CA-2017-105053</t>
  </si>
  <si>
    <t>US-2016-144393</t>
  </si>
  <si>
    <t>Jocasta Rupert</t>
  </si>
  <si>
    <t>CA-2017-117079</t>
  </si>
  <si>
    <t>US-2016-168620</t>
  </si>
  <si>
    <t>CA-2017-144638</t>
  </si>
  <si>
    <t>CA-2015-154956</t>
  </si>
  <si>
    <t>CA-2017-115602</t>
  </si>
  <si>
    <t>CA-2014-168494</t>
  </si>
  <si>
    <t>CA-2017-133641</t>
  </si>
  <si>
    <t>US-2016-162859</t>
  </si>
  <si>
    <t>CA-2016-128727</t>
  </si>
  <si>
    <t>CA-2014-127012</t>
  </si>
  <si>
    <t>CA-2016-144344</t>
  </si>
  <si>
    <t>CA-2016-153682</t>
  </si>
  <si>
    <t>CA-2015-132570</t>
  </si>
  <si>
    <t>CA-2017-100013</t>
  </si>
  <si>
    <t>CA-2016-126004</t>
  </si>
  <si>
    <t>CA-2014-110184</t>
  </si>
  <si>
    <t>US-2017-118087</t>
  </si>
  <si>
    <t>CA-2016-137050</t>
  </si>
  <si>
    <t>CA-2017-133235</t>
  </si>
  <si>
    <t>CA-2016-114727</t>
  </si>
  <si>
    <t>CA-2016-130946</t>
  </si>
  <si>
    <t>US-2015-130519</t>
  </si>
  <si>
    <t>CA-2017-117212</t>
  </si>
  <si>
    <t>CA-2014-127131</t>
  </si>
  <si>
    <t>CA-2017-138779</t>
  </si>
  <si>
    <t>CA-2014-128146</t>
  </si>
  <si>
    <t>CA-2016-168081</t>
  </si>
  <si>
    <t>CA-2016-113621</t>
  </si>
  <si>
    <t>CA-2014-120243</t>
  </si>
  <si>
    <t>CA-2016-161207</t>
  </si>
  <si>
    <t>CA-2015-132080</t>
  </si>
  <si>
    <t>US-2015-104430</t>
  </si>
  <si>
    <t>CA-2014-158064</t>
  </si>
  <si>
    <t>US-2014-100279</t>
  </si>
  <si>
    <t>CA-2017-145226</t>
  </si>
  <si>
    <t>CA-2015-125416</t>
  </si>
  <si>
    <t>CA-2014-117709</t>
  </si>
  <si>
    <t>CA-2014-127964</t>
  </si>
  <si>
    <t>CA-2014-126522</t>
  </si>
  <si>
    <t>CA-2017-147039</t>
  </si>
  <si>
    <t>CA-2016-149314</t>
  </si>
  <si>
    <t>CA-2014-136567</t>
  </si>
  <si>
    <t>CA-2017-160395</t>
  </si>
  <si>
    <t>CA-2015-113971</t>
  </si>
  <si>
    <t>CA-2015-112452</t>
  </si>
  <si>
    <t>CA-2014-146969</t>
  </si>
  <si>
    <t>CA-2016-152170</t>
  </si>
  <si>
    <t>US-2016-148803</t>
  </si>
  <si>
    <t>US-2016-134908</t>
  </si>
  <si>
    <t>US-2016-114776</t>
  </si>
  <si>
    <t>CA-2016-112102</t>
  </si>
  <si>
    <t>CA-2015-105970</t>
  </si>
  <si>
    <t>US-2014-147627</t>
  </si>
  <si>
    <t>CA-2015-142755</t>
  </si>
  <si>
    <t>CA-2016-144855</t>
  </si>
  <si>
    <t>CA-2017-140585</t>
  </si>
  <si>
    <t>US-2016-110156</t>
  </si>
  <si>
    <t>CA-2016-112340</t>
  </si>
  <si>
    <t>US-2017-145863</t>
  </si>
  <si>
    <t>CA-2016-107216</t>
  </si>
  <si>
    <t>CA-2014-159338</t>
  </si>
  <si>
    <t>CA-2017-160423</t>
  </si>
  <si>
    <t>CA-2015-165085</t>
  </si>
  <si>
    <t>CA-2015-143490</t>
  </si>
  <si>
    <t>CA-2017-158407</t>
  </si>
  <si>
    <t>CA-2016-166163</t>
  </si>
  <si>
    <t>CA-2016-167584</t>
  </si>
  <si>
    <t>US-2016-143819</t>
  </si>
  <si>
    <t>CA-2015-110016</t>
  </si>
  <si>
    <t>CA-2017-132521</t>
  </si>
  <si>
    <t>CA-2016-161781</t>
  </si>
  <si>
    <t>CA-2016-134348</t>
  </si>
  <si>
    <t>CA-2017-106943</t>
  </si>
  <si>
    <t>CA-2016-152814</t>
  </si>
  <si>
    <t>CA-2015-144652</t>
  </si>
  <si>
    <t>US-2015-150161</t>
  </si>
  <si>
    <t>US-2017-139955</t>
  </si>
  <si>
    <t>CA-2016-157686</t>
  </si>
  <si>
    <t>CA-2015-161263</t>
  </si>
  <si>
    <t>US-2015-125374</t>
  </si>
  <si>
    <t>CA-2016-105284</t>
  </si>
  <si>
    <t>CA-2017-167150</t>
  </si>
  <si>
    <t>CA-2015-110667</t>
  </si>
  <si>
    <t>US-2015-153500</t>
  </si>
  <si>
    <t>CA-2014-139192</t>
  </si>
  <si>
    <t>CA-2016-169103</t>
  </si>
  <si>
    <t>CA-2017-152702</t>
  </si>
  <si>
    <t>CA-2017-115651</t>
  </si>
  <si>
    <t>CA-2016-102981</t>
  </si>
  <si>
    <t>CA-2016-127670</t>
  </si>
  <si>
    <t>CA-2017-121818</t>
  </si>
  <si>
    <t>CA-2015-127418</t>
  </si>
  <si>
    <t>Ed Ludwig</t>
  </si>
  <si>
    <t>CA-2016-113061</t>
  </si>
  <si>
    <t>CA-2016-109820</t>
  </si>
  <si>
    <t>CA-2014-163552</t>
  </si>
  <si>
    <t>CA-2016-126529</t>
  </si>
  <si>
    <t>CA-2017-106964</t>
  </si>
  <si>
    <t>CA-2015-167269</t>
  </si>
  <si>
    <t>CA-2015-124450</t>
  </si>
  <si>
    <t>CA-2015-108665</t>
  </si>
  <si>
    <t>CA-2015-133025</t>
  </si>
  <si>
    <t>US-2015-126214</t>
  </si>
  <si>
    <t>CA-2017-118437</t>
  </si>
  <si>
    <t>CA-2014-158540</t>
  </si>
  <si>
    <t>CA-2017-135034</t>
  </si>
  <si>
    <t>US-2017-106705</t>
  </si>
  <si>
    <t>CA-2015-105312</t>
  </si>
  <si>
    <t>CA-2015-111199</t>
  </si>
  <si>
    <t>CA-2015-126445</t>
  </si>
  <si>
    <t>CA-2015-124891</t>
  </si>
  <si>
    <t>CA-2016-155488</t>
  </si>
  <si>
    <t>CA-2015-162537</t>
  </si>
  <si>
    <t>CA-2014-117639</t>
  </si>
  <si>
    <t>CA-2016-105585</t>
  </si>
  <si>
    <t>CA-2016-110023</t>
  </si>
  <si>
    <t>CA-2015-153549</t>
  </si>
  <si>
    <t>CA-2017-167899</t>
  </si>
  <si>
    <t>CA-2015-146829</t>
  </si>
  <si>
    <t>CA-2017-100314</t>
  </si>
  <si>
    <t>CA-2014-163419</t>
  </si>
  <si>
    <t>CA-2016-144939</t>
  </si>
  <si>
    <t>CA-2015-157035</t>
  </si>
  <si>
    <t>CA-2016-145499</t>
  </si>
  <si>
    <t>CA-2017-159366</t>
  </si>
  <si>
    <t>US-2017-100209</t>
  </si>
  <si>
    <t>US-2017-103247</t>
  </si>
  <si>
    <t>CA-2014-115791</t>
  </si>
  <si>
    <t>CA-2017-135279</t>
  </si>
  <si>
    <t>CA-2014-127488</t>
  </si>
  <si>
    <t>CA-2016-120859</t>
  </si>
  <si>
    <t>CA-2015-160059</t>
  </si>
  <si>
    <t>CA-2017-152142</t>
  </si>
  <si>
    <t>CA-2015-112571</t>
  </si>
  <si>
    <t>CA-2017-102414</t>
  </si>
  <si>
    <t>CA-2017-119305</t>
  </si>
  <si>
    <t>CA-2017-136539</t>
  </si>
  <si>
    <t>CA-2017-131156</t>
  </si>
  <si>
    <t>US-2017-110576</t>
  </si>
  <si>
    <t>US-2015-140200</t>
  </si>
  <si>
    <t>CA-2015-120880</t>
  </si>
  <si>
    <t>CA-2016-142958</t>
  </si>
  <si>
    <t>CA-2016-105760</t>
  </si>
  <si>
    <t>CA-2015-148250</t>
  </si>
  <si>
    <t>US-2017-111745</t>
  </si>
  <si>
    <t>CA-2016-140081</t>
  </si>
  <si>
    <t>CA-2017-114216</t>
  </si>
  <si>
    <t>CA-2017-144932</t>
  </si>
  <si>
    <t>CA-2015-115091</t>
  </si>
  <si>
    <t>CA-2014-132962</t>
  </si>
  <si>
    <t>CA-2016-149797</t>
  </si>
  <si>
    <t>CA-2015-111164</t>
  </si>
  <si>
    <t>CA-2014-138296</t>
  </si>
  <si>
    <t>CA-2016-165218</t>
  </si>
  <si>
    <t>US-2014-141215</t>
  </si>
  <si>
    <t>CA-2017-102519</t>
  </si>
  <si>
    <t>CA-2015-133627</t>
  </si>
  <si>
    <t>CA-2017-137596</t>
  </si>
  <si>
    <t>CA-2017-143259</t>
  </si>
  <si>
    <t>CA-2016-130477</t>
  </si>
  <si>
    <t>CA-2017-132353</t>
  </si>
  <si>
    <t>CA-2017-150959</t>
  </si>
  <si>
    <t>US-2016-114622</t>
  </si>
  <si>
    <t>CA-2017-160983</t>
  </si>
  <si>
    <t>CA-2014-144407</t>
  </si>
  <si>
    <t>CA-2016-140634</t>
  </si>
  <si>
    <t>CA-2016-105494</t>
  </si>
  <si>
    <t>CA-2017-133256</t>
  </si>
  <si>
    <t>CA-2017-132934</t>
  </si>
  <si>
    <t>CA-2014-104976</t>
  </si>
  <si>
    <t>CA-2017-150707</t>
  </si>
  <si>
    <t>CA-2017-115364</t>
  </si>
  <si>
    <t>CA-2015-143602</t>
  </si>
  <si>
    <t>CA-2014-134061</t>
  </si>
  <si>
    <t>CA-2016-165148</t>
  </si>
  <si>
    <t>US-2017-123463</t>
  </si>
  <si>
    <t>CA-2015-129098</t>
  </si>
  <si>
    <t>CA-2017-111689</t>
  </si>
  <si>
    <t>US-2014-158638</t>
  </si>
  <si>
    <t>CA-2016-116736</t>
  </si>
  <si>
    <t>CA-2017-114636</t>
  </si>
  <si>
    <t>CA-2014-148488</t>
  </si>
  <si>
    <t>CA-2015-131128</t>
  </si>
  <si>
    <t>CA-2016-158099</t>
  </si>
  <si>
    <t>CA-2014-136742</t>
  </si>
  <si>
    <t>CA-2016-134362</t>
  </si>
  <si>
    <t>CA-2014-149020</t>
  </si>
  <si>
    <t>CA-2016-134474</t>
  </si>
  <si>
    <t>CA-2014-133851</t>
  </si>
  <si>
    <t>CA-2017-161984</t>
  </si>
  <si>
    <t>CA-2014-125612</t>
  </si>
  <si>
    <t>CA-2016-123274</t>
  </si>
  <si>
    <t>CA-2016-113747</t>
  </si>
  <si>
    <t>CA-2016-152534</t>
  </si>
  <si>
    <t>CA-2014-107755</t>
  </si>
  <si>
    <t>CA-2017-107503</t>
  </si>
  <si>
    <t>CA-2015-114300</t>
  </si>
  <si>
    <t>CA-2016-161669</t>
  </si>
  <si>
    <t>CA-2015-100454</t>
  </si>
  <si>
    <t>US-2016-137547</t>
  </si>
  <si>
    <t>US-2017-156083</t>
  </si>
  <si>
    <t>US-2014-115987</t>
  </si>
  <si>
    <t>CA-2016-165316</t>
  </si>
  <si>
    <t>CA-2017-129462</t>
  </si>
  <si>
    <t>CA-2017-126956</t>
  </si>
  <si>
    <t>US-2014-102071</t>
  </si>
  <si>
    <t>CA-2017-101434</t>
  </si>
  <si>
    <t>CA-2014-140858</t>
  </si>
  <si>
    <t>CA-2016-149370</t>
  </si>
  <si>
    <t>CA-2015-106565</t>
  </si>
  <si>
    <t>CA-2017-143686</t>
  </si>
  <si>
    <t>CA-2014-151995</t>
  </si>
  <si>
    <t>CA-2015-140921</t>
  </si>
  <si>
    <t>CA-2014-134313</t>
  </si>
  <si>
    <t>CA-2017-135783</t>
  </si>
  <si>
    <t>CA-2016-115504</t>
  </si>
  <si>
    <t>CA-2016-136133</t>
  </si>
  <si>
    <t>CA-2017-105809</t>
  </si>
  <si>
    <t>CA-2015-101910</t>
  </si>
  <si>
    <t>CA-2015-124653</t>
  </si>
  <si>
    <t>CA-2017-151428</t>
  </si>
  <si>
    <t>CA-2014-156433</t>
  </si>
  <si>
    <t>CA-2016-105256</t>
  </si>
  <si>
    <t>CA-2015-115938</t>
  </si>
  <si>
    <t>CA-2015-154620</t>
  </si>
  <si>
    <t>CA-2017-129567</t>
  </si>
  <si>
    <t>CA-2015-154921</t>
  </si>
  <si>
    <t>US-2015-157014</t>
  </si>
  <si>
    <t>CA-2015-144267</t>
  </si>
  <si>
    <t>CA-2014-165974</t>
  </si>
  <si>
    <t>CA-2017-104220</t>
  </si>
  <si>
    <t>CA-2016-157245</t>
  </si>
  <si>
    <t>CA-2014-106810</t>
  </si>
  <si>
    <t>CA-2014-162775</t>
  </si>
  <si>
    <t>CA-2015-114923</t>
  </si>
  <si>
    <t>CA-2017-126046</t>
  </si>
  <si>
    <t>CA-2015-112319</t>
  </si>
  <si>
    <t>CA-2017-133333</t>
  </si>
  <si>
    <t>CA-2017-117240</t>
  </si>
  <si>
    <t>CA-2014-106803</t>
  </si>
  <si>
    <t>CA-2016-140928</t>
  </si>
  <si>
    <t>CA-2015-135272</t>
  </si>
  <si>
    <t>CA-2016-110499</t>
  </si>
  <si>
    <t>CA-2017-126074</t>
  </si>
  <si>
    <t>CA-2016-150889</t>
  </si>
  <si>
    <t>CA-2014-124429</t>
  </si>
  <si>
    <t>US-2016-146710</t>
  </si>
  <si>
    <t>CA-2014-112326</t>
  </si>
  <si>
    <t>CA-2014-132500</t>
  </si>
  <si>
    <t>CA-2017-131954</t>
  </si>
  <si>
    <t>US-2016-150861</t>
  </si>
  <si>
    <t>CA-2017-144113</t>
  </si>
  <si>
    <t>CA-2016-114713</t>
  </si>
  <si>
    <t>CA-2014-117429</t>
  </si>
  <si>
    <t>CA-2016-142335</t>
  </si>
  <si>
    <t>CA-2016-112942</t>
  </si>
  <si>
    <t>CA-2014-104472</t>
  </si>
  <si>
    <t>CA-2017-108910</t>
  </si>
  <si>
    <t>CA-2014-130092</t>
  </si>
  <si>
    <t>CA-2014-153150</t>
  </si>
  <si>
    <t>US-2017-100048</t>
  </si>
  <si>
    <t>CA-2017-146136</t>
  </si>
  <si>
    <t>CA-2014-113887</t>
  </si>
  <si>
    <t>CA-2014-112158</t>
  </si>
  <si>
    <t>CA-2014-138527</t>
  </si>
  <si>
    <t>CA-2015-142027</t>
  </si>
  <si>
    <t>CA-2016-163755</t>
  </si>
  <si>
    <t>CA-2017-114552</t>
  </si>
  <si>
    <t>CA-2015-119291</t>
  </si>
  <si>
    <t>CA-2015-131534</t>
  </si>
  <si>
    <t>US-2014-117135</t>
  </si>
  <si>
    <t>CA-2017-161480</t>
  </si>
  <si>
    <t>CA-2014-157784</t>
  </si>
  <si>
    <t>US-2017-168116</t>
  </si>
  <si>
    <t>CA-2016-164511</t>
  </si>
  <si>
    <t>US-2017-119438</t>
  </si>
  <si>
    <t>CA-2017-130351</t>
  </si>
  <si>
    <t>CA-2017-111178</t>
  </si>
  <si>
    <t>US-2017-106663</t>
  </si>
  <si>
    <t>CA-2014-156314</t>
  </si>
  <si>
    <t>CA-2017-132682</t>
  </si>
  <si>
    <t>CA-2016-143308</t>
  </si>
  <si>
    <t>CA-2016-123666</t>
  </si>
  <si>
    <t>CA-2015-146563</t>
  </si>
  <si>
    <t>US-2016-156097</t>
  </si>
  <si>
    <t>CA-2016-137239</t>
  </si>
  <si>
    <t>CA-2017-140844</t>
  </si>
  <si>
    <t>CA-2016-132661</t>
  </si>
  <si>
    <t>CA-2016-160745</t>
  </si>
  <si>
    <t>CA-2016-103947</t>
  </si>
  <si>
    <t>CA-2017-126221</t>
  </si>
  <si>
    <t>US-2017-127719</t>
  </si>
  <si>
    <t>CA-2017-106103</t>
  </si>
  <si>
    <t>CA-2017-167913</t>
  </si>
  <si>
    <t>CA-2016-147067</t>
  </si>
  <si>
    <t>CA-2016-115917</t>
  </si>
  <si>
    <t>US-2016-123470</t>
  </si>
  <si>
    <t>CA-2015-168004</t>
  </si>
  <si>
    <t>CA-2017-144694</t>
  </si>
  <si>
    <t>US-2016-135720</t>
  </si>
  <si>
    <t>CA-2017-133431</t>
  </si>
  <si>
    <t>CA-2017-153787</t>
  </si>
  <si>
    <t>CA-2017-163020</t>
  </si>
  <si>
    <t>CA-2015-138009</t>
  </si>
  <si>
    <t>US-2014-111171</t>
  </si>
  <si>
    <t>CA-2017-117947</t>
  </si>
  <si>
    <t>CA-2017-138611</t>
  </si>
  <si>
    <t>CA-2016-121223</t>
  </si>
  <si>
    <t>CA-2016-161816</t>
  </si>
  <si>
    <t>US-2014-105767</t>
  </si>
  <si>
    <t>CA-2014-149958</t>
  </si>
  <si>
    <t>US-2016-100720</t>
  </si>
  <si>
    <t>CA-2016-120180</t>
  </si>
  <si>
    <t>CA-2014-131450</t>
  </si>
  <si>
    <t>CA-2014-135405</t>
  </si>
  <si>
    <t>US-2016-156986</t>
  </si>
  <si>
    <t>CA-2015-128139</t>
  </si>
  <si>
    <t>CA-2017-145233</t>
  </si>
  <si>
    <t>CA-2015-132906</t>
  </si>
  <si>
    <t>CA-2017-118640</t>
  </si>
  <si>
    <t>CA-2015-149713</t>
  </si>
  <si>
    <t>CA-2016-127250</t>
  </si>
  <si>
    <t>CA-2017-164826</t>
  </si>
  <si>
    <t>CA-2017-156951</t>
  </si>
  <si>
    <t>CA-2017-137099</t>
  </si>
  <si>
    <t>CA-2015-130736</t>
  </si>
  <si>
    <t>CA-2014-145576</t>
  </si>
  <si>
    <t>CA-2017-118731</t>
  </si>
  <si>
    <t>CA-2016-113243</t>
  </si>
  <si>
    <t>CA-2014-155852</t>
  </si>
  <si>
    <t>CA-2017-100650</t>
  </si>
  <si>
    <t>CA-2017-101945</t>
  </si>
  <si>
    <t>CA-2017-112774</t>
  </si>
  <si>
    <t>CA-2016-136406</t>
  </si>
  <si>
    <t>CA-2015-113173</t>
  </si>
  <si>
    <t>CA-2017-162929</t>
  </si>
  <si>
    <t>CA-2014-103849</t>
  </si>
  <si>
    <t>US-2015-120161</t>
  </si>
  <si>
    <t>CA-2016-136924</t>
  </si>
  <si>
    <t>CA-2014-140795</t>
  </si>
  <si>
    <t>CA-2015-134894</t>
  </si>
  <si>
    <t>CA-2015-147851</t>
  </si>
  <si>
    <t>US-2017-122637</t>
  </si>
  <si>
    <t>CA-2016-126613</t>
  </si>
  <si>
    <t>CA-2016-168753</t>
  </si>
  <si>
    <t>US-2017-129441</t>
  </si>
  <si>
    <t>CA-2015-102848</t>
  </si>
  <si>
    <t>US-2015-138303</t>
  </si>
  <si>
    <t>Patricia Hirasaki</t>
  </si>
  <si>
    <t>CA-2017-113558</t>
  </si>
  <si>
    <t>CA-2015-158792</t>
  </si>
  <si>
    <t>US-2016-139486</t>
  </si>
  <si>
    <t>CA-2017-145142</t>
  </si>
  <si>
    <t>CA-2015-157812</t>
  </si>
  <si>
    <t>CA-2017-127432</t>
  </si>
  <si>
    <t>CA-2017-163405</t>
  </si>
  <si>
    <t>CA-2016-106341</t>
  </si>
  <si>
    <t>CA-2017-135307</t>
  </si>
  <si>
    <t>CA-2015-145352</t>
  </si>
  <si>
    <t>CA-2017-134978</t>
  </si>
  <si>
    <t>US-2016-105578</t>
  </si>
  <si>
    <t>CA-2016-126158</t>
  </si>
  <si>
    <t>CA-2015-134782</t>
  </si>
  <si>
    <t>US-2016-120929</t>
  </si>
  <si>
    <t>CA-2016-169166</t>
  </si>
  <si>
    <t>CA-2014-113362</t>
  </si>
  <si>
    <t>CA-2014-133753</t>
  </si>
  <si>
    <t>CA-2014-154627</t>
  </si>
  <si>
    <t>CA-2017-140963</t>
  </si>
  <si>
    <t>CA-2014-127691</t>
  </si>
  <si>
    <t>CA-2014-134677</t>
  </si>
  <si>
    <t>CA-2016-100790</t>
  </si>
  <si>
    <t>CA-2016-152632</t>
  </si>
  <si>
    <t>CA-2016-103891</t>
  </si>
  <si>
    <t>CA-2014-144666</t>
  </si>
  <si>
    <t>CA-2015-154144</t>
  </si>
  <si>
    <t>US-2016-100419</t>
  </si>
  <si>
    <t>CA-2017-154907</t>
  </si>
  <si>
    <t>US-2015-101399</t>
  </si>
  <si>
    <t>CA-2016-109869</t>
  </si>
  <si>
    <t>CA-2015-109638</t>
  </si>
  <si>
    <t>US-2016-157945</t>
  </si>
  <si>
    <t>US-2014-110674</t>
  </si>
  <si>
    <t>CA-2016-100153</t>
  </si>
  <si>
    <t>CA-2017-147277</t>
  </si>
  <si>
    <t>CA-2016-166674</t>
  </si>
  <si>
    <t>CA-2017-154214</t>
  </si>
  <si>
    <t>CA-2016-115756</t>
  </si>
  <si>
    <t>CA-2017-157252</t>
  </si>
  <si>
    <t>CA-2017-130043</t>
  </si>
  <si>
    <t>CA-2016-147375</t>
  </si>
  <si>
    <t>US-2014-150574</t>
  </si>
  <si>
    <t>CA-2016-127369</t>
  </si>
  <si>
    <t>US-2016-123750</t>
  </si>
  <si>
    <t>CA-2017-152275</t>
  </si>
  <si>
    <t>CA-2014-101476</t>
  </si>
  <si>
    <t>CA-2017-149160</t>
  </si>
  <si>
    <t>CA-2017-155705</t>
  </si>
  <si>
    <t>CA-2017-125388</t>
  </si>
  <si>
    <t>CA-2014-142048</t>
  </si>
  <si>
    <t>CA-2017-110478</t>
  </si>
  <si>
    <t>CA-2017-154816</t>
  </si>
  <si>
    <t>CA-2016-148796</t>
  </si>
  <si>
    <t>CA-2017-122105</t>
  </si>
  <si>
    <t>CA-2017-142636</t>
  </si>
  <si>
    <t>CA-2017-117457</t>
  </si>
  <si>
    <t>CA-2017-117933</t>
  </si>
  <si>
    <t>CA-2014-155208</t>
  </si>
  <si>
    <t>CA-2014-113166</t>
  </si>
  <si>
    <t>CA-2016-108987</t>
  </si>
  <si>
    <t>CA-2015-122259</t>
  </si>
  <si>
    <t>CA-2017-165603</t>
  </si>
  <si>
    <t>CA-2017-102946</t>
  </si>
  <si>
    <t>US-2014-134971</t>
  </si>
  <si>
    <t>US-2014-135972</t>
  </si>
  <si>
    <t>CA-2017-101798</t>
  </si>
  <si>
    <t>CA-2014-115973</t>
  </si>
  <si>
    <t>CA-2015-122756</t>
  </si>
  <si>
    <t>US-2015-168935</t>
  </si>
  <si>
    <t>CA-2015-125395</t>
  </si>
  <si>
    <t>CA-2016-134775</t>
  </si>
  <si>
    <t>CA-2015-130792</t>
  </si>
  <si>
    <t>US-2017-134481</t>
  </si>
  <si>
    <t>US-2016-134656</t>
  </si>
  <si>
    <t>US-2014-119137</t>
  </si>
  <si>
    <t>CA-2017-104745</t>
  </si>
  <si>
    <t>CA-2016-155516</t>
  </si>
  <si>
    <t>CA-2014-123344</t>
  </si>
  <si>
    <t>CA-2017-144904</t>
  </si>
  <si>
    <t>CA-2017-155698</t>
  </si>
  <si>
    <t>CA-2016-130001</t>
  </si>
  <si>
    <t>CA-2016-138520</t>
  </si>
  <si>
    <t>CA-2016-129714</t>
  </si>
  <si>
    <t>CA-2017-134306</t>
  </si>
  <si>
    <t>CA-2017-169901</t>
  </si>
  <si>
    <t>US-2015-120712</t>
  </si>
  <si>
    <t>CA-2014-122336</t>
  </si>
  <si>
    <t>CA-2015-128167</t>
  </si>
  <si>
    <t>CA-2014-129924</t>
  </si>
  <si>
    <t>CA-2015-137946</t>
  </si>
  <si>
    <t>US-2016-150147</t>
  </si>
  <si>
    <t>US-2016-141544</t>
  </si>
  <si>
    <t>CA-2017-153339</t>
  </si>
  <si>
    <t>CA-2016-162138</t>
  </si>
  <si>
    <t>CA-2014-156601</t>
  </si>
  <si>
    <t>CA-2014-164973</t>
  </si>
  <si>
    <t>CA-2014-164259</t>
  </si>
  <si>
    <t>CA-2014-167850</t>
  </si>
  <si>
    <t>CA-2014-120887</t>
  </si>
  <si>
    <t>CA-2016-142902</t>
  </si>
  <si>
    <t>CA-2017-126774</t>
  </si>
  <si>
    <t>CA-2014-111003</t>
  </si>
  <si>
    <t>CA-2014-130960</t>
  </si>
  <si>
    <t>CA-2015-144253</t>
  </si>
  <si>
    <t>US-2017-152380</t>
  </si>
  <si>
    <t>CA-2016-142545</t>
  </si>
  <si>
    <t>CA-2014-111451</t>
  </si>
  <si>
    <t>CA-2016-110772</t>
  </si>
  <si>
    <t>CA-2016-112697</t>
  </si>
  <si>
    <t>CA-2015-130883</t>
  </si>
  <si>
    <t>CA-2015-130890</t>
  </si>
  <si>
    <t>US-2015-161991</t>
  </si>
  <si>
    <t>CA-2017-132976</t>
  </si>
  <si>
    <t>CA-2017-118136</t>
  </si>
  <si>
    <t>CA-2015-155334</t>
  </si>
  <si>
    <t>CA-2017-163979</t>
  </si>
  <si>
    <t>US-2017-145366</t>
  </si>
  <si>
    <t>CA-2016-111010</t>
  </si>
  <si>
    <t>CA-2017-136826</t>
  </si>
  <si>
    <t>CA-2015-155040</t>
  </si>
  <si>
    <t>CA-2016-125318</t>
  </si>
  <si>
    <t>US-2014-106992</t>
  </si>
  <si>
    <t>US-2017-155299</t>
  </si>
  <si>
    <t>CA-2017-163139</t>
  </si>
  <si>
    <t>US-2015-159982</t>
  </si>
  <si>
    <t>CA-2016-146941</t>
  </si>
  <si>
    <t>CA-2016-145625</t>
  </si>
  <si>
    <t>CA-2016-154739</t>
  </si>
  <si>
    <t>CA-2014-131926</t>
  </si>
  <si>
    <t>CA-2016-157749</t>
  </si>
  <si>
    <t>CA-2017-160514</t>
  </si>
  <si>
    <t>US-2017-100930</t>
  </si>
  <si>
    <t>US-2014-156216</t>
  </si>
  <si>
    <t>US-2015-145436</t>
  </si>
  <si>
    <t>CA-2015-163055</t>
  </si>
  <si>
    <t>CA-2015-169397</t>
  </si>
  <si>
    <t>CA-2016-130162</t>
  </si>
  <si>
    <t>CA-2015-146262</t>
  </si>
  <si>
    <t>CA-2015-101007</t>
  </si>
  <si>
    <t>CA-2017-135860</t>
  </si>
  <si>
    <t>CA-2017-108329</t>
  </si>
  <si>
    <t>CA-2017-126382</t>
  </si>
  <si>
    <t>US-2017-116701</t>
  </si>
  <si>
    <t>CA-2014-133690</t>
  </si>
  <si>
    <t>CA-2017-105074</t>
  </si>
  <si>
    <t>US-2017-124303</t>
  </si>
  <si>
    <t>CA-2017-107720</t>
  </si>
  <si>
    <t>CA-2014-140004</t>
  </si>
  <si>
    <t>CA-2015-131457</t>
  </si>
  <si>
    <t>CA-2015-102281</t>
  </si>
  <si>
    <t>CA-2016-157000</t>
  </si>
  <si>
    <t>CA-2014-123260</t>
  </si>
  <si>
    <t>CA-2016-105018</t>
  </si>
  <si>
    <t>CA-2014-158274</t>
  </si>
  <si>
    <t>CA-2014-166191</t>
  </si>
  <si>
    <t>CA-2015-137225</t>
  </si>
  <si>
    <t>US-2015-101511</t>
  </si>
  <si>
    <t>US-2017-152366</t>
  </si>
  <si>
    <t>US-2014-100853</t>
  </si>
  <si>
    <t>CA-2014-118962</t>
  </si>
  <si>
    <t>CA-2014-139892</t>
  </si>
  <si>
    <t>CA-2016-113817</t>
  </si>
  <si>
    <t>CA-2016-154508</t>
  </si>
  <si>
    <t>CA-2015-119697</t>
  </si>
  <si>
    <t>CA-2016-162733</t>
  </si>
  <si>
    <t>CA-2016-114104</t>
  </si>
  <si>
    <t>CA-2014-104269</t>
  </si>
  <si>
    <t>CA-2015-118948</t>
  </si>
  <si>
    <t>CA-2015-124919</t>
  </si>
  <si>
    <t>CA-2016-158834</t>
  </si>
  <si>
    <t>CA-2016-114489</t>
  </si>
  <si>
    <t>CA-2014-110072</t>
  </si>
  <si>
    <t>CA-2015-110744</t>
  </si>
  <si>
    <t>CA-2017-155376</t>
  </si>
  <si>
    <t>CA-2017-106180</t>
  </si>
  <si>
    <t>CA-2016-110366</t>
  </si>
  <si>
    <t>CA-2016-145583</t>
  </si>
  <si>
    <t>US-2017-164147</t>
  </si>
  <si>
    <t>US-2016-125969</t>
  </si>
  <si>
    <t>US-2017-107272</t>
  </si>
  <si>
    <t>US-2014-134614</t>
  </si>
  <si>
    <t>US-2014-152030</t>
  </si>
  <si>
    <t>CA-2016-103730</t>
  </si>
  <si>
    <t>US-2015-136476</t>
  </si>
  <si>
    <t>CA-2015-110457</t>
  </si>
  <si>
    <t>CA-2014-115259</t>
  </si>
  <si>
    <t>CA-2016-128867</t>
  </si>
  <si>
    <t>CA-2017-146780</t>
  </si>
  <si>
    <t>CA-2015-129476</t>
  </si>
  <si>
    <t>CA-2017-119004</t>
  </si>
  <si>
    <t>US-2015-156867</t>
  </si>
  <si>
    <t>CA-2016-129903</t>
  </si>
  <si>
    <t>CA-2016-158568</t>
  </si>
  <si>
    <t>CA-2016-149223</t>
  </si>
  <si>
    <t>CA-2017-157833</t>
  </si>
  <si>
    <t>CA-2017-161018</t>
  </si>
  <si>
    <t>US-2017-109484</t>
  </si>
  <si>
    <t>CA-2015-149587</t>
  </si>
  <si>
    <t>CA-2016-109806</t>
  </si>
  <si>
    <t>CA-2016-159695</t>
  </si>
  <si>
    <t>CA-2017-155558</t>
  </si>
  <si>
    <t>CA-2017-140088</t>
  </si>
  <si>
    <t>US-2017-119662</t>
  </si>
  <si>
    <t>CA-2015-149734</t>
  </si>
  <si>
    <t>CA-2014-139451</t>
  </si>
  <si>
    <t>CA-2016-127208</t>
  </si>
  <si>
    <t>US-2014-147606</t>
  </si>
  <si>
    <t>US-2017-118038</t>
  </si>
  <si>
    <t>US-2015-134026</t>
  </si>
  <si>
    <t>CA-2017-114440</t>
  </si>
  <si>
    <t>CA-2016-106075</t>
  </si>
  <si>
    <t>CA-2016-119823</t>
  </si>
  <si>
    <t>CA-2014-106376</t>
  </si>
  <si>
    <t>US-2015-164175</t>
  </si>
  <si>
    <t>CA-2015-135545</t>
  </si>
  <si>
    <t>CA-2016-111682</t>
  </si>
  <si>
    <t>CA-2016-105816</t>
  </si>
  <si>
    <t>CA-2015-115742</t>
  </si>
  <si>
    <t>CA-2016-169194</t>
  </si>
  <si>
    <t>CA-2014-146703</t>
  </si>
  <si>
    <t>CA-2016-118255</t>
  </si>
  <si>
    <t>CA-2017-139619</t>
  </si>
  <si>
    <t>CA-2016-101343</t>
  </si>
  <si>
    <t>CA-2017-120999</t>
  </si>
  <si>
    <t>CA-2015-117415</t>
  </si>
  <si>
    <t>CA-2016-117590</t>
  </si>
  <si>
    <t>CA-2017-107727</t>
  </si>
  <si>
    <t>US-2015-150630</t>
  </si>
  <si>
    <t>CA-2016-121755</t>
  </si>
  <si>
    <t>CA-2015-106320</t>
  </si>
  <si>
    <t>US-2017-156909</t>
  </si>
  <si>
    <t>CA-2016-137330</t>
  </si>
  <si>
    <t>CA-2014-143336</t>
  </si>
  <si>
    <t>CA-2014-167164</t>
  </si>
  <si>
    <t>CA-2014-105893</t>
  </si>
  <si>
    <t>US-2015-118983</t>
  </si>
  <si>
    <t>CA-2016-161389</t>
  </si>
  <si>
    <t>CA-2017-114412</t>
  </si>
  <si>
    <t>CA-2014-115812</t>
  </si>
  <si>
    <t>US-2015-108966</t>
  </si>
  <si>
    <t>CA-2016-138688</t>
  </si>
  <si>
    <t>CA-2016-152156</t>
  </si>
  <si>
    <t>Profit</t>
  </si>
  <si>
    <t>Total Discount</t>
  </si>
  <si>
    <t>Discount</t>
  </si>
  <si>
    <t>Revenue</t>
  </si>
  <si>
    <t>Quantity</t>
  </si>
  <si>
    <t>Product Name</t>
  </si>
  <si>
    <t>Sub-Category</t>
  </si>
  <si>
    <t>Category</t>
  </si>
  <si>
    <t>Product ID</t>
  </si>
  <si>
    <t>Postal Code</t>
  </si>
  <si>
    <t>City</t>
  </si>
  <si>
    <t>Segment</t>
  </si>
  <si>
    <t>Customer Name</t>
  </si>
  <si>
    <t>Status Barang</t>
  </si>
  <si>
    <t>Jasa Pengiriman</t>
  </si>
  <si>
    <t>Day</t>
  </si>
  <si>
    <t>Month</t>
  </si>
  <si>
    <t>Year</t>
  </si>
  <si>
    <t>Order Date</t>
  </si>
  <si>
    <t>Order ID</t>
  </si>
  <si>
    <t>Row ID</t>
  </si>
  <si>
    <t>Row Labels</t>
  </si>
  <si>
    <t>Grand Total</t>
  </si>
  <si>
    <t>Sum of Quantity</t>
  </si>
  <si>
    <t>Sum of Revenue</t>
  </si>
  <si>
    <t>Sum of Profit</t>
  </si>
  <si>
    <t>Count of Status Barang</t>
  </si>
  <si>
    <t>Shape</t>
  </si>
  <si>
    <t>Persen</t>
  </si>
  <si>
    <t>Count of Jasa Pengiriman</t>
  </si>
  <si>
    <t>Persen Revenue</t>
  </si>
  <si>
    <t>shape</t>
  </si>
  <si>
    <t>Persen Profit</t>
  </si>
  <si>
    <t>Sum of Total Discount</t>
  </si>
  <si>
    <t>Persen Disc</t>
  </si>
  <si>
    <t>Sum of Stok</t>
  </si>
  <si>
    <t>Sum of Terjual</t>
  </si>
  <si>
    <t>Sum of Sisa Stok</t>
  </si>
  <si>
    <t>Count of Kategori</t>
  </si>
  <si>
    <t>Produk</t>
  </si>
  <si>
    <t>Sisa</t>
  </si>
  <si>
    <t>Total</t>
  </si>
  <si>
    <t>stok</t>
  </si>
  <si>
    <t>sisa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</si>
</sst>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Rp&quot;* #,##0.00_-;\-&quot;Rp&quot;* #,##0.00_-;_-&quot;Rp&quot;* &quot;-&quot;??_-;_-@_-"/>
    <numFmt numFmtId="164" formatCode="_-[$Rp-421]* #,##0_-;\-[$Rp-421]* #,##0_-;_-[$Rp-421]* &quot;-&quot;??_-;_-@_-"/>
    <numFmt numFmtId="165" formatCode="_-&quot;Rp&quot;* #,##0_-;\-&quot;Rp&quot;* #,##0_-;_-&quot;Rp&quot;* &quot;-&quot;??_-;_-@_-"/>
  </numFmts>
  <fonts count="3" x14ac:knownFonts="1">
    <font>
      <sz val="12"/>
      <color theme="1"/>
      <name val="Calibri"/>
      <family val="2"/>
      <scheme val="minor"/>
    </font>
    <font>
      <sz val="12"/>
      <color theme="1"/>
      <name val="Calibri"/>
      <family val="2"/>
      <scheme val="minor"/>
    </font>
    <font>
      <b/>
      <sz val="12"/>
      <color theme="0"/>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22">
    <xf numFmtId="0" fontId="0" fillId="0" borderId="0" xfId="0"/>
    <xf numFmtId="0" fontId="0" fillId="2" borderId="0" xfId="0" applyFill="1"/>
    <xf numFmtId="0" fontId="0" fillId="0" borderId="0" xfId="0" applyAlignment="1">
      <alignment horizontal="center" vertical="center"/>
    </xf>
    <xf numFmtId="0" fontId="0" fillId="0" borderId="0" xfId="0" applyAlignment="1">
      <alignment horizontal="center"/>
    </xf>
    <xf numFmtId="164" fontId="0" fillId="0" borderId="0" xfId="0" applyNumberFormat="1"/>
    <xf numFmtId="165" fontId="0" fillId="0" borderId="0" xfId="1" applyNumberFormat="1" applyFont="1"/>
    <xf numFmtId="1" fontId="0" fillId="0" borderId="0" xfId="0" applyNumberFormat="1"/>
    <xf numFmtId="1" fontId="0" fillId="0" borderId="0" xfId="0" applyNumberFormat="1" applyAlignment="1">
      <alignment horizontal="center" vertical="center"/>
    </xf>
    <xf numFmtId="14" fontId="0" fillId="0" borderId="0" xfId="0" applyNumberFormat="1"/>
    <xf numFmtId="0" fontId="2" fillId="0" borderId="1" xfId="0" applyFont="1" applyBorder="1"/>
    <xf numFmtId="0" fontId="2" fillId="0" borderId="2" xfId="0" applyFont="1" applyBorder="1"/>
    <xf numFmtId="0" fontId="2" fillId="0" borderId="2" xfId="0" applyFont="1" applyBorder="1" applyAlignment="1">
      <alignment horizontal="center" vertical="center"/>
    </xf>
    <xf numFmtId="0" fontId="2" fillId="0" borderId="3" xfId="0" applyFont="1" applyBorder="1"/>
    <xf numFmtId="0" fontId="0" fillId="0" borderId="0" xfId="0" pivotButton="1"/>
    <xf numFmtId="0" fontId="0" fillId="0" borderId="0" xfId="0" applyAlignment="1">
      <alignment horizontal="left"/>
    </xf>
    <xf numFmtId="3" fontId="0" fillId="0" borderId="0" xfId="0" applyNumberFormat="1" applyAlignment="1">
      <alignment horizontal="center"/>
    </xf>
    <xf numFmtId="9" fontId="0" fillId="0" borderId="0" xfId="2" applyFont="1" applyAlignment="1">
      <alignment horizontal="center"/>
    </xf>
    <xf numFmtId="9" fontId="0" fillId="0" borderId="0" xfId="0" applyNumberFormat="1" applyAlignment="1">
      <alignment horizontal="center"/>
    </xf>
    <xf numFmtId="3" fontId="0" fillId="0" borderId="0" xfId="0" applyNumberFormat="1" applyAlignment="1">
      <alignment horizontal="center" vertical="center"/>
    </xf>
    <xf numFmtId="9" fontId="0" fillId="0" borderId="0" xfId="2" applyFont="1" applyAlignment="1">
      <alignment horizontal="center" vertical="center"/>
    </xf>
    <xf numFmtId="9" fontId="0" fillId="0" borderId="0" xfId="0" applyNumberFormat="1" applyAlignment="1">
      <alignment horizontal="center" vertical="center"/>
    </xf>
    <xf numFmtId="3" fontId="0" fillId="0" borderId="0" xfId="0" applyNumberFormat="1"/>
  </cellXfs>
  <cellStyles count="3">
    <cellStyle name="Currency" xfId="1" builtinId="4"/>
    <cellStyle name="Normal" xfId="0" builtinId="0"/>
    <cellStyle name="Percent" xfId="2" builtinId="5"/>
  </cellStyles>
  <dxfs count="19">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center" textRotation="0" wrapText="0" indent="0" justifyLastLine="0" shrinkToFit="0" readingOrder="0"/>
    </dxf>
    <dxf>
      <numFmt numFmtId="164" formatCode="_-[$Rp-421]* #,##0_-;\-[$Rp-421]* #,##0_-;_-[$Rp-421]* &quot;-&quot;??_-;_-@_-"/>
    </dxf>
    <dxf>
      <numFmt numFmtId="164" formatCode="_-[$Rp-421]* #,##0_-;\-[$Rp-421]* #,##0_-;_-[$Rp-421]* &quot;-&quot;??_-;_-@_-"/>
    </dxf>
    <dxf>
      <numFmt numFmtId="164" formatCode="_-[$Rp-421]* #,##0_-;\-[$Rp-421]* #,##0_-;_-[$Rp-421]* &quot;-&quot;??_-;_-@_-"/>
    </dxf>
    <dxf>
      <numFmt numFmtId="164" formatCode="_-[$Rp-421]* #,##0_-;\-[$Rp-421]* #,##0_-;_-[$Rp-421]* &quot;-&quot;??_-;_-@_-"/>
    </dxf>
    <dxf>
      <numFmt numFmtId="164" formatCode="_-[$Rp-421]* #,##0_-;\-[$Rp-421]* #,##0_-;_-[$Rp-421]* &quot;-&quot;??_-;_-@_-"/>
    </dxf>
    <dxf>
      <numFmt numFmtId="0" formatCode="General"/>
    </dxf>
    <dxf>
      <numFmt numFmtId="0" formatCode="General"/>
    </dxf>
    <dxf>
      <numFmt numFmtId="1" formatCode="0"/>
      <alignment horizontal="center" vertical="center" textRotation="0" wrapText="0" indent="0" justifyLastLine="0" shrinkToFit="0" readingOrder="0"/>
    </dxf>
    <dxf>
      <numFmt numFmtId="19" formatCode="dd/mm/yyyy"/>
    </dxf>
    <dxf>
      <numFmt numFmtId="1" formatCode="0"/>
    </dxf>
    <dxf>
      <numFmt numFmtId="19" formatCode="dd/mm/yyyy"/>
    </dxf>
    <dxf>
      <border outline="0">
        <left style="thin">
          <color indexed="64"/>
        </left>
        <right style="thin">
          <color indexed="64"/>
        </right>
        <top style="thin">
          <color indexed="64"/>
        </top>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none">
          <fgColor indexed="64"/>
          <bgColor indexed="65"/>
        </patternFill>
      </fill>
      <border diagonalUp="0" diagonalDown="0" outline="0">
        <left style="thin">
          <color indexed="64"/>
        </left>
        <right style="thin">
          <color indexed="64"/>
        </right>
        <top/>
        <bottom/>
      </border>
    </dxf>
    <dxf>
      <font>
        <color theme="0"/>
      </font>
      <fill>
        <patternFill>
          <bgColor theme="1" tint="4.9989318521683403E-2"/>
        </patternFill>
      </fill>
    </dxf>
    <dxf>
      <fill>
        <patternFill>
          <bgColor theme="1" tint="4.9989318521683403E-2"/>
        </patternFill>
      </fill>
    </dxf>
  </dxfs>
  <tableStyles count="1" defaultTableStyle="TableStyleMedium2" defaultPivotStyle="PivotStyleLight16">
    <tableStyle name="CUSTOM1" pivot="0" table="0" count="9" xr9:uid="{5593C35D-3E6E-4EBB-8572-BA5D289E2B7F}">
      <tableStyleElement type="wholeTable" dxfId="18"/>
      <tableStyleElement type="headerRow" dxfId="17"/>
    </tableStyle>
  </tableStyles>
  <colors>
    <mruColors>
      <color rgb="FF62FA5E"/>
      <color rgb="FF023AFF"/>
      <color rgb="FFFFA841"/>
      <color rgb="FF4DC1F2"/>
      <color rgb="FF232345"/>
      <color rgb="FFEE353A"/>
      <color rgb="FF9B1BFA"/>
      <color rgb="FF191931"/>
      <color rgb="FF0E0E1C"/>
    </mruColors>
  </colors>
  <extLst>
    <ext xmlns:x14="http://schemas.microsoft.com/office/spreadsheetml/2009/9/main" uri="{46F421CA-312F-682f-3DD2-61675219B42D}">
      <x14:dxfs count="7">
        <dxf>
          <fill>
            <patternFill>
              <bgColor theme="4" tint="0.39994506668294322"/>
            </patternFill>
          </fill>
        </dxf>
        <dxf>
          <fill>
            <patternFill>
              <bgColor theme="3" tint="0.39994506668294322"/>
            </patternFill>
          </fill>
        </dxf>
        <dxf>
          <fill>
            <patternFill>
              <bgColor theme="4" tint="0.39994506668294322"/>
            </patternFill>
          </fill>
        </dxf>
        <dxf>
          <fill>
            <patternFill>
              <bgColor rgb="FFFFA841"/>
            </patternFill>
          </fill>
        </dxf>
        <dxf>
          <font>
            <color theme="0"/>
          </font>
          <fill>
            <patternFill>
              <bgColor rgb="FF023AFF"/>
            </patternFill>
          </fill>
        </dxf>
        <dxf>
          <fill>
            <patternFill>
              <bgColor theme="3" tint="0.39994506668294322"/>
            </patternFill>
          </fill>
        </dxf>
        <dxf>
          <fill>
            <patternFill>
              <bgColor rgb="FFFFC000"/>
            </patternFill>
          </fill>
        </dxf>
      </x14:dxfs>
    </ext>
    <ext xmlns:x14="http://schemas.microsoft.com/office/spreadsheetml/2009/9/main" uri="{EB79DEF2-80B8-43e5-95BD-54CBDDF9020C}">
      <x14:slicerStyles defaultSlicerStyle="SlicerStyleLight1">
        <x14:slicerStyle name="CUSTOM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microsoft.com/office/2007/relationships/slicerCache" Target="slicerCaches/slicerCache4.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3.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connections" Target="connections.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owerPivotData" Target="model/item.data"/><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sharedStrings" Target="sharedStrings.xml"/><Relationship Id="rId27" Type="http://schemas.openxmlformats.org/officeDocument/2006/relationships/customXml" Target="../customXml/item2.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8.xml"/><Relationship Id="rId1" Type="http://schemas.microsoft.com/office/2011/relationships/chartStyle" Target="style18.xml"/></Relationships>
</file>

<file path=xl/charts/_rels/chart18.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[FILE LATIHAN DASHBOARD PENJUALAN.xlsm]STATUSKIRIM!STATUSKIRIM</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STATUSKIRIM!$B$3</c:f>
              <c:strCache>
                <c:ptCount val="1"/>
                <c:pt idx="0">
                  <c:v>Total</c:v>
                </c:pt>
              </c:strCache>
            </c:strRef>
          </c:tx>
          <c:spPr>
            <a:solidFill>
              <a:schemeClr val="accent1"/>
            </a:solidFill>
            <a:ln>
              <a:noFill/>
            </a:ln>
            <a:effectLst/>
          </c:spPr>
          <c:invertIfNegative val="0"/>
          <c:cat>
            <c:strRef>
              <c:f>STATUSKIRIM!$A$4:$A$9</c:f>
              <c:strCache>
                <c:ptCount val="5"/>
                <c:pt idx="0">
                  <c:v>Dalam Perjalanan</c:v>
                </c:pt>
                <c:pt idx="1">
                  <c:v>Dikembalikan</c:v>
                </c:pt>
                <c:pt idx="2">
                  <c:v>Diterima</c:v>
                </c:pt>
                <c:pt idx="3">
                  <c:v>Hilang</c:v>
                </c:pt>
                <c:pt idx="4">
                  <c:v>Rusak</c:v>
                </c:pt>
              </c:strCache>
            </c:strRef>
          </c:cat>
          <c:val>
            <c:numRef>
              <c:f>STATUSKIRIM!$B$4:$B$9</c:f>
              <c:numCache>
                <c:formatCode>General</c:formatCode>
                <c:ptCount val="5"/>
                <c:pt idx="0">
                  <c:v>43</c:v>
                </c:pt>
                <c:pt idx="1">
                  <c:v>5</c:v>
                </c:pt>
                <c:pt idx="2">
                  <c:v>89</c:v>
                </c:pt>
                <c:pt idx="3">
                  <c:v>5</c:v>
                </c:pt>
                <c:pt idx="4">
                  <c:v>9</c:v>
                </c:pt>
              </c:numCache>
            </c:numRef>
          </c:val>
          <c:extLst>
            <c:ext xmlns:c16="http://schemas.microsoft.com/office/drawing/2014/chart" uri="{C3380CC4-5D6E-409C-BE32-E72D297353CC}">
              <c16:uniqueId val="{00000000-E472-4785-AA6E-399DF3059F5F}"/>
            </c:ext>
          </c:extLst>
        </c:ser>
        <c:dLbls>
          <c:showLegendKey val="0"/>
          <c:showVal val="0"/>
          <c:showCatName val="0"/>
          <c:showSerName val="0"/>
          <c:showPercent val="0"/>
          <c:showBubbleSize val="0"/>
        </c:dLbls>
        <c:gapWidth val="219"/>
        <c:overlap val="-27"/>
        <c:axId val="302812912"/>
        <c:axId val="1086085424"/>
      </c:barChart>
      <c:catAx>
        <c:axId val="302812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6085424"/>
        <c:crosses val="autoZero"/>
        <c:auto val="1"/>
        <c:lblAlgn val="ctr"/>
        <c:lblOffset val="100"/>
        <c:noMultiLvlLbl val="0"/>
      </c:catAx>
      <c:valAx>
        <c:axId val="1086085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2812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37079455977101E-2"/>
          <c:y val="3.7914691943127965E-2"/>
          <c:w val="0.90454545454545454"/>
          <c:h val="0.94312796208530802"/>
        </c:manualLayout>
      </c:layout>
      <c:doughnutChart>
        <c:varyColors val="1"/>
        <c:ser>
          <c:idx val="0"/>
          <c:order val="0"/>
          <c:spPr>
            <a:ln>
              <a:noFill/>
            </a:ln>
          </c:spPr>
          <c:dPt>
            <c:idx val="0"/>
            <c:bubble3D val="0"/>
            <c:spPr>
              <a:solidFill>
                <a:srgbClr val="9B1BFA"/>
              </a:solidFill>
              <a:ln w="19050">
                <a:noFill/>
              </a:ln>
              <a:effectLst/>
            </c:spPr>
            <c:extLst>
              <c:ext xmlns:c16="http://schemas.microsoft.com/office/drawing/2014/chart" uri="{C3380CC4-5D6E-409C-BE32-E72D297353CC}">
                <c16:uniqueId val="{00000001-9A79-469E-BB2B-CC1E783302C0}"/>
              </c:ext>
            </c:extLst>
          </c:dPt>
          <c:dPt>
            <c:idx val="1"/>
            <c:bubble3D val="0"/>
            <c:spPr>
              <a:solidFill>
                <a:srgbClr val="232345"/>
              </a:solidFill>
              <a:ln w="19050">
                <a:noFill/>
              </a:ln>
              <a:effectLst/>
            </c:spPr>
            <c:extLst>
              <c:ext xmlns:c16="http://schemas.microsoft.com/office/drawing/2014/chart" uri="{C3380CC4-5D6E-409C-BE32-E72D297353CC}">
                <c16:uniqueId val="{00000003-9A79-469E-BB2B-CC1E783302C0}"/>
              </c:ext>
            </c:extLst>
          </c:dPt>
          <c:val>
            <c:numRef>
              <c:f>STATUSKIRIM!$F$6:$G$6</c:f>
              <c:numCache>
                <c:formatCode>0%</c:formatCode>
                <c:ptCount val="2"/>
                <c:pt idx="0">
                  <c:v>0.58940397350993379</c:v>
                </c:pt>
                <c:pt idx="1">
                  <c:v>0.41059602649006621</c:v>
                </c:pt>
              </c:numCache>
            </c:numRef>
          </c:val>
          <c:extLst>
            <c:ext xmlns:c16="http://schemas.microsoft.com/office/drawing/2014/chart" uri="{C3380CC4-5D6E-409C-BE32-E72D297353CC}">
              <c16:uniqueId val="{00000004-9A79-469E-BB2B-CC1E783302C0}"/>
            </c:ext>
          </c:extLst>
        </c:ser>
        <c:dLbls>
          <c:showLegendKey val="0"/>
          <c:showVal val="0"/>
          <c:showCatName val="0"/>
          <c:showSerName val="0"/>
          <c:showPercent val="0"/>
          <c:showBubbleSize val="0"/>
          <c:showLeaderLines val="1"/>
        </c:dLbls>
        <c:firstSliceAng val="0"/>
        <c:holeSize val="59"/>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37079455977101E-2"/>
          <c:y val="3.7914691943127965E-2"/>
          <c:w val="0.90454545454545454"/>
          <c:h val="0.94312796208530802"/>
        </c:manualLayout>
      </c:layout>
      <c:doughnutChart>
        <c:varyColors val="1"/>
        <c:ser>
          <c:idx val="0"/>
          <c:order val="0"/>
          <c:spPr>
            <a:solidFill>
              <a:srgbClr val="232345"/>
            </a:solidFill>
          </c:spPr>
          <c:dPt>
            <c:idx val="0"/>
            <c:bubble3D val="0"/>
            <c:spPr>
              <a:solidFill>
                <a:srgbClr val="4DC1F2"/>
              </a:solidFill>
              <a:ln w="19050">
                <a:noFill/>
              </a:ln>
              <a:effectLst/>
            </c:spPr>
            <c:extLst>
              <c:ext xmlns:c16="http://schemas.microsoft.com/office/drawing/2014/chart" uri="{C3380CC4-5D6E-409C-BE32-E72D297353CC}">
                <c16:uniqueId val="{00000001-9A79-469E-BB2B-CC1E783302C0}"/>
              </c:ext>
            </c:extLst>
          </c:dPt>
          <c:dPt>
            <c:idx val="1"/>
            <c:bubble3D val="0"/>
            <c:spPr>
              <a:solidFill>
                <a:srgbClr val="232345"/>
              </a:solidFill>
              <a:ln w="19050">
                <a:noFill/>
              </a:ln>
              <a:effectLst/>
            </c:spPr>
            <c:extLst>
              <c:ext xmlns:c16="http://schemas.microsoft.com/office/drawing/2014/chart" uri="{C3380CC4-5D6E-409C-BE32-E72D297353CC}">
                <c16:uniqueId val="{00000003-9A79-469E-BB2B-CC1E783302C0}"/>
              </c:ext>
            </c:extLst>
          </c:dPt>
          <c:val>
            <c:numRef>
              <c:f>STATUSKIRIM!$F$4:$G$4</c:f>
              <c:numCache>
                <c:formatCode>0%</c:formatCode>
                <c:ptCount val="2"/>
                <c:pt idx="0">
                  <c:v>0.28476821192052981</c:v>
                </c:pt>
                <c:pt idx="1">
                  <c:v>0.71523178807947019</c:v>
                </c:pt>
              </c:numCache>
            </c:numRef>
          </c:val>
          <c:extLst>
            <c:ext xmlns:c16="http://schemas.microsoft.com/office/drawing/2014/chart" uri="{C3380CC4-5D6E-409C-BE32-E72D297353CC}">
              <c16:uniqueId val="{00000004-9A79-469E-BB2B-CC1E783302C0}"/>
            </c:ext>
          </c:extLst>
        </c:ser>
        <c:dLbls>
          <c:showLegendKey val="0"/>
          <c:showVal val="0"/>
          <c:showCatName val="0"/>
          <c:showSerName val="0"/>
          <c:showPercent val="0"/>
          <c:showBubbleSize val="0"/>
          <c:showLeaderLines val="1"/>
        </c:dLbls>
        <c:firstSliceAng val="0"/>
        <c:holeSize val="59"/>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37079455977101E-2"/>
          <c:y val="3.7914691943127965E-2"/>
          <c:w val="0.90454545454545454"/>
          <c:h val="0.94312796208530802"/>
        </c:manualLayout>
      </c:layout>
      <c:doughnutChart>
        <c:varyColors val="1"/>
        <c:ser>
          <c:idx val="0"/>
          <c:order val="0"/>
          <c:spPr>
            <a:solidFill>
              <a:srgbClr val="232345"/>
            </a:solidFill>
            <a:ln>
              <a:noFill/>
            </a:ln>
          </c:spPr>
          <c:dPt>
            <c:idx val="0"/>
            <c:bubble3D val="0"/>
            <c:spPr>
              <a:solidFill>
                <a:schemeClr val="accent5"/>
              </a:solidFill>
              <a:ln w="19050">
                <a:noFill/>
              </a:ln>
              <a:effectLst/>
            </c:spPr>
            <c:extLst>
              <c:ext xmlns:c16="http://schemas.microsoft.com/office/drawing/2014/chart" uri="{C3380CC4-5D6E-409C-BE32-E72D297353CC}">
                <c16:uniqueId val="{00000001-9A79-469E-BB2B-CC1E783302C0}"/>
              </c:ext>
            </c:extLst>
          </c:dPt>
          <c:dPt>
            <c:idx val="1"/>
            <c:bubble3D val="0"/>
            <c:spPr>
              <a:solidFill>
                <a:srgbClr val="232345"/>
              </a:solidFill>
              <a:ln w="19050">
                <a:noFill/>
              </a:ln>
              <a:effectLst/>
            </c:spPr>
            <c:extLst>
              <c:ext xmlns:c16="http://schemas.microsoft.com/office/drawing/2014/chart" uri="{C3380CC4-5D6E-409C-BE32-E72D297353CC}">
                <c16:uniqueId val="{00000003-9A79-469E-BB2B-CC1E783302C0}"/>
              </c:ext>
            </c:extLst>
          </c:dPt>
          <c:val>
            <c:numRef>
              <c:f>STATUSKIRIM!$F$8:$G$8</c:f>
              <c:numCache>
                <c:formatCode>0%</c:formatCode>
                <c:ptCount val="2"/>
                <c:pt idx="0">
                  <c:v>5.9602649006622516E-2</c:v>
                </c:pt>
                <c:pt idx="1">
                  <c:v>0.94039735099337751</c:v>
                </c:pt>
              </c:numCache>
            </c:numRef>
          </c:val>
          <c:extLst>
            <c:ext xmlns:c16="http://schemas.microsoft.com/office/drawing/2014/chart" uri="{C3380CC4-5D6E-409C-BE32-E72D297353CC}">
              <c16:uniqueId val="{00000004-9A79-469E-BB2B-CC1E783302C0}"/>
            </c:ext>
          </c:extLst>
        </c:ser>
        <c:dLbls>
          <c:showLegendKey val="0"/>
          <c:showVal val="0"/>
          <c:showCatName val="0"/>
          <c:showSerName val="0"/>
          <c:showPercent val="0"/>
          <c:showBubbleSize val="0"/>
          <c:showLeaderLines val="1"/>
        </c:dLbls>
        <c:firstSliceAng val="0"/>
        <c:holeSize val="59"/>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37079455977101E-2"/>
          <c:y val="3.7914691943127965E-2"/>
          <c:w val="0.90454545454545454"/>
          <c:h val="0.94312796208530802"/>
        </c:manualLayout>
      </c:layout>
      <c:doughnutChart>
        <c:varyColors val="1"/>
        <c:ser>
          <c:idx val="0"/>
          <c:order val="0"/>
          <c:spPr>
            <a:solidFill>
              <a:srgbClr val="232345"/>
            </a:solidFill>
            <a:ln>
              <a:noFill/>
            </a:ln>
          </c:spPr>
          <c:dPt>
            <c:idx val="0"/>
            <c:bubble3D val="0"/>
            <c:spPr>
              <a:solidFill>
                <a:schemeClr val="accent3"/>
              </a:solidFill>
              <a:ln w="19050">
                <a:noFill/>
              </a:ln>
              <a:effectLst/>
            </c:spPr>
            <c:extLst>
              <c:ext xmlns:c16="http://schemas.microsoft.com/office/drawing/2014/chart" uri="{C3380CC4-5D6E-409C-BE32-E72D297353CC}">
                <c16:uniqueId val="{00000001-9A79-469E-BB2B-CC1E783302C0}"/>
              </c:ext>
            </c:extLst>
          </c:dPt>
          <c:dPt>
            <c:idx val="1"/>
            <c:bubble3D val="0"/>
            <c:spPr>
              <a:solidFill>
                <a:srgbClr val="232345"/>
              </a:solidFill>
              <a:ln w="19050">
                <a:noFill/>
              </a:ln>
              <a:effectLst/>
            </c:spPr>
            <c:extLst>
              <c:ext xmlns:c16="http://schemas.microsoft.com/office/drawing/2014/chart" uri="{C3380CC4-5D6E-409C-BE32-E72D297353CC}">
                <c16:uniqueId val="{00000003-9A79-469E-BB2B-CC1E783302C0}"/>
              </c:ext>
            </c:extLst>
          </c:dPt>
          <c:val>
            <c:numRef>
              <c:f>STATUSKIRIM!$F$7:$G$7</c:f>
              <c:numCache>
                <c:formatCode>0%</c:formatCode>
                <c:ptCount val="2"/>
                <c:pt idx="0">
                  <c:v>3.3112582781456956E-2</c:v>
                </c:pt>
                <c:pt idx="1">
                  <c:v>0.9668874172185431</c:v>
                </c:pt>
              </c:numCache>
            </c:numRef>
          </c:val>
          <c:extLst>
            <c:ext xmlns:c16="http://schemas.microsoft.com/office/drawing/2014/chart" uri="{C3380CC4-5D6E-409C-BE32-E72D297353CC}">
              <c16:uniqueId val="{00000004-9A79-469E-BB2B-CC1E783302C0}"/>
            </c:ext>
          </c:extLst>
        </c:ser>
        <c:dLbls>
          <c:showLegendKey val="0"/>
          <c:showVal val="0"/>
          <c:showCatName val="0"/>
          <c:showSerName val="0"/>
          <c:showPercent val="0"/>
          <c:showBubbleSize val="0"/>
          <c:showLeaderLines val="1"/>
        </c:dLbls>
        <c:firstSliceAng val="0"/>
        <c:holeSize val="59"/>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37079455977101E-2"/>
          <c:y val="3.7914691943127965E-2"/>
          <c:w val="0.90454545454545454"/>
          <c:h val="0.94312796208530802"/>
        </c:manualLayout>
      </c:layout>
      <c:doughnutChart>
        <c:varyColors val="1"/>
        <c:ser>
          <c:idx val="0"/>
          <c:order val="0"/>
          <c:spPr>
            <a:solidFill>
              <a:srgbClr val="232345"/>
            </a:solidFill>
            <a:ln>
              <a:noFill/>
            </a:ln>
          </c:spPr>
          <c:dPt>
            <c:idx val="0"/>
            <c:bubble3D val="0"/>
            <c:spPr>
              <a:solidFill>
                <a:schemeClr val="accent6"/>
              </a:solidFill>
              <a:ln w="19050">
                <a:noFill/>
              </a:ln>
              <a:effectLst/>
            </c:spPr>
            <c:extLst>
              <c:ext xmlns:c16="http://schemas.microsoft.com/office/drawing/2014/chart" uri="{C3380CC4-5D6E-409C-BE32-E72D297353CC}">
                <c16:uniqueId val="{00000001-9A79-469E-BB2B-CC1E783302C0}"/>
              </c:ext>
            </c:extLst>
          </c:dPt>
          <c:dPt>
            <c:idx val="1"/>
            <c:bubble3D val="0"/>
            <c:spPr>
              <a:solidFill>
                <a:srgbClr val="232345"/>
              </a:solidFill>
              <a:ln w="19050">
                <a:noFill/>
              </a:ln>
              <a:effectLst/>
            </c:spPr>
            <c:extLst>
              <c:ext xmlns:c16="http://schemas.microsoft.com/office/drawing/2014/chart" uri="{C3380CC4-5D6E-409C-BE32-E72D297353CC}">
                <c16:uniqueId val="{00000003-9A79-469E-BB2B-CC1E783302C0}"/>
              </c:ext>
            </c:extLst>
          </c:dPt>
          <c:val>
            <c:numRef>
              <c:f>STATUSKIRIM!$F$5:$G$5</c:f>
              <c:numCache>
                <c:formatCode>0%</c:formatCode>
                <c:ptCount val="2"/>
                <c:pt idx="0">
                  <c:v>3.3112582781456956E-2</c:v>
                </c:pt>
                <c:pt idx="1">
                  <c:v>0.9668874172185431</c:v>
                </c:pt>
              </c:numCache>
            </c:numRef>
          </c:val>
          <c:extLst>
            <c:ext xmlns:c16="http://schemas.microsoft.com/office/drawing/2014/chart" uri="{C3380CC4-5D6E-409C-BE32-E72D297353CC}">
              <c16:uniqueId val="{00000004-9A79-469E-BB2B-CC1E783302C0}"/>
            </c:ext>
          </c:extLst>
        </c:ser>
        <c:dLbls>
          <c:showLegendKey val="0"/>
          <c:showVal val="0"/>
          <c:showCatName val="0"/>
          <c:showSerName val="0"/>
          <c:showPercent val="0"/>
          <c:showBubbleSize val="0"/>
          <c:showLeaderLines val="1"/>
        </c:dLbls>
        <c:firstSliceAng val="0"/>
        <c:holeSize val="59"/>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5.0925925925925923E-2"/>
          <c:w val="1"/>
          <c:h val="0.89814814814814814"/>
        </c:manualLayout>
      </c:layout>
      <c:barChart>
        <c:barDir val="bar"/>
        <c:grouping val="percentStacked"/>
        <c:varyColors val="0"/>
        <c:ser>
          <c:idx val="0"/>
          <c:order val="0"/>
          <c:tx>
            <c:strRef>
              <c:f>KURIR!$D$4</c:f>
              <c:strCache>
                <c:ptCount val="1"/>
                <c:pt idx="0">
                  <c:v>J&amp;T Express</c:v>
                </c:pt>
              </c:strCache>
            </c:strRef>
          </c:tx>
          <c:spPr>
            <a:solidFill>
              <a:srgbClr val="00B0F0"/>
            </a:solidFill>
            <a:ln>
              <a:noFill/>
            </a:ln>
            <a:effectLst/>
          </c:spPr>
          <c:invertIfNegative val="0"/>
          <c:dPt>
            <c:idx val="0"/>
            <c:invertIfNegative val="0"/>
            <c:bubble3D val="0"/>
            <c:spPr>
              <a:solidFill>
                <a:srgbClr val="9B1BFA"/>
              </a:solidFill>
              <a:ln>
                <a:noFill/>
              </a:ln>
              <a:effectLst/>
            </c:spPr>
            <c:extLst>
              <c:ext xmlns:c16="http://schemas.microsoft.com/office/drawing/2014/chart" uri="{C3380CC4-5D6E-409C-BE32-E72D297353CC}">
                <c16:uniqueId val="{00000001-238E-4512-BD6B-34CD8CCE9178}"/>
              </c:ext>
            </c:extLst>
          </c:dPt>
          <c:val>
            <c:numRef>
              <c:f>KURIR!$E$4</c:f>
              <c:numCache>
                <c:formatCode>#,##0</c:formatCode>
                <c:ptCount val="1"/>
                <c:pt idx="0">
                  <c:v>53</c:v>
                </c:pt>
              </c:numCache>
            </c:numRef>
          </c:val>
          <c:extLst>
            <c:ext xmlns:c16="http://schemas.microsoft.com/office/drawing/2014/chart" uri="{C3380CC4-5D6E-409C-BE32-E72D297353CC}">
              <c16:uniqueId val="{00000002-238E-4512-BD6B-34CD8CCE9178}"/>
            </c:ext>
          </c:extLst>
        </c:ser>
        <c:ser>
          <c:idx val="1"/>
          <c:order val="1"/>
          <c:tx>
            <c:strRef>
              <c:f>KURIR!$D$5</c:f>
              <c:strCache>
                <c:ptCount val="1"/>
                <c:pt idx="0">
                  <c:v>JNE</c:v>
                </c:pt>
              </c:strCache>
            </c:strRef>
          </c:tx>
          <c:spPr>
            <a:solidFill>
              <a:schemeClr val="accent2"/>
            </a:solidFill>
            <a:ln>
              <a:noFill/>
            </a:ln>
            <a:effectLst/>
          </c:spPr>
          <c:invertIfNegative val="0"/>
          <c:val>
            <c:numRef>
              <c:f>KURIR!$E$5</c:f>
              <c:numCache>
                <c:formatCode>#,##0</c:formatCode>
                <c:ptCount val="1"/>
                <c:pt idx="0">
                  <c:v>32</c:v>
                </c:pt>
              </c:numCache>
            </c:numRef>
          </c:val>
          <c:extLst>
            <c:ext xmlns:c16="http://schemas.microsoft.com/office/drawing/2014/chart" uri="{C3380CC4-5D6E-409C-BE32-E72D297353CC}">
              <c16:uniqueId val="{00000003-238E-4512-BD6B-34CD8CCE9178}"/>
            </c:ext>
          </c:extLst>
        </c:ser>
        <c:ser>
          <c:idx val="2"/>
          <c:order val="2"/>
          <c:tx>
            <c:strRef>
              <c:f>KURIR!$D$6</c:f>
              <c:strCache>
                <c:ptCount val="1"/>
                <c:pt idx="0">
                  <c:v>POS Indonesia</c:v>
                </c:pt>
              </c:strCache>
            </c:strRef>
          </c:tx>
          <c:spPr>
            <a:solidFill>
              <a:schemeClr val="accent5"/>
            </a:solidFill>
            <a:ln>
              <a:noFill/>
            </a:ln>
            <a:effectLst/>
          </c:spPr>
          <c:invertIfNegative val="0"/>
          <c:val>
            <c:numRef>
              <c:f>KURIR!$E$6</c:f>
              <c:numCache>
                <c:formatCode>#,##0</c:formatCode>
                <c:ptCount val="1"/>
                <c:pt idx="0">
                  <c:v>7</c:v>
                </c:pt>
              </c:numCache>
            </c:numRef>
          </c:val>
          <c:extLst>
            <c:ext xmlns:c16="http://schemas.microsoft.com/office/drawing/2014/chart" uri="{C3380CC4-5D6E-409C-BE32-E72D297353CC}">
              <c16:uniqueId val="{00000004-238E-4512-BD6B-34CD8CCE9178}"/>
            </c:ext>
          </c:extLst>
        </c:ser>
        <c:ser>
          <c:idx val="3"/>
          <c:order val="3"/>
          <c:tx>
            <c:strRef>
              <c:f>KURIR!$D$7</c:f>
              <c:strCache>
                <c:ptCount val="1"/>
                <c:pt idx="0">
                  <c:v>Si Cepat</c:v>
                </c:pt>
              </c:strCache>
            </c:strRef>
          </c:tx>
          <c:spPr>
            <a:solidFill>
              <a:srgbClr val="62FA5E"/>
            </a:solidFill>
            <a:ln>
              <a:noFill/>
            </a:ln>
            <a:effectLst/>
          </c:spPr>
          <c:invertIfNegative val="0"/>
          <c:val>
            <c:numRef>
              <c:f>KURIR!$E$7</c:f>
              <c:numCache>
                <c:formatCode>#,##0</c:formatCode>
                <c:ptCount val="1"/>
                <c:pt idx="0">
                  <c:v>23</c:v>
                </c:pt>
              </c:numCache>
            </c:numRef>
          </c:val>
          <c:extLst>
            <c:ext xmlns:c16="http://schemas.microsoft.com/office/drawing/2014/chart" uri="{C3380CC4-5D6E-409C-BE32-E72D297353CC}">
              <c16:uniqueId val="{00000005-238E-4512-BD6B-34CD8CCE9178}"/>
            </c:ext>
          </c:extLst>
        </c:ser>
        <c:ser>
          <c:idx val="4"/>
          <c:order val="4"/>
          <c:tx>
            <c:strRef>
              <c:f>KURIR!$D$8</c:f>
              <c:strCache>
                <c:ptCount val="1"/>
                <c:pt idx="0">
                  <c:v>TIKI</c:v>
                </c:pt>
              </c:strCache>
            </c:strRef>
          </c:tx>
          <c:spPr>
            <a:solidFill>
              <a:srgbClr val="EE353A"/>
            </a:solidFill>
            <a:ln>
              <a:noFill/>
            </a:ln>
            <a:effectLst/>
          </c:spPr>
          <c:invertIfNegative val="0"/>
          <c:val>
            <c:numRef>
              <c:f>KURIR!$E$8</c:f>
              <c:numCache>
                <c:formatCode>#,##0</c:formatCode>
                <c:ptCount val="1"/>
                <c:pt idx="0">
                  <c:v>36</c:v>
                </c:pt>
              </c:numCache>
            </c:numRef>
          </c:val>
          <c:extLst>
            <c:ext xmlns:c16="http://schemas.microsoft.com/office/drawing/2014/chart" uri="{C3380CC4-5D6E-409C-BE32-E72D297353CC}">
              <c16:uniqueId val="{00000006-238E-4512-BD6B-34CD8CCE9178}"/>
            </c:ext>
          </c:extLst>
        </c:ser>
        <c:dLbls>
          <c:showLegendKey val="0"/>
          <c:showVal val="0"/>
          <c:showCatName val="0"/>
          <c:showSerName val="0"/>
          <c:showPercent val="0"/>
          <c:showBubbleSize val="0"/>
        </c:dLbls>
        <c:gapWidth val="5"/>
        <c:overlap val="100"/>
        <c:axId val="559821216"/>
        <c:axId val="558175872"/>
      </c:barChart>
      <c:catAx>
        <c:axId val="559821216"/>
        <c:scaling>
          <c:orientation val="minMax"/>
        </c:scaling>
        <c:delete val="1"/>
        <c:axPos val="l"/>
        <c:numFmt formatCode="General" sourceLinked="1"/>
        <c:majorTickMark val="none"/>
        <c:minorTickMark val="none"/>
        <c:tickLblPos val="nextTo"/>
        <c:crossAx val="558175872"/>
        <c:crosses val="autoZero"/>
        <c:auto val="1"/>
        <c:lblAlgn val="ctr"/>
        <c:lblOffset val="100"/>
        <c:noMultiLvlLbl val="0"/>
      </c:catAx>
      <c:valAx>
        <c:axId val="558175872"/>
        <c:scaling>
          <c:orientation val="minMax"/>
        </c:scaling>
        <c:delete val="1"/>
        <c:axPos val="b"/>
        <c:numFmt formatCode="0%" sourceLinked="1"/>
        <c:majorTickMark val="none"/>
        <c:minorTickMark val="none"/>
        <c:tickLblPos val="nextTo"/>
        <c:crossAx val="55982121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4272489985558021E-2"/>
          <c:y val="7.1512767187464812E-2"/>
          <c:w val="0.8290182534459839"/>
          <c:h val="0.88081205468755863"/>
        </c:manualLayout>
      </c:layout>
      <c:doughnutChart>
        <c:varyColors val="1"/>
        <c:ser>
          <c:idx val="0"/>
          <c:order val="0"/>
          <c:spPr>
            <a:solidFill>
              <a:schemeClr val="bg1"/>
            </a:solidFill>
            <a:ln>
              <a:noFill/>
            </a:ln>
          </c:spPr>
          <c:dPt>
            <c:idx val="0"/>
            <c:bubble3D val="0"/>
            <c:spPr>
              <a:solidFill>
                <a:srgbClr val="FFA841"/>
              </a:solidFill>
              <a:ln w="57150">
                <a:solidFill>
                  <a:srgbClr val="FFA841"/>
                </a:solidFill>
              </a:ln>
              <a:effectLst/>
            </c:spPr>
            <c:extLst>
              <c:ext xmlns:c16="http://schemas.microsoft.com/office/drawing/2014/chart" uri="{C3380CC4-5D6E-409C-BE32-E72D297353CC}">
                <c16:uniqueId val="{00000001-104D-4704-8BEF-7ADFCB44EE4E}"/>
              </c:ext>
            </c:extLst>
          </c:dPt>
          <c:dPt>
            <c:idx val="1"/>
            <c:bubble3D val="0"/>
            <c:spPr>
              <a:solidFill>
                <a:schemeClr val="bg1"/>
              </a:solidFill>
              <a:ln w="19050">
                <a:noFill/>
              </a:ln>
              <a:effectLst/>
            </c:spPr>
            <c:extLst>
              <c:ext xmlns:c16="http://schemas.microsoft.com/office/drawing/2014/chart" uri="{C3380CC4-5D6E-409C-BE32-E72D297353CC}">
                <c16:uniqueId val="{00000003-104D-4704-8BEF-7ADFCB44EE4E}"/>
              </c:ext>
            </c:extLst>
          </c:dPt>
          <c:val>
            <c:numRef>
              <c:f>SEGMENT!$H$4:$I$4</c:f>
              <c:numCache>
                <c:formatCode>0%</c:formatCode>
                <c:ptCount val="2"/>
                <c:pt idx="0">
                  <c:v>0.64675957657451832</c:v>
                </c:pt>
                <c:pt idx="1">
                  <c:v>0.35324042342548168</c:v>
                </c:pt>
              </c:numCache>
            </c:numRef>
          </c:val>
          <c:extLst>
            <c:ext xmlns:c16="http://schemas.microsoft.com/office/drawing/2014/chart" uri="{C3380CC4-5D6E-409C-BE32-E72D297353CC}">
              <c16:uniqueId val="{00000004-104D-4704-8BEF-7ADFCB44EE4E}"/>
            </c:ext>
          </c:extLst>
        </c:ser>
        <c:dLbls>
          <c:showLegendKey val="0"/>
          <c:showVal val="0"/>
          <c:showCatName val="0"/>
          <c:showSerName val="0"/>
          <c:showPercent val="0"/>
          <c:showBubbleSize val="0"/>
          <c:showLeaderLines val="1"/>
        </c:dLbls>
        <c:firstSliceAng val="0"/>
        <c:holeSize val="7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4272489985558021E-2"/>
          <c:y val="7.1512767187464812E-2"/>
          <c:w val="0.8290182534459839"/>
          <c:h val="0.88081205468755863"/>
        </c:manualLayout>
      </c:layout>
      <c:doughnutChart>
        <c:varyColors val="1"/>
        <c:ser>
          <c:idx val="0"/>
          <c:order val="0"/>
          <c:dPt>
            <c:idx val="0"/>
            <c:bubble3D val="0"/>
            <c:spPr>
              <a:solidFill>
                <a:schemeClr val="accent6"/>
              </a:solidFill>
              <a:ln w="57150">
                <a:solidFill>
                  <a:srgbClr val="FF0000"/>
                </a:solidFill>
              </a:ln>
              <a:effectLst/>
            </c:spPr>
            <c:extLst>
              <c:ext xmlns:c16="http://schemas.microsoft.com/office/drawing/2014/chart" uri="{C3380CC4-5D6E-409C-BE32-E72D297353CC}">
                <c16:uniqueId val="{00000001-104D-4704-8BEF-7ADFCB44EE4E}"/>
              </c:ext>
            </c:extLst>
          </c:dPt>
          <c:dPt>
            <c:idx val="1"/>
            <c:bubble3D val="0"/>
            <c:spPr>
              <a:solidFill>
                <a:schemeClr val="bg1"/>
              </a:solidFill>
              <a:ln w="19050">
                <a:noFill/>
              </a:ln>
              <a:effectLst/>
            </c:spPr>
            <c:extLst>
              <c:ext xmlns:c16="http://schemas.microsoft.com/office/drawing/2014/chart" uri="{C3380CC4-5D6E-409C-BE32-E72D297353CC}">
                <c16:uniqueId val="{00000003-104D-4704-8BEF-7ADFCB44EE4E}"/>
              </c:ext>
            </c:extLst>
          </c:dPt>
          <c:val>
            <c:numRef>
              <c:f>SEGMENT!$H$5:$I$5</c:f>
              <c:numCache>
                <c:formatCode>0%</c:formatCode>
                <c:ptCount val="2"/>
                <c:pt idx="0">
                  <c:v>0.16353666895133653</c:v>
                </c:pt>
                <c:pt idx="1">
                  <c:v>0.83646333104866344</c:v>
                </c:pt>
              </c:numCache>
            </c:numRef>
          </c:val>
          <c:extLst>
            <c:ext xmlns:c16="http://schemas.microsoft.com/office/drawing/2014/chart" uri="{C3380CC4-5D6E-409C-BE32-E72D297353CC}">
              <c16:uniqueId val="{00000004-104D-4704-8BEF-7ADFCB44EE4E}"/>
            </c:ext>
          </c:extLst>
        </c:ser>
        <c:dLbls>
          <c:showLegendKey val="0"/>
          <c:showVal val="0"/>
          <c:showCatName val="0"/>
          <c:showSerName val="0"/>
          <c:showPercent val="0"/>
          <c:showBubbleSize val="0"/>
          <c:showLeaderLines val="1"/>
        </c:dLbls>
        <c:firstSliceAng val="0"/>
        <c:holeSize val="7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4272489985558021E-2"/>
          <c:y val="7.1512767187464812E-2"/>
          <c:w val="0.8290182534459839"/>
          <c:h val="0.88081205468755863"/>
        </c:manualLayout>
      </c:layout>
      <c:doughnutChart>
        <c:varyColors val="1"/>
        <c:ser>
          <c:idx val="0"/>
          <c:order val="0"/>
          <c:dPt>
            <c:idx val="0"/>
            <c:bubble3D val="0"/>
            <c:spPr>
              <a:solidFill>
                <a:srgbClr val="00B0F0"/>
              </a:solidFill>
              <a:ln w="57150">
                <a:solidFill>
                  <a:srgbClr val="00B0F0"/>
                </a:solidFill>
              </a:ln>
              <a:effectLst/>
            </c:spPr>
            <c:extLst>
              <c:ext xmlns:c16="http://schemas.microsoft.com/office/drawing/2014/chart" uri="{C3380CC4-5D6E-409C-BE32-E72D297353CC}">
                <c16:uniqueId val="{00000001-104D-4704-8BEF-7ADFCB44EE4E}"/>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104D-4704-8BEF-7ADFCB44EE4E}"/>
              </c:ext>
            </c:extLst>
          </c:dPt>
          <c:val>
            <c:numRef>
              <c:f>SEGMENT!$H$6:$I$6</c:f>
              <c:numCache>
                <c:formatCode>0%</c:formatCode>
                <c:ptCount val="2"/>
                <c:pt idx="0">
                  <c:v>0.18970375447414514</c:v>
                </c:pt>
                <c:pt idx="1">
                  <c:v>0.81029624552585489</c:v>
                </c:pt>
              </c:numCache>
            </c:numRef>
          </c:val>
          <c:extLst>
            <c:ext xmlns:c16="http://schemas.microsoft.com/office/drawing/2014/chart" uri="{C3380CC4-5D6E-409C-BE32-E72D297353CC}">
              <c16:uniqueId val="{00000004-104D-4704-8BEF-7ADFCB44EE4E}"/>
            </c:ext>
          </c:extLst>
        </c:ser>
        <c:dLbls>
          <c:showLegendKey val="0"/>
          <c:showVal val="0"/>
          <c:showCatName val="0"/>
          <c:showSerName val="0"/>
          <c:showPercent val="0"/>
          <c:showBubbleSize val="0"/>
          <c:showLeaderLines val="1"/>
        </c:dLbls>
        <c:firstSliceAng val="0"/>
        <c:holeSize val="7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4272489985558021E-2"/>
          <c:y val="7.1512767187464812E-2"/>
          <c:w val="0.8290182534459839"/>
          <c:h val="0.88081205468755863"/>
        </c:manualLayout>
      </c:layout>
      <c:doughnutChart>
        <c:varyColors val="1"/>
        <c:ser>
          <c:idx val="0"/>
          <c:order val="0"/>
          <c:spPr>
            <a:solidFill>
              <a:srgbClr val="92D050"/>
            </a:solidFill>
          </c:spPr>
          <c:dPt>
            <c:idx val="0"/>
            <c:bubble3D val="0"/>
            <c:spPr>
              <a:solidFill>
                <a:srgbClr val="92D050"/>
              </a:solidFill>
              <a:ln w="57150">
                <a:solidFill>
                  <a:srgbClr val="92D050"/>
                </a:solidFill>
              </a:ln>
              <a:effectLst/>
            </c:spPr>
            <c:extLst>
              <c:ext xmlns:c16="http://schemas.microsoft.com/office/drawing/2014/chart" uri="{C3380CC4-5D6E-409C-BE32-E72D297353CC}">
                <c16:uniqueId val="{00000001-104D-4704-8BEF-7ADFCB44EE4E}"/>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104D-4704-8BEF-7ADFCB44EE4E}"/>
              </c:ext>
            </c:extLst>
          </c:dPt>
          <c:val>
            <c:numRef>
              <c:f>SEGMENT!$J$4:$K$4</c:f>
              <c:numCache>
                <c:formatCode>0%</c:formatCode>
                <c:ptCount val="2"/>
                <c:pt idx="0">
                  <c:v>0.6178026629457376</c:v>
                </c:pt>
                <c:pt idx="1">
                  <c:v>0.3821973370542624</c:v>
                </c:pt>
              </c:numCache>
            </c:numRef>
          </c:val>
          <c:extLst>
            <c:ext xmlns:c16="http://schemas.microsoft.com/office/drawing/2014/chart" uri="{C3380CC4-5D6E-409C-BE32-E72D297353CC}">
              <c16:uniqueId val="{00000004-104D-4704-8BEF-7ADFCB44EE4E}"/>
            </c:ext>
          </c:extLst>
        </c:ser>
        <c:dLbls>
          <c:showLegendKey val="0"/>
          <c:showVal val="0"/>
          <c:showCatName val="0"/>
          <c:showSerName val="0"/>
          <c:showPercent val="0"/>
          <c:showBubbleSize val="0"/>
          <c:showLeaderLines val="1"/>
        </c:dLbls>
        <c:firstSliceAng val="0"/>
        <c:holeSize val="7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4272489985558021E-2"/>
          <c:y val="7.1512767187464812E-2"/>
          <c:w val="0.8290182534459839"/>
          <c:h val="0.88081205468755863"/>
        </c:manualLayout>
      </c:layout>
      <c:doughnutChart>
        <c:varyColors val="1"/>
        <c:ser>
          <c:idx val="0"/>
          <c:order val="0"/>
          <c:dPt>
            <c:idx val="0"/>
            <c:bubble3D val="0"/>
            <c:spPr>
              <a:solidFill>
                <a:schemeClr val="accent6"/>
              </a:solidFill>
              <a:ln w="57150">
                <a:solidFill>
                  <a:schemeClr val="accent6"/>
                </a:solidFill>
              </a:ln>
              <a:effectLst/>
            </c:spPr>
            <c:extLst>
              <c:ext xmlns:c16="http://schemas.microsoft.com/office/drawing/2014/chart" uri="{C3380CC4-5D6E-409C-BE32-E72D297353CC}">
                <c16:uniqueId val="{00000001-104D-4704-8BEF-7ADFCB44EE4E}"/>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104D-4704-8BEF-7ADFCB44EE4E}"/>
              </c:ext>
            </c:extLst>
          </c:dPt>
          <c:val>
            <c:numRef>
              <c:f>SEGMENT!$H$5:$I$5</c:f>
              <c:numCache>
                <c:formatCode>0%</c:formatCode>
                <c:ptCount val="2"/>
                <c:pt idx="0">
                  <c:v>0.16353666895133653</c:v>
                </c:pt>
                <c:pt idx="1">
                  <c:v>0.83646333104866344</c:v>
                </c:pt>
              </c:numCache>
            </c:numRef>
          </c:val>
          <c:extLst>
            <c:ext xmlns:c16="http://schemas.microsoft.com/office/drawing/2014/chart" uri="{C3380CC4-5D6E-409C-BE32-E72D297353CC}">
              <c16:uniqueId val="{00000004-104D-4704-8BEF-7ADFCB44EE4E}"/>
            </c:ext>
          </c:extLst>
        </c:ser>
        <c:dLbls>
          <c:showLegendKey val="0"/>
          <c:showVal val="0"/>
          <c:showCatName val="0"/>
          <c:showSerName val="0"/>
          <c:showPercent val="0"/>
          <c:showBubbleSize val="0"/>
          <c:showLeaderLines val="1"/>
        </c:dLbls>
        <c:firstSliceAng val="0"/>
        <c:holeSize val="7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4272489985558021E-2"/>
          <c:y val="7.1512767187464812E-2"/>
          <c:w val="0.8290182534459839"/>
          <c:h val="0.88081205468755863"/>
        </c:manualLayout>
      </c:layout>
      <c:doughnutChart>
        <c:varyColors val="1"/>
        <c:ser>
          <c:idx val="0"/>
          <c:order val="0"/>
          <c:spPr>
            <a:solidFill>
              <a:schemeClr val="bg1"/>
            </a:solidFill>
          </c:spPr>
          <c:dPt>
            <c:idx val="0"/>
            <c:bubble3D val="0"/>
            <c:spPr>
              <a:solidFill>
                <a:srgbClr val="FFC000"/>
              </a:solidFill>
              <a:ln w="57150">
                <a:solidFill>
                  <a:srgbClr val="FFC000"/>
                </a:solidFill>
              </a:ln>
              <a:effectLst/>
            </c:spPr>
            <c:extLst>
              <c:ext xmlns:c16="http://schemas.microsoft.com/office/drawing/2014/chart" uri="{C3380CC4-5D6E-409C-BE32-E72D297353CC}">
                <c16:uniqueId val="{00000001-104D-4704-8BEF-7ADFCB44EE4E}"/>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104D-4704-8BEF-7ADFCB44EE4E}"/>
              </c:ext>
            </c:extLst>
          </c:dPt>
          <c:val>
            <c:numRef>
              <c:f>SEGMENT!$H$5:$I$5</c:f>
              <c:numCache>
                <c:formatCode>0%</c:formatCode>
                <c:ptCount val="2"/>
                <c:pt idx="0">
                  <c:v>0.16353666895133653</c:v>
                </c:pt>
                <c:pt idx="1">
                  <c:v>0.83646333104866344</c:v>
                </c:pt>
              </c:numCache>
            </c:numRef>
          </c:val>
          <c:extLst>
            <c:ext xmlns:c16="http://schemas.microsoft.com/office/drawing/2014/chart" uri="{C3380CC4-5D6E-409C-BE32-E72D297353CC}">
              <c16:uniqueId val="{00000004-104D-4704-8BEF-7ADFCB44EE4E}"/>
            </c:ext>
          </c:extLst>
        </c:ser>
        <c:dLbls>
          <c:showLegendKey val="0"/>
          <c:showVal val="0"/>
          <c:showCatName val="0"/>
          <c:showSerName val="0"/>
          <c:showPercent val="0"/>
          <c:showBubbleSize val="0"/>
          <c:showLeaderLines val="1"/>
        </c:dLbls>
        <c:firstSliceAng val="0"/>
        <c:holeSize val="7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[FILE LATIHAN DASHBOARD PENJUALAN.xlsm]KATEGORI!PROFITKATEGORI</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2FA5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4165070530604297E-2"/>
          <c:y val="0"/>
          <c:w val="0.97499999999999998"/>
          <c:h val="1"/>
        </c:manualLayout>
      </c:layout>
      <c:areaChart>
        <c:grouping val="standard"/>
        <c:varyColors val="0"/>
        <c:ser>
          <c:idx val="0"/>
          <c:order val="0"/>
          <c:tx>
            <c:strRef>
              <c:f>KATEGORI!$B$18</c:f>
              <c:strCache>
                <c:ptCount val="1"/>
                <c:pt idx="0">
                  <c:v>Total</c:v>
                </c:pt>
              </c:strCache>
            </c:strRef>
          </c:tx>
          <c:spPr>
            <a:solidFill>
              <a:srgbClr val="62FA5E"/>
            </a:solidFill>
            <a:ln>
              <a:noFill/>
            </a:ln>
            <a:effectLst/>
          </c:spPr>
          <c:cat>
            <c:strRef>
              <c:f>KATEGORI!$A$19:$A$31</c:f>
              <c:strCache>
                <c:ptCount val="12"/>
                <c:pt idx="0">
                  <c:v>Januari</c:v>
                </c:pt>
                <c:pt idx="1">
                  <c:v>Februari</c:v>
                </c:pt>
                <c:pt idx="2">
                  <c:v>Maret</c:v>
                </c:pt>
                <c:pt idx="3">
                  <c:v>April</c:v>
                </c:pt>
                <c:pt idx="4">
                  <c:v>Mei</c:v>
                </c:pt>
                <c:pt idx="5">
                  <c:v>Juni</c:v>
                </c:pt>
                <c:pt idx="6">
                  <c:v>Juli</c:v>
                </c:pt>
                <c:pt idx="7">
                  <c:v>Agustus</c:v>
                </c:pt>
                <c:pt idx="8">
                  <c:v>September</c:v>
                </c:pt>
                <c:pt idx="9">
                  <c:v>Oktober</c:v>
                </c:pt>
                <c:pt idx="10">
                  <c:v>November</c:v>
                </c:pt>
                <c:pt idx="11">
                  <c:v>Desember</c:v>
                </c:pt>
              </c:strCache>
            </c:strRef>
          </c:cat>
          <c:val>
            <c:numRef>
              <c:f>KATEGORI!$B$19:$B$31</c:f>
              <c:numCache>
                <c:formatCode>General</c:formatCode>
                <c:ptCount val="12"/>
                <c:pt idx="0">
                  <c:v>141181700</c:v>
                </c:pt>
                <c:pt idx="1">
                  <c:v>138755800</c:v>
                </c:pt>
                <c:pt idx="2">
                  <c:v>245864060</c:v>
                </c:pt>
                <c:pt idx="3">
                  <c:v>275937900</c:v>
                </c:pt>
                <c:pt idx="4">
                  <c:v>332983680</c:v>
                </c:pt>
                <c:pt idx="5">
                  <c:v>295312650</c:v>
                </c:pt>
                <c:pt idx="6">
                  <c:v>205618000</c:v>
                </c:pt>
                <c:pt idx="7">
                  <c:v>319657650</c:v>
                </c:pt>
                <c:pt idx="8">
                  <c:v>351524270</c:v>
                </c:pt>
                <c:pt idx="9">
                  <c:v>334349300</c:v>
                </c:pt>
                <c:pt idx="10">
                  <c:v>566886300</c:v>
                </c:pt>
                <c:pt idx="11">
                  <c:v>574627900</c:v>
                </c:pt>
              </c:numCache>
            </c:numRef>
          </c:val>
          <c:extLst>
            <c:ext xmlns:c16="http://schemas.microsoft.com/office/drawing/2014/chart" uri="{C3380CC4-5D6E-409C-BE32-E72D297353CC}">
              <c16:uniqueId val="{00000000-AB6F-42B1-AA5D-664ECE8C6D3C}"/>
            </c:ext>
          </c:extLst>
        </c:ser>
        <c:dLbls>
          <c:showLegendKey val="0"/>
          <c:showVal val="0"/>
          <c:showCatName val="0"/>
          <c:showSerName val="0"/>
          <c:showPercent val="0"/>
          <c:showBubbleSize val="0"/>
        </c:dLbls>
        <c:axId val="701717600"/>
        <c:axId val="1068160112"/>
      </c:areaChart>
      <c:catAx>
        <c:axId val="701717600"/>
        <c:scaling>
          <c:orientation val="minMax"/>
        </c:scaling>
        <c:delete val="1"/>
        <c:axPos val="b"/>
        <c:numFmt formatCode="General" sourceLinked="1"/>
        <c:majorTickMark val="out"/>
        <c:minorTickMark val="none"/>
        <c:tickLblPos val="nextTo"/>
        <c:crossAx val="1068160112"/>
        <c:crosses val="autoZero"/>
        <c:auto val="1"/>
        <c:lblAlgn val="ctr"/>
        <c:lblOffset val="100"/>
        <c:noMultiLvlLbl val="0"/>
      </c:catAx>
      <c:valAx>
        <c:axId val="1068160112"/>
        <c:scaling>
          <c:orientation val="minMax"/>
        </c:scaling>
        <c:delete val="1"/>
        <c:axPos val="l"/>
        <c:numFmt formatCode="General" sourceLinked="1"/>
        <c:majorTickMark val="none"/>
        <c:minorTickMark val="none"/>
        <c:tickLblPos val="nextTo"/>
        <c:crossAx val="701717600"/>
        <c:crosses val="autoZero"/>
        <c:crossBetween val="midCat"/>
      </c:valAx>
      <c:spPr>
        <a:noFill/>
        <a:ln w="25400">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[FILE LATIHAN DASHBOARD PENJUALAN.xlsm]KATEGORI!KATEGORI</c:name>
    <c:fmtId val="4"/>
  </c:pivotSource>
  <c:chart>
    <c:autoTitleDeleted val="1"/>
    <c:pivotFmts>
      <c:pivotFmt>
        <c:idx val="0"/>
        <c:spPr>
          <a:solidFill>
            <a:srgbClr val="FFA84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A84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A84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0590405904059039E-2"/>
          <c:y val="5.3267535106498794E-2"/>
          <c:w val="0.91881918819188191"/>
          <c:h val="0.84738198047824664"/>
        </c:manualLayout>
      </c:layout>
      <c:areaChart>
        <c:grouping val="standard"/>
        <c:varyColors val="0"/>
        <c:ser>
          <c:idx val="0"/>
          <c:order val="0"/>
          <c:tx>
            <c:strRef>
              <c:f>KATEGORI!$B$3</c:f>
              <c:strCache>
                <c:ptCount val="1"/>
                <c:pt idx="0">
                  <c:v>Total</c:v>
                </c:pt>
              </c:strCache>
            </c:strRef>
          </c:tx>
          <c:spPr>
            <a:solidFill>
              <a:srgbClr val="FFA841"/>
            </a:solidFill>
            <a:ln>
              <a:noFill/>
            </a:ln>
            <a:effectLst/>
          </c:spPr>
          <c:cat>
            <c:strRef>
              <c:f>KATEGORI!$A$4:$A$16</c:f>
              <c:strCache>
                <c:ptCount val="12"/>
                <c:pt idx="0">
                  <c:v>Januari</c:v>
                </c:pt>
                <c:pt idx="1">
                  <c:v>Februari</c:v>
                </c:pt>
                <c:pt idx="2">
                  <c:v>Maret</c:v>
                </c:pt>
                <c:pt idx="3">
                  <c:v>April</c:v>
                </c:pt>
                <c:pt idx="4">
                  <c:v>Mei</c:v>
                </c:pt>
                <c:pt idx="5">
                  <c:v>Juni</c:v>
                </c:pt>
                <c:pt idx="6">
                  <c:v>Juli</c:v>
                </c:pt>
                <c:pt idx="7">
                  <c:v>Agustus</c:v>
                </c:pt>
                <c:pt idx="8">
                  <c:v>September</c:v>
                </c:pt>
                <c:pt idx="9">
                  <c:v>Oktober</c:v>
                </c:pt>
                <c:pt idx="10">
                  <c:v>November</c:v>
                </c:pt>
                <c:pt idx="11">
                  <c:v>Desember</c:v>
                </c:pt>
              </c:strCache>
            </c:strRef>
          </c:cat>
          <c:val>
            <c:numRef>
              <c:f>KATEGORI!$B$4:$B$16</c:f>
              <c:numCache>
                <c:formatCode>General</c:formatCode>
                <c:ptCount val="12"/>
                <c:pt idx="0">
                  <c:v>19718000</c:v>
                </c:pt>
                <c:pt idx="1">
                  <c:v>8249000</c:v>
                </c:pt>
                <c:pt idx="2">
                  <c:v>83640000</c:v>
                </c:pt>
                <c:pt idx="3">
                  <c:v>58741000</c:v>
                </c:pt>
                <c:pt idx="4">
                  <c:v>80919000</c:v>
                </c:pt>
                <c:pt idx="5">
                  <c:v>49951000</c:v>
                </c:pt>
                <c:pt idx="6">
                  <c:v>56781000</c:v>
                </c:pt>
                <c:pt idx="7">
                  <c:v>66982000</c:v>
                </c:pt>
                <c:pt idx="8">
                  <c:v>76155000</c:v>
                </c:pt>
                <c:pt idx="9">
                  <c:v>71238000</c:v>
                </c:pt>
                <c:pt idx="10">
                  <c:v>131310000</c:v>
                </c:pt>
                <c:pt idx="11">
                  <c:v>171342000</c:v>
                </c:pt>
              </c:numCache>
            </c:numRef>
          </c:val>
          <c:extLst>
            <c:ext xmlns:c16="http://schemas.microsoft.com/office/drawing/2014/chart" uri="{C3380CC4-5D6E-409C-BE32-E72D297353CC}">
              <c16:uniqueId val="{00000000-BFC5-42DD-93D2-8B04B31897F4}"/>
            </c:ext>
          </c:extLst>
        </c:ser>
        <c:dLbls>
          <c:showLegendKey val="0"/>
          <c:showVal val="0"/>
          <c:showCatName val="0"/>
          <c:showSerName val="0"/>
          <c:showPercent val="0"/>
          <c:showBubbleSize val="0"/>
        </c:dLbls>
        <c:axId val="1026406656"/>
        <c:axId val="1048317696"/>
      </c:areaChart>
      <c:catAx>
        <c:axId val="1026406656"/>
        <c:scaling>
          <c:orientation val="minMax"/>
        </c:scaling>
        <c:delete val="1"/>
        <c:axPos val="b"/>
        <c:numFmt formatCode="General" sourceLinked="1"/>
        <c:majorTickMark val="out"/>
        <c:minorTickMark val="none"/>
        <c:tickLblPos val="nextTo"/>
        <c:crossAx val="1048317696"/>
        <c:crosses val="autoZero"/>
        <c:auto val="1"/>
        <c:lblAlgn val="ctr"/>
        <c:lblOffset val="100"/>
        <c:noMultiLvlLbl val="0"/>
      </c:catAx>
      <c:valAx>
        <c:axId val="1048317696"/>
        <c:scaling>
          <c:orientation val="minMax"/>
        </c:scaling>
        <c:delete val="1"/>
        <c:axPos val="l"/>
        <c:numFmt formatCode="General" sourceLinked="1"/>
        <c:majorTickMark val="none"/>
        <c:minorTickMark val="none"/>
        <c:tickLblPos val="nextTo"/>
        <c:crossAx val="1026406656"/>
        <c:crosses val="autoZero"/>
        <c:crossBetween val="midCat"/>
      </c:valAx>
      <c:spPr>
        <a:noFill/>
        <a:ln w="25400">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FFA841"/>
              </a:solidFill>
              <a:ln w="19050">
                <a:noFill/>
              </a:ln>
              <a:effectLst/>
            </c:spPr>
            <c:extLst>
              <c:ext xmlns:c16="http://schemas.microsoft.com/office/drawing/2014/chart" uri="{C3380CC4-5D6E-409C-BE32-E72D297353CC}">
                <c16:uniqueId val="{00000001-C35E-404C-8A29-4539E981A7C8}"/>
              </c:ext>
            </c:extLst>
          </c:dPt>
          <c:dPt>
            <c:idx val="1"/>
            <c:bubble3D val="0"/>
            <c:spPr>
              <a:solidFill>
                <a:schemeClr val="accent3"/>
              </a:solidFill>
              <a:ln w="19050">
                <a:noFill/>
              </a:ln>
              <a:effectLst/>
            </c:spPr>
            <c:extLst>
              <c:ext xmlns:c16="http://schemas.microsoft.com/office/drawing/2014/chart" uri="{C3380CC4-5D6E-409C-BE32-E72D297353CC}">
                <c16:uniqueId val="{00000003-C35E-404C-8A29-4539E981A7C8}"/>
              </c:ext>
            </c:extLst>
          </c:dPt>
          <c:dPt>
            <c:idx val="2"/>
            <c:bubble3D val="0"/>
            <c:spPr>
              <a:solidFill>
                <a:srgbClr val="023AFF"/>
              </a:solidFill>
              <a:ln w="19050">
                <a:noFill/>
              </a:ln>
              <a:effectLst/>
            </c:spPr>
            <c:extLst>
              <c:ext xmlns:c16="http://schemas.microsoft.com/office/drawing/2014/chart" uri="{C3380CC4-5D6E-409C-BE32-E72D297353CC}">
                <c16:uniqueId val="{00000005-C35E-404C-8A29-4539E981A7C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PROFITKATEGORI!$F$4:$F$6</c:f>
              <c:strCache>
                <c:ptCount val="3"/>
                <c:pt idx="0">
                  <c:v>Furniture</c:v>
                </c:pt>
                <c:pt idx="1">
                  <c:v>Office Supplies</c:v>
                </c:pt>
                <c:pt idx="2">
                  <c:v>Technology</c:v>
                </c:pt>
              </c:strCache>
            </c:strRef>
          </c:cat>
          <c:val>
            <c:numRef>
              <c:f>PROFITKATEGORI!$J$4:$J$6</c:f>
              <c:numCache>
                <c:formatCode>0%</c:formatCode>
                <c:ptCount val="3"/>
                <c:pt idx="0">
                  <c:v>9.8985781251922422E-2</c:v>
                </c:pt>
                <c:pt idx="1">
                  <c:v>0.51160835489863965</c:v>
                </c:pt>
                <c:pt idx="2">
                  <c:v>0.38940586384943793</c:v>
                </c:pt>
              </c:numCache>
            </c:numRef>
          </c:val>
          <c:extLst>
            <c:ext xmlns:c16="http://schemas.microsoft.com/office/drawing/2014/chart" uri="{C3380CC4-5D6E-409C-BE32-E72D297353CC}">
              <c16:uniqueId val="{00000006-C35E-404C-8A29-4539E981A7C8}"/>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layout>
        <c:manualLayout>
          <c:xMode val="edge"/>
          <c:yMode val="edge"/>
          <c:x val="0.23296582801883156"/>
          <c:y val="0.77535100327151074"/>
          <c:w val="0.56865452024462626"/>
          <c:h val="0.1056715225714518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92234666264773E-2"/>
          <c:y val="0"/>
          <c:w val="0.88960861146284254"/>
          <c:h val="1"/>
        </c:manualLayout>
      </c:layout>
      <c:doughnutChart>
        <c:varyColors val="1"/>
        <c:ser>
          <c:idx val="0"/>
          <c:order val="0"/>
          <c:spPr>
            <a:solidFill>
              <a:srgbClr val="FFA841"/>
            </a:solidFill>
            <a:ln>
              <a:noFill/>
            </a:ln>
          </c:spPr>
          <c:dPt>
            <c:idx val="0"/>
            <c:bubble3D val="0"/>
            <c:spPr>
              <a:solidFill>
                <a:srgbClr val="FFA841"/>
              </a:solidFill>
              <a:ln w="19050">
                <a:noFill/>
              </a:ln>
              <a:effectLst/>
            </c:spPr>
            <c:extLst>
              <c:ext xmlns:c16="http://schemas.microsoft.com/office/drawing/2014/chart" uri="{C3380CC4-5D6E-409C-BE32-E72D297353CC}">
                <c16:uniqueId val="{00000001-5A68-4CD3-8550-7C0C0E779A60}"/>
              </c:ext>
            </c:extLst>
          </c:dPt>
          <c:dPt>
            <c:idx val="1"/>
            <c:bubble3D val="0"/>
            <c:spPr>
              <a:solidFill>
                <a:srgbClr val="FF0000"/>
              </a:solidFill>
              <a:ln w="19050">
                <a:noFill/>
              </a:ln>
              <a:effectLst/>
            </c:spPr>
            <c:extLst>
              <c:ext xmlns:c16="http://schemas.microsoft.com/office/drawing/2014/chart" uri="{C3380CC4-5D6E-409C-BE32-E72D297353CC}">
                <c16:uniqueId val="{00000003-5A68-4CD3-8550-7C0C0E779A60}"/>
              </c:ext>
            </c:extLst>
          </c:dPt>
          <c:dPt>
            <c:idx val="2"/>
            <c:bubble3D val="0"/>
            <c:spPr>
              <a:solidFill>
                <a:srgbClr val="62FA5E"/>
              </a:solidFill>
              <a:ln w="19050">
                <a:noFill/>
              </a:ln>
              <a:effectLst/>
            </c:spPr>
            <c:extLst>
              <c:ext xmlns:c16="http://schemas.microsoft.com/office/drawing/2014/chart" uri="{C3380CC4-5D6E-409C-BE32-E72D297353CC}">
                <c16:uniqueId val="{00000005-5A68-4CD3-8550-7C0C0E779A60}"/>
              </c:ext>
            </c:extLst>
          </c:dPt>
          <c:dPt>
            <c:idx val="3"/>
            <c:bubble3D val="0"/>
            <c:spPr>
              <a:noFill/>
              <a:ln w="19050">
                <a:noFill/>
              </a:ln>
              <a:effectLst/>
            </c:spPr>
            <c:extLst>
              <c:ext xmlns:c16="http://schemas.microsoft.com/office/drawing/2014/chart" uri="{C3380CC4-5D6E-409C-BE32-E72D297353CC}">
                <c16:uniqueId val="{00000007-5A68-4CD3-8550-7C0C0E779A60}"/>
              </c:ext>
            </c:extLst>
          </c:dPt>
          <c:dLbls>
            <c:dLbl>
              <c:idx val="3"/>
              <c:delete val="1"/>
              <c:extLst>
                <c:ext xmlns:c15="http://schemas.microsoft.com/office/drawing/2012/chart" uri="{CE6537A1-D6FC-4f65-9D91-7224C49458BB}"/>
                <c:ext xmlns:c16="http://schemas.microsoft.com/office/drawing/2014/chart" uri="{C3380CC4-5D6E-409C-BE32-E72D297353CC}">
                  <c16:uniqueId val="{00000007-5A68-4CD3-8550-7C0C0E779A60}"/>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STOK!$O$3:$R$3</c:f>
              <c:strCache>
                <c:ptCount val="4"/>
                <c:pt idx="0">
                  <c:v>Stok</c:v>
                </c:pt>
                <c:pt idx="1">
                  <c:v>Terjual</c:v>
                </c:pt>
                <c:pt idx="2">
                  <c:v>Sisa</c:v>
                </c:pt>
                <c:pt idx="3">
                  <c:v>Total</c:v>
                </c:pt>
              </c:strCache>
            </c:strRef>
          </c:cat>
          <c:val>
            <c:numRef>
              <c:f>STOK!$O$4:$R$4</c:f>
              <c:numCache>
                <c:formatCode>#,##0</c:formatCode>
                <c:ptCount val="4"/>
                <c:pt idx="0">
                  <c:v>18519</c:v>
                </c:pt>
                <c:pt idx="1">
                  <c:v>4213</c:v>
                </c:pt>
                <c:pt idx="2">
                  <c:v>14306</c:v>
                </c:pt>
                <c:pt idx="3">
                  <c:v>37393</c:v>
                </c:pt>
              </c:numCache>
            </c:numRef>
          </c:val>
          <c:extLst>
            <c:ext xmlns:c16="http://schemas.microsoft.com/office/drawing/2014/chart" uri="{C3380CC4-5D6E-409C-BE32-E72D297353CC}">
              <c16:uniqueId val="{00000008-5A68-4CD3-8550-7C0C0E779A60}"/>
            </c:ext>
          </c:extLst>
        </c:ser>
        <c:dLbls>
          <c:showLegendKey val="0"/>
          <c:showVal val="0"/>
          <c:showCatName val="0"/>
          <c:showSerName val="0"/>
          <c:showPercent val="0"/>
          <c:showBubbleSize val="0"/>
          <c:showLeaderLines val="1"/>
        </c:dLbls>
        <c:firstSliceAng val="270"/>
        <c:holeSize val="75"/>
      </c:doughnutChart>
      <c:spPr>
        <a:noFill/>
        <a:ln>
          <a:noFill/>
        </a:ln>
        <a:effectLst/>
      </c:spPr>
    </c:plotArea>
    <c:legend>
      <c:legendPos val="b"/>
      <c:legendEntry>
        <c:idx val="3"/>
        <c:delete val="1"/>
      </c:legendEntry>
      <c:layout>
        <c:manualLayout>
          <c:xMode val="edge"/>
          <c:yMode val="edge"/>
          <c:x val="0.24127126592379186"/>
          <c:y val="0.42620978724996472"/>
          <c:w val="0.54309129124845756"/>
          <c:h val="0.12414207368419782"/>
        </c:manualLayout>
      </c:layout>
      <c:overlay val="0"/>
      <c:spPr>
        <a:noFill/>
        <a:ln>
          <a:noFill/>
        </a:ln>
        <a:effectLst/>
      </c:spPr>
      <c:txPr>
        <a:bodyPr rot="0" spcFirstLastPara="1" vertOverflow="ellipsis" vert="horz" wrap="square" anchor="ctr" anchorCtr="1"/>
        <a:lstStyle/>
        <a:p>
          <a:pPr rtl="0">
            <a:defRPr sz="11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92D050"/>
            </a:solidFill>
            <a:ln>
              <a:noFill/>
            </a:ln>
          </c:spPr>
          <c:dPt>
            <c:idx val="0"/>
            <c:bubble3D val="0"/>
            <c:spPr>
              <a:solidFill>
                <a:srgbClr val="92D050"/>
              </a:solidFill>
              <a:ln w="19050">
                <a:noFill/>
              </a:ln>
              <a:effectLst/>
            </c:spPr>
            <c:extLst>
              <c:ext xmlns:c16="http://schemas.microsoft.com/office/drawing/2014/chart" uri="{C3380CC4-5D6E-409C-BE32-E72D297353CC}">
                <c16:uniqueId val="{00000001-0DA1-4C22-B833-A13A825014AA}"/>
              </c:ext>
            </c:extLst>
          </c:dPt>
          <c:dPt>
            <c:idx val="1"/>
            <c:bubble3D val="0"/>
            <c:spPr>
              <a:solidFill>
                <a:schemeClr val="accent6"/>
              </a:solidFill>
              <a:ln w="19050">
                <a:noFill/>
              </a:ln>
              <a:effectLst/>
            </c:spPr>
            <c:extLst>
              <c:ext xmlns:c16="http://schemas.microsoft.com/office/drawing/2014/chart" uri="{C3380CC4-5D6E-409C-BE32-E72D297353CC}">
                <c16:uniqueId val="{00000003-0DA1-4C22-B833-A13A825014AA}"/>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Bahnschrift" panose="020B0502040204020203" pitchFamily="34" charset="0"/>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STOK!$G$9:$G$10</c:f>
              <c:strCache>
                <c:ptCount val="2"/>
                <c:pt idx="0">
                  <c:v>stok</c:v>
                </c:pt>
                <c:pt idx="1">
                  <c:v>sisa</c:v>
                </c:pt>
              </c:strCache>
            </c:strRef>
          </c:cat>
          <c:val>
            <c:numRef>
              <c:f>STOK!$I$9:$I$10</c:f>
              <c:numCache>
                <c:formatCode>0%</c:formatCode>
                <c:ptCount val="2"/>
                <c:pt idx="0">
                  <c:v>0.21189665531744442</c:v>
                </c:pt>
                <c:pt idx="1">
                  <c:v>0.78810334468255561</c:v>
                </c:pt>
              </c:numCache>
            </c:numRef>
          </c:val>
          <c:extLst>
            <c:ext xmlns:c16="http://schemas.microsoft.com/office/drawing/2014/chart" uri="{C3380CC4-5D6E-409C-BE32-E72D297353CC}">
              <c16:uniqueId val="{00000004-0DA1-4C22-B833-A13A825014AA}"/>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plotSurface>
          <cx:spPr>
            <a:noFill/>
            <a:ln>
              <a:noFill/>
            </a:ln>
            <a:effectLst>
              <a:glow rad="228600">
                <a:schemeClr val="accent1">
                  <a:satMod val="175000"/>
                  <a:alpha val="44000"/>
                </a:schemeClr>
              </a:glow>
            </a:effectLst>
          </cx:spPr>
        </cx:plotSurface>
        <cx:series layoutId="regionMap" uniqueId="{D3C33710-83B0-4F44-8BE1-52725912BD4E}">
          <cx:tx>
            <cx:txData>
              <cx:f/>
              <cx:v>Jumlah Barang</cx:v>
            </cx:txData>
          </cx:tx>
          <cx:dataId val="0"/>
          <cx:layoutPr>
            <cx:geography cultureLanguage="en-US" cultureRegion="ID" attribution="Powered by Bing">
              <cx:geoCache provider="{E9337A44-BEBE-4D9F-B70C-5C5E7DAFC167}">
                <cx:binary>7Hxbc6RI0uVfkdXzoo4LBDA2/ZltQN5TWVlSlkqlFyxbyuYWEBAE11+/jlRZLaXUdempWVuZrczG
egoICOKEux8/7uS/77p/3YnDXp11mcirf911v7+LtC7+9dtv1V10yPbVeRbfKVnJP/X5ncx+k3/+
Gd8dfrtX+zbOw98IwuZvd9Fe6UP37n/+DXcLD3It7/Y6lvmH+qD6y0NVC11949yrp87291mc+3Gl
VXyn8e/v+F7E784OuY51v+uLw+/vnl3x7uy30/u8eOaZgGnp+h7GGs45tSxsOw5xH/+cd2dC5uGX
8xhb5xgzTE1mHp+62Wcw8nvzeJjF/v5eHaoKXuLhv8dRz2Z8PHgn61yP6xTCkv3+bpHfy/xQxft3
Z3ElvceTnhwnvfAf3vK356v8P/8+OQDvfXLkCRCni/S9U6/gkIfp/owfBCxVHh4X5xdAQs6JRSki
+DkSyDp3HZsggOv4sCMS40yMH5nJ34FycoMX+Jycf2NQ+YuzzzLs9ymYJ2ynb9vOf3fL6EP+vQk8
39XfNF52blqEmRih140XsXNMRuNG5PjUr1vmOzP5253yMO7lBnk4/Mb2xUzt8/uzndR7cVyevzPf
/+KuWO7b/dnukIf76Huz+ImtYZ8ThrFjo1N/js4JQpTCtjk+7XFLeGAWai/Olvvmmzby+sZ4Pvpk
ezw/+cY2CQdk0lrUx9X6ux3yE9jQcwubLjWR9cVs3RNPT84pdRh16Be7Pj77i/H+wIxeR+mvdzlB
6K8Tbwyd5T7741fSIXzOIMhi27VeQDIetTGY02P8eMTiu89/HYgvw05Q+HL0jUFwVWd78BxnfK/2
+rg6v8BK0DlzTEIo+vpHTzCBKyzqOiayHy45oUWfDpU++zK5b03rdYSejz4B6vnJN4bXdl/U3/Tw
P5lBmOeWa4Mzw0BDHv6AazzNIKhzbjPwdMBEXoPpu9N5HZ8vw06A+XL0jSHirxYQdn+Inf5ElGEQ
6B1CXeS8jguQQ4dC3ofNV6PMD0zodWS+DjzB5uvxN4bOChLubJ/rfX72UYOP+5Yv+TnTIeeODeBg
95h7n/AADPTdsS3mMHZ86GPU2Uilo7O/JnY8+5rXfR2kl3c4QevlBW8MtplUEkAT8luL83N4jRGJ
2Zb7xZ7gPxBynro6AsTNZgzbJoSqpzThhybzOlJPhp5A9OTMG8PmIeX51XyBnbvYtV0yUrSnoCD7
nCHsIMbM1+LPQyz/Z0nPk6En0Dw588ag+cupnF0dQCfc/0q9gpy7QNiYc0x73BOoQGykju06Fjmx
nytZ/4cO7+UdTiB7ecEbQ+5RR4izWh19z2vh4Oc8nmGfO6D+mi45hij7uXFhcg6niUksSJieerzJ
Htj3PzOrJ0NPMHpy5o2B88SsfrXfQ+eQ/5gm+2pUrgt04akHxPgcW8R0GT3RfB7c1F9TOyL42r55
PTi9uMEJYC/Ov13YfrlCB1IDwrblvECLnpuYUUwx2NpTkzrKaP8JYK/d4wSz1y55w7D9WoeIQHG3
R739aww7DWGjJg9kw3Fec4j/CXQPzu/pDU5we3H+rYF2KGqxryHNuoz3v1BuxecWcy2TYtC9jwTw
qXeEPNi2bWqb5MTexmmcLSoBRYLqaIk/7hqfjz7B6vnJNwbUep8Vv7biaQJ1Nykj7lFCgjj1DCLr
fHSVFvDCxyh3hOMxHf6BCb0evr4OPIHn6/E3hsymrh5LSSHoFL9ckHXOLeIyF9lfQDjVyLFzbpq2
bTJyIpI/sIBnczvi9+Pm9No9TlB77ZI3BuDFXtTpL/R9BgUREDuQdJ1IS8Q9Nxmky9axcnxE5NGi
vj+P1w3qOO4EmePhN4nGr1b9EKh+mFILfa1snKpIDng7a7zghK4/anLHxXykhj9uQc9HnyD0/OQb
w2mzz8NQycPZ/747RGf+XtVVtRf77LinX1ujn8uDzXPimBB/3KO5PDcnF7QnIBiQZH3B9AS4cV7f
mszrxvQ46gSox4NvDaBncWn3ayk5tLAxZDpkbHN5/DspQBFIf01CQcQ4geWBMf+Hcem1e5xA9tol
bwzAX8vIIYliBIqGX9uWTnVAhM9tCmoFpfZrfO97s3ndnB5HnWDzePCNofFQ5fzl9I5ArxiYCHZP
yDel59hmyGGnRY0HvvUPy7dPx55A8vTUmwRmewjrHBKkXyqd//8q+983VT/Y+2m/9YuG3Uer+TEZ
77/Y7ncFIkcLfc0PLX9jnvYtYvBzLAXYvu0CDXFc628joQMqCHPol86z47MfWf/VWGU5jML9cZLH
868xqNe97Gv3ODHw1y55Y4Z+XJ//ghM2GSWQIOCjnP9cCcHu+diKj8lpS8CD1zxO6+dhOxl+gtjJ
2bcK1q8vaNJzBmUVMLZjLndKPRFQT9dBFJ90cDzYwH9qZk/GnwB2evu3itiPeeufaIqCoosFNeiv
jbcvdBHIFaAhBxraTjSsY1Xkn5vYyzucgPbygrcK2y/ukwLFBDpBQRD56hRPii4E8nNozYFON8jL
n5bMHmWNf47Z6fgTxE5Pvzm8Hjt3/xt+EdoKRwnr+HcicSHzHDPmYqh+Pgfs6LgeJnY89ZPs46+m
3xO4Tm7+RtH6xcYFLWtgV9CI+LWi+YxxuC70DtgE8vDHJmt0UtY8msA/BOxk+AlgJ2f/Hwfs76f3
VKp9dtXPfq0JdAK6O74WYEaO+AwtjM3zUVWBNrgTnJ58Tvn3s3md0j8Z+mzy/xe+0fz7POzrd3E+
9KhNHr6GffIJ57fPHvPFk6FfIsdr3ubLqcX97++gHcqhIJIA0/v6pe14o2dxh4Mi/conmSfjx1QL
boigQd7GUFijEMNAQgb9BRLEhzPw8S1yga3YwPjh/8GZfGz9he92oar9pXHYoa4N6id42GrM3+Ac
hRwBjxQHRlmUMfiS9PjKWyn6UOZf1+fLv8/yOtvKONfV7+8oendWPF42zhemBJ/EEJgeTBCmAh8u
wfm7/SV89gxX4//VE5tFWRXimcblNuyKy7AKl6I2J321VkG20xmZW0E9szo16ZvBo1Z52Qa5Z6ds
UsTFhLnBIknqWZiqadg6XGWDx3K1VSy/NuNyqpSa6ixc2uHgQeFkPoht2BprhILFEwxeeZOxDvn8
TUbJkUGCBQZiO9QGDJ++SdumUN8EgGdUfq5psS97uqENOUhz2LRGdIHLbGrUHzqE5hZMLDaMRfRH
GRI/5o5KpziqptQO1oGE464nimimlfZTne9wVUwF0TNZ7qw68C1W+d+e+5gwnM4dquPQDY5NaNsH
d/187n0RGVAECfCsM+ttYtezPESeLi1Ph7WHe5ixLqd2SOaRgeeFa3Bh3WpDz2gTLptezyJUTL8z
Jdh+L6aEqYOhNgJdTPbpcgasZkmFWzKr62Zl9C53XDV1UTeJxabpBq9LB0+JBbOuGxF5XV1OdLsw
WjH79jwobPUX84AIBVkYNE65wAOfL42oaKJ73ZNZJppV0Kpp5+jVuERm2azw0HxMFjkm87yVu0TX
q6DSMyLaWQX70IE915sub7tyWgfDPLL0lhqk4CgMLzoRrMeDRhWsMSyjK4KFlapJF7q8Se51Vvgx
7Otvvw048Bcvw0bxGzr6oEGMnuxRFqRG16GIzkg8eAipadpoP6rVxM1dPu68lLQLZOPv7S+bQoQ4
ebLtQpcFGAh4EwTr+XwZC2SWuIwRm9HBWIeR3pZ2MQ2c5gal81gHa6nVdIjKSSSbWd7nl8KMWt4X
wcLUZG4k3DDyi2BAm7bC86TUK9dJ7xyxklUwTZNMT/t2GDyj70tPsExMUJTO2qwr+YgJM7NdBOaG
WLZzwnLaxOFFlL/vU3vTdXiDMqG9Guk/mimSQcZhpofWQpuic9dtIcCbRp7lwm0StCyjdVMMmwbM
JMxhJpm4Sknoi5gedGPNVV75RWgVvA/kJGijJabGwmF6a8TNPJXDLIyyTwHUDdyO+r2rZz0pLmOn
uMzDepUEKuLAeX1KU1imetYRsokqeYn7ekVKPEciukic7DJMsiUtilkyhBe9Ey4NVU67Vl0PRr4z
CrW0ggsn2RYB2kjPhRfIXXxACiykTbNdlhgNx2kWeSjpK24k+QXSeBWzjdkhLyTuWjvtjUlExA1q
VZwEPeFSxsKTQ7NO2vaij63bjloND9L8jqpuI12XF0WS8jRpblThQzPU0sjwfMDNTVll101l37ZO
MKvT8qpOzENtd5vUNm+bSs5Tx9jiKFonaB3V5TZOquuqzS+l221CSy0VolxJjT2jtVsvl0PuJXb+
nsYwn5zpiltJN7O0VXl5ZkRen2WrNEuiqTKjjHfDlWMFaycq7oLarTyhjHkvcOOj6q6MNJ6UNZ6F
g+3wJnaLOTSPv68Sy15qo5rWLdgpluZtmw0uH9Loqs6DjttDf9NTPHdahT3Ta2u4m47dSWYrw09r
6cGvdAw8tONoql30efwfC4TgjUvfBy06yE7ehcKe46o6WLVTcermuxqcPY+afGUmiyQM4T4JNzGG
i/JLpywng4M3tdTbIm1miYJBtdtuy05OWNDcdL6VGp9G54SKMvJIy25ziFG8bT+KkiyqHF4PDSae
WIGxHncVIjYnugbTDxZpbaxxrqYmg10UA9CC9JYXuxZvo4Vj6VmQ1e8715gOOB24lnBfkKRa3t05
dXQhAMMalxHvu2HeK/AgaZDwIh4SrwqWMnY4K/PL0VFnbjGNpb5uSMQFYktCe58WNPJZwm4riCmu
uRWq5GnfrHrYqH3VrOIezzMG0dssJk2BvFiDVx3CZQ1R0UyygSt759i054Ul8QXZIkvaF0Y77NIq
xnPW1WwqdFzzVJvuKjLKeemKSZ8mYEPStxQZfGLVtWfoMlkH+CqubVgLFhm+TczSC8RAfZxT4ZVa
cvBo+n2gB2uTdjPKBnMz6HAvkyCcZileBiqchZ2OfRmatt/JeEtjyWY4KP4wXfcAfU3bomIVH5ps
Jzqz4qxtP6U6WgemWUB4SBjvFGxvqgvwYZpwZPVXGqv+8UVxoi+yrHM4VaKd4Bb9Qdkyx7Hhkz6W
88zu90Gpd5YaTK4cJ+GYhYw/PNFiwh9I7/cMFszOSg5sT94IbUxrFWwqy2AbIzaRX9I281sjx7wt
Qj+LreJCqO6mTaotGZYNCybSnRRlHHPZy8gzwJ3zln3qhiry7EAUk0zH7ys1bLLBuh39kmvnuyi0
PNokkyAElgAIkqqcWJmxZspt+OiUpGPNBio4Mq6bPPtQqHqlRLwkfzpB/H60gKJrZgUK1kohr+2D
9RgdRvLUpWQ+8o8U9kzsaDBBxp2kmVZONRMQ0sYn6qK7MlO/jvBcqnZGYZhuwougbmcj9yJO5Qdx
sHCKxseynjExbERXXgd2vWpy+9BFvZcj9IkUxion3Y3MzXlF0HxkQaI0Uq/D9bRpu4KrAf4Vi/ii
AhtNEbhZEfBYXkpTbWJUx35m1LmHWnwJq4sNw2+yclroaFm6/YF11XXRdr6RiEkR0rlw5U5CKKMq
vCB5uTNVe4NTCYQ52thzMy8uizwdptoY3UBbbXFRbwsJ/sEuJ90QLXKzG6bgAmckc65aJEuetYbF
wY1cUiP1KzvxaKAusxbPCcT/sK1nrVLbPP4QFoEXfjKJnMTkQxrl0xqxWx2QeZfJy6KPl6UoJ3UN
7BTIXgskaASgBzYrW7TBtrqWxqfAvRpNV5VqgmjvQU2YJ1230pV5O76IsKUPkeN6pFF1Xa1w7t6q
gcwbfHAcMRtZ1cjymFDTKg94G7szFAaTlqjp6BUU+D81lNMkpvMyaVadk+0MCLJGWs+iyJwMoevT
GG9E1swe/CbskpjVqxa2QFJMWjfkXdaCL4AnU7TpgEpUTniRJMa6yve9nc9IcFmKalupFCzSASOS
mXVbln3KAYtbEjPfMErJLUip/CRMPNjVIUcQgm1BD7mZ7xC+CKJ2idngNVYMmUjGq7rhmRZ+HfQb
V0RLEoKFRGA3CTI9SzDMkVvflLbcOWQVpPJjZIOrcIP+JkrJZiQGEfL7MvTloFfUKrZhZPOiua9x
HnHbhEnWZX5nxsVOOuJ95QTLhxtYQXqXGeahiKc20/Ni6Hlts4K7qqoWCg8r0GSkV4uUC/DSE9zA
Jha9uZNIzBoNu7hzZMUjb8gZ4cYQCa9pnJuusRYlMSquSL4bMRmTAyMCh2/eOEk7s4xikoLjsAPz
dqR0oq5nWtdbrcvr0QVEsN/Mks6AXQQ2mndAs8BLXufR57wO5jQmcwLhaNxZxAELco1F2AD5AQI0
nmtzwSNrmPThsm+EP54ewHQVhRjUwBOEW61KTeeqIxBVFlYgNr2ZXw/YnLHG5ElJ5pVtLHSmV6PJ
m6ycGtpcULuddl24VAnaZIl5W2qyaVQGNmcsSvBJuKIFtyWeqxqsBvyGaKKl3TuIt1oqbjSAl92N
tLa5CNsLVRlrcImXY1AVbX8TuMVlC+ZZau3Xw65L1do01DSHmGjn9RYZ9arowbTSapZQsbKC0HNl
taoaoL3Myu5aCmtJ7vswBSYLJNeUl3WnV70GFouSmTTYFiduxnsTVrVzzA9Qx70ri/qm7rO72Gne
ZxB127YjPGHDxgRT9d2Ul0mvvbSzMliWhkJIV7lY4DzzK4FyThQ8PI/qGTGAJYQpjI+uIlPPLGXd
Fgp/LIdhMliOR+tqPQx2xououRkifDAUvLVlcGplkz6Bh7oSbdymuC4SPO9q85CqBEKRA0MsZU9M
bXhxxz44clGACXSBvEzi0S8Za9mBbVpyosGtmmXvFQ6dmcHFELiL1hk8Fxw1buubKKi3pqO3AYLI
5zQhl0ELv9yAN67h8rrIV6F7r5HNB+w0HIFhRlYxcNctJw5zZxaWu8FA87ZA85wE6xL8y1CADBHJ
yzbrN+mwGYp2OvLRcSsQ4PNhg2CHDTzBzZiWHMZnhfYF0cM0ofLSkNVWwd0JcC2DwWvKBvb+jJXd
FVJs0gXRfADInby8rrGZQcQOL8pqBj2A8xJ2ThRGF6PzLxqXw88v3UYmD2V1M77xY2zIdqGyFG8z
6ruFdVuBSBLjaoYaMg9jCLqJ8prBmTlB4A+9WAxOv4nBwxWhmlrYWBTgxTMXbcab2WXNSQWLb4d7
GpS+AIOqwePTJFiPNhiDd6COOxtjYjlDMVF8dJi9M0C+i+dBAr7V2OVtvSirepZFxtowK9/uyQZy
mskoDIx3GddrzBnCtrrubcjN6jkwna0B2dzoep2w2JXg+9n7UDQ3GPc3Ltx3dAOFJHNXlL5l1dOO
BIuKVtehSyYdFXPsDIc+YRlvaHPTuvi+nWpIsDjqk0nK7qmtZ0g3MxsX08KQ12kODg2yH1bTW5LJ
Adgosrwa6E0yrBOqY57G5EIkkW8ySC1CMzD8AFYXOY6H3XDtNPHnkd6M2WsJK6lN7RsEVAhVTEKr
8rO+4HUGux5iq92Ba4nBRRXjK+DNGH5GxjHGnD5Q3GFyOkbAQEF+asQbBNutrS5HT04o0HgIJ6Jz
p20R89FtjCwAuSUvqcMjSuZlp6/LKgKTRBcsXT4QhVRvwZv7cWmtEpPeVjJjXIAnG5nYqJ+EcQA2
x8pN1MctjxV4CwJjEPCMOl1RBDpTliJfRCA6tXpWI/peSKfyaiODNAoDDx0TLjuD7JgUFhDVMvJz
2ESQC09pqb14AHdhQxIWlIcccooKmEmP6tXo35sSTDmNp6XZT0pwEhiycBmDhenoYkjLaaUqHkYl
BCYgAiKZG6h/8NS4hIgI2Y+y0WaEkUViihuvDsJlZTerURh0IZkfScHIMx4iC6x6NjSz+NDkw3Qk
geO6jzJMBxLMSBxDQ+4ouP2RZiiHLvMtDpuZ4Ta7ghYf4k7uKlQiL6/I+zJB1/D+PKhKHhIj9NLU
nkQhW4a65BVNl5rJCZb2PCaAVDQYvR/ugrjwZCgXMlZb0tGtdvCq91OWXyKtb1ydTzMrlDyprNAT
TfhnEUCKDV0AQDcqfDs+Vpst8pK844MjKMdtMSXkmpb2hmk0d8xh7iBAQBo48Kh0vTFmsTBseBwl
zqLFVs6znvpGNutYgfyul53fIMi2wEMKm/pD3QlIZ4jXlgYQVutT3lbLwSnwGNG5TgrwfvWEQOLr
ACXnUlOvFPmWGV3NRZSvK8i1+hC9p2kz8FS1PJe689LkrhMQmhL3Q1+7CW9V3nlOSSF3jCZUuDem
GAQEylaAujLrzWFpQi4VSGtNXToN0m6Z9m3LLez47dB7jLDMs+yrRveuH5n1+1ZEvrIDsmjwtDPS
jtd5d9NnTujpRrpc0U+VYcYcGl8gzSuNkCtT2z5sDG1HftlKMjHCRRUi5cm6DfwSB6sCsrJFjdF1
GtsWD0R8PQwN8jLwUp7ZFRDsUOBHpJE8LhNj2tmZh4sUglWoPgxNSiZEpUCVg2ZSy9AjRkJnkGBC
oE0lNy1WzrsqKbzGMHZVn3tlbjc8pLCNXUQYj3ORTqiMU7/vpxmQBRAWdDDtiniCCjfgRtDB5VET
g38gkhckSfxxcyS4h0SFXNWW6wUD+xDm1b4RoeBFCANy0AN8u01mjaEwvHEvuEI2eIKiaXgjR+AL
Z2qVxTXLjU9On12AtHkZB86lGofDPfw+IfmUGWQ+gldYbubRpPvcd/Ft01QfgkFM0z6GHaWdjGuQ
KXojWg/dcEjq6rq2rJhn5rwL2SyxauZFYPwpiAqIRpGnQJPkSmVeUUkOyavpGQY4jazUF2VEP0dF
eJ9i0ASlsY1BheWoq/MpRcknPdhTkgBZdDVwS1FeJ4HRekBQ7iyjWRfRgP0sKe+GFiJ1nE4IAWdO
mYy9uCmbWZkD18O6mFpCww6OjV3U8RxFihPhTKUFrBADtJ2uA14ZADnV2SF19B+6kIkfU9rw4WHv
E2D2ttjEdl9MTVzfFVlp83qIOs8ow4ibetAcpfV7N00g2VMN+OzQ9GJa1DzPgBGY4nOg85sgBOsz
pvDLrjwAMWLRKqufV7GY25EBekkWWGunJc2ka+DxTZ4MvpOk1yiLtm5YeF1DiikIB+Ek7ze4qXJe
FUDG4xxCKUQ4RtS93fSfm1hvE1AVhSt2BhRLQAvZ4Dr+LCoxg/Sk9DTzYjvrOZWZCU7eC0i2C/ro
DwcPMe90aPMo5m6crsK6SCd1VF3IxCz8MusjXyRk2vdROmkHyjhIuBu7bT6POiVLMGhNDF2F6YXV
CTZxzMBLqbh1I/ejYjqaUyPiIQuvmdVexRZp/RiHLVcR5ZV0H7TzkdmGNvD5NrF4nIbvW1tFXpSp
hTLzD7aDQbWz2prbtX6Pwg48YSru2lBPUWOtK5A5eI9BhKJdAVRhWOqu8FAKIgvOhw1hehUItW0s
sYPfK5yyvIXcS3mOKcQkz0CUCEjziUH8gZtOnLaZEMgm5ajc4AQ4cKi7G1JSvxEK6jPyuh3VD4tF
EZddwAsMaTJkX0y0nABNUDS/60Ep8BDYpyMhgTJBwqzSapdl4UWI9Q1r873xJ/Rc3maNAj7UrB5q
KWlx+UAMZaEndpzGvuiqj0GaXkkJOVobiI+QUYENpWCDg4ZZFznB3GoWgcYLjToNOyyPvLDp/oTM
1Y9rWM2R+Y2y+iiw2UC4zEgcbOPeyRzmO4bj8AS5FZflcJ2bEnu00+XELMxrs8ZXV6QFxl5Kcsh7
M+VuiRZxBlI1S+jtuMMkNfyIJZBWgcxDQDatFJrXRb0KoVrDgDdBpGYCzeF1dxQybFKBk1Pb8dBY
CEljNNctkNJUTksI5l18IQSV09SCOOeA+JpH/QIqF+/tDJTrcd1GHI1YTUJkLCQUqgqSbiOeQqpp
jiJPHl2MHLxP9YpE/aFGcon11AxgW9QI3LBBodxgwb9CyFhic5b2xoI1lc9CvbIMtW17UHsk5Nqg
+Q/tJJXUfyhWiHqbB+46UHgz5jJ1Tbaj2BKXpRdDRaKCAqaTAAGv6oXVZV4L6sODi+tCGXE3bW4E
aGM1aD9MeDUtN2PaQfPikkCmPmjgx4Kt7EbMWNeCBkvKZaXxlQ0a+2DmJh8S/cnMXOl1eT81KFAc
TCENtzcZGS61gmVnDC2HRnpx1W9qDYldSIEehcUljnJug97ZFVCZIG3Q+tSsPjVpdY+kjSeg59xg
u9lGZhlNzRh9ShDdA59JuDvIXc1gm6X1FDniT8XKawSWxJNkU8Rh7LWWXuNCLOLUEiA02Rry4MYZ
RaxlEFjhRUvFx2owPdDyQLVJhAe/ypfx2MCHDqooLu5zDh6hgG93J32HC55IjqIBklPIakAhhPTb
SO5KdeW6oKdX1SROSz+CEkFMTMPvq2BBSHkJ3n/gRjgcRiV7rPu6rtom6R/ZH2COqxgqpvlgwvyr
fhJ3QQzSnDNxa1R6pqG3uTvctvB7mf6DhTeWsXAret8a6UQXaiHiBipWBgNpZFCgiMYJbG4oRiCw
OqeHvLOE6wdQlyDvwx2+bvUGtu11WGa71P0sQdIwLPAZobxTDVhMDC8fpvTScEGiTEFuhmySgmIy
St0jjw2FAAYZTmlVfi4daxWgDoha2/O+Mlyvl6MjqkB+DYBSOwJ2a9rPO5EsjQYEICO7LGS4LBrY
bcGAD64LTsCsrKuwOYxJ4LiHc7e2J6hs7u3iY25CyclZF6R2/Cxkym8gX3Ec2D/hRysKuBxArC6H
g4Gg1luDToPlrMwepAkNGc3oQFHabyz1R9FWqziCJAgyAhNKmKMe3AwxhC//QcANh01JGj91bZ6b
YPS0AB6ONiQGGwPG7kC+NJb+vl3qHH+Z6UXFET44cQkyMXyfNf7gxdN6vOk4bVZATRdEFZC2xZ9B
nK0MPirIY+oA30jyMrxisPoY5jPm9qwuodBVTkEYA6GVTVCTr0udXX5nXmON9VnHg21Dgwd0O8Bv
sNrQjj3W4p90PMAvGJmW1pTNFPBD3ZmTsXw8ZjUPUiYkQtAFASUfkKNG7g+BCCf3354CeXUKFnJM
EHvg55vJWCZ+MoWuquGoGtisDKDaqtyp4YZzB7TJGlQvy4iWSaq2JWgYo1qm+vLSVdmuHSVAnPKO
aH+A8qZRaYjlah4xDmWSS1PUq1H7+fZUX0fRhhYAaDkByMYOsadTFarv7daF1erBV4iGropcXY+K
Wu3K6yqKLyD/WI2ZfWhB9bA3p1DNEUb1YJmyhiwGtOGyAGBBb//21MjLpgn4JVcCXy5ZDBGTjh8A
PptaQthAUAAOAuQaWiwG9X8o+7LlxnVsy3/pd1aQIEEAEd33gZRIUZNly3Iq/cJQHufhTILz8PW9
oHNu3ZN2lt0dFbfqOj0IBDb2sNbam6kXcxDBgBdFs+M5gyShXqvaVZ/gH2BmY4xQY0E/YEbb7GQv
05YA2w8LzTXhjceofilnP2rHHbHG6yjLh6ohzufLNn+7bEzUhBUKzKYQ7+6FKPTZECDh7oIGRQou
CMJ81rb2xHD3x/OUF24Wy5d0MEFd2a+zjaDcutEYnRSEwcRzbrZnK65eJIiKtASMCYivgdCmMpYN
G3N3iWq3jq3XrC9e4haw+7e4MQukx+RnaE5AOr+jRNbGdqNx6/Xzx/uocMChoCUdFwzdKhDu/noo
yaizOBqo7TNscytHPzPB8wi5FhVqgOZHO7V+q4X7zz/1ftbvLzUmKaq+Q4MQRt9tKkulzauM2xDQ
1C9cwt93SCSqyNFyubmrf4B6KCSDj/C6QL06rGFhjStr8CrtCcy2a/TVi9XBqw/dyRbNmtQPRNYv
czkdl/SPzxdsqLn+H9yQUmNYOmRc1HrvA1CLsoXDP/hRMvpxFR2UKkIJM4QEy8K6Q9Qk69mmr4Av
9xqbHMPsDqZmBDpoIwVx2UiVkh4cRD6y16RdftrFcB1EgwWDa19MUHJGlCMyZ56Zpi7jzbrM9AeW
XbIBRHXB9XGlNYcoTSZHyVDaFukdqYDmNb3T6SlYuOmKiLk4NrO/pyTaT/Z4Reh5TUwUP7Fxk98G
CK0cRaoMtN2lTY8SjE27GJQHH4hjGygU7RiZeyrYazFlgNr0VTnMgUXOisfLSrBzeoyIWojQR7J+
bnXztbJ7AV2EyNwoDPphedSE7kFXAVIb9QPHhVnki6E1u0ki65q59FudbqCtkiAhQO5q8FSDmFBY
R6CetI1mg+AY82ejkC8qeSw7MI1dczW73J2XLlA0RKy3Jwa+3bDDJyBSAVnAt1c5aErk0YPp93Xv
KxRXSYImAGuCz24DpAsM9jUCn2U3qKN6whO3qFAdmSNFad0Nq1BPVMZenOUBdRFQegoQXEV2oZUv
9sJeO6atxbhpZfSwpNWLCuFjpcqvCrkKkdYxLm6qtlMfjHebnHTwjZAgICkKjDZfgT13pqRfUSRC
iu8p7ea0xNZP9St9VboAH98ST7PbH5/br610gb9cOMydwCADzCbTMbcF8sVf77nJk3nCs9m+6L9Z
YN7J1LgRNmUZ31j2CKzQNZcQCezNMs5jghpKB6e2/KTzT83CPNZvhXGWE4DGzmXdczf8TOG9TIgX
tNSdahSASLWKZXL0xGHsWsMgOIRcxoT8r0POKjZZeDbab3UEyoGcU4RC4DQr5ESuDhAkpmcyzUFL
rCM2yMfLV+o+cjoGRnQ4EGgKSlTusTi1A3LsEIkIspMeNWVDnQZmF/cHkN1OjGrv811TXujdpjEb
unjgoQLauvdaNmEkoktqzv3MLjw6L34V8RPMwhNQvWhj8ZWG74O4k1N8Hvp+oeCjmLatfNA/8gxj
ERGQX8H9pevOcW1v8xU3al+gotcioDsgxGTzJxmy4PPnvOd27x+UM1tY0GQSCEzfWYdMUaBRaFt9
XbqM/tAte5OmYOLY7NMqDzjQ/UinF55EK6361reFl47ilBnNW58CvhQs/r6YXwRe44OiEbvBhQ6x
Kxcc72B5J4EzuyFsUmil/GmpXaGBQyn6FWnprhms/R/EGC+WBC5VJ+SYLmw7KyWHBep5CkP/i/35
kAByisnmqu9aNSPR90upo75aeBeHqH2bs53x01x0t5otQZVnx7TCBy+xuU8lIC5Dm/emHa+JOV4/
X8XHNJSjWfTejEjRz2FZ7xIouJk6hCwt2giZHns+PcwGeMD5wpFwzGINJGNjx0ZA0mRH7QLuB3zo
Ers9bTZoEHnIx8QjS7XqytGtKtDk6UHI+VvVzo+fL/Q35oSkHF7G1CmGeWHffrXjxtRA+Jsk2sTi
ICFEJvV8kVm70RMTMqqVnk0XnumBeawg5+V96qGO3GZGtl3M+cCj9FgZ0xcZh/HRAUJNDAk2Nyyo
po33kl2zMPvFaKd4k82oVQkJ1IIW0wjG7ES7aNeMRtBb6VEXjyJabhHUMLaZHL/YmQ/pFiwIJ4jj
w+hV1FrvjtDQbJEArow3dR8fdyjo9xpoUA0IB/Q8saj3jd1f+kx/pDLazU27yQ096KrxLBf5Z0LA
5mQ/xlm70Uj/6tDIB++jRl9jYUjJGINU/V3pQOSkh7WRcD9fQn8qxHM0hgcgikvG3wZJfpRJcySh
vdeI8Lo8Xb9GYbqNaraPCRCjEEh5mq7jVlvLQVtHyRyk7Ypjs+d5uS6Qokdluha6XKWjXLVA2KUR
ByC7kUxo8dmmFlgLBO4U0vTBsbN+V2bCz9rBmYnxwvPqGDL7uY+WFe3TVdh1j8wqt11aHyHUhjI2
9Jc0XFuZ9ZDqdN2MBNL3KMiBwsp+cuv+m/qytLiHS7ROR+6FGgIQtHYTiQK1rDEVHnD2tezCtVoC
SttjkqQrAgxPfc/MoqBPknM2iUNbZIg8ybo2IydNwrWeg6ey9gkvt8Z4o8vrDEZwzrAma9iBKndL
KLBFH65FmKybhXvS0pyGaptp1u60ekP6lT79pNgFrbefWcLW9uKEWnouZ/u5iM2HOrNecmxUpxce
KtyiLrfMWK6ip64Yda+qrSMnSbweRntt1OYu1ZNgIf1uzsfd50b8MXkXJrr7CF5+xTBlh9jvwlTP
m4aM0yxAQmcBX9gFbdT7rtFOMtFOpghPyDbAjmSbSdAjHehRFmQPQ9n2LDzxQZ7bpbvG9Vg70tGm
xBurynREOUVIFpqbXki/7LPD54v+GE3UopG5w8JRcAD4/tUniSabSqZR4Rsiy5zW4NsxrN6WBYlG
IvZ5xlZWmHtkcCZqnUczapxYmkcI98AuJasvFsM+gC331TD0ImOKm5rp++tq9KLrwqSchA9N0GY0
52exiEvOh9lpIBqgVhaQojlnTRGoPe2wb6ZmQc+bIZMtHjkgqFRY+2yEcESn3RtnY3GXJveZdQwb
fRV15Yph53k0XqdMOw0LwrRBm4vlikb3hyIPRILgSa32Vo31Q5bhtuKZoR85Z0kaJOgREGzxDS0L
NGdcxiN2alML6iUL38Zx4U0dzpVPVyuBiFaQoxIrpxZNV8LEQU599Ubn2U+tcBUuZN8anrEsz+lc
38bQ3iYRYnYlkRlGhtObkKPKFq/es3sgpWxrlPN1NubIURR4bA3P4DmRambQu+az32jumNRXOWOl
MnrkZeEtuXBFyiDgpduRwCaHJGhG22El6lgkT6FtXVjOUidjsK9xQgFiHenItuhQOdkR30LtdORF
eJobfR2HNlTF4jSI+qZb9BIl7S2qtIc6ad0ixx7V5uKPHVLVCackV33OVo3BtjaVbx02Ae/fuMhZ
Q1tI4zRt6C5akBbaMYauWKZ4qEGQS9a0tz6F9qbR6xvPARbE4yrKyD43qvUgdNfg2JwFcmW1iSrb
VCvEXTyW9hg5s176oyzcPB2vSYU/I7Owd2KbbmmWnGxarxZe4/cNOjuFsC5lYV+qxoKaYrxKQi92
lQV4JORy01M8S7Cx0TpP7Us7m71jCO2koaaDjqG/at/T0vwxMgDQFZAu/GvWNDf1qGndl06WuTLO
HpOm+JOd1IN/fk/u1+CXvFRdE7TYAZ8wkIVTFdT/kRA3tpnrFNOLUD41tybMoSojmVMmFBXvAkaC
l9jQZSk2PYlPQxOeQo0cSWZrTtUsbgivXg/mHm90JJAlauZ+yO2tgfR5Hg1/CkcvigJSsi3rcI9m
WmZuttjrcpq9csL+18TYLz2kJOhUAr3na4U4lf3sjxxclCncyYJhg/Z3cOw3Pk8+ahOfdwBMuiwY
MngPDWL9sL+WhOzVAX6+Ox/TLOwO2nYti3DcAOSnv+7O3BqJ3c5R6Csf0YTdMQr3IrYund6eVaUi
casrW1vZRRIA8D02GtnXWe7Lal3buFEFq29aVZ8/X9aHFAfZFQoEXB1VzSAL/HVV9dAWVoyxKP4Y
xW4FCWQegs6PXbUae4aMY+Sn/4faSf3Zd6byy8eqFP4fprJMjI0RGml8gwLGh1PK6hLszOIzGLuq
WPS88KJ08tPOxgWov6pWfvfY6LNGHxtFXxjelfTr5+c1L3AgaQh15eK3AvSSWXgzFFpqDXYRPbbY
fUaqM+mqGyuFC34nGEULXrc6q8toFp2zjPYmT6xjFIWnz0/lY1+WgvcUfM2phTpP9Xr/c39KKnmt
Z2Xokx53Zu7Hq5jhzEzQjpG5Dzt+UhekX6I1xPQ+uJOLzeNdFvFVw+m26tu3plz8xg5XXQs/Y0c+
IsKaSw1Kq75+SwWcF2fbBIodaJ+ROp4g1j92XLhlYh7DUXxRm3/swVMPRAxi4bWLpom+6F8fCN1F
yzjFeCDe9G85vFLNvi2UXzR8rAo5JRWnUF6nRpwaibLd1te80yHhsC+1MC8dXPPnW6y6ej+YILEM
4ATo8zQ/JNCalol2ElXoq8igoq66l/e7CZGe2l00qa2HwXY65R/gipRzV+GoTguvUyFJq3Agwm07
6cSN3GXoLIuhtHX0ytgjJ30y+gdqk69Ko9+umwKVt5DLocR8t5PcYFOkQ9DhyxoqvqkIoOk6J4/5
FG87Dl07MPasDt2R557aTYy2d80yh92EJz2kX9AEv0vU4OmFroAqDBl+z2A0cV7kgk+hrzINAa+q
dqtJwpO6yHHVelxzVMBXJlaigWrKUPmW+ymav6r6PxZEJupF5Iu2gcP8EH2AkcZNPTear6x4zEtv
DNm2hS2Riex77MZgmXsd4aQN5dvntqQ6mN/bEqgSvOYOpkQpZ+/ORC6JJpOi1Hwriy5RanjSRpyn
kEcng4USqFxP/XxV6V2x5Mc41r10gcQLNadrxHSf4DoSNm/SVgd/DCFeq0E0YmppYE3GnnLidkXp
QvZ4mRHE1POoQKHF+n5GejZbxr7h5Vs8kS1jiKSJrhHHgMYht5O9NGbNQdPeOWL80nbQB5OjSng+
34Hf+FOQLui7hDEQdGC+DyOS6J3e99GGGNF6EtbxHr/TvxZpFPUNmvuzgYV//rGqwfv9xluc2kBK
MeYE/6OM4h9xpEFrzBRa0N4Q4HwWu1Lc4SKcfeUZQ8m3Zkz2yqWrsNbpA3PMgipp0a0MH8lg7IBL
4ZxUwoo2tQc6ZUBCm1ufyTNE3be5ohdCDdcwqzVaWy+SNl46dHvlodL8DyAG34hlX01bODXc7efP
ZvzGqCyYEoav23hE9h4ETnojnACxAAMBnlmGi98tGniE0quQoOiQGMXStSPYOOydGeEXVQ/4x497
i4uNMA0ZMBrY2bt0Lu9tYkZxHm8qyk+qvAjj4dYU9NKP6b6rH6oJOTpwmVvDQ2hPkl1WqX/gxS0z
vmdJcwZdgjb+Hglod6IrAzsfsu4tEfYlqiL0VoTfJnbPTqHHObciDUIiTvUsTrrJt+1gXyYhz3Mh
j3q/b8r4gZYGyr+OXewa2S/OIFqyQ0PCdZNQVA+LR7X6FmX2Jc+sSyLM/TwVV2ntSx05ZFEEnWbs
62ptFd220+W5CFGKVRzJaUaPKh1m4HOKBlqPtqnOpZ4HWQqflopLorz6gK13Gs3ak6G/GaI6x6oE
U0ZWsOybMXtDpPWuri1HWiDjDaOxdJIEf15thRZ3tyJhR30y9xlLgzmLHrWkhnTfgtakOjeIN1ZR
nyuGpP0efND8sFrG5g0NFLcwN1+Iq0N5gd7VaLZc2RPLrTu0UTTyJFK6H3l1qvmxWbBGq2aXrkOl
mMSPEp64Y/IYG0OQogkCID94gHt9SSXzsbmrfNQPZa9rUP0mDUpBba1H9CzqCtaVt4GUEH7rYevy
eaAQAraZS0Jk0fgySKiF7rP2rA3VTV0AbdBOMeIMx2aOyKh1tPmn0QKcN23QxwPrIBNOtUHdQiKR
Q6VtB7QrWo8UQwyCx0i8mHSWUzJk8FPaH0C0cDeasYnCxJPlkLfE8/fW7N5Kq84caerbsYPHu9ef
i5H3LpGzr8qKMZOLWz2OFSswZcC+0BwldVXL/bDQbFVy6OKMsF21kqw0AUZI/Uxo1WeVSqnfDymO
Ps4D5TyUM6mZeZx05H7QeAMhM5LpWiIhV/VI1pG9Osepn66Ud5EjUJt2NXm0rXNUmL42hk6jMnhl
mgISaz7U52XiF5VfDgIjFQRzRVaCIoX4DddALH99b0LZKqdwpUHkM1TWPqJJEFnRekHnFIHEuo8b
F1uWayPIhiF32zL2JNqbzah+S7JkL9LapaiXUTXc62jgTlV5hBThnjx2+XRd8AkEJY9k8myY87Ud
VnPeHjU5XWu0DqBQ3s8V2csamzcU1iUax9XEyEPO5duU1j8y62wW1hFtvmcydLeqhwX1RZU6YPG8
2HBbA0ydXaPwgoTOMcIFoFEonmwTWNx8gqhqUh0tcCGDMV6XDLgJZLF2w5/sGm2aEn+8PYcmXHS9
9Nf/DiOqOAI8ELRx+yOGHLYpuzejS96Ax9bxbmbtjcHRF4LdqpZtlUFYNrvIRSAPGq+2kT1AUD79
qCpjJyo4e97+ENRX6ISg81X9Tt+Cd8RGZ0kN7DacwQ5PV4XEQEg+9AwjENT30iDu+KVfsDwbJ2rP
SLpbK2htsjZTaz+ghB8Uero0udsM9lMsa0zvAI4BYQGCTvgcc1ChMCCZ0i1DwXlPVDR6UY6hZeSo
R+shJU/VUMDxDOxyB+Nm40hra682oGz5NgWMoLa+0dhFLVswqG/F9zbXoH81oW9naIa2urL1ZC6/
j/3ztMASBwY+SG83/aw7A1C8Req+qr1pIc88MXwy6QGtN11beRG0sPH0opIRbuaeKi840U5wtzB0
QrbANYYXZQQGGHHWeFoZrWml7wVcfUYtABPz/Ewy3cmm7ooa5q21AeI1NrouND13xNRd5lgCY4Yy
x01m7bvR89q5c0VQwjeif1HZZBpJJxdFgJep7qk1nDl5UfU+hatjBfSHlnyeGD+VBbvg1YNHtata
UZ6Hdq+3+paFwFf6QZX19bmDc1c72CqAYnqNIiB2M2IJ8BxVehukOXc1cDA79cAy+BSFYQoeqezi
KxAwPF3jh2jdWXRrZbgK9FF4FdpBC4KHNQocC7Ev91QXUa2q4XNhIU/IXQ+isB7NaGOAfFJlNQCQ
GYqZitvbTIYnJIZL3W5Jp+AS3USWiJPtJFq72mWdSft7X83pqm/6wwKN+mK3MLtCOwGPechAtaUq
+OZLNTmJjn5BPqLdvLxDZnoM7NHoHM6IUqWfogq3WS2gb8ugluaWNjlzUgu/L1JzL1CNVSEucl7e
0LXuJ4CN6zk8GTzDBAl6GTD3gFQoeUbzaKHLAxQxKgtsuoIJisLap4D94PMwwYC7Ax5Et6zLHSEz
7P42LRr6gOytLSc/R6JGZoQNFGDprK8186RPwsnzb8t4w7vuTioqGjG/JLqxJyI8qRpGIWMKWmvh
vjgc5QSH3SyVQwo0qw6ZvOm4q0bEArNCJQDkcwnvgF+PZBS9d2eGMQRJQo8Ekr6BDW4CdBSCS7gs
IZUvQHdghukmrNohlp71EM9FgDe1pES/Q4vtJY0ZOwpyTLIQ0EU+rCqJX0htti7ionI60h700Ldm
hFR1roUQ6y4avCnEuu4hXt6SLgOGnurOXIsHRYeq6tvoC1RL5jGdgJWJckAT3PLHPJLLkO4jGct1
BcPS4/YVtTHrIWC15+5t4tpKtuM1TJdXkucr5RypOVwrhbpptZtZ83Uc6GVJJ0eT4eEvHMM6llKc
ChtPq+Cxo5mVEQ60PJuZOBn4vwg7bkOvWnb6ldr2Rf1ZXQsdc2FHdVOU0WpgMJyiQAemUZyQULkj
8v6osS7LAmevz8ODBYFBpWIH5gScFIJrI+LlFr5r1vlu4KarbIUvcJbIFgbUa6VtbRmm4iTVs0JZ
QMqcIA6Bv+i6WxJH3yNkZ7SEEod0t7Dp3tIZ+RIHigaxVI/shDjWuOx0FWgWQp+wkJWY0PlpWFsF
881tdwCdNwJQl8LA3BVpQw3RSAfa0h7jQSbHsqpXK4aVdylSk/LMC7T7SexlE+ouhGBm1VxDBcUI
uBdlX6yAO9GSALIzN230PSYInEltuxjFEmhAaQWSCQUJLyQNFJKrcFrwFa4pYjTDcU+hjRHEA6TF
Yw4angQFoZkrE6ADxgEZiDTNua/4Rf2ksn4NaQmLkxcy8FW26Fd4zzMTs8MzHK9aap5zdP9pcg/9
8OK2IBuWeMGAixY3BEQ0Yg8esBXIK9FA6mRl/IS2LNfqi9A1cphExMJVpvx7AVBGeTIFkt2LJiTS
MQr5exFl4iMTA4ldlZ2XcNwNEToy7dPU4DJUen9T2uAYgiH0h6RgLrQeUbI5NyGSXuTbFedb2KvX
6s0ZPRS2AbGISvtVgtiw6ly3y5Zlt8xGqqlyMD3HurMaYJjZbkc0jXDrLzhUFX4qbmed5gx1Gdiw
DlUwoVA9sgjVEQKpOiOZCldxRjOQB4VRJIm1KkPIrNeqi0n5KcFWaNxdz6S5FVR1RgAfQ2Fuj3yr
EEqVuZVwbyw29jHM0CA9iNXp2i/VkzjeMwCAPVUKHFNUkDjK/b0EKHLzmWvj+l4tEUwoQC9cuKOz
9ng/t7K/phj0pMqrKCkCC+6QFyqQKKA/R+tWBVgOcR28ERiC2u8A7ygOZKzMfUVivzdyNNba2xDQ
i0rDFR8QaUhCkSCCHCg3zVyepZ4GKKBctXSVTIJp8EPzLcnDnTJLZaJZqx/i1xkAEfRfuObXRlfE
R4Z4mARmWHqzMI9lho5bOCbaln4L25cNWKWxPzcYIrKw8jGBLD8cYThxCQgPYa7ojH0HNJeI6DGG
SzHzzIuH7xAR9C5mMZxzQS/qagO2vxl08a0aZg4pUtZYforvwZ8eI+uWACxRyI1m4ZIjtEVOVDTf
RPJT+VdRVD5HRmdXBSCSi9nTbdKqsTniNGUYr9AcjEHfh4gx6p/anG2HFkxLk8u3Bi1KodWeU7u/
dua8LhbbW5btBEmackjqulqWeZmRq4dD9QXy/jvoDFOqFB8AkaINkOFX7CLs7EGjA+r7GYPn0NMT
mc7Yog+HVwcFnvH4lNXjisL4FdLTtXBVJjFhDcKFJugLAOc3xT50vko6Bc0MkpF3xX6NdypmyAYh
dZijRwnvDgmaD7DrYtHJV/ZDkd5+AXAoVOwdCQAU01CzTPHWRrzY4t0GpGE9lJ0Zb5RDyMxhA0D2
0KkQbMO/xu1PUzZvCpgvMFyuSMbMbSsE6r7btqU4doytUYiiC+YrVMn4DcSKhXHcdmYD1lKvmfwn
qmSZABkWaSNQSLduejdGf/79kNjcvJkG0H94LgUSZYaxWkS+qntsEkPuQegf0VdAzO92CRkNAQLD
FNb162KMPDY66EHjzR04oeZR4ZrqVGY9POWzvKlLYGCowxen8xtozcbIPw5hEJTU6DH49XN5og+2
VubJRvbioheAcFUdXpf9m6oWRwCR1kQBNOSIKfWjhaMawCw73ETGm6Aq+WI5HxkjC+0MGKZqCgtg
1HtFwLAs0GSXS7yhc+wqiFf5ZSVVUNEBe7dV5LWCeCv8W0nLL27rb/Q26Gs1ICi3MO2V6uydTYgB
VADJzWSjqP47ndkuEH0TCMnSWyq1kyLzNdUs1i27tPYNZN0QOGz7wdiPCOuRhVTZGsYnlAxOn5To
FgFL8/km/X6RFsVVgg6P4D+/nhlK+DKubJ7cb5Qm52sKviJDf2gdypvMdL/HBqlNU/LIENN9oJg9
FTF162SG5p1ewjJ5qbISw8UQqNomCRjcwOeL/A0VhJ2EGoXptmEA3lSG9w/M1ownzNSFVmczgfzP
Qmk5FXrkquUU9rkbhvhgBYyM3XcbvbSq5g1NdMUBs60zCXV0+sybr7DWj2I9iLzAnCjugKOl5v3G
jRXtBQZIpZsC80nuYQ4VsbKsRo/RT2bfCYUCh614wRRhURFCCvRRVZHiNhQppHJq3pcHTF9wbbNE
qw0wGpW9frGBH92ThVGDALs52Es0Z7zbwDBDmRwOMt1U/eznYlm1qJQxyQ75I1YVTYWnGDXFosYz
Aj+CHIMTVTGZsvxBB2B6X9DfE2RPf7nsv+ae/lHJuUkglH/35X8dkj+aqq3+7P63+rV//9h9eOr/
fPVcYfpB8emP/Mc/9Mvfxcf/vTw1QPaXLz5MtP3vAa7vZtY+/Wz7vPsP3/xloO0fVQ9t8/z0M0qq
f7/T/T6Q1oCX+s+jbP8x/ffnfczuv3/n7/G1lvEvRBeEW7zyllnEgIsdMXDx//wvQf91t0Kwe4pY
s9RI/b/H19J/2XgpgsBbdME3oTuHwjrav6fXGvq/hE4tcPkI5ISBe/j/ml6Lv4er+D8RGv0TYDeg
5kAgNDlX1vbrVS2gHShpndoHYSyPfTa3mK1ZdekqTqi+gvAcvHkfVdu5Gko0erAw++trNifFamrl
7LCuJAVEnAv0b/f/N9Ughbv/FwYZDCsQU+Py0oLRQzdRI7dpa3kYcGf7VZuUW6mh47kUOTL1Hi24
CUH/c20b64jHr/cfmIaGqX5K/OxfX1NabHP1EUgfZje2+CbLbTtj3yvjiplLf/aIk44zauZKzlMA
2iNHnfgso+ekBOKI2RWbbW39cJH9FI6zXWNgZ7faY2wC89ZO2URrx5nB2aHro9o4NS19x8m0YhOo
yTy+5yB+YPaJEwChCoIACsvvSf9axPYecp3W6WL501501PVoeI0M9HoOYuMWtrVGx3q0ctXnJfDF
6/3ewTA5x/H9AGhqtHIC5znwgLusvOd5zLwatTY12ROCN2qN/tXxZM8OwXOg9cUxeHiAMJJvDg+l
KJ8Oh0PeXVH4o098+KmX+SYpheVhmsa+qPt12LWYY5Af60L8dI9rABjayXVYyE/Oeu9DsFN4jh/E
YfgDFEDoUxo985nt+FyunfV6SrPV2vEdotlY7FMQy8xVzx2hK3eWT1yzv2fzc90aEwoCzEab93Bd
qRMU9bIPMOrmaGO2DH4erIUTPPzwerN0vMPBS1FieNcrsC6MfsC8tdFaD3UOyeWCHs1yWUeMqGGK
FQa/Lcn3OSerrKIA6xInl8tLHYkrRhcM3w1p/YHxX9LlyYDHWDs19G9o9cFSn56fvTh8LAEBeA8e
0opnDExts42Yl5dFNy8hBlM5GBGpP3hP2PoeSAX29fXVG+YJK6zr0eunAOzYftJqtqojjA5rPe9B
6EvgvR68MW/8yjnsViBYvBXaRw00/0Kk2qTQ1s27nP2IoyTxMJhgXRKXjaWHhti9EwR6n/s47ADK
tT2o/MQNhz6Yl21pBVEWmt7YK+k8kGzT2ox9vwqcyNI2OtNWjsQYT/SFNUhGK6y9a3ZBEDleXNCV
Fzx4emO53sOhT6c1jAJzjqCk3ckoTtYWmmbaO2STrdIBA0/nZyhnH6Dv2wWJ42m1XHsPD4fXw4Eg
Czxcdzs0I43rBodg1tkutHdWT6vV3GD6TxOIb03fuUuPBpsAduvxpfa9h+dDR6et9/qKcRjyeLge
eqC2VLu0FRr7hekX3AWJ92LYD4O5OI7ZDKvUni+OAz5o43uQaq1hWQGaizzvGQ8DtRD+WJ63MSzl
YIpbjmGII4CGsI+fG046Z47LEiN/+l2GQTM2NW/hXD4a1TfNHB+B4/k5aR8dB1NFjMfAD8JCXINg
ASDXdximYWDtXpanvvf8+vB6wFGu7KnxvN2KYogtrXAtz5lVNeB+rHMbo50FaqbRWehPu56fqpxv
jT46WVmKqX5Amch59edmMyztZrM9bzEkq11HbmWXHjNGEIXMr210ywJ6Wnc6cVgWbaOlxVwrw01j
+8hZO/5fts60uU1mW6O/iCqmZvgqIazRsuQp9hcqeZMwz9AMv/4ucO7JueeeqhRFg+zISNC7936e
tQ+orX0rbjctDJApRqMY77FkPdiCbIje8Jya3rbnzUaPxz3fb8hgk2cFvzYhf0impsflohGXYiTw
L75PnyuvH81TH9fnhYXtNsm9DNp+n9gjwJbms6Ms6qk5pa+yebDV7zxSr1ysMNZOh/uBm0dLxd6/
fvpFGx+5IUR5RZd0KacYcALJTq8PDT9RPStNMHQ12sZ/8RFt8HXk4RD6UUxmGLVxij5lBrC4oWiz
BUrITZ9pQPnc6ZYWg68mGNraQWJU6qiSacVOJXVwo055PGzuhzYxNoUdezz4qiHjO369usXwGlof
RZUexyz7YQCrGYvfW+Jug+cr78bbzCEGX/PEdyxzT5u7b4LQWy6TnxMf+b7Pd4cb2beRkOr9hqfR
wisEk9OAVAzl6I31S+CWP6Pac7oJjRLYp0Z72zyUTnPjtiPlCnNoc9An9+zz95rkbPwD9Gh+dWft
UlEe3Mn2MC97vn/JZHO8XL75zgjScmvwkLhePG8q67138rykMTdxm+9mJPWYUL084iGTG9WbOZQ/
WBBRWDVGiloh/Ph/QuVuL6KlMr8fmCWNPVco3LzwOZIE5PpfL2Ov819+frt4RtHDjprP8r2RpW/I
Pt4yh3pl3BrbyOgB67T5uE3S+BDL/sWGQRSWkweeQmTPeMe4BWx51drZYRI4p033bfNwPhhNd9zc
497dHe7+iMOcmx/k25t/nRuDP7bndiz3Ya1/FAma1c7hQqkfZsCMYHQ6+NcoXbC5/SVu231lZe+b
TaBV3w6btpWP63RKOmz5aLLu5cJNuaxQuPe9WOFPbMjQ8ySVEB+8bP7VJP2T3yfZN94D1uaDf+DJ
CWxLf7wyj9re5frNT63U977xz1P8Ot5mFCVyd0KI3cI5T4+XmUm/pnznXUa0xJ7XJKzbbFQ3fA/4
jBy59Vgg7D2vNQ7UqVFADOckRlAtXqwm6crqHyUJPmbbKL7iozVIilyEzq2Z2VtqY3AKNS3HhLC8
Zt1bX/Ofw3+95OvsMlz38DAsv6Gbxo3TBbm3RlVFhqvhay8fOP033oqXIKz4ezBvI+K1r1AsVBz4
1ssL1vH60nXYmZIc/xiGuzJWCbWM5X934iA/jkuote79PbYObd4CMpp/vWY9/fXTf1/eF+KHSb1+
V7W9jsFziSIHNG9/dterFuhqVOzjuNgOukmfBLKMR1LbxTGaYxlgfQuDgHBm3JSKAoQmiqvyGEm8
XsxH/Lp1HHbpe1TP6BpcqIImHxWaUNO8aWoFLjHvIk8PzMmrUc49pmVpkw3PZLJtLHBFJhYjp54v
FYyVxz4E/+HmMY/8KaTa1nTVvpmZw4lMR6hi7bwPzUluw0oxn4MaHK473TEWAahYjhRRbvAUy1Iy
Nxyzath7ZfMoYhdrZTxfyEy310gf2musS8yRQdnv8ilPzwtSUKqtfYD/CNDcEbiwIZIGm7TNZk+G
OGzSIcuOhlkWQISs6DnuantTwoo/WEYfPedSpBfyR8+WmKhCOGG3IRtrvHanOO7G14wix2s4bqNn
EEvIn8rXMtQQ6qBK2lgOCeJgNoNTU8o/m/WYq8Fdi5fLVUNp0ZQZX4ANeJDC3JKwtVq0CsN7xhe5
9UWxr6swP+S5JZ8zoQZHd7E1o5dzl8hMO9URNaUxMbILMpHfpqK32ApyeWM6dI/4YtodVyn9njg3
uwnlD8VejEozwaQau/11Ib9aTQ0UCwPSS963kO1N93kdqUoePw8lhuHl3NcmsLxBKu5Nhbvw4qTJ
9xJE5Dkxr+hoxQtSxoUw4+DiahXx0oU5HNBAqXy5DDWtMvZD2ggKgQwVp6ASQJBG0Uj3HRnkN2M2
upsIE9+UXU5t0RCUphPzvv42y2k+tIA68PpfzZH1s0EJ6LlTdFNMnQ+3CoeU+ZhNqcQ95MUs9MtY
foZjK1DzyM85s8X3cWwxcVfW95mdMazHj2JKNgmOOaCIsQXZzw0AeZkGQAl3+jTN+c+Jdjlh9ga5
FuXYWTaFsyJg3RXH2rnvKKyPZg+nvgRSDjPxqUyehlikb3EV5WCytbdxmMt3ORXGgdJm4pkA9Pp5
lNeRhPKT7Ywz6IOw9vQ4MZ/WY+C8KKFYwds66vPCU7QQAHQtwa3Eyk0OiX0HxnRUgqS4x3W7hyxs
PvYy0o9yrNE4BAayAg7ZhTPthwgS79jHn4hjx/e4YQUl03m4Flmr7kM7Kg92XUL3KPpznRF4DL0a
ngLdnM9OOweIIQv3OV++qmYt7Ct/24vrzp3mYbq3KF/wqQWljFiU1LnK0ySLeCdW7IcOaLd16EoR
PQ49BXNbygtkVmVXa7lJi4lOBXpUae9m2xOiBa6C5SRznsoCJrmZSgQWBmtltzTDW28LFQ4rgMP1
RKXFp7yv3Ff8cRRriFimzkJHnAjxois9tsLEUPE0MTTViO97PjyWQytAfNnaC6yk5Uybu8VBTmW/
FfhMNTdSHrvU6l8qV++2g0IB35pz+eImPRS+aHS8aayjfa4XIZT4KjhleAi/NoHrxug80J0vx40U
Q2pZWDchI+syujZClkxOn2VQk4Yf1ehmzY11sQxM36PNrYceIOdZ67RwMQ2aCsxuehiCAFKtNY4+
GqfUH3k2E4qw6Yfso7Fr96Ft6j+H1uNtUjiEaTLfNY0D9KBPDXsntKrZTIPZnKUlP9VZwz1bLDpX
R+m0Szy8hwn5V7OrD23r9MiqgPINdAm5yFHO91a4L0prWB+ZBXMRKF14VKNoeu9jc8Pj0/7o1LZ7
4PuI6SjsIDO79F4Yu+pZdxQoe2UhD05jm0fLCkXrhwvRrgxTp/TMUEhvIBIpuwKjklbUl797hkpZ
4O8xkQ35Lu1ashui1XpinSI8gTGYvJJw/VMrg0tnpfNVjTs/APfaemkANrJserp26Nli6o77qwrT
1P+PvdIUGY6EKkEvA0q7j9Txad1MououjgFRPVfGJ4kAbT/ECMKR0nDl9L54iYNU7pouMC+pnUEi
60N1PzuG8phnpfAmqW3KwZwPOrcGedfIIdeYKv46rBvKqE7qdNuCRhEvbqqq8DJbkHrgvaev6yoS
5wPttXWrWvistXT+XO8ot3CSqsF0yUFf34OofYmXzyGxajpPCGWLFVqcJ6UeTjTnaH2yOcGzqVAY
FUFeAS8rmh0SOjDRqvOM7Gy8pD2Y1HmM6w8r1Ptt3MfyoNbZM6ulHDJNGn8rGjyMQzXWFGun8K1D
EVGpY/zNiNsalEUwbNW+qu+KMqNSye6a1ls/3UC/DMVcY4nVseZ0rPHSNtyZSetovnQBU1nt8NAU
znDheThe1iEekd/roXUzB864VyTG6wf03fGWNxrcIuQTZZbd4mVgTN1wFrF1W0+5MY/GCATGg1pY
y7JI/6dy4vFclpZ4HlKvUhGRDAYUhuFXYqLzoUOBe07SoXrX3MbT4ey8mMgZb2FaXqDxlneDHFP9
w3H66hBO/aMF9Oe3C3sLAcH4j8LqcjPlbsuyufzRKQPqMHVjwE35lekgfKO67F8mlNHM5KZ9mma+
uKEBrnmw8e+JPL0OSlIdalg4amml3NUsjQorK4MNbmhqZ6ZA7S6K6QmGRHrVym4n4UcOk119OLFi
7FQtm/b2UNUfqUvZD1v++zjC7BBJhpVW/6mINH1ykG5C5nhyBjIXZhSnfBCknR4CVaj9r5TWHC/h
DJNFyXsAphyF7Wj86LGuejr5w3e1jpVtQ5B07IPaeG/mCMXdjOhvio4D6tarmVXtdTTm+JpAG8zH
bGcLgfJNt+ULRGid3gJ5/hAZsXyJ09HZO3NHfnE5OyD6A6UIh6UkY79VnLH8jibVM/Xc/mmFEOCK
cFRfktEwfJ3Y6BjlExLEogPzqDi+Bdv+XWZ95/F9K6g3M3STHG2GOmL0BE0WWS6AmOhoGhFAGSts
CYS05rYcsrWmuUS9gG+VNmCkDMWdaEpByWnOHNwBVkaE0poxHmPne17x9B+erCg3n2bLMp7oImM+
6UPxoXXJfPx7vIYN6CkTgolaiQflOSjELUoD66cSLgJUff6waym9SI1UshdWd0hgP1AgVYMfExWC
WdjfCMt3fHDjxcC4R2ZDCG8dZszSuhkVx3W0bnJmCcS+07Sbhsajr4+k000T6A9jR1Zo/V5PNCza
5FSjz8zX5TsiM29Sm+xFDwvM2YvELst7zKdzjOZbyyfu5gjKuk0uKLFpkqIDeBJ6pZ0LtypeqkwC
Wi4jZ98OLtwibUz3Ck1lttbY+Y2m5O8N4DZAepZ6V2U8HMtSlTt3LLI3pYEYRlnmVSDhPKOlHjYs
EY3XpTJkzyU4lVbQJKmsKsqlaeZ6o4YaIsGRQBCno4tY9ubl2N89kLzz59/XRXN9nJNk/x8vKBcn
6TiS2B5M7dTaNVAYNW+8xO7sS7Rs1r0JluylVD7LrFZPsaS3U00xwSMDShTIp8xlrEq5j8fpe0Pu
7wL1OX9JXAuBsxxVfx2ORpZvrKyvDyIZzOu64XnzXTUNVKH/OqTFTX11as9Yjtgj822IGJ6eOmB1
pdbme81Q2ns9Nt09Qe+XwCiOgNZv29BojnZT1PtJYUFuNcXS6qeyn2vqTts4GKyPWhtfajdUf2O+
7V31GlRWepMJ4EPI0Jd1+fKvkSE649VuR9sPTZbfVDSA67pZuQ1sewTnijCfjzN6TuHD3Jaz66po
XSlVo/7nFeux9RVFy/pcAYFqW0V6WNcMlRqeddbAT+uaAfFitRmrLjyvJ+F7OpiG7ZkkLCsK2sok
fh0CBGBJ2j6QCloQrMHcfYbWNJzDRtUI8DTlra0a66GiQc5uHeZZ0XhW1WYHteqciwD8S5E42vck
8T9qWUU7LnyPLnOaL6o7EBpI1/00G4c0YuywFGKyVtMM+C9NG+5unht7W5kshHSm9ky3JxbkbYBE
uo33Jl11fPpnWHs0gtWW92XcudOUXdqnxUUfbP0wSTD5CZmgR46Vux6a9E6JE3dX2IVysdP62oT9
jORN6vLB7eAyx5GjbNezXfYbvmXJnzBBZcTy+ygCgaizKEuc33Gtb9yedgPFDKOce5NFSFfHBx7/
/iyrCahZ+GdjGGFVb4rEoMNKLa6xmi/NDiLnPA/D2a7Nni/cMizS7oxNxpN1iOCc6HnbulFPbqzT
7cvXrpI9qhuU6U3cnZuuhpFsxEyO64Zgp7y0czZ4di/owyTD7RSZZP/qsrur7UxrKRLr9CVy2rvR
qdbWaghimrkxb7JAHjx3+isqf/M26TQ90b4D3va6MrVP8RSVj5nULNieNs109OiuEGhfpSn1V9VM
7jmKnutcWjZYyeBtUJXber5eni8jr3aXVyeRsq2HnpwSQHMU02+mMs+PLEwzArNZv1FqEjsWOe99
aZYAV4lBZisXg6dhbzpma7Spd8WVVPlOXW5ICC8EuKMlfLtvEm89FriW5ypZd++z4CfqM/vSWFC7
42GMvZHlmLZRa+NNrMF9rIS+GZmXJk5QRgUB9yQgkcxW9nXgqjdNUzLaoCG2ilPzPS7m7jhaykc4
66+KRr6iZEVK+sAXaop+bHkv6zugJ+cmzyrQcIVmnOyy+4XeV9lht2t8bUlX5HjWvoZR85mqVXFT
C3O6he1p/fl1Q1mm3jairdOdk7ueXpUEaWE5Gg+dk9WoHvX22tZNey3gFy05u2+lCLvrwC3FJDUn
iMTLbNRenMoeboqgNZkgCNzWdoNzlkP2nGovLbpykJAFGPkaIHpVqspDs+i2srQSthfi49plfFfM
qqBFSFPnZyEm59KXZemFPDK/10UBHypPfjphoW76VpAUzWPdL0pW5GJSSXnpafFUGRIwfTOhKBgu
uW2G/7YBvi13hVOTQq27K0+a9Of/2SEhkH0dGXLQKWoo98rEF0mvDWW/Xk5WV8pWqxVln2QyPpdF
/dtabth106uufrIsqNPr/boe6wwgq1VDWVKDrqChot7REWJ8sgZtwodlwI4T7e3rkEyLg0YYgK9n
3WYII5b1raTvmG6eImdOv5nMTBGOky5K8hMLfnMbEX/6MspqGMmRZAEQF6cxqYz3XCWzMIjypUCH
RWpMEXsrjSSKytjaFko2CQovLrQkN+93SVlgY2hRQju2Gf8wqViVCAY/DH3Cl7B+gwHG7Su6rkJZ
L4xXNW2cwzqsp6J8bHVWBoFLEJmD9LO7xvLKYWpuf485mnHpjfRmOkjE04IeC1rtOjxcandjL/Tw
MjmFggxdtDwAGmdabh+7KR/VZIx8V9P/iXU17OlON06okEVCHde1Hm1l9K05S+/roblQmUCjMdkm
wsSdZFvqqe/i7j5W0w9HEcPXKC270s+J8mjn0UTPZuGoGF4QcBZWCtc4beRRJk7+FLCwPkX0n52W
N/wnyTnWhPdaYimn2gH/Povxad0oZjo9kRt4QqM7n1p6O+ZiokUBCGAMYIVbeqT1e6jIrDjSMPzI
ktS+Ahgf32T64PJY2E8aUvF1+qfr4a+4bIrTOpJZnlwVBWTeXTrd/L3RO93LpkiezCZJ7rIaFucC
J8o27TZGJc2nxOwky62u2WWFMVzQN40syNisQxckFDQ7C6iwXdWnHnbWYKnVR9E2cObs6Mek0DhE
d0Hpx7LJHtseW0QD3WiwcuvFlDQcWvf+HhuqTtt0k+XhiYju+H1nytNVeA7ULj3pA6aCtsMxkrea
Daorn4+VSm9E01a25bKI122wRkmfRgcN4tAtysy9OZAOb6bEfrLKWbnoJfnlotanz7zUn0sVnCLF
IBpoLRk4a43TENtRyhCFsp/N+kynBu0bdi6b2DgvLywt6JtQKYANczP1czfuXhxpM1OKWP5S7A0z
ceALARh0ngNximvtz+bvsLZ7eWTmUKaBUutADQzSi0abi3UHLcO/7dRu9pKSLdK6Pr4G+qYbex6g
RTty14XOy1fGBxt8dHbJAPiDBBVm6SI/fN37gl7IjyToht3YlMPOsK0K5WYIw5ysOBWfo1nnzZUo
keUsazRPOMNbplvjVo8QIFdD6O4aBaX1+tQqlmEUmhGQ8YstyB9pRvM4kjn5Rb+o/ZTPwadjKfNm
JrOFTsZGCm0V+1QXxQFMtbz2ihN7cYuoUeEhtQsVFAfTkkJd95TQHD9Yki6gG/YKS8UeQQ5pm8Za
vO/dQj1Ngn4gPG+nb1Zf6TQNHepT54wI7W45kMq7KydrJwokBLhzK8ifmJQUU8WmGrB8VN0c+H1N
cCrdEAa1UWWHrB7pPdXGMDab+blXmyvJStKJmhj6nVnGhF+Jo9xCfbu+Mu2XL6SuXbHHGYfKCPPI
+7o9c604RAA9NzpCxVdYpuYJ1zNYyMQ5AV8Yzio0/XOeZGFPy0zGOe2LdpnC0moMiz+nq9B+AWYn
D8ayHqbHQHstfTJo1RXUK4RxJbAPqRJ4VqtbP8Oaii7OAjKVfURujJurDaTxOteD62MrlTvg+Pqr
kxv0+xl68kym3OYxs5Guz6id7boyH7MAtKRusmB2iX6Hbv5ZUpq+9nYSAdHV+v04Mwl2LbfqTEvB
nVD6kYakzIeJFkeXJpLhRROC9MiSeeoFLHniGho+kWENxy68qpk5HF3F+CSK0retGmWPw+QEOA/+
/16Z6f9+tvwemb1C34QumzZjPcTHqKgPLFO0c2lSKvDGuUMUkdmP66KwmeJX1YizaxY33K3xQAcV
LcIW0Wf6tYud+EAiHCxwmGlP+E1+OI1+p5lq+upUQP7WvULQKbOiReJllt0lXhb7gx1z+fIJT9Ky
7F8TAOsxXaEEBXxzKfrUGDdOsatFGwMr7UFLWnyHrtWCHm9mgLBh9kQeoN+2NVEJPvIUQ2tAGknZ
yiWTBCteQEbGfPWVwNuv051c5sGGheDe6SpBvMk8WJm1vNgjiBgv0/VgO4r4N//j+DBY/XhxdK3a
q9XC6StH92rGdLoxm1b1nZgHJthVDqopWNlgOOadWlzW/70Bg+2lRqgQA5HjyujKca46i1oQ72rd
RFn3wNOvh5jfQReuHWsv7bbY8W2uv1mXzHTJCiXPXRinZ2xv0YVcR7sXIT3+siGieAZ/6YGmCtZz
rdLzRg6y2NMhptn3Ug02IqMjGFGvfJOCnhk9qbMgf3XL2bqmCj+NWpWGQ5FpPVOG8GSFoSMOrZ8z
jCgWgsUPoZnY/zKorAWZoo1SMk8WpVG/r3sxEcb7IHle0kVH3zLVhDt3mWxdfpYWMqHnCIV+kFrb
CjDF5UD5EWMQvdzzzsvQ4P5A8LtJAlf7GBYRSlCX0tcmfWeS1NQ2dRdZmByMu1FQ6RjpnbVTdMX+
Ni23JFzfn/gw/nHiOnzVZtP2nTqlC5oVF0+9rVcQbAP3H3vYhBVwcbgt84560bCJNFRj6x7iElqy
TMXjGuqINHaQMUQ5aN80P3dWgsSPX+nRPwFXtVWNl9IcopOazne1txU/Bpz+VqvWtTLodyBmGm+a
QhtpshZRrVnWcBgjxktUJ4esQeihOGq3JfvWfPT901praMZc+MqshPv1sCb+6+Ghf3JIGt0KtXyh
gUl8x3DakZ/KkLfpw76wSCpZmHewH0Y3VyYJqTMV2bPolbdGM5VdTkj5sA6rgqhL9vQ/F2Gxl6Yb
PfWBTWAS5NbPDBlGmpDhMzPaA5KLTq/Sqbtj0Q4IXuD5vPx9rZ5rHpN1+d3NANWp5GpPo1FGz4UI
Wrp0DzqdG9DFUSUsqSxH9cOcVQ59aZjjxEApWXZ2ezXWwvCUjI+xOM1L/cOK4vZcf1VGZqRATSEf
18AxMnVaftFuGsdoLeE7jzQqHXOTOgrq/pM5uBOrxsF2q5NiKiRp+7yBRujQQG1izqzdoDmuE3Fj
gLKcs6UNfYgry1asz1TU91JxXDzyUfWQNYO9z/Swop5G+XMUmNThCesPw6T1T6Q2NmsQ+xXJMocc
+qQm2b7EugJhODn0UPWjcUonqOnUeZKEHFA6GeFHFFVnEhLjczUEzaO0VZpSd1n0kRULu40FHsLO
0vpmL9CD7Fj0LIHUXB/uwmVRhV1Bbl0Wulo6qbd5Keia+uLHp4XjuV1KtjJJ9W1Aahh/Z/J7vbbr
Zr3UwuWlWGAev9YUtAb8rA1dIXzQj1OaK8d/m7XSpPUTa0HytTONPu1WvpBc7h4I25EILUPokto5
1p3f6ygczW0zmuNjmxuh12B02H3d9bVR10c9bz+TMZ+RC6IBq6vSfqqtwH4KtvYozCeBGv9r02HI
qYAjnP4eypF1pSKHBK+mGJp2dWlYP4u51TdtZsldN4Ysl+Io8txcVH6nLXdClTlUiejN4a+PeFS2
+qlv+w8nZUKn1dlwWcMtuq0Cq8sUqM5Lko1w78/Zv69bX9Jm1fD1kvVEaLnlJl2ausEJnjxH9qO/
xi5DMqa3AiHEOiqruYARYGv5iQIapC/xPpYdfn6zrLczxIjfgOqepoqSd1KVLM3tRn3vMo2T2mg9
T2MmvKio2ieHPlI+y+3ykmHq2zsRXf2+prGxU9NduaRYvMqeLq2w5HG0cwQBVt2fKQPSuhBTh7fG
mrlC7yvS4jw3RI5Pcdqu0UsmRuAG6bRVWkFwORC9d0WXb5vI1nfVkgQhz2xsv+LgYQ5ugCnC7XoC
kr51BKQRfv0mWxn+DANN6Z77JoWT/L+H1h9YX/H358Oo4PHq2prvFkKcqPDnD3xfXpMyL6mULMd0
q+8fWkFXNiG06E7M/VqnDf1VKOHvQGPQpCdzK5ZoS9MozGQCHAvi5WITuHb6HAZIEvF+hlA8bOM5
qxZDr5Va/1SyObVmGH0bp8akI2WSnZQhfJCWMzxYeqU+zROd1/Spyf9xID20tNb8FoXUQeJs7H0r
zxXA71GKXWgR1qzSkDDonU0njY9yGNtbaw3H9Z3VbZJ5YZvSUV3XuvdYIfhe3rGLBoQKZSL3mWLn
NKVF6LRkFJKjUTryOTTU5iY78xZ0pvGOUBCj4mAtix8wyqaFWuArzYHBFTh6Ou/Xj5h+X9AFpflQ
kpPZiUUe05WUrdPIPa6jdWOEBEpGpZR/0heGZdAPJ9Oqd1ssPctHg9BnZoLGNHcpDPFLW/IIRhoZ
1KGdX+oQTSdhTD/WVOZ/TWquZ0RkP2qNTX8nZJ3r/Wws93ltpwR+nYmmbxn961nA4sazeq16XA+p
XZBu6zkdt8GQOA9xqKl4SNF31Hy1vdBoQU0mxSEff5vGoNBhcZRHs4Sfuw5rBVlybzq6vw4J2Kot
0g1B+18Vwn9rb/Hvp+dVzRNZdMsRWqJ7edGTOUyrFwmY74zFpL0DS9AuNlrnzkUBRF+uY7Os5JSM
XsTp4HZb2q4F59Ae3ogzmltqxhMK1tDaRyLhORQvY9NANk5b0GlTTBNd0rLmlM5he1035pKzy3EX
/z1u6srFEHGEwAuJRilbc5875ttfhQZVhex/BRzdA1kEeVmFHesrAMSbXm9TOaldSfEoRdsX50bA
QknR8LxDi4ilazwpxWQ8db1d+Klh/s5oCbEtaWHxikK239Kw6c/eeqxL2oPNBIWOsSYvNKIEmPn7
jpZJQj1ss2knMR+9YLXrsAtUDjT0dGubpfm7t42rXSn0IKRr5FZJ7WHn6AW2eFMZH1F5oezL9erD
qqS7jQfRnDR1EG/t5G5M39UhrSAiyTPPrqz4Yc0AGY5aPIW68Fw5E6HXhIk8K+iYFauVvomn4JTG
5Xxcj60bWlE1j7SNmhSz8Y2CDHimWUSjKUHeY4DVY4qMEahPMeFoj8ajMZn/TLMVP3dpl0GGTY1d
qLHeGtpDwkdK96tIeWDqFDw/DLQg+Uwtdh33HXyIUKmNh4qFw2OetgFPBqR5sgznh3X490QsyJrx
QfwTtTMdM7OpeFoD0HVT9cIjnY7bqaLRzBLulxj+L83YV6dKM7YhusEnoMD9eWi1wzpyO6bBLKEH
0jrjhXUA2celnLp+DxUaY6EwoOkt7dW2Y1wkw+bvEnPdc3ocDLVemdt1GFnBqVPy4Ig1HreV1p7X
xPJXdnnoZ1SpGNdDFGiQfer4B+UPChV28UZKL9unydA+CAFRYjDDbLx1kdw3CBGZezSyfYbb1fu8
GwMwN/mfDQzrzI9CFdDF+hxspeG3USzvA4UW77/tlTWAEyUeab4V6FXuubGrPnR18UqiYslzI9V2
8Iq7DloedhKja0D0qE/tGFL4DS37MJlKcs/G4T3Se6QWy8gukJbEM1mTZTTa+i+3l5MfxwBVnNRW
t6C9p8/Jtj9bu6nu9A4yzw1li20lyLd8rdHr3A58rZMSQWWl2MdG00GkENlmIjq4WOqfUzVKfAMD
/t7WUue9peNKuWbMluPachxmlZYJ83G94NKwWrjhk/DWfH5kkRH+U/morfqwXsTaDH40o2L9uc7r
1aVlgbEr1KbbhuX4O3R0/UpfRjg3cAa/ZnC8in+GmKCCnTHU+gMdJcpdOQXZwzrFrMNsTOONcCdj
WyUQYcxBkshqCFwKRGoZmtlzaCk2HTGQM9XUXr7L3vgpmLruojWMo1JwcdYfENqyio9f87Y4Q8nM
/MGt60NKzvC1isZrI535u+32VNsrly51lF2vjgVSRQhK3LEt88diSC9Dbhk/lx3FrL92puXIYNJQ
Sq3MnxM7SigERdH0I+q1bquFSXgSq/YgjS4oRe3bbPUlCOjBo0BZvtcYM7HVgiwxllfpOa77tqLW
sf5QHI0d8a2kYTXbh56P9WBlZnToHLO61LAISQzK6mblXUa3Mt16pfnnxEo5Cz7LUr9N+aj+7lid
VCiMUP0p725lI9QyXby04Tg99bR1giQh5Q+Ixlc30QG/KBmUlboWD9kAkkCd21eBYQcfdXnTpZq/
ptiVJQmdd3r9hI+W8z+EnceO41i0ZX+l0XMC9GbQE5GU9yGFmxBhMui959f3orJQXabxCigEJGVW
hkRdXnPO3mtja22zyrz9xdL3h/fxf3EUOudh1tT/539L/+LkWTJ2W9I4MM7jybP+yelTfMLJFcGr
t9KoSZu4U8br2MauNJfhKghQa+50dIhzDUmUx+eo0ep1GacQhtLyzS/CNz+u34Yx9z/nB37RcGBL
5Mp5VLjZaiKbTHOqfIMirZjj6AbMy2Peq8MedNlV8NJ6NzSxeZJJcIHwPAnYpURjpUBeppph+VfN
U4p1KYnTumkHAEGZKjDNU/9UlfE9lBsgzcOsNON3MS3JxUvRYsroDHN2rpn5S6BJTuYr6W3qg+Uo
Fu16ItHsORdIxg3H18nUzuwL2IuUqv8UBTVpAfMppNZe6sTv3drrlU1VjyRc97qy9hHjvMZJaBdC
UezZk6OkGoP22A7Ru5zG+KqUEi5KljaoNErMMXMn9tF/tYYPai3ahuleuw0CTNNwQnon73JRAcrT
Ctc4T9FqSiJmv7JZi51nW+M9kijY8tcI6420XqAS3V6FyJeubPIGpyVkBbNs5zm/9/CTSSjCpHvT
WRT8D6bw8TUYODNAH7zmcuk/G4V5qfsy/Rr6mxglvyJvEs+hpicQYVk+HlWLsZsDhsgatQrK5vaQ
COn58aPOiH+P9Joc3D+VTHiMJ1fLddKkFC06C6P2JgC9fekoMa69gGBgcZgyIq9NAp/KBqXwmLA9
S4sq3ovlp1V72ma0huKNCGo3I2+NpucYH+Hl/PVRP4GIG43yj27UOLekDFEV/8OdPJvxcYX+xTVq
yhSkFB2wsgZUWhL/eUNAjvHmnlCCTWyAijjkx8ivYZQyeaSlgUp8zFnd/aRM0QJoRX4qvSlcDkol
7dWS1mMT3DGgSfsxYPuFLYxkZStDE2fUJm1ngdqiiWhu6in3TK1EIa/RKS3y2uOHr1aUJPJ8WwmI
JSbIE7shCzS3TPPhmWIyXKPBlZqmOD2kO8YY3QjwKU7MWaWdc4MvwIFyjTU5Mrc49BaEZsd7s1HC
fWSLfc5QerTZ0SG+/T6+0vgVL+koGgs9M7QLSL92HRZFuUKZbMdQu3apn5KIOoA5q3wrpn9NpSDp
llRQx78oofRgpNCHfNoepIHJGR8VRarg0s3PAt+KHGNBljnQrrlzOkyF67cEjk2mtS0b0CzJRLj7
Y6E0xeKj1qTs2kBXdHKhuSu5RtumieOjwZtqdIEQPPbrgNgEu1EiHsUyhYnHo/lPldT4JNa3ep1f
/v0X5r+qqrXqRJFSnopcXkpS2n5UBs22jA3OhaansDKafqNmpIeWXYVyAXEUhTNO7zE3VFCmx6hL
W9xT6XEKomQliHq2ItaV77lDj6cVMAuENmdRK0ABhObBUHJj1Qpj6+rZj7wVKq5ONGpo69UOmBX9
6LbomnVVEA+vcW7zTNaNIVZ22uTkUodSI8g0KIiULL2WGFRlp4rTLxpjBHrm8c8wUIfsha9MLlU7
8X3q2cb71JaZS4efxGrJcv1IcZMi/SB+O3KxPQtygdSvkp/V7l3xF70kETJAqBvdnEVMRq2/1wcR
/8u3Lzx30anTDhHzwCjt+uhskB2KMWySw2OGY2SQjTU8FruhxznlIiVsR6WCU6QLVFlBd0Sw19OJ
zzlgI/dAQkfueXzhAQJZSXbr1vEit8u3GsXWhYq/ZKu9S+qmHFfFaCfZCu9ImNuivw3GhXbH96Q0
P7m5qXubVDrUpwtRep7G62BREFwp3blJTviPw2GTeE6d2Py6jEAW6ZqaLvLB0G7KG+YUryL1lryJ
cFFHBzZd/kjRzR47R/CRrE7FJspr8lIwuCKzIUBYWan1wKUrrC00s3BV5Somx0itXLWK+ZpnzKHX
Yl1NdTdv9NYWOrCeo+YtQC+iyqNyGzAeOdfoO2F8aptPjRykHqPKa5o+SeOT3nxawxMvEuLqSN0q
8j6z+C6Kh9TaieK6Hu8atzcfI/4ltXS7WhIcFANOXmV3/rjNOkzQLIsZYvBmIh5aOeelv/GrF2/4
lTFJBSSgS8a56tej8aYRNzzon0G/q82Xsj0b/pM95IelMrxg3F+EikrRQwZstiywHddB55A7TNal
wQJl4hpVNklxD1A1ILSVqK8R7eQZVw4yeR4vvPgwFHe8y1p2H0wSSHOy655CLKXByWoPuc8XfpCj
U0Gm7FOWOAN5NJ4zhIemp+2y0iJwd0dlXPbT1aGOhCHkjnKuTNFUJysKwZK+KcOlbm06C/kGmXvL
Ujrafnrg45nqJip3JTHk6AfmuIngkhWf80dv17x/3ULwmS6I/7Ep9UcRunwOt/TATEh/iW97gjP/
HsyBRL/xvnlu6/qbbxrc+4dc2xTibtDPWXHozZtVcgmOZm0XvjP/urLipGvdLO1s1e8ipC/ejGyx
ChLrgLklEzaq+dJ7Lt96w9m5yglaXKolOEOHK0cdfVdLh6YmIetQZ06UHfQqxl585TNi+Ha8X0K7
lpNDJe0U63MankLv6BNHRFfTd3L5lPvLXkAian0nlHXItwYMeqjGJWlHSmTT1JsWFh0/Ru4JafBa
qi/gkohJ+GXxwTnftqKC+JdDESLL0bTR8CBIfaetv2BzBmmKBEH8vRbFbC/5pXpHq7zgwGcAbkfQ
s0JyF/t7xdnBOumsN44okHbIByiMT0YWH5AtmNm/TxF2ULRrOpKBAhuXU/vD4+8NwqbBSOxH5UJo
RErS6iJBmVqYz/xTL6UIF2AdCVctv2v5xYx/lRIDPbsXjL60f5f6lyxZTulp/jeLSK0x9ta1R5Ns
WaT3pQ+PV6FWg8XXGya6PV+jq9O89rKUqzbNB1/mK1LA5Y2mbSSzsvZGpZAomPN2ldHaQjkdtkgL
h5nIedN1WeKGCjtH7XVQ5QjMfTrDepQNDocbAJoxGTN9vinq+rXUxNKW4wkALbvFWFoHcUOHVbxa
dezU0tGcmYyS4gaj4iJ7X2mBj/UnOKW1tpnY1ZYeKl55GTQ5uD3yK5EA1dMyqSVX7ywnNE303eHJ
km+4UZd1yggYVUfUJ6cRRkc2NnXJlRTfrCK32ffjpKEuIuu2HzLkDdh7jET67ULubRb6cEwrrvkA
t0/8nNil93oPorkH82OwHeE2kuAo1+sY/KqEH84iMnbQ37xyzSYMZS9Blv6pr9Z0KHa8I109m2hg
qvIFMcOOLbejzO52Fpyaqn5VfdItQYvBLEbPSKgYZXzAoTEWtc9i26G8u9fyi9KeB+VjFve+VcNn
ygQ3pia8DN2N2GpUIlkfo8+sc6e5WAsNlubWKdiH9gyhQeOjWYMtQLSg0rSsUQv635mHGwkZsYd0
JCmp/A3DSs7EK+DLGOWMQQZ7DWE6p5KsRCzlz35C+46rks0WrLpazF1WFht1KU8426+pcVW6q1R+
q+p3EKENdzELOqL6lQbP+dwXU9dTrm3HrCRrWJcPUiZ8V5J01q1gMXateRK99pCkZMtHzQTkQt+X
HTurhqPqohcyp7KY4ZuWzGKBQDYqVS4l/nZFJx1rXmXCXuuQoA7kUpr4oiSBHdSQL5ZhvKqHwlpV
AQUqbzQkfHyZiseL/r1qielNAVi07ttgb4p0d/8UJD30SQ29cqVCaQeWY6mYifxcx+M8PL7CagS8
axJAVpgTyF1oIPgu+20fChAh27ihdVXmRzPqIkoMFiLeDjyuZDUXHKHFpembZyzux0Qa/G0x17we
P6ZyyndYHexYTEB9z/vq3tTxLTlSXMsHmYg+O8qZlhhjwbdcE6K264uNzg3UbMQRO/cc08N5POo/
xeqN+btAe6Hb5E7XzbqHLsB+yxEgM0u2WayFYTOVyypdd8kzTGiC03vjy5IPcblWVZugBVw6KR22
yU5Jlj8IhqtKbuRD5+jWKpFP0W2IV2bjivWmVF3pGKKoASdhHRUM/rtixQTAgV7fG26untP+qWTj
aB0lC7o5GwrbLF06kwYc9wU8bEvchN/8Zq+CuLqzU4qz782iQdcsOaF3N1LXa7mK4HFXCtg8RBFP
tXSWha33paKjFc6obOb83uZacliqD2Wx1l8Un8bYE6BA6SAEr5z9shIOMi1ELFgOpdgOiypXDDt0
7PrNJidb7WgXFzSii8bY2Ua6zTKCrg/9tBQdyvxqs5hbLsFKLU5+u6VrKByZFZEZHZSYN3utaYTH
nuM7nW6nitPfhJZu5xo32iv/oxSf4zdUE5O+q2DqiMJHbayifl+AgaHu9EBrfk6mtJABqYSJzUmI
ozXQVdLprlJxxiAni0dt+IgwM/kooWmy0ehchEukRuBub0H1nYhredilq6bFmr+055tTie0JUEQy
H4Vytx5oiGnUqurcLgyomUq17IZ7LnwwL57a6kZOUY1qdSXHtjTYKFvNrUh4Ob4Vf5/QfEPsMb75
r0axr8Y3LkoqXOY3kgf7MWT3+yR2IJ579iyVHQqfEVUPcS2K10zq7IgrBMY8/VQZt7g2zmP2yvcx
Ygnub+WAczZAE8dRSn0ycqJ61rW3FNRF75E0uB3TvYU9jOC26tSI2zrZx/HVC696dNUDx+9sKVuJ
/upDr25ZeRbDq1kelHqvXQbpTaazj2fWukfkBHpPMLUh6AD8MeDpRCvqtRKGp2xZ1yfDDaAjI/68
snd5SdRD5O069aAaH/6ws7lZqv6DtJ12itwBH2H2lvTXilQJ1yxvwY/8RHGE8gTa9yZzO/NYWyvK
RdKxD1cQXTS23v1VcsduBUt+rA9B+tzIG7U9+6fmKMC/Fz74UJ289YwfKd+HxdY7iubC+ywGp0yW
ese4tMX6ECpnrm7pQN/mX+HmwGiiucXRYPhVB47X8RdY/pKUngLNhJ2RvRk9M24NaZMKJ9ul+TrS
VsAPa76p4R7k/bVSthhQTG47H2Ozbbm3Yto3/dls0L1vOBpOxdpIXiNtt4BLM41uJDAU75n3xCyI
FRE3Cru3/CpxA9N/7dZGtg6Q2/T7utv07a3Q2V6duSrGtkxttqv6knNc8azkZyXZgkuR2isoWwRs
CG5YTyHa9s3Bau4BWwdzJZFKPNqGcrDuLBY+20dXGVKSBOjiugzeqjgjA2KKG13jPcHty05/mwNW
QUjUvaSqS9Qb80gmr/gvrxzVXBWmLQuXkaUn2nveyZX8g/xGiZvqr2yxy162WOsWrWcTgmnabbNn
GuSrF3nXu7KG+UFPherH8ppGuwzGQMGIcHJaQ+ijF1O6igiZ7p23L79al+Kx786Ak0dSV5M1U4Ju
oecmlPo7rjdKtNafmBr5Yg1qHqrxlYfXCEnROinOQ8DtahOaYqf8q/Uyyc9h7fAe2ctZLdvvLd5e
1VrR3GPSyO6m/mUKSy39KfXv0fHbtZWs8q/IfGLSDKBiPMZKpR2KyTHPCyBYZcwNYBNt+0Yapmxj
ICk7bCkuRGsmgQze9QLMsVou8kue7cvejcRLNDlV99P0KwmSy0w4PnS8rSByQt3dLlL08OCxdOlc
aW8idYnkmCQrgLdC5grM3/k5nQ3IDl+exhbEL9Zef54Gx2y3rf/cVT8pDSa8uIx1Q3hhNeGeENlJ
bv1hGW+Mes9tvVcdo1wO/i0Snkr9q+mdZFu2u6HfAFaXOWXtuwwg06tFlHr4DdV6oavzhPdEFCmQ
dPnEW9MEDM1qMp+bIgihyCPpc1LQ4ldLOkTdN+aMnAOHvze750aBULrSLDuVjgXKYmDMA/zvdZ28
K1PpXnVxN9FPoAFUX8NzeE598is4k7Ji7fPktc02xa9YOxXasR2/Re+0IOLSR7epvhFAzvb/gBUy
NuwxX0al2xVuEa+jzNUbp3qjKcj935srxogfXTPITk+aurWKT73J7HrirR56+vgpGWx+2bHe1zaB
qKL2PWJ4YdhYNMPi2MFMt9CbA9vyHUPEbsKDxIFovnGcvuEouMasFEUblrLAXwjPfPeauisYkZ2w
Nwz4SKtE3M7vlGR48wg1LfDczGX1oq7G2G0Vh3VrBEmT3cZmgzOa0VfEKzYek/bmTdlZ1VrwXmu+
8AkRg568iu1ZY8rIrr6PA4/AlpDz6QsZJ33yqrXu0B04blDC9rqfEZsgPKcooQx9Z1nFaBS2LyGM
fEE4oihnumTlGHnzvu/UWPMpLb3Ne55Zykaw8HzTUaYuoQtMWyrcSz4Im4O8hAvykVebpL9nCyte
IzAsX3Nj003k1uZsACEhsQdls1GNdzE59f2SgnaKIN9/rWny6WyYrQ3roC1rW44F4enCRywmECdr
vWY0fM3bNF3dcAuwYAKzQlJdXlrGGcpuysz1B3YHUhnyym2NL9m7F62/bIZNqk1uH7qFggS3cbqR
Jysrd3uOqNFeK7684l6Gz4p8L7unkWBfv79J2ZqJVxZWsrcudhXlhmxP0AV4pSpHMqrgeWJEcRZe
c0aJxE1LHMk5xDkDrqTfjv6V2UwT9lRzP5TunpV2xxSpXTme2KygTewBQRAXOABZe5jxh5dM30XH
7INuZlV99fE7g4n1p5eOGbADCHcjEuVyw3iL2L9RJ+qfUHAXyQ3INVCsbKeJLguK6V8ZYQQDie16
fisNKjuKfXm9NdmFWtaTNxzH8lB7H2PNcrbQywN3feK/auW5z2u7TUXO/G+U6YS9It47SJ087QdY
7Wz5OBGNZ+TYanAd+SLZn3JrTYjf8nXXukkLRpDyhNovWK5j7IbxJ7knhrrlH5OLAy6/0fYUrkO3
oeT/A9PdP5a0tK+mf0mMq6dsgzdBdlT9qA4bo3HbFq/kYojtCIXatI565lBXyE5NsEteFSbpdS1u
MlD1erHrlQNaKgcjxRzyhTJ81nzuM29jYP5M3AzUHNuY/MdQfobyMGh7M7QFRk6+eJ86Fq+z2nx2
3t161S27YB+qxSdkMvpG7sgkueI34v0UQPYn7pvspqSvSvsTijWFn1NiXWjl1Vu9+C4al+2A6tto
YbKb2SR28pqoP4Js+9MpSAvszbtU3DLJE7Rj9D8A90qKGLYyOZN5rUo3AJ/X3FrRrZsThVGMBqH+
wm8vrFveAuCpfEByhuxdO8+zAzPVVr5sddsYgLhmDG5rercK/YIriNrLKIm2X+cl8Lbu3vVxeUja
OezQNHYUDjgkBGK5qmaBNBGrHIHhNZWX/caQ6QJs1ZECmQ+U0U9tcTrL4jNx9QLBkMGqitdMWOP0
wsLU2Yp4kalLMtml41KpPrUfk15zU+51JWfqrG0d8EGfXHxzcS+rrTy+qByKVe0rEF7YCFEUML/J
CWiVHyKrCx3wWQpUKhcXctAu7DkjyDS+TOXH7LFEGwU9J5QZ4j4lL1bpyLm+SdU9Gy9wqxdG+86c
rkE/yG+ogsvirSzwZb2K8jezUiGjUCMix1ib/oozyVi5jc/+mq6UHzxXxXcP3YSuqmrX1Vbtj28y
rKga0Mn0mRVsGVrHst68Dj+k7y8MuBQ1QnERo6uGFU5bxBSggyZ2w0xYUEnFR7sXJgeW+nAz1A8D
UJeBFkTtXKV9Vq5iGMMcMjk7JoshS4kmdKz+W1QpBrqUVRp9a/De+uGWzP/vrWCmDJ+j2lhQMpsW
XcEZRf1Wv1jyRyJFkHxQWR4yIi6MhZzd5OEJU8FgWx2VxrDClwTMq59V9/hA0rkG/VLlWoSsVD3J
wG8vZQayOv7KVxZ8CddqpA9DHaESoOzi8JEGyzY5I3UHuDgx+yrEmVkvjceX1KswGTB6pl9JUsSI
hBPr/HBrlkGHxZDWD1u4vg3R2sp1sTYLsSTaYVgDIA32ome8arNZVMecvNDQ9dhKMBujNbToU2zl
xxJFkBv1ckYxpdBsqJj0YFOGC1AOa2kqamznWq8ca43SpJYbyhFd3riEJoYOYn7t8ad+S1K6rKAJ
PPQKR22hp0tML87Ss5KUs1m/WFP5oxZDNQjiW/9Si97sxZgzdhlFv/9XeBDtWnoY23xMwhQf0uMI
/9TCULs2S1D70+zKVKEFL3Ju0bVqmPiXCzQCbTTasigGLo078YAHk+CHKlRemloYlxZSrWWIqN0B
hKQsH53ssZV8OxI1jC2zOVOY8D173nzA7j2KEvrgPyHk1hDEhevMD5vD45rnFivs4yn5UYatDIrH
dkHvD2oPuabK0b/KQOh+C0H/o+Uv/53AbJgQ+2XD0iUNMi4K1X/Fs3YNtZ2mGZY5SqKVODbJSjQj
85APQvzHo5S9kFcL6BdmNyegPphLlOUfz9JqUtZJNXHGVT3CwUuiJx6uu0DDekfRjeVREYkNmX0B
k/RRRii6fHkcr3GLNVL1pOpVsrRPvNHCt4ik2apNOniCT+vLr8vv1mp/FKnRXiRWpToToSmO3UWJ
6QcLbTXsOjGc6Dp0FkVPZbjIfixyni30V/pkz4nBjT3qOeuu7InDLtGllMZgLYGFSiV0X90V6tL4
Hqt96viI5pCl6+KTGDRXqOLhgnDazlsWRfKCYS93wibyl5rYVRczNKrL4zV6hz98feIO9tUxgGv0
NM7CeF9KBDLdZktTFgesaZGirLJYDQ6PRyjUkK38/bXff+pryqIscGYNWjsuscaP71n0FamyxS03
5OvHyzg791MG62Dr12ggYpXSVC6IK39+NArKH48er40JRSgLliGaJKTmXfxUKy2oCE9iv4TRfPd4
WqditUSqmbsEbdg40LrnLBxjWoK5//54hLxXePvLo3h4Npq3UGa34s8/HuLzphRAzxiZ4T5eS8z8
P1IyJXGG0/+/jrxhyWQHYKsG5qwpomGY/0ha6Ed9ThcPpW0Op+EUF3q7RGRruUZlUDUURIUOjSLc
G0zgx0QgTf7RRQ4KaslRxfF7jPtVIMANKPqUZUPJK/pATfDlVV+pWHe22EiUUtNwnKPr821WWe9S
1YxnmJDjuW5Uaf3bMsTot7262aNgzl78DpprYRXSRktb+D2dSrt9VslUJsYJvfqOsExbUlFsw6HJ
L7VZEiJW+sI6qKR+FQEKGvTcOnrFSKt3VJ5ULa2uQy4YR2MAhuanyIjjMQ4dOEs9HS+6q0VZtgBJ
SRAgtpa1uQC8O3k/mVRpO2vwWoQWlbWWzJLOlGlyMhop9tSZWl3GcSwOU9KegqDeFJMu3ln5ydeK
/ZDWA672+fWReZmEyK8Kxm3fdgSgZdmRtELryTS4lHUVME5jRV5FU4t5qC9ay1Ek6xSGeu/Es9XH
ZIOHbUV4M1QpRXoq9iBF6U/6CXdsU1FUaC3TPIREyP1h/tOCuEA110b9glI0lfegIT1b/GrkEHlo
KXffeU1e2H/MgMa/4xiUORxUluhOWKao/YNBX+CoAfQRB2tfL+Vl4cn+iUt3f4ie/nz2MEKKyPe2
cGndHhuv2xsJDWpLHW9jfu5CKMAVNoXD42+WaRTMKUU99siUmU/o5G8jH/VDRvMpUFO8MpIFcWqk
2Fcb6jFEhHNLhnRNnhIOTKyHi5YQLYD9mZEsmC0qJ/B14fp4FLMw/n5kptLFLyh40mOmsjVc9Dj8
eljtHt46kZ53JjCKIqMoaM+jFDeK7J0+QnOU50Wv1Iv3WsqaIzMYpyieaTN+JIM45QjGOLmV6FvP
w9DhPgEBNPTWLlE1VqcsocClzDw+L7PEPYvahem8WPd9lxKPSlZVq3ggzfQSX2Qz0iCuSilYPzB4
2WSCSI16gTqP38nu4/12Zk+7PrqbdZXDLEU43IwGIZTogOxeC+WdXNIEnmFj3jIPcDI+ftTDJD+L
BihZ2iKVyISlJqm6NMo0ODxUSY8fsTARxGmi6X/YupLhoTLRXVUTemKm2BYiJvmKyyRd1SOmLaWt
m43SyrUMBVsBAhcmLzHtzXvSqeqqgKG17g04JnKbUFlANu/9Viyrqo8ZK6FRpqhdtO5CFVtlOedI
dqp4ZINT3XDyrgjrjp7qTuXzR51wjPWoPj2syO3g7diGsBeA3CxEnEezurCI3pofkfqzJL1n5xv0
/ZSWAO+g78s32fdckIPTXVHEbF+ItDe4ZOVbFQsuynLivWeE6UO5REM2J/QL5fbvodU83gLLbf8U
JOLGm7r23cxiyQ4ANJ7TVujXILe8dZP0Z0GAdjRy/F1mY5KSj2dZ1Kf6Va8i6/0P2ZVk/j3BZ96T
GKIiyxoKJVNW0F+xBvwlVkNkuDcGEdNLC1n9OpWq5aB7/tsUmwoGsEFHKOMrO78p7iQ/jrt0SOuL
mFNO09Mhd6pWqHfIW+tdMz8qJpnKbRYZ9uMPTFgblq1FoyO2JjvIrk4/U3LJXotbimf81R9QO4ld
Sgy4FguHzFJah1UQx2Klr0vsYtSUfe8SjqCRmQ7Cq9fK5Nmp1pWcdHkzeUAVAy3949HjNWZjZRvN
r/mDlNJpURtHL8vwmJul5lS4XF7GtHnptdh7R7m13zAQ4q8iI921xYkNYjAdD/AmuKkAonxd//HH
YofMss3p7VRFoa0zz0TAjvfuyGpcuk0x9bdEUulHZ2X1iadqRdLoWVCT8Q2A42qYLPVDJ3FmYeqK
dU1xsaHRGbR1C7f1gToQ4rB1sjSol4+njx+FBOswwvL+wFDEumTuHyeCEGU+ai4n8jtvU6Q4B8Yg
tIAKfDZGr8aHGCCDm9dqcfOidxrZwU4IA/msRF8yo/wXiJ9fbRanYNN0dmomuE5OJxyWK9xcvQwc
s4aCYEfzpm2SGkpPZFtfskZOXNTH30mrGidTNX+6pB9fKxSbS4YX0cU9kqq86zajLHnbrFc68rdq
HsmhssAQZtLix5+rY/0R/Tj8FNOkww0eWudBV7s1oNiKUqd1eJjIw9lJ/vCUmyb00fn1x7PH63mx
ySYDG0NXMOv7rPE7qR5u/rwZzssUwgkQNSSFEY28XnMf71NkO7IIuSfAjCXT2ktKEB2l8kLuGimh
ZiY6j6emb4LQL7NV1QJo60oIE67IRL1uW4tA3vldRVbdu41A0T5qDE45WoD+aZtjebEfBqcMjUox
xuKtAmu4CFszcPve0wHvoyV8/EgKq9prQ6/b//Mqq/5dSMktLYHZlU3FMlVJUSX1HxFMzWTmktQB
BulTSVinnhlv09R6ysa636mB/mMKNQ0hbKnE9nxKUybee18Aq9P347au3cemWpKs9YBbggWUfXZS
lz/T1DP9xHp2qWbruIex+mJa6EpmP5QiqI7cRvpRCUUYKlEQLzOtri7sWeVzro7DWQ4r+UxOU03m
485jMd1bxUMRT4WNXSirmzGvbkmLsGnQOEU0rQwUePZkGN+Fqgun348TS1n+z9dL/nsKPddLN01V
ETmPqaLGW/hH/JHR1uAvi0peibo8LFSEzGRj1Z9x2/5+ML8i9sQT9GU5HP/88yqsX4ZKHxaR4fu0
D1qKM/qDpPRQexbeYDiRUlsLJvVfzaz87aTkLkdiTXTt8Fz1mCqv0jjcHtLfWK98W0WE8x+5Sf8e
DbqF+NwkDp5RgZ3vH5+OGO86Vj1Fw21l4DKv2xZz0Qj4c5jCL99VZjdekWVoCId4OtS12h48saZE
x4ES/5/cCMrhMd+gh/lWx2Bc62DWiS54LEeZ2e2zckTf6CvF9fEIFSfy8p576fEoE5uP3+dCo2o1
uNXUWtOpY+uqRL8CCGmOyIi7KAmCC6lQnUTrU9zJcfSaUrNUss67JqohnHMZL2lQhK/16FurkG/U
bUU5fA2BHEBRMqPf8UTEDPm/8v+PQt+cs+v+cvoxTUOUcEkquixb6IuMf6TYIOYhSkGKwxW1QSxJ
WaAwd3H97hKatMgqx3OhaS2G/+IJ/3N6qijhzAdV5pE0IIVRbN1G6/tDoAM0fDyqrB5tjjhE26F9
HUW1unU1n8r0XwUcTqs0EjSKoLkOozxGA9DQsZimfJNOWn4U6jTZK3JPF2FWWYLTjXE8u7QCMFA/
aHa9IutMhvXToyAjRsGuVevgJESaDmoRpqxKofPqs0ddoFCavuZ2QhYlia0X9I3Mgsyax7/bATAA
hh3ferWZmSgeso9Rsy7kRtqYEMKbHmvhrTTKL5LEEcc8jEXaSMwI03u7EgpfcB+zaKESziBSmtp3
eQibN45LIg3qbBnJYeToM5aCoFLZ9XT6BZlkNFv4hApCIM7MwmBW14g+QzCjBgNfqv/jrjf/VYwx
ZE03dVVTqMTIsvSP6EKpwxQXDX68CqW63KfZOOwN3Rh+P8rSqNqOGl2/P18q5IygkohaL/Si6pAH
RW0/rtek+j+Jqegn3fsGbpmdtZa4ZiSrUKfmp/CTuw0Mkw9agsbBy3z9/xJ2HktyI8kW/SKYIaCx
TS1LC7I2sKKC1hpf/05Ezhuye8y6N+gUbLIqEwh4uN977nVgLjDTH5UH9eriFc3ekD6tsXPbe5Zm
30nvFd49kTt+23nU4so+tvg8TrPj01RVD8EyCvYsgdiY2BGyBdlWGbjEji3+jyDlXjdn2fwSubFJ
J7AYTrVfaHd+pmkEveLPj0Nr2xmJ/2OJ5h+uUct0OYatGcGL54kTdd8W2RO2XOeMkR0ZiYWNhkkC
sa9VVLZbN4XByi5PrBTkQ3nkUPJNt9f07iGq9PazqDCAl6MXfYEajIgc4P4zuMpqKwrmQnGJaTWn
cj9HBWOQZUYW88/ru/M/67tLqBX3dHChrmcRgfbXEjfJ/dB2RRPvhdEzrGqw3dI99VaWPopVLpz5
rDCu3DWbjZ4kLo4OKDbaUtNo47aOutisHqr2xZedqDrvJ/rkC7wNC9X3rukpBoYJK6Ik8gSae+69
OtjNoa6/4q/czLI86lLzV9JozsqqgvHeL80R9e3cvmUxovARp9IP3QAgSDQ96dxheDLIowXJp0DA
6pCMzpdisfpdnhDfU/duzYDWme/8fpzvXGINDJSk+hWpJKctLo6r7siQ9Amin290465Y5g6Xnktj
tAfTisq7Gc7kRMfF6P8SKdIYg451aTAXjTObML+qiummVeMjpo18ZybtcMWV5x+wGceHf/5+3P+9
Ek2+Idv3TcvxXUiHf/1+6KlpBjzpdF9WwtjUsptbJqI8Jr37mUjTkjqo15N2q01vnuc/adLB3RMx
cZy8AW+urOJKLnOAFM1KXZfxgPDDkaawkFI91NnUCTfEucTrS+XdEQ+Qnly6Qnf1Eoo7N0XtlNek
ltCdATIp31CvqXftYjKu2fyEclM/unr10oahtyEFhi/CRj7nGpOs+xDVj0ye6IP9IE0r+mY6HqLe
aRSPfSJexoIErDwQp785U8elOIAyNV7SefD3hb94O1UTYOsbrZ6Eomby9roJhtFyGaF4Bagu9TSx
7BkpHuOeqOiPvR3H36p+gD2oJcVd3RrVXZO23brtSS/+5y/N/2vGG0UT2W7sc2XUHPQtVtG/fmkN
LcEGp1Kyx9+d3vWS2+43IdNjIpdXt+uDFIaPsEDZrhq/KE2/9wNjmrl5HKWtu84rc01+q7kzu5Tu
poXuqY1GQs0Ro2l2wlydbv/ZFTTlE7pcj14rumMwM/PBjbhRuQIMQNqNXszVkQ8AA1o3fYxNpd/b
o6CpXfVMDWI9efIlvJOw8o78Zp6qw9zh6i3z4cHNs44RiS+2v7WRM7uJ6x4E4Nnr0vgu6zL7mRxl
zs4oQJhq99kT0m9k4i7WznBys9ema98CSLsrzXDz+zpeaNosPcUDp/e7kQEb7q2yvVONAdUiqE39
oSlKcfzdMEjMgBthl/X7ovWdB8dDgjtJY7ykno1l8REXZX4YkXiKXWvm6zYVy1NaO5+UFAVSR7pM
lWl++gs1dBTaX/RvCEutT79BrWgs2nSKand6wj37b10EtaX4XStRQLuuRSMBP7rHhMO3ZN/vjy5C
kwi90TKyRKa2A0O8QkrtfGcnP10xUU3Xaqqc1QBYENhyknlHLUpfZrWfKC0SAcvRfSawWKP4yXMK
ClHsWJ/EPedGRPMJ19KIt287pR2n9hK+5aOo2YrZ38pYEBIUSWKies2PvW8Y43+JhRJsU1e11myL
GVVpkJSQy/K9Qj6pgzKAs9FYtaVwn1g+vliTK+7MYahPXdQ1mCiaCR2n/WJq2nxQv0bWaRB1Izoj
fQEKTESVu++M3EMAwWy/T/XH0s3cH2B177RCy79EIo+gxaX+RmvTetVIoHCeWstW2Fm3NSxRPfl0
AJmrIV5v7/0BhsNoBm++VmWHJW+tk4HKJZWYKnVqzlVfHAQWXOvQOwe/c/kog0D75rggsNNgvsCe
o2cSF6ADvGzoVpHcbKqD6SYEVagZSxTEzn7uHQSQmfQCFv89RGO95aONt7cKf6m1T3MSDsBySpDQ
cbULceo3gykoaBxtRrCM6MUIfaH7bA9PdakT/T58CwnifVRkgSZIsad33mkotfwurVt/F1VEUse0
ic9F2B4bdzDftaxtT3rr4p+WTxtySjd+BwNN0qZp4QMci+DF0vdIXm/7jlrNe1qBgKscKJ1ofOGb
p9pSh0y0xQMdo3PYts+GQ0S4Pxv57b1J/vmFPcRKjEDgkPT88WY0YbMcouSi/hqbrvm/bM5lBOcf
uwp5pWAl002iNi28v/b/uBxTI3XMSe+ITwdr57gVLEl1QQ9JUZxUgxhoxV61jCd/8R+rDMVc5Cyv
y8HslmgfemHyEsI/vbllg7ldj4T6PPb8GDus0daxNyQsoPGyB7cSeH/Cuv1i1c1rXkDw15PXPlgo
u4Kjum4UY1Q9csZlO/vGuBlTIzr4AtJ+gAsIXc4/3zpcOTb6y2LhCd03GQGwMfWFZ/2tHgvNJLIw
/VFGifHqD8J+K+mnn5raHNZgSuw3Kky43E0T7Vz5bsYMamPrVNHqXX3yspXdNM41NiJgOLaVHe3Z
+HAlXNAhF9xoMv/rMNnNZuiBC04Lw/BcnhGqHPdqJKrZpIGElOdLVjv/uS7CWKO52BTv6SLgzWAY
kk/aYWi/yQdmZfMZL/Em7/z6ZLLJu5cZRDiYsvbTxhgYCSBqIyNI5MO0N8xhxubU4AFfUVMfGMmY
QkSPVonep+7n/D33E9c6pPMc7bG94pLGA4/vtc62as+T+jGuhFz/rvZD2Pgp3Rpb21sZHfOlDl5T
mXOjDnhPrNsjGwLcP39b5l9v9LI3QtlMwLvp6Ca/leqe/LG0u05u4NIkXNAcpUTAj659oFkfeh5H
KFKw0ukM/HaQQvyLySdIQgo9er3YF4zIHlmtFzTVGOwqacdWh6xvf+ZYPiutD6Rub3T3o26eJr/u
Pm49Ti3RzkWeeT/iRQB4W9M9BhPXDcmm5k7HpK9jSkxuyAEEy0i7tDL/bVBFYfg/Jyk1qRyBAh8k
af7vJ2nqWtSOExKgZBriU0x+x9OECtuBbo2Rt6l2pdlGZ3UwJsTutxZHADFvO/bFfFrMPNkon3th
kHMDJcNgA950ZHG14y5z8uZrOVVrU/ZAHaicG4hNw4UGd/rAB3Ftyix0vngAO9ngn8eFKWDN/nMK
2CiuDAlKUQd+8HJvmMEPtTfRl35NzZPfTxqwpGXK0wMJDoyuJ9WrqZbOsQ5wLuBNT2R/dFbwc6qj
I9O35cMMcGcOcIcfSsHVlwXVQ7egVhmFNkS0vAPcMfK5H2nWLmhbpEVjAV8grgVOti6poo2XahrO
KaaZksDYsrlesXTHF/W0why5X7R22pBy4GyqxqpP+DiP1RRML2KJwuvS6CnyUh1wDRyL9dIFNuK0
JTneblteUGY4T/v4MwpQxMZp/r0gl2SdOMnpdk/kkid5W4aq5O5U7tIe55yKV1GvQa6i58SmGEOE
mB8y00MgwoANvRGSJ9X0bCK9u7oaguOZ3uS6tsVf3m1KGBckf0LjaUhpIhntZGqOt20TJNpebBsp
IQNCbHOSKo4L2S17s2v9JzXIqHB3vt1+kWSZPgBf5NzhRX8JU5EfytSytkvTepCFxrOLe+is+gCq
AaAO6vUSWufvl4KivdxKnMyTCH9zJh/UdOM1E33uzV0R0L4A27/3FvdXU2XBSywYNYvOWk6pm/h3
gzldb+MpApD2ie+zUXUTlz0mEyd16hoYZxnUeMfb7V6hJXJG0reTXUeAo7NeP0EoIk5Plj62dQ9E
fPreUwuu9FmCAKu2PJFgh8TXE/0jOEEMqZRznEj58qHe0EUanczamh5cEJQXvx7nvUnBxtluwL9M
ZLt98JBA5yBBFSkq6WWGsZbrm0rWx1Oahw+xZe+bZHJwY8kCKafvg5mOboYYiN6Jp4DRuWWP9r2G
c9oPX24Vi8Qe1ssmTHPZpGgJVRphrPtIiZvqMBGz9UyGhf3ceXaNACryDupkzmN/Js26Og8pSJ42
Ih1NX2R+lIu9zg5IUAi9Lpxe2yzYDRgvd0zfgndg4kc1VYp0ax8OzbXiNvQDu5a6EocGjLWpgWLT
Mf9v9Womxi23vqgNUwMiHZlD9aGe6WlM0EKdIlqVhrGlRkiUwsZ6Q5nGjFrj1K3z5az3SIXniKLZ
1jCAz7HNBhh8Qyzr5aCg+NH9n5XoDrcf1mwY3QQD/zYToe5rX9TbdNIYVrSM4V8NfdLZZbNvUz9C
rJNn0QvqGCNttDXYXTL72qp9VG+oqa7a5HGzMrEoLBkm/f9PdmCX223Q3jUblenQLUPubHS3I2/Q
aU6hjn5TuEt2tYbUXgWA1y5ECpnvXfMGhbR5c0bHuevtn1U5XmeVVyMP+n8fmSPaxwTfpZ83dwm/
/yYZYSKwkQW0z6YTqkohPZsBdxMyE4zIX5AgBZtGUgfUM33WNoM1GK/CL3X13shasI7jKNgPSKEu
6mAoFlHqd94ZendMUTs4BWlKNFAQnJXpDit9ayT2efatDzUlUYMTsaAiLftNmSfdy8K4fD2ZRvtS
sv9dL/LRJF9T74ZV9SsFCHw/zEb93AA3UJDmAKLlszHX8AlGvMyD96BWr56W7wYqSbkH/IViRK32
4ezi3VCbAd3pm70oYvrqM0ChUUeM3E9pvQ9kbVwZrX1mcHFVVVEh2v5qhcZGLZ3qoI0DGO+aeAUA
rDEcev/p91qkz1l9bmf3j+XpyXKQsfSS45H5IeAqV7AH9ptPIzHa28d4+wTVhzmPkJxcvqvlNnbg
1KqZrHLlt8BwzrcFp/NTnBxqh+BzYcZB8tjZuvms2+levewS/bpK4UlcMrjAF9jOCFcXEpHmbILv
KTt/bqb/VDMNv1quSZZkV1GRCtCOpbnpmcgQMGBixAoMVp++voydUb+77qNaHc2Fac4YmMG6jTGB
qdae0xFckw8Q1309NLnDOdYqR7O2DSD7Hg0NLlJrtN+Y5Epxg1O+NGNW7MZGY6iOf52kzsgA6pku
j7cxkqYF7Fxi7W7swn5nDx2ev25BU1/o92r4Hnt2eA4jtGuA9Uf4Q+m0RaY1Yt0Jxtsj9Vo49f95
d+rdEBWwbhLV+/9/WD2aYqKS4oJQJto368nToy/dBHs+TthKKHkSM401FBt3dxsp5z5zuAa3iGzi
qMXAJOHmfhCE1fQH3ah1kACsMIs8RDmycociHlqaOJS9jqDiv48gqogD4ebz3q0n9sL62atnbBXy
fxRGq/2nJs+ivD7QFw6vIBEwTDVxuQls01rDVooPdR7/VCPy2J3Cx1L7QdTDkgFhLBzUJUSyLLSr
w9FCOVym2r7Dtq/Wvt8/Y8g9dKyhbfXOoEFf6Zz7MXT9tev4C97n6VYk1bT6fOdax4n52leFdk9H
7D7wAxL5HM25yVHJRyr3SVJRHciWpTpMST9uBxfPnI0MeDHxs6HBAEpICnAb6P0+XRbCOOSvl0oq
eUeKzZHskpN6SQRMA1ThVi4YBsOm0jC/Ij1PNaFtIbXGJBfdKJmKlxk3PZEg7R4UZ3xHX7h65oZz
Rl07f5E7aMAH3GH11HzuaIoiPuy9N53L/FQlDOVvJ98NCQ98qlurZUAdcp9F2ZgqlEfslwrCATzH
Hh+zDK9BiKqZT9oEBFhHh6LSPtUHHHu4MVyt9VbQdAEcfTMscEvVRNaYU/ENTVWun/Vh/lTfHj2u
7qmh9UeEdVtxX++7q54039XvORpQ0K0lDndtgdj49hNq4NKv6l/ycpLMai85RSNy8SrWp4OVuO4l
t06aKoM81PhsCqtNTPwvzKl+FXWTz4DRhJwgT+MiIOmd6evXoRHbuggK8v+wy1ndOL9lYSKDUZ0D
ynBBHBb9/2CEjlUjHS47RNWFbn9JwiT/npftJ2ix+FQbpth15CSqm0tSduK54VkrbzXwdMUzumf6
Mnp0TH0Jvlhc63lOWpllGBBOXZD8i46L9SjWEXZaT6bSRsXEl+zqKaaf73TaM1c+xKYkfKnymqSS
Eh9wG2jtUZ11Ve1cE91vaWvEH2RTr0vuCR/Up0SCF2I5a2Zb7orUN1aVPHj9rLObkk/DTH/3HBD7
piQGTMGAFTacUia1VT6vh7TBoybye9VHaOEB1fNkfo+qBI8Dc5tHoYOSKPDTjx7Y+v3SuQQqFvm8
TQeMbE0xN7tOW7ILOuQFc1TkbrraHda2HHXUsmzP2F8xqr8q3JNTYpUz3O7yuz9KSYWqKrAo428S
gTEPt96IZYwujtiVKJlLJnYgYobKpAasteobbSn74lssBmQ7zl8g1lYbj/b4qdWJBqgicb6BG9nw
hVfLDK5pDiM1NC1MhgUdWnnNu8YQnnIr3NU9lXlsgvWupQbCltIHKse7WX1UCZs2qR+NBB8gPbub
6Au6GybNDNzN1IYj8ZVmr+0a3Z3YWunvuUaCV6m5gCnkGYKyxjiU8fIBzB4qkYGsVGnzSCFli+0v
LyZn4zrs4hzwQJ7tPdN2ka5bOOPlozHGFnOTQpM6T1as2ojRBb2ixH4zR8Fm2jfnK/iQW4s00yFG
9AQjboFnWOSpzP29rzWPt3eDIelPXtSCCSJBTL/4UqGR9NTMVm3mOyvu5/OAsPIcmQNWhtl9UM9+
v/77KbQtfZUtQHs6sTgMUtURulNwDj1TPzcFIkQbHVJLlZMTD9is1Jt25Qfnaa4hkMo/Ow91vosH
lvV2Nuc7r1n/wbp0Fm6K0Mu6VSKMbt+q50mXHQNAoNeurJ/rTrPPakypkgqIunx2wlnygXLnIS0P
el5Zx5msek5Z1OBRLBXpQfumXrfgiq2r2v6oPVs7zZk2v7i5cW10+6npoJX/Po8V6KuDslsyNV0x
/0zv51hKogDdHUpvQTjTLA1F7th9NmMgFXNs0kkfeYjmmeRq1J9pVj8ECLgeFPM/FGQLw2txCOrY
qWZdlRncYWUhrxp4iMqWlXq3Z0Jx1Ks2cr6UhNhNBgqxxSQQFR2s94zP6CaSJWvtrJsA+oMiIPtA
bnc1wakXpU79TQl2mlE/qKtyVnIWWGSU+XVTbaaJr3z197fygdB79aLeLNwuK6aMg+uWV63NEMeg
sn0lLIDkoKYITrESFaX20eLOdWfVBWtdK7t08iIcFEh1qfHJxzPx0AC/Vkk1Dhcnc61ub/dHx/fz
K6ke7jXX7EfgXtVjzKZ2aor6Fd7t8605DHE52yUTQTVth5NNieaVhl49+v3G79famkkAo88jOjoX
mHl/WpjfITMdMAW18t+z5Qjf8CA2kJT+FCZdt/njW/JCHedOelLfWRYM80PMZvRiJt29iQDHccb6
Xq0ZQUg3yLV6Kv5Jhg7OkbsfJre+5wYYgwayjQPhFuKwyHqUSafORDEVT/OoAfRKbHFSrxlWHd3p
fnJRb9ox3Kp0tr8blksOISNbhOWlHDo2XDJog7bqqec2yanTC8bN8l2DmfA9zer7KBWC2hQwRD6y
15xs+9dgkgyQyKhZdWiCn6ZNAEUkX0FCTO88nu5M5tDJWmi0OY281ncbe9Bp0d3W8yp4bQyUdpDI
WTkCR0/WnkjIGZILJ4EdYHMCG/OdWkcrb3gsQb785xNa2ofbdZHn2EOsJfzsfL2+Tbms0f2oWuel
YSyzjKsgD+q31s2R2Rn6l3ZiT6+uqCHq/C2iFCQ2qJRBpS79jb6qnnI772H/WP15SfrwEFrDOZpD
7RrD2QNBaxQQ2eY31bKEwTzu5qTqV3+c/CJ6a+YFsXiNu1jdD2rbsK9x0dxrTmBe8ri5v53L6rRW
B40Ws9doX4Qwh4P6f4RR46ie+1+6RnavMfcyTRodVb9xUis5VoEdAdzy67eaFaFkHrv6z70vcx0k
E4l/H4ak60yI/3M3Iy1FvcYklqCpcYE1LzoMgVETHbOLTsDLYyN9CfGCji+7qMfq1SofikcMzfJP
FGa3DcwsvgS5xxaYqaIjmOCU7QjhOzS0t3jKXujEkXMMnzhp9OXV0nHOVRRpg+4GB/Jw2a5Lz25N
YFWqA8pCTBFub6tL4SN5VIIRSzYM1KM60qp104Xgc4L2ziphHygVZezHG8/qm9MwNHyBslIoPLhy
8QKISJ1jke9CB6I+Oetu2+99t8NcI+/08uZf2fm86duoWd8C1QaERycnJKp1YC+hje/VEuaXMPKJ
05D/T9AM2zgoqtOw4Pr46xKrFtuo7eNL0WYbERDvV1lzuZ2kwKNvz80UL+9pM6UXp/TuAqd7ZLfD
5TtktPX9kUlSMSAOC9iirCIE+ez9uQvLTze0M/wtqqIp2kHDhjw9NmSHXG5/AS02atrQf6FnbF2r
zvxpWWlwCPmQ9iTHQBwx39WpNNF/PWhhbW34bwFVNcGsfkB9iw+5GA9a2Tg/o7BeKxW8OvT2wg1Z
adO1wu4O6hxVlRCSwXwzpaA5DFyb+1sDmQ13cQLxnvzL/Niw/yoBkUMGBsi2Idi2IbYzlXPujyFD
6NuVF4+WeVyyxP8Gk0QrP9q57+4m9IKXwZ+ImXEh8Tqzvs+t2EHvO4BBodS/hpTEUm3PDBYofgcM
SrKQ4qZhIS2c+VD6nLZgRfOjHlZXg3Hhg3qJXmC1E3aNX9uHATNm3sMwkLNKOI3/DY7lD/W3inIK
L25aMvMve9QiFF7KrOJI/myhk3Jg6D1dj67epGPdwObj7CzcztvYNVBEK3WrbZZTQjcucyn6D50A
/uZWur4Gm748pEH1OdRMS0UMM45ssh+a50THRA9dWVTDFy6sg973yS9uKjxwpgNdaQ/OpA1kRtMm
KBfs1lR7KSqtr1oBulrtb82SEBSPyURaTemzzXxnZZjkGztIjRAz5vNL0JABV4nomxYgseiswuEy
Q0xp5GG8tjDXIn9FoZ5ViyABeinfy4R4bhj/qxJnxEHt3YhnrB7mLl9rzYypfgRxFWFvQbXy1JMq
fe/LhbdOmSgkJvpYwgPMEx1K67nroFeW8/zTm9MP9QOPWuXutLpGXFa6H3NAcg3hcSu1Mzbpa+8x
dzaSycmmAueUZnl4qHJ92yD+2toqFcitSECD8XebDmT6JyBzd+85BWtoafXbJS/zzZB4+UPOoGFd
qDMJA5Lz5MFnBLgJN09rvjjSSVPPrc+GKSpAR/HUZToJeUsyLeRT5a6xAmAhhpZdjCRg6dMAGKke
KBJO8jMjeFOtNX51eu4S7DBDfduNPniqAXKbaqWLfZQYP5VwrKRUftTteF860dfBbiy6yjQ8mikC
W5AF3+OxlMnB2h3mUv62zC7MkzLclIRTyx8T7IbeHAn0Gt9d/D6w44hw77qx2aNYIu/X44vVmq57
8lIvWuHdhC6f9wlEKt09GWkKJDAxM2Liw/4jS+ZdTgP7InR86lWYMsjUIKsENIrvlfCoGj2dXiqp
xczQjZ2P/eoWPJQKR1yCEgu3TCCySjBoEzWan9bLyUmJnVeCljlN98TvwaVp4YNpjl68pFHXrmik
Gw/eMoMZGciQSeziI/TSZNcnmTjSL1gIKfDXCWMJWvnm8tI0+EGEib1jmZf6aDklV1k9BzuKmZ/2
ZHMLN2J/LYryHKNGeg79ulpppVV/LTwfTaI2CLS2bXp3mwZVDQpf1PqhbbivfjFjM8EvlqZjeugb
90g0snsXjligQPLPgBzZsqrDTCeobc7/Nnj9+5ycUE/f91Eumo6j2779N11cXzeMV6cceBYjOdwD
wDys+dVtK6g+Kl5XOL8y6a5Rt3Ery+4M088oYsziYxbtMYkjZnGytqqWNnksI3I45yfbfXJFJPkD
PaODdhbbAcXZi0jFlZvqL7etkTbCUocY4jQ1kSR+u22MNvjiW1unFYesiMov6F346sl/PaVN+la0
HvlDsn0O/Stf9bW3bP0ZV2EYQQcbQOAHpMfcJdNUrzGvd9elRoyR9sH3iQeJT5iYfIAWt6+i4KsA
CbhmnMZC0Cfhmt0J4o50pFXgpz1ZLpZnredxbM8JVprNnDjTPrAztEVMcvfNBGnMRCp2VpJAjQJi
bEmc5MNkKdTpBtWxb69CgRZtiOq7Tnfk8NbT7lsvI0Q2HO7VYppaxi7XSv2+C5OeXeAIkyNZivtW
YKuUAXuTORUXtHFggqU/32jpgo0D0ivVZp6DwoTL3XenvveJtUE8DQrJYw8VdYb7XFoMTcJTI6xm
P4mB/ZSXl4yq4N5/XQJXP4TMFXaoaSCOykcqFZ7OkQkij5TPECH50dFS76GrvTvHzpP3xHYv8WTn
32uNWdwsXsu0TD+mUFIVpbPNsquOeeRNi2e64YWLRawFJTx1uaafMDrSXUuX5oEZNt0IrW3fDbP9
0S3WsA9JTziQ5NO4EjbBA7/RqucRicuaJ15Vu++kgvfynf/+kay3gTlUIC1z9QVqpJY9jEsFUKbl
q7018lgQlDOCHvBn0/rNixvZ79WUJc9xN7orEc+grIIhfVigRq762Sq2Hhb+nV035GdlgraqHEnl
cR8d3CVJoWnhCEd0BBsjHB325AS1EE3toDkf23uDjuRCVN6G5id+NBt8EanLxN/IvCHR+CBPBFtU
2YRW3UV5I1xCblRtEP6c4+ZBTRkM9LZHQasRDTuFbq7pLqdru6trPbnZXpT3ZYg1EHM0vI61LLnL
GEJm3BX+SgmjhsA21qM+WTc/Y14ytmfreRikklKPwd8nLI3pYpjvC9YIX2j2k61n4ZOmN3e9QFIA
cyI8KieUK6Dod0HwUkfAU6YaDC/58u7HVABcGo6EJvRPah0oBuKc3WZxVraV/xA4pduNqPFQ3XbM
qHVgjUwscLZPuV3K2WpgjPl9kpUgflNrN6Peve2k/QBWVWIi2bLLiDlJMNcHPvv6EjFP2brMGpU0
JXSINHZr8rg7ZVJFfOwfRoGhG5Jg0UpeLdjaIsd/5CNS3qpgztpw8CW35XTxZ+kH00MNp0y0iMME
03vFFf9DySqHiIQ8wktnGFF8TtHPwHSYKkwUXqq/wwzd2NWy0+t3dX9xxukjs7kR0TCed6AKfIoV
51eMNvnY0l3eJtMcbshz9g+57nXnSC+jNQB1cGWzA8lNCrwHAQqn9hkUkxz2s80JKtWc2LnKZ5WB
y5wIPnMfEyiJmdj9EfXpi0VN/+bYxv1IfvdmiIRx+1pFldKpmoVz1csqfEFGt6bOhccgcmOnzFBq
16wO2TS9t7VpXdISXFhnwSrWh2rcGKFFqskiQeADWYfqYxjm9hvaX+u+wqaXw4M+qhZRxY6FCoDP
OLK9756P27SfhvTflDP23wVuqAuQAzuOawmbel4Jh/8o5aNMlIj7LRR/aEBX3kw8Xqw65M7w3KSi
PfUF0tUGJOpesxh+61Y5PNNXkjE1x4Oz9LIoHTHWx2D3p+6+DZJni1uXnetPAQLxlyyYjJ2uTf3J
sCKg1lTDgVeOn8SqF3U6/kh6MMTTUptIRE2NEIXkJRvs+KqaTq1cGjBZfisLL7zAHe92EFyGnSpX
SpwzW9dP8jPAmChZWEzTKVg7WP1WDUrmjQZv5LkpEVoEhRHiG+apXYsC6or/okKGJpmUvZDtXDrF
cq0pvZiBcH2Clo3mdS9LT7e3pedmMtiUZjlTQUmNSAhDewkrg269ZXm3R5F8bTEhaIbEXA1TGOyc
yYXWJd3atKN+xZnjoAeT7iQh/WltzGA7JR7yGkY6637vOwzfRM09pHF3SydtnvJfNKpypVzQBYGV
G0+QnjKQamVFJDJZsJO9pF3o8fJojGvna58CnF/UfJ3M8MssD6bWRyRL68XRIyiX3q8NTE6uvWb6
jPJF5+di0oW9NN6SgdQ9WoSsbjMgDtwU4are2igRbcF92GKpNAHq7lCK4BauXVRAVdXdAomRQJPv
k74ijMhfG6B9EaM6j4ey2oj8teZHd0PZJe9T0LG0ZTrbc3n7wNDyak41iL2MiVkVVndGF3hf0ViO
68J220dNLA1LL2L8ekmuy9RshZrnq0ghdSg9NpteaSCNopQlpbe/zgMfaOM527h3g/tiZswbdixQ
/1z52f9b+LmEwtgQErCfcYZILscfl1AeuGFQTnThfC8ijy+dHlun0CGeTY9mYNwe2EmTv1t99Ul7
ZFtEYrgjFmI59iFZU5aIsotdBOzd2QrXCHyPCVOvtWnrF8+icawqnLkikaV3/J+3WzErLzkFAFfo
HYXX2S/ZesWgYu2+eVayAw2edYyN87lx8/pkgeuHQTu/jUYyfQMwe3uQasNbVOtiDeodOYv85BSe
pMXQlrkjMEX5kjqo9Mya162KKaznJ+H23z7Hv4v4EJjq9CRdXXdtlHx/F/F1Zl21SwMdL4yTH0Tb
jkS+LMtaScrNJiK1LDW/BJ4ItmpTX5qpu+q9Jj9PSBAvLs4n9C0x+XSqFzSVC4qfTFxTX6SfDexq
U84/hZydp9b9rSa3HORETpsw6JHN7N+Hri/eTPy4t/AP38+mnepnqWEBetly65gzrH1y2Fc2g5dr
id7kBfnKeZiR4s5Nz11BmES1DNPOmBefllHUnoE+229yx6RPcf01aETJWJ1GHCXiIFeFZe+0MQMc
FY1iFpGPCMDAiG3U4Lqm7mnQMw75wK4nb8ajj5jp3guGUymgHurlYDz9fhRm/t5r3PqkpjJqIHMb
1ajnhcO9X+ZyygGvWgbloR4h30VYl/D/8VQ5X9QyOMfGU2XXuLoTw9/qYezuW9SzKw/n3AeDMsBi
1V2ycKdTsSahF3fbSYuYAwOPeK4ZZsq/L/Wsz8LT/aP6F4PSSk6DZ72p3k04hqch9LHb+Fm8cTyJ
3iYaAiRqUB5pJtsXVW9DuVn2S1hE26JvPABHS3Kn3khFRvCjEvPiLOoJeKE6L4nrOiglQIwYaR9q
YOGL0A7ulpYTgsV7/mKbVHq9yA6TYJecjAmmM9kU0eNYbCL5NGqduzpLUOa0+D+5K45rCwbhsebO
+Vi26UMYls5DOOGhNV2yHQb0WnIH9X+EndeO21jXbZ+IAHO4VU4VVcHlG8LVbTNncjM8/T/2lk/b
7QP0BzQEkapqqyRyh7XmHFPIZ1NjpusYYMxWGUPVC5S80xDpnjI+uRoYwTL7isETOhFp8ftcdrM4
vczUjzvB4CpQQx7seqQKXMC1KVpNSIYvSqyVqw2CbB2d2mUCzIZI9WcrteujqhgWEchxXx+0LaVq
+z4kPsMdmQU0bC736qFz0H0uMlcoSkR1VIvdxpvNXW/C6MR9o5eawGrpdM9LzAVcee5fTTx0lNwz
c2uHs7PO0ynY5gJGli0RLWMmiMSNsOAaAHdCO6hPfaGhFizmYGUV2rgfYn16nFssuZgLu33Tb6uh
nqkgztNJD5xp0+JERcjr/u1rc7WKLNe+UkuLNnakle9m0Lb7zqm0td4v/V4jV+2eIAvR6cfeHqu9
NjT016vKgoNp2m941RA7jp9QBzKyV4bxdNtNkHC2bIUYEebPsXlUewAYgwNozTmP+eK/q/1ZAv7W
y+f8qxPET7GcPdIJaTnoe3BqmgXpqfFOfubaL06hXdQXiiDSoIkX/1Q/oGchs75mmXibI9WGU21C
W4qRG2Ga5aGhSJSkBXGD/shaGrVfh9RabnoMsxrZysqlf9fruFLGot2pYtMkhLOx7LC+SVIi4bEP
YPmm5tqmRoEQOO28VcKGJS3cnScPGYAPKF6CO+KZ4nNIZtZGSYdKM8a0jKOkkso2dvvEg3Q+NxBJ
YNAawu/VQELb7byJhsoTzCrLYLtbLZwtzIv5oZ8wBqOcnbdqNzYjn96avR8ek5OyrYfIkzYso+HQ
sm/b5JGm/02Ag7kXiucjYLJssGae1YcIfOU1kWmNijuj6nRK/2GCtABjjdV5NJev6h9qZOU/qvqd
i+n2qWiwQi9e9aA8GWWWvGjN8kH0XLdTP622i2UNFlnzKsjuSPB/qY6N+CGkp39JbJMIgYhdIlvo
8pmUddPvoBlnrb9PyzrY4eUxtuj7KWg01Uy/3Roe1KY3TRPG1IkvnRAWxAhzk/Y7tj81yNc63KP8
ateuazDoIkrF5TYEFMfUO2GZPlzQV3f7sS6Kky/mCt2ka7BtFQayNw+mnzc80ZFg0SRpDXNvBHcY
gHajnr4MQZncqbuXoAZrX9C7UyOeehNeaaVbm41SQ//xCR3zuPEX0rkz1nHn3CvJFeoHfSfaujig
muSyygkZM9ux2iKJBtJtDjYLNS3d1hMWFSVOizLzpeqG4BN200uV5dqVNIaIZKQoPFa+foqkj960
BnKR6yA75oaIyZlbwDZKdajBZmE7jYwZnTF9u/H7WoKMZqu9/HoYwnQ4FE1zXyw++JA5fTVZ93xO
rK8tk5o/8meSKDTbhCDW0o1ixL74av4UFJy2vitBiBGM69rSvQ2eDCo3tYtjatL9Bkmnrp8bJ/uh
thpu0lJZqlHUZ+P3wK61TzNGsOC3rfVA31gtf9KWgNElyqnI1+35ltFZUjBa4Se/qAmuum0hkoxB
h0JOtgVbEGzSlmi9dEwo1KGEMrUvaoESWAAxq7Z3zhXlMD/J2pfGr5yD53CfD6H11sFrseOJ0BZC
FTLDM09qfeJdRlJtL6wpplMwEi8DrGIVAMOtcse4m5PM3bc5quIY33qtvwZ2tnyxwBdi2h/fNUpb
lNinfOWNrKJn/qAxyGxSGHvktiNZ4tKa68ZVdTZbfVi3DYCDzKnM9ZBM9WoOG94FdxXxuAHGLGFT
5ZR9QX0hg32JOwJ3bF+sGFL/F+GBHvcfJo+AKnGg+4EZmLpl63+aWEeaMWOGm/h0QzxMA3eC1nMZ
+Db9f7rHGy0zbBQXM8lZcpZQX2xM4m/rdE22dReyFwKg0+0c1rQndeu1CQgBUYeq3UMtdsB5mnPZ
6BFBNTTSaLDIrh/SG+NgayEqiSl5atISWZjccroiOQzxnUvb71sJ+WKVh6750Gmaf6mROm2SKpqf
i0mmheRRdmyzUX/pYvTsaKA+CSA0V9ZQTQ9L+DJrQDGQopmvTFctvmLuZ5fwSNRzGZYNW7+0BRnn
SR0i8rQH9D1a64FBl/Agk6a9apTwJVGZpSy6m7l31gtu50OQVstKjRhFhl2yyPofUWQ2DyFAr8Hx
hmvrQ4PNDJnBJg/FnMwXlhZfb0dMRlcrnt+GRSfdY4yrvb0UYM8Kgu5YpNt7Vx6mWMAPrVOgYpKH
pt6ynynRktSjBp3fRarZ0+XGEzbl+7iNwkOnZ6Q5Wi5EEtzbt97qEPTjhdhVqnryQ6d7ehBtMd+u
+3okQ7t28IoUMVehSwSiKpP5zWDfje4sCXvL/qaFIiTseTTQ9MPROip3Nvl+0ZZdR3PyNPP431sX
tTP53SOHMxDnketRG9BtG+3Wv7eAllvoSepZ45l7bqrK8DzEs//utztH6jl1MB84x/KV5fH9r7w+
JszYPoGk7C5eQNQIrpKFxagloWh+dl30udpUXZVfI5iIt2cVe53KL8u71mFtOy5DsLvNZAb93bFL
x3WYoHfsGzM+gcghqFZtDke/oPueEttVdYgJmFlIlsiuBOFpB8rV0ZMwEGCp/tKUeh+s/IxrwXrr
GHVdtKtf//tzUnfo758T8am275i2LDRhSTT++JzCsUT1VCwzQQXBd/U5qAdcUjE4aj4WwAY7TIiH
pKRidUCFFIUG0IpMF88iBz01avg9mMDQLhUGEcS+2MQ9LYpSJNCIEFNtIiN01kvFpyK0FFPt5Mzt
BYtEhC2rWQHJ7S5ZaVZ0oePhtjiiPf82W8K7V5o+vuM3OoIeuO8gJ8CTqhgL37Udz2688ptoPdKB
cFO+FqnxAb1nPJumoJ+c2vouypGLkS391rMRf1Kyn75t0sOsze26k63f//5ArT+HRJ/6HdYxYKCO
qdsU8f594RVROLhQGp0jmZREWPnRcRFJch0WNmTIlVeOi1pYydorVgKbIPWNA+rGk6FH7n1e0eup
Qytd9lGRmzuabssd6bc/WG/+0MzpU91eYs78kzyqaVXEsmeh+dOnZsb2wfaQQljoBS61CyQ6b8rk
+t9/oBH8WV3hjwscJAaWbcqhXzn/fquu+CZ9gpnW2/EmJKhN94qltloR7Tp+sP8tVn4+h/duavzs
EKJyxSZmwGbbe9Zl0o36qTZhJVU0gFLQNvuuj0xqSSNxFpM13Iu2IVlUenK1xrgmSZ+866UU3uss
FgiP3ePUGo31MufJeews9E+FlT1Efg1ZWb4MDI/eEYzckyJUIsccJrofTMHpE3UtbDN5h6h66tzd
EoqPJHHA/MpM3t4htBSQ9esgo56zXEcZg0CK5Jxz67jji56/VxTvHnw0gEhSM5CGQTNsPIS6J6cx
NSzsVr1V9JMpb58jhwUG3nz/kk4EA6tn8T/PKi5Xol6sZyULVx6SLo24bOu0WTeGeaNejl7bHWb6
2o4//I0Zlr1IrpM/GNhgjC0NmXAmWnubBT8ALrKYYpINUd6Q8ac65LEy4afhxSqwieoZOWGqFkX9
cLnowbcAN4cuXPOVartFUXh5YGvqbqO4DW/PtNAIH6bScbcWFC+yFYuTkEexxnl7GEkdSvydyt9S
/yB2D7L9FggE0TjtlLTbLGppqt82gw5mwNPK+7Q1z7c+vFPU+SmPtfIU6oiIsszbWEtJO0Ru1P0s
+gx4c49ar9FicfMSshZXJwHERPDFQ0BAUNuU7OVLQg5Nz/80BhQIiNtkX8ekckqtdHsTKaR2Yd1Z
GkomLt/krxmIH3TF1dgsPzD0OcepH7y1MAPKbfiKWczO+dPtLWYUqFc3jXOTNWKn9C0aSBHMlW/a
mBYvE9zxlQCisZ4xjRy0tJofHAO0uZRbq0qKE2MyRzhwzkhvkmdZrXyrpy47T7LmOyb2Ibdye+VT
SQlkoSKXyCqkflBHh71SAf96UPLgysTWSuSzcTKVoGESlZThjtr/6KJTNP1jjSdXd4HhMpYZdGOt
P2eIQYSRRpE2PhFPzszouNlP7bOel8OWjuy0jeZSPHb+4q7pHayV0EstpQswq3tslPVu0T3CSqRH
4/ZJtkC91rmT9RurqPBpuPZQntWx4GZeq5U7MdPGzrPqhiqjg6HAWaa1YUfJlcqPv14KWmfFUL/f
CnCyCue4n3U+Jk9ON3QS2mqQFdpMaHsy+ziZl36mTY9GOloFVaR9d5o7rS+tiyFym01ynJzaPCKJ
RS5zLK8nJyQN/NcMvD1VMxZGDnGJ0iHvxdZfXqF3ry6e+dIxl5MtKzmqdlMndntwKvsHLXmyYZrs
zvdcNKAAXVeZPTQk3vfkgZViRypySI6leCxdrfQOUSgwCoaBA045IZzRGHPwQiPqDxvuZB9n1r5b
cAurH1kMEGT0IIaV0gykc3EIERiuXZGS6S0rYgV5WUCujr4eiveq179XXLmIDriXagJk1a/NfWte
3CwlMGKgi2pkXrJVzFlbombr4m1GOvmoPBu+7va7xaHcI9x8rfa0PmCcu74RdyB00OuDZGauvi+L
pCRjKaPmZNgf6k5hmnTIZ3CPjBgdHHHRPTVt/1rbw3T+57SZFij7M13bd+RgRYb9FjuOu9PZkG+d
sTwmchhTQJGycaTvRApPbKcKfzM/WI5siGkN2KX/hy4fP39OPbjO5nq+qh1F5virrpS5NrJGmBLn
M7XkBKY2kTsMoQJG3Zzeh03HnEXGEH42YcrbPqk7vHCoIdwBronDXroaP6vQ9daGQ2S13+cLwfcz
EO3bHRmH3NBKwJlSUShyLbjGktFjGtwwYB5JinUEpqIgvi5QI+lYvBZ9/qIK6X5j1g95mb6gOBIr
pekTlW+hb9Mq5JHeuDZY3osN7W8x7NJ8KcECe59WWxLxBTZhFyxacipSY0CtQc2jGbp0sySNcwjI
sCh9hwLzUJHMC5zYLHTrc6TlG5izfko1oW01kPPredDqY4pRjzqFZGmxB74z9Cb4NILdsnRQXqQm
Xf7/bCMC8RCJI2Z1GyCinJwLCnA71yWWmGLpSJ9mX8S2t6FrSnoXNLxPPyiqo8Ie9aTsDjG4CIo5
R6ULUwqxCDG03zGqoVpuqY+KF2WjVG+mzDES6hl5iHTV74fFCU7K7017SjtXLEjy1kXWzfqUUhJQ
ao9uGyKrYDjYC+DzSvO3njz69WMaC7GVY1bipLmp9SiC6ELm/TodRfy96sgezqIxWS0u6aHdkK3V
bBPQA71TtS7Xax9H2tEAZJaViaD1UYn7skXzDoRjQjJtp/xz7k82O8Yt10t6DKLB3+MiYNFgd8UR
97K3McDn176WvrTC40ijViiFFcoDOgDO09D0nr1hSUidnRlD4gjpuzLFpGmLE5nhFxFuxP3LniJM
7gVDAc7s+ZAabrOrmqk4jml4aDFCF1CDfIvAasdZd2mVXTqNd+0ZPUGHciNMTsD+JrwTNQ0I9T5y
nIBYNadiV7phcy/1fUo94hYkZ/czt6RuFdbG6HLv7fa7aRp+W9xxhIOHgoPWR3VqhuYjq4P+jqTr
zHCifWwimTsiDiiOpV6RmJM6/Vtpd59aNRyjshjeZhNR/+20+oHRQotLVf324+PUXOsuIF++uFfL
Y/WgQ3patyG92M6qaLr0zoFrwF95XbT3BgTauWj/HtLeJVKoAtIZimc9+lDiOkWLYnwiDxOXKHUm
RHhKBI/P2FxXXlXuRYIIZq18P7RnjFPa0smE710/51W4a6tAQGmIjF0uJQ8Rsv49gJKj6tpV9C7o
qXvDtrMeFkM6WFLiw+eeLbrWMOG7QK99J1n5omd7byNo6ETq7MaMdCy1wbQ0wly0LiFSL1sOt6L0
nM/ALXP29fHibJWNLX6b0kZ7TRMCp3Na8lB7wauEhI1hu2gfG+CisDmmcV/Gbb9RzMso/luX01+P
inTVz+V8mbXwfCu7NnoLAdMop92sm6wQS2s6zNIj5dQD8izHJqtYuqWU3T8nHoVwQq2LIfSS1HDO
4+oahdOuEVF/VlVfWu813Qxhfw/MyrozYOxN4sGDTHBUHZnY66az1yxvg14aK9WA8RKAjK4dzYdf
oDG3E+Hl9hncGvkuLu1VoCI8wto+R3bWkDxpIrz1qujgIgQeUM+cVAnJAffK4BQjC2SAUtVs9WBb
dbZW55RH1xsgmNV0NdXn6jU5t5fsz1AzmY+jVwD5oPIFId+xr+6stceWrR0KTOeQIZ/8sNP4YLRt
+0M+sQzWLpM/WmfIoTrhej7aAZBfW32pvc0gGrwfLKfifZW+5rBCkGRgATDgVK5CbTkUQaa/BaG1
95PI/bv26m8zmmLiPnESPNB4wT+oQ6PW0ri+qmdlE32hrPrMuL6cbdsotqXlV1+1eFw7JpmRMogY
stwqn9w99lRx8Cu3PxkCu42nirV4ji6eE5OEE8as/VEGPrhVgIFYhMaZGBJnAzINM6fnvGKyG+6o
P9orj2YetkpZbhW2X567ljf+P3ba7Kr/WJkGfD9A9Bwb5Ttl90C+/ttGlGVE3NPVac5FbEybxRz7
s1YYZnHWR69ceS181CBMohW4dVrF6bpnZ45awTBeXTInxvYv32qovNGUDUwD87rMMID0+9hHnUut
CkqS0tYJpLSDHW2mSysthgOm61f/pNZQURy9OTb1Ytw/3javzeoCESC6kFoQ7+Iw6O71oQpWAW7j
trqhHX6KO1QLqtKm7Ki6k+zmuEzNecuaBPNXWMU0XR39HQXqynJS98Psqnkf9ekbW9pp1fmZ99B3
w5NbZTrzwGg/d6hwmxqj+OzrJI1K1WpT7aZYDOB/u44p0GwOed6H2wwiwDmBcn1XZ8m4ER2ustq2
goNJOfZsTtN849gaWniXuhUwYSV6AXV5VNOA14wt7onx05G2AU8+3KYHV/y43YkMhqVs3ivpuXoW
hmV2uJVxrTGj8Y86ekOHJPiaSA6qXFdLsna8K8PaP6ubUE0tbeI+dXIMrObexWiCMDpuav1RPUvl
syqsv5BOIiX/3VFtpRWqKvAc5LxchQiFDBaMjJYToIR4a5vOD7vlRilGx4OpIkHaaunm4ePZ3oq3
rBHmza1d2zT4gBNIIaBePepOOi9gVl2pmz3TsYVPczhtFOCwtcnpGqyE7jAq9LXa/MJq4+9E1Xqj
NS1hxipa4lFHQy8PwAoY8eMsIa1sMuq1P4bVsxfxhXAHT5fG4n3Oussq2wx3yixepDA98jz+6ofJ
tPOUaj8tfnjIhXHPy05XW+Y+46Xh7saJaoHHDhsZzvCSWBJwp7KdwtqFk6q6aVjH3ZuYvqEMsq2C
GMhqmYMSNsXh1xecRE67Zd0g8ItCzVILtEljRVhyp6lTBtCxdeD3JBfDcL5LaeRCUQmcjdE2kGNr
s9tkc2gfBXSRU1yYP591uaYxWVgbVR2lFM0NkerMgLJ2Otbxg0YW+VElTAm58MbQ9xHO1WWMveGx
HRmU/SX9cvsc1OEUj5JOd1Q91MTp441jjeE5n4v62ojxxRMtRVzmkFiDF/uELgi7ABc0rrWtUrHT
5K2fWwBZoX9NZENB1HG0Mpu0unZYtjuo/FMQdo9CJy1uSZAG35ofoTb//YvYSMiYdnHI6Cn/zmTk
gy1oyfd+A/6s8bhhjIS3GGdv/mS+ZR2KeM3rX4drzuV6N0WuTx1+RBghD51CfPHzcSK3Hf0D3Sv9
WFNvexO0jJQKrZ2AH6rLNa1icx80MltdSdQDh+0J/yO2FxIFkpEvRk2xO5N6NIGGAXc9NWXMlsZI
LoqApR7M0D0WA9vLjGGN4g8w+rxNw42zFNZlkIE+LplgagCESjUQZCf76aBDqlVBeZNrF1kfonEX
hbO2QkJlPjlVT1wn1ZqDx+W+S2fhn4uw7i964pE9bzna8+jpybrspvaFEBFnrY1gvnwzbNc9srZN
7FrLXnXOhTzs4ckgbCMvT1ZLwiLfIiy1CbZyoMe1o7FPyA+AqgCFNzba+aJ25w5prrHW1ZvWFMgK
l5n8rcLqih3QfKr9DJB3WUxoT9IQkcgC2Hw08gETkLT4iFBcNFFhCAMRXRbOV/VEq8KvpS6sJ/zF
/H3SpOkCQV6adDoR8QosIcthsaGeQksky2wJkSSXUtfo74oUGwoC0telgrdL+tfKoIaaNjzxeUU9
+eelEWJf3r0YxTC8NCPB7nE3dkew+dF7ZSC85U+h45rmJ7qB2t5njscsCPezFFRH6+DVqpBZqOYb
nS+XXMJdaz/2mn83S622qtgwL9ab0Z7SjbpWyLYptk3qX0LpB0eStom8jkUmWpt7YcTsNfrmQURp
vCdyiQrAaNzXHVyqz9Qv/XslH67T0XnMsX6NLAn0wi1YBTN4IA4gkKkXjG1I36Y9n+bzTT89zHhh
yNJyrkOOv6QNO+OoluRTwebLbbpw7ywBhgEDp/svZZhN8p+6BJ3c3DcVa1IFvlHDLHCi7kGVZf12
wkxLbUV6PtUDujn/4M9m+tu51OvyO700TXevifKNWxGqG0TnrdIAq0+rULzRX6+o1jGLB/OMpfBO
07R0Xw5l8PNZoj8uaeSeVFUFDE90xw7ByfnEcEtn1wjR6NqOAhhsauUNG/F2ODgB4aCLY+wMADIP
jXhTruhfbmmLZvgKRzQSgKp7jYWwnxfm4ufW3tA5xHa1OFi3+2miITNGCcdhewo1Ie7Vz2bwR3at
a+60iaKzasi5fvxUG65/xfkvzr/Ox0gUfp1veggQ3J3k0rbT1U2h8YRaAxtavn9bHgbYkyTL3noN
dYod/fgU+vJ77o3qa/pd/VNmYZWUnJxpX+Gr52xeGyRPC8265EmgA85qkUhStP/v5oX1RyIbNknb
8Wh06aBDaVH8iTI3I0MzHb3M9xahyABOvy4iiOXANN6noZEtbxTXOQ6W6lGrMJrak13f2USznZt+
tGTVrrl2waRTCeisrdWw7sSwAX6W+/9R1wChSNisWQVs0bsElFRYsr2Xn3F3n8hEwpI1+q7W8Rt0
hptcep8p2kanslHS897rk01LbMRpSmvrfe7TcxJ8/Pdn4P4JpKTlZ+FhJyLHcIFQu7K/89uy2Q2d
oY7cYMLWb89bJXGtg4IGbzaU+6FvnR3l3nGd5ckVRUPzaFaNAzTsUGYdq12nN5+gEZ8x48IdHQvz
MnQ+xGp5aJrUGqJiMTZanR2rLhjex1Ffu05k/ygjCQfW3A9vpnyV0lt5En3S72nq0JoJw/Dn4lIt
J/GMrO3PuXHcB/CZN4jIP0fKNPDP0dR0HyKK+scixVzlzm27VQVIyxwavI/Fj4jWx3kq2LjCoXcv
JnM6sOu4OLoGA34U4O4PG896cpCgrNH0uG8UESkJZC7ttkKcjHSe/1cyoCvbqr+3XR1dtzwiAT3D
RMsN9Pnf38FQUywvosahVvBQ0lF7D+Jw7aloOzX2zF2l7THSNvR4gPx2Q12/W0H4EdMge6iM2Hor
/M3sQ3tW/UQ70EFuyKShQifIvM+7N4HL4PjrfNxru3loj3FLaCQ8M/ozppWdElHCqwXAeeycK0zj
+joUQrxYGWaApHTGS2x64iUbyfpriqLZuzkKBzdqyrsEVy6XjBdiqmcrwR8B9QXgzQFKPSpNBoJ9
y9ZoU8F5vAKL6B/Jf9jRIwaU0bcgIiwqeqJhLsrILlP/qobrdZ1Wtnm8HbqsUQyp3dKH6dlbIHQo
RmJrH+PGqc5jQBUrlO1jIJ3t7cGXh0VjNSvQEsEj/hasm+gTn6d6AozYnDp/ZujtbQ8uxCgFrYvD
+Ij97aD6YhbSXbjXM77OfBZUtTJnU+YAbVwVsTOZWXKxnLPSbgDPwWwyQQNf1HdGCm2dmOFdnoR/
CVuYr4Kg2nCYumPReX+ptYt6/Z+jNLd9RG3s5js3Mh9ml/SAoU7mr6xgTCbUOXnoRtN8cNoA52/A
sEuPU3ZGS1La59F71eJkF8S18eESx7WzWx2lWuTpH1OcbIjV/qKJuX4YuSzObtS7ay0P6o8gJM8x
7kzqd7NrHTKaTGuv7h6txGk+HJGz1iPP8KB+NqECmjgEjbepe9T6aj6FxUIoj7zQoOfglKqLV98p
nrslx9VjFdlHN76pAb4KmMrDCeentujqdGGXyRGy8wijqEYCbOPsVtAAQ1Bg03OL2DnLal6Qk+8L
sxbv/z3seX8Oew7hseQ5mYaJwoTWnfXnLddrrZiAZxQlW+y2pUYt/47OhhNpj8hfXCO335tJX6sb
qUydn+fLLJJzrCMAkJCP4JuRdVSeY1Y05iW14ncAj/Bf1KuDnbQSMXySIuYvFHpoVhMQxC2Gby+H
r1ORnX2mDKWvWmtO/uoqfVMUjI9TqF+wWDdfm4Eu1NRwVeTBVG4SJ73jExK3yGMM7nfWv46mMCpP
k+InsbZMwVqVDL9aWT2rZyRlVc/JxMahpHfwHMlnST/U6zzwiDKXYPxloS6amjPyaWlYS1i7HOwM
nsTUWSjPwWb0FNjZBxinyevEi3oo8JLQstWfhDwFJl2sOuwz59JkWfff3xy6nT+/O8KILBz25EdZ
aE10/w/idddPcz8MWnTsXLbYxtQEL2UY+LuBQLotl07wkngdUDK48Gv1qlE0811UhN/UiwTYuE/N
kN1+U/0AVWE2AGQOOsYQbtSppaqvM9Di+9vvBBhQXbsLTurFOIdBQOuIkCv5z/3619WrfU1Cpk08
1XrwGUqWcQjWMcjZ59w7zJNRXtVD62aoi7XCIxyRc+lkEs0R1YdcpzqqTpmAmoEweD9/CzvTcsna
8Muv/8eI6IYMKPa9hLZWVy8aUzDACF7Vj0xDetcOVXnvDe41Mek/qjW/rRXtsdERLOFtIs4TcMzV
cBd3oxo2otCMg5MG3nmMS/MAIctjvuRcNRT+WW8tZHYiPbq9EbonA4f0I6UWdx8PID1VAwegjbYS
oV9T5tRRfzS6CXdF6t8bXDhUnlrzqNCLjRE8CawZx0Fu5QlM1FduAldftdRCtI3s7bQv9vjN8cLx
Gy4qaxNRPloTLjafqsZ7I86wOyveirJsA4Y8FfqD0m6Y3DIrvfOpxeG2alzugoL43Xf6Gq8zXvnv
ukUmIXTWzyQGgZAjlFhVYWyRlGEBRLPyDshJCRSj1QiD9esADKhcixQ9NHk0T+EFtvtW3apLHpwG
lOlfdTGUaNHD7DnSSXVuZ0/b5UWpbQX9QC9J/X0b0jHswtjd2F73VrojQlUk5lpUhr8/Iwbz/zv3
28/Rfxq6qn/BlYAGm/JuNJY9nZh0wtHmJufO7bKNsk7kpPfJFjaavcYJ7julRYz0ytm2E2Q/VWky
0pFLuaJFPGUV1VEoi0/LGIu7fBmB9MpoLLNGUUuF/kvl+cVGSebI5jxqOu2wdTk3xxttpRpgGlhO
sa4Np7lUVtO8W9FVLb90LfqWxtA6az/ZDSn1VQosPwHmlR9+4fMNz+qUvRCVFhvHzseBp4oKYzRr
qKaa/mbvKJlijyXwbWyk7d9VZvTmQzWiKavMItyiEnAefj2L6kRi8XRxUrIWZ9Ay1uazdWqAj4Vy
g67NkNgqTDD4WKz6lgmrznkgeLtC/9aJDg6p7gUfDX4EB6SJBDofFTzvJt6IPAJPBmTXfoUyKJln
GGw8+/Wgt9501Pz+9hO/zrtrbhDtgmba3PSd061/Ke5Io9A3YHOijY/Q4r4P6o0jZbyqFhqLmP03
zCHs+SByV9GI7YLA9vqhr6q/ssKt3oMhjeFuYapuZohYYBh8Lmq93jsN4gOo780Hacg5l8kUnpbO
798zk7amPF9XWECRkW1UiUIP34l1o9YgqFfk03vkRDktyPpR9e5TbZr3VcLC89dtaIlouZ3Lek8c
tERrwL3QICfwMAJzTglV3eGIsD5u9LTU6ItVVZPaTn85f/OC5Gkx6vyjprHgQHLYOS234yINKYCb
Jwh7YM7aZVrdjuSpeq4oEgXRXzfbmBYSKk1Mj726XfP0YsTei2bjGaLLj4Wp9jOb+xy5dKo95XYS
0TTI860JDuN2Lad0VxrRDGeQita7LVyEyc38QgRV92iE4Tt9reHe4dxmIAdFib8Af7Z7K8XXIdTH
aOqnsUzLl6nT67tMu44F4gqtdosWustLXMFJvpXGspG/hI4Ct41+7EacmFWc/LwN1B1AN+Ydw8em
ckg3hT7FRJGBMvBYL5+6piXPzNZ2fVV7d2UB8ZMQwZiYE9TsCoI0l7ZcY58CSQjHjBRuFgcptmME
5WHM3XHlZrWzU3XIyK4HuPONx1bB2mdFI37IJ3FCLV8+0eKfT9RLYJc2Jgb/dvzLFoRvql68StrK
hsw75qI2V2FbtFs+PmI8VVwWhgRGVwCQtGC8foOhe6RgqlnvaUHbv439J+TZ4XPfJieqZtu+cf17
VYWcs6I+zRO1V1t4+iM5Z7vWivKVYuOqFmLQUNG4XVB2Uj0qLE4ZoKbJ24bBXC5mUJ9E10I7tI3m
rmlZjircYwbA4/rHSSAb0Am5ap1HwwP2fxsfhYEz02g0PG7c1SsDSeExbVMJTLa7S7j0H4Fhcoup
V1l1alurcO3mU8U0qCHNbXP/QP6yt1L0M/UADBmlKhCfzeRN32rLDB5MFvYPKCHNs1s0l9vRP+eD
0Qk2uUb9E5QaBSM+MR3yzI41S7tXh4EJoCoMc+e+j0p3G8SUNYZlq/aKWTTZ92SZ0LmSW8esqpjO
y8zdqFcLauZrjPN7p4L8rP62CWn447TE23AicSJYeurzJjIq9u7Vd6/bwmgLv48ymqgx3O61LK0v
edpax4TWvLoiXaoYR4FLe1UHTvrs3lsSc6eelz3a6inwmGucGMUgkvJ2W7UaK3CspcCZ/qbjEB+t
yqG3GDCnYEAOz2lJJBsxznid+A//dVJMA29vcrie/JU1geHpGnphbQjUkOiurTIJDvIQ5my8jUWu
PaTCf1A/oU6pGhVKx5+/4CbDculUjqjK5aVfqYGfb9p7jA3LYcaBrtYZ/TyRkDa6/famXyr0+NRW
7AUizVxeikpn0ZXVd21A7ZEUX1M/qKVDY1rtXRQ+UiUtNjdKWIZk/Yj6oUYEYzubvJqbbzntLduv
VyUgCYJVuopxuMEoTZXz9f+4Os/dxrF12z4RAXIx/2WQrGBbzuEP4bJdzORiDk9/BlV9cQ/OBnah
7O6usiSS6wtzjtnTI96tCfoeCZH7vtRi9ykn9QG9PSZWpzXPSkXlrUnl08xziOzzMhz/hRr8c82h
vnvr6vZgaFPzcF16b1/p87Yj0hvz0Jp1dkvoDhjZnsAXqRdxCCWcHnnEwbNjlObJKrPCcSMIOcls
PRmd8d5Nc/pnNCn6Z0uxL7HGblBT0jDvSV8h+NB9a9L5/tqt23V50VTXvbOj9i900maHcbw9DHUp
n2cnRpe9ha4tNPeDbIfLjAA4QN4t9z10X96I5O66z7tu9vqqRQLPTBTTQXe4/vETu7LYztQ/TZ1s
/LImv4y2+5YswN1SpCVEOYKXyzMsDxUwqVPkgs2dupqjPjVyz6rV8UeNC4xcMdmBcMiP8EW7r2hY
IAGujXiSU4G8ViGgwZSr8i8PQ7sSPdVMEi03iwLFGMKQJDWsL3uY/Os28/p9GFLJsUpSm4MZBZ2R
d87BdUsLbw6rAQwAlHXz8/WlXX+5Il7SxL0dlUY7JQZxx22+Kue0gNNhq5n+sJCNSPUc5bzLy8Vw
CSbroEtFREQluHDm5qWykKB4BnyuY67gcKxZ4jyO3cyGrdeyR6drg/823Wt4LcqTPKvvIb151yMb
yXe/NxKsQ/+KciPVDrremfntknDpTUYW+WXa296/+DEndW9bA5SvtS2clx6NXL0QRKrM2qZBGw5X
TcimYgORkmf7qzokWaRySqS4AaB2L2vd+oEnHFpsAj87jTEwVtKIoza9rOT8hDMpl2i6iK6LgWv9
+91qYthuWqver678c72sKxd+UxPNXqsoWDcJJ7xvbfTMM6QWzMQDu31JV3GbxX38BPolMFOp3IF2
Bjmck6laO7O8/z+/QyHol5YW7bdh9slih+3VbKhMr4zdwWPdr9Hqs8ttscXdSiO7R5nxer3gVJFY
u2HCEJOL0X2p4yioBWbiOJ3+br+pcZH9jXNW+vzvMOGZDxsTYKmmw0a8vp5Bj+8cgTRVS4bhYAxd
/9ib0LeWbff4L18MFscWV17PbCjU+Rvok5Ra9pMuuEEjPEYX0ZoFTwNgLU0lnBek/K8dIlcPG4Qz
PtrI+INR1VaWoGyVtnURyyACsjSQuhqLiRvIp5VzEE7j6Q35StCE7tKs/++XdQIgzJbqjlSb6nj9
PsKi//4hki31WGlfLeGk/yQ1Uu/PRjdiK4qbu+tMRO9nenChT49DTrxtS4DzMd92pUO3ENlVQ7++
FgKbUiHO+JmuAtBrkNz1FyTFOUSQAdJkToLUZh4jxKK+W8TwRZOUM9/DoIPo7gp3rIbVOSW2+B7d
qoK/XDsE5tjrQSB5Dq7Z5mbDjEbDng/8pNN2xC8YL3QT/nVIRVeoYpXSHzFQfl/Dza6/JC1IVbvA
abHlY01k8P5HgodPxSDJptmOinq6F4UlToThcd8qUecPcVT4EkvIbnPn3IyRnpzbohw9V0AhV9Pi
7qp4vb7MUuIxmyqSZyxVgZ4ohvU+U1v1BCqiDJm4v8LZseDb8+jT2qce7+G3OQiNAb493qGyXHaq
zIjXE0+9W3V3Uym1y4BC/wG0zO31asXQiRYx65RwNkjRjs0U8eSi/5Ci7Ny2C1GQaJJlYlXvszaJ
zaE5+WMcqQ9ZYT0w04/DFmf9vxTlSI2U4B8NP4rH40CN9k+Ncn1CyEqjaGePh8xlPlyHE06Rv5Yo
n6GrgoRE8mT4rF5JrGHL7kk1ErtB6mdRGsTy5jneqVqFXKoQr14NnFoUtF41WfdG/scdUC86sSnC
1H10RwZfeLdvLEqBvqqfUs09M8J8mG0JOUZsKrxufZxh/VojG+W2JICjZouL4v4waZsQcbSWUJ84
k4Z59bTpbCiuEsgUJPUkmYWxKEJOM3jtoLu7KDMQGhBSmLkCBICDGSziJ87RIfpYrimJo+GJEKvZ
m3VtgC9wvwrXDuyszXdq0j1kubhZUs3cCTcXKJUWg9k82LzZId+bv+U85/y9TpnvXGd9UvGzawno
+hkD5Rqp2AemwfTzXnnTavchL6oc43Zuh9bEwFiNq5/aVM3dABW3SdwbGi8iJsli9uJUZwaz5KA+
e1qnZHkyyWPZu2V/Tq1J7GgxjpOhzweztXaNrBbyoUBngdt4SHKc+n2tl36CiMyf2cR73MzP0IYn
blUUwQOky/xzEJ9161cyYydYzb407PM6jGnAhBPAnYO+XjME1whS2ECDuUXEFvL6t+39Ivs6ArXp
Es+K7mYombaYFGZhaVIkdcwxDjaI9wBI6IPZknejDtA2zeV5sVUZunX7xMHz3ZCOFOjDZoj63jxR
xoqwK+KgABhdQRNvjwnADKe17rrO8DKuAG0qz6aulMcsV1ZfWacvxmbQFGH+daXd7hYTs3ixkFjb
mbE8pot9YRrwPfUVFDf7gnJ89RyOKl0rBHzLFtGsjWQIPdcF7tuRvaNyK8flEDMkoXjWVKxM49tI
o0w6p31UZflrSm71SUdMaxl/hko+pUmFlGbQdiXGVGUtZWA42w+lW+jMTOHBuiChgpVdhQx44UGv
aEQQYK5qeKObAP3gJTMF6/TbruEsy5DI0PwjuqbQrGaXxI5o6QnCLhhwG1rkK077VOQzQRg80rqU
vqlvkwDZBBQ5JQITjxcWOUC06iTZa8ZLNbY61myoycSg5KSYdQLBpZl7Rp18mIphnJGvC8LYPOJ2
Sz5UaLOmln4jILlp83I+RTItw0LD1590T47AL8mZbQAnbd7aaf0oSyQQest8ALRiaKS5EwDQaZnG
c5TDZ/nUC1ybCSOCMTXjG70d7zWTQqDv00eSvapbp8veI4hw6uIsvpU2gKKajeX8DYox8dd04XUQ
cZ2t2vucGmeCCn6pZMZ9a8cPhjXyQmxmXxBgvzvZFFBudMWL6nINJkkGSF+ZJ9VZZGi3EAsXho9i
BK22FklY2IrrC+vcTxRV86L8as0qfWqgi9mP0V1qDXcOoe5eYtYPjWojOB6zBlvv+tP36k9P4BJv
O6YVp1sPcSO+FID08Tz1lwW6QlBGibqrByLC1PyVB/O9tgyLb6eMOgDpOqQS+BhsPt2yg2eJjsEr
4nblWi7ioM+rPpwAPpG3ReYEpZYKBypjehHEvU5Ba+4z2d7bdgHsSXwo1hrRDqavQ04JXWO/QpLS
w6UtWeCOCykPdZGd8jTbW4NDydUpoL0Viyls9RKT/3dDtFjNLg5pkmvuoQq9VpLeBCC2j8HoBxFj
RiO7S+E0TCX2Yf4/YDrYRaJ6RzeB2UzJUPOVv6PedkQ8DrtCyGYPRWcv+y4/6/F7H9nhqhAOQ0SU
69cjhZrLoMke6K5WqzjBAuYwnBUY6Sk/h43dXq3Se+ir74XWdEGroKGEZuQDrDC09cUB1pg0v/qw
jnstxYOWI7vxcYf/Ojg4AgjrSWJ+8c4SxFe/rmt0ZmPt28ZUhqoCa9fqn6I+f+KzHI5WQpxcG+Nh
ssbyq9cE7xNA3J7ZepE8TPwFw6w91OB2HqK0OKio9cKuTz4qqU7erOofhrk4vhtF731sy71MWh5N
OuO+Li8CHWj8bdO6gWWoPHvQEnhzPFigi/EeCNodPB9MERTbiQMl1SfggY4BZQ92AliKvMbBp60q
knME6JG1YlMbEAi601Nu3LYTeDc30l51ic+5pJ0KdOxG/rAoO9VK8x3wmdGr4iG9z6vkBOYMT7BZ
BIZY2YQ0F0kWFFSDzvYLpbO9Up+5/Nq/mEgf1qJ7aEdICojG8jGpA9Oybi1krXVu4lkgmdWurffI
tEdGsF+aUlWhnIYagzHShMZItp3WM3FY76pMCq9bMzphE3tXi9g4i2xiERsMyphTKQim4zBSjS9I
yMdmAaDD++bpw/RBGmK4mGpMPWZugC4GUWhKn6LIi9AG7VJmhwS95McIAzUIxOJ3FvEj5OopZCMB
iFgdET91Ogty5LO+oTePOdCGIbcuDv0KDyA+rbzDeqypgdPXxS36hQP9a3zqOimCcUlgR2fKNym7
j+UqLpOK+Jwd2euAzv94x0j1u670S2Sz0cJOHKDh+6p0jWvHkGFHdggRCa8pMXpiWXCpke4CVsFR
sGHN1m1mfsRkQ7XNUISWSa88C3L6xuaM6J3tiO1nFb3cZCLJJKFop/bVnQq/BKzycsN7yfOVm8jt
srMDDM+TUd55ZhMngW06H1WW2UGZd9tT0Xm28ujBVplcazXLIJ1GkJwQIrbjSz6wB8uxpuUtOaaR
U0ThSLPmbaUm58kN5RMGuLR94B7UgnaAGEj98tfucE0Dk8elXXX46xW84imE6KSeL3Hz0VQTyrI0
h041q6MnIRvZRbIiniJBso0l9ykZTmGcFUGRlpysBVQQcmywIYr1tpTlRzn4Bhxory4758Hsz632
EUdlixyCIrHBPpL2Ezkmt5OYqHgcOvks2xIG2/Emw2dKXHJO/TG961OWe2ae2rf53F2aeUDALYZX
hldjsM4Zg40qdm6WTq0p7ynt4zF2vKV19ICZO0mSoMOqNU493ZrckHFg7vdKWuzENm6acGM58B58
1da4sGVZ+IQwMOep6t0UIW4VsjQ8EgE4CbTiT89Iji3HnAcWAPiYN1hT5LORkpqg9vBlra3EiaJy
rxo4gRc90cM8wVmwuk4If/c9RahglFz6+tqozyTsdIsV2tgfeXLF6NPxcnVS/0tShsPczeSEYyI5
s1FAOLgeCyaV1OLM5U2A5gCfGK3qZD4Qyf2gZsOp5gzm8ukmlK8hCZoXFAEdgmC5ky3+ccvp+vvZ
KAAB8IZLw3xPiLIKbEmtJqqU1dSy+FO0viL5Occ2CeDTwt0+CutzdOKjwtT9nLnpL21NfE5WKdFM
8M65g/HE5v3ZTeYKUdGMFdLHdJkFhuteHMKIcXQRKcw+j4ibipO5LwK4XeRyr3qK90bUsCsVHITd
8DZSjRdCLXZ4nKDQO78V52FRpZnXCrMKZgNtRdOXlEcJDDcFUDzMwZoF5UG4+q1hsW/Kab1wkzkw
oucm6AcOWsTRPY9dgqLVkpK4sJ9RkiMxL1d4MfijuDG7TE/9TBoNPIrkkhZN+YYTs8psrOolPkUL
Sk093m53y8jLQ1zJLlT1pRK/xGX9jj50V/OxZqLnz4u0vZ044HYn6btYEPZan1wwWrzhs6BcQGjj
q6O5kC3S3NE+4Lg8KTie6JcWVLOOccpl+eNkbKhE0f0wwHBOg/5jKnXt2XGiBUzWThRUkz8Z1V2c
BWTI6ejLqDzMnTTyu6nSIB1MlTepnbafWHlNuoXhachX32Xxg6SOR3zsIXE5dYbV8U1XuYvn5Mci
t2bzdI9mqj4Qc+b1cJRvlXLAYLxMHnCVKmAD/2fYtMTQzRw4UD/E4xw6boXCFQzxam5hS9yy13uq
ikeOApYBlIWuntbHkWW6ujFA67J40re8vRGAfmsT3Li402vB7KKud0THD1L7c81YUhiq75wU2g0A
U9GtImjQyKvs3ZhnqJcBWNTcUTj0oZnaL0QHRP5g0bvYq0vmOlJ+oh4Cnl9cjduNrDrTzzKVNyiO
ofz2WPysVJxt0DKKjFkQlWvlFw8L3hwCjj47HbJIttpeTs0TIjxsAUjfNXWjXsaWPblZHQRe3LC1
gJDFdW8dcuZYj2hQwwWJeL7SWK0Vpw2AXc0Ti00NW/XffaQHEmrsaaLnWwAB1DGZZMvKOiNvqjfM
Fk9uQ4oW7B0nXJDg+1a7cJfn40pT0kNaUVAudqaX64z9dLVF4Ujwg1eWtb4Nk+yj3tUlhtrkw5oY
QVmuuLgx/uWIWjfstY0tg5JcVgnA/AhakvPRVf270g2+kLIG4pa+REWj+KPO66rM+NOSziNCAozi
knxkwvHkbqyNM3Q2purKeitxDVCUUPgmlZ0BSmbz2Uc8/6fI2QEXwL7T3ZUy5hpVwcKQRtrreK/V
RJ886eg9G4vEDduqS3Z5RBteVsONWkSoZtQmCl1KLlLLWeyoekXKmzn4WkQcXD4jKmx5eEEqpVjt
m/cuQRyT2hN7YdZZN2M1X+o0WjwCXWc8DD88SDlkSx5YHZ2Z7czEEFjOdJ6sBMfn2DC2Stjljnlx
ABXF49yZnvuhv5B3ZNxwIUB+p0AbnbAv1EueKCX10E+7juzVXXzE4JNJgC65KbJyfsr64XGpshbD
K8cnILhasxs/1dL5Vk1enbkuvVWXLIadITDKHsJFGtkeLHEILut66vOle+1BN1Uq/WFekkfcqKEB
pm1waGs5qegtbfepIQHkEDtEqBD09j3nE8HXc9I/OHPmG5HyMcdIGQxjSyvu40Mp1RA+aLpgnECK
7634ZdnyVG8FvQZ+BIQQ2zleLtEHbkAuWtVUAzUdSOciB47BuOfyvFg5BgMpqmxfmPx0A+BeHDkG
BWj+sHFZdTOHGdJovm5D1xbAvcjlHD290xvYIBgfxnhwD8xg+qNpaH+10jzKYfiah5i1KW2vXxVo
gxViPdS2AnoQJ7wnapUctrw4z0kysLYc6K3b/q2W6JusG0pVzbggrCuOrA2IzCT+FPSTHbrEavvs
pA3Y8QohXutylLHNKtvt/hIMToPpHJKof8PC+dgqSRdCkrzE/JxWMotL2jTC02qz8tOSvMeC7mPW
VFSJlrnTmz7bcdj+6VimjYAAufRBdDLxYVz8tyKMKKCMj31rbb7xv4V2Yj3EAyfR1gabrRGH1qC9
lSnzOBPsQDAU5tla1JcVrnymOw9WbOeUhhElcKk8t8XwMqe17atieRdNd+Vb3dlKXZzQFlvMadcH
eL+n0aSskyDeJEPWk2VHHlnsJbWgCtg6StH6JPFM+IHb8pguaiQMyp3QiOd2rOVzgaUORgVTk9DP
FfKe3Swzj0wcNVSaeNlHAivkLB8KJTHQSKjPIxmunsOV7pnKXLB+ZV0Y5xIyk/mLK+FYDK+pm7mB
M+eR36d8dgrhtE1sVUGm00KjW+H9mFDMdo2+syXpWiILenU6bn86ARkNWIQjj/ucIVTJI3VEGj4g
4a8U1vYdh61J9sA86mHT9J+O+hdZN9OgCQrSsDg5i3Qq1jxpiQunsm6G+bceiW5XajR9gGRjJqF2
e7C21JRt2h10OkUkeiMjWDok2hDeyWAESsCybnnMM5NCAQCct2YGU8NhflFE/g35jio2IxO6R3bJ
aYGqhGQqJpDZEB9pg+wQcC34uDn+gqkmfDG0XM4jdhsCliJ3uudOISfQhdCYmtpzj1ltqpS9pXUv
IkZKpZBIBjHReEkWuDtlpj5W2fonGdfOt8p0X2WApUcxE0SxzWNqk/zPUeHzJ4tNwVkKmU5JwkVh
DObSddqq9WX0xINLOLn25LKo7jNOHtdCHGvNzxNjXNqQb3eUpje73RiYrUM+KKN01/2WudHTgD8w
32GLHWt7rbTmm9YixifSNX5wq7FZL3JB8m8wvRIp4Sb9dzkxE2A74bKcX10vt8607zFRjxr7aa0+
scpeKUe4MaJJP6tEUp1KbDcFAQhnorsGjwix2lsYvy+qEcgMfoSoVoSyAJ8M2Bdlb7675XrJckJs
pKvfNyajsbkFyiBUwezN1T0xJ49oAE617twjWbeYHLpflj08dXZzKdwoUCKWdOS6q75B7gEPYXef
aDwvx1r9HsQ6IKix4U1L3mWlSj5nxQ6ZBDAVXmuUb1syHS7soFGGm7VuN9deooTaOD7Z7PS8vhn0
oKCWRvlkka3UZXunz96BuJW0I+aypTl/Zd3QPhjD3mjHDrxJ7KP63qYmAjSKw07AKtEnFGR0qfxz
33KZmilUiVMj7/XNj+8w1D0zf99FTot+bQvkVnL3YdVX7ERTlHpuTh+fuz+A/IJ55miFtOcxV/ke
HTkCJsDNvoYKCWZooxL0V1X6Ui4yuXEj02taii6zaqowcuc1sH2slpnfWnw6pKA9a9oA/3OLElNn
gJsxFYZDVZ9Uw8sodRYVcTyhMcQTauVYAWdoQJlkpEiufbDJk1bOTrcU654+eEqr/mW1dWyNTXOO
RwEEUO3uyXv4Y0I89WYCcAGwAoK1OcI1OzHCOis+x075UmeXVHuZemJqcq+AHYgEqkU1HwHYVsz0
5JRoo+fs3cyLZVcrBYhTE9eTldzFGn2dJvGRjI43J8nguWPLmGs6jvUAazLLKl8X9Kwje3pfozL1
nCoLRNNXQDlcamvNeOjtghPDhEOEpeqzaKOPxu4fMpfGIa1FaGevCw4vD/QlF/ya7KQzxPdYtQC2
EV7HjRsyU6kIkglmATqlUUlWRu7qq1364rZc1I5JL1l20YT/qIb3aOzaGEg+WO7fci0viZzEIdV5
9gkzPzgRmN3BRUdvq52xk+VMAjvIbt+trV9wCfKmTad3M0HHosfqpqmtbpKUZw4aqL+lY2OVZ67u
qsGk9coxi4hdWlqCiwbaz6i9j+alOYHjy/1JcXIGYXslK/odKkCCCB17OXGCdaZbhFPeAYlLSIGN
FmoJ8Za3BcFNaYZDslD8Iqnkjd6geW0hFi4W1cPAS+1VXhhs3raADOpWBzN3XlOTTqbTEni81Wb/
M5ESudF7teofxJugqhicbU79khdAWFRsEj4IffOm7bXLtM531WxxoI2mti+aX3jXh2pqbsyhVx4j
KN57sBhguyPGbdiG0rgM9aKfj1QBH/Eymz6OkiJ0eolkiM+wggFDfgpwWJMvOuuLH/dk1fOWo5YH
iaucOCbQPCwAJ2R66EX82a8D3Zfr/FWlddOi6awG8dPPzo3IYzBdOlCEeToS13NvkRwVOJmR7YR2
ToiV5VrTO94kNBVT8d0Kl4sfOL7XljznjWIJ7Jx9FUR8EmtEFbT98DsEEuvsfrTNaO/U2lYwWeea
SMTBmb5UJF2BuxSnoYo+yBkgjHyK82CtjIuhIQ1NDBiakT2HpHQQB9F1fxJLSB9lI52eNHa5M5MH
nY88EQ3sxI2SstG9RL2OtlPGUbhm0JRy1hljgqxjVaNb04nfOI6Tufk7VoUdVCkjBFmtflEbBEzo
NVOOaH1scqYYQ0ckzmxRpQsTzZTl5mCLOMvadjQurRV9Q14iqigdGZ/QyWrdDBbXSpoDWXI26kG2
I5OuYvWjbqLQTL6dqRwD7JwKT7kOmZaxfOUJiUM9L2uSXqMj4LBz+cJEXjBD26fqNOwRepooPREc
z2yxvRTNGrX4Oc3cF2jQxOPwtg+tYt4gO2ITO1H5TVG1k6eqYKI9IEqEvh09lyyjPDKwmXhV3R6s
4mHouIqHIarRq/Z/VCemF3Cdj6HjUtHAaBDGG/t1x8MSQ/vFRq91ZrRAdzRSfduhbsmWW87Ww6jR
YCWl1S4jBGppV/BzevLSWxQphGXvuWi3e9J1wzQdH9Chjv60gJCxluxdUlmm6CGOI6lUa12TJFDl
pzybTwuCGHXfwtZngGug+q5zfIi7kpi+1lDxuXAMWoAhSF7rz1Yz4x+fsK9Badoz7me4Cl4MBlaz
c23xasr4JVOJW1invZGRDVly4snlZuzJTLSmhA1AJNBFaSIgNcYzhGhCRPePFdlaW+zPPcjLhWMs
vZFMzzGQCYiXW6pPVxVcHEsURJiwiW4m96rWm5Ne4jdFhe9jN2GS3tN3jMxhZ/y8N5EzslSZETmK
CS4sJDwvXXiqixokttO8LtryK9+aZIwAcZLsJXMBCKxxK6TqVXUb2+1xbVU77LeSUK3OWscEFzoy
0XwC0dRqMi6TDSpU2l65ROHgmqgSinnY9fZRk/M7OFqy7dBAq4bzbfd3ZpsOQeY0X8YsvpGF7Goc
Cd4s5d6ZS1LdBTmSzmyGFlEPAZrKvbCiZ61bbqJeNXbYxMAkNrewL8sdFGPD08bo0KriU3Fp/R3n
DH98ZVAFL0ptzJe8bFfC+vrvuWDknhaQpZapP3RGGUA94AiYqQ6QxJDAY/0VqfudDTzhDEF5n5fK
nd4wUq2IvGv6mLYC7fEulcNhHe5I8otypMFqvGMETtNzPw+qID1xdjy3N9+UePk7NCytMrdXg8Ua
z4ZLOWPKSfOaDAlmKV9aN0oCRiuf0MWp3mPJkNTMVywUX4op4L5gkQNcMPNJImtxu6eWG4nKQVAp
6QVZoMOv6eyK1Ule8Kb4fZ3HwLiWN6NBZdmPXJHErUh24QURR64bxFgogzEzXnIEKUkr3tkxfNVt
QwBlqoQIHQy72hNPteDloWG5bYvqxerQZbuTEaKhRp6aftZV+p037Z6SpvcRs66IWZj/z3O9BMKC
PQffKCkfJihLzEf0ZKct5UmvVwMxnrGitbBOEBfpWDKWNK2zR9Je7ktL3cOBg03XsjRnVMXunseQ
wcKu1w1i/Rg+Es+Rh5SbXppwUxg1d10GNIIKCkG6Lk5jz/BYFDyMe/bWKSN8Bput3BT+O0VJ13tX
Xz2aluSUTkpYQpbfpXXy07Elxq27PeJT3uSVUeqGPg9VxDl6qiVQINVTLNjsZJq4JX5i8EuSwfsa
eHrFqk7Jra9ykvQUq/GutFxOmsNFg/IQbrNKwZNXQSzEN3g5ZzuqX8i4ov7t+RcbATWWdveAKyre
V8g1DOrGYJ7cD21hgFiS3nxxrnTg7cxJZb+zdeVL2PWXK/S/lfGl58w3xUQkLM3Fk4VMRqn48GQ0
sBRX21PLIgfijCr3g9U+Ra7aHBpFJQiyHG/a+DRI2BhohBhzKq3JBN+p+c+inxQyKnbs+LZV72ZS
nfaRCpOjZicStbwRpkXk31L2z72qGLtUGbi1IiJVra+IOzJccmzjmQRvvpVjQov9pHOe7fVP3Th/
2FZb4Ge/ot6IsWYMj6DRyp1ElQ9migV96TWqBXN1vC+iwLVszj8s21npCNpFvQZHFktmmmLZExS6
t4Ua3TmyI9WVYjBfe9LFzfrI4PkBT3mGokJ9VQfllwhDIyCIyuRU3nCD+E59lAQ2rjbl3KJ0bxco
1Blj6oOY20+h6+O5to3mqblLMIOcMGSXnql1Vmj1zFXMPjYvBB3qPtbu6gNuykOF6PBvncEpSizz
juVy1IYdD6Td1spx2E1/7MYJjKTWDsmsH66e7ilv4tsrd8p1uJn0JmMpcrV+aygKKTDqHMCJ8y7i
uUFrSae25eMOGcrs9qrwb/N5VzUAxxA7F49aB/pySxdCNtoT0ag3Yfn/0KhDVww314CPIUaP5yqU
jP++3CiXskQTTdALCAlbUW9qGUFNlKo4///fOVHxYakdWogtDK8a1/iO2dGdykR5k56imIjdqj1p
nVhuC5yPmI/RQNg2cfcEIodjv90uWyjAMoNNstMmPl8zAhw8vpbppMiPNyuKZEtL+BMa804IcAco
GVPAraT5CP3GWDL1tkR1OPCd28pJ0yMLM4PVYGI+VTWm4Ny6Zyimoy+yWWHkfV/tGzndt9Kd6TvR
RtogWnejbkAF5CkX2MKdueLT6Z6+vb5fDIRgV8rL9R8IC+9fjmfgMpcLOviILMTcXO9yaNN0twU5
UNe/R8HScEs2iRJOGkECy4q8V+ox7wmbNwFSFYX7hnlaiHZ8bmxgmdtXjLl4gdt/mbGwUTIHxnwU
TQSnKcUOSpkk1ADQRNG9/Pf+psp4AHjA7VOnv1cWAia2f19dRehXTXo0Fq9ps7bUnECcqwx8QAda
RCbK678/ZoI+/1Xqayg0bf1Dnqvu6RxRTwNSC9wuTncG/VKdEBKGS2GfwEdDUxvwogpJqWXhsNvr
Q3dbGKr5rqMbAf2ED8bW8KQlk31uwTDco4qm51WcCNpHjDBbi38AgtkP1WxkPNBB2FyzYLbvw9G4
kP7xhlETpNWGfzTHqd8pZRWFbLXFi95SA096/lENmnavGMV2BGNt5s7NOOfX5cbMx3zTvufnVY4z
2+Tta0gwdJrXD2E0x3PP2O5u7Jb2Ykdb+LqbHqOR2WXqyDr8x/BkA7VPlemhyYZzPItPFavP5wpD
yY+SyfQHaD3+1c0au2UZyrElJffqdTXUkn5VvElr+uiuwd3qXLKjdpP1FBP9yWwUvbgu+JPszjhW
qpZt3JduV+WmEv5T+LfwIS4rlQQcd/Y1Ols9odvFS4tAFzl2qt7qWZkfOQJTYFHO8X9RQ/DT8dY3
u96Zl/eVRO6QNap1w15xee+zbJ+UddgpCSZKt61ZurL6DjJr04qslBZKbUa7XtH1I8NT9RaxbhKu
izRfHUFNVcIp0FPDZTFNUqgTZmOUXbJFOg6aK2Wb9XMURma8HLLYCOppIbCkmE6q6vYnkU/uPq/q
7Q6elUttcqcrHepPlnJxADeaKrivWHWr6g3hDD5Ai63SiSfy2Ru0WBTBMsxsUYT6aFfB5M7AeUkI
vDMTmQBtKruA4EjHY/MCnlrK6Savk68r5dkW5M/ScKBNKJTyYmI8nuykvFu3r67fKhf9F9wEoHzm
TYGTQoYa+vRVETrOK7xMR9kWFvyRdXyu1ZgVc2QNz+7VCtVPyf8Qdl7LjWPZtv0iRMCbV3pPivJ6
QaSF9x5ff8berKrsrrjR9wUBQMqURILbrDXnmPW2QlNIt0s33vF8hZs29AmiEJeo6eOFNjrJNhlm
sVGHYBIY8VWP1Pg2uwU04Ao5XWgHzZNGMssjYe8xxv1J3EM1w1+sqqTczslaDl+arRd7G8QojbS6
Oj1e+qH2xqNe0G4TEt1YKdml0MI/d0nKTJ7VJEsL30UC8nMXDM1vOaI4CSJnx+NThgdahdSlFhsz
jAgtcBG2nNuh7w5D029CUn5RC3bmztJiXvGZGEi/f+txZlwfL8UU8V/2Hf2egLEYmwBnseMRohi0
u1YgpCRHqjSpFEHM0tePe1DOV/yW3hb0ybzIyJglSyMw1k5RUUcfWcC0oCx+oH9YMsZPX4b64bDj
b+NBXRRWG//0zJ/SPGSH84/B0Ku3xJvy9QD+kGYTTRkp3DZG65NovP4iP96AOj8tHVJl69nspAhG
Ilbej+K9YjGOyE+o4uZPY1Om94xF9M2pim+t99YEhnajamO8osZeIU1U9o9Bfxii6Ym6+gAofgHC
t9Bt/IstKoNayy5TGNqPuMopPUyRKkQk7bSXtqY2d+1Dac83xnJmtlBxlX1rsyvEaTMDcXUQ70BF
f+a5e6SHuiU2QNjuJnVXHrFURYs1SXu+4oIzT7X5m1GXz7rfNy/oGyxsonDX5P3oEpPb+C3GmLBW
Un3aFxPNGnAK9d4SW3vPDERo+QTNjy5PSp1oOMk8OInLlgckcSSOGRBXk1QDL2uitQFg8hgL2d11
d9X9lISlNJjKfR9MKUvYFyLxjG8uFYlV3vrjaQhcKsIshHbS7yrNTDWiXfRvIywoLdzEwHe/FEQS
DtLF9cNe4baagbw9ri8KleXQBB4xpP0PsHXevppKdYugy37K60qwNa30e0GWXuP03dMQdcYihuy9
LJlFTgTx2m8Y/xZx343vj2nBipjG/DSOqbWUzbbOMFuMoXWVTB3Kt/mt6fsfIARxpAnMTknoDkuV
udOvHlKXdWO62lOPTV1zcut5Fge/MdAPVLlzaHp6zyP1/nKs27vMZ++8+NRCzT3LK6gR9SmmVpRX
L7MJMDCpou8TgOdlh8j7QjaTdu78nkK++EIyx9vSINhYpU8HttskwklRkjfxL+U3yH+Ze0jBwnZY
DOMY3XtHOUvjqdKY6j7OaGYqlWe812h0Vj2+CwXX3aplT0uyQURUnN4hvYyiUvTtoY9rOqGEDmu2
3Rzq5054qgyCBFi7CX3jVPdn/O7Wsp48+40wnV2tpaeCseOO57K+l+l8kgOiU6fOfqiVjFDTcoTY
z+8e1sgH6aH5F8Z35RlCw84qy4n9KAxtWyUBGpzX9OEpjGJWXQdn13QXQxXmL1VLfz7tsvpUG23+
kk4NSZs8uBsyhbKXnFfgGNECiE33iwaj9UyF03ouJ1b7M0mdvbgKVVZ1oiZqzl6D0rorPqbgLKMa
wREl/K4EpIXDUH1qqvqZV2m6gncyXJTcO0hnUWX6r3pfq29jZxnrmUHat/xvYVUi/hN+w0YMfAXo
gVox6g3KovJqFWm30vOifPdM51tG9e93BZDY6n9bRv6i0+t+z9jXr1TDG84Fe++jpWbGWkNIvH64
/B6LtykkglBRo0tNrVTI0ecXP3YnAgH9/ntmkdXUhHjOphQOih7WPxyXWF7fos+emO9Y3UwSZ8v5
kXXcj3a3CMkZP9NjIQMshXxgiLwUA5HARnqGLXFZKZVCfZvaF0qH4OBRwcAnArbZE5lTWUpGcmJa
NNC92DF3dkk6l5hGTIreTVI/LuQdgim0xePv0B02BxIvaAZ9DKHUjx9wTHlPtcjZwCs4EJsZjGAu
Waxnyakg3ec0u/GEDrDzos0sVx+GOrAijZm36HV+6BPw2zks03NdlumJwt+nH9tf4z+2bweQ2I7M
TXBb4t6fL+BKTBr63GU3/qgwEqMaEaPzMJoAZ9sgXI+Ne32MukZaoTQv5vgSNLa5sm2rea/a8D1p
Tf9XjXfKGtHcQ0OwqC1XJW9j4e3NOkvfOk8jtgsagrwvYovSGR8NXR7rue4h4mQB5Te5ypRrS9vc
VjM93Tkqvk2MlktT96Mb0FNtr1ksQwo/daGqCwXebHXB1ijh8rCjfPEcOtmDWqh7LzX7J6+1f3eG
LYgy2ApQMOXDUYKk616xDu7s07sTXGm3NPEqTN2AKZeaFpXDXoUebAhaO9DM/P+TTO0JyMp/Mqtc
07EMW3Vs1cAqjvv7vwE6NXxHpSurbP+A9Q2WSfhTHkXXALf+Jv/nzKX0+rjX8kEiqKR+DVkReEHs
v6phmF9p4KBlDK3saQoyu9kUGbqswfWPMzuptTmP8LbtxKkfN1FLavuJmkukuuNN6aubSlfy+PA5
dohx16pZmSvqT91CLYN8ftOG21iM3rWXhzSZWfCi16oyIDbiVjJNxtkOvS+Xn/zsFFqyMXsVBzZJ
FMfaNtxNrOXZHZP3vUiiN9Py/Fd3cjISBzijC5EvhwzSSovkcpW0u6Ayshd5iBpUmkHtkOUg7um+
aq8sM1sXPh0LZTaCc6hykGd6qL1V2D7Pvdq9J+pgXXqz119pKr1DyGUIdQFrZOyTS212mqWrYqE0
rZbIKC97aQeaYHbzXmAq2Whag0lYHPw0Mi+2q/IXO8lL1+kfjyA/B08yWhUc2JGa0Dqq59Tf/W9K
jyaTjf7z+fBsz1ZtW7XYb4NmdkWQyH9w5eLcMNmTW+kxaLrqlXFBMCKS4E2eFSYs8j9ngYfpxQ2/
ScgE8aAgSWtX1Idt/ZW5oyH8wjQX4eSeHpl+rPlAZAdDJ1CU+laS1COE7VcieJNDZkTPchqUU6OM
4/AghGzTjD6j0c8EuLqgNH1B/ug8lUKfV4xrR9BAJLOT1rnmdheWMe4hZLe2mZ2wfq0n90fgsBUD
koIYSfsco8mmbemEFx+n1F0rmxd5Xw2UnN1W1BHxSmSICVooibzt1Izjc5/U1dPQhHc5u09k4+67
SHvSWf8t5DRKYgib+gbVlaR2Dia67afHgsqIACuVu2Am1SUWf+w4DJhPY6XaAbi+1I5WnJRB6d5y
yoli0qC0bp+iguYKNspN3ptZvXjYwHmYRBVY8w5VFV/MUAAlCB290kFqtlgfklWGY5BIZyKE1AxQ
u5ZgZhDhA46A4PR5TxbhTFPIw/2y8MXSpFBl8A+WKwSSaEcDxHJoY1d5Fda7SvD+G3Ho3endms18
+UArp6rz5ThdccNv25yanNhRaSaPYiHYJK1KidqboQzYGWaUEYXRhN9VdBeFWFCVVlFt+9r+GiKv
vKBODKo6fIal1Z07SeQfoQkt0V1DFjD69jYbFd1O3wFtnZfu1bRNbakbwsz8v59989+hX4SoWbhn
VVrNxI2DR/nvRz9Ue9NGt9HjAXKcfUYhzZVlmKyhaU1dH1MSeAlJ6MlohJWJa7xYsTqc1GJUyBR1
94rOinNOOu8aCT4pRI750A3dM1Tmv25FAYbeduYJjfv8PJmUGMn0nT60XgEeVGCYyhVsAsKG30yx
fSKheDhVQ4K7oa7V9953bm7lXgYSgj+oF+9yN8l/T267y+08evnfL4j1b2AXeG3dNYXu0LNAGvx7
LNAsO/MZDVgPNB4dJa9mXhJZ3zRs9yO5pe80mb+acfiSS5fWZfPUpvdJi5un2Kq1g1N6vx0BcDdQ
WAPqqDeyCPuH+y/PMmgrYh8XrSfbsau11RtYvyYSIuuhIRRntpgwzGS6uXqvbtvZQ78o7k1dNcPJ
Vol9qkr9Fa0ApSx5ugvyGgqvV4SnvnWaR9B60E2Cc2Ec5Yjjl4AB2azMBwDiJ7sBXa7OzTNds/g9
c8ZhHQXN7//9cmqqmFv/jK2O6zquaqmOSeEAFhptmf9+wBzqs9PQhdU2NDE1yKXxaBAYbhIKKZfN
ce2L6gASpwfEpGoZ5nysDDuJqutEe6p252Gji1K+BLpjARp2lj1DmLZI/GloFGP9ZWk1uuFMWkzY
3osCFdMozhisZ2xnlPzzlh4R46NzGaKQxjR7LxIF6isGi2kt67FG9QN5zoeMlFBM/+zPPfXdiH6c
zK8w0bGv4iZFnu7Pf9fUGa/RBJDWpKLGZnwmXsEwrJLKdjetMBcBbZ4t44LYnR1QqZhY5bzLgzxs
jYS5KpCI6VF7Z9emyDy3NHTm0Zs2JZX8Sy4OeADp2nyLq4qCbVMSfVsRNiuLjmPUWY/tPtO6zM8L
NmoDLB63qYbTmcCuSp9WiBUYUA1ySZaW7y8bI4Z2UgBEiOtAxxcwmldxNbvVzPomQ7Qmq+HhYGoX
jyKZFrrPMSaGlyCzklVVd/PFj2vnMGcEAcZmRLDpXEBu9L36SZbnrLHJ1v/7UWI6EmzRP8+Si/fY
NcTzxLNkqTbpif/9LDWohfoxjwgFLhq43UkhsiUoZT61fdYeiigKN2bjxIsxTw1iCLPkZtjOz8w0
yc1sMKaoc6Bv5WWWqownbXLh3VMRbeoknYra4+DE5ToQWpJSHb9nZomySpQbS80ZthkqaERLhbvS
2TOvhq4NTzZhdrLK0GvR00i58Jy4do4wDBaM2AaanZc94/prcHgugOX0e5n61fZh/WQ3d3mhGToT
aRLph8YY0P8YYSuSb6117xf6KqHKsqOkTf5roHcntc3IXlRrG/nHWOwCK2b7UPS9jTO7LHbIOxL0
dpRcc6cI91qaFLhxQ9ZialY9DwlKufRvjkaMcgUW8pi9JAbBKLHnm+tGrNH0xrOPYYp2wnFDrNRa
Rk1IpmVFjfnNVc0Pouj03SBqvxpRr2WbT/eeEr9mzLS2tAH1E9ahG4WdeEUtIf0Ih/mNJ9a++0r4
8Qd66v/DQFV0v1k/WNgE1JiU8IghdRVnWEPIByOQi7yBjNqW6oD9nqlWsCyPrG1Ql1jrTP838EgY
xdDpaQBn2X4SNVg7Kus1hHia9K5RnHtnqPaNnp5niKBnqPd1t4KWhDCqikg+n3ubT3JU9Sdd/+h0
MKqLqFUWcOJVFHR9mWiIQliJm2HnH7oyeZJXfw620UP+0oyquLJmO+K08hapoVEHb03zxVJmwM2D
e9aoB95nazbuuqYQPwweqdG3RWu116FtCVDNu2SHnBLAkqF715xd4tU1DpNN4ajUZ9J7oOdhGJiM
u5f46ZOBQOPZjNutzh7s3cuAf5Yzuj7d7RlwGI/MS0KPcdWUIJ+ViDQ7O89pfSClI7BFQ5elynT4
vNDUq8LTsYiwLT4jxG+2zVDPe4TEgVKhhjMiWnIKn5Ic/n6em6e4MvNbVjoZguIfnaX4i7/qaUgY
tmpTtheYml90gkhpNOfHlUz1kl9LzVcNMbTivfSKb/+0Y50Y7Nz9CODwrjKHTXLjZNol0qCOi7JN
7tXuzvEDsi/q7lFunVjVbGKhUpbVV78md09ejpHxwXrFulP1PNPJdl55W5pdWqnpVgP1RJuOYIzy
Eib8ZLDSv5wUnn3MsLxxXI3smsn0ll4/GJccpQbmkNT4cm2Hz0iLDDZtgq2c8UkKU3Lqm8Y0Dbs/
hLfWqOttIqJe5e6/G5FjarJ7GYdQW+TKXR7kQj5zs4ZxhPF4CVTPf6cUbMD7AGyEcTY/0woG9CIG
p6o4pEDRr5LYgVnCX6kW+mYjSWnBlsJKgFfg6uTT69TFtyCf6u8aK6xcBPY1efNSaan77pPcNxXM
mqVTZ4e2twvKOlif3AbguRzrVHtqbo9Iohrbd8CnQrPaz6IZjOq7MMenwbhN57E6E40w4jvnzBP3
oCM6OCPo1ql4ObfB6FTnP9+s9HGypTDx5/v/fINlF9/J4lLa/QhiMnMEfM6rrm0GH6Hx3LeCvchn
3Yok1Tx0dj22ZnQojncwMGQTLZb9MGNFX3iuq2AxsPpDix5t3YYVxEI2ZYuREL2lyjxw8YcUzjFF
8qUsNaZRvtNntMO05epdgZ06SCz/1+REy65u0x+UI91F5lOngVXUb+XgE43lz6lglQaIwAGq9ktX
v3f+nPz0QxwlqQEFADI0Ss/RfzKrJv7MmncAlTQY0EqiKS3SHbq5g9WXqJdk9UdVw22mAoySrz+W
WnJY/HTclab+w6l7Y/9ngqpiDXptNi1iQkyuelLE+7pqml2sVtrNi/i72i5nbjLwGMsufVynTwQq
0hQoMmjvldVNJ00QALLKOjMfLWTvhA7JOkA8Po61wehKjzYeTetWqEV50VGoydaVpfb1k+VUyjlp
GxhsSHgdjPDyP8A+g+xhyhp9n+n2e6oTkS7fUHcaXCzNBC2mSn/02o5NvK6gwciRGAp1RXkIyQRZ
SVYNdSa6+YOpnxLymd5SuhVpZ8TPuekBKjX8VaTl6pM8y7NZfZqwgClppx+ATbG7q8tgOqo91anH
dcYye+1YZf3433+PhTV8+HUxLR8LotAjLdfHh0XCLtWyvvdOFNe0BzpNxadwMBztZ5AOaN68anrm
2al/eazVF/GU1pfHdDUEEAOLISr2yHqJ+xAZkslQicnD/KtMNAuOXw7hgWWB+txiC92MLjVkRZnC
s6KlzZoksS+3SqMnpJjn3jaLOz7B8Z7OLN2RUb6itwHGP6BeZIzEfSC2sQ7vJRDnzKPmVFF3nYxV
TZwfOcBCY5uzwdmXQ/29Vs3wZAZNfvJNwjUoT3gvQUpP0s9RKet9hDAXcPbKMdLkMIoecoX8dy7x
ayhmVr4MafYe6Wn7HSrROxTI5ptp7AxN+Z3wtGJmr2HXh223BdHzOtdJdKmqyVuYZZLtFcQaF02N
+pXWmtFHW9psd/LhJZiV6epF4W95G+aEsplhC24M8V3UjPad0qEBnTP6TDShpMYATdO2tKL+I/RM
ZT0VencImzJ8Cuf4t0UBzXUSBiqCMa6AyOurMQJhi3W3u7lRPe6qMvF3bpgHx0fhLjUwgDeuufaI
2l4YTi3aklpubNKSinqmYnIaVdxHrd2WzzHtWWiT47ut+ocWrLku2q11Rfd9drGrypHdVJwiWXs2
oRjg1VfOZGuvWeeMaLlw1ZYhNnuT5Pq1LqQz5pTrkOD6nqxhbT0H3m/QRs4N2UOxQ6tBbKjpdVc3
FavrCG655/TOITBoQ2ca2oZ60ou3kVd5FHEzPaKGrcFWYpE2bX9zNWPYRRSRiA3snKs9jh5iXdNf
opLPWANli0Av1A+cMa1ognSbui2UXaCFbB/UDkRqmfkr+RfKy9gjlllm6yH7rqMZo44GISwVLcLa
BEUcZKZy7swZtlMJlbIwfqjT5D6VsR6dc8DwDyh5lpg3m8LIsTSSGlNb35GSMbis4gl6tbc+Sa6v
URRtgswrP8nsnbZK7c8bwycoy4mD7CQ7XJMaYyx0I20nu1vyXrPrU7Kn5I0iKeydEyGOVGabHBN8
j6tYdNUYjxAWKIg/8haefJR32C4ywOW07OpD3LrEuhhd9lInVXmPevVxpRBR+vglSWfYyPW8rap4
W2lqUj5NqaZHGG+BLKIQLkzAlG13VcmgOEB/8DaWq7unqeDPc8GNsBu102+MwouoF+anaFSuZT1l
C2CgOHBr1V1r1ZCf8oZHe3ZZD2TgWnHj2Wd5htPzr7NYM3qIz5TZSxA1aalMF/41Bdg0+wx6g9Se
0diR58z2jlD357GZ/SVsQI/0KO4FeL/W1PZ76k09QI1eFuyDDlNMMBT1EwfgiDCDPuIo5QwB+MqO
q+giEm4Mxf5SEGxuZrMsKNWq2Stlkit9yPmbzaZvCex/hF85Vkz1YoEZZbW6aroIzWrgK28lsrgR
x/1Lzax173KVVgS3bSpfJ7/B4EGyRrPRG43ZNQkQS3ZGepuqKTm6OXiIYnCHTwKqcIUw5//rO0yD
Pyx3IS712ZfQ4FZgqb6jCLOQs2vOWR5an9hQ+QXbsjBVedmXSZzhGiKfdui6cngi2LBdYKU89RK9
Z8JZWkf+3LBmT/wzgs8j02dzb3Hwn9uwppWj8NGLrNDeyqdMPm/8GQVi62Y3xHa8i1De73E+ldcp
om3to63+gNp9RezzbRzN8ZnSV8f/U2ovuDWntTbP+blhEDx0KdmVg/+Gl1Cqufq2vIWV5l5hhp+r
LDynk5K8aFSBRaWd4iLNQT1zjqE34B8xoOZUXqqciZJdYu9GT6N7KF0ea1FDmceNao0hZiXiOB9N
f2V4y5DT3Xre6oUy2BDJuqxdY4A3bnnTtOtInAXinjyT9wDzDNcAj8+UCWe7qALIUgC6lmQv78mF
TVhRCjd0XzhhEJMowExuXl8FRPc2xgbeovraRfUHmOz4J5rRG30axPbEthwfND2F9JWE3VBED3jV
EC54GE33blrG/Ma6Ot+00LMORj1oV4tQ9CWjk/Mjx2aMSD3Dr7OXioM2m1shNKXKkuT5LYjfQyxq
r47GdCGkAYlaBJtEm/2dj25j2Yaqs7GB0eBZImr1pF1R19NuJEXw5IuDE1PjIbMDzUAYo053kojU
7NK/s+91n+rMuzy64/HMiKPC2XeqsYFu1mmfXqLescrZ92DIbMLfGdDLPtA+AaOyyXO6+oxuEPtf
Ql6yUhvK21kea00rbkaqvQxqErw3Q2ceJmSGyzJ17O3g0fh203Abs+n8rflE1NWF9XvmJBV3xJcS
N7ARqMzDKY6YM0ObBULlD9qtUuAM0FAIvxM685QpzwZ6piciJ917503HxIZEVdRpihJ+tlZxrkQf
czdjvnBckiPNgWRlTLSLOoQPOnd58eJpWr5BGQaGQTC3dFoza1W5EW4WnVw4X091MLzOY/DMpkvb
tHVVnCHZFWd59udQd24Oo9k8m1H2V2YdmbDZm6U7V0chEb0xwcnjNf1GT7OBNgH6CdCoXmQRCr2s
OEOPd1aqqaGxKcqDZrKHUJVxXDwEUaUf7sqRigKcLOULNsyyKKFR9h7o1D4Z8ntshqDdWOhtZ3ho
F6Vk00TI3ocCbYGGgTucwf/YRz2kIzo5KU6FArWrOOCScJZzWSdbnyfwoqjhZoYzdJrsVHsccJMz
avrVgDG2ExgdH1aurR19d6TogobpM0xdHBAADC7DwIqNlY3IuTbtp5adkSnCTxqxM8LF7exQyJKD
geyaTuYW/2zzpvmWucdHTAlKrHGrgXbkP/fJXfsFhvCF5FXYxLOEw+oIn9O4PMM3+5WPFDIzCuLb
Tnfwtfxd9HQjFR6FV71T3gKloSXveZaVe421B2hWFXENZZTNf0RUtkb/q/UyHFSOdgwU8y3qPeOm
5NNfh7H8Aee0u9Z6YT5uB4NVLej+tUu7a6GxCkor2FATAbhfrKmQCo41hI5inO5UiMLn2PKNxxeV
Nu9WQeANqHWEACugyYGUDiCGbAmVTqydfXvXxm52YwpKzoS0bXpxhWXO35fh/PaHD66MTXjGaSzv
1OK9lthwW81+aIQQbBVTRymA9SY55WQKbSttvo2hAbVEIVy68QEttVZcrbvWJGIv6nG7gpxgv6gf
8QH5x1Ic5Jk8GOSDHrUJ0eJzIGoTU15iGjdT785CzNgmFQrLx96cFZO+tihEYm5s/K/aVrb6EPq/
Iq+60IXtt37KOs2XpU0nrZfs3uZNJmCfLNevduoqu1HRip1FaXzfZ91wHewauGEx+U+h6m1lN0ce
UOEg3XOMbvmnzYMDtj0+1rzzpPwMQzw+cWkwmLokO7dsmOVla86wL8IJUl+onMayLwgv62Y4jp3f
7tml8lMD7SXxMu/7mBuPk/7vE/El4HILBTzA1//7+0J8qJ9aW69UNb5Q+rF/zrUl9HXdO/4Ukj8R
25yUVPVOTecH68LO8g+tSy9DyIfKHKPk2rfKuCLXvCCQw+w/0nSXik+dRt17l5GwxapxFZpdAfa9
L8k+sNt925Ulre7ss1Q8i5qZWq8p25fbwXzTs8R4j4bIOpnwNHAkcRmzrFsEHezcEvR8nwT90dae
M3HB/kYcvHQ75AHSoYCH8150K7JAI6T5OlQiq6mf5KHTy+Dgt7QyZY8SoYZ7zEOelTZyWG4F4/Tc
k4q5kOqh0kSaSwfYbNyb7KPkfY9IRw9uLLyA57LjO/pKE1zaGaNU0w3mnaB6coIw9mMA9d+qYKyP
Emo7lgMbYcw0CyfpjU8P85qLd+b72BOS5XZ5fvK6CuQ8jPdFoyb4B8TirDW0DS7C4TRV4DHNMHiJ
RqTiteP+NhCKbtwBx4qm+ulxnrDCtz1eks4qYO9OIf51erz7UfWyO5LIgpUdgGMW7/86C7FLPe7F
8oyS5wrNQbPjw3aUz5+JXB5dHQACeamhdWyn/MuuvPIbP2IbimoP6pprhGyDuc3e5V1qQPCAxBjT
BHkfakLWWXZ655kQwHeMXAuSY4KXvHsubBFxKhpQ85haB19tN3Pg3gdFw0dXwmue2FdCNZn9o9SI
TG6qHNvQPPj2qBxkvGNiBlu1DQX9CQ2+UbTTKsu9GKdsXewLD93eJJXKf65jAKJLkAXdVpuf2z6q
bvI9CjXMN4+tbTPqOCv7Q2Bbwy9x0kQW2D9OSNiiNa4DrNJBVxzrLGfOEmfyMM8e5YAyOMn7CZ0K
egnNWU5jCU5AmAGGu5IpAdkUpcgZVQxfqMRw9jfdL79JFoxIzY8sjoJlpKLD76dA2ZoWE4NRAuMZ
8sZYTgkxb0OvqZvUMH/PhM3RTHV+D2X210mUGzyJ9S2Yi2wVFvR1ZPHXzn8NVuu/9ZAJTqQGxHjc
qAljazIWde78HF24kFI/8ZAaylN3vCLX2JR+xTIU+ARqPjU5mVXLiA2tt18hZQ6wVzVs6306fVJG
nf5z6SOcfpo6fy3LfkAM52M+q+si0oC0ZJ0Biqeb672CBV36JHBBNc/yKlT11yT3GOGkKGLo9fzZ
LzEWz7k23tTSwE5LdR8aqM9O1fSPnjjIs5bMCJxI2jTsU1llc73+d+sQdOO60UmPMz6f+jYxghWo
gexHZBPYbiZRcHPyEaKeQ+pcFMOQGnrEtq1j4EOR9SAloj9aW762LyeQ8pPuuWcPidMFyR210SCJ
vutZe+yzknVJUBxEGikOyzBfFVR0lzrK2McvKL/gFU9W5bNQEx1G2WYcSqg0Nr3MdWh7mFxjwyY8
PZy6X3WsFpgC+4uj6s7WTEzt+Ocww3WqFlUphH797C6BYpKuIw7yTB404iJ2vpdeajgCyzzJe2SH
w98tbnGGkfI1L9l5Pl4ybFE9IYAEblGDV4EU5WyUoEydPQOHW6RjltqntfGcY40AIdLYPOpJ/ZIb
3XPntvM3Nl3C1KUZwDBIQlfwqC6jvnUXbV+ZF1QY322li+8zbtlTMdvTsndpRdG7GzAcIIQwy/jo
msSBT+IqFLKI1gicQwaohvjkagWRntT7SoeM1RYxMkxUGmsthvhJkZuk4/Lj8eBoKQwbGeQQg6RY
15UarvF1NAL/ikpF05I1ClDmWnmPGkOrkDHYjkl/hIfTHxtxkGfy3ujo3Itcas8opMEnXMmcMA+y
cSElirMXDgQF681ONi54BVktmnq17GZeTFY13Ur+ZM0t2zMTzlau0VW86shcYRj8WbLLM7mW9xwv
OWZjcxThzLiem/NjktGteKuiKUVX90Mt/Z9z7DqMaNr7Yxhr59b+bmBTD2bD+yEiLBZGFxkvVB+m
dZvM6Y6w7r03++xgAJOtCSVfT6FZv/i2ne6wVHjbAGfVi1UbH/KTQsv3m9kAy3X8FDFVJVZTimos
o6mkklKrMVZFzFlhhNAz1sx8DbH02aPf8+p3ZbeF6a3twNdNz5qHcczXu+QLf9hmStjhiE9imwFH
bECx30qVah1YDGOtoKb+FN+hTvPP3EnSOy+TB6+KrAs9jJpXYxoPRpgYa7Th2LRZv2mbXGuIsAyG
57IItF1mqvmHzawqM3EKFWMZH/59pw7aZmKXfTecKF04sTVc/ypq06YmoaHdyd8qTDKNAmo7YZmq
YByJ4jg6/LVSeOU+AnYax/UOQHLzWQWTuqroThzsijJ5TC+ZPOJkrJTvczX86ps0fJsiD79hbWL9
mF2DKnob7eXenEQ4/D2TOi3TdMLAI/PczYREaVNVq20FyXkZCDOK3jX1scqqcmMMUDikOU8lv3pN
s46NKzyxd6BzI+W2ySjC59BUkYvy2V1CR38jdH5cjyzuXphavzWK1z6lnfqB4aLgU5l+V8K+IYgA
02FSUv8oM+9bIUIaYtJauykY3wcXUa9wFhaVPu7n0jFQXqT2zmCJ+1ihkyyrnqx+2lg6wa4pYkW8
9fWw7Sc/RZtTGq9V1RJtYA1P8sdKpRmKYT4YmppANh3ql6izUUTq187xMKUqqcGawxk/ygJ6oUIk
VZrOGAYszJCNKNuhLk/O8nKqsujYVVG9ZIYI1pavVocZY/ByFqqSUC/ibRsY+mrIRJaFMF3aKWx3
UXjGSFefLRDq18r03GseoTczcuAypjlozoJwFH4YHMWHYbKqcG06DUUD8B4bjMjo1YGJPhmgeaXF
wIvj4PD4n0cT/SZ03684cvVv4gQs2eME6Wf8AevqYCfFRhcKyJmIqbu4skBtvMZ1slCxet18pm5g
aE2wk8o6uZyV9+quLzcxaQDyjR7awr+hKF+6k+JvH3sESuLOpehf7FkQWsV4KjchvtbUu2SESjfC
9L2mAwCQX6ZX8Xb1k1usCqWv15kNJ8cmLyCYg2JPsoZzprXinIE0/XWmFeiuY4Rxy1aEU9WBZuwe
ukOr21QiDmjWFAB6RkN+/Zwmd3kPmn8LbKfT94E5RTfqLndUe/ay8lXEGE45Q3MxIdOn1rhOErO7
Dh6BCdja+8dZLc4SH03f/xF2XstxI0kU/SJEwBXMa3tPL5J6QcjCe4+v34OCdjTD2dA+bC/QpGZG
3UAhK/Pec62mMz8N1XBLmVi/sLS1h5EM132Ukei8fP7MC75A0Jp5P8WrJUjO8sCqM9Kc8tcUn/Oe
Tku51U0d0O8Ivw54onNjvrGCrGHcExps3sujaFIeg2xiPjS/b0xmfrCHVC+/qmNJ94QZBXvSRznk
j8ziXAPL2aqKAhF0nj3LgBeRN8q10lC8WBogeWpOd51QgOxttOmPDezbVW4K9THHVsb/+m+LkLMi
HKCi0oNk2w6Qjz203gkPD/58e/YjPCEes6Sd2xDzCK8G1cLr8h2AjCKE46+uAyu1vRnHJl+76jPQ
QHw2QUbLS1M6qo4CHxx5jRAHaEZGMUigIIkywFUc5QD47wcUg1EP1VYKEhhrjAjZTbC0cWVY+66N
tatccxJmFg3A3gu896NsEsjeQGOHaBSEdow7d9rXLbz5ar5mTNMURC0r3+xZUAe+GF9k9Z3yXiED
AjOnR2TB1kf49WRoDIccq7MP9CwJLRYQ6Je/KK0UhivZtNeBHOLanGxnlbeKsrJLd2TvRYKiMYJU
mZeRCqXqcmUsCunKNJB2MSxZNpteahQ7JG8h3Wh80FlQZquM3IbFjQRNSKy9OeHOt3gxTKc//LrN
Nf4xKsvGFQOnvc7mLmBsEc7lhMh3LIiEbEkPVU3am0G1Ym9qAsGPIixfAU6QlO0FA0mNLb4UM+L2
D8mu+d0yqWEAXxC10yelaq6S2tktzSY3QN5WBeIoY9HwRlbHQcm34KreSpp998RajY9+7RF3U3dX
Vl6fvcusa+HWWmXsHq9S4GI1hrfl+Uo2dETSQ5GA7OrnNrQumBWhZgLtauATzqPBuJNHvZKMR12F
DJq5UHNm/bo6xvqV3dFPhqXhZfm86vKZphPYZGYuD6OnkIsmOvF969TNz+VzU/P3SWut7yYZKA1P
ZdoYtGQwRgCzNl0MVPPkid1IehhswPryFObKbhmhqy0LWGGFG/nVCorctdbqmKNzLH6IumkE99NM
T5eiXOIX1niRf8alWlxJeakuPXv/xeXMqvPqDra9iauo3cRpGK5Yue0TnylqyLgk1IrUwKBs9Nsy
MbQy0qHYEF0IFdWYt5faJe+U4RwVXyNPkMFrdK949em++Hn7TpNj7nnSvVr0yo0o3dNi5/TCvjqh
GdkXS8IQ9+UyXho8fR3VZX4YjLy+yCO/GOtLML83ze/5/vjfn5ISuF4mLhrIsOXv5MbaLu8iRqUj
8k0zN4tDa+j6rWdkuU2K0n5ifOuvvVqx3hNjeDazQf2pu89NkShPCUs9ADiGp62evBqpz/ojNZNg
Gi+avIhaM+/WdWyxb/Ac4+aoo0eAICEQZpOZN5Gn5oWe5bqFsamvStBH20DuHeBpB/UlHI3qUvx1
BNRHPbZev8+KR+nknAKgf772iDNQf6mHRp7InzgdKdnWRIAEYPh0bxqcGhBg78K5DRDgQEKqOMMO
hNnHD8RLZbCNymFrlmr7qeyUeCu0wNhHbdB9CvGxrQPbZZw6/7RxBxLX/Km+TlnWforM5jYkgQM+
qhJICV19TTwVLXJAHlclcYaHxot/qn4oPnHFcrWRZ7ojppS9XtdNW7VP3U9F2T5nyWhdVJ7lJHWg
EG8Q43HQqx2uVvZQfRlC8I8a96BRYj32Om1auynv5Fndq/0h9529PqRffwtJFI/BRVgFXxMk/w9F
EaNAUXUIe2P4WpND/erHLq4nTWBD8wriEpMeMlvlfdGjrn6MW4CziWo4XwtCW6o54y+I3f0A6F/a
r1MtZto1kU4IZAPfnm9+zz2Rbw2/6tbt3IccYnZfilEa2yKatKMJGfq3cZsUqC+LfiUcczR5Re5o
OyUh/MW3KP+kDUa+OE0QXMcywtM6eNGpq0L9Xhfa7pf1JZ3uIDGZN6W0XqgXxpO0JhfZxqhI0JDr
JYh3rDZeC7ow9fQzOuFoBTnPfErmAXNS09Se6Ii1sZnC6RuUjduzSZAuHa+Nx5PN2HDVuMRcxfVm
BIp9b3ndtHagsMOtjzNvVWrIf8wUD01rsVzoXtEvF/xyYWvbWJ00vMQWtCV2RPHVAUaxarJmuDY2
2tVQj8IXs50AECFu+o5CAmQapPJeAUlpg2XadHHKgGZ+3tSxcl+GTYcXrAcD0AT5/LgozlHnNxup
sS5H+y5Nq/hZvp/M76fKCHPC1+xt4oYTlX8XHIXWmM9GkT9Jk0Ve+TC1TPvcaOlWTkJDL2eGmmvL
XJTo4qdBbqqXTVDOjXPRNKM9w+D/5OTxeP79knTN30/lD8Ycf7VI0UlmHnzGBq/kt7pb5QFK4rGY
UEUuXXer110EmBG9PmSDBC264ZrUWJMnY04jVOeSnhf8ZZkHbNf1iEXl4iqX2f7JFlPHozAAwmRC
Ze5Uj0bGfO/P0skDnSbyVPTAORAkWTM+QN6vZajVdUvvrotB/K9T+VN0qr9+qo8ZkKkuYL5LyEWo
h/5r6xXprSpI28Tj6b+GXhQfuwKkgfxpl2TFVunPi5oacbh2wN0oxba+ubeNkf8U1+fWbcRFzJZT
fHQE0iKYaSOIPDSwkRDMFfnvNofgYbEyar0/OCUkX5pAYB4xGOALmjflyGbkWc+ZzLyUZ7TzoEj+
CDWQGGQx5TfU3cGxrFL8DPBlzrrbkf7bFuNnU9Bf9RUQ0PP7jNqSTZGr9hlamU4PKyuJZLXuDDMs
XsN6GE99MKprMZ/Oqn0wD/XGbCy0TpmuEh4xW+pG/oPx2zc37iD8Kn5L0Lnm+UTYuyt7bnOj9K3R
L7GSlGVe3TumpsJ7MJWVUykVSQc9KApWBaqp2IhxtJYtcCGEOf1GtDxAiuwpCOruONi+WPmz6ycd
2+yY00zlNveeQ3BmF9a34EmLBIBUI3s0TTc4OSjET/IIJFhmFeMdahkGzbOQEMMyVkxWwJtmR/Zd
U8ARS/iLPZtWSY49t+HQgB4HtXJf6KmDigriKNfnuQhS4k8iXH6GlhKyEjn5a1gODogqijY55VDy
Ll37accUU8+0QxaF9d4JDP52yA1WGqPpldyrIT2G2m+RRJQSB7pUM60TNkd2tx5fSOGd4RJ5Z3kq
XzzXWtmfYnrjQlzjv+4S0dcJAeQUGuybvxCtrFKzF+bJJUplS3qlsVqeTF7sJLfMEeU5zkrBnYly
MaU4BrJyVcPmREjINxkLadQdQMawJmgqGt4ksoKN/hf4pmK/XOq/ShiirrceQLtF+m/aZXZQ4qAj
6EB8+7N34X84FzDrCxqcpCUItkDaP50LKKwU+nb0VursKVTCfP97RBzW82PIju5la91Umom4zQmC
vFrRhGFDK+cGcoLwYZZguNm0WwLrqsChtjQ9xmtY9ogRzn8WrZrfpNpMvr/ozoboUjG8ORVTzn0+
TUS5DBRy5Imbtx6qq0jj57zi6krtZDgFRojybcydbWGzOLdp1z0XoT+eRAT2V/60acp7ZRCnSVj9
tdSn4cQ2ay93GE5mOIxds2BCjRhWymZAdbiWzwBQASFah3bNhEE7RC6Le6WHtOGMfHjJRgBktVPv
3WHgLkLsexskhqL0JnT4HiVjKfI59ZN+kjVbrWy/6/d//sZM9aPZxFV5z9RsQ4MJJEz9gylUrfLY
MiwD1gg9kj16Q8wRZOWRw5pP17CfA18yIMmR34V4ZlXEeJOrHaWpGhKuf6xGAvRS61TW2kM5N47M
jgiVuGi/yrMuI09CcfqvWeQ9o3DM32uV6PiQtZoD0Hfjt7y1X+uoh5qOauMMjoiCLDODNQLxcGdF
1SpIdIfYO3QXUzl8UUAkbcLGV09lYIxv1UB/W9F3CKCcHeR9Qgsx3W3tLnocvcK+qEa/X4BOms1W
ta7FQYWdcEdUA8Jz9DG1o4ujFL01TeUeMrco115h2KdBCBocE+HcfZ4/EGaXPUedEq51y1ePpk6O
OPkQMPR1o3no/spYjFpUyzF2iKtwSWZDcEVyQeOoz1o+Ueh+8XBwPzKGMV7UCIdNTwD6rDpicIru
h7WOzVwXfDOctHhCL62ihLSrJ/LU9V0FjPFcOC6JiTOpooOiQ4Kn/qSlJXQNKEdXLLlrh/Xr6kn9
sZnloPt6BmHysVbZkXs2gwDN4sQ4qB88mKBWdWGqMjdKa+Wkm7CzyDhM76W6Kx2IXYnNIaanFIRr
hCLzhiXIr9QPLGOuO77hk3JXE86bK6jtikloTBqkMikPWePubEMdjjpi4m3Y2Rae8ZThStu1DFws
wzv3pOSyueVTANyVXjPIe/vlSJ2Fg5mOXp2Q1PhAmEW1T8mKWfWEGlyr1PlMTmZ1VYmnGlYWOtjr
cu42GWxg8mnmt+QLEVfzrwxXpajMi5xiVuGwH8puOJGL9nMeaJ1tEisfrCE+yK8ly1uxyy1iBv2+
B8QWGPpTrrJLGcgtWTo9aeiyhQaWobYDPM7cp9HTmsoPr4g+BU5pvk8xOdVx7AdHi+HFddKaTzYS
3+9KgXKqRT28IrSmgJYOipionUS3uh+ezkPfIW4a4RTGADfqXknKhVQPY+8Ql87nMY7Cs4jqkHkL
R3qYMeTw7APBadrF6EfkNrPmxsltHzPE7BwrC7fb64n1LkJrOmAdhkAUtMLcU4MyQMsEIpjOJPYc
1326Zb4VkmKhCWKFpsbfdyyOB/xk/UZWovLU7Kxu05GGdAuF+W6WLj3mFmRGD7/6qKppvzUR0W6H
HH9wiANfdszki5552rZQQ5fxd/oSkbj9bWwAQw3JV3uiLjKiM3vtALxIg+DNbftVLZdKvVY/24ll
zCmaxJ/YtJOLLH0Xhtow3aDHPRJhu9G69gA/pELbFX6TI1PANcXOcqebqpT5PaEC63FQXNYYkV6a
0afQLdA+dXb54lletRMRxt3Wjkpst73GjcpEhkHXdVABYg7gLZFbRe5aqfz6JB1Iad0ec8+PnvqK
kgsDbdCCZ8yPyGIjlLbVswwe1qw7YtOsg4zYlS+pErxXoQOjPO7uKUBQHTcNYv/5yG998jOUxr4F
VvNIGlF/p1WZ8QJ29rGfgZGji5w+xU23pxfvnoJkMC60YMkR1PPgubB1mJwm4ral3abEQ3Wp6YZn
xZh8DStWPNrLAuwCqgltih81i26BNyJRkSV303P7y9O+j8CnyL25PwKqk9u/hUyQTEwT6LSt/Ron
U0/L8WAOwEGctj9mrouDa74IC1JdLjfSftWLBoORHK/Zman7CSbX+SFh5RQvWjOWV3lt2YzaV62Z
IPFLCZq2Cp4/gf9DUjTUulb2zrJrH+v5o0x0hCyg0nwu2jbJ3VvslUwjwvGtwL23J1DaIGtOiLNT
959NZ11XWf69iElrIKAe5W+SEsbC2rPUR0bTJ+8UJcF6nBUafC1Yx+ZRi3xBNUhfpmWGY7U9AQd5
ot41URPfMeLD7CGnViPi2NllG8wrZ8Fc7uT75buvts0RHNVXPKb5Te7FZdUPtYQmtKHXu8gr/I3w
M3cfpYxeFTPErzaD+DIfJfCfH/SaNrtG/+4qdbX5Ua9aAiSXMLjn/lmb6VUxWmpRJ+cGwhze0QCg
gdNYpJx0/Tr37eCX11ZEVfpKoXqoO838VDXqO1cPFi+XwIaejfe1d/sNwMLuqVObp2yylYMQVgki
k/EzYHBMGUCZ30UtNm3UZZ+GQrvKGV1p5N+14FHenRCBjLWLZvPsIn85oyYD+5WiH8Ku6D1BYI73
RaG7sFxdcbDj9hQNIzJrX83Hg28qz82gbXBAGV8C8NCrCdHCsxGp085WonST0gYnzAqPTVFn7sGa
NXWqZ49gn91vPZAEQku66WlQwSzmJD099ekGUXX5qthsevrUjq9BaxqvU34MytK+JWFX34865p15
AJqUIAzizuHz6bKHeLDVnWA7CeF+EE+9Zzg3YyLDddjj6ITLg1SABPaJIPEs2+u+W14lladKyi9K
DwZf9uKLCbm9i8tqQ++pXFtgrq6t39A07ZwaAyamtzEMHDJqaFcjmC0IxkV9oHzzIWPPsyqk1xji
I7R9xAHEd3b7Yg9GfVs6jUzFmitkyexuIOBF9lsctAOPqeiOkg03ljX88HQwH5Mk3y4t4T9ffqAW
Pl5+PK5121Vd6FL0B/QPW4Nh0vvK7/QQmugM0ACCUcD7QATLlI0UFXgXbmYDz7CduzYdyPoplPB7
IbbsVO3v3SxjG8qSZCdRDUd5Zwqt5MobokNeMYGmWbaoBVTNSC8+0V40Mq8GeixA0PZNT6L8ormV
tYFT6awXZglfOXtAY2IY14Rrf57BFg7V39JbIU6VGM5ZTpMibF00NQHy2SNeioMZB5S8LHz1+7K0
jewhmLkSpvE7BF0namHlBGm75WbAHzv7jNXrsjdryuOigQDNLM5SHdHmE8lI8whUeKC9wz6pzyRu
f1q8z8bU1ufGq+7ZGGumsq4dJo92ow+422KYY05tngcT+LD8LCkpK7KnrXAnIXnyxfn8S23B2g9o
K9qJMQzfBsS9+7hR6kMRhxbhQdFt6jTayckAiBEIdGqNqN2lps82bR7frYuB0VC8C80OYmda0sV/
j0BIS5qVCg0TS5vUa0qgYuPNHBf54sxH2mD4u+XKNLt8E/dVgVNGaStiBdxiW6ZoBVrnqVmWkpnq
y1gdKmcZUBAmgweSSip4TT1RdvJfYs2+Cf7JNjPgfKOH+5K373Wl+sFMTjtHIwwemEmwxA1MR1In
mAzq9ddkwzU+4+IKt70nqttiPTbRgLNbDZCCtih8iTChy1r0zLWWTXpIg4PeIh0A+TIyWoQU5f46
FSHyxLRKPPRL4FHrgWQTWdnLWY18LykR+zaN/Rn+pXfUBs2882ytOolxejbmMxUoMu4ujiZd1NtY
gFWWp57HrHJ5vuuMqta/P3pyP5p9WJT7StIjuOHu20hY+7GJiZgXWaEgofR79qd4xg0rYnJTpMlG
doPV2sciaTfFXpuNWzB006MT589Rvs1jI/tbeSmrTV/pm1VUldZ5CHTcs4Mf3yu6od1SNkLoy+gA
LLdF3XBPmS17PfAMhTId/7ysOP8DY0JqkG5pPNBUssQ+YDdwNfEtGRjMiT/EMm42qrcxmKJssxgf
tPQPahGxmYmS3/P5JJtlCmqZIjmMSs9VNTlz2k1SPAWaptwFzPQDwItP0fySEUxGrtUrhqqCSVl8
yqsKdp7GGHTDnNrdSFGil5GsiS7n6uNEO9U2CV3mLNrj971pUF/jLPR3rT6c5FCg6ggUDJHUKvFe
okjDoH7Ey+g9iJqCFEr1DjaRQCjL/qwhpXY5quYjU68LAL0wx0hoBDo/ezArocBVMW16WJ45EWOQ
VVtPcz+57pBc2plHbTa2f7OH8Fx2nn/th5kkTTztWrbF7AyznlaqbLDmLllp5iNSAmDlXtJkaIic
Ec95uCFGDfKqn/hP85l0ofOV+Lfad60tgrJwI2s1qMLOeSmr/vxFa8bch/hH+WJbmq5qSOvBRNj/
Kl8GogB6RW+DM7+UHysM/o9dg0zMjt1db4BQRwYs7a2V27O1nrJXVIdbP+tGvCPNtyIfL6nBhFXu
9NkOpFuQnkCHHeBTY69Na39W2JW6GmzSkQSIZZk2NfeIx65hzq+Pny2h3QW9lj6z2crPc4uhUL0n
KbmTL7IE8qrEIUd73n81jZ7viX5VUI2ALZFOnEHacWJxXhx3lMVzoihJylJOXLjE1rkhQMaAulMC
dlqHlNKGqb8HvI6Rd/GFkjw5SRm9N+spTV9H9lmbB4I0tONy86tZHz7I0iJEHGB48EYxOXwF/+9B
aW7gAwuFkUlosDXWsmQnqTvUPPetZQ6XIfS+J0Q280BR+DvCpnlo0m2sM4hZ5xpJJdIypjtTfUqQ
p12BoijnyYBnI5C6b1CH4C1SNGWbJaeExsYjqhuEUVg78gaNix24wVnoRGOHheG95kW2xjYyfq5U
28K1CW6bEIvwktlZRqhzzh51vozli5cBXHWFdSZGCpCVUeyV3AB14G/rTC0eyCW8jY2mfJpSjDwW
E4Z1MA8INEWN9kQGOls6IwEeg+JLjissMI3xM4++atMQOjhilPzUBBktkx6ppFxQFNRxW3llZBWk
Evl09olFP2AWeZ3mRv/EFHn954vd/FdPzlWBwJCqLFyh2fbHNqqehk5rOgQmV/g/nkPMk2FbQKKM
tPLK5kX/PDT8zbS2jJ/yCHFeOQA6cmq4MP3g2NuFYdJ0UIeHdHpfzBAK6mSnu5NGCSl1YYQFz0ZN
gk1v5if5fOd5b2tsmtXz0onMenghsf+sIJv9Jg9QaHR1mTyyjYZFlGvRvaEHgnKo0g9NXXg/DKt9
o8Sq9iYpdg/ByFbszx+O9a8l30UIa7gWiwD//y/SEiwuIISVrZxzjW5d0bxlfdPHFDuYjrR+hhHJ
86xGqaC0dKBCn4RO3DWfsGu05zgMzZVcwPzQbM5NibJanlbzT+Wp5qDZsbTPRqiSoWGRQqwaRQPJ
fX5+mJH6RbTuLo7M6tXrydlTIq9kP45sBGW0MA+Qjy2KVdRZLsF7u2p27TjC7+7N+27bG6BaiGv8
EWYIiJgnvqUzzTQKbOPGbl4cowoEaGto3zrdVB+UjsCQoo+ULwniwWKe/8b8waDw3LM7wkVkICgH
kk5VWJfSacwVc3Tj1YC8syPVpdq7mNT+/A3o+vxU/cda7FLfGwYoNd3lqfuxlo8KLcubSvEvo8l/
XhL1DJNsJ7nEowrZMU5oF9Ok/crn+0lxCqj2qIG3UkAJLayhblZ/yDP5+PQTsohEoZ7lt2Cq1pFJ
ZfZQWY51ikK6Fz2dEQl5zdz4UujlmQj1/EuhXPOgnYe9o3FRPK340nuou5CVt88d6LQtfAXlgn8O
/ljB8LvUw/fGnUfkUM4mF4mLoxTDvaK0s+Ucw2KZ1sqGAB9/6ZbWs8hHEmj1NkmJP2L0oqNXihr4
ItCIQwURc68dAoNlzSnUYzjrPhXIzLsmKtS1XLunYTqkRhk8YJ7EaGkMDyjI9NVCovmvjpWAwzyB
rt+aL3Zef5GslmjSee6jxdQdnWEbzipCECw9OXtdSly6cB97IC5bDVHsOmj75JhbjbLgHxSBn8+O
TfrIpOzWuvHCE3UfD4259OfTwNwnKfpw8mn13igebXVkDMUMZsvIJPh61Iywfl98OmNkO4dqln8R
BMbmjB3rKrYxJkOr7VZJPJAC0PMQwDG7mM5KrG57v8S8o2Slu6obkvNkC6ty2uMA92KuE+CjjFp2
tMdW30e65j1aAAqxj/EHXKZApCPOybDG4Dp7B0T9sSRd7H60Z6lhTxAFDg793hnO/YzTGXqAU/IX
YucxggM14mX0ZkpZbm7a0H1M+KbOEqUooYpugHpvIibrUGiqv5lsgUkuBYeD7OangE5N0zz+4tZ1
vA4au36srOwQDlOxjaPWPCSBaJ4IGcUdY3KrSQpak/T3lQC8MqgK3PsMEnsROvCEwD/cDGjam7YL
763MIuSO0LfC5Rn1exXORkoPtubqVTXaeOerIdb6v44cp3p09epWZ8STdbaKIKT32mPXwh7GEomx
Gz0v0P29NGD5hv/dmuLxDlhF9+JY1koYybOozJMcgCg1y7JGMMlWG8lNS7PdrCw7SXGu3gncEWmW
nqRGLBOYOCqLOC0osDsc63Ck5hd8MKSlWMgPf78nj8yqLc9mFx01RcmvQJTRzGeJdV56iH9efwzn
38uPo9LMcnnI0E/4yLktHKumJJvc86DCNpeAApdO5slIaZHK+k6+ZzfayrWPddLGC0Va3tINA9BD
rJq/8NIMaZ8BddFNtBG7nSHfahc8E+plEC9O4ejLO0Vjv7Ve3Z5kL6ms3Ys/NdmNziGMjiEusXmB
8yhClfS1WRnECL15HIsaJY8Ci60D9nsY8V6DhPzzZ/Ev5i+bH2oE12FGZ9l8GB/aKvEoRMuwyjsz
5H8Ys87aqJgWjpJkqdnTJiy15sVLFZPVEuCgfH+AQb+BfNAc0xzHvNs4Heyp0jmi5J0OsCmLnVTh
D5a+qhSzeLMr1jHb90CPWnSXcYEMdxHwoJ1WtMNd7QUzOYf3/JSJXeyQN27b9UvGsjPWWfrkeKkL
wlw91C2GQs3huphUChjUv/pjgQGCPkGaN2dlFmwGk74lpks5ZRi00CkmyPqdn8FcnJtegnY5Yjpa
9WjEM4g2911oRTcaGeswjYN7+ZZ8MZu82NoCcc7v9+SvJKF2JEsuv8j31QIsSu+2V9nd1WJ7+BzH
9Jpki1c2e2Hd+ytcCOyd0cp4OvOyPM1e1ZrhYIM6SK3IdJYtvYXAPQtIIj19c51BPepRmxw5+xwb
pq1uQvtHVyOW8FjBuv0Qq3NTAUmnKCvlqoTl6c8Xh2b8s5CUVEr+uS47Jx1sl63Nd9Lfib86qqIe
1TFDoACwOk6cXTXYwBi7sXiUL1Uz/VTQPK3JnQ5XjaJ+J2hm/Bz6WbuQVCJhGw8T7gqShE/+2Q5F
fJMz985Ukq0cyuh11+zqpvkylUFxiwlMZKdC7u78dQHyT1a50pQH1IrOCuNmRkpbM1Ka9vBYTNuJ
yCMHsNeCPECLQf9pXZHSLoeaEnYnj/R8yNamQ+mWt+ElLzvwLr1vvMujaGyN96BEUDBU3UXMvfuB
yK/DUIVvEssbuI15LWuHgMK+WiYOKaEQNM1wTUlEyDQE3g7Z0JscR8RlHW6ZOFgEf8dvWq8auwwr
+05udvq5c+5r1r1jJ+E60/3sxsg73HiUi9ult4La8TJ4dAo8BHnrwa675xmwf/Ps8lmeyRcVfaZS
Dk9+YtWrLNW8PV0VrlcELU9Zj2J26VUYoKCYZnSzn9K9hqlnbzThxK9lPrwxY3BO0JZIywyHO7e1
nTf0lCT9jQP5S45THzsdH5bSZ19Dp0qvfkPKgzyS09Y+P4TIBpl7lsarE6jP6mQ49zYUBaZqYL9D
0Ii0dnI62j2plUY8q7lQGXmk7uzIqGl38hRY0gHE2xV2lP21VrxNRBfj8n+uZf3j/EJoyEoc4Viq
pc7qow8rXac4XTs2VrRPu2jwdvRJO/q81FxxQbB4kPRvmUlaNAN1Dw1whULIpXIqSqXaolJfpQ1i
WZMPbJV3BBiL4tTO+xX6u8FKAL+/i0zxbSCAZD0Kz/1SNB12s9z70YfDY5jl+ducrYnwMHsggISl
Lhq/Ljv2TLwGcIeeWwEBRzgCQ5HpgHTquq+5Z01rov4g3c6qK1pr1OP+KFYSfK6ENZaVtBf9irgT
Zz/O4bopCbrXPPFuEIhL3CAaxuHYgCw15ydFgX+Xh2I71g6A4fmyYv6OxDaAqSlPg3pAkkpHbytP
BxXE5kQAwoo+CBHAcqCnBMxR+r68MG/6kc05X90MziynnPKmh8pvGeq2dPFF0v/VoluRolHRjdlQ
AARwZ+levMAgKgLnV5Xb2FvJhmCweszMonoiLvRLpiYoNf57kBG6oUQjTVhTNdd80AGmgjAZtnUX
P8XM6BcJ2pT299C3yhctnvRDYqUIOsJmeitjsdFSsmXjZowvFh3P7dQSkUODx33RPewOs1qs1ylO
XSrjOhAkkAtiH4oAPB46/fql63EGwVhv4AZMK+hB/jcYMwDNGCc8FFaWHNoqD491SmTYny9c+2O1
IixB30JVhaWDW3aMDzTXpqpqQ0FTvB+iQT1IQRRRYGTcqIG9k6cAgcTBQuD67pZ6e6xbsmmI4AUT
kdNIbVud3WYffzeqMlh2UWGR6/co/lNXzU9ZHRMYCb/hoR7psrgjAUtYeCAqAhdc+1APv05uty3r
pHyzJ8vft1ZwDRxDXBHyAHLzav0BRKG7QYmpP+ThLDbKwX2pINCi4Ufbj9bnRaKvT5n1bNONkH3L
1qzyU9M2F+ap/bM2mPVmMHqGMzPonMn0TbXIOaI9k66METkzqpy3vjerXUTu0j5gcUFqEmRLspHZ
8SC2MnVfqPVaIBXeSjk5crJhJ0+lIm7MDOJDbP0upBJ6qJv0QYrT5YsDR2gHKTckkRXBehuqyv/5
Jp2P216+SV3XbV2zVT4e1/7QbK6CwVARC+S/5HW540/LtAVhsXLKyVFZ59wsV78Yur0f9801xwH1
6yjvCZh4+f3z30fyN/1BPBpOon/q4FDFCvlKWptjkGvhOHqoTJiNBGIt2SaJp71pSt1ukPox3/fD
szbbmguTYC7F64abhkyJMZM9rDFfrtQOq1Knmv7O0P3gohVMwoaodbiUFFK+UiPdMLkdrvLhpvmO
s18U4cJgLyX9GmmCYJ6t1SfoBZgpGu3LkIFXykrixxLNpG4EynJwMoZTbNG9tc5ddCW66y2cR2px
HCFFn8rkYJYZK8tiTphQxskfA/1CUq37d0rE1KnXEUsoBbmkkyi0B7IPs3OPhH1bg6j8apLWUwFo
UEzgnyxfR9oQ2duf71dJV/57cwMTssWokvwMdhj0oT/cr2maePjp1AnOZw0hukrDlRxf+2H7WJt2
dVo0QJD8ro0K4aFsopIJjj490jjLkCMpkE8j5Sj0CQMPmarmDaZOita6wfrqE4muO/5j6aDcogDq
51VcLtYoYV7sIo9uy8IOLorB/ENJU/QuMOyfBNDYj1Qhz5lVi1PmdwFKFXKNmVqdMseejh+OlA59
XZa6oNCdCi89QqeXumS+rVmZsU/j9CY1fCLyQm4brHUydMoqhXFQsTCv8nNpW9mdJ7r6/5SlYn5S
//0TZvzrGobtao6rOigSPkgO5TYmV6s5IMc4xwGLFoFd+os8chSzvk0IcTYOQrTnphR8aIlS7XGV
Wc9JE4x7us3jRptPywjB19jjs1Pz1nqe8kC/S5r0Kv+oHQ3NOoeypfNImwNE88HHit0Qx5Z1xlvZ
jsTrgrZI5hdTwLeg0QGgxMVUVRDnBnnWeCl8bTgTBuMh6LTVdx636LamUNxFfaXdV7R72CEX2nuC
6HATqlCkl+m555Tda69hFJyNueRd1yujDOsnI8/GzZ8vWN35WBkR5kE5JAxNEG+g8an+s8rvQmSP
1UjFzd1CvO+sioxS76cQuXNnELrNFkhD8OdWH1maqLn4cA0E22FePzk0gzfyqCfHa52bKilCXfVk
Cu/X+79/4/dRjATX6rDdzv2y3ECYmMfwBsmDpw/d9g//IezMlqPGum77RIpQ39xmKvvWNtiYGwVQ
hfp2q3/6f2gnBwq+OFURFRlSGig7LWmvvdacYzY/j8zZ/PFeaFVfKiqKoyTlzOiOAEQvAiG1xWZG
pAbc3V67uI5dwdHlyCLWaxmM29kTtUTwrmd0bpfyLckEIl/odvNkkmCQqCs9MCqmkrAmpJxATr4b
g2XhMbQIU8bA8jHaB4FvDV36Bm67OgQ2PtDHXqBUPcQlAEh2ePYRVSIPJBrI1S+lnqrbXFVOgQie
FVqk3apdfNSpUdWnBeM4VAU1zZCM792UbgarLK94xREWVYrYwZCKN1ITO6em2GUIHNatnKUjX4k2
TZO+dFLxNgGmF+n0pgzVeKstd37S4/qTJEaWY9ptwn5Q9mVZav4DcBfO6JnyXNtmhKc/y45fFqrs
ZsIMApyiEPgsjlrkOc8646Kncuqv+sLQtl3SEB8bMhfVJPnBCLN+hVSVcWk8lzo4Hxqrdz6AZhOG
5Y+jUmj8ylJo2Ut3m4V+CY9V0OwNOvgj+h46LSj/H+rv0fqS0kU4ZXbbbbyccojvmKASA8cq3drp
atmAJ5qOH1lQ9bDbxpnKMIZ5/mKvU3I4YhLwwXzQ2ntCSfYm0nn6K1ChpQ575qf3XbTUW7pDxTEa
O4WVKDXeFnwmMZ8qGAXYceQcjA2pwXZyLFKN2l/tkdxyh2Berdy1HH8Li/1f3cbqesi198kL1K2j
J4zPDdiZM46xJ+xQPtRVYIRaspY5Cm6lVRdVIVV7qMPEj1TrSya0j9L+YY8FgcQtRmpZ5cWq2W9J
Y0rYh6fTyx9HBRR2QxtVcmKMu3Txd/wCjkIvvkgrVmLamDK0uNhIVV7qTo0/u465DjSLFZtp1rSf
Hf3VMILntC0tFpWs2fGvkgUc8WGO4ZNWzO9FxCxVqhIKK01WE327/Yyu+JiUwaGfBnGJe4v+WftN
Nj4q3Xm1Ert/fszFiqFXKFkfUY948fJTWlG1RkV5CuPigrNEfOzQeZItmH/zGkyeOjLfmWglGtXh
RX7nNeOzrT55OC2Wrpt8SX4e2cMWZbpyfvxUUncvX0o9nneGU/1t517jN8wLyAon03mlLrT7xyGS
H/IzafREqFH86AFCce4WeQJ4uFqxb2J4S0aJiDeN4CbRW5IzPjt5UmpyCaUaMspjax+WfHtVbt6T
vHKf//3Bzez694WQFZBHtoMM2jNNx2GY8vuDm4FdEdedop8eT79QTTNkhkTQrjIvaq8mG7eCKONy
k7dlBDaDsPE2HhFvgBjapvnS6w4Z3mpshlZxzXTEbuv07GCjPxc06mVnoxu76Ura5XCwwQ3sdEeU
T20Ie8FBFXPC/tBBrg3FTYIB2ob/TwelaFMwA79UJEpKzUo3rAOnmTdW5oQXBNL3dNlxNQhmfDcf
BMrdRt3QzhdbqwemOodWeJADEKjEHeENOXuuqHwKU0f/VobprwPkd81WlCn5qImXHNlMktHYa9Zr
UrXjlgFwwxa+tF5tEOnrMCzcw6TH9utit1hBlSZcpiYr1mg160iQb7tlZ5l/nAL3L3dqMc+IOkch
kLXwZZ3+UtY28CSlPNsUkxtY9+1OEn/bxIsgmwVLtgAT3dowvjROWe4xQ/2tjYm57XOKAj/CPwBw
Iz2ZekOwy8+XMjNjoJjMX369J49abbqJ1Mx8Q2esWroEEss6Q2eqvBsmQi0LQiZ8e1bbt9pwX2Xi
XRBNa4NO5TEc0HTgjGXbmjt/JXNUr4QdqS9ZLlCPOMx4FEv/ZHSEOQxj/LUrNCa5wvTOpVvmB9vr
7ZNUMAuIx2qTVKthBBkmtCREZMaPKYTJU2U5ldOBUJg6VK7Zpp/b/Z0vMP0s/ahZfftXF5ERUbft
O61E8xFr6y6hhMHyUpgQdZ0JtrWlWeqqoR1+0FQXvBvOkmcH33JVNcldvtVZHqnPlqjTTVBpX5Bo
jq+93X1HwJ59z+x1ng7m96GLP88kGu6bCAK51KnGZYMxix18bonpAKJpX8B5i2AX8dPTOoF8EFUH
fDIsoxl+AvkDxQoBqzqYW1/+uG461/+xIWTo+9sNTH/VpWHhEmBPsBq2J2+ZVf+jv2rGrIjt3CR7
J+8Cf3GRnkkBWsVO61wM3E4XbXmRR/K9EcsbWmiWSZZaJbDee4AaV7nwCphzTVknpwyDxyBC+2VO
UGe5TT/u1CUOtQaYg1p2xgVh1qr/6JtHLmPmuXWB8IakoOGHgzDD7G4VjmDkRPj/jtx8OkVNH7MO
EPwy4nTv0UtvuKcXN4F4mi3XPJWWNV+GwsEDilFzWCyb8khkbHRp6z8xL+o2VZtbO8UW5Vs3L6aO
LsCSMRbVGxHuK7uN8o996Vg8WcjP7FoCFQNSpmkMRQRUYMmcs7bfmwYSxNDNP6p9b31dDgZM2/s5
qCBYVsNNkM7IZCCs7kk1f1tad+dUbbFhkiu3tzPkfLLl46mfymmI35PMwKmgdVtBK2KDqtR8cU1C
3uSdM1r02xLL/TCaDtNDL8lPQnGK3dAMAqVtZZyawfkoF1proha2NNCH0qmIuW81lbH+hszmAJ98
/BjpSX2k2xZu8OG7/zHLMew/C3nsRh5uI8tk0+yo/zNXb+AdVOTbOzsvQluFMDoqICS5r9LU1meV
5dd96q6bDstbjFlLZdLbYRLK1rreaSvVHYGTSmpzlie3EAPF+BFqhbIXjuKyPVIWXziSMRrph2KI
tuCTq7W8Fs0oYFgzZI5fup01rSwwNkx9ydm29gRShSsTwuSWVnSxrp0OLEZY1Xt9AZvIRL9QNBgJ
4izZcCEYW2acGvtJdpwj7ZStHlbaplOnctPTl/alZDL5KZ78JaMUrk0Qm1mpm8EeAt8LbZQaMqG0
wO5w/sdhjn2VFka0puFfPXETppvQUhH3LJMsZzLXzgIpEV16RcRYfhorJ9ygB/DO+CdS8gIpvQYW
oyfRMUiQ3ROzCP4GCmA9J4TeH+OxnJbcJSYScjw1CThR/UiJH6W5uZHhLvIUubm5STQRrOgG1ft6
sQF0QATWKTLZjXRRBVaVnnsvR25Fk5+SHJfoLbCzZ3nbZ8KebpVXPLNAQZUawUNOFDakXOoN30Hm
vQcxDaFGR1g8mt1Fq3PixnHPX/A2e/e4mFLGGExsGM9z1yft7o8v5stK/etvDWFIh262n7Kxea0K
K7iaZZSwUlAahWmi71mLndM/jyyCuudl7v74GbK50uhlUJ3z7eA2kqjXRi/J15XqF6ij/Nmkt62z
Autzp9fkM5mtCF94Tr56j9B3tSZtgO8LZcsXaypLWPSeeZYMqAZQye3xiyw7HvljNI0YqDKxK2N3
pHwUYkct8eOoVLNDZBUH4rHFzgoT3AkkLO2M5Whc3iNq6jyR5biVl2PhQvWcx3rEDzpxyWj1FfyC
upi8KnA+kMHAwv8YUgk19E6KiUph1S27vMS1CBygUjJD68PUz+ozerFka4xDAd3HSDGWuo0f5JWz
y9mS7s6AGojPc2t9YzTx6teIMHHsz1VHBBI5CHgtC+8qyvlVbhTQ3c5bxt63vNK7JyTLezmPKn87
S+y6e2pSZ28lOH148H9kiiagCaJ1kf060YMmVj67MBr3uVwomfXa6F04n2od30Gev8CT2iodogcV
ZnY0RLhi3aQ8yQcf7Tw8PvUwH9JAazePX1rD8GRNpamdxfLSjHG9LRqBYWk5LXni7LgONQYt88fe
MhNQW0lyjqLvnU4u3GMfbtXTNpCXgBr1vteACJc08iCJIArX4pURk3mQ77cAcHhoKGwDlmQyhpx+
3oT6Izsm7JjcDR67qoJbYxcrbnIpGN1AHSBQ3Cp7i836OlwwI8kUeFsb488PugWecqx/3bjuWHHX
onbSF31GDx8SRfAYkHAFjcephRc7KVl4lMYi9gKruBr6/SAXER39zFwp4Ys6pvhDczfZyg9u9JwP
D+mc0pf4nUOw9oUq6otC7Yejt7iVLaFWbi3U7S+AwqgpKViofCtsezozE6lX8mqQZQxZITPDoO5m
LbHBctJSq6G76RvdXCEGqXYOAP6V/JAkjZ4++I36WJz7wQt3ZlY3zAR0LJ1qZ65F0YRbGawULrgr
Pq0z0TTdauB5ybptfZZLJusti8EQvHfB+2PVjPjAD7KHyK4f9C0EtoOLqA2UEgiufO4R/WOS+xjW
o7JKjACxrfvyywmhkjPrx2Zv+QLx2I2Q719RP/IbSbXsP1ZTTV8MTf9sM1KymPxnOia2Jwe52O/F
WRCajQlpSUHtFAeEVlRfOijyjFsD79AyQCALsdI/z+ML1DQTGkyCzdKe7K1ej8NOEurHCB1XChsm
wGOI93sQvr0Q7ZPJ/O4Ah+XzD+ALT1ZHr6peebqKvjglicTXg4FbPmemNo3BVZnUdi89r9ICO1jd
HPuTme1QTpNHvbRQSqcmAcJVfKkwkS8xWWz+WILbG5TmHg8qTqTJtTfxPGp0zrx49zAwGBWVrQ3m
ZaNXo7m3hqp+T8O/CzfT3tyKZnFeoKtVMvF4BmpWqe7q3sJ8vGwDMDOTxkOkRRgHLGB1rd0f5lGI
iX7UhzBgK7odx1Qol4d/zYhazIuKdVVdN0GbSyYsufO0sq042zWjlQJjL56k4yYq2YCBO87BaIny
BjajPQirw7NDusnTlOefH7p9PYMHos3dJwZ/BNcubGM3ZswnTy3iW9iSd/wKs+itY/lR07j9mGW2
eWkuI8rPZFhgcZtfELOhLrvjY//7+GHmitimBguWgKKJ7qVIPzNGzndSqIM5oXsa66uU7jSkNBxn
QVIEZuYVaF8H9SdBGEyu7INac6/00WDv/70V8L+KX9V1DJq3tqlarqbpf1yrXaUT6m0H9XEsxrdJ
hpFBDTf9Isu3WYbLXO4IyI5TnrKqX8kNASFFGM5q9UvsPOnJ6GzVdFQZ1AQmNoxlRB7WQXIq2IJd
EGBGF3nk1gkyZpPAXrRjsS/SuHivYYpLprptJWh0yN0GZfRhhiJ9kfAB6GXeMfXGz/Is6j4/FgSL
4Z2D7/WRwa6VW2eAdf3vH4ycjv7zJvZ0iy0WYnDSfQjX+rNFMkQEs0fVVB6JFron0QSU29L0t7Dp
dDAjRnIrZ0LMnHzRCbE73Ms2tHyR2k3GvnTTwj7ZNE53lQIj+TLY3YhDvGt3RsfvtRlMa1VptrJN
un462rn5XCrjfIUDt3nY+CInbw4ordD31u4837lzh100K4ove0m/TuXcUszgq//9k2AL8PvzjG6R
4aC3tS020g7ovD/Gj4i82xZwhwM7abJ35cztR9sOVpNFnjhRCQlBwV0ckT9t9+kdKXe499h+bgrW
3g8P65dnjH8nqhnv9VAL97Zdqx/iGhw9PrVAQQEveA70jhgfAH0pE0dARhBnGn9uMmVcybekoNyJ
Auu6/KVoiREV0pzVI/Y9pClBiXWpVisbT/BJ9kyZloTbKRLzpsnVb2UfOocwhMoKVSfcuLJRb2dB
tUHzWfhNVTr3xg6ce9auKpt0YPmOPc7OXZvqN5JVvOOvt5JYfZtye1yH7E5WeTLZ1fXRiGn0M535
oxgKnMlp6f9CLMojRbW2jyco5RFdwqULOGblraGF6fC4UB396yMTu7aidzBAPzn2wOw7PShJ87Jx
EdshuYRLl0UKnuZhQChrqMNLYuvhgd4OiGZRhWR3x7rfWnjK6sampd+ln6Is+JvsZ+XLBAiABwxh
BCNyrJB+1XIw8Q56iPaaT86ENJZF3ApJ4RZadZVrOPuD2n94GVW7u2UT6QxQ1dJzRujIsVDJ+/75
FhqXJ+wexlNfMqdGRdRdG12LroWtw52gIfaVrcBcPxea152rBQkKmRA1CL181YoQ2Jss63uWOYoT
7cvDk9jNaby3c6AgsvKAztacHw/0kOV60yQnc6KXN879cC3tLF/J5zkTgP4/bg7rj0aMh0bdICvX
UnkoLo2YP4a2YUNEp5OTKMXm02lfEkXrX1ThWidrwa2Qo7gCu2BtyLVk44ghGwvUct4rC2fAsK+9
YfPnEEts9AQNTCrSbaMJ9+SlGVqVPhR+EBRfozIqPxTj+Fkqg/BCAzVUx2+Ozka1b9zpjj5lQ+8C
Eq5a9diKtXAlPcMgtuhW5p/VBNuKbRUYLFSwEqORPit2oHy0e/Hojgd49YQ/EMK4VtQ6Q0lMo7qZ
yDvsMdQcLJoOQ2N4WH0aWLZO5gKqM+AZL6dZlSm3+u3fHzvyk/v1AHb4ZG2XvBqNzHSdD/jPp441
GxXd614/utKCny72hBrZ+VsY9J+8ckmlgY8FvbD7/NCrpRVeqspxfHbu9pL08OPIrKynKIjfKkmP
rTMj9V0VZp1ifXf7Jjtaiwe4M+m5RDnRLwmc9dLG4oVYCY+zPCISah1Gasp0pbTTSzd6+ZrgDHq5
EDw+W2OwaocahzZlB24jt761feacNLNZt7SXVoqNS289lzNjMRIRR0bdNhags3yJzAhhph46yA+9
0M+QK2HqWESCdvYht4tx4WK1z8Y4qReiIi+PYkHF6pXHGdgJEqU1+CGnEccraUlke84u9sxmctKn
ah7cva4jkhBW0u5Lkm8eLkwpF6z67Ltluv1hUEQJGTavqEMTcRtbhxizQX1tlDI8R5kW+hUIrK0a
EqhXtilsEqtVTk5avaoANza5J4zXPF0KsaImn8EbVjbuuBUSJ5euVkXsLWL7c9c0kU/0nPfl368U
zfn9JnSpsHUNtoCGudu2PC6a3wvuxkMbpJmefVC4m9ZAYescuEVlr5VahcldYIFrPCs6Wwt2Mh4a
ZauMeEUk2jQDNnzVIQUY1XAPs+xNJgYbWjLuhV0mZLZn4sokRcBznlHMJqoHeyAkDHASwdcZb7xl
heb3Un32KPXQLtA6nRdr2mK3ky+qOjRbQhFeQyNDcDZ6w7eclLElfWYwFlXzBDCS53/APqfxyEvZ
u3TNb9WSTizfCb0x3udDSQVYOfc6nK/DEiMZon5hb1iEN8etDAazWPLjHt8TewBossuyIkWoCpRf
pgYGdmQv+0S+9rRw734cVa611bR2vmspYtM5bBFHpHF2y6xoXgfeLSBt4mako3kzdWi9JJIk3fwx
99qWeKS8fiKo63Wy2RfYZa2twAgCsRCOl69am5ZTh+j3YkPjuJSNoLEVILB7FXlT3foiD85FnJwl
q5pZIoom04zPVKDnoOyjF+os8+bk7PSU4KTiFpQNCRjGHjbx6VWe5VF2CBw2R2khute5FKdoUZ2N
il1CTQHBEkMd3pozeL20Z0ilZ+mZXhvpFPLcamvypKTvw6Qho5RTvi107t7J+zDVMAfVKYZlkzb1
e+SJr52pRU+2qsT3sKX80GeFGyHGYJT1WoSMve0xCSkpRMQchk1mhs+llVQknDnkoLAb3sc0sdMl
QocIk+/KGAQfHMpdNhDBOgD0wTNBFW8BkN15aEkBFcrgo8CYT442Vs+WOf5tKkHzxUTAg5Qn027G
HH6L5/yitl5/HsNiOGdaPR54luxVqoEztWkIuK4yeZV/phM7xzJA0ceMKae4/Og05nCMUy7iwOzd
HwjGf787caX9Xj7anu6wRHqEXbg4J5A3/X53om3jcekS9ho7RnwcS0Zu9XQN4+EpnBKgOfBUohwH
skGqht0W893md3fIK6ok3euCe5kqZB1D1oB6P7/LozJWp8dR9PM9+dURR8s//lyYFt9mS2gnx8OG
O+pWvW6WXydElWjdWEV5YbTpYs2DBdnljDuXsMTMovFnKDRD5GlfevPe1gKGVMtXO1T7vhrHf7UN
WB6JusYFKEgL0Zv9oz8rTwH8ECHzVwa+PSB6cJkh1Emxi+mV3+VLKpx0nUFNXg3GTITyAksMFrWu
1OjWghF/msbEYi5f8LAergrccUjW0pBoOPJzZLK8aw4h1r2SMX8y5h8K03zXmrgckauIZxkE/ysD
Ht24ODfMkzbAigaFPtl41EXRXRTsVMxmrgPc2Y1nd93aWHo+aP10uk357BPNlB5UCcaigGdKnNv9
Sx0l3VZnnaGL2fUv1CrtE5KNVYLwqloHxvBie+RLzCJMHv+e7CHloFR+YDA0Mifp9gG6JW0tPUUg
i8mPdirf8bJu1xeRjhhTBJuuptqUfSZTeju97Md7RK7QtTZCsXVA3TycQr/8QS0I3zZoy6N8K2l4
MhYj3aRoFs6uC5fUxQX5numqtUbpVx2HAeQ76otnNe928KfWwM+8tR3RalEKw3r1rAxyI/mpWWyX
7HkUZdMB1lrl9YAAf6G+5yT4najjPigKHsRNslxDeHVuqhvT9Whqiq0FQNb9RJHJtow+t/MJKGpo
AQZ86GJMtHg3rcxQPqpEH80WhkGTDYlWeMPGtbXKZ/uZ+bpeaiAW+ercgZxjJTk8/NWMa/Qzl/Dd
JtNxnscvkVONmy51WyLOhfHsBM33FPnvOW4L1R9F8FTbg/hUMn/z2WY6V9RG+kFXBjTsk/gkMhiS
YikJjUbkW4OFbOuIdGRetLS6GfyuLPKJr8gX0zcTgqzTG28m/M8VSG2E7WVsXKi7iOg1kvq9r+Jj
D5B3S6idCVODvEeU5OIsj+SLqo004O1kFcRCP5Xt0Lz2JdoW1OPvo03MgTI5+TYSiIFUpVL9DEWz
U4TtW5OORMQNc7PLSPj5ZAqUOYtxtuvU2YeirJ6mFkYT9S+qhiUMJBtIA3q4Pya602cdFOfK6fOZ
z4KcKXht3trIitfUq1Seoj9jBcug8AOhaC/xILA+8VDYd4uZQS/nF0BULgsZFwMKiQUxjrEpPLqJ
IHcYopBYmvqys4/tTaz1hI6gjG0IxhSOeiPGjU3v4ZAtWPlfXxjhk2xgBJk3NHYrUtfTm6syBxWz
Wr3HE/ghp6tAiVXN8KZV8POQb7M5AEMSgO57MtPsqPa2/nGyGntJB0NDpqIz1TTg6pvKgrqOvEvj
Mbi2FyOv2xRiHQUquTJSyzQxZu6D+kx+WbkuxmHZ/WfGZ5pHBJtTyggLyHkitizby+CuOTmLABVu
PGjvrG8gbtPl+8Hm0Oz5hF6d+GdmY+mlVOZ8xQTKPjnQx/ehQ7TRUI85XYSNdAVS30GeTq2nZhlf
B9O4S1KHMsGaj3pWgJVQZ2wEauUbtTb6DdwvpgEqqcSdY5Jo3/QbXcvUd8GjCvEbaXS1QLIdpoyw
i9YDvDlBwZLdUKbI1S2qucAqHlMkFbQfUK7KxLe2QYNAB0K9eML+YXWPBlQ6KIfKlRnlJ8ftkSss
3yK1n3syLCqt3CVwMkQ8vIJCdXnYvz0NJZ+qvwpCVB+BU4qp5bcJ6GGOXtPMyuqlWZJLDFjaRuyW
L3pF8dfQv1wztGJfGImJkLEu+vyw2Zrtp8HmFiuVF5lgWmPAVcEevYSVO78gC2SeQZSpZxQw/juP
IHe1817sAdHPUpsFVTmeQkfn/nIcKrWlhiuJdj6h+4d8gyv6jcLihz2RTEZuhElx14gpDR87telL
sI0T9FjVp/FMH4BNt9b9ldT546C0y23rBX6W6tndWMK7YmFf1aTJMM6l8Q81IlGLjE6WAs6wyfOE
MPmGoxbl9UzkKiO9ZOd45rjOZjvwU4h9lwm6/TkTUbehOE63Sqx3+8U6GC90BekmlL5CrMGY7jzA
MZmn48rXs4vswk00ZE+2YtpM6eFXyReorezb3BmASakQ3sJYKa5E/dC/R7nm94Gu/l02NEMd7jFH
uWchqjgrDxgz5tPzcrG9w5xo0T4G8bNSQ5utxJLeqk7JaZjedIanvjTO102urMiMrc7ydLnZFUv0
6743mpupKeXKzdvmXR5pmfPjSL43ECPHMvuZNa1/6oE8sjF06jVbyumz6jAiAFAHTz9sDgRLu7fY
0pk953r13rdc/bmBf0IfwvH6Q1KXO7SGMlgBmk7oZ+g6N5QcdxLjyoccoWL0dDEGPOEG2VwXMy7t
28x9t2n7QbsPKcJKWk/EYLjK5FuLrLHXA/1u4T9tpuBoWuFfMgInVLVhk5SKQ6vCMV9IdMBL+eBF
JrCF4o492SPiBYQEoSeECKzrUggQqNM3zB5E1quQyhQU1PT9UAnInXsNlvDs2o52eHACQ70lBb0B
SPgT/R06xRY/+7FwMucvshHCOPS+uRU1GVu1zs/oYxIZ5lr3qTHf4eBPn+Y5gYY2iN00G+2+Cq1p
Lb/nNGMrLkKuUMc5gNGbfTdgJUJdU99GqwI1JF0G45x/jgLnVV8IqXKvLV+ECnJ76VqN9l1lNSWG
YprOWeAUG0WweJCnfq+7nFXHyOHgxOa1W8DBWgi5FGrklvxElATDsOnjyeSWD89yajaQrWbVfb1/
yHKbhUBYOPPXYDLTx87n1/ZHvuca4+5Bc/fq+VsQuO5ePmdtz0RX2lIxb8vOuBNOgKbl//NvNLG2
7iZrutYgF1b6RCRl2Jtn9GvP0iVRiOTLlOb6l+UgRHKyHrmyD7JfJ0rfgUh3r4ESbBRcK3QgThBY
50UOelJKXTw9cFepFeRQGXkUTw1TQQIw7sTFAiRpu9tsFtH3dnK/6ko9HPWmqUh6p3xWw0jZupMg
5HI5zXKX8nk5GkxmoelScBvsQK9OMO7mLPcujzHv2CigcB1tQ534RRaG/Rjmh9DF7wJwqHqDVqz5
XVo6ezMh91u1aEMjTvkkgqG+a2y+PxBZ449JRREQ/LC8ealRnxj2IX2I5m2P3Phkxt10kke/XmDK
6H7QRd//feuFlPV/tl74hUxDNVyTBhqbsN+3Xm2nZUw4vP74CC4cbBwxapmQHDrGeAN7Eh8ebdNy
iPWdrM9J7DlSB4RHYZqNb0yT5ZtN+woIqz0Vg3F6dOMo3FBZeMWpLZw3+TuVn2JU8hYm4zdccNOh
yArcsgWRv11PxBws4fvY1NN9Xl7iodwIELGX0uyP2hDHt1Io44ZYqfhcI+u42ImNhFZlQEQUkmx4
YNse16bSq6cexQ7oErSfpQ3egNZc9vrj6O8Hh2jZv72kQfXZwpr4wfa4w4MGi1tSW69xRtrTgrBK
qmg8dOW2mDX1MsfGd6nKrJYz4qK+yzEl6r94rUYhKZ6RdrKWDUhe16RzL4GtbHi9bdOSzpoxRXnu
A+U5EU6IrSRENrvsoURRjTjwgrLAggM+FKUHFDTme4vzSTp6zTqIj01vPydpmh4se3Q2JJtaW5fe
MlpRFcD+wAbN0IbxDFPpKW4x9Np4oA5zhPgauAQT8Vr0R7Yww2Y0jHOF6vuUuuMXit7a1xhH+7Wo
9lHokfKxzJ88e9J21uL76zBPbqUbxc2Dig0EfeM6mbjnhvrmpNaWB8R8m/FZXMJu/Kxn5AA4uVqd
5FPSeYddUu/+/arV1f+5ag1HwwZFPgXyVIPdzO9XbaOD1XLoFR2rqkp8YUwnCcHSYugBfVWRQW93
9MGK7EPIsDFXMEFIMGNjEJ31AGCxQXEuPZuZYWoJL7UxfXH1ZB/QRqjMOggqAhgjj5Diw3wOMm2t
mWH80uRAXvUma7dBNLsIxGPvwsiCyB21EC/ONJg7N3WDNV5PpLXdwimkP+BhxZi2RCTX+9JMqg1R
0K5vzKVB6vg8vwV6i5C1MsgFDHSmhgAyXHYCV9mPlF1IeeQqGVMQwvDMoL8v9dKEwOBZ1kvLWesK
9Vlek8sZ44idm1g76GQkOCyFvdpGKqW2viYm++SWZuHL0Kc608triswmn9nXpQo5HImC/OKBAXN5
7CLzbDCMEErIfW/ux/iqka75jm1ijYUB6XdOwA4fk7ldWNV6jpC5Mau/5DfWmwOUUc4Y6birXiNl
3LdjEe1I5XJ3nlfEh9COvDvZTNl6jHj4kqHQnRtNH+nCM/aV/4o8TYmxxtkcz69ljVwH3BlNXEec
BrwVZKY3OvCQKIUlvYriMt8LVbvKmo2nCRSAMegYBlDHzYbubh8PAauF7mro3bARqT4d4Ixqr6OZ
bpGsTp8t6je5VD72aGMym6t6GqO3LCwOKpaqr3FC9E89D9k1YVi5H/AJbmntuvcxT/qVbDUmQ/BJ
iMmCNZgDtABWr7zMHvuuriXPpkWGFi4PmrrVXowAWzGkINVnK6nulWTEcIjs/R56ik2+l+G+V+Va
HZ1D+5vBKBg7g9JuqO4L4kpz3PwYDOFJYu+Y7AviU4fXIjc/ZWzqTmUTk84YFO7ewj0JbL0PD/Je
Ledia9cMUvPWuD8EPjlBZ05iPkt5TcjihS0u9pm7dHtMwMM5xDi1lmi7qvQ+TZZHfaumwxlgkLlW
F1+4qiufCnIn7p3GYk9SSSzyej/ZRM7K4JLUyRanedcAYqbA3UzGj6E9cKe/KjtK/mNq/z9OWc9w
KNbw+RFCySNE+2NUrSrTXBtK77CiBNy9aYv9MYSil9cOcMkijFiwvKvRTOG5hZv0oOulUfgxjoP8
xVreb36+n/O+aiTxgZAP9VH/eazUK8Pr86OMcVQ9xgRmruFSENmLWaVfBAfrfvbc7WNODmpDP3NT
U2AxFqmyOX/u0basrGlK3geTkIHQACJtjEuWMWdCT3+8nzmV8WSZwYAlqcCdq7mHobWAti+nIAby
HXIxOtyecVeAH91rsiz25CBSSC/vpctLrWTVVesqvwJsgpByjnERqn28r4Jy8qd0Rty55ANGMhWQ
u8G4NlCQPDZdWeN8Bfa4xKDNf7kaTsXfDuZufryjceAYNBImN1Z8RErNnkZMicm/bfZKqCb/Ia/S
+X3+UdUwLVOZt+oWs1yMh+YfmhXad4ppMD/Z6SgAD+TfJivGm9HW6xFOyhd3dOdm9evcBA6IDv4L
iLCvskerLGEnOe6FOLKd2+Nx55rpHvP+10Kfwmcw4srZMloKDmGW11qSTd1aO81QHPy26+Aokgny
0qEolZ4UfBQ3asgY5kjMrIu0pZtl4SyTIl8jDu5S95vHyloSyEL8I5sy38HYY2lwLNPekoNXrrxQ
/agU9qtJNNMjwqeIp87Xl1N514Y2Bakrgluq5PrBsCt7Ywov+lgSSrDCZMhg/2vOtMNXNVz1DY8s
zdCbL1YbCibpXvZk2VgcLK/B9U4/5Jd8z9Qhlg+WwYhv0T3SROvWg/J/hJ3HkuNalmX/pccNM2gx
6Am1dEHXPoGFhNYaX1/rXni+yIqyzhokE6DzhdNJiHvO2Xttk+QlwB8A4LSbtDP8syffjdiz1URb
riH//EyqCCEmrnLgKvS2LSYW6IPuiylytjPpiai9m/Y2DtOwDl3TvyNYNrjipiJqSQLtF7N2u7gU
hQHTRKj0TqOUxmFmYwwxX226GadOd6yNnqcCm4nfVRRPqVX33/gv38mZoFERp4RvKq1FWEefXsg2
+l1Yvvtoc6aj8MVyJRQH8gFvIO1urc/3M+GceFdY47KOo5+ghQ5B9LElYGfpSpakDvrNf8HlvQ4v
DbkwpykGqGIZUL8zHbn3srTuiB+g2eyt5EjdQf9yDvtuG8EIuspmkWPEd65BCzXQm+FIYlP1jJQS
yxNdOGtqinNo0CgC4fG+3LKV7LGpsuGiuObdIikYbfOjCkftgVjXfNsZo3JklB29Oml46FCF75b/
MIgYLcuYDhf90HFkTuQJJ01Qfl88qsVECjSpvyCCemd60Zz8uWwVZTfCetyglPPKFTjc/lzrOQTT
oAwmzgQBZXb3xUoFAYLteDWSzST+P3fz342delBNCwWFT8DIxcPSuEfnTvBmreF+tN+WX2wNoGzV
MOnpr5fq4kKx8zKmWW2QP190tEW1AbSvM+ycMP9NrB8SxSkjV3b5B/SiG1fTlI4PScmMRnRiWWuM
Bz3qoy1aunofNsQzOqTbMFyH6GGJQ2LyO4x3cbWJC74fNe2TfWIKRog5n7BsBHexmyBIhs34qlRB
RUFDMTxGwV6K4lwHlm1tQqiSqrgZxOlRtUkXA95oiMJfAoTkQ11pz3lQZMhri/rYu+oEoCypd+SB
R8+EF/CpT1r3uPT+BzpIdZE9cquvTlZiRth7MRjNfmHvwhLMMarJ7I3wGrzytuVhCtZhgWOcUcI2
2Fki7NCysRHvoAWH657ROIrl0bz7s9CUq81SH44iL6iLmzO90PbfUGWu1Z/7Mkfu14OzIfQXgErr
anc5gs5k1TrYZAku+yW7mWkBPUFDArP3KiV/UwzfJlg5rzYSmyof1HT+OXVVdYaWi/rBJy3aNpGp
8nxzkaFHFTXyBlV7tpe7Tmk5h7xwpnVrlegiOjPfB4K4U31+2YbH+MWt1OySpPCB7MJSAFUXxnPl
5Kjo58I9LOHGRRfUL/WblOBnM3GW3RBsS9QVb2bwJEtAbSJ/QV7/a7Tr8nTQGmuGEjPaW7lbjmq4
XyYELGaMZjdiK9vGbVdy6epE4BoIPvJnV34yhM91HTdbG2HtXt5nxpnMBZbX3Tl1C5dx4WggO6tD
QPou+g++SxVrateW5+UPmybyU3OT/iLq6dDS8mWPhcwGiAAr467aU+eZp0X3ZphxtEaV9u+U8zbT
1NOyECe6fG1KE9+TTyDwT9MwyWs2Wm8bFswCP8yBGVKdhvWliK0d5BJ/75DSxcjYp4OeJJTWjaIL
2BKuGtG2DZ2RNkFg49DjsLc4JGm6cWAUXkgXGFPca9/6vyv0JzRnxfyjpzkvP+ciinaAKZznYAqS
c4nXcGwYH9JhbQ/wedX3lJQdaY+36/aXLY9fei022lku7mnv4SUJkidEQPdpEJr3duz1Z6dLym2a
DMQApip66MA48nc5pN2ob2pR1a+WeR86LUR1YVTxlfxVq6sXk5HNmkHp9I5s4K33quSRCzdMYG6Y
ay9kf9t3GVXarNoHFV3Dvnc054W6eEWWjPpMv8u6q+3+Ta3AVQIWBQs2ghuJph9JIqIbdHMvSyan
dIgWV0baW7xFLD/5Q6uGtkia+uyhcsCR5oEICmPdFcwkPrhAM1rVijW5RtaTXkUlIcbLpUqta3fN
FKDbOoiir4ZTJ8OqTqxrQ8lylAcqVHEOJSVoLmP22OpNdqUdQ9qVGNsBxgTCxWm+QvYXrFLYC+sA
7jhSdEohLyFyM7W1tyHhODB0W5JTv4S7Ur2L7uK72WHnb/WYdAuvHQ+aECfLBxeo45iE+7S2MWqI
JCkrd8r7OM3hWbCUkE0THTTlZjns+oGkqs6tNiT7Te+movfHQsOPamKrBKKvlIdZSYgnM1jpeEOe
PzOpi+7aSAPpgsSz6DnJM9ecTh63AxnbTdhVecmcCAehaNWpvmvvIBQSfW44Fxg1xO+gGyIvCfqA
3AoGoje8kgus3+TaJi1RMVPrWk9qSHVLBfELfwdijS571cyG2JEssS9Jhh2Z/AxvJz9vmmlkDYCh
38l7Kg66TQAamaSqPnxU6wqC/T9bKr2Jw3KrouNMHkNiP8dCG808L1ge6M68q3FaXzGsHToIED9c
bSYK0u6+lSmJN6DVhn0UZ9HJ4RS+YyQ/b/yoGmF0VtiAuUNroT88SLaN2U14TwoW/jn5e/T0RXKZ
Nw0PsscxTjUZWRNn1KBpD2E7kqCUV+VWnn5+ZuwJI583jmL0exyP5h3GQU5BIZAfGxtVQ+fDew51
yKm9qZzCICtO0zSz1mo64zEIf3p0rp7t7kP2KuROVH9as/qzoE1B9Bf5nZAP7YutuXs7rfTrstqb
td8peEAyKSlkltY+NM/lygvxx19rOGK2cnnltUqFYkv7UWnN+KOa72WbR6qpwnGy1ksTSNOa8uwN
NFtQlNK14yTNMLvtaDoxBRG7XT86h+VKNZirPykscgFhD8dWz9xXA03/HaEyQ+Eaa3NMAZjZtY0g
p3qTnxgQQO5RoVteeiN2bljml+c96Di85/Fd17ppJz+/ilitQbfzl6IIrfuqzr9PVs6dA/zuQxf0
n2oT26+uCjTFp71xZUyXnKLhOI4OgRO+49xghQFNydLxhxCBKlwQnu3IzlaTFQ33qEuLtZVN7iei
E8EO2g5uVjxTiasPRpG81mIqT7wRCyzbfPFZxe1ArVbYuBlZRh6BSlDuCGgl04T3rUQHyXGvKU+U
Fl7mRPtSH9OrdO3ngS1WtJ25k7uRF3drv51q1mjoAKMgfgvVSNvD43H2YxoYr8ylT2NPz0UdOzrJ
VlM/Uje526IYawayJjeKGtkhklPaxWOCnpGWzoplF3SvxsHuGbRcZ1q9FT9h35yUa5B1bx4NMNGW
RQUp+nfy8A906twJOd6JZOzwSTfS8WyIl8iflkHaPXAV3SpZ/VKC/XloERy9lONbI9zEdquldxOE
7FUahhnDM+tXRyDZ3s7seScZN44bfPhh7j3QUbUfQWk/yWgh7kF/v8qcVP8az9CyRtPGK51YDnOL
f20Vg/r13J+tIAy5O+fd1+sKPykJk+FLMYx8j4ajOfVJE97NGnVPSSP6zdL6tw7bPqhQI7y6FZgh
xW7g5rRN/r4kkedK+ag1+cVk/PSmuhyMY0/tOE4/eLa7Vq2b3wESfsP4bx+Io2QBnPLHCMRBsJMY
hihljdMAgNrLXXlVp4uhrdTyJa489+wm8PfGKXuWZ0Tlt2ApffKOvZJELXj6Ed1HbJeB1eXrpCzF
KV+R1pYRbxbg68aMl6WPY4/zRm7J50Lx3Cyek1uxG+wCJBsrpSUiyUKxgzGVZpjcbfXqRNKBsbFH
eEixjPkWDxDFop2fhriMkpFUGzM8+ZBaiArI3I079TWn41wg3vO4GKRcnZZr9OSRDOCE/VOW2f2T
UY2ftYpDLgzROalmZ++r0YYaIH44GRlNXmUi/RyfL2IApGz2/G4kfg8ZbXKQ/ZKo3jZ9d+67nvFS
4ZnrtNS0fWfODTnVavOQpSiu/XwyOZBBYic5ijfTH9P73oFAZrl68wwaqOa2TayPqkePhjPoZzys
xqYXAnolfTdJdv4AmyXDoEjvmHbBDPlEBl3TvfLOdqq+qiYceDCMpz+GBD3sGVqJrs1McE9RqUKK
xlYcJcYjnIffNbF016nuIaZ4ARJ8szIuM9ilMDLtb6BA14MoyOue7kNXqeZebXzKlLiJt0TNDBt5
tZcPnVXeD6mvHn3atUvdWpaD+1XAETJHqpkTfbrc7E6I3PIlCnIgcnYzm9FGrivCHs5A4cz1ptNs
tPSx2I9DRKKFyz1Kdm31aOL3Wy7ejIFThjDbA7bz6hQkGjCQAGDLHBf1ezgwvwlg+r8kE0Txqgs2
wG8yus1T+Db05grMdfVhURgd5jhyt0qhBuvF2WVYdn+slQabSGo9xeKhnv2bqpBgUWvfpOiWVkZF
UmUQHP4IcVOzBmtq6Dn5OghDgTG14vJi776sYnmBYhnb3SbGeXWmn94/tbSXhtLpX9NgxJwc3aQp
1NIK8nLiZthZCRjbETvGCf7JxhoV592zPWM35KZzUCc3fKEz/Oi3fDuzlO8RxHFXxAqLKLG04aq9
8/WiQWHmKkQ1J9yeFA5gfKM6/vasAgvrJtW2EaCP2VQQPCpxetUnt7kvXSamRm0Zm4Tx+MmbFTBa
apbcc2ZGN25dL85QVh90PbRt09MLUsh5WgZ5HTA1uFD1c2kDL2EMo5KdkD3L9QI86+Je7LWWzhCy
8dQteky+tLoNviEHe4zdQf/dRfGK89AOV1VibhR98n96WvnRpnr3wUdIwMhgFw+4yZZrQRraLjGi
RCCMvo5LRjP7730OzQEVATWY0PQpEeXm5FThJdFj50UBV0GPKDp2qqbvtJ5qL6t75bFGbsjY2IjP
Ciaji0JC3S41wmLr9q2zp/C5oG6bPkH9mchdGv0UEZ504jhLCdHgll0IcCDKIxrxRt+9wWptfPoG
yeCoF3vu0gudd7osYpxemdZVg9b4WhuTibpFYXwZ2tRfFW2ydByMS5ONMG6aDUFsRyT5+q//vhGG
iKSGJNqQ5kk1qWWtiCtlzB3E0Sm1ok+bX3HOCBu6+Qgl78o8PxpuRXKnwWrQj+zmVMJv3qGZat6J
XzqwtEh/ZB4r6VDhogY4CbdE26El6LorhoFuP4utUDwnt+RzAbExG2R6nLQ9gDO/FleqyTlJVIJl
XSvF508s24eOpvMNhcVD2Gj9FdV6hs+VakIz1Ds67fjpDXd+yKw3Oy56wlEC68mtEJxaczF8YqS5
dz0wQSuMQqk7dlyi0uTJ6Bp/46aecvTSOtv1MYKCWiz0h6Rw7+ic0kKwdmPHhX1iWn6ua6MXej2G
+EjXuCTgH4t74+YZWXSRLQe+cW/L4M99HmwnW/l6VB5zQ7PXqdvMNDKHf6uMmkIpdrZZIuOqU4BC
XfND4vsF39fqzI+2s73XsHR+dZY2rd18nDbSgavlYDRgJu5dHAPS8xP1+feR2e2rN7cJiQxtdzXd
5rbYyEjn3CQZKMaoIMBWnkYtivpjbcP4N8r+2aLQesKVHguJUXaj+LVPmQsXowEj/albb4bxMgR6
8iFCEg7OBE5Qlsw8XXpx+lEx2sBgMI1rcjGio/1TThbTVE8vhjOflJB0M9DoPdQ/j0SmWkk/PKW8
G8i+vDaQLGDOqr/7SBsIylEBIQT0p7nYCLlWQlNWbM1yCz7Ufuld5IaFIadrYYy4jfk7H9sITkxQ
3JzeVo6ycerPTbnmVpefnARLqIVBdT8CzkKOk89L6em2eglzsosW1hQuPve43OJDzTUOFAuwrOiu
6dz6OtYbzF9iSmwua08embTyoyy8hhMxKX9Zc6u/yGSJsUauK4eufvzZuLUGc7y2DkXl3uRgP9Qh
l+CSKtdFNIRH5FjdWW7BW24PrTVvlyDmkEEMBGcwKxA1zcShe5rXCU7Kr/ZOGrenoAnGdaVP5rFX
m2DXDHAzM3XwcFtmwcPQhu45iyIH0FxJ1mqx9vHgfUeY0nPLhEHhNWNx7xGX+vUD1eGANKtz2HTa
hqk1Hl21Lrdl1IKoER2EOPdexzREWjlW0ZUV23swNgdEfcXvwi7/2hjT+hB7RPKZXeatWiHxMGvA
E5lrJxsPg4q/yritXPva3ts5xCc9n68tV937WjxoPszEOrbOgenmiLGCeS9rjtkJh53eW/NG7qKS
D54C0n4bK62JCKrKj4WFOtngqAIdGbn8pozYbM5yl1pZO2kDjgL5XNzV5kp2sPBCtefKDMPVEjSi
TjiEgvhTVjFL1ojbmwQcs0inAF6kgaRkYnl1Ir50oitvsenSl5rFsEw8+HCH75qyc88U/QRpxOPG
QLMIm6r9Wqb0HDSnL898gv7YRXkm2yp/7NGWPxL5Y2rd0YmneWsPpkL7kd5HHZnDObKJ81uaHyz3
sOA7F2U7Kr73pELYfE44jlf4Nen7TWH4jD6v2M+ieyJ/avdZdJ8mysUxyGEKwuax9TWS1Js5PxT2
HD2MSUnQGmDH9yknRzoolDtiPad1lqfveoPfaa7i+TiFwCLQBCafFnhRWpblvsA9tg+o6k8VfdjV
n45QFQkZQJK0K+RxPbSxZHgznPLccKd8XebtlYZnG570WV7e3HxCypukn/REoPlp4XSkLFjYcKWW
WVsD6clyDiN4ae6dIL5UvaVfBtsd9iyV54MfJtphmfuXinGnKwiv/cipHyN93EV91u3k+dsXjbqK
dctZuwo6wrFt6aWAkcLKU5efrY6gRA/czfJtLSo0r6fXAWMh44abDW/zcI0K0lmXBVWJtGrVjjBI
a9QqW3wwhPKiNIqdcMGDu7meb8fOV44sU8JX8XxP3qZeKM4beS351kKVeax0ZflZV4HIY1EY7S0u
Fnyw2U5SJolxAUTSDJSCkflgGwDL/M5e+ZChfk5pC+aVt/xcN/hUlnetOcZ6Ztx0z7LSetImnU5i
imbFK+Hqx6nyHLksK6AatnslZQFkjjYBZFH5QrwpRlxmDmsU1m9KHHg3JRhflNgyv+dD8/dGVZwL
dVqB9nF+5Za1MtEPhbQmzU3M+uenMubf8ZwZ77oVF4zXpvbJ1OFGGJ7ZnXMfolqWZaCqG/tKWCJk
Cv7qqxILRoXYCsRzkfjp36/LkNxzs3yJWXntfCf2H0psPJu0GsIXO2dMYoSN+oEd/CNUK+NnhrQP
mhvAQr85A5Z1yTI0g0ucKf3OAtNyGD1E4Bhw0kcnqluM6pZ1CJlLPQw+k1B78MxveWxSc8bdL1bh
n1WNFioo43HPWtm/H5ACSp0gwuvxOE9dvsgG0ZAQaFFWa7qT460xGAn71Rj/iDCTSKGHopTvYgcI
d3ltBw8Pu89YtLFK+wBdgZIawPfBTiiVwhAyRqDp33SFJojQQZZh8ogozPqoCqyno+vVtzaxy11K
VVMGz5XWvXRuO3+bbUNZRUUe3k/c0O8cDxtq3bszeoXpvu8KQTLIGORR99+DOmvucyUlLsAIf5B1
BGEoyy+L3bsqACKx0iNHz6jjTT85LJ1Hs131YLjv/MatHhcJbB9kT5JfwVTAu5aRdpZ7gol6Yxl4
TSvljOkNfzcN1pceMeRFk/S+jtIvyHDB46XHVB7+9hmOY0EEjylVprkVb3S3UT4QPFYkCqnt2fCL
Z1iIDFa9Sl2Q/rmmvahdWj87HZTsPp/8DS2du2roS4p3bu91lOtnV4xp5a7RN7C7LBOzB5O0P9Lh
uNEpa/LC206k7eQtWp+VfIn8QUJfkllp+i6d5koDnwPTqLuoQIGkTaT8VgFhusfSH7xna6AMcDpX
IREYAgpSopTz5kZKRHnG0ZA9952BVsk0op3cTV2idx1AFCvAslfIS8VDbPrz2Z7AGQYiKdrAsrS1
c+opKz1L/nyMNZ9UWzeMj9bUHSnc7LPWqsY2z3r6MZyhAIp5QFFuL1t8/QWpWZm6VUgKq1Zzb2jn
qm/+taly2mDoHfhD/fyUZXp/dbijbcPIV56nEPXvnPokbBczloT+Jx4C89XpgtvkhGQA2kmzBped
YUYDqY9VMr7MbtYfp7bqtzIzCRA8Br0SjXqvjdZTB/dwNVVdf5QHDJ1sTNQYzOWRE+agREtcarGC
0F/KDKKMGyQYMHYF+C1y0uE85qSYBLQUWce0T3YU+0cIPO42iTrj0yhuQ8Rn1xrKR+JlR9lRlg82
QdjrXicXfekyW1lwX/fpsU6brRbkxa1EaXprQEfI31yLvdJTFuyjovrZrs5Ud+0p/aOs040xrPcV
gWlILFlx5A3mkTzSmFSjyUOfQFmbY3Z8V9BWrpQhMg5a6llbj06woYT975gwK4f1Hwjp7BbZ6fSh
j0yzwANqR72fla2L8FT0sU3Rv0o8+74NxqOUb8gHVSmGdVYG0b6tjcPXDHNG5gKnyzjWTSCuoKN3
TXpV3wJs8G+W7RFD3bXWexhVnxMugV+tpqyYJEyfIz2CrVZ391zIjKVpbBk2dAvdaLHK0XLqNQsv
hFgl+xOT3rAsHnO+lMsU0xWQAoB/dimg/EPa6RPO7Na+hH0+bCp9VF4KEP7uCGR1DONnfMrGi9gb
vDZ+dtP8uNzb8tT56OlUHouo9hBGjrAFZ9ZAbmVrKxTMWCxEVetCoYA+Of/qxKAN2rB97eFRqgNS
gII7wDYaJJGh8HcpQDfcmFO0k6+VD3wZx6GOyzurpqmYI3WgE4l9E6vT0aTZeJF7iZVPD01j10So
iDT6pLqrxVVcJb/6LqyGh1Kb8XIOOfp91zYO3E9/mCB+UA+L5Xbd0eBqUZ5v4KXLdy1/9+TMrSjE
Ygqcergu19QgNbQH2L7Z2nS8hoqLXxPoprpHwyLypsroKdAcLeP+5n32ZngvjwIpz/ZaVJfVeEkd
REPiAh8Jf3g0XhQ9ALdIm/4uQanTCQVl36rZuXdsSL41K0M9MPIPBnw0MUVuTc/h40AWM0rWt3xt
8TZwapzKghIi4SBRqFE5YUrYNBL7Ly51tBZoWOojKQCS/RTRfy4h3mkJlXzMmozOtSd6dPwxKfdk
soAS0iibJn7ySIFxPCfe6q5S7pRCMZ8iVY0A8mnvtINJP5OWi2HW4WSLdRgjvPBEAT2tcrTlD0o8
jNs/WxAVhc9fH7dTmaw9Ev7uJBAtT8I71EnqOU6LiW4pfltWPJDBmUl92lFdrWyzKzBgZv0dLbke
TVgV2hQFarGrhnbe546fbJOs1TaV2mWfATk+XkAvDW8Xkjq3d25zhgWudlW0q3Pz1EcY211WnWuz
n1pa49UlzSAJ+AGG2tZV3tPB+GEVLIat7EG+xVJAHtPBmzlU4lUeDf5hyL3gnOtae5zElmJyR8H0
XJKs8a8fyJdMfdsSypCF50Fs/fmpaGsu/8Dyum5+1TAc0ydAbkFuZLkidDA8wn8P1lbEVxEPPUUd
9Wp3sDDqI04smAUXJZmLQiZswjFTozm4YfMdnr4amyMjZw8M9jh3d/92C+UppbzpdUI4TlCxjmlw
bPZ2xcDHQxKWIRhS/MrckcH5JC/IuTtbwAnJLQyrnTzrcREER81D6dr3xXAwkl7kN7DoT3v1afH2
Zy29jyFofo+i62J2D1bazz81D8Axa/+v3ms7FW/JMBEkIPppPcOTN6sFESnQDiX05ClwrkR9OuvE
sAxcmG63N0Qg1WByrEf0a6+W2KUTQFmRzVtYqvPe7lSI36Jl1xN29QK2/bWd7exHOLs/hsGerr3R
XOQ3yzC33nXMw9a13lNqyifVPN9qjTZcE9EN9+hHc9pn0TWe+rPnR9mvIBvPnOHZr8ZH78+Xttgr
CerFAxmamE0RulR19QptJn8waf+8VtmjfN9jOb46fZ0hFAlu8otzMWbfD7P/yBRX39hMB09xCYJT
97hBtBOdyTCysq3lJc671iJiEn3ilFONhVp2VuKwfFKINVnlYsaO1F5fKWCy3vJrQqTbpnH6/ih/
sxrTonaZg5E2Pb4aE6vnJL7RZf2lDvh8bNEzJgIca5ZexNfAzbvnatCOGvRPKC7a81gO4Wl2Cyoo
oUgpKxIAED7jWxIXlii1HyHEM+mTV3ZNB7NapwP8e6E3G4hg3Mc9f9WT33n6GxHN9hX4ZLuSQWSg
lJ1NHUYiZFQ9BKgZngpr/C1XnWKJmbWQeNHQ9PuJCc3K8vWUaoc7b6h08XluIKImIHY3VjTm+8lV
68fQTI/yHib3bO5fnT7rV6ySymp2pgB2CJ3GxE2+q4AKf7vptfPRlq3AZz3Use/emRgsUOR5zcby
WDa6rRrdGQPz5nC0sh+2uytrvfkO/7ZdXjBmVUTxzuD5f76gNiIG2qN5/OtFirZL0rT9//8r/3qB
fB+NkQXX1g3PlNvxZaBTvCLEXQHXqA9ISkKVuyJ2XLND7Smej+GAbDMjN45xmZhvXaItr3dipjNN
lRZ7hsLteix0jewwzXscyUWXR2QUzc3XjQ8Kz3FA9kbpKOrEsbDp+8NxmBF8r13EEpfEAS7jTbaG
wSpi2e2TCkxjVn7titWDQVIEgFYcBSQAfVcst9sgh8/ukxQBWC3mG6NeI4R2DHCUJk1vo79MWuAv
izvH1aZ9XmZfu1nqTfua4MEp8p0VJMMIjYobrHV77D9U13uLuhBchwF03KdVusoY6iQVi6loGj+N
TjHOjaOXBL5xk6y0wiW0KPKphtGF5lbmvWH6v5aVVf/UOudNTWPvxWs1KAc5gxadk/E+iZicJgAK
AccQSFaNZJdXnZvfCPYedvnoJBcsXhREvqDW+lgbuyS51DkWY3k4kwfXVM78qYX9wffay7/VfI7N
+eyA8VRbEolLs301urE8VXFRAKH0mrt2psiSIyWjMvxHqpfgjF4r2UqYl0vOUAWsjkSHcttDWLt2
Bv9Q4nWU+yJ6InebbM0lM3yVW5T6wdcWFTer/4KAYKp3ZUbGGyLxnWWhOwOMbnWz+an3SHC9qshf
YQOv56n8VDH/oicimegK3ipWCoLomDUD495XjXJJu8rFCc5D4xEFIdYPrjEU95k2nwKcUtAA6M7J
+4uj4ENEtvFdnTRB5RI/tSkWQE4m5L5eSTowlmNlpo2qtIr5FsEEmhQOEwok8M1ult6bY++uSe0t
v2XtuLEBnP70WfCtHEAEz4FBdomNjiiDnAMIGGUtmhL+khRw69qjnN1lVUL3Wqi2WoKdjnLXYhq4
Vjpj3mdj+SSDMQDTQkFlwbGZ3ID6u56ik2859XIhtG0gCwDBvnYtp0JeJZJuIlUhHy9JHlWLN6xM
NfOrgqVzZ9D0R0tmI4gtrvLWMReKf4pjAjnllbtomJEmVrT8gtDTf7iM766y6vKr+aOYIYy56SOM
aGwD04SlXqydSqCZK1SsGNjz2TqWFFkwzdV6p450a5c3Bc7vQFC0sawO1Szsz9F/301xKK6UoiEs
JYw+8wDBg0I0wddW4V25C/WPMMUqgWnp7y0v1g6DVcIsynUataIvZqIgiCslfEj0UqFXML97s97c
5HobVI+95kxDLIxXwOid/w3Zb//tWvBM3TY8VdcEF5b//eVqM4bQbMbMN0+KOw1HdYzMcxpk6yVn
wB2LdVahppGC2Vmhe+4S4bnsQptRTsFU5sTKr5y4bV6k8pYdwMTNS/aqN0pzjeUso5vWVh+/OyZC
0bo1IVy4IWmGZlvdjKQgOjRTH3Wjzp466NhKMibPWlWcFLw0B2wtFtl5LjAgSKMvKhZrvjJ/+OFB
vPFKO3qSSXOh7s6HOY1J/jUZRcwiideyQnIF8waXk9galVykOHMaVIP9utATVHiIaZl/NDm9naZC
/2lC8Ubj7B293Nj9gWL4qv82+Uq7qoX1O5nm4IH1WkpL9H6ICpbSGo2JGhLagF4A8ZzXabvSqmKE
ZVQ0iu+eUuZLZ8lEHPCPLem93eifdIMM86xAv//BGOaqA0bY5IGP+rKnZ8lAAEvmn0S6xMdRbA3B
KbGzdCu7znJIIB+CSPzBoUOiTTos/6WMsVv+88Hnn9P9mdUQGqIdkosTXVeQsaYS3xI3DHY+tplN
ovtdsrYwk6ygWM8sqdL9aATDkwP9D33slF4sQovfbTD7AekB80gbbgqYbvdZa12zvFVvtVngbi1N
aEhKxBSHur4IyFp1onHEBzb7Z/kwq1AjO8vkQvzPc6w3ieaUqoA6oa0ii8WJhPSdKcYXZmdbu1pH
ySOvmeNgXYdR05f0tsburbUCMmrQhoRsWOQsygAZTzE3BUL7XTWWyQu93l/SlpHXzjYStOf/7BT9
n4xWU8fd4zqq6nhgi/6GL05RDbAUg9Cp6rOLJjyQqN+VHTCNbitPkc4uYb3pwddukEDw03ATG61z
Ljz3MGhKH27/2a1w+QW2rsLL11EROa1zRT7sXOUWuTTOlYp2vBJPJJ+erf5352KKsIm9vIWmb1wQ
ZD/+cZSYo26QDMMsRD6nlLFy/c8fwd9sVqh32N0QxxI3xNBWdQWL+sc3gmGD5v/9H+3/dlzOssie
+qPVm/bdQhOp3b2RGeGD2emNDkpiSvZmmESgLIyo3Cpj/C7VlYrVkeaBaGVDTRmsFxFmVcYw+6QG
LKPVfV6GpX4r8g2scQSTpVU/NLhmB0vEHQe6Ul5iS11GM7UyBkhBaXT2TKRZbQOqsTqt2A7lc5PE
800KZkYnA+2JBuQgpTM52lTkD9luTI2GAtou3soxsEUudHGKxK42pDenwXdpj5X99J8/QFv/y0zm
OjqoXwu9nOqYtqb9BfDU+sYpFQZtJ9sfiguLroi8jmjlGm3zoMtIgSV+oBg154xqMLx64iG1ugz2
nHHJUyisE2sRf9WlnbWyYW5vFrcLkboTa5FW3TSFtdUypna2MAeNCSbQCbfLbswMFM9tNXKtZiTX
13SM5SRT7rZiFzxkvVYVq96qlWtsQm7zN7kVaFl0a0C8rjUtfChRNe79shYUjzF5QMa1ZQk8oXfp
B39Xd70JQr9sLrScEADZBb8H+C5WcYR92DB++obiPWE57A5ZlWl7Z8DiGbAU3LSmHt6Fwl4jC26b
hEn+vOl/S6u1xO3vD+4ThiN8LNcgQ1DXddJOvb+cmxhZMnSaYX5iahSuejN7HXRCAkz9BEANVYft
Fiij9eRbWSZ8yi6mSddxMqRFSKB9K9cOhR/jras2NC3cTSd6glmQ4+SYS9bXsZfdk6C6sYUp3x2T
TwDXJP0IcRuElfSIjy71/4u9M2uKHMvy/Fdpq3dla9dVW1c9SL4DDk56BES8yIAE7fuuTz8/eWZV
gQeDz/S8TplVRAbgSHc/95z/4qiVIW3HUHcaTFAfe67EG7/tEJhWDbRX+bonY61J8I/QauVx7yY9
6Vl49bVx8Ha6tPzrX5KHcZRJvWxX9ZO4mjqioFOl4fRHVzYrmEHd1dezWZwrYaKISjfq3DLhZGC9
fib4kKRVU6uqZ++SIBHLIqMaEg35a4VDBdIqtXVUkqpaZToyhWATEV+QFWWRG2J4rMZ2D5s1fzWb
+iYdZDLARTcuwjAL9vRzhxpqXu40DUXwUgt+11CuvIs6HJjm1WB2qGaNfuUtT3wWcK4weZSZC16E
kBp1v+/UbWTgWFfHyY0f9+0yh0x5B3/f7YrUd0RVbtXWSjgD2+r6338oSqXDJBLQMNGpv80reEbc
I2sH5ZkEXSVD0R2fPPyVXvOx+WtjJtKt0DruZ9ZY3Y6S8nq63I9Ko68npVWXpIv0B24QpLUjssdj
AarSmzGlAr4gukvat4+fzMpUX3sGKfLJCrN1Wo5AG0wt0RATWeR2Wu2LwAoc3MNQEpvZhGpJBTBV
4u7Pg+H0tQDOwyIzNIQiqe3/qeL+ny/Df/mv+d2fy6T+x3/z75e8gALvB83ZP/9xzGE+pP89f+Zf
P/PxE/+4CV+ImfK35sufWr/m+ydyRuc/9OE38/S/3m7x1Dx9+McyI5k+HtrXarx/rdukOb0F7Zh/
8v/0m//xevotx7F4/fvfnv5IQ7AAgCTCl+Zvf31r+wfnG9g7S56P/f98/5C/fmJuxd//5jwl4eef
eX2qG36HYvzG70AeBTVCTtHZzaF//fM7+m+6pliWrKm6JfPX3/4jy6sm+PvfJPEbP6lqrA4Z5Vl9
9vKlDPvXt1D9gEhlW4YhDBLnxt/++XIfRvLfI/sfWZve5SGZT17n1/PJNg2ZeWwYcFll5czpq6kx
0hSiHbZCkY44Ty+1OlkaTfNoDMY6z9rHXJsOrYXptC/f96WXUayBqfSuy/56qw9vcW5pIYRl0gnc
nzRNsWnYxzAjkqQGJXWCSzsnhT/gCJdXbzBYV+lgbCJj3CKZ6HiYkyQqqtWFhBEOKeoi3VWKtBnS
ZvX1+9javJF9OC7Y3JHlt1HoRyQE/d+PLwT3YzJCVKO3o9zdNKgMOpiCobiooLc1VEsjwj5m0rpv
jYr0Rz4lb3qO3ZFfoirVLWSz22k6RSvK/opdr35KXrOs6wkWjbElVfkoI3eooaGtptoyzbWNFPgu
9jIoN2NDBqYunBC4BKIU9NM3PSDWz1sX77HF7HEgydWdPMZ3pKGOiqPFPsn0QT3EWnUjyC16NaXk
DrakNG6ANZHEUUhszKEA1q6tvrHVVWILN8dotpUAjCLMjQSzv7S94Eq1j5SKXWGSH6hW4XSnRLiY
eytbg08cAjYDeWUPwa7zjUUoUX0a4SOHY3JrNiQYai10ugyVV0goIstxZKtXCPq7hdzss6FaYVZ0
a3bDutxSwtupebhrPbHUktJt/Zagulh0qY50VfdjkLpl2NqH5loe6++jeoVinRtmD7ltOF5bXEv2
tzDFuAgPU3CLC6WMNrHcwiESgAMNCL2athifMg2uMmd9WVj7RoVj2RwGU1lU5ON00uGB4PoJsVqa
HEWNN2mnHETi3/pS54ZaubEwyioiDz11vabuHD8PBlgwKVJvsI0PAEOXk7ktLdiFC8uiW2SsxOZb
qVBuHQgZjlVhEwu3QHGTDOWOLl/KkXaLjjBosHJNRoXBJatC5hk2P6yYKX/qSnsJlpUM0GE0QHLr
uOGChG/yQ+15rmT+bOiXvqZ9UY5eTLGooFMP3oFfTBXlkAkECnUEeSGcBZnsoppOL4KYx+3PAfmF
Sqx65wXeMo0kaqeyY0STg+C3F0turnSIHIhq3egj0kPAjR0PKYhuKFy4K27gS/us/TZ7yxRkUfzs
Cekq3QS+hkdiBPu+MallXFsoGBJ2kl7+hs0MaG2fXFvr6NgdSuBhWjCzenpADsMNUr5F4VcPFNeS
BjfyhgVQq6WHRXBQZXAjrdWgGCuzIxWoAu+Vy1WuGAuCf+p0123B1XkGStAY29p0vfyiT/Im9Tex
zzU8e/FzUNtB6saKtJ56o3NNGIqkj5mv4y4jlezIJeMaanXsthT2CKBrx8ZNkjMXNXdbWWFAeiXG
UnP0WByDLi0cSd778KGk0MhhSoRvE/cz164lpBerYuXp9iZLWs8xZbpSh+lAPkg6ppWAd2pFO0MQ
Ik1Wk28GdGvGplqWQfGsoE8E4YSLLu7Qi7hGWDExp2aJZXi2tCvbgSb1DKmXiglMnxjj7eXUNR1f
XjYNMG0hUCctTPvoT2NO8ehYVFKG4UyGSndVUauLkBfFs73J0c+rNCtme9cOsWkcpuC+tRB0b5Xf
STQjnW3PeOZrG3Q5rtkqwr2A32F2xG6WZzD2wGjoOf4KA5u/lnf7AVsnO4zeCkEQRtjmdLa3JHf2
PAwJygf6oQISOWo2RV4ltFHG5b1MX73yO7qHTXR+T7RINYcuuc7H6tEAIOS0wQ1wBreO6i3gczTo
++Tt9M1WeagBOml+dlf24ZXdVGLRWzS+Ig/YQtRZBOjMETqjR6tE+94btsBMyNX1KuKKDG7dBPhg
sfHxG0WR665I48UUtjBp2EGr1qe6H6Wk58I/snJnFdQj426CqDaBsu0a9afa/gAjhF57eDUKtgKB
WZuTN/AWuuImlKilZWynBtQeh5rRMxaSLmaj2Bait9TG96fPqHb0Nn+kHgDo+4S/KLMhgho+JnE6
y8YGtpPjOQXd+CaHget0CQK/EeLRqhEUblkzHUu1XQRloXJnkzEVRFW4g96Apt2hLPhklNWPeh7f
JRE1DFJ6dJBiA79BbbKfgs2k0hpSHdy2DIi2FhjkYaJVFIyvlYbvlVQ3HQsdH6pDISxmotAw4LFj
4K1eYZTe9JjVQbYKn0tQphiL0XnhN7+xwo3UrkQq3GEMX1ov5gCEmT6Jju2ZfsHh9iRdghZ3o7po
I6puFvTEEh7Vi8bC67z4oxdd7dyB9QEtjQWCm2OR7sYB2sdNcZ+Oau1kHS8FZTtalXZ3AKFfuFoj
4Z0AE8hAL26FC9nkZrgjuF1f3OjANZ1pwopK5jGopQhHy+ZGyuoebzOk3+Zx7OpiFa8tucSIaWwf
IVQfSr+VNlEkvUp964hhFZj9XWgxv1TTf2bdJjA5sNSpWdupFLwp815ie+a1EsnXqWq6U5Sg2zZV
9cIJOumVLwPQyNUVQOo3ywLEMvXSzkCLZ9G2ueYAVxO+zd6J+SaHR7G1WhPGCtr9VKsf8TYhUghR
fcB0tDL0A+dMsVLnNc47/RhEseOy5BbRzPlBKBDTjGhTjSb6RJOsuTGAuiChbzxEYg1zvNcCxqMW
HCkTjrwK81UBDko+hNZ4NkouNdBK2p5I3r6DVSEjpcX2cGUlEJlSM1gWA2aDkQg3U2gLqNnKIUF7
nBwjR3A7aDt4bjen4YrmoRyH9tG8swTcpIqltraRVx214arF2SjzqkeRRG+iLx6Fure7UXeSiE1a
Gf03ify0HObLiRFxptLaksV/Y7vHmaeEZtfp4OGviohMdtroDLM4AiR3TTs72HL3gGfUrVb7GFB4
WGj7wbNcQSYAue/kZfisgvxw+lI/+Im9QZnzBRvscOEfmnWuJK96yndbBBjd3kKsw853JQ7aBWqS
TlCoh6ix0N2xJEQ1tbUMIAaaov9CevzN8HhYjJE6oxgtLfk7PIJjOC5A7o2EB8y2EISgiw6ucFBh
eIyeqqBB7r9+FJK595PisbBBPIfqFtroYx7SoXh7oESilT8krrGUikJ3oEzlJDG/IlYM1M9CSpe4
6Mg+Ci8cTRiFPEYg6Rx1SF1NugqDycfXsrFR3qQj9Ui57QbzDz0j+xpRlGAqcrcmdwHbDW/o3lRu
rLSBrZYg9ZTbFXpvnXZXavYC5NxeTZLrVqpt16tgaXTiW9+J/dSWj1bkv7WZtsP1bmuoxWPfFy/2
vOxQ3bGdvlU4eed9p4jtu1jvYyfL1lmry64+D9Bp1xsma9sZNK7wSVtn/WPQ1kuOTbAP1NOtV7TE
r4XN7AAdDek5csxa71zs/FCUqPPSMSQK5n3ILWExV6HCjh+t0Lfhao2DKKoa3KG12umj5BmB4x0E
XRu37dMHEGnRYEz5rEFdb2GEoIbUID7h8yHYFW+n/8jCeoeawhKZ8IC1g8LhlWYKSiaMXYpKQh5r
O0Q6HJk0rByi3j6/xViIvaXMxSX99ywZn2MQ7wsNTK6d8khJyr7NVSfQZGDIeV+49s+wDPCmJK0H
TB0AJM3Ti3XrTQ+TpR1AcqAZnxPWeczl0FcPqVU9WoVFt81naqKPaBpyrVxkncfqtOkOZaTeI0HV
2hWZcGsLumrFieU0FQLtU7GX/E7aqFOyUZCgtD121cgXEFDK+nejaxcWK9Sq2bEbcPmj8numdui3
s+JH1pync3LNL9bBxCV7tRjCYVpoKalAOXlCqsLW+X26ZqJFhb+XEwc1TeeXRUq3Ir1+h0rCc5qk
e4tD1o04urDQy8F2U773h2bfSfdyMuQO/kHjOs4R7RvCrnL68WWwENZvLI44cs+/F+zzjpp4v2ex
WGTz8aF4/EJKpyu0xMDeoS3oNEn0NIWA3hotswnEDUIAxbiJfPVHwBld9wnYGErNcPHZ2Qhlb7wm
vZMAkvUqc16CWrCIhxJtKByj5mgRuU409exjEDCxugHx4j54GOdDdpz3RsBjhDGbLvGPUgR8oxlr
7nPhBCG9sRY9HZA1xWqS/XWmVomr5Eh4F8PvQPGpdqfJcyxe9BRWLIWR+dcjt6JI4VVhU3+DCC/u
ufTt8rj5pscw9pD/bEZshTyFEbEN5mSWbMG5AootbVfVq+syeBqEtjYbGUPp/K6LjatJKe9N1XxB
sII1Z+GkUKD2oIffdCi2znxelSkHr+xnN6DQZe6biBJFFJA1If8sSzBOaYTlWTatUFuMObQ2vW/e
+aDiIVUuU1zA3RoQM7ZDS0SiOH/LrFl4xbjV0K927VaDFaQhWGGiGeF+fYk/VTw/3OExlhMmZVGK
fJaqn9/hJbNsUuFV+tYb/IV+iEbuZx5eRI4iq2sxEIca5QB7ZJ7Kc7ZDs1hEQEkWYX7FfeGnObIz
9bMjPRYDpOrXisWJXcuc2GqeXJet4njAgs0hf5T7ksk73AcmW7ZRRW+DzD5pkK+Hf+X6efQ8b/Ad
uzohqveqDdbeutGU+IHTAM0WgPZx+Px18xXll5S3rRgUsCipUsNSSGh8zGFEQpa9XifloGYVyUSR
uqroufRGMEQW2L4R5NXeUVLwXxgIxP2GRIMZrScgjAC589knh/uQn7J1VPehws+rgbVFOx0Uf4at
EFNewq3TFf0PRe03fj7c8/k/A1wFfpGflj/T7NnaKHp4hGP/dgroOm6RTv/Tzu3vXWIf24p4siz8
wVGUbKffIWaE+W1NnFeWKe8hoUZnqodkvvoUObSi0gCbOMeBjcEGOAL20DJxzK1GLE5T1TAE0SpW
RYH2iluZ7U4J66aaL3iaQfnIQ59ZOyoVp1utMZReyMgLxL8J/1dTjjxRNppHsgToT2BL4XRNcScC
AiRErvlIjQ47KBeLMR5VcTztwqdDqTb1NZoujSyv68C/PW3GpwtnNXA851eiZwecg+r5/Em4BFh+
TrpA3RsKBwGmRY+FfKXAcnaLjG/aHOfQgQAeEUOxclB+sulvoa8r1MpCrfhztfz/HO+lHK8JERM0
JovnqyRv1rxmH9K8//7YX3le2fzNIiFoU+MTs90ppZO/8ryy8Ru0LH3O5VIDVBVyjf/M8xq/8WUT
KA3uYegsyBqv8c9Er/UbsaNlUIHGhckiOav/PyV6sV81cDIjrWycGjzjR95VcjmwsZqz1Gijq+NG
1rkL6G9m8NZKr0xIgNnXTc4lpnpNWmUZQAt+11+fZXjPN6PT42dtANmQyXbrZ3nmGh7YJCMQvumg
aWadvUBDk2PWcjUY8tDwnb62EEaOUAM3l5ZkXVBuPc/n8nhT1kjEK2ThDf1k8fau9cqYcp71ZYxK
derWaKiawxE+my0fDfm2Fpu4Of7fN5ipoJpCo2I2D+DH/s4oKNo5CmIbUZCr7V1kNl3NfO2t5ZyY
SQYMBFoSNHrFTeCSTu1nrTXAAglaTP5aPevsCnhVpBtpvBl3oUGNDqwiIxqpm9i79Qy0p/4nw0sJ
VQNAaVqmgkLux9b6U9jkXprHm3ocV+UoFgUgvjZj++xqpxSvSgi/p1eWqqzPdseXZtfcoPdH/Ty8
rBQFlA6VEYAKHx9fqLJsBxkNBq+6BE+IZxBBS/imMpd0w9W4T/tB5vTYPHCJx1MpJ1Dy+5cLY/7Z
a5iyLrNYbbrBPlOObWMsUBSkIzfhOG68CWFMFLYsUA1ht4nIghXGVYXGVKXKi9Zq3AlCuJZnXB9/
//pFVO2T/jDZPSxFR6fYtM4mQIMUcZj6dbxJMmyNGhvJDxVCjgLxKXHwmHGgr1Jh6MAI/Wwghpg1
KWJiEavv1wDAHCjtoOSxw24RVpbh7hAN60ffugUJfGHsPpur71/1DGFSg+3yy46VmRAcqeUdYprc
oO4a81iHP63JcpBkWnzdPecC8PNsef/Is2EyO1z4KFTHm6GjNDvC1xU/JPtqSl5rXJXtxl9//Txl
/oXn05P6lqlrJyCNcjY98S/CTt7kgT7pTD8gvY0fg9e5KUkaWzoO/SsOA06uvJaI90TVK2t03hzG
ZhvlF6bGqaD31bvMG/W7nXBI46ryBPtSNhZLpbOounCJbhonk35ILbmq2hGwhVoRI3CMf1N5F9h3
aIN83SWfDsG7HjnbL6TWD2tLokdAgbkh3i9+L5x55sVltMCwycla+cJE+6XUeRp2TTEUQxMcgfrZ
KIBBrxvPpuWNiBed3S18cihWJZ/2KJtnj5nhVpwNevVD58Ily/GFV/i01cBQZjAKgPrzU2gqpAp5
+okzQT4G2bfMvAUvgmL2D5GzJaWm+3Unf7a0AK+pGoIBc433rJPRZYOwBHlhMwNZ5btU/9FWd5x6
89haKVcRhFa/fuJJAP18dr1/5LwxvZtdhe95vp+MqHmQoBeZstSlOy3m3mdPxBiLFOt5NencCQuo
lC8jsoxrnH3pLc7LyfNIv3+Ls+3PrHJFb1tGOmqilTaZrn7QIhwSiXrs6Fs1vHIicfR76Wz/UDs1
mDRf/+6J5wu9Mc+or3rjbG8rukiK8RiON71qkFTi2JeOrLEMuaQ6P07qD5GhSHBpEOZ73VdPPdve
vEyzQzZyZhlHn82uWgPYSin1TM7A9n+hjZ/3taVwzQQtoZ4q6e9GnDTI2BWdHG8kEW/bEHWpKVuG
XPkJLueGqkj66h6mEEm3wPrrtLHM2yy16EZ6vfAyn3f4v17mfIlzBRWRBIBmo1PloYwZZT/nyEel
j4s2XgwTDlASslaUFb9+8mcrm8caWIqw1kz57K49NVpdl7Xy534Grs/N67u++NmjOJF2FMuPXz/u
dGL8Msbvnje/z7teHzUdMepO5QgjO4NnmBOaslO37CIePPb8Z1sGFJg5681LkfQvaYXT4lI022L/
kvlL/fhoHbvHDjcHDuxcRWxYQWuGlIq2mUUiCnRfq/LVqJRlkiNacwF/9unMxtAFLKUsZOv0au9a
TYZiNnUziWvJlmHPc9q55xPLbOVlyPO/7uXPjm3r3ePOWloFyYBcosHjisZJ824xx3DCh4c+/Y8m
rgpSQDUNA+TJ2fwBFRuhiqrFm5ix9DpBuPomjBI48bptbSo01Mwhwh6+buCns/bdU89mkWpiXGTn
PHXeKeYU8nwKC/vVV19lPVuKiz2qfLpbaICiSNrYzKSzJxqKr+BHxrwVGNqUA1FHc+y5CabtT4Iw
Nbyet4hylBbA/+TJpMxyl/U3dfz4dcM/PRnfvcb8/XcTyRhjfwThA9U4/NlW4aZE5kCPEhe8KlWt
bgGLwNXL5dcP/bS3//1Q9Sz+qPK4AlMLPf50GgT9eo4/ip4ihd+vtQGEyMVpNc/QX7YJTTfmK5Gm
Kyeri3ftDGwZjlBIO5EWX6dOkBNzjj+pec3XslangIvKpfpq8vU2nC4sn893ChLB3PmZ2cYJXP7u
6WUJsM3AJ34zgWTIIpBdHP0SUvhSREbVRGej9df5xIZFGKrV0fXX/f35Jqkrusmamu+kZ+tXirEa
SFXBKK9GbVyoIMX9gpOnkZ3KQ6OzBdsADNm0LjT804F+99yzIKjTKTx6KtuUrGEGZP7ogUeJebdC
NMss0Nk07r5u6aUHnsU7MeCpMGgZZlFqy3lvVOwfFXUsiFygeY45c+zrB366fnSdFIOhcsMUZw+0
cyAfnk7P6tOsTOiEDfs+QkURV0rkarhwHyvr4snz+VNJqMxG3yTb5s3l3XxCCycK4t5jPLmyaEq0
avwE8UF9W1FNEUZ+uBGdSQIJZEmqfC96+VFYHbUWc2ETe7VKhvrrEagDuIRg/XWH/G/m2r/f7Szo
0s3R9C0EwEmxUOD14gXYb4dIM+cegzwmKa9wNZS6W4zdhSgfX5qzVU6eSTY0i02a6yVh/tlohCVT
Xx6naNNzkQtX6G5kTjzqL+Ng3A4o/msqmXRF125bs1w2+rVXF7tgyFeT/r2a7BV1vn1vI9qEfGsB
Xtss1cWIaKdVpKTLgB6VyXdZ7td2u5V8eKAmgDQj/55GEVquol5pcYEmCY8wDP6o96qm/FT9mHle
H4JYfekb/QWSw3dpHK6aoVli9r3KozfsP1YVZcESO8MafqlXYOBE1TNAhiEwko2KhLfa/CGSCsnF
bAVxdTN/ZP5RxW6WWdgu5URyKw/bYwBYCnCcyP82fymrsrWJI582iHutpZoheRiBTe0ur5JNkAeI
Gb4ElnWdGMV+AEthaTAVY/42EQ2P7mWzcRErWqZT6WLTaZXVIilMEGP51ofK6SXtzkryTUmxtE/q
XR2Ha0hrZHH0W6VM9iX+oKBnHkRuUMku4DghLZ4moNPyFY67ALhSlM1wH0YyrUESM/fwEy0R4ktz
JDe6ZRUBbq/zFRo4ThAUV3mBz28BJ641HhVVudWa+LtRJxszn33ScKQbFQx7hiu9I8qdd3IlYGAk
PtSYYFfFgCP5TzgC12WKEjHdEnoT3nvpGrsnh2yxE2YePOJsW/jpWmv+aJBCT2F7VNoPvVK3OqKT
pZ06rZcdZUMgTh4fGlU8hLL6hNTukrrGHpbydaP8MRkS3lQ4ENFDcvmHUioLBeCRrdSI9VZuDWDJ
zmFMFsg6RE/Ei5SQ6Qz08A5Sn0Bp39lGhZbf09TY156SbKI639bITc3j64XqLRogW1G9VoH6AKzk
aODxAKgE4GrnLyvoBLgA5XvRm1w0evRyxUPbGk/+mG6LcrYvSRZJU+6xrzOdGMSiD2zQyMqjkms/
kuZlitTbecx4r51XafdZAFKC1kw4QZQgXpTQXHhWsap15arFp6+sqXyle/yTruKp2vlZdEg8NXM6
C+OVp6FmFO1oUxrKS9rp94p2lMxg34vptsRdzi/aXSUotOv5Orfu22G4CrL40DGfWtCxc8M1f7wS
ifeAS9bi681KPd9I2TCIBVTyw9zZ2DXOwh/ViKW8mtOlU9s/DIVFGtKksG7gqIVlhVGE27HT1sga
b1Gi3MZNj1ZgD9Is3Kb1bKs+rVr8vaToYBeIJCMiORQ+9nfBVrE1lL6anRzlt4lxMPwGsxZpUxga
fdXvvm7GL8mGOb8ORF5YQiX9y399PA+wbcChfT6FwjQEd3kEgmog4ycN3/PQX1qNt8ERcBUECEYn
ZF2tYKkN7YUrySmIeB9inb/EWZCBHiMEd9PmsJ8yBzEtGDH3mnnf9A9q+lBPDiLa6U0mDv60y6V7
CvdsOmN8b7X3vfodGFhVf4f+BOTv+ULvnIfa5y92FoXYHem1dqR37PahljNnUO6T8TsS7ZW6D1O0
Je8BnmjpQ1I84x/vIPbjGP7DhZf45Gj6MERnR9NIQUaVZF4iGfZVBMPYByQCWKEPqMIiQn6T27sy
BZvq+RdClPOY6Lz5Z8FCKzVVoxUEC8nw0Jb7QX2e0OvP9gOXjnG61NmfPk1VFdxECXip9H2cipEQ
qpGX89OQ+MrxvasnGzhsc+Vj7YxWtFMUy6bfz23PEMlvd/WEknANHioBsQpIevKMtTRaq6/7/5OF
rkJg4X8G+WdlprK8j5iyro6KSicqwW0NnY9n0wcYtw+iB5SQ1YCnlhdJs+cpGPpd1+Y7pU5BE2jV
2d6CekwftR0pGJiLbq4ne92Mdmo0fjdCaWNJ7boRm0kzOWzxXLHlP+zWY48wwTMFy/m/y1KsM3il
RZTsbdDqk2XetyLcAxXZDAk7d0Q9B8Ew5hCS92ZGZs/JcJppNfX2685jJ/k1sIL/QdXWsgBLkHP4
2H12FFkIYXQR9dKIak3kjjqxZf4G/xRlJsdqd0nouRkX9CpTl1F4n1Cj9zi3h+qxxU6if4sRcUQV
w201DobpbdKfYEM6vb5PgPMDXDX2XkGaDNGSyZmh4IBidBkPFOlqBHqLZl7d3wdRuBZhiDe8O1FL
SnSgsf0zDDMHQw4+KFZhC6wRlJKAw4+jm5OqIdKNPTgxqj8goAeIyTF3LPx3kPpV3HF6oODbEijb
QDyi+g0/HKjWr/IEFsN+StTjJK+zcdFKW5jh8Gzesv4JoLZr5289QN6gfLXYUazyWgOCPWnC9SaA
FkGEojIKluRjUOw002bJPryqq/vBejJIqDdUmGxKuy2vndLSMn8EkeWM3lEj7xCYe+HNhPyFLB2r
6ZCar9b4FGmPXvFY1sceq+/ym57+bLcxXahim8EQGNmFlXxCBZ3t55QS0Xy0KBHA7j4bc4StfRXz
mnjjiW4/GeNdZ7ZrlCjWiVetTU19wT03dOpAW6ep8nICdQKtu0sCFxWOraTYG2QEEIkcXkSIwjj6
LJmL6d9r3Lx9PT1/cd9mpZlCRY8NTSiE8zT14+wUoH4jdDuTTV7oqgsk4c6O7EUVyy9mwIbejehg
MCTetax43724/jZE5besfMiyYNtIzTotAH0H7bpEciyP/MiNU/FN7c1bpS0etV5VXeCFmzbDuhjF
qyZHhbMKkWD6uhm/FKTmZlAtFRROSSKzUX1sBiTPpmihJmxsH0hi/xArh3K8H9obxBz6e/AJAX5p
XQMKVsJX26IWdWGdnzrqfMhniNRcq5+38LMtK+0akStDmGxsu12p7JY3djI8Gaq0KqgFyvm0tjBs
ztR6VSEqDXtiNYyryZbwgYDnbD1FzRNKJAjKRldKKiD6DCQnuXQ2KOoazRVJxLUUbiUzctHQRTYL
XTZ5wCewd/H/uZBk+nT+vmuMdZZlmnTba0UUJBugfQd1yDYLLVa3gVzdC83D5tGk3oQtpfrNROdC
QC5X+BmJcjBE2zU6iFjv2UtTY/MoDZLltmsE8aUb6ydRAZnFf3W4dXZaFno69HVJR8tSt2sWOk/H
cfx2iNRtPEhOmS6n9BrJwXzGhkliH4fDJqYoOcFXMHsQ8QDR5dEttUUihGv4lxI4n0WWH17wbGnB
bzDxMImSTVWAVsnrxVwrp3g23+ZDrlh4AuERvujJQ9j6j7C5Cyigf70u1Dk++2VW2jLLQuMPLs0f
18UkhqmcRgZSIg8KbBgKUY5Zqo2Qy3STIqsDJTKQ0s08PzGWdmsvo+xRwlCRtzU+qIM6hhyS45oT
ZydBBEKeZ5FxgnaazIeaC4HwHEp89bpnXaaFGFyUmvRnsq8VspP2x6oGrE1+D7zehd755GQ2ocAC
5FERAQU/9bFzRNO3KJPF7H3asQlSpwZqAr7FAmTDWZFbP74ejM8mhMUFgzwKiApG5GyTyqNGq1Rk
zDa1DaIVGLA9V2yDu8ojcWzpYCkSpwIyCGZBx/Eg66/Q0L2wtLVPZgQvoVNf4kWEkM8aPQCeBfrO
S9hTBYgEUE2xKUh9kW3fUNZiqbCKUUjWvfpu9tExPdxwJ+xICniWfr2Shu4pBgQSk4qNYGSGhdik
9rRG9mantsYiTTwsVDtuCjWg73phD52TyRhVkf1I9GJXGHdA5i9sBr9kidn/aRUyI0SqpgWG9uNQ
JmVs6VNOggQ07jqzcT8GDZYFd6r3OkAdmHsWTyqnnKml5uvX46p/1qWKLBsGBz49et6laHKbIQWk
ZKNB4dDBSpkkwiSVBJBaLq0czqmUH0w9X5aWvIwzeSvn8aqUI+wygaypfyhNRAbb3BlRCgUiXtHE
ha2asBvuw1xaxUbsks/atbrygJzlYR4JyD2g+/k/UjKBUSyHnPoOQZqvfS/9/kfQacuhBjFaQ33J
xi0WCIssIK1pXjr3zPkKdLZkqVkCSUQtymSWnh0VmNwh/mG2yWbIsn2C2hlJCYsTD8GSK95AlsLO
aQ0f1YIufzShAzURPKZKW1l5sFFjCMYlhgr+RjayPfPwWq202yqPfkBfvyOvA1f7ti+GWerupqnw
VeOA0eG2iNltjqRajgaOfJzxRZkqr3vU5gPL3hEM3BSBt5Ntf2Z5r+aXyUW+r2Nk5Cq0jGGxJeMN
GiGbUof2FbzFcbAZG+Pa99sbNbD3eUaVAXwdUkPLiDILNkkbVNJ2KG6SCPquGiHw5tZNKQh/PZtm
Lv+vHYqMOCx2GyzneUIiYYrBBhyTTWnDKsDeNEg9DCOsZZFayyYZEYe0aCyqFvpLmvfrMlK2vj2D
EOSlhWdJNiq3kNbu5XpYSVa+71f4fxhTujQTDJma4jZA5/zrd/50ZyN//K93Plt+pd80UzoSRQ5z
xlqOKIbVxm1mLA2IbJIMJpRulEWL43u2jC0SbgPbrdT1F3Z05ZMDhIquZRHNaqgunSNEpSaw/Ckf
SJQOGvLTI/aA40bU/RpBDezVZrfwYWWl5W6wBLJxPVnBASkpcGx+h1U2o6rWAboYl1L7p7rcL8tE
ZbvVVApp9nkZS/apV5Ya9Jis1JeehEljGm4izd7ZebiuhmHV6fEi1eVlJ4ldmfn3GMWuzcWcD0Yc
DQKUtMbbCVJ/sGoL8i1Tdrgwhp923QzyQaqJ8sB5CE3SPweFQcK0qod1K+MvGFtw52G92LA5UaSS
UJ/u2pBJhaGdbO2hWTmdaqBqC1Khgw1wVQl7f+Gt5jPxvN9gX4AQsLmL/HJGI8pOxBJrRKKet7HB
2Kj/i70z23Lb2LLtF+EM9M0rSQDsmWR2ynzBcFoy+jbQf33NUN2q6yOfYY/7fh8kW0plkgQQEbtZ
ey4323bZiCGPs40WWQ1YaQwIEPm/xwrT2f0xd6GmJO1ra33Ssgn//g39DAr+8oZImVQ6gh5dpF/2
u0ZbInbDrNwXwn1EDUBQwANDkj3PnvFpMRW6VfFz3PRKMLhjSPcw7CkqzAh2ss4vh+6R5N2zyEGP
r8xQS6livp1bEaRF/1J32huOTslGv1lz6ye2dsNEzC+Xfb3O20qRG+UlMh1fRnOp1eGsx3AIRN7M
EdfMbo6V3hyL/mxWlNwNhaGdJbTT1lfxZIhT9MqrvZsmovW42RewzRv0Hm3fU5enSxP3VdjF/c5R
McxrRouoOfI7u3spzfG9bXa9Yn5apfP+99fzPyWgjuVosozMcjV/bWjjXUz0sHblvjS027LCh8Oj
TGjZFj8cQFUK5wM+uToYA1c6FZBOuFUI//JnjadhiGiyarKTZud4y1bU5XXFKMIeTq4W7Y1Y4RPg
+wGCqcGCYXLDqI72f/8J/tPmx6nvopCTURWGQf8ee0wRY7Lr4JV78HMbI8gzl2MZ5IK6bj3GdDkc
gfh4PhjLEw0Ua423dG3+aeP7D9kQAnH0gECVSIB/bd+JpV57Imew3VPqj4azs7dL0uzibv6K6TtU
golyzAVk7XrQXv/hCshP+O9rQmfLMB0H1AmTN7+W60A0Nlq/EEgzp7eRHBKE1Dstvc0OuPMW48Pc
O1rTdmY4/+9f2fhrCM8oBPG71CeSdv9am1zXqWu6ZuLa29pCAa17dTxc6ePqNV3uRSpNdZob8uBw
dNv3UksPTalevPwC/3Yn/7of+iPFwVAdy9fe1T8UoMfAdvBkXoLcm3cNvYmmn31NW3arkwNLxppO
gZj60+Ou82vVuXgTPtJrSjnJmQCu6wC4eBBobi//8Gn/MowmQ3YCXNd0kajLPOLfn7TIGueiBFO/
J5l5FboEeLR6gIB72HrPaUZ1YO02MKaJtnuFcnFaPLuNnDajcbEYW9UGkqD4NmNqSbsGU26FbhKd
aIzFTF/m97kM2feYI1MEfIvxGMfRSWHQsM7FreyU3WyM+5rRN8U0QlyxQutuwpAYrWUnWzZaUsGr
jc+eXTz//V3WKJ399QmTS4u0iTSWEFt+/U9d+yiu+37ujGYvuDlMT95grlP4XIImU3f4ZR300g5/
/l08+02LTmMFGcj9Ft3sR112oJB4rKw1INHFKBvvmKy6eMzES/yCwLYk+cL96JS4HqZySxbATozO
rhUt2obWlIcuUWgP4MuQQRi9IUvM9UffQ98Z5y7awhvsHtnYW6GpKv2WORFKqFORn1iTWrCYaxSW
q2dtnYKH1Kj67GivWB4mI3zvXhsZj5/0giqtckIG5xzbNP/zbyCEssCrxbjh8FGe9ZVOazv0d1UX
9BtzKO+OPZ40+Ru+aOqxWuOP2d4nfbecS5uQHOfx6thPJROS0Zrc1q5JblE+Pq+xg7QjwqMjLnp9
o2f0V00qTLfGUPa9R+5ZqcPVLITYiWZ59VLbPWOO4dAuxdvTNpj37+kdt2r/Opn4juVxB5ywOVOU
mbcjDM+A6b/q+H9/S1zjz3/8+YWffwfrhilAFo6ZUyheh70ol8LvTJ1IEeeAbV2+DbYHFK/HXops
eRnzNaxjaPr0xltMmpRVn89CXbMb3q44iZloANqUiuZoMmZoiT4Olt6bfbtDVRGJDHD8QAGIIlJx
Vt34qde9MezrTPV1K2I67irw15InDwOnoVZZ57xPfQBgoL52loHAbDgZc+KXU3FV3MQHjx1SYwpR
6L8YTB47pRMWnNyJ0X9r7FdQszu3Sf01dkMEgWDQN80P03sZaWnSs3lYmken2DqrhjiVanfK+NxJ
grRpHU/GynE46jdjNG6yH+Sl/akcnKAjzJf/v2bltcjcQK9vzmLu0tjzJ8i1DAfivJIetbnZZY0d
lHRQK5KIKsmp48R+OwV2qd7IKc8l2RBE162y8hMLcUr69XuaTCrDnAope+JTwNuvc3F0cs+3lJXy
QIX8JUmYSQXIUxkvKZ1RId3pOY6LorhnHQPXtGKg94VtapwVzQ7Gbr3Z9I0U6bi84rLVuMGYJsdZ
df5w2wyWBq/aOmFnKftkHGhvOI8m00FS9HBtdG6uHTAgdc4aODgYYJWEBJmOur6ocG6uTHFw1NVX
0+yIKdM5UuYvsDrbocKEVePxb43q3lvDxnKMlyRf30ph8URwOzidVcUOIqXera15nuYGDIQ4AHgc
N1QfXzpmViA+3BM6EjVZF+HZM8V0axubePU49W4a7YDCzknUyUmp53sOOHLjpswOubcYz4BNXln2
hm75dYSx6AzYzOfWcS0YLm/ZJ+gOvBAafssTBeCGdnMI/KzFOExt/2l2MHGySv2i+gVhBWNj7QVR
2Hem7D5nlSBxNBqIM9oNUsaZDmnQOtMbzyDcnhg/NAsJIl2SOSf0GfOjbIrZyfymlevNUl2fdjfm
McuInVDzzazcndY5ofxHieCK9mP086YXqwvsqdmlK4+117/Jl8mjOYywaM6z5TuWh1Crqe3Dv1x0
ptHZSRZcaBRd/c6s+9u4yB9GXAZ26VEtv5vxehW92qDaKMK+Oc7yPjvuH/I5TofGL801HBrrEjER
n9nEMov3btjTbpoplc7Kze3tYM2jsGANeG5xFG59h6ZCV7jBdo52odBdf/m9Ywx97ChEq94eEfBZ
UIZwPCugyRoOc42K2w6FldEt0s6L6YTyFluqH2N3zaG2VwgTPdf9Ixrza4axVpdk16zEwaKpdsoD
rJxCZ3Y2GEnw9kJ6RwwxjH8nXDG7nYcQwLRf4dRNh/PsvKWmesIf49jLdm6LmaQQJ9tsMVbpTn3z
vc6RNFlBokeP1lxv2Bw/UN/vp3H6GpGS5m25N9TlpbOZJNf74ZtOvT3X3d8UY/rm1P3bpJW/jZVy
NJriKj8uA8lnXauu5ugEC2JJXvoQO8p+sJxgnbk43PGZ/1ZgbmRgaswe7Qb1BjmKXm60lzcK9PMJ
x2r5jAsWZO7Kq6M8SCpwVGFRR9a5tZ70ATSmQ/Dh6lBN+9OYJVgw0rf2mIfsPDp37ChLjlpBe0ZF
SOq0Tx3rDCEhZFgMz1qGhrC/zPNor7cs6xTnuwq7YW9Qb01ZHAdXnJYVA5DS83/uMXXkK4WCGMFh
3BrAQ+kE+YC059Ho/UkDU69ETFNDl8kSwBnsYO2jittdjyNhbjY7wAdXvc03U+lDJT8g0DlPKILM
1A6B7oyjeW6V6o6f0Es+3LBm/7S17qQ2Dd1J1jgLYkbxGqE3lctJbnjZkB/lJZVcvrLy9oB8z/JT
WvP3Jce51vAeaYJffP6StOVVU4a32eEmQfLV6PEl6QdrNB+yq8wTsDe4WoV5lhdS9rDlIpIgPrht
GyOLfHR3J/krmRoKBchQoLwsywK9Ymeg05IXVT5YkcpHZ63Ktjf6NObd05/b1GgkyDXcwGjFSR2s
sCGSlesrp07ZZdrdZEdYuXR9lvqyLyIPEvmExB7HnOP6GA86nb3pDSuQL+FN3am2X6vODfr+de5S
37ZZmPVwI+wdvovBT5T6URErEQz7ouSF6wpbhlO1YLwUnbuMnU3BT5WeOPu1onKH68SXC0bPuIjp
upUf1jayK7T7PxTEWWYRTGl3Uor0KlfOXDSHXAehl/h2zhEM2DUHN7foiS8vqaHbD0UU19rTzvKk
qxpY+x7QtX3rVA8sFOXjdoVptJdXiMjjlrPOFR4JSvTHIeeEZbnKTy5vjqYsPlRD+bZWuKQ0GI33
zjD3SWKScb03xfAF7dpAiYGKiALJFiyislly67WhoNItN/kWStcMHNHsCPaOuQM7kVQFnOsq7Efm
5fcFh6XaLu+CGq5T7pqJiNZp74vpMwv7kD8AR2v8pe1AXgJT+coiLCr5EHTkrwCovphQf87UrfzE
RuT5VN9PjIo9Sp1rqPKLbU4wHO0KY1vi6D7qn1ZE9GyZj97NjjVLyNVFs3ES+8FphJfUWW4L1DjO
icV1zyBITe6jj5YXrD3OLW4JACKByzSfC37cWvbSCH4MO0qbsop+68borFj2o8ubr4X+LEddfsWW
NR6d0BqaN9Xs3pi0vsFN841muU1jh9Ap21o1FLzYflSivhcc0wx675vWC93Vw2OwOxVrftUJvhJX
u0H1Osmvz3V5RA4k34DdrLcpLu/JZGIkiZ8KEi6DwAP0MtnZwC6U7pyhuCeFeo5HWNROedcTLebG
vmdLfy5mcVJmg2A5bz65FuHQjUAroPs22T1WnPDnQkzCZdZZn9mdRQbob59ESEIRk+DTphLmrXPs
x9nrUhTHvoz9suh97aljy8ixMFVL9SWrp4vuUB01u1MJvmQz6AhCmOQrKLL46gxbkZMOG9s3MXzD
E5oRb6v8/HmDhuY2eOrHjJ/vVutQK5fcNU1d4eDlI1nFIN2e4HnZD9tL8J7xtOsY2z+SBnqdhmHJ
AG8IB2KxceirbQxFb5geKK+TSpEFd2h5wstNNF+mXc0Dlz+Uzttjun0sjfZElcXR7gsrLJp6DEzG
NxmplG56zOZxt2SwF2cqSz2CHI+iDA3YZSKK0WTIgg8JbuMbGaAZmXzQvYebvcpNbqRGZpviDYud
Mw1aVCtE1jIeGUEzyjCycynureXG6NOj3N0rwWbNESMPtmIe3uBU1i32X2pMcQzxT4KsuDnLjey9
W6dzav/o7KBxjgsht3yDcmuTsY4rGImJ+BKrrWDWac2GoEjSq3wILT5rx87uzXYYsx0i3tx4ubnV
Bjs0GMEe9divh3o3EkvMRnaUu0NhZccxYdPge+TPlhtXZYBgV+JjtfxW45Aqd2l+VCBvlGpPW59V
te9bbw/w8aTKHZ0HRn5xsc1Avv7KWWG69WfqJse+UzbydojOCjtqDl6VBjSmHg3XQkaicgMV/bOj
ZogK2NeIvAkQP0oFgbOawehDdARlUh4/eaxspKZRbudam1xxnTg4ZAxl6i8TSzM2hZ9G0/cExmam
2Y9CMzoENtZNVEh8XCU/yjAlWrIr8sU/qL9si9kLU0N70YEhOExgq/VOvgE7AXiOj6NB7iAFlB27
jbzG5WSFciEXGtdenp5LAEwQcJCyhzMXFp4djjbvk23TJfWQl3Bqec4IWzoRyqttscl2NCnlprMi
qbCtxJcximsQl7+4fOjO6N8irf6mD9tVuEd5Mgyx9rKCfqVw+FlZyIgpfUxKtK9tOEJ9gzFqx0Al
uyyXWa5OuWJl7UxeK20e/A5o3iSWP+THqFfz4eTLrRiNs7ztnQFZj7Y1z510mdP5Jf9f7ple07yN
mR166Fl1b5+yhcp3oIvuK5oKDHqGc4z+FErSdc6Ku8wZtfk+pnUYd/WuX4yzZtdf8pDIMdH2LqM7
bYZ03Ko3Vym2w1Ld5TM98wzIQC6Cnq9V+dExmju26KdJCyYdvHsSDW/YLD/aIj4W1WWGrSlTPCse
IZCy5MxXme1Cs4cdRfkQ4aF82uURqIOFtTgWpDBRpg/yzwn2hFb3PPCxqmrcaAmLhPAnk+cwi7bg
ykmarOcMG7shmeSJk99W604gRbbLFG9nrlrFywlMLpaaBbFsbcMJZDRFMCdjup/RDG9ApqN67vrA
/o7yJ1pWs8Pewy8K7Sy3CvlqCPACk4dA6Z883cDaxAlzA8AUGMC+YsdgxcudZ6iyowzri0bZy3AY
C2XAVRyPxCkyCPLIBrsaoG7Bh0qjMO3jO9LMk/xe20uPIiuPFg+8aWavWIboWvnsFu17PsR3tUif
NT26ZdmHU3U3upLfXe20mojblf7oKNXN45cQ86GFZqgYA2W2+t7E3XtnT/4wDcehiU5Olj1HHMhD
IFJxmwAveIKUQmRfHr7KGjqXIqcRKvyxtXF6i05Fvl4MnQXarRTmzIXO4Tsb8J5y4qmc8I7qlkCM
3U3rjbDv2pv8Hnxbj0MWM76QPWcoaaNShL320k/r97nLXwvQfptWK19p/OHs/sKIn0Kfw1qzLyGI
ONtUvMv3uaj1rZ6zi+Y99zlwwGZ9apfh2NjuiUjoJj+SHZm0HqWTtfmh4Wq2ds620nijRv4l/z5R
c2y7x/cSf8kaOLeXf0269oFgEd4Yk19rIP/1aE6+Ui1B73KqG/3RtPrjpDNv4k5+rs0B+nJ/1cHq
9QsuM/w7R7tMWbavftRcXgbnT47inKavxhnPJfpzy1k+5PfP7hnjd2IM6r7YrbuTdxpMWJVqfICy
v7MKBa/N+ZLaDJCskF86ZZ8ynSDH+90OYFO9BpBhSSfUy4zkXV4XqWeH3HyL6EdJ0bosQ8qMxs6P
dCR3i001epz9nF/yv9Eyk/RPjBatO4hqgPoUPHFqP0peLNCPamN8sNEfkMDgkEuMkC0oKlXcvqyI
unXB6INOrY/h0ry7EuI9ux7VW46STVONuFDqebnvDAqQHZkyFT8LP9xGv7X6b22qdMdSY0t10w61
4hTUSY6jdfeu5P1xtJt3rYoPzOAVG1nbFXmGen94t9ToZHD1qxllP5uVXriBSJp6s8azRjqhj1I0
pO0aGDKHniqOQTnJjCG7OnULIcys70bc39ZF30fqy6hZHzSZjkWbnMux+b5YqAaL5MActkNapdMg
q9zfs1DeGBMjxMaaxC5bNFg/qndA0XKNex5VyuBEqOby3mv9NrdJrYe9k1Xh5Lb75WHnm7K1blkN
3pLyHYaVSljkxXMirI8otpxtZ677SVgLtSS2snK0Ikn4e+1j8Z4U3lVrp4NGPIlGdnTfraoP6hxF
7DD0xjazz2NpQZU2VAQ9trN1Z4f+PJ5r6L6Ss5IDal+pnSdNS7HJ+L0W7cJmNyLhc5F5uNUEDL7/
ZrZ9tkvxvUaGHaOXWC7juPiOsRLTNTf5fOg2zWlqHIONATGPle0uvny0qpRpC1c51ezVIqMybhSv
pcZxWrESxuRQmOr3eO4uOUmvvlyQX3zgHjLvGP4GDkZpRElGbYvj9FdUZc5e9C0mLIl1dGXCWCr1
0XDGkiJC9tyrApBnXpe8BnJkAkjJTrXp7bCXayU2tupQfbPcct5000c/izOZNuBxAVENK+X3FB5M
qaSbCVVol3RFMFBLh7BYnCaLUAf7IeYqB7HvTe1DszNfweYQqYy2TfMZv/Wuuejo+1rc+lr64US9
zAOlbav6tVvS5TvpFqw51TYQJc1EcitVvDaNv6pjkjcPkAHPJqZgU5vdlTS/6013E7H5kdS22AK5
CEtmj6TWbblYC1rcag4sPXudJnAy9aJfCqd6NfviYrZuoK3t3VC5wzNo3S0k3SCtyit8ljBWwBbI
OzpdkEIelUS84t7yldTitgqGmuYMUx7Q5WtyUPWDaNyXgRaKvIW49pyxEr5ZnRGu+uS7jU6Kb1Jw
jfeYRCUiIWRQA2yz/NTQw3L4PyOZ/x/g9k8At/826UDY9Tf8th8VApFi+DeC2/9+3/8A3Ix/gW1C
4EerCrGHVAH/D8BN+5fKhBEYJfn3Lo4b/wtw0/+lo1eB0GYjFgc/JZEudJF+OnVY/7KkshnoGXpB
G4MN7f8J4CbVfX/u1FrID6GaMDNtWJrh/Cr37spomLqeebE5x3ipEMngW1b9rYCxOjTTU8t78ZPO
mw70ZhiuYb9aTP1H1Q0lMiSIsmkG7fdPV/Hpv1/833w7jL+8KfBZVIc0h9Y1H/TXBnrt0myJlo6O
jkcJpcYTalto+l0TMA+9htNKuYHJkrOHcNcieg59VBunFFpz+DrjpbMbLD3eKZ5zz2hMBT0FwoQA
dayWNEyhWrtVnh5m5AQpofq2jqpit8TGoehz+iBLJZHHOMrXZZ1scw/tRqb0l3V1Zh9rz3FXRF60
ac52MzMDoU0wcdkxAU32qq9F8Q/IxOtmcdmFappXdpvWB0AeBr4d7uuQkHUg8gjpUVe7dUyqbd3n
K35NtB3LxthkXX+lhYac2mHywqlrivBp+5XQJAEhgBPCYldgqQv7ezaVDRSaOt25DLNusb0k5p8X
fzI1cjIx7PpscI9rp2wh31Zh3rhojYs8QFLj0uHC1qwypsu4Vrt8dTQwzNsqUo1DCSVzV9pfM71v
ofcRDA5YzGy6D6M0rVMxY5puJxbSN+1bT9Kz5ewdw5pqhNaa37wG7HnsMfTPwXRXNeCtpSa+NRXi
K9FF6Era/KOYZ24DJ8Om16uTHsXmcc5/L6roRy+4C1me3lTuDU3+bEey8KOyNBjYgOuJJ06ecJhG
iDt9E0fNO/uwsRkd53lU4wiAfEd3thn0bTTC4NR4qpVyoROVcBn5ojwYnAOsb3enF3n9D834X+VS
ADZQW8jxR+BIf504UDzpQujMmJ02vCmrHNOwXzColGsGXvIfwhze/n6h/Kp14BVtpuRtU5oJMlfy
S/e/tNvY4r2sYZOW3Pgen8nUrXAs6ZJt5TxpXmaFc1V8/sOrun99XQkT0XQ2JtM11V9ly6j0mth1
Mj20y+ERW3N1Uto7xptw0idvfOqd4nsxd9pxEZO2mYYyI65y6mPmdO+5ORYvmgWXbHb2M2RzTIQb
yBgqDFwmv5pg0arsbKTTfDKJHDeu0F9oVzDtNqZS6rUauzGJEH+N5iFWFeuhKRknpPZkJCJ77grl
99YlA17N+VguggJ41B5Ua6ENbcKqn7z0BFYILa7h1IfELOGnmy3y3NRT3mxXUl+XpKb7FhjZNB7G
GqpE5mkOOezQ7wY1EmglsVLMUiW0Y0M5ll4dn5q+HH03GsuNXipil3Y1YUvmVDBipx89BvE78jDl
OKcR2V2snkqCU5kT/E7NE0+Fvvl91Cs6TBkPKIEUuhxRiYvdYZjDEKO3zRXvs8wM/e52E0qttHqi
oAX/VyRq6Ona8GyB3T8Pcf+uyD+5TjI+F6PzOSw95hRDyWBJnCfvmv5bNqTLN4e4foroRw2Km+LH
k3yN2fqlqFHPyKh3N+r1+xjnYBAIqAZKSGONa3YRzFMEs9dKiiDVd7Mqmpcpyy92nfRBTECHbYqF
xTm6HgfR4HXUHvWwfFfq+oiyxNqstQMaw2nbEIhhAqCsowFTTqgKLAU/coWUp8rz5cop+jAanJSb
qovfUFdRQOuhg0MWmXcxY4D3bLQXKpFLfzOymNbD5E67uLHRCuTNjwXNIJPPmXPqC9wyR/lblePO
POKkssMcCZC12ntvrjV8K9POwvQVh2cxlTju9ep8zpPvg02e4w5dfqKil5NZd9t0HMBR1xSnVnqs
TCvljx4eAGiBDVuhewDLroZxfnVzoB+z4shRQ+oiWqfrj2TBNdlTtIPdbmzSAmuuTTkf/prLBDtV
y5xm1mV0iJ8bjZq2Y8TxrsQ36BBbMEwrB+p3bUV5MFiKekPhgGQrMtBX9qW+N6skvndjchaTkbzh
hkD0qsyvP//Ev0wus2YzhN3TO80rVCEIEAxn9cIS1NQ+Tpxo2xnJ2ezt6X2VnYmWvrTe1NFHz12u
xoXZLRp4OT6vz9Oq/aFOr3VC4w8HGyZUHH1551R26KBrA8wBb907tmEG8WCZp1Z9reGTPmE4wgBw
oVJdQTCww6hMML00YS9rt0owvVFVHb4V69oCiqRzZCxWenLsYkKSEZVba6zp1wCluq5JaQbKwtnd
0pQdxdC96kVN5RobiQTFiq9SJth6RqLsRqMGcLxMH7o7RPvcW5iNd3zcF3yCKuM5nmP9qW7st96W
df+kofRrruZ9BZoAUQY4tLoqjyrynmKPnAWR3hoUAz1sqzDWjZuNtFYcC/rYt7rtbQof6asoOuer
9ryXmpa0Ny3xwZnsIojKghA9JcdN3ByJe8bOBKhzDnE1SC9ujW4psyYSS6N496zi1Rnq5odG50CJ
PeVbREhg2yQznd1mH6VdztIpHkGk2d9aYe4zh3zEsLonmWVnvV09TfOHYwHgGz3t9yRWpz256xKU
SlSFjuptlxrbeUtY9ktVlxej9I7l6JY3UjRlaybRp2Wk1kXQ3BO2E9/02qtOXp9/NJpaHQvHwFeD
abaNNdHfw5PmgHLI9At60ZvZpVxPbc1aKLO0gzJtu44qljOgPV9pO7XqFN3Tw6qOz8LESFSJQejh
ooopR+nenTXf6XY5HhCKW4cc+Ya5guqoTbFF0v05eJW1d/XxN8adLXLDI8Kv73aBdhtf87OKZQ2i
qfXNKZLXac1f4lidP71eveTasrxYbnvOS7zUUidD6q6tLyNDIc8TtyBhvIuQztypC7LMuPtBa7nB
TmV+w3TT3llz1/mTYLYNv+jI7+N29kHW+IpESght8gKE0CruJwICniuYhAM81OIv1Udx+qnIKWyv
xwMyrU5J188BZQ+GKZP2OS8TKqmuyQmB+zA556lFPUMJGqnYanm31FaeZLPpt4wbOAh6ud0KOxnP
nuQ6CDW5qiWwjSazT7pZgVMlVTjHxWpsq0YEWu0YlzTCBVWJBuBLseti3poYD3sVb+gkqs8JFw3q
VxkZfRcdVlwizmsxjL6oRvMtcdy3Ji/yHXItNTAx47hlSlpcCNx8e0IuHEOjOUelrm7V1vKrcojO
yTI34UgffRMbHZVnbyl2ndMxCIEhe2LrwwdduWyb6GZxmQs3eZkV/ZQ4dv+xNuTjSjo/K4xZUC9L
jf2qVl1gyUvZWG7GcQpiyNbxBZviGHEG7tVMeCi7vlQIxTWRwwN2vHAJtIGVkXnuU5MzVYB70EUL
W9MWl2Iyd4lVVVsMEY3zEGGQlZq1s1G1UuAitpovJQ1MhkLSQGM+IW28/gJzKkXWFauIuBOqlbH+
3c0KgdEminZ7UnZeVmfHobfE09JKfwN1Sr4b2UFLcILMBY6uzneZVT3rSjxfYxYFdaa62ZdREuKm
ZAaptWJAamDrUVBNdlqyjFkYNnZLanzCHOmWFmu6WxeLk6lI715Zm6ytOD3ASRFGPDyJWBBuD065
SYWbhuy6eJIO81U01XmOSZaoiW1HTV+DNC5+uK2t3AsFj8C1fBkYvIUz0+dhNdn2NktNCu/Kjxmj
ML/SFvdNGWmcUBEalLS5qs3eRi53zAukgu5qflhLcwPRb59d3dxSv4gOQHMSxpvcxndXi4nG7MPA
reeg95zhVjXbZC0QIpvZ+gSRICBix4RJarMElZLbDLehHK311cfMGKZS5KRAUPLfE40/mXk00c0W
VYBXEF2HfEopOHEcKrVb7DDe1DDuMsG5NCWy26qHx6nTVlRwr2DiRdlmrhDI7dt3URgZczJDC1UG
fmiVKrnvZsjX8h5Fi4VGloMmjvaTPatwedIPJnf7F2+EamnMbRitdfetpi1PDFLxmAw5YJ6h3axe
ux5VVSl3Qjixb6/UiujnoknMph9eZe+b2S0/44YdGXAUTDo1bU6KSRG0mmgSpMYkByvG+zRBS468
nRx5eMcijHqy0rZXz0So284pNi5rg5Q4W70PhIyZICJcHYS3S9Q455ZCFVGlouA4U6R7JMLs0wZz
mtE6+5OCKXK+tggXI0SaGs/jW5e468aUGZq3aoWPA0vzGpuZgm71aOUikrAcqvi9sXf6Ca6YKJ96
VSlwQlHx47ZPbT2WLxFWXmzlK1lzVp2E1NzFQr2UEWEptCqoIAXt+5aao2KaykUpiNGyqCAGMJDE
ZWW1jeEs+kuBu21t4hQ25gQIoGqOGuIB38w/izF55Lompw/ZfKIUmazXFc1FLZ1vmDzsyajnPcdw
thuM9hBFNh7xoJR2vTarfjsOHLzRWy28ZW/iMTcgwQ+9XKNGWacT+0ccbwvJQ4QLAIyqyMLMza1t
gaOJXY3NSVeNT9yG02vHVpSpc4xXMMDRSTfm3aDYBnV3c9lQ2h8CI26L0C7Y/1B7tYdhrW7jNM+Y
ao7K2ziNdMiwu5jr+sfY002W2Q6aO8vdKtak0SGfqf2rNDyEiqn26LVgDLL0K4/TbpsJfd5HMZOK
i9DN26wmsLfU8tVAiWp6BQF0r053XIAcpqp6pkMaVpRYzepJZzfdqIDhjsKCTxYjxsfWqcwfrXVR
43E4RWgKto4UztYZ5U+7n3dKzs5tRHF7xas1Bt/A8znTpA+SsvgWs5u8NsL8MdhoCpdZXAhm7n01
GPeCjqBTwAGOJxNPUwdfO+yXN15Sr0+T1lwy2gD4GsXNczWbP+ap5IhMyu9q1YQoAsOxz5s//ou9
M2mSU0nX9F9p6z0ywMGBNutNzFNmRk5KpTZYanLAmWf49f2QdVVXR6fuOV372oRJJmVGBEG4f/6O
JuVdANh1mJIFlHJGMBFGxe5Sa+G2ei21MRJ4Lrw7Y2Qg8qNu2lPhytaZqXMfcrLomLx2RR7e56lr
PjgV88bsrOPEGR+98NuMUvzaIM5xRHkMemtEs03YQ2uAFPgSy5fIqkNay9uh08HFyvpDVDfVujSH
eB2Re4bwT90O9JIt/s0L8z+3mJeYR/q8NQYo8wffTIRNT5kIXtmkvrKyioMVZzX5fOhCW8rv8qVJ
JOc+2FS5wbg/QGYOgskTXro7p7k/nyD9n3tintctge49pYbFbOW7TGGnjUcwFBV/NQoBBBNm3zz0
lkLyxoVpP9pJmR9EnnzO7fRLy3x0O9g13T95SRWaxgcp62iXTzWR2IqCdSuN9x2CWzI8HOcmtuUn
O0udY1JNb5x62htXkKPYFZnec+OHG6a+dDO0tKgs+raGcXEb6vqlVIincQQP1OXtgzmnUrAmqEDQ
t/AON/wHgf4bBBp/G+juXwLQr4Wa3vRb3b79CkH/8wd/VkWbH/x3UApb+2LLtf+JQFsmZSABEBGw
Lw0iC87zs0LE++BSIBIQp0DOJnE7vI6fALT/Aaubj03eJ8eEX2z/O/gzQca/AdBSSABt0n3wS1E9
/W5P/8XI4ZVRJutGQO5lgpG87+QxwjrQDeN8GpNs2k/ZADlr9Gcm1kUDJrJ1UYh7Jmbr0ecGdcbS
frDUcExrYV4KjugrQCR/Y1Llfq46jGTWaFymwAxuq/RcG+lBOVV/EA3kjrZP+p8P2CSqtamh7yIj
6c6jIehCTGL3AA0+XtyuegBYcC6YItKzRyylHuZ6YyiKiSdTNAQhhDgeyBA/l1Mjz950Q2iGQTlm
/SOXBKUPBV/IjIn1poxzlLCd9b3Ik4/lVFYvtjeGQLDJCwGKBY74JL6pl4ekKYtNRqUYMCt/7af+
rsgmbHneRONsVbusIkAzWln3PuWVC4t7S6iiuhrIidfKzMa9DlkUQmHgWgqxbIbNsJqM7L52uuLR
TXyPi6XIxADruWS+cTOg/uOwXwYXcmaeyaz5HLv8u+sU8S5oLQM3odWxkpHkYXgRcTrWxlZEGnLx
SKdyOSOoAFvbFH8SoJAN+Pgpi7P0XHnwgyp58rV9I4MhfUn0IgL4mGeOPAZhDW3m+7uQHrC4Q2nm
i+jqC3kyayN+zHoOF5lzV1B/x5hEN3fcyatXBRWlfbW189vxmz2J6FD1JlGUQVGsSxF+556ob120
VTpy5MeO0XFfHD3ZNKfWpgAqLWqUWFGIji4ar0jgSCxYgLm+qZk4RXZ2/ORJTvbwMJUvQVh0BzQZ
O4jt5zFn42w7+F0y+G6bii09awUIvtc92L3h7KZM2CsNPrXJ/cQ8tGGyDeTwKqcx2hlt801yvODa
OOJY9mAlDk1Nmm3epTbztEgCSc1t9onu6cnwA/SXmFxsr9mpqn8pp/AUMkTuVMken40kRDkFIIjM
0l0VOUR/ETyziyyWfUSACEOzbIMRZeMV42sXxJ/e4XHVM6vSieWsnHhXCec26mm1832UuJMfvNRR
c58P47DCn9kyKBWncCy/2hV4l9Hbl1zyn4d6hNtkAoyhYGiLw4tgky1F7YWyUBoljIt17FCKHQGG
J0FTH9hRvvU9ZVbc68bGRc9Vu8GDwzE3LuZhha2FGOHEwiw+LdYpJAJjSOweeGgSN+BDE6+Zvk8S
hlt1EG5P24Cm8RExgbVyCZCwa/1VhN2NGywa6Sq/tFAkJGq0aAKN6cET0aMjcP3k/J40sHoMK/qI
1G0CCGUQ6BU1y0bLJYhn/pSCW3AnrDxVcpRYXkDjxYy05YNK+4Ljx7pNGLe4rCA4mW/tgiy4aHQK
bX6H1+O1IC8wZdBhghGf8gy6uKdyCydtuBqnhHSBcfwH//CfjfLvNkqB2TPA/vo/M7Wnt+xL/Ic9
8ufP/GRpnQ+uzXZmSuLD2Q/ZpP6bpRULbUsAbiBws7IR/twjzQ9oJ8mLCVx74UKc96ysn7ukzT+S
fWECLBChK6X/7+ySPM9vu6RLBhgpARDGRAXgq+Vl/Gp3FB4yPsoN831LQtBJDTMt78RCHupYkckz
j/s+rp9DWw0oFi26Q1skIZkzPc27hcW8UY5xnqUz3IvJ8FaBGuzTNOvn0QivDVPjUbtsBJowj51h
6e4aym7eoosgB3n5a2b3UFhxK0mndQxEHc2TsGv/Hm32AckL6KSotlU6VPRp5t1bnKJSFCN50QY4
JfmML5HMNTWg2BnfH0QuDkgQ1aUrlq5jRB8H3TlfZER2YDm05XGGX771zVNvh82ln2mJxdZIlF1t
VCcdZ/aqcvtHG6Zzq6LJ/wx8vBae0V8SOdgbZbIYWZMmF8MvnJ0IMrGZ3LmF+SQOTqj5XgwD/X9x
jVAFyySCi2wfqjY4G2UJxYStq3Hy4rZEHS/6rjoVRdFe3h8SObaXTMT+upoWXVCTn8dxrp/Zclkp
ECHtCl/JUyR6eBOhznED1FQMJPV2GJty3Rt7xwJgioanMoXGHVPzI+9R3vlu+9zN4TdHec2DU+Kq
SFBWd0ks0RPX9Uo3Qh/hUYhaTLyHBOcXrhGAYf/W+mh7rXUy6gk81XWnh3kOonM12d8qZaZbn6dg
80jmaxandx1ewpPd2uPt8NTrqrn6nqfX75d11hNNjjlbVlFJRYQDgMEkKVyVWCVB4qp4VzpTeR4D
XZ0nVDd0C/XHcqzVbQpvlrVWeav918SUFk2e4WlmqdwZbmJvvDgor1WmSbfDEBfHRnR5f6g8crjC
WRIVGMzk+yXfem2ZD9plD56C9gKPviSK2cU3ttaQ6vFzZJXcvH7JaSZCuToHvJv3h9Rr8OHa+yGy
xLUj+sFotoE9ORzKfXPNrcaBFvjpWDim9a0y2ofR0+NxdvolljoFj50Jr/LbyXzNu71ip9lE0kxP
cU1npz2GYm0P0/wp62QH2oeQDAFqtnG8GSV6kz4BVbe3OsCpZVbe7UTS7krp1r6ZWs61o7BsjlsQ
GpEqPiut610/lvWhLYHrMUvPjQ72DIyoAXvPv8KOHTAAq+e+GLp9aHcmc1ZbrSPUaqnZpQglawMV
ZWmu9bLtC/icFQdBbye1bd46y0Me9Qc/qrHUtPawdhmId/OQyau1PIi6jvbKz47JPLzyLZYXY+iz
jUe/zrqr3Pr0/uAa1k70pn3Opumc+75A96yPfaat61z7uPpNZ5sFkYJk5RuMrbTYZ5VBIzTq6lVT
uO4GBOne0rV50qVp3iJ+T7Z+V+Rr3eWP0ssPNsWp28gpfoxV4m6ZxGnfTZfeaF4jEdhwdv5zBfC0
igCnbjyFgDDBW3SwcaXcITK9KmxJnUrorjeHbqvpukCgCxiWm+nHePQkGg67JKgqvorYig/dIiMl
dYiOgugZBCM9lg5pFiBDBzkDB3WJuK16ICEWzWxOANwQtm1MglnQNmtcnr47b4vhLnaoj4f2JW6i
+wy95q4dEx+Q2/E9ooicsKGR2DnbYw6gvnZwwhl3fP0sKys9knx136QA270Dtoa3DbNHCmLduiNM
xmQjtCEXq4WB9gzH3mqk5Y4xl8fc8oNVNTmYBHgn/WS9+UF9izOcNOeUqKeahc0lKYMiHr1HQYI3
sskegYrQQAwCkKAC9LJAdFdQs1/YZvzVaHfRZojkLsgBJmgFfjMoO7HDGmygIo+JgKf7kk6UDb7G
17Dtf1BwnCGFo51YV/0NqeLDZrKgqPyqc1dcE85bYU8yFUpLOFVosyDGcSbOGWqXbV8tQpBSfEFg
26+mSVq73tcpmt3gyaCigtEv58ox/KuME59D3fSOfKcVpx+P8HGdbKsc5+5IicnY2ls0KrxkvBc1
ECuTb/1cSX3heq97m15zYWVXkvntvqwIi884S9KM16ayXxf+bK5mdBP33A4wI7ShdaaPyQhdJDXC
IOOt81jZ7WdXOZjzFf+El30lexqHYoQGhUZb40XnUNEAxG68cswvSHrAkJPvtuTwQw4ahsWZIAbm
9HQdFzJdI+Th1ncPdm2/wYkRzp2/xbJ1F3/gui3seJMF0ABN+fn9k5kreT/mnAZU9D2RlC0LzLbb
ukJwlczHvlX0q7m82IbR2u3WYVqihY4XKSSD6GJYyW3gsaG2np0qUvSxUUflu/RlFSe47nifIm+c
F+eUIq575+l8Xflc83qkYKFzCUbSDVnG73KiMkEg7456XXTeo5cXNtaKx8aHyQI6qjdRGrEb5+Gp
q4+lt4EFnk+dtIdVMJYPUqbzLgjn75XsrtAkOFtajJZ6IKa/lMk34TQ3wWQ2lHbVbBFjvCEHb5Mk
grwqQR6ip4IHO4ydVQxBt/L79DMxSOTi0u6FqWCVuemPwbNmmt6afTFU9KPr2Xry0RYYoftm+83G
GtJ0W+hBHe2w2tQZh8UBDKwOIhBgg4MNyUfPGWKNnQrNPck3L7UJdUmx78ndJ1jyydi2PeujimFU
BsaIdZGyLrROyT1H+j+xEIdMV9vRZettTBoYEJja25hXzjH/LXJxkqSpfUB7gTiBDPktrXBfmqpd
vi/UhndhBdfVsBBMr3mKbWGWd3XSC1i2RODm/+6NgIdm7NxPsuC40Y3z1rPJuRg0gs8l/72Nr2Ni
ofgKAlKqtsWUTseJTCAtLP/yfkfHPuB/V7hr2cv4MLTpZYxnuixVMdPTxj6n2sI8cKylifwe6x1L
0FCtfUQKOGrIn+JLA8W49Ia7g7MyWZZWdYbIzEjme+XJgzVw07sGrIpguV1pD9mb3aQE3SlOqGGV
7WUp0dvRE7tSQKB6RWhedvrvh7aJQRb7GnQdDBv1BPq2jQo661xbKYn4srApKg9LdGYB6WpWMnSn
94f5n3/q2RebQ5xIbCZFje5YTDUlh3F6otRjk2Izng0CXtxl46inaV9ForvzXEZat3VSHB/KXTWh
jj+qbjz1jfE9DSb03MaLY7F2oPjur3lZXv3WM4Ey8nGdBMLC/SaoIy0N52ZuAoDh8M7zwm5L44HE
Mx7SOFvI6iBBVDAmZJtiLohdIxVnn3LS2LTtA8dvcXTsyNzKIl6KayrCduv6QC/Kvu0jfXYoWS9a
BBXc9SO2LsfdGZK+l7IQ49nyiMF0Y3dF+a297rS+pQIdeUKJZCEfHBf3jZdu5yAPD8Y0wzHrg3CG
4K1nukU4MVDLMOM9b6LqRjb93p1M60rA9sbOcqgT27j3ki7YWD6UXqDGUwPGcGNo8t191NSO4XKj
QDVz56tPFdSiWdVHXxIb0bLXiaAhAQVh6Cbu4QXmPrwZmMlRyJiMNLyX1sv6O4/ios0w5NUmVAwa
zcxk4fQPhk1JR1F1t0MxPOmhxf5eJoCABWnn3EWCPBGTuA0vPthWj+kf9g3w6FOIIYDssUFcJm++
60QU31lhcRtmOn2LREU5UCeYj9P2IzEgFIFWg5vfDK35oMa5/ZhlO0hcNgESrdK8I7CnCYPVFHDb
ccBqzopQ4zPHkA6WbxKbd3To/YHAGI4AbRivdEhPBoOmvx2muLoLPHYaawg3VtWOX72KVDDTuys6
pb6GbXaYqiff6fTrwO2/MUULwYuYEnkR+680LX2jygIj+Bw8Qwi4xzky89smQZnZjMrAKztwMwnO
R8PAWykq+6nh3Kf677mdxfcsRdjqkDKsStnIK6q1Fb7SHma1zTdd3n02h/m+9DrNpxkTqtL25UYa
df5Ql3OMxt19Lgr6MmcndO9EHgOmUTSKFN1906aj7mKCNU8+kz2JELG19kgy35Vwd1eCPqKj5E5f
NR0mzUqi+zI1IQwxQ8bBsabxVEtI+z43508qJS2mKxs8YSYW286YwGrnXVWW/UPijtPq/SEtxhwB
GEYl8t2Bdz2sjlN5a9B5IKBgTqojXIdTEqNm+dSShnOT6OY4mGFMxHi2ttxiOiQp9sAs/uFHcXUm
frnfzG0cEaePhoP5muwK4z5wpToLAjhC07opWydch9qZvtT6Wgk3/UJgZpQP5un9wfNJEMH/8pan
M/erN75INufPAe1/Ls1QJBt2+RWahHSQRcRAOFcCxYewoV4kDpSbIFpD9TAt8gfW0PZ1QBGBWT96
UotIQi1yCbUIJzjy3FSLlIIgM07iNvKK7l1osUguskV8MaPCCBY5hkFa8cVdJBoVdGm8iDbEIt8g
iMvElrJIOtB21IvIY1rkHtMi/KgXCYiDFqRnUmZgRx7iohNxF8FIu0hHwkVEEi1yEnMRlvAl2Bka
qcmwiE6sRX5SoEOZF0FKu0hTukWkUi1ylXYRrsRAe+EiZYnQtIhF3JLhTZN2RimQavSZ48k+o9ov
WSQxLtqYZBHJqEUu0y3CmXKR0NDg0CySmhJtjVoupVzkNgG6m//QTHkbt9jty+//93+/fWNrWkQR
aFDaX5EwSiWIKFritf4KPvsTyfTfP/YTQZMfqCOnuNGBNxKLmeEngCY/SBdOisoDj5b2BVr7CaDJ
D8g5bZgkTATAWnKJifuJn8kPoG1YIKQD7uUIim3/HQDtT6GR4HRosoVL44LnWO9Vyr+QTNrzlGag
KPABBBd70cGBCDSx/lwTifLLpfkX7gXx3srxq6WC0x3BfyCCpr2kZ4rF3fDLk825kY+26soDLueB
s9llJlnRj0W1V1kwrlN8eGtfJBG8FE5Se8zAuyy4bT+fT1kdXFv90FeOf+FLYNHNwCgbiKK7aDyU
l/c/uU7v7s0OW6lvz+e2t8JjY4VrpykvIJEh3L2zmWgddktkKRGYAVl1TsDA6/8IkMvluwTUa/kP
tmjPZp1eggm7UQvDlhG1Q5tDhlnc0ecwb5kn2zVu5Euiwq1ZJes07lhxqXjyx01rkvfJDhzPLQfG
ee+30X4oMTDSARQk8yYxir2YSHbygOBb9Wgk7RpyeRMtQWFRvhmWn81H3L8YSRs0cyltARG5ejWx
97W48ZxTGDhIxWsyIGqGVf+H0D3AZHbwZHWHk3Mdk0aHGJqAE7XzSdZACEkvBX1cVCYNjoIFB8tS
0ck2M9R4kjodd+UWxSoP5Fr3QHBhsy5sImgJ921J7mhu0tg6EvaztRNja1nN3fImM7ffWoTylJpk
NFiZ0Zr3UR+/P5PfVRzgwpWWxi7W/c7FBLe8UXw969jkQ1DjrvRfW7tDRU5bMFEFjoUhj/qOOR9u
ddLvbL1r/LeYM6Ipx71DBUBRueuqHHAu9DsVGduxBBpJafkavsLkboOINBBqYTyguWW6VwUnPttg
nptu81nc0I11Hop+t3zoy+tXElWnSSLZWjQG6NtMLpI4mVa56lhRzZhAHqL84XSS9dDVDEwxRCFN
HJ1cezLcJoz9RjvsRqGQvbfHPjS2uVK7DDN9vgFkPbmd/XVGGVAALpk0Ubs2n57f7rThXwI3vAwR
0tfRhc2hisXJNhmmPotssOUumbOWNyARYEQnn1YAS9lIotmjkKJGNGfVs31ichVkN2kdn6qST9V0
DkoBFETTvmt4eq/binyA9krXREIAxB6DkvuR/zIMiswA+1Qo4hmscJsHzdGY+i0aWDABoh7czYxU
ZLmCS70s/NPcGpeRkb3F/hc2+UaO+iA90iQIYZBgHKSzkNdJohyJO164DZD1RRBhpsHZkqgZETtb
XFvdBtFG/1B7JLuX6DE2OQPXwe3tfj8TL1csOXOwmP0qWLLn3CWFblzy6MAS1a5bMurKJa1OL7l1
85JgVy9ZduGSalcu8XbFLkeRTv4QuXfpIuSBJGyXRLw8+1gtCXnVkpXXGIIz8JKfR5SiXoVE6rWV
GSIZpFou1G1zdckFw4a1Q1vcIbbKhmdpZXvA6/k5zb2tcCeXprdP/9ls/z83W7Yfk93pf95sX743
7f967LK3tv6DrIMd979+9ueOa32AWfKxa7k05JEh/XPLDfwPOA6XAgNbsu+5S8fDf225SEHYpaGs
2FOlT3B4wGv5ueWKD4tFkf3Y8cilBtT9tzirP9qhPN9/b2zi1wS25REGu2zJv+yCVZTMDW4aczd1
A0FtQiHmgr8/L+iiC4Zai+lvq9t4Y38wMwJ0YAnxMTL6jBvW8sZ/fU7GiVSi9ycswgKz6ZB7VHM2
rTmqDiiHMfaHpbgCibSs+eriGvbRJnP98MvH9S8GgD/ltfMqluoBrr3DACB+V7RMw1z1YeR7Oxs9
oZmHNlqBJtrkMjkbquXUk2YFdgcjXKeTcte5NsjVyKabujUeqDNHe22vhqhTB1C+ru466porfwU5
kHt0YXdhueHYja/DgTQHlVsNvrX967fA3PX7dfT41MB7ArRBcrGf/nodBwD6cICf2aUOQW65DPMd
nDdpMdXjlOfoM6uveeF2f3Phlt/669zkYmLj4wvQCHmeK8zlVf1yx4RDX3Vg8e6uXeqcEAvRTvkl
OjuJ7P7m/QkH0dOfnsszIWZxsLlENf/2XAGm+sTzsUZ1GEOOEuiErPfsxgWs7DJMOCZZGqiPjq1y
n+yuyHD0WDi+cXXAafAROqm4Mbr4S1MsEu4AlU4Qi5wME9TbbvUEL0G1J/nLp2wI5W0aWte8/xGU
pQNhaH+rzWBRe0f7RiEKSFGur4VToL/JP1lRpjkfcr8MSNPXidt0oIk5EZAVKTOywend5u6+kXrn
TcOTyZ2290dCHeucXu2A/IXbuEzPNLE0h5naCUwA80JCAvElDrbTXG3iwXzE3zuuLHKglUsCSjkV
HJNdj6ZfQuDSuNoFXXYLpYdCFhPBydFzsoFdRhVhQ+sOH31U4iQB1dsUoGLTSfaOqErkuuY3EtVd
bLQNdNvXzXd79m6dsduYWttrh+CdLZPzXUhUqE83Kn2yn9IQ349Neq8YUhL8fJggTQzZmg+ouLG1
+bmKNF9c13wp0hI9h8V8iBuDyl7vxuybA5GqBD2r5Afym3ZP6ta3OUtXbRYW33KPF1bImz7mp8em
OicVk9roBNNeRWPCodN5HtyoBplrBgYT88eAoGZdRVwy1eDgQrK+mkpeeW9jBTSr+U15cbaZ5jpf
yywSuKLNfA02+i2F1mRJHDbYPXpuhgBALJz0ulkCr9zMLxmzkmMxKGuJ3xL0WO6TpLtMqMt3eEWD
dVez75cksXXUhK0jUzZbYFPzYCny7MjVhJ5Ykscm40YDU62StH+2XLrVCRTezF1qbHQoksc+1hcv
xUioWGMfGBA8vz8GYpxORBp8dUuiG5NcfuEMMuxyv3rKJmw+UXd1mDu2FF5GSPJtJvh6jayBMF0m
i10pikc4TmfXG5a/QjDq3eWLim5UDQ0K5wy/3iZXzxJrtEGBXpMPR1YvBASskZuxgQJpXE33vKo3
LVKsk+fuwUQJDwWlbLJ4b1bqqZXUnE21njdNa4KbL/eZsAKuTexRc2wF9omFp8Z99Nq78hjGxUW0
Y3IGi3rsemK9PYcy+9Ykr8Qwsh0eXb6RVVocUxJVVnEHb/D+XpqhjyjHRH7VWgW1r4w4dRhvh6Ih
Wq9TZ0u30GVk85iD+Wwa+Y9RucmtNigDGjVSwm4cHix0y2CF1dvsDBjPhsJH94A7K9c0sYYtPB/i
KSJPvf5mpMfYj0fwnMYjlBDjBwFE6SEeBlD6cUQxHzY7L/UOBh/cQ8TN4Trcqsre4oBw1jAA6akP
0fR7fAmOKfgnZdjHYo59RLhabMogzq6xr35QcpaH7DKrILWRqL8mCeE7UfteAY+U2Sjj10ZG43fy
83FqVgQXhgUEzJzPm9ILEYPELeOyq16xXQ3Tx7YY/YMTOQt31kU3dmXTrhkWT0Pn0iNjE+rRBrgx
EqfnDTneupsjmybC8o5riAHckBUMun0JOvKfiLzqNp3gKNEBdBXFYlNIziTAF7CmUXTbEsAWpFCJ
GkAb2lWYN66a8a+r8qIMhyYuwyW6mETttQesjrzjZbYhtscu2ylBKlTf4+DI49SHV8j4lozl55ni
r1UZmggTBmp2nGqKz67GpWo3VbK3W6gZIxhe02VxzmgfWlWONSOESKfD6Ni7f283XfY1tjQQDmYq
ZDzLXvTLvpYVOUscWeA7nHQvVW2fEPjIM5p+b9Moyju/OPbBjUny+eun/RfbqTQluiTXFdQpeMuA
9svTOjTUDnCmsAaxhQ7SrfclIsXdYJmXNAK7++tn+9PUw7uUhC4QJ+EC2djyt9mr7NqqJ5cOs7EO
3IOD4RvcgDooPykHEEwUGQgaD4102CDi4WxZRB9w++A3+4LE3HzCtrzzEgp2cvyQa2GKL2Yna+6/
gFBNK0cBmohtUmrvdoQZiAxw8zpQ//5HJZkbef3Y2+mv+e1NaEX4g8gyckuVd1UFeoXIx3GU9tdy
lA5UmEOmnQt55k2scn99BYHIfh9JeG6aGhi8meaXpJBfPy/yF6e2pEmNpSz2CZ305FY0CYG4Zar+
Zv6x/tVzuQ6RAS6aN8d5/zB/uTc454UE+BEnScID7JefDbgOypWozGzr97iUSbeq7Sz9qMLgY9gQ
fpYLZlCjU6TStwbVI7b3OGTix19fAmuBxn4bAb0F9RMAhZbv/C5zw4zi9W5L2psTDkRrmgr3Y75X
XbwQ/g3Zji0BZNQ0XKL+eQoE6XY0p6182rYIlpQpEVfj312qRVn3p5eEbJ5vr4X8bhEA/vqxDKVZ
4tKwPEh2tM5Rr8v95IW7TDv5wa9NvaGM3rzgr8bmX2Sf3LpuCFEcij36aYeLWdr/0Hl+Hf+P+l5c
//HUf4hH+fOHx1zOgsLhgmoz6f92o6R9gq+rEsFO3pSzdTtGPWJmt6gvVCIsbIf/0MGwwIwDMyGc
MSB5AT1gNo52HSEzT4W6dbph/TefHcEzv18pG/AJhJeMJY6R7m8LTpOgQ0dyG5JoOqu9k39Hh5sE
BN8NPuElmqIWlYOrlW27rQm9+cegWKABxr/6aIxp8JSPaQ21Qk4HRptbfI3Iyef+Y0mC+TGKi09h
oZwNosuR3CtlrRrXvytYe9eY2ohPIpyAiIGcOjSHZpvRuaeAikBLMhV3zjS+WhYmRgalc7QQvUVZ
O7fWsijm2TOcl3sOAavWU45Ui3oGJGQdk+0ovRskx4RJhaNmZRtWswk9E/QhVQZRfRwh/++T2WLM
sJFauMNVhQkhA6kpu11JDoSq+C4X84sxIAfJhKpXIMP3IRvzuscItwqk+hwOyCSN0jhZ8HFgjX55
iciiCmbETWaKiCeadbFREktUwWTnTlTYDaCkBJ4j7QZvZTEjXCxtX/uwe2hq+bGfi/lxiJrvVLDl
W3dUn90E3YiKQ2+zFuWbZFJAPkh9U4JZbVvmrck1jFeJQ61fYqANjyJ7bSfon0ndJ25nQHiXYZtY
Fw09XQ7Bt3urrsdd0ddfraqsN6CgiPRwWu6D7kviq1OYFSYItnxJfRGgVc0CGo0jQGp7cFjSJCmO
ofZWffgm44ZIPSfJD90hxFL2xCnQIVZVbwvLXNBKWO7KL3d1NHiHtiAss/YJc7VaSr2YNTNSRYn5
6yKNb2O5UMbcFydrUA9lp8SpUf1GOdql9yuK9/3DuLhCIqhtT1xzoeO/2UAs0/3z0RL0BARgach+
h1j+uGCMJF2Y+WDEe5sgtls78YZHxwq/cZotIxl/9eqj5RvRN7hxja5Q0/JpDckp7Pii+vgk9TA1
L7ZwvnV2jft4yk00uWG8qYqcCrvKu8PlG+/o0niYAsN5arCqrasZoWnn0d/o19q5YMbMl8KmTbl4
oKOj71TBDTzh1vDDa1kH8k7uLQfuAbcksSs5wU+9gbHZF1m8cdoclLeo3sKFx5QLoxlCbXoLx6n8
kUMYBwsX+tNfeNB4oUXfH4oJNBiutNFXY+FOq4VFtRc+FTPz6CTRGVPjg9laEJIy3Ikui6BCSHow
dV2dB0P/MCg5J9NuOnAmX/cLh9tP7XGsjIljYPk0LzxvBOGb+HhHvCZ6TGwfLnhyON+2ln+gzGXs
GSv0Qh+/P9QLm1xDK7u0vJzLqr+EFtG81CvH69qIzE8CcBdzmzcyAfftwSwB8+VMp1SDTu8gO4Rc
aAaiYxtN+oonjx6YhOZirJX2SsLKn3SeRHeu8t8saOHj3GcFrWilvCMxkBPz4D0TUBSvJ5LxHsRo
Ek9qFimJ6uRe+6N1nznD52yeclhOPZxNdFdt7KDRVFS4+5pcgiSa4vvSHb838TqWtv1UD15ytUv7
hEB42AEfGHvfQgRnIDy5pbZHHhvfeC7c1t1UXNMbgRNnb02Ynfx+hAjoc+Ymy9ev9JKE7GBF26uv
1RTcYbjYlp0/fh25EaJB4OMo2+pO45jemkaKuLjByFq6ZX72F9HD+4OMHUEYU6cRQ9bHAMA8qUbr
k1dbbzEtn6XZtU9JPhWID91pK419BIO+yozKvsvoSHIMKtxcEVwLcoOv7JntLkbWsAqtnExod9BP
g/EtH0N9AmY8jKN0j7kiC0ZFyX1TY4o2nLleR5hl7igc3Nt98RLVVvepCeFd6iJUmGMb3KQaX/3c
egMtVL3aUzP50taR+wy9PN2OTfcaF537zGxB32T/verzLz2xbd9ZgDjiTz+qOHiLdPaCMMV4pKrw
h58YfEYHt0yjR8OVb7jQkSLOAs9l12b7JFQfaT43D15T6GMz+rTPWJh7KRrjxxrzhjZEooz+H3tn
tuQ2kmXbX+kfQBrgjtHs2n0AZzLICMaseIEpQiEAjnkevr4XVNVdKWVa6fZ9brMyWTElBSEScD9+
zt5rV+F4bXFXD8K0Tp1l4CLLHd9Fb3HQUzDgcGjyfcksQjpaiVbQKh9wk5lOUp6dYFkxNQsUQUEZ
YBG4sbKEVx1DhK0rXNGFH5tDfquV3inlPNc3nLid+ekmbRLzMCRkucs6aXZIKYAUad6Lp5rq6EWl
t2XuYM6heYgtG8IrX+TR1XEEG8b0EjUmHFACPAtPfXox0hidC6tFMO3lOESn2cUv3ZGP0M72t3KG
yuYNZnw/unqxmuKmu8PKqx+s2dwBkcdZh2rOIyQISjKm2rl74FTknXC23zs9+r85d6D5D4Z1DReA
AHwU+0Ml1nrozOjccK8gMmnrdWamsV8gHod0icJCRCng85LTvqr1dhMU1T6ayW4chDL3ObOSUz84
7KF63xlQI9zGryFPXU2PjNUB6gNRiBdRggyzpiZe92B2z1U+rAI7N6/Cap1d0NO/mACEKE5C11hM
0HkIbgoafN9J2J+cEEFerrL04pVDdIMwCI9CE1aAqJxVZMSvieGqz0BrdvpglucGeyEYavZ4C9LV
80gi56rqNefRqfRzVct3McbqgyU1wKZmJkWMfv5UJTOyqljURxNigU+Q5aJfGWkj0eZRXr3obpM3
STGwvf8B8QDPlG49r2SqV87AgJbthCoywg8tilVappBvBuavkjk0g2o32QDQhBCjhrPm6W9Wb1T7
MbWI6pXafeVgZ6YYQz+SWc1LrdnrIm5pDSR6eWrdelc5PcK3MAXoq/SG3otVnguzIhPRg+ogNeM1
sgKgXU1gnLN6wkxoaq8pyHaKWBexnjegqQb3c9f2FU+rIhpvDOxXm7d8G4roLemT/K3pbaIRwum+
K6J7L0SC1pcSEIUzPg1GGh4G1tJEk4EfZM7wJdS8T0uYkpXVqPdhXHkbM9WKVdjN6S4ssHVrxRfX
zj8BIxm33vCsRheXTaCptTYN58Kz1D1741sSOsNucJPpZOYkI1tuS7JRrK1/rFV0ocazlUcvop37
jc2WdLAmrHBaBb13co6NVtuPhaazw4TWxlCNTgcsV+e6I9yXJuNRRsjgdP4VQWQYH4Rtb/Os3Wf4
X0loIILRBZlbZVb9rofmXULRfIUfg9M+MMnxVQikqtD4MrrQNwyAjetwnqNdjdl+XzAvJbaDLTsL
40uUQavqKaRDL3DXsGt1f5LpsGMBHC9aB8mMnhAbk7Jc4sApO5C6BpEft4HxSeBNKa3xkObY5hVA
Z7QFhAMYebC1VVY/ilZp67oGWBJLDG7oxeJDZ7fdWi29LdyKi0aK+jJa0F9R1kYbASsBma86uUm3
HyJT3ujrZtltJx2ZxACgQ4zkUHaqTDF7tjUbMPJO4bkRAQsG8IaWBtGko8CPHJ3IFBUezDmBNDX3
OPkwdxwSdzxRtU77CsEzISThC6YXlBkOo5gmmRGJ0+BH79sIlj/DMTZuBW0LoTq8NXtPmgIZE0Fy
n7YasWMiZDFsqHT0deSVzgFAxK1RASzSAvTJLULRm56Dn5+ZkONca7qJ2ndKRYIoNDmBXMyrI1YO
gZ69st8c70GMbvcAhucu69CYNsF4MVKbP23ZGXmWCawOTz14YDZuwYrRJO4QOk9Zz2ElGfYo6mO0
vDnaac1BWkFR+tS0MySl+SWv9Py1Sd8KNll0CmZ545Cjd1s7NY3kImredaHOVW/QGE5rpsU5mYZN
OGbnwVLkOIVZC48oaK9jGxscZ2a/Q6+zVsPU8pXj1JRCg+417cbBwDQ6x8T9NSJfg7vqt91QPyKQ
K7dQ9fQ5Q3ztjGDCJKIGHWvluDTUZVVhIq00uo0QlYzcqTd2vPJG5tII629Q2x4glQBft8oBqXr1
tekZ6TWTfGlm4Z5t3ckekslOTtZ4NJfRiBC5PCBeYZ6iGY+OA0xTgCFZYudAEOvBIc5L7aKlqlpV
do7YJPHSfV8BCE9L2mNzM13BIzC+UO1ZGaa5HVUoL15gPKZTWmxHk4vB0UNagvK0A3ufOmBBjzFi
NZsoMYzHyANNXy6Q65Ro75XdVg4wlUCuVSe/GXoZgz3yGCdYSypAStBOs8xXbM2Cx0ORPRZ1d5er
O4tn9zaNvvVt84GYe7otC1TnkmeeLXMYDtUgX6XWqXWK5HRjtqTrCAAuOL26G+QLr/kUyTWWExj8
SJGzsYBMNCZnggzBqFdxdnY7PSIBsP0aNE6F8jcmaruyxJrRgmRpalBERmA25+q855xiXwf5lCWt
cWm7ql+h6qzkJTW06Foh1LWzBCORW36DQlrVt8mk5HVmJor8dNOXqt/FEVGUISRKvxWkTHMayldB
YMjTmE9H3DXuMS9REjn0V7Kagq0hqCuukpXZTfMdRFzIUePVNVWF70S/18w1ro78w8yq99Bzt/Hk
Vc8aZygfetN20PX5iGKYkCEKtKLsP+RMERohdmJ3IycsphSGL4hdqT4F9FiAYjQrrW/IoyO8iCAE
Z8OdHByG0NzoeHZZoez8ZrBdSV4ZQ5m4NfXtaKQ3Q0XuGNvWhtw72Ou1117i2r7WaT7xBExqZynm
aE02t/s2pUVkWvG9rdnaSrA/HIo4an2e+4okLxDeVaV91E3QrAVmyx3uaWLHyXx0MNPjH2K8WA+a
3MIPv6+LjsEQ/5nkKYCFAaXDvGnppNgaLB4mKJwDSLY1hD6ePJZ/H8ZSgkWN1VUqdjnNzq66mt86
SUskYQy+G4HItZWJ8zFHqtu2qNaX6U8Xi9VcaScxpJzd297dWQWnZ9ET/DOGnZ/EPMFY2aCZTFHj
VyUD7bglVFQb3PcwafCVJ7m9blLcB1bxLnKIqzj6BbUSiF7YNh+R27QEZy1zU6x8uwG9b0pkebw0
a8ALZpu0CNjNwbs1ccEAbXnCWZPI+wmc02gif6m+G1FHT2YZRuhNz8QvDod1Lgi7G0oiZo1I/9YA
M6RP0t6Bwfmo2wq1SwdkIKSwnuHnaHNUbi1QBsqLw6Ods4DkMBq6CjOFijPOeVbyorABrbPFJp4E
ePErAtU2WViRVcYbC0ArmjOHp6rcJAWFbqT1KTxINfqjJ9pd7pAiziDIWucRU2Ov7e/6JrjM30WK
sMtx+AUZAY2T+CwrY1wPwa4DKdZ4XbOKFEOzhP6Qos7xLdOOEPUn2yohQd2eyi+sSoe8VjriqCd3
zNLdKII3DA6JXxty5KvgO+IANm7Cu6RATc4pbmX0NtR14hMOPQDQoB4+E4VVzMQA5ZB5OevJJkRQ
cjbL6AhWC9RnThQcNdumjlqOhKlt4eOl7F4Gcu1EA2vuVL0Tp5rxJY2YROxIFLBR680fad1S78in
fOGqaqED/KIvGBo1sPiFIATGEN1xytyAjl82b8YKJKgTG+37iHmmbux11UQepUzsbUNVMsYtpq0Y
p/o+CpyHDh2Um+XutfVyfQ0+v9tMiUsBmGrp1pQ1Z6Fi5Dhi5W9IKR9BOe7s2qj54zcDZMNbbD67
Fu2bwJnGkRlHnCKHeW20Rr02CC+J3c485UdbDwpssE19mC3nWNbudHAzbz3YbGrabNFF0Ntbwx2g
YTTDuMJmPGIyTIxdXRt3XiEYXTAjIzgq2kuGl6tmjuRxjMvIl3Btp07s8crGG9wCk99PeGY6xyNB
j7P/vkCUbxk6YzdLvx+ylOBTG7tPYd+R93rAjb14XtLITzLrDESFQ7uEqyVkk21LVK6+NhcY6zLw
3Y5TOYTWLu4Mi0CYtHGanaB9tqomeplTJcWhTcdDoTnaFhJtdUtrAREACu6MO/YQWQ9ZVuUHh1M1
qCTkd/MI5qttXoPAUldr2M+ymggK6n87DbD/0lFGjISkx7TRPknvVyWN1gW9nQUo+Bp4tnhdwWr1
QCa6VDw3XfUmphAHcQdZBMjKOtbGJWUr/4Z7/UstS7Vyk2g+2iG91jxuxJ4MsJsip+yOpc3wSVe3
StgYGwhHWRdph/e8kcVNpRMUqfTsmXCpGaMlINdkjtRtng4QceHIMsYDgt6nuCo0HUR88xlqLt4n
u9AQBnAKjeM0WLkGcglyK+wzIgR2/SB4MuDxrsC+eZTm6ToNWXdnDD/mYH+fM045rmI7sofB2oWT
jt4PpGFEGwHK8x0Nx2QdlzHydzNg3wBUNwErPAy53KWoSXxpkz/JP8ldY955Rf//iQ/G3ebgZDgy
l6TpkiS47A57kXZU/TMz3z5HKwu0qYud/qlL0QfaYwTnAkbFLhvaV45rj10NzMXigMlvkDPSHCeN
qKEp7w5eVeKWokWNthOjUt9FdI25laaB0K+QLcAOtG9CKv0SDsNJOSLcF91jAJlNSwk8QKP5gddL
Y9lNA7yLzdYLs43Ae7Wnu0YlOCBuSAhv2Q36WPImoQcwWJ9foOioNbPv107n7MhlhysZg9hxe0oO
PWcYQBRtUJ2MOjVPUuRXWfc7kkYusMxWpZMkN5poinU6DRH9T28D/P190B3SUXtng32GyJS0u8Gx
XWzbNu5A0hiPHETpk46PaeggdIG7sOuo8QCF0LH8zRTl1+R04tKZnEDWZgQG9OHX/PLW7pBGRGG0
S2Uid+RS+F1k3Om9TRTkbFK6z9wjINnWsXNvgn/f/f+8P2Nc15OI1219GT79aTI4V5MjOLYiKupn
cz+G07WmR4BxFpFqj4V6CK2LS4N+nVIWr8e673833vrLJ7CMjxanAA4qDuW/zmAFs5wibGja6Erm
B5FWGxCAi+8j/pzwCW6BANOp5BaaLcoGLbXuf/MR/GW+xgUYBiZaBtloVH79CFStIYOiwt0h9I9X
CG12XtE33JH9FzNlZTVUrXbBWD2EmYPGu0M8m9n+5MTJ1myRqavQvbPg7vzuq/nLfI3rQj0qEW5K
m9ntL3M/T3LEllUb75RjpQflnN3JOZG4qu5a4dLHQZS2jUtQVxkH7gFu6bYfquo3c37jb6/CddGI
4udgzPfLlA+DpDmZSo93Y+hQgLNY6oAkVwYfzS60HrpGULOpDZRD2uzY+n6zKSz/yJ/GscsQllQM
y+UorstfP4RIj7IghYi881rRXlKJTF5ubS+PfKeGtAyOMwY8ZLnbwS0ffnNj/M2diapUXzYkiXTw
11Ewn8UQ1vnIe1cuir1y+IrHal8sWqaWYfgWHkvr9BOuTWRwPY2Tf//+4u/f3+SRQJ0g+Rx+fjZL
lRgjvBH4GOqliYwWDWGZ3/cSN5hRkIXACS8NuufWUvJBoqoTQ3xTSr25M+hrXfVYfBgKCZ1lNO9F
mqerNuGkFQSTtuWs8O+v9e++Jj4r4SzOHY8ElJ8vNfSmKm1Hg0slz3WsesgrDALuwTtHykjXiWJE
G+NYXU3G+//8nTECGs5iN0Lt/Mu83tVsO9RijwGls9De5TWap87Pl1KJuEuUiQxwt6XwgrXE4Pub
fzYi2b+5P5eVA+MPy6dj/7J+srCWUdyEyQ6s7DavsvbImGgF7UVQOYY1zwlpXUx2tX2ZXBVc3NUE
XwRzr7kXSBaXmWe7Es5I34tNoFGO8rMY5WBS3wC7Wxmlc+GA3aG+yyEwtAnnHmZi66ZwX6hvyCKk
CN+Bx7mZ+/HGnOR4HFJcD2HL2QbhXqaCbTOYn4SkKAT++8IaCsAyBme6VIAD0POrQ9wVCQxPI2e7
MwxO1hss55ukTsBJgC8mYXW4qzOnXMpDw48Ny1mXzVhsNRKYtxP2mdbgPNjkKMHKnhZ7nBFLV2ac
GIrqWzLk4kj4h7MvzJdWkIXLWXZTTSxUvY5vZxlRk/H6UvbVk2z41AJtOISm9+nkjOKNwrgZ3zMS
SNbIE496RF5IzAGSV9GVmiOTs3dhU4W1rUWnLp22hNSiYF4+Xq0+DUHHuFhzjXVA0uC+64NV6Xbl
qsNhuIqrWtt46S6ZqhhcsNFtZ5IumJZ59aYa4mQ1zSNdVaEIG6ziO1GPkukB2lOUUbB2A1AlaeFc
R3wqVUk7jrmUOFTp9GCGAVAUvf2OCrFY2+Xwybky8JuJUn/IOaHGuGXBJMd7Jy+fxKyfmd2mW4OH
BJF3hau9bEkBwwiKvk9XtXMzm0bBcBSfUXkXmay+9NeCG9Xxf8JlwhXbOKMN+Q24WucbhqPu3bGu
DklPR7hRYP2jarqZBtXupt6QB897b4S5LqtGP9mLRjkJ0UPnYjzIND0FA6kAgYcqg9gVd2cWOLqm
Un2pQLweiY67wUFN1ZVz8B4nDg0ILiEOpc9Mioy2IA0m/N6OcCnMUGGwXXQbbZr4haTiRUdAXDdi
3gA7zM4mqphMgaCpN+0kMPci8FpL1Uf7rHnIOn6WE87DI1g4v+use8dJD6YO/0TQbvfCGvu1XPAk
U5CvC88W5M81b/aSoDMMzoGIhssQQqQ34lQc9UzrDkZFJMBg1L7sankT5PiR6LHeI+unc71cVdHg
s+I5p5Po0uYNQ+s3Ej3jb1Z0c1klXLyJhvMXrJfLjeRKJ+WJBdDtN+0ADsulDh1T440YoHrjNZFE
Nh3cyoCiGJTu74qKv1mvLIo9DjmOZS6qhZ8X6rFBAzMh3MB23t0iW7bAYswLRZbEPem2a2NUeKXp
/4MrrDYLesDNoDtxutgW3KErUovVhmkPk4CGJJVqSQf/saD/L9fud85c9gokzrhw/o1baFfUoM2/
psVPnt5//c1/eoWE/AOyKh1+quqf+XbC+AMV4HK2xpDoArb+b6+Q8YduOwZiPK7CQY236L3+aRXS
/4CJ5yzoO+EiV7Q9hHz/9//8pGBrfnn9k6LtZ9kfPhNH4MHgSaCuAn/xq/SxEvpQmWEiaA7RUFed
3w7R97YgUMOKvhu52fgqO4fDF6cekVcsqeCG4EydRE9a5/3jdvvp4v58Mb9YQ35cjOHyUTlC8sJ1
xc9PBIK5wgV9Jw7m6FycQn2v7GXGrIZLS4eqiMHR0E67jqgYVsk8gsAsyofRTq4VWrVVG9avaRd+
Dlp6QA3g+SAuVpk1r6U7HvIhP7LoJ3qA0NsD6QUke/DxxJzqNHmG5fQ6RfgutdE6u/fKKEs8qkSj
gEX7sFxSHjV9IOsMchIcToxVdXRAyrbWVPrKKeR3K8PPa9M/PweOGq4OARiC/y/VpuvIZLAMxQ7c
O4+JtK6mVN/N5cw9zBApjFe7s3aTBZ5Ks35zyPiROvevKv/HewvuMJcSn//9RbsMerft7XYUfGLR
dk70lVcKGFxIUFblg6STh37iM+MH+NPX7NrL/HVyxas2LjK1hsmPWWOOqvvqnvlFwkF3XQzwzh2Q
8/38ZGJBW5cDgWKpnV/yPH7HF8lBr9cubaVflIFtSwZVcEhS7/inh/NvtJue/ddPVRqSgyNHbGS3
2PR+vruytg2TGWbpweOUQzgzRYO+msmVAxI/x5uy4bLizHlrHTc/mDbzj1CnLVetn0MHhp5bwKxl
5v5o92i1eBQeAJAC1Bur+aIL4t/BVA0bh4bUwdbKr9VQyqfOKb4VsQjOP17RlPzwwjK8/HgVht0H
OMZ4JUxopm0YIXUZyheV0/AbdbNF3cpLNFYGu6guiTihaYT3iy5ppIunKIiZUINlXMvlZdOTsFoI
arkfL6umIKbArst/vHTmYNink/GZz9U9g7L6+o9fehK/p8K6BzTMYdIL5VOotH6nlaTx/fg5oq3G
HbrIYN33qPk52ZrchDh4fNyP0XlGb0kIDrjlOLuJYLlJJV7dkUEf/I33Nou3S2hH6MCFNktr1VcU
snDob4IZPQI3duRrIl8Nmf5gvebCunQqu7FF+SoaebXn/KuwnhMiESsxYpey9UfLIo0g1HdJ+jZE
04NFrhu+YN62z7FZezGT9PzaMfDzrbgK+Cv5p55aX/RkPCYGN2dnygxv9XgzUTKpxawUJ5A7hsKK
SeVg4OJilMF/typlWhy9MloBES59nba9n9R2zW1blH5rZY8etDOqr10ZGf2WwHiSAsb23s4zLiZL
NqYJRqxPRua2pgZ1Dt2vU+DSkW3Y8sP7duOZeXrKxuw5FY/gKd1dYIM660fkGZp3qLPshvHv1Upq
7lN87fUEOEWZbrIadPcTrANsXurrnUhqWPNGRNMvJO+2GPwmVa8MOvGnNRxgAojMUzQ2eCBzeEfN
BmljuA5c7ACJd42NbGljS5KLRoZJAKa3GEMkvb2s3OkE3doaSRXhVLzESzsSxuHZSQzPdz1mosno
ofHN5LMisxrpzMaJMROhu1lWqrLABYIUExUI2KEwTgnoLuw1o3aYYw1HiUg7d1TUh66L0F4RKbDm
yaH2xSuzPris/RiKGOSHJJEEpP8QjLIb9XNUJ5lfjtAd0ctHKyQMuPPNAyhS1FNm+p2VO/R7L2PI
Ga2XRF48+rdmmryHE6K1hO6C30MJWnlwm9bSIxKLnusz94B2rqgEuYOhVzEAynPSrxZ2dnV2nOI5
smpOiqnzqrXahxUCJ7LJ7EYVJH3X4Lubm7PFVK2ebT42JhSUbI7lO814Z+XyO6NXutY2Awyv0FZW
sXASygyhVwcRifupUqQFumRn1w5ojIhM99DOznpNWgLZKszdDK7C0r/mVg4JTac729U0wxL6zX6V
8xAV3G5bO/zeFxqHKWdm3jPyVYrUeak0eR0HtnEcH4Q1xIpWczS+0H+jVUyfPABestLb8sOMgVFU
NipUEKqyBvY1hwrsInPtKC79ELer2+pPLgka2Hf7ckPZgN+xdldFpT17pdtsA0bCXkL6c9mh1Ay0
YBvVk7m1NV1fxRAYQW+Y3L+ydlZ9Lh+nWW++uZEx7lFfP3bCfLM0pGiDcdbK/htoqmxXzzxPJv5G
P2uneTejzkry4px7o7mxCaR2wro+xJ0ud01esgAzCCNn0w6ZQMQKokbb1hNtZpxm5i3ESLVuBMp4
WoV3XZt7fprU4waB6E0MQ2NflbG1icM7Erm8vY1ewDGGS0mrYj+r2reCxngmeNEoNU7/YV6fGD7x
WXrgwpZflMlRcQzozM2RdZc4+SVGuEUmppDbkky0LZVIid8DbIOGCXdFCJ1ggsPvwm1CDe52K91p
hndjSQJLXhOrQYZSBv3JTBnXztVusa89RWQvzn36YnbqnvJmuhZFfQxsfdy35beiQJ4iFq4ZrSH9
Dhfruxxn/NdacucW7m1EYlxte9xaZCgKHl7OJukpSqf8pZ+HmxhvzBUQ77ZMDfPUlQ1aDzPPt1FJ
72Tuv8ro0TXcal/bAbzPYTwjlzZ2nl6atHeWeoAwxjPYuGLXB4aG7ih71eOqOWUIvtd1Oo+rUUoQ
ip0GAa+hR5pCRUkdFriu7aJXN6yvnR0SQKO5d1XnGAhFBMGjaD8cIzs29gwnHafAeiJ6eR5MhA2m
3oTXfFnpSfH4iqgUh8EkzmPtegeVHiD/sWZWKkf2PLNIS3Uecy98mUNM1QuJMFUwzTqShVRIsg/y
qq2swre+z+DFlEtzYnmmptl6dGbCmkgLiI8LY3BnsUGupiGPAWrGzSvon2zbKzS4EVzcV90eHgan
n6+FPg6bKAWzEi3zoypIKBJia8SuZw2HKYAiH6PeIePr6ObWcJlbxCtON0EsK/QPqSFGUZZiHk8t
a4bsoU79EDr11qwJcMGAYRfYlGcVIfi2sMLG4TfrIUC6VZjdsU9XUWLe42d6zvggXUI+EYuUWzvt
v1UvHGgL0SwbR/0aG96lCOrNaEoQg4IZcYiaptWz+TAya14FcXdr2BqGlk4/zf2iD0b1XTsHu077
FdktI5Irfa0ZwxeV1odiWeK68H1KKKfHgAQ4udB07Us4MkjRw9CP0/Qrckv2fltLVpUiP6hlnitF
+5rVnfIHPb0hwIgqpH6JCLzznbx9VWFYoJNwDqqrZlo66smBuMqsqPTdae19kOYIWaU7D6b2jTkY
QxL85+wERzu2iv2o4hcEezvdZUbfoP/0ZweZSKEjUIr71kc4bK3j7mFAR8Xrp2y0rkFpkDCWJQJI
zLGOyWnKHPFQxdPXcI6Ps7ab6vAryJnvjHNWZWHDewkxg5eelrP4oEyc3cfGMq8cd15yR/vaj0a7
aI+fehKnIqFewrF6zifUdKM5XTQlzpwsavYj53V2AG0HBtrUsQw/0FDvp0kntmBK32OyGyXsqRUu
NoCj7RLnqmtXq0mPVqNtA1EiOzGxreJdLlc/PjVOfbi4617xj5bXME/ecDhX9JVkv5rQ9eRT930e
wldkMq+RKFqUHFrr6ww4z7Iz7onxvTPCfPZb5OQY26HnEFZsB+iAx3780BTO2DhvXpMAyVBtkMZB
UJWPLLjqYn1tZbB0Wvu+npb7ZLEgFkW4J7QGHmUr6kej049hPjzIrkGKBJvTHvItshtznVyQfA0r
2LkeSU50nKo8o2loVOrgJfUx4pS8NzOSXfsoIiohq02+uoFcaJotjCb6x5aUAWILkO+qHnAPY4LV
GHDCjTS8R6xO7OHUbkm82E8HlTIEbjkWBgGSev3g1FhnwbeojWMGD4IbKmmpffXQQKXSTt/UiBEm
RdfadxKVrIDNVmatn4n+HAX2tkNeF9Xhvd6iPKi9xzRdQr3Td0ezL07SE3fEeoSjro1MYi9t2yak
gMXBDY1DPY0VZJ5FklEm0To2aUirYLRhyxUXewEqdtpdjLoiE+jP3CTe6OjV/bTqybBPB5eKM/JO
sQOmGsZTWs8rYFfvqWcXN0FdcQLGUDyJmkIoM6KVFQzZYRA6TnVoRbEBd7cz41MR29AIRrP10wnF
VolKgxVGSoWzdO1InA1qrlBxhXG07jUe8kKjakphGJodHddW6L4Ji3plLFGCDZt+FzIbjqeL3XhP
ZNp9N+0EZm/ZvPVB/KxHiCsTj0PHJMuJB9Ek1Fbp7NqIXlHMl9CQy7ZYSbs0/NJYCAA2JmrqLfZD
QqsrkFDi2ndj5FvgjabGy7ZOCbLDJdxu9aMCLdzuu2qxflvxe0GAkh+J+Oja5UI0eLV1eazkd8QJ
wOOj92RG+1pnxaYvAhPh3HxmlNIdi3dF3xWoJyADPSwPUYVGFJffF/T/M0r4OCIZZLiMiIYbg3OG
m5cB9dkSa0Eec3EXZNojveZXZRVHx4PlQa7epYV8SV44mWHwkte1Tl3nTcFFH6Zr47KCMlS5/CBx
Va4DQzFzpxXOCMI1PL5XB9RuCVjIsNhZSu99doFYLzo/z71N4yXFc/ZOZDA/9oTJEKA4HfovSB3a
TSsHYLcmV91hBwMm0FS9R54XTG0dQ8wmj+bmYHZQD7zS+2Fw2JfTXQeU3Q9rMGSkSM/gLQiMa1Ek
3FjMT9YD9PnwHtXvFEzfIAWnmy4lQr5rEEQkFm7S6DvZ1QlB7QSMeNU1wt7DvUriVcwiwCkERbeG
jyikfxBVDSmcki0L8Rmxac+p/ZJgtNwIKd76EoV5HrNToHF+i4rSAJnFjwoo/5DbXvsUur3WsuOo
wWZpenU00AuKdL8csR4lmHldjlfhkN/UuXX58Xia9qOIsLCbJ7r9gV/UDak4eQ6xQcfe3zOMdqfF
uY6P3G9HgMNNjGoFH8Q3ywUDb8bm41QhEqA7P2/dHmZ2QZzhsW3aW02fP+O+3iQkGGwqm9MQYQxU
QhYk3Exulu2CtGONRMWKEwpxehtt7tjnFcCHtnrJPGQ3fVMadwu1xPGoev+3yfv/TIQCufSnNtL6
a/v1Pz5//OXL1wx24wM61+g/Nl9/cKHSr3AV45+6vQsY6seP+K9mr/kHTnwhgTnh+0fX+19gKISf
fzCUJIwEPhHj8z8Hfgl+B9YR3V5hQmfDwP/f3V7N/oPYkcXcD55HWrZpWv+jbu/SOPxXcw9LJM1E
pB30fHV6YJKf9pPEBJ10n6QB7FE90T57O3ruerE09MpmjaYDO1FvEiBgQu/xjaC88Wh4Xv70+f1N
G85d3uLXS6Adjs3eMw3O279cQq9BrWBQRIsPNhsRG2ysRvWjLLhP4uJCW+ICV820YXAIpCq+2fWf
c3vlKPSVJXvyJ8aIZXmf4EZ0G/O57A1OdVNDKaOTpNlGiOFXKFPh2fbYnDJVwVWx4PumEY7mxron
1PYZQE7bkR6qZo71o1Xd9lF+HEv7DRv1iwIQ5w8Ii1eTmT+nxDcvZao1ch6J0++hmGH3Ig60Dfyz
OHmWHnK3wsM+rHvYr1ZlgbiKBjj/S6U8A92HfnmPldzemB8M6SrmNrxBm/lVrJ50lJ7S7L4Ynfsc
Jd1TNY4nmQpAeo18ZnIu142TfY+0Dj0V0816ZgOE2vvshvklE+bzFFLVyGjZP9rqO03jYmtPQF7j
eju77jfXTtX233+Bf1GhLPcQQ3bmFty1cgmh++kewtWTNLTZtIPo1IdFlmg7dGSgorEkCxvNtIT1
G47jPqcHxVZWQ1zWH//9NZg/Ty1+3MfLjbyMSAQacHv5/T9JpWw3hqJT5uGR2wBNb3u8ih54EENj
5ogm7K5RPmGzWiUedgNwzKmvxonBeBOsC5fvz+t2WRSCPDH7Y1sx8FDETvUxylI7vUNDEPjRwH2T
si+5TnLJw3zXhnR+A1H7rXeeDEIOKv0EGZM/kOdfHC2i6K9558IRyQ7bqQ12Pxx18drmvY1jkOSE
64KC3jRj8zvns/nrJJFFhTE6gxPpLV6qXz+O0Ri7IXLH/yTszJbjRLYo+kVEQDK/UhQ1aJ4tvRCW
JTPPCSR8/V346VrusPuhI9ptWxQFmSfP2Xvt5Nzp5ZuXVQtKAfdTud4jrGiuqWT4bMQeYE2QnhKv
6h5APPzDeZgwia3X9CMRrFrJzzqlbYlFgziuFWahloq98pFtJkT6oDcpyTx4zlbOiVnZ6lEn5wMT
IthTfYr/Ah1ENnJKQ1puUvS6Y7jkln9OV5+uWm2BsB6++QYCTb+MAZhWD8sir7y5uKx6zEmNx1/f
rsk9U9n7mg069C3CM//+4Bjbw/nb6uNCSWH5ZcKBghdQ3+8Pjh/7zqQ5OpG3FiEWeiY5kmE4pv3u
PFrWSnDyRFcHgej3IpfTmRYrNZJiFN1guPz7tYj/uBbXFAJMjOOyIG5bwv8/xLqsEVlJqZ3yrB1Q
RPhVUJo260MtJBoAzGEQ4YsrEgYWF0p9QZ+EENN6UltkCgnUG9Bqs+d0mAtobZIi45mSuAFsvHRC
4AfhdYQY5i//GBEZwKL+uI2CER2bmSCZAGfml9uoatuvVhaCM4GMu6Uke80ZWyi1lk8sRuKlqFxT
LE5Zeqj08ueaoN9EU7MHJhHanDAKYPygtNZwNNCJpKP7Heg2ys5479gdLCFvl6VVx2ym5UVieFd6
/gwRjP75WmiIoOuGdHRToY0E0oKDh5q50W5gtgPfEtzGAUv4Duw8fKcHYXQLcpJCD1Ks3fE0p2E+
IaiPLQN9cEH2z/rY2lmzL8x22k1SmgHQ5pdCYDKc4o5MDxDeYtM7sk8lfCVtEprOfGW5cXKQa86Z
bwLmJQwV1fJF039kroDUknQjssXmpzP35GlTUo5shgfhaQc8UpcrDNqjKVZMtQlEq00Wi2UKu5fe
4HvHwpwes6Q5TqlaD6T72kFs89XaKc4Bv1VI/hSpRal60IU33XYoTTLPqq5AZxAHNF8Kl8zK+kTK
9/QTm2yo1x3MB6/v77P5uwFNJjRVgqw/pYHlavpyXAwQUCr2LnvLrHFs0Yd3Knkpl3S5GAh3OcqF
gGeGDlDlSY2KzGTZpxIiR85X4mD3hjIw3filV5KS7m/LKq2XpJl2hcRh5vQFWVHiNCTQEhtTJy1A
ceqNm4XGVJyzxORpEfJMbKHyYNrzlBkTvThvUtgOGpA/C9lEQeW7e4A8ZNBoG8pu0z20JAyGPtGa
wqJ54vEN2HBzvUlj7VpqXqJyiFRMwyJ3dXlyXRpAPtEhiTbTZcI+CBKf2DHbVVG1aIrW+3g3E7fY
bEGSYDgMfor2kml9Ggj+logK3wgMQG1QXZej3dDTm+LpUuiPqmenXmw7IolnBno5HuqUgDY3rpBm
kUjBYWzBJDU8zJlhHGLp7NcYT13vdeIQp6QxtXAerIm8n35u91p2389i3FWe6N5KYMI1nZSd18bv
/ZTSE3TkeckI4Rq6d4ZlWzsmKSKZe0/lrH2THTyxRHGqaBYDBkI/0U7BC0sWubsjMfgsJcUJKhyi
GOklMSfYzhmMWnTpFLs1cQhZKKzvPv1PemfdT4Un82R4ydWczvKA3ZyQtTeJfs3XU/eyzcELE0fD
o7dKvTvjrmPu4EXN+qNnCTtNjJOOImYA7N56s2Neqc44J5NU57IvjlVOk3UZ7QfZphg/5Y9Sz5vI
z8uzSmo30uoVXLgqX82UtMm695vzRORA4CVkW6Oc2NldQ7jRgvhqRAMcMiUykMLiOOCNb/hEw2qE
iSleGprqE28GQXG4U6y8CAdg7XrBY9/x+O4rAzI3+XkOzyMdCwdCE/0N/KiFfEa/l2EwEs0e60jt
NvEx6ZDek7GG/Tcj6BWvhyiNXTEw55ZLqwdRVdkcx2UFdHmBm7JoImjm8hs/BJhHH6OBTIor1IYP
RcdkNG9xxQ+QJLZZzn6dUhlk27NH3jfKrYKWtv+Ydyt2dnriexTGP+uFF7TApcah1OIUCTlZ1qQ7
xAXMxYXjv9Yxqx1Gq97nqbzNQQLp7npuJGYz/mKr2nb7ApOYOXp7No69sCfq2Az3txDZm5rVO4k3
Z/VkVTXh72AQoRHOkMHw+5gNgEJ9Halvt/Cd0ZJn3ZSMqM342WQwMFElXNYjU/YSk2++tgmBNDYL
N55UID6Rn6bfYkFZUMm3wVL+bvJXNCa6f2s3xStoC+JNOl/fYXx6Bxt0C3fIC3HN3nZZOrBmdBXV
BvQdq6U2Yw0/eSPKs2XG5vbrjiCb/hwHdXJGgxbnMvwoGu15NRewRIAFAjET4/KrfBMLMRE6MtwQ
N/LdlDY3kzFt4HYrGppq/+spqbpbbbDnG/CWJ1tv5a4fqoneovPYTihCvTi2AqbFLWOyU+UyxeER
ckPCll4BjtQ7csverEHH+sUXr8aFPPIFVEVCiq/EsNbb8i6ufYHDtKZ3TAHSsqbNLrEUbV4COaoJ
bapm3gvWu2x8L0l32ed41IqCu9rrNf426hx0Amz/qw6OYJ0hIJC9y76azdTdWOW0sjtnMB5kHNWO
/z3DPBO227aJh9oOUtt7trK6CEdfrFGpmXDPyGbkxYt3lQUQE1pbkNlwIPHA1ddzthQcV04jfhHP
nujMV4U6NNyawF0pmKE3PtBqcmkiIcyeemCam6i07m2bEREoItaamJS4HcNQdpF0YtyLQQaDbHvY
WouC0OR0hZaTJRhe/Zqb7WVOOI304/wOrAXGGwuTYPwcbw+lQ9enUQuQyd6bwsb1P3PW8T2/ee65
L4jjnzaSR1WtPO/lckd3VO1tgRJRjddN4fzEms7cvR3hWdXDsWiq9MLN82NTok5eJYnBRcvzYdc0
7pmhU3MAvYT24GeTOsKCOg5kF+pa/Jjjx4v6xO1CEmzSAFO5OHhMgrRq4Y93pbMv5umb3+YzYgib
MOGkvxjm7+A5eipj8TE5M29vVT9MK4HLPkzcHXirl7zS3XDKTYSd42AebEkBk3cu9nswykqWSzg6
HVViBlQS0e2edvS0OfjfnRZvOfhylvmJSFLRvpLsC7BU5zYVA37EpYfDgpGOd4OGALkwDQZWl/Sy
SBuvkAMAhBg84I2jeeQ4yBB/9O8EidWhjXKK1W29SGyemrjCEOIIyfPW/4x5epGAAuLwRLZbG/1+
TBsuAewGX1Ae79clwFkn65mH1xs/0XDok89Ds45PU2FczI68aLYkYKlUxhCBdsB8vRBFl0zaU75M
7qXs9eeBycEeGwhwPmOxwu4x3b57lBag36xhQ/f7n6voZhCUlDjkMZZbl/gnjTgawWzkHXQS8rdi
Uhgt8Ekr1oGZGLxhai56j54to8jAUtkWsiTeard6nNjsd8O2mHRk1tGR5pk0ZjahiexDE80fY6zy
dtamm9SxZtYE+JgbRSGox+o+xu83QG2iNmDNoFtplHx9sGDe+lYhrKEbfpWVlLpxc+EJ0Z5XLz/G
VgU8dUV11ccDVFe1GYFbGLFO/Bk/L1Uiz71ZLudhGvmaq0w76JlPhJWqP/slH44aMpuoSgZ5FhYC
gEJq+87FrcZE9ae2H8g4PQ+J8dKy7Jxdk9lwwUbDleaHIc2eADIsBxOkMTtMFV/b1wvjNH6hrYGz
VdmjBkSMKEDjAHyVtEPgQ6CeYCvHI+Mgpz2nWuEHKsn1E5rDN1fg0+rsLZjIEPPJKwhQc+P5ETky
QUeX4wDewEGzjZt5goxqkqs5Ax9dZTG/8C77xzLVr1ZhPi+ln+CCpgKvldlctNu/nKHUIhGDaTbr
Wt6kETQhJHvT1D3HRG8dMnJVW7OKr/j0APmTob8wlW8xntysZjHSqbYa5xuB4TwA3JI+6U5j7TuV
zNBjlHGBEL6LKI28Aw0PfW+42ls+Siv0JX5Sw1+dR9coH22TMDrXs5+FT1AuCvYKXIjtREtZt3tU
N1Uk6/SWINvmSKfvam08D+vQsq+7To/iQVKDFJNznBL3UK5xfGks1YWnqf7Wl+oydWz5ZFe5fdYm
LbKxwl6ooXjwi3RGmKeSvWGxSPIp/KPObCqwpYaxlzTPfm3eszrLokJNB+RT7qlDRVNhs4Rokmbn
omPUydyFAbmu+VFqX4glW188LfHg0YlDW2ATGSS68CreMlA3xZJJkm+vs0mmWhYJBxM8ExPo6ou/
Rm61Lbux2xyF0SeHpgCIE9vqZ667bphnsb9jUOfhV3BlCTaEgCWsFojMUcbeEQnbYY6kkPd71D0r
Mk+hyDniYE4SBnc+mZ0704w/WmeF3m3iL6iY6IbwGsDbZ9bNYnYO8VSK5owOByAePUlz4+qXXXDq
vBn8HuKv1AXQRivIKRYP9DsTO58cvmgicWWBpXKaJL15C+r7dZsJb++P2+SmsFvyszygv9IIrA0f
Y4o0jewDxmnALcYLIKLpdvSWOhD53GH71EeAJvfdsE63TBbdnE7dspp3hTY/Jsvg7qSZdsfBwGUH
2ABCQxy0rcHuSB8xMMCtWK36XKvQXAFSD/NIYke5/hxTZ7gtgC+wpMPtUBWIkArJRdx6RwRWl1WO
MCKW8UuXVEflmul1FW/ZKgvD75JuYDDXXvGg6fLZ9yzcIOlaX2EzQLMJS3EHy8u5QoTzo2Gr0prZ
ufD8/FpUtjoyb/w2x7q65EllxtIhGapWI2J+VZECk93FJdUtQsUs7Md6uDrG3soHin18qV76qDNC
PDfeK0v1hEELM7TyVi1sS5cxSo2oUpvAFJueIU+Td8luu3O1TJzBY2iRY6YH1JlgvQcOGtKYiAd+
Wicf80z5g9Ms6Y2V8/0XzKRVGbpcrDJYgb+Nfkbulu7u5bqtFm7rHVKwQbNTGZGqXTjIMVlYRi+f
cAVRlPTUIwYLLEfb1g/L2dDpPLnWVvM/qFoSEMnz6CNctCvsKH1sbID8EqUIP3NhOpZVwxA5Og0X
Oo9jQIM720FJIHZn+kjidIhoNLbHwR7e3G1kbFZgvaVn7MjWsxBwjpfKpaQeVlJbl3mbzV4UzZLd
eAm/4M3WSYOtRri4FSVNa+/nHH1VXDQMhhsriWb67HtWzIrV9gyfg8HxcklzIT9lMy3NarbBLVVo
I6WPGSwnsVNPlQpK0Q8HF9kruBKYUt3iPVPY21BWOGIMhbzSq7G7FLlBe7PD7j804pTZprEbxGYM
yUyqCo1UXtJO9KNQ2kw8y9AfdNiPYZFYC6GbGxuUU9khyYkw9sv0zqR241gmTPZPR5EEJ86qSyAk
0JqpEljsAHpNEuook8eVmRr0ygGNTu8QS1ORreMfnPXS0EzzZqiveJbgrH/mTHppTkKWsDG2UPWx
CNf3dDIK8HoMiIfCSnlTEF6paeCUOI5XsW2UB68D+KY2WhaALr44XEE7HRnPrjSbH7/+yzFGmPty
4JzDXJGqqb8Fl0NrsBw5w9QePHWM6YazBJk/i/PinypdidCYyNiIpb7XJhBpgCf0yl6iONYiF6pS
ME4cnAYmvp2Cdl5JvEpW5T+nC4tlVt/HzAsOvnlBjcZk2drWQWEWu7obRFgaK0DOpYWJ4DYXrPX4
eyz/djGTiGE4l0+uEJGl3o7X1j9qigqk8zk12ixvpd6A9FSrRwIvqeMpMeUJIauoNTyAqoZOETrJ
HWC5krC6fKWPeCDMY4OFojbOEP96NHH3NaeNECjz2bb6V3izFKM5Tijvis1w8AQhOgtZOwCeOWAg
lh/8tjjYo/V96p8G2CFhJpAGoOBFRZuV30p7bKKqZJyzQoYYOpZe0FvK+TaBph7EknIAntgpWi2J
So4YhG9a/kVsz2FfjcbR6s1uN40ZUKbRVYefU2+hn6g4+XmdGXE4gWQ2CSTHBfKdzjsh/eYl1Te1
AjotZWOrmS2kZxm91l89sAlcISHl2smHl8XMGYD+7BDMS+cn0FNG5UyCsgj5TQlmgr74mtsR2E8N
oFCZ7yXer1H3iSzyi/3f+8Rf/Zw0WYVDGBtOENsjn+qLTWh2NWNsCdM812NphDXBBCi7dpJQ1U3J
+ZrrCpyIU9xUbeX+y4iwtaB/b5cLIkEYtGAFsJj2fOnzjmVMwiBhLuesMZ+7fHJuW3SWs6kTgSE7
0qUHDft1K74z8BGB1RGQwk6FaQ9Rcho/aH5Hi1orBfFQw0XR2UawZFr09/uD4eXPi/R0JqRb3g39
6C8XGfd5Ty7TVJ6RwTknZ6JvwabaA8VjXC7Z5XniAXfg5t+GE5aqjqkPbNfM3X2mtx/euJz+fkW/
3MBfbxuLmEOH3MIL+8tN/H/jqbq1KL8WYuxNrTQCn3rsYh6KwJIdvaZmuKCWaI6ApPfU1uMlxJYt
EIRG3UoEB5KZs1r99krT4YIY5TnuK429p2AG0YFQKRR910L+Yyz7Xw8Zjgkf5SlGIBzm3OP/u2Ib
/l9imWl5TokUZS2loRN7PqFcHDlpE34vBDQdZ3a7Kyup7/5+u/6cXuHJwKmJo5e5InSO3392C45w
0GNVnYWn/LAF18aGNEfZ0LHc6LQ/Cxgk/5xh/PnQIGe1qXYYHxqEF/3+QyvTBZgnVm6vQdmY9x19
fA7g2th7d3xpsF3xhQDVFwfl0z236+RSzX71rxmQ/h9vGDmM+GBcW2zghS9vt1wqVnc0qOc1g7qF
VDWteybbBrCgHg/zzpCHapjBOyV0BhwrxzDbXFVL8wO3O9CcSu3IhTSRR1uvuqvS0ErhcAw2OsS8
DKcUjaRDchmSKp8SBCUqoPt+Dz20CZo9gzAs6aq6bY3sdpxkHY0s5LicYsEAAdkZgd1DsBJ/SLS8
CXuTwzzc4d7aIQ36ZH6j7TjAmSc4CDS96MO41UTAMi27oAOtuJ9IyCGkTXqATf3LnBOiUUE761BW
Ocu75pcP/Uw7aurE9zyZ16Pyp5fOXq5Wc00CDDzFTvOrIVyc5WC07B2OVQF3yotTXFb3bL1b+ru6
GhVyoHTdxu4jnxQY5m2BslFJjSBtLJyDNGF7bfYtf6bUHeid6ANDj6SIrydjvkLl7cAmBIgNlX9n
6e2WiZF+7xz73kOTtpM5fzSR5ms7sf+rbUtcHeI5zOxVNfqI96R5EHRCoirFyaDY8aJxZF7so6V3
M0q/zjWDdXIEbzaq+8K5rTa5lFcZqGlX1oDUuisFSyM8XBHGqmcPyV8xQMtgEvycLBfZvsq1B7/v
+rORJS8A/sCbD9VnrxVQnUa0/4rad2yLLhITF6FZrwsrUGDALTh0PVOLoqd4Q5rt7jl09LvOGI+/
ZoSZQYQKlqQby/reanm959hyShv8qKtLGjgal0CLeRbrubzv+37XaOa4zzAPHaTtva+072gC6WdD
JYw08nlHoUomtk6A9RLn12V253M2guNoSGlf1Y4HEXf7TdnbvMluhSTjCjXHQaCPjDQb7Wk8Te/u
8DZuQUGT4PtcRuvRhaYwgEb3NNIPcz8JEzRfDcoPrHz9q9J4oFxiXE6K+U3BzM4tKKx0dz6KFQWY
z2GoqPoAwdd5UPr7ykQVl8UUQNdCCJ5REWUuhymrVwWiNhemGdO+htkrPaYfQEE+SA/+16aFufPr
zkoQHCwJy9qQK+KLgqEprA5HRl5TTEGQT7UNIJfcd61W8Qiy4OTxO0ypJDUQl0q3P2vLPtmGRAuR
B8Hf11/xX9eyJR8hGXYFRfaXBbjRZ0/PXIdukKUjxqYFx4KAnLnWhohFC0GfNb4DqX9W4PbZ7Q5Z
cjKG1A7NxTm0A549jpOB3WnzAXXvfaLb1NujvNQ8tmKQoYSvFwdfELf59wv/j2k+4ivgl7busP9D
Rvl9ES+TIk8wcDXnRtyh3neiGN1qZK1AMiUu0IAGUuTON0C2271eMP9SJnVf6z//4zr+XMRN4kOw
jfIv4fwhq5K4VI1YjOVZKuKkhpgZbiF8qL5j+yAK64WS831WyW2b8YZrVOZJXJPAOaCxaAhezfE2
GeZMOqlWfIi+uGQu2fxrp/lzhzfZZ3wdvhFXCkXz93tlYx0VsnKrc6ZNuBhGKrXigtp/W1tQsRQj
ultp3Xn9eBL9ZoHvGQ8YiYPIsWBZSMv50m0wFRiFux8WAmGmrL1gAoKTgCoR4Vgw2p6zR7J9JQ1w
o+BwdPib1k/6XGhNVwp8QAD9Px+B//hciJBwQ+u+ATnoq/Yl5Zdoo1Q1DN/0VUfv9YIGxQ4s+GMy
0VmC3TpSOnOc7FCOsfNRFckTmpZtKRMLfJTSwh83N+GQ5x3EV2cbekwWYaXWld8QseAON2Kiy2u3
woJIVBDqgyicBYZ4VcYADKRI6dVgu2vGehwymljuNreAHHoNttdEccAoIqH12XIb6xwTDq6JSvUu
jCvSZkvBEKQ3NHq9YAhgzEW/xnxxTcPKz+jNNO2w5yKNHbYX6AqtGCBi2hdGQzsvNwldaLt3YwRN
ZXEWZfe5EVb2POJy5n+Cv9To6Vuafcko1A5BrzyW60AsQ96GZd4O10OqtwyeWUBpc5LRaw0EYjUH
iZuJCZ13dKu5jcyY/Mapl+9ERcGhy8Fn1p39MM/AfvGQIeDthrCJmSy6C6T3VHihbzTX3UDFsLCF
EYPk7symKxEG6Dlg4/StnhuMezNj49YAgbhmyc/V9M7YFdujbjL3bO1irxUubUM1NFGqeL6QDrG7
TxotRFoGcfGorbBDNI1GZdJ0/V7pBKUZXv2ONvygRhPNgwu0xNbldyyYbpGkyI4hKSDEZTjkcRYc
nPbORGVP1yR1d0a2XBbZkv7rEPW77xixmmt6iAjI1BYsD8R7/v7mNXNKcdQwvB72RhqX5N+yNaMS
/66gTHi1YPKMC9MTdCWz9h9ru/GH3JIfDtwCfamJbFP/Wlw3Vlv0YmSyYCg7QaNtMcGFZVJKMouX
AvR/V6IByJKgNf0DE8fQcLvloauHx3QhxhDcIHqj23+sl84fmx+X4yEA3cR7CLG2//9/pw1RgUHn
u23PuUBAwgiPZDna5oyC1WNTIcdqWmb6y+h9TplDpUZBFF5TwuRHUcsuGHns94CP9nrP7Pjv10Zk
6X9cnGWj8fHYEU1hfTHfW4KFvADZfk66BoeCxXExn3wGJJJ2fmMhH4J5f9InxvuJObA5xsidaitj
Bouuo+KkSw4Ap6ZUzAfPxlrbZeMn2aHWbqqGex8ALMbQNIuGnr3elkyNW2dm4Nz0FdVH9laV9Npt
7KVrQ7vXJWAw6DRB/NpY3uUFAMSxGIYAMyH2H0MYJ7UN6VWuImsZHpZuqaO1tXD1SvpxWUqvI6ZZ
DJQxpKT7zJjFsqQ8WQg6JOwuWHLeuqsW1E5zQw0pcIomC81s1XNJ+EtrK7836MSEVVcUJ5k/yWRY
WdTaDiBerQ4gsyvgpFil2KI/7b5oTpXW36xZxpQVQQOKweqGLNriYh1aXEjgOIeKpl2fFsAZZiz1
XZ+S7Zc/EKKnceKY0DiU+nVTV9B5rH46LZb1PtCMo4qeaoaSuc8aAmHxsvWnfZ8Rx54ODhgbx9on
9XDhe+ijXKGuQHbRlkyHIVxT98LxOIibkPyZoyfXa1g1FxsmkkZTKLCLm8oIFQP1QkDA6GhTQJwc
bf9k0WorEgyC92v7rZvmiHnZpTAdqvLndQjp8u9kjBGROUT/g6laAEMqbJeHSbtbsF8n7kPjPWjp
tU0ZNPVhTK5qhYGce7aU10s7IuL7hR8NdO61xgC1BGYUwx7Yfgv+4WDJk1Ar7uGJoY17STEFFM1n
CeenSb516n3zjBd0qFrnqXBfNf1yjSEmn2yGLktFG3b8mAogMflHo/DR2CeHhT+r3u0GiBofc8uv
al1ab10fVPr7Qv+6z2Fb3VoMT83W3eMBxiLMlwunADADpLuWp3tXTUmw/ZLvPBm9gdv4o6oAFOJh
TZ2O0FRm89gAWZApujMKSQKK8PBmIwZDL+pVHuTklXin2Djr52Z59/r3Qj4lfRKu80enziq+oOFD
v+EFnzQo5Xc3PrmMjZwMk9rPQS5QDcjImCpGum8+F71qNz6HZTe9rdJvBjq67RfNvg8E3lXUG7ue
0nnC+N4RX+O8pw7FCL5DjCHBGuS45WISVoT1YNEznlUWUYnnW0Dr5j06Fs5DqXHW1D8oewJ6+HUc
5NqNqyuYt9we7uyAMJ3zagBbdGu5mu9C6znzQAxhL2tSYoNd0us8VtkqpyWZkHRDdYrwC46o+N4g
IHd0dH9etqPXF5S1EXhWHrrcU+E8uMtDyby76z9rH/fa0KNJfFpo/2JjnOxLq31A4bY9hco8Qdpa
MSEWHVpS52bm7ukjq0M3BjFHrTJ/HutP371LdeCW3UW9XPp4OXkMLWzzGXvs5GlBBiuNuUSwkpk5
9fQDECcONkdbYKAfMrnPy/cEoVGL7GQhd9QR+6RcEE1y/sf4Z9Tfcj70oo6DgngVOgMoLYEQ47Yx
X7qaAQk41u6b5EcvD9sfNOyStnS9M5b3QjyI/NmfP1qiTFD85bfa9OHkt4l5wKu7q4l5sW+Ef+ni
ejTr2yR5H/iOa+4lf93C9K5QGLb7XaZOk/ne2XfV1O80hLMxR9ccCABJG/1iQHmpIwlOn2MZcmg8
OIU8Nsa1ZzXhzHqB+SfYbnXCgrTFj3p9gvkz/0hsGw9ab2E5FZRNlSFBH6Z09GVPekZqWftFo8M3
9hpmQBCnk3lHcNKMXbh3Od0ZC0q9jGIuZ+fAO73rJr6fWBnnNMfaw2Nyj2YMPisQON2FNJOD3OXV
hCriVOO7M5f2bqiwXeaGHyramIupvYlWf5PGZslyfLZtF2tpjlxlAtBNfZWrg1jyF918MXRoXOY4
4pId+MD9HJ/3Sy5lZCR3c90vkZ7Y7U55Ck8ypojYttJjn1YvfVf8qFyn2SPgLUIqz88+qw5dQSvE
l5JciF6gNHO6IzKiK9qdF6L2qgjL31vmkzlGT0IPPY29YB6RyMQJcQcYxEeGY0HWceIxsVlSgX4k
Y0MJy+LjVBjzHbV8S1dZcmCTabT41uUvWdCIghPHfExyTkwgjHXfxkKcc4yLdpuPUcm5B7w+By+D
E1Uz8zMci9KhV8uTHOwPKOWI7GTF5EVjXRNae8hp60ZxXVnIQIEFKvgVuFQ/bIfn3igAm0Fj8SLP
v3PX7qFmDHZRFRlJBctMvlnandq8HnccotwzzMOcjKTGCHP7RZgMoGEQ7dsOBspGj8kHw4a1J6aL
3ixuU5DfKdrI3ZimPc0yl//K7B2CXYbuvkKwQD1B0m6Jpmtik2A0gGpNoJy1iWogFWbDKgKfg6mM
dtDFe5wYkOKS2tjbsMN2hjaigisuysbMQ64D00ifsXQZJCdM1iMg0evZWOvIaxQpzV1NXA+u8yTV
vL3bmVetSa3eA2qHYr4sO0rL8+AkQMgtzdnXUy/CtG4v2hRzBe86Xpjx7DhDfpK1LPfxJE8+mjxi
LbJjkdFI2O4/7IFx9+ty+izhSZhvhtgGvM9jGRAVtSsM0e8Xa31EDaMOajJ5Ikew6UT13Q5Or04k
bkSzIdXBbhHFaKP67OzhTPAD2R8NBQvTJbroKRVHlSVvrt6jpWH9LkSH+qakFoub+jQQ4hLqQ3Ul
ZkSXiVci5hS8TPYso3m+ldtsyKWnCvtoOydwuuKcwtlcLhHSW/TYjsIZz49kLncyt6mzWhXwntSp
942P7LjtmpjUZlDkFtXEzDK/88bs0mSDTJgeT6Qj73HQ7GIfCUUO+g/wQ0aGQtY/SXchNiBdemAA
W6EicwKJlt4MORTR0hMgDCrM15FWFe4Zj+OdKHOT+s1C2lGJAwgYhc7dYFa5rKeqz5iqDriaa008
de62O7h4h2aCtBDvY30wEAfSWIfSuFygR8OOjTCmXc+13QX5AsEFvMu/vEP/cVb3gYwBFHdBUxpf
G001WQdb+HB3Bt+Q7+kuBCwWbZBZdh6atQyFOWa7tl4yMBUgMf9e2f/623+fyoCfNDwsomDXfLBn
v586PN+VSZW23S+XzGywpWp9e4wN3wt1Dh1MUB9QOhA9YKS3bmkeO9tjrV15iHz/kEzQkPPYfRXI
jbGLsM4bc7EElt3daTb5TgheLhO7WNAvgcl08mvd4Dl1gRPoyxY/kQ6seK7/6qjsLcawwdcx/aPH
Y/zHSZNuP44MFjocQV/nTgPzZDKLFJ9QDleuilWEv/9Tc9tm7y2E0SSu+319tR1xajNt+cfJyfzz
22W1duiBOfgDLf3roFJVo9LxObMWqKkOWvep/xYTaxlua3PQGNQgpbVeYr9ddl4CesnC4aK1xmkd
BMeLASF5PUveKPsNQRQyyLz/jH1vV26LIn+IAZhdLwdPErPdL+Ba8TIG9ZCEi2bfVqb24QK+DRZv
rWBMgqzjUa6KezguzV7flgXp6BTfmEY6NBkQWf7BF7P/PDcyORMcD3WPM77/laQXNzBGZ7S92Feq
eq+R7fg0b1m0YvhBWBcOD4TleqMivY8JHkFrji4whuXlXzr5tAfrzIjbkLB9thlMBncKnz+dfT/x
91LQuF8WZHpJDyagj5luN8Bzltl4qnOSETkgR3op4CWp/PPXvaoL/8I2NBwtiCxCzbXuXHcgUwfT
DWnOeTjrYWl3TNp6LDtj38D8M1KklqI+x7x/UyGap7zMzPuWnbLy7HO/IMBbddESeGWHzaLo2ngx
RwxonZMn638M6H41wH9/W7mdjsc/toVGzP7SIxjm1aOBrkEyQdMfDBi27ZkCfpA8PoxcotJMP4ld
wNYT27e9Sx0oew0WAq24YCIQgko2JQXdOflOS6/VIWtnBkEfZkjFYt16KTm2F5UFvGsacfnk8eff
l5v/GEvT39eFbWLMQ7rifvkA3mjorTXwAYgMjBLb+ennOQxX7S5uCuivsfPOPGjZdYLxCMCkXdV4
RoRBPaVcRxndIob+xxtqf10ffF5Kna3JYs4q6GyI31fAuB1GnZFod2adkjvNcH4wvu72hoGEmaWP
3KUiDpNGHn1velU+5YdWYGiA23q55bABrPjRT/QdqIksyGgEe5ml7+7IUep7dv/MQo84L4g57fpg
iZc6/x9zZ7bcOJJl23/pd+QF4HAMZrdfSIKTSM3zC0wRkjDPs399LyizbkVEVmd2Wb9cs6q0mCSR
AOh+/Jy917aZI5oheqobcwiJMSCqGf0mNZZL/VYX8Y4hHhAdSxZ+n9gvunicEDisC6N8WHQoYye6
Y5/XINNGAUknQ8Z2ILQWyi2XdpsFANUcaFV9t4UOFO3/+g7+fot+fAaX6+VKHZ+y4UDa/HU4m/Su
YtxH9IJcWMz4yuaA5rw9v6RpsPfa+bIf6nwnFBr4MNQ3JpinHRUaIlBMaJmXx+cgoomEyIBoc/D5
gFHIjmKSPj62QPw59M/zlkffH4TmbBT4YW2QT7KJ530S1bs5rm8DYUR7o3LftDI49ooiMa8z4ruM
5Si3rCZC7IvG3NcDh2wjkGBHKgTX9VhaW7PWb0ntXQkvoFGr3I+v7vHX+uLCqBPNDGSn0V4Kqu26
wvNSR0lFK4EWgm6ywUG+8J2YRKBxoqbObYM/ao09UlzviMUSQJaNs6Me2CaR0Xd4oUXEKBiHHFkY
XvgRgZFplH6cLR15Y870soYbGtJraAvS5suJhR229Av9pgX5qX3vahO1Y/iS52lxqbXJK8qOlTdQ
wpdhdh1WJDs7+fyc9cllu5gihpq+jEgknmM6l0kEsBOTH5NY4e3p+9N6s0ing4mIMtm8oi2/nWC/
+PgLHbeO9qoWLJYYZ/qiOnQ1bjyTcHnqkmQ7wTqDO4fHY+lY0a/LVybEBlXERy1k7l3E9HMrkxZy
bRq0gQDCw4dEx+Zh/CnoxYtpx1TC2bADUvwTBxaEFoUs6Idoqs7x2FbHPrY2s4s/JBhoyrUOy1CP
tHNdhM4zjKJ8M8z9y9hzlCHIiuMmRFbOuci2RkMjOIlc0jVHmYGB3MZQOpV9Ow/nQENYSUsetmIM
7bnIrqLBRhtvfMvGuDimJBdVLBKbpIxH2uq5Pxt6fYIaRcgNrXq/xlOzyzK98RmHutswyg4C8ddC
+MKSVKpLngLc0fRDWPM4rRnpfdpn43ryvHprt4unOnH2cRyeTKvXbnvJIW4uFMNh5RxyAwXxV7Vn
oi/Y6m4Kc9vh4KbPJx74rUEyCAYRZHSqn7attJ1Vy/BvRcJBvs46D624txwjARKunBEI1uKtK7z2
TYzzXcoliCIvPpDdN+6dUmJYahluxQXOu3OMeXInLSaTmWVRTguxCQQVc6118lRgRJZJA5kjZLJg
azRCUDeg9YveZoCfpcA3AirtsexbklxGsGqQew9ZqN0ZNE1/d7F+GT1BhuycRryLcVWbJMKTlb5S
VvHUdT3HROHiGnHlvo/Moym1aNN1HOSsjCozx/QT2JxCIwQSEq/TarKfIPUcS3t8zzzsOo11Bz++
Nr4J2hInO2ve6UJ3jIiuSBi8cSzSsyQfla2YMgK/mGLAxHxyiuKc0mVLGc/b0XhBJOVmmomeM2aG
NbhoHyD1HUo0a1pisajyyQy7TUqrSIuv7eLdaLSNPZuzL3T5YNLt47UWbXsVkE25LvPhDTopUTQv
WiLeqHf3rFb1eoqtC1kzr+4oTVpHnEAnIGKsaIk4ebQJAlesk1HYp/zoJJFfxgPAmoLsGpvEQNjC
4dBv+0ihok0HslbI8xuZlVhecNmixNCn9IjVBLfQtKxznAj9uJ3NVZXNSBST4CBLA47FYgoWsh82
XRQx6aB5OChnPkrYDdyImCpGQ3PbDQR/e09uRCM6Qv+KYgU8Zd6cSzfklVojh8S+umlij1SgpTgb
W/e6nSH92QOvWgVbmIPYg/Wiuy685FyMHGW9tO/9nB6xPfWSdCp32leF1vmhHRIF2hjXvfHq6XD6
SYPl2RbhEUwYhkOBgJMZwjZ17PvJo31PT1IkI0WyRiVP24IcvUvENdpG9s3DYDiZn9BzVG47bqRX
H2gBBruo0klvy+t+H5uUip7hgYMrua8zmjhkzqU/28gskvQqyu81Mx/9ajHeJ7nzPDb2wygjHKJV
cXKs3VwSEDowkZiEQzfc4IwYtWFIoXnd0tfZ6EQEqHFCwcGe/buDscyJQw7bxeThZ26T7zK+B0ZV
52BYxikpg89sMU0KA5YfXoGDl8voetS/+iTJtmyHz9pgvZQKL7Bhw8P5Pb8u9POxnmkmoSsAJIZb
F82EXNLFkS2stRazSjFrt/JSYfDcUJi8oJhdnF3BBQL+Hqc0G9KYiW3ZYE1qopDOZCTI5Mqv8BLv
RAk4GrPzHlQ70Qo5otJTG2ZLYmlKob14sgKo/ZVbnVBaD3vbqQ+gupoD+Dge7CLf4FLBF5WS/7WY
fYQcZoiJqe+aGk0PT/W+sUzSspLKXg+CF2SlmJzozY7tJk5r8jgSsTc7KqvKpp1iESC3dgvLpJei
Qh/r3XpMaV2JjlPT0CHsDpIKvQ+LS20gcG1K+VqBegMEggOKeeSHKuBLDa67XHu1RI8Tyi03XUvB
7xbNUxpH2hbudbVuixQPcPPuTrO9Sgu2rkGwYmMgUNgS9BO5CnzkUOPQTHC/L20900hpa1NY47nv
DPTo/SqhJIKczIcp15FhNTzA666zbkh99B1inVC0EF8aY/X14mvLCe9MkMioaM+MrA3/67WyNr7U
Rihpks/hvosgtOguMBelDiSS031pIVcQg0ZuMJc0nWiF5bl+K0zSEwPKDE9k+AxLRoeFK7dN56Kn
porCgYY7fFr8p4miwaXZD+VIe5MB8m0omXzNKj/lygtuJOO1I5yPE44JB10d2bYTh4Z1x/lrndLb
WZPxQapY6jG05KmY3GRnd0OLLZ0GweDdAhhnFiDzb1NUfY9wx6xxqK/iCZNajPm8owuAwcFhOlAP
Hw2AHX0w95IpVrwwRUxeYmfOEBEkw2r5geay8OvY/EZOOY27pTn4dZKdVfWhxVToYLjCtVmEGSqb
M+hqtRLLujdFsGOybNeM8zvHxG0gmWg0Sp2jcKTR0rRvvdT5xI50fMdeu4obpmVjG3kbc2putR4d
QIxQNWWxyClXfataXLILeUGTxm5K1aPlafpe49f90uvLizf8XrVfBNpuJOZrZS/Fa6koufrmGVcz
2guYfHXM6TaYL/Vw7DZ6Yj7Gmc4+l/CaADW/SbRg04B8yDatkpYKDwdJyYd20BS4BG33NfBN+ijb
sKk6DveNKSsN6Mb++OpLFthBGTxsCW8vfTIXCl/RCVprSgf9xyrSSKoGdtybvMghRfKWF89eULGI
fbEgItT0fsyQZ2155HTGBY6gQDsT3DauwHE6m4l0xqAieD1kcmRWDufQpR86lJAfu+Rk65akPiYJ
SsUUKcmoPRbt/KQzgmTVN9gamROZ+DeZb1YtgXCAYwuxcZtYbUJUKit7iRt0jcW/Qk1sRHSGm0yn
YVJ883Jq2aWzAYOFXq6e7+VUbRFLvBTwzLHqYhyfm36HKZPaSSB+D6v4JgRO5tFWyciBBrkB22DC
+TTHjMwGw8sPWKcu+4I5BWXvZ17r5bEJils2GnQAJAWBWMgPQ2GcjcmhGkuxqXth8R373gFGacpj
lX/ImSezmcOnVOf4FhW8cc3Up22lx4dqQuWvS5zIaqnkQJJQPQTPCaToLUyJwmO6U40kY8raWMpK
3lllercke0HdwWa26vJol0hrFdkObUlAeL4Rti+cUbB/R9w+gxPyX5/2zF9lyBz2CHaSNB1sNEP8
5ufDsdO3dWdUdX9sUvMbTdmMDr51LoLh+1Axv/EoFtZewu0xOzQ4NbA5M00eWcLWM6zClVOzfJdS
3DcdXlSpLftAaO3xbd1gCepBiDASDDVG9y0p07VqHqAYU/NUqBjdha3+12/nT+0HmvIWqn16D3Bb
Bcexn99OIk1Pp3gdjhY2qdUoq/t5ILuw7th3eonFvHEA2xHQqOb6ZI0Wj+SEzNqaBsgSS7TOgCvp
b16TvjQYfjpQ86JcMpp0+twAJfXlHvwg/IgJngfiZY7HRJBL1Y4FSuACXQ4MIdJxSXQcbqqmuqN5
O++zsnjRKTPdMXqyuvi14Oy2c3F5kBEGJtXhpJQZuoZSEp8b2snOxOQZh9iO6qy90Iz6VqTVrusC
hxqrfc0DuvIe85ZVD4NgVzl82ktFzIMb4XhscHIX+IFWHIqWk8JgcBZKu5Z4bMYsk4YBpyY0h5MF
LyGatx7DEx1/EgEJ0VpYSKr0sWPfQLvdRuW5zalivhokaY6ppmx7n1H+CAtDdIIYh75SBAtQdwFu
2k8ZuHyLeSP6tAE3f7hNmCAcHYJyVrjqaVMzi+bEoTAtQrWAR3Gelh+WLOUE0JB+rYAepBqPHcFn
cFyYT3Zodu3c/EB6xMKr6qNZ7tPQuMx61vOv8Y6EsbjKI/TTZWIwM9BPSIZv8wrwoRzHjWAx56BF
eBAmsoPmQVuOVAO6QmKigLTzt0Kl5eP1y6NBlWuggNc9LBPWL915Zi3goGxvOkb6fD2nBZk8DSrf
wlKP1OEePx3MQ8Ol/xp8RQOtFE3D9GVDTZnTLvub/uOfeuk4bqTQbU+YC5/Jlr88qlXQEyVhatPR
5WTUxrF3bQsnR8PQk4Qc9spPi8RdR+W8yWzV4hb1bv/60yL+tCDxCizC9gwJ1gvrz9Jv/+HDUnT9
2Ns8P8e5tS22bMlk2cUXMmNrbjVzMdQD8JnGR+Znat1YDAab+Bpcz7LNIKOxlxy8pvaOyixerbwP
9tGoeOZdnU+5aW8CYzj1k2f4QyrJnhhwXEmQ1IQhM8GaEcstzjyr814cOAXMhHYZPsCT3hUOQ308
heSJXcU4uxANwPr66zf/JQH76XHgzeNHMRco4r8YJmikT9iMSeYjETC7ToNK09Anc8o+YQqDJtXb
z0l2G2iGxNMdnvp6PofaBJqbpuXgRvbGZD88aXN2+OsXZi9t219eGMMrGqi2hUYMIuMvd8WNgxZV
GtOFIUX8P9N0rwPICJyPyFtzB+a01h0mFwLYGbTRJdmpkh2e3YWuWr/Bqs0HcGm6W4NDH3G48Hq9
WdPthqs7vde1eS4m07xlyw1XfeCMG3rMAmcQceBZX3+I+TYYSlDqkj4r7aZnU8pDSJOf6HgOf83E
9o958ms7HnREJDByWEYeB6wH2hwAfGY+0g7pnULTbtSsAd5SBkG5oYkG87BeZgvOZD51ub5pRmfY
yOGmJL0A6nfOQcWOkALozsuI1ENxbAFUkXFeQIwn0vAR29zOyCGOCQLe/maDNv60Qtjksi4fB5M9
mo162Vx++DxYVeuNzpJlN8OHGbFX0jgwj42DSiNR3jVosIbmASIcIhURldjbdiSqgtLsWzpkj1+P
wb+VjHWOvzdly2Tk/y5f9r2sZmruqPtKX/rn7xAs8r+//Cf/7Tf66fsS6/THy1swpT/9xv9Clt70
8B1uP9o++/01hB/l8i//p3/5B/j0b6KxcAewbbMU/Z9/pEwtP+OPr/0dmvr0AS71+Da8/YhK/X9f
9wcpVXd/QxRLnieGr2VCwscMumr3n/9h6PZvEAzxFRikX+nSYlksyqaL/vM/NPmb45GOy/5gES+p
Gx4zOAaKX3/n8P0EVQWB4cKxUfu5/ytSqm26hsfLApbKN0TR9/PDVrpIZKhfuz35M4oiv0f4KBYx
/Dht4mjeKNPeTV2OnCmVL0mfUsAscoUfrtv176vKj4FYf1oFeRXL5WaeK/kli87Pr2IGp04e3dzt
RVu8dRQwWYT6aPKE33gqWjspRikQAJJl/jFdRO1ONb0UlnMdzvKbxUfQW4oma+r+bnn+FST79cI8
HJcY9kzb+FXB66ZVkI2J1e2bOOvXY5xvpgjpGPENIDe07iUpqWcEWdVlNF9PkC5WsDOTv1kRlnf/
41JMRgVxtBS5DLQcrtIv90hUkYnRPld7TQwC5CAyG8do5KEIxg71Or0Mu/TWUzbpf/f29a9l/qef
LbDgCRYji8qLYdovdyZgA62RXBl7zf5wBA7NMaBQszrnCPfqQSmHeBkd82BRFBeLNA4nPlNTjjwr
F1c5OTj6pm9NnWqxQcRoXGMuy9A+EXpd25qPvJbcl0YApQqiR90kXRT/hs3tbU5WCV9NixFtr3PF
4AGSp7mcwxBBuZRHLsHjZCt214TO3iCyJZmhtDq/bEWOb7g4Oz1nUZglOTfr8JWbpk0wq82kols4
6ERWGebGKoP3gtjRgzBW+oy6P2kKD0cBxpo6F4tyxbkbQ2QNKKXPfay9Tn3+MA8NMB3f7RIykD2s
QViU74DRU0Mw06N0Cfea7l2gadTLaF3Y1fekLqHUR0SZavaxkvJ7ES/qflKDWCDA6PTVsNfDO89p
wSwEDg6+vIexLZxPElIvOSAA3VDOY0pM4qjtTCKxKJi7s1NCx+vz5rXXhq1dx9/AeyCAdJyjnV12
VsD34XQWYXBUwdmOIjZa1eKoMK+tYL7rm25bejocGHzkLiMWBveG0z0PeHbrFE/qIp9pA3S6tqeu
O8YX5ew8Ani7wrt3EJ17HrLwQonqsoYDiFz64AVPfUF2gMjkBZZoFI0k4I4GIh0Ew5IvyKvApiOg
DatRJC+9ORLoXo13dlGQotlvESgTIeXGW/Kfb/HcwQSk42mSduWqZ6ebjia+miY3r3NJK0xk6opb
4Ky6dL52be9mStpnlBXocqW9w40yrunj0beM0eH2qUkrEqZdXx8SQ/kd82lZR5dlRcchcehYtDBW
ul4jtnYLSxRmifaohfVnbbkfIkAB2CTw5mbwIR1NggWVyUutAyjwYX+nGQVsSSj5LdOPOrE3AAOm
lXDTb3ZzVbXj0Y2jbxhIrF086VvH5f6ZTb3LkuR96PstU9fb0sutfQerObXksEdw/xAPy9VI8/iS
dpM74tpJUriYsplfm769Fy4u+dlWz5rWPXdxu3G7+Epa3XOoSBWwav2UhcRP0ffCYOtRzxfvIl9i
aWOLxKc8Oac9SsG+JMM5Sw4ODIDbRms++j6mgTp2GMvrztwLPXlSagkpiWHYAafe5EKO+7HwboRV
7Uhd0m+Y+aQPTec7pFh0g6c/o6dcxa2eXJSmuJ9z7TWVZotgr9Z8dIzGMYBFgQgcVl3bcyONNrSO
VVr5Y6mOlTd2wFGGN0/p74i7iLwloHTNAk0OcI253KmBp8TFJyj5AYXgfJNwhCpl+gD79JsazOe+
Cm+NHmEicwzcp1zEeOyBiuba2ah1H2Q2IqH8arDi2wxpUukNMDTa49QWt0bUXoHF5yCdRjrtxfTV
9obXJAtvh0FczEG2k9gikBe86MvEqMSjj5wcB0BQwoAZwgezxC0Y2u3TrGE+KZ1vIe8vFH0AtI+J
AqDr0Qe2dUDTU+z4mISsklVynWjwWd0YKKJJdRzHrJDk4Pg6qvS1ZcJeKE1E+I36CBVbTeVOp3Ra
2wajU6pjtTewGExtZpynJICAI3DlcqJi7lJZF6KbNm2vwFiGVrELUOGXjELQNeziBkZiPCfyYAzG
W91aN0mrFrYiGK2Geplg6OyI8sXdYGTI6FstkKLIaw6ZczWwNmxE+oKOaS/Rp7oJ2VPERbN8wa1h
5SQktwwkSMf8Aqhld3KYlVmVCo4S6EWPzL2spvTCnhEx225yoxAGA1bOx52in1EbWXMsh+aczfTJ
kGDKPXxxgC1heZOpHilvZt/Nyv02AgfDmbcdQXDsE3cpEjID0bFO0KDTC3bmqKz9r7fEAMmSUhwb
k1yJodmLMHvXEIjYSvMjG5qeat1LU3MbnxBxpLiUHNt5eUOGV20TxjdH0yBlSQ6JxdNWkaJDKbfX
Pe2uAjPiM8ejo2fT50UfMF1apUj3Zjm+O14tNhqTERYkzFnaZJ7Iz/C4PwnJwK5vMQUYQNeOzAkf
UwtAWiEdmEv+2BvuDm9NQFqaTTOEAJ7zGERvw0gCnGnood9FKdhjo9mU5ZLiGRZ4C0jwmTRyFFo6
yfserYTfORGfeZd0JXxbHN6KAfcl7Kuc+IkDGYxrmoWSdm4YX85DuYLNLjZTTs4T6VWH3hD1aa5o
B4Be0Y+q4XZMospPI/oy4HGX4OQ82q5Hrx9ckJ3pO701DCD6eJ87WUwTRY1cRfO9S1RBfvWqIhhp
11scBFsHYzJToHYPJs812291pN3qwiB7otLe1ExnbiZlAJyvVq/0tqwYw4JErcMYZ+5AYNDkEOwR
wowuUkKkEerzXMI5RQSIp4DFCH3F3hg1VBB1rzPL6589E6OC4o9WqSSmpnSY1qK3gShHIBfUq8ZA
P2iD+1k5Ay02slB8BcDequ81PbQv7D6AoTmFcOsuWZWNy2hkBFmHkoxN680VVbAVtrqbJGbchG9S
ZDkjhQYp35RypxwEffu4Qk8PqsAS46EpmYNDKBy3OL2h+0wCfteHRHG514gZijst3SpLthd5QzfY
yk366I753cMsZc/6Z0tq70obB5MdkTKg03t54cZY3rUC+cS4xAnGmrYxC+Ll2oWM5TaT7tOYNkHF
4sO0C2da1+FB72brZBaQ/jy9nXDNImSORQzh1OyGiyHENtqJ6LoY3Px6MvlwnYBYxEjKGqJEPa/Z
tm1H+Cmjmf286P90wzlQde1SbksFhBD7hj77clGw6RoM5CbRL2XsvVRpmm1pY6IqZhyvt7SOBcwP
X2Sd3xIQfZRjhs9aYHfxdGQ5SPsK1B5D7k9arM6ZjsYsiJ/nObwoYQDgPFnIN2O9ZI9YD32T72O7
sLYjE8tjQzebDca8zQB9gs4mihOW/HXrWATLCJw7BEl50OMcAJm0IxJ+SJ7b0SGqrHfdHg2OJdWp
MYJ1OxhkSpDfeKH6+A7JpdzJTOtOrijhmyy/YjDRbtjgKATx9Z2kddOjeufMPh9BeDlXAXltVeJ4
cDfccM/gfl6XhjWt2c0QQslgPzSeewrrTayeLTnLQ87KOopQPTgGOYFaPj4EM66U0BXWNjNugihu
rwtWaXwuerDr0RGVA9pGA6fwP//zr/5MRbBSmzDjKagrigUqbsfV1nHbPJQEg5N+RBp4Wla7EtMn
In3bPbnh+FBqoCqUbC97zyv9Wmh7qYGYFkm9WFA6cxUHLKmaxmTbS4e7uamiKxmo6ApucI6zLSyO
uU4oVSajGQbg3kmDZ63T9eNkTsOFWv6jeW63U+hJmVJ0NwaMVkZ+2p3L3JxBiaQ5i6vy+M//wFVx
jmRpXahxQZIbGNDCwTOfpEpjPgBdQj1MnmqmPOaZlgp2BcSv7Ty6ycUchwViOzAKBYv8rneD+jYB
W7EGVUXAJp1cem9EHHh5EhIUGRm3cES9vep17DWh0wWnMgLwNWbusFeh+kyt5N0sTWoabTgFoFBW
tsmGWnnueBVUOiRbqwM8nbEgaIkO9iXytlXE5eePjmXl3QceOcEsLGov1IC/eEKHABBhbQ6EDXSl
B+fSoIwCV4eTud3qDk1QxBM7y+C2eIZzL9r8NLFr2JRcSQCyvNYmvAzAC7yk12h5DZpv02fumEps
tVY/UfppPvvPLWklB3cc3hknUmw48/dwHN91wjhXztxg999ifC8POkpP2+5xc9S8EJFzaJon8z1v
w3MTYuzSZK22SK8+5NSdjK7vIBK08kDntHVJZCJ2zNvB+cZTOr9Sh0GnmGeT/HlsDzrz7U6qPX2v
dFec8cQ029RodiJqoNK1iIWivu52Xk8yKPb/eI3niisaNm9KGx9iCqzO6DxSPo1hbQQAAXvd2QLl
vBRKJ9cJ0DYDhF1ujaRixUwY3MSjFipxoXmeCi+QZq8FYgas4tt2xjOWQCzLyosxDjFIciYwXGRY
ZsC1gOCPkWM8jqn7kBB8cRw7de8l1QAfdDnU1fYBCONFIhSgJtxT3VxYx6AjWxCGV4JYZef2+XAa
wqrfJvAzV0EAZr6xJ0GiboWaoc8zf5RICfJALXnYxGXJygsuqpiJER+BU6SZFbHE4k5WZHVJG0dL
Z4bnNEsuYqXk0RzaQ60zU62KQd9FanxoUemcjKIIGaO0tY+2dTxr5vhYW3V9fHeJONtNzghiJ+Qk
pBsW4kERG3sWdCqbIhkx4KkLtxT2HjolYa7SAl4z8yBkivNp02WBP7W2t/l64BWZsds+ZRfv5WI8
ExvH0zufBJyCDWM6VcY4nAB+IHHiQ4HDkWNcwd/pxpth4jvMqJKZNJvBcVQYjcuLfFjm9bKndHIb
tW+4kHTwrRTFJFROJY17cof2UI21nSgmDPQqRWjTm6/xXCc7dJZk5JjuQywATU81w+kQLAGu/iZa
p43XXAl72MYYFdOALvQimSBo1NqE2TCi36Qa0PrFp4oRQk2YKQPNHtc2N7/LyExvEg88XF7vSxuA
kYdYnLY0Ck+jNdYZ4PRF2KTtCRh4bqMWhMQsP1Fjgs9htUT1+2AALDpHIEVWsCYIJQshvygbHCia
zPXsjqQD6H25a6ulRuuQzEQ9MEQHlHBdN4fIFay30IVJRLb0i5biqsky7yLt4KU7Tm9vY5fCso5d
b+VMMVNRrb+qMjs9UV18RozajrWRXFltYbPP6as60Z9QvRdHm8/IVmWEXMMSG44Tkspas9ILDo41
+3/BmhlL0tITYfl5T3azG2jmLpMgP4qQka/eZvrFgJGkqE4Ce1OoSHIfHVnsSaHm2N2aMeRiDpzb
MOWRM+EsXDbdhg2hPBnxbmwvkd8Uu3+/of2/aVX/1AHffZRLK7j9tev9/2U/m2H/Mvz77/vZp7cc
/X34czf7j6/6Rzfb/s2yF7YKCDOH4Q596X90s8Vv9CYt+re0spFe8Tf/6GaL3+AygD7jgGGhOXDt
H7rZ9m9MQiXWI9Mlr555h/NvdbN/Ff5LB/bKwsajU6svneSf+8ikbyAEcTSxK5PYQ6Eb1xg/gi1c
FZSurKGhRUNhArVeVyLbJNP9D9frX/Wx//TzXd3k/TiwcagCXfOXUaYRpwNrFD261C3rXa6yBg5V
f2E28zmK6F5r6J/RldBINtjlzT+mNTxzzDj+Zz9/UUF80fjgGzFX/Pn9Fy3lEcfreN+mw0cauFjw
4Qath9l90vHV9e10ZxbplezOWpx8/vWbX773T51inWg3ELaGzaBDosf/+WcTHRPZmjl4bNdutzGm
6WRqxkuQiOtISH/ummMnIzDrUHX/+gfjalvu608/G88C3XHmFxbTEqKqf/7ZZY9rPh5zZKF6Va/N
STxlWl75eea8zrlZHkO7mpd7cs2ZDRc28VFY6ekPQ4Y761bJGIFyNccGS8ArEi0aWERuz5det4uV
2WzSqA+OeN5jjnX0e75hj7BBlpKR2ELznlWwqKqayucQeD11Lse+pQRBTU2HakJkIG2JvjIrXqa6
faYJFfsZUSQb9AcXZLNPTBt7099GFignzOkfjck/r21BXkThzisW0+1M3xCPPc2lDq6uZi9J1QHS
h7gnRsXkH7nOuKKnUfkxEuMNRA16RpVN4Wn4VWycyoY/rfPq2ETQ+3uvd2knFcC2xW3iuvcwVatL
RH+vdc3Ihz1xxoR0kAhL/ITKueRcSWGDeBTVBMELJEx6mNG9edo4A1Bahzn6pp93i0g+McWlcBjE
986lq5JvLpnMQCq3U0YCJpEsgtJUvniIlQ2jSNecCsyV5mnjcRLO7vcrr9HyZztL6560uxpVPwza
z9YWvmnBclgOuIeQTBFrR2MNVVKbflphdvn1f/Qom3BJ+XB1SBvs/37AQGW7uCakPE9t3VDZBnJp
Cr8UZbiZXFzWE5nDKLtb6AD1tdJJgajUQIELoJ64U4uUBvOa9nN2WGOK1BkHW8TF9uW9Uor6Y1lp
Ugj3qz727uuFm68N4XXBPm7Kcxi494HgL4eugx9Q55cxrjJ4369hFdwEtgO2QedS4hfdznoHo85U
8b6akrNRhaAVBB4OXhXp1+nn8r20qYSj03XrCIVbWdg33kBIp8tKgygtIiOl3ljLw4a9aARrt8Sg
KUl/UnMuI6M/eyHAZjqFKLgs7XttoYOystepgwxR2c59jl8sLYpjMtNY+f3d0ecbOpwlhsMXNZLv
6jL7YCT0QHgMCLy63A5Y0oWGEIfg+c9MSz49RbYEJxdm0tyOpOIDYVXxc4kE9+taaLAzUNahMldc
mUIJE2nGcN2JU1lDReF+hlMOhk/e9gm9Bc0heTXyzoxJvg9l9jmH6jUF7EcLCKN4Wo+bYI6azVw+
2v3EtzL5eSKpFgav+REO13FE3p0WaWstpNakY81Ew0TJhNQZQe+VKHXMczyPFR+/amqIYk65gqGq
3+AIXJBlxy236U43aedP5YCHm5HBkhXiyhB4hxL3ZRzs5+Ui4gb6jHueL7uhiY64F4waMOLJrRa4
8eXXVdJD/t4dstfOEeV6pKIll+CYRG605oCFVHcqp1Xfj+N6oWGFqMsWppO7ee5TxJMUZe7GLOU+
NjosOqDbCyaD24lUIvSWkPi1lnXNmtybqudZtQo73muqdLZ6/qR5M6/cnD4nwBXj8GbTE9mkzayv
pF09EBVEsEvs+T2NbkyG3v2UMt0Lp/STs0bkT7BvglGHtlDugSueS8HZ02NoFKTNAz7ODcEwH1+r
39fS1VbttSrJILmla8DzjzB5m5PnQ1LAhax4mPKMdzZX8pttYcRk9OJChuRsrvV0oZuLtm/UjvMp
F06iL25cVOYOZJ3lvNCFVrqtclBKY4QYzIUaNOWVix8EAoMMtUNaRLfRQptdntokKZJ9USLt6GYE
RPak74aexciyeXRGhctAt3ZGOIxYweMPz56JXTYJgElN9yZVBkLYobyuPNhASdB9Gi2X29CJqMlt
bVf7bjC9iIrg5qI2HtIxe1CJ99w2wD4swbIHnYAzv0E+MLv+yDpaNOU1veNlNb4XNiFrXTwzI0Uj
13vQl4ngPWSg827RJ5/gDG+nCXuDnSLFHC2hoI7PNZMJztiZArBnl9EbVLboyoZpGVbmTYUtfd2y
UXA04C0E4WPXpfu0YQCp5Va0nmjR+G6pblXw6MSjtqIeges2m76Iv8tQv+kNmyeb1CZkxxO8PI+e
Nu/MzFiMA3dLlx1OQxF0/hxs5JR8BsOSmU142cKBLz2SkwPhfZ+9yF7X1r3NNGP9X+ydyXLcyLZl
vwjP0DeTGkQg+mAwSAYpihMYKVHoAXdHj6+vBb5b9jKV92bWvGoiU0ORCDSO4+fsvbbRAJ3nLWvP
P7kTmVA23i3AaLUq7Wk72W/1HHxDasaMmAZN4ZBxKmjYzU67I/D0nnCVB+J3GE72vMNGGb0xxtr0
MVdIFR9sGuxt5HM++yoVG69v97JCu8ACDju01gGq1KyEuJSpvJp6nbkl96CZ/UqDfAFUWTsbQRlZ
sQnzK1Y3D7xmr3X7ZRXqWx59Bp570p38NaNuGoxZeWUehd4p+qV8uPvL52JXCgdwiDZ+x2kmlOLr
K5Kie6+A7xRxLDYmb8ReDtxmcE2+1qHF6esl3MKCcMAVSAqy0nGVFM670wZ1WOr1FbEq7LsYwyOy
qWV4RH6N2nd0oIjt3FqKkB3AtqRmI7WuUYYXHec07vixon5VgYMRX3cvicdrxWie5sn+pYbxM+uj
m6yKX8hPOGp1rQELMqrmes0EskGIozip521ciYsZMSFtKVoTzdnXPuvx6JGHrYMxmFQF3p/apiAR
JpocwHcQ3FnqMXmlglKIuaM3MusX7KzXYtl22pZ2Sqfn/34mg2LCI/wE6bbZdTXyBa499YGDYhti
BXeDgXk+sVeuwHgjKi7KhK+qMBnvzs3Nz8HMwlq/F3aBDt1Ay5sxYEO7adIKNvOG5nz3YOgDTquY
emn+VCq1j+US6NcUXc4oUb7Pdol5y9sWZoFZ3PPPfaKx1jKR5nTNKUmi8tLbsbbD38nwiqgEaUm6
Mr3Y9k3XECzg1fWxrSRter4TsTmnPDPkoakMWlXSwerW6O4WICehLISNkUbgMT+NtZ+Nf5Kmm+7Q
Jfer1pomeofoB/QcC4HNNAc2APx3tOVpCOvWJ/YnOYsYzEzsZAZAX4hADFfq3nswxuG9db15p0vt
5jL08Q0mSg4i9l8+ixJjgZie3wLJAGy50Se/ChUESMZLBLejmU13DSXQ0e5swjbJ17013lWf6KF5
NgoFWb9pljPiNWl5HDW5M4Psl5b2RJlUPrHyhbfqPmNi7le9Mfkb+l57DAvm2nfx1phlLxAzEnTH
jgfFWtbVISO0b93cAe0qpgnnBVx+MRToNOdNbCD31wQONyt3AqqY1WgruVE9wTVSHnLWLdrl08Gb
SBvpZ2JXUnMps+YXixgiQoNKbyMsbKF534rtYNWPruK9w+AQS5xVQncEh+LgMNtXoIp7VOGeXy3B
hgSceXGP06EyqMTrcSO62NklwEWqgumFV5AB1kSco6GBihUZdRhgQtqKfgG70dQ6CHfwz+gjfswk
t9/meBK3oT+kwu2fUuLgbiqGnIXT6yPN8vgQDfNTFhTPY+mufQ8dZaJxvkVxS+fIhFWaf0jbfbHw
YLg6FUVd+49CzR+OCRo3BVqlkpPQ5jObIDB6TfqhoCQRTCLpkOrYe9zhVpvlRvlxv830mde10zEG
H1Lu0s5h3kuvDkuzR1LeOW8jgh4MHVHtkDymontSekpT2iUQZGGYxT0ynrFR0d1YTxf/V2fyMsuR
yZAV4d8MjKxmPT6OAxoMQ/EnzbAedQxM29Q8WdImcibonjOGZBSEjzRHjTCNo59zGV9y0QOlFzPv
GONJeMVD4KtDXSeYLTCB2YX2MFegYZL+4qkCdvFHP1dvih7gduKVRlqNCjs2nGi2yWvwyvlFDgSx
AVy795NU34y46InsJKVo6l6HCRXOkNZ4pk2WfHzqTUbjDWjfpdQRC1WuVe9Yxg9mLPdFar8AOfyU
DfIdRbpzTAoO+QPRJSBu26CGMXos3WPKa60vxbRsIH64ftOtzCcFqhCwm/NkN+ZdYXgffSDiS8vz
43rMEn2zxljl44LznQr5EDEUu8roEsJt2E4k/rwpyDmKsNFuRgtTMwP7xdn+0KXGPYNo5wBCcevY
QAK40Pg0RBjHfcr8ynTXlZ4+0rI7JLDSrY597BmbDHoNnO+nLul3iKHWwaTRk8sNEWY6bHR7NLDh
intQnT8KR+NqSyTFqHGJkUFtZXcxhm2FX1REvDHJXhto3Fqvxgx5Z+wHpia68WS5dOb1odvLCVsS
+4h6n/YJ20/9GVGJpiPRiDEBAkrZmYgj16XXvU69zgg12XYISOCukagsO2cf8BLYVhKWbuSyTUje
ERXpJFkE9dajokIWFPxwTD6u7lyjoGEFmcxPPcYpJeOfX8fDPOLMQ3cySH5fZ8BAVGvvwS685xHQ
t2zKiLAok3aD3pd17znB5L3qNaDYgXcZBez1uSkPprxPedtQihjRyuxKMK+AzUo+nGMOm1qjgAuM
BDOqcZdb+M76DLil30J9FHOC2GmKVqQ/klnl1mpDO0gBA2aeH6hgJwpcjWRFCevQqw7pElWvoAHB
4K40aM8yfESLz6Azyph3UTI5QcG1hsW3NuzGWyVyresaHVM/XttywUkgTdjsyhTFGmzUhi4PjzY7
7A3hh7zM6/jZnRyxamT7arTD3XLLej43gk7Qy8WYETLoo0w39tDz4oq1h5hJ1R4eJZSH0dwJr/0Z
qCn9ZhbIeYyKJ8VVrruLkfvcimr+sFvRviuGzUY+f1SZqK898+DHmm3VYIDrYuY1nQTPCAuusFey
r8F94pdZE+IBUcGfDmStjUeJWqkvO3XqlKzvUA0YiNxvEUFjO8yF4lARXnw1rWTCbwlmJmI7tlfA
xHIaAK9Vpl3oY+gQEnDHQDruXzFidYDhq/oSx0P8POON//p7clGbgx5McLEiT4X+qOUnMF6XWRP+
Nhr6cuta1XxQyQhLOTZeczkOe5KmPMCNFASRms+ezzsm5x5d1Z1eX0w7uxG0ndw1h2zCvp2AJNkS
mspUrZ5ORm/JS8M0L2QqHxA2xHhilHD281EXTwx54dgH2Yk0EoJZiMncJLrEKtT6BLlYoxbiGxyR
Q0BOVs2rmqKfJsqsswy0u6Kz/G2b+tXWTURAwWSUYSITXpwpKP4pfS5GRwFiajXOaZSsiZhOMZmh
USOTJH4G+fAwQK96Eh82D/M59lGdxEl/qA0tPvnTmBBPqI62qkCy+3O/ZtG+avFe4hyF789uUSGK
Xet2ge6KUCWV0Q9ybDoQvRjgair33RAYl2Lr1ZLRq4+9ZF0xMNPyJTveM5LHeMknsBP50Mh3Fv38
4DjQsaolY7pi3LECya+22rgEefWL9z1jf1fGJWm7MJCPBdGiEF21VRIX8slWKDe4MOMpraP0zFRT
bH3sypAncdXDi4ju4FWP0AIQQGTFre/Ft5FXAuG8WrqbLNZ5hzHXMSmynxNgiaselQ2V8JUKosJV
3TyOKLWZgKJ5MGu3WmOVSVFF0yDpZbFjS4ZwyQnY/pWcKiEY6rBDqHC46o3rYK90nnRFRuiyOZnZ
KwQlAhVrvLU2RXJ/dhN6VakvHmuf1sVspOY6i6dQwkghp4t9gancdT7EUahT41rxXi8aUqgFLQS4
lAicPNzq6GT0lQXFlASWt1hnL4Rf9pr6xTN87E8BcJGVrzwH2UTxTtJ2z1Gt435prJFD6Li02742
xNUEq2KQ9xNHjLEZ2smEyrF08N23qnhj88CP6XBpDs/2OJvIyBCDtcGmrqC+WuwFRUAzCr5SFAZp
DArDqHiL0XGKS3pQMSZfGxHhGNc7Kr9h1czszLyE1zgx4awryMrbDIjI1MoNaSEMdtmvuZFdHMz6
AJtbhJ6i3UAyTw9ch6QQOgFf9+NXQ0u9uy4bADsHAsiL59Nh6MvmFsdlj4Jo8IDUZvOvedmXojyk
JRl1JxTDD9XA3Uv34L87C7NqoqOlUOnQ79x1hR4dx4oOxspsqR38mJZKU3E+0oihf0LfMGq6a1Zg
Rxe2z/HPZNmWc3vIWnpTnQDOJ+lMDtyPqp5+uh2fyPOSzczMH1oQbea8Sm+Vi9HFbsorg3KUvQmO
64rWca/RREbco1bCBwjRuZyggPmYRtHIdg0Pcs8d8tU+9BoS0TT0WEsiIBGV5sa1QJXO9enrPqNT
87HM5j2dG3VKWXs8YA1FNHNNv+u4j9eGxiMt+vY+GxQ2G775V68vJyBnJNdt7dlc2a8uZ68lCGS4
ETjOMMJbT4+ZyXHNKVOLKj72aRQwGu4ijd2T9t2nCXkQOZtIvT/SefwVtM2L0gLieUs62FlvvNC0
f63cBGaAALIbVxzfmP6YHTSltclSMA7yCW/pZ+8hpsqbEhVBd8XJtpJBQkzWqOOetlPsPKAl2D0o
ZuWT/gmRkh6Plr8GmviQ2XJCl54B+moc78kTS35o9vQnvz7a6G2UqzWbhGwBehwt5N7+bmqNalPU
GqHiGn+TK+kdR9W8kMLMvj+l66bTRyeG+6FilrnSDhbhEucxQDxj1VsK4FvXS6SZxN5jCudNwOR1
ZZF+snEApwzTNG+kPVbQHNP7XmNF6Uju4DPCBeZrgrAc0aoltOK3PehaDKTl+uvJJ+RpM6H8JP9m
p7U8y19/S7jOWxXnDyToHDW0dH4RnMcKfVWvT+9eXL+Ien5SI72LKsqe5/SIb7lcL63EoKHrP9B2
MafhW1lXu2bp805jQyJ1ieitmPgAc9ZcYftsK43Je72sCX8/xfnyHf82w1ksiGB8zMWPYv/mciBd
y55YVqNdPW8mL5nZQPKuWRqlcddO1CPyPM68YOKKpttyO45L99gzWaJQ3Zo7epSCe2xDuOjGltyJ
lqOne9MbQBYHktJIW3gdafJOk+4zN6utV4HlJwFz3vc64K/Qn2cuNE7Qms6hGCGczmP6XYNiCfsA
z1vAzaLK+VWXoGQazt3SI6rTxEakCLHH2v/9CTH+zVAL1AxxaJZh6L7vLb7JP/jAoji1XYHIZkdy
D+JXnY9s02G3Rto9/oPRgFceWyIS2vyInmMe7sxKeuRhElqmu+JkJqk6/8Mh/W5NY4KMU9HBqxiY
JGg5v1nTvAqqY2lZGsgRFt+ijG5fE6ipqB+468knDd4qX+5JQlO7RkNa5QMED1PDpFGwTEb+/nAs
+69jPwsQIRM/ps4M/n4b+9mOZmVjTMNjiixiL+L6bTYGqjMzuczjN2BWLYW686gLVrG23GtZfJcm
Vkm3HGZ4wc4/LAMZ9i4sIKzt73Nl5aHQudZ2QrhvnfMAJNTexHHn9BAx9Iskuk4p+T8exGLoyotC
k6akLm1MCpTfX2u0xxwnrJ1/4C7+1SOF/8dx8QYuMTAEsPw2X/VknFt1tJQAfnFy/Pipj4qHSCg6
LRWiZ6+dWXIaghZbBE1a1d/GQftEFppuHKSFcOa+As8H6+7vL4L5b+4Jpr24k5ZhlIUu6M+36Zga
k0VCarpPS2ZSxNHtSVKcwr6cwTjgYGMWhYEhWhSolrh+TWeMipPaRpBJE2t8DKL+4gYaBXTQXEzM
3pzqCJS46o6JYexV5e0rU78fAgyxf3/s/+4Rw6OPxVUHJgoQ4Te9ADP0qkpdke45u4Dnwce5ivIO
ToOOC4jVd6jms2sO32Mre6i0Zl2IwYN7zyzQsJyV1rA2i+LjH47q355RvP9sgoC16r978kz6RJ2F
3o0pfjqu73WmwKQBM7YCyyDWUU7xndMaGpb3SiaYXDcxv/MT2AZDmzz9/dGYy7r727qMMZsBO9oN
lszf7dkMP0ajgshHaEp9xUvogN+Jbl9da5UHb37rnL5W4spL36SzlIiVf9On/IIy8pEsxy23c+iM
TrHRPFJj+t7/NeB8KqTuoLzftjWDV+nm9EEqostpH5Genb79/Yf4Eh/8+UMYFp0QBucuzRagvH++
SVtlmK2YYH1zMzz7WNgSa4jOMf1Wn/r2684MfJJwxHSRCH6pq/c1QwI6D6dhmt+gGP+CVoYqYHkJ
y47J19dIZpblW5pVV7msOgGZFXSr0b02fKTcLa9FgGC6TZcFhZUVMIJ/C9S1KnFBlYbv/8Pd/OXF
+8uHdC3jK4KFF+hv6o9BpcKMMNLtzU5m66ZUIQFFdGBi5lxw/K44VBknqWvgSZdPWL05g3qHxrLn
wB2JIiXSee9/PZyFRSCabKFO4PdZe6X3rKHZtAjyAnJPqag5HQCKFig4WvWrvfBsI+MffaF/kZQY
BsohsARLUQCcYFn///AGbEa3mcvZTPdB2q+8ji3YOKW/aGSQlRtFn1xqipN8UU6SMvH3d8xfuCLI
iBCTWESFEZcamL/LWTKvrwrHtdO948DRcUymfo0w3kaTiMB8ViuHwTlxHm9WK28eoByvfSz7+Ody
R5RzWq3/4XB+VxZ9HY7h2bZhBygog2XN+MOpcJJizg0esa+n0LO6i45bZtURw80+tASQ1bO/zMd7
TPsf0ejiWUYI9i+f9b+URRiv/6hu++2P/+v/TdXcYktmRfzPqrn1Z9Wq9+I/GMH5r/+SzhnGf7m8
JPES44BYxHP/I53z/8tBUYfFl+o3sP4oncMIDmkZZ7ZPdJ7lEof5P0Zw/79MYvVQ1TH3XkRncL7/
j1X9Txf0P0jH/vKs8aAFpmvxKjcdXoa/vcaDhFbCkDv6nhnmp3LjJ79072zVuCFYjhcaRsuG9Dla
WCxLoDasLpDXjWl8o5uMZCjDdZN88xznURD2Gmq6dxxIq/vDmf3XQf/RJ74cw58WOCAlTJ74rDyT
kPR+Kz8HmiQ6YjJ9X9KVZbZlb0kaAFteRgf4d48tGp/QbTm4v/+xX9/3t5+Lrx9oi4cfH2Xfb+tQ
j8HBRHlr7DugJDQgol89Kg3mjsP+YOJwLiTiAldWJASZmwT7WTj0g/sPR+H9ZQlAROnx9oITDUwg
MH87imoy9SImgHPvQ71bYgh59NnoaQ6ZK+TEnyBCo3Lsxw9Hwuqnj7WwsaK3LgC1l+UmainUWx2i
XNLoGUJnOZivNqV9lZLCh7jG5kQ2CyEDAA2X3Jhjmh1N9BYDykKOzD68WZfuFuPmxp35f8SEn6Hm
ErxK00PLOSHSculfIFvHnEtuAvg2eL9VCLunouusPgnse1lylPyxpwsDkIf/Yb/PdXuonf6TlxY1
oDcvOozkrGvyBwPF7ymm1LFMagLQYPH1Lf+swNRgWrmVxgdddLIFba28s30OYMgWYmpNy2km548J
P911d/6Odsv8h6vx13J8kbTCbkD1yjVhy/rnBVkYsrKn0Tb3RBxgaPB+1C3N3TFAogGuYwWJ9L7r
59fWYZfR11A2sTxvenvYdDJ4w2HOb2JvhyY2+adXBS2JvzwnrmMuWwT+ybH/AgzI4l6XbkJmqiUs
f9ebdXrX2aDqIVGc6Ku2AArZLcRIIPal6yYbU76Y2eJ8osw/o9c6OL4MblrtZBtTDWnY6tFTUAdO
aBPbdGyM8swJybZRT9sVq+i9oSaM0A2jkMCR8oFdYmiXwYPfMpQuaZOGuua6d1CxzkbtNnslNRzm
TIedCl/fDF7w3ojudQJbdjPD5JAe8YfrFM2urWY4nvMIvkf2O1tOGc662CPkAxMrwr6XfjC8LUmw
13iEodQU8UahRSbvZywvtgV3EwAzfU/9Xh+p2/uiMTeNVlkXlcBSoRlxgqzwyGaPtc1mNl9kLYkW
yzyzGvGjaOzkKNSM722bdoAfB/eIDJVMu9aF+dhFuyan/k8BgBKfIkts6ymj4umIag2PsUMvou/0
+aplEIN7Bk3JiCyM/XF2Z6NnzOziBKcXi95E9Ils3VasYjfduja4OjtoGSl6i2F16h7MQIp1qxSW
Yqe9H+eJhL26uMdbUDG/RS3C3BYVCskWbuvgsij6fjOA3FozswpKa8AEk37AonqKWtimveccyULZ
J1pq33eZbd13gyAqdtAmEoeP2tyoe2Mi/YaGzK2xiFycDYJVpIvUdYEKxPwwLyuzTeN5e7cYXw0L
Akdbmt+LSj9k48C93iJ38lgDSXiuSS8gqiX3yV02etqElFFr3isveu3XIWxNvjwe8M26ryzk7i5g
mRH6+IHJaGWTM8B3rp9bMRzTpdeuyeLgeQ5fMubpVk+kvY6mcVO3M1ggwsrwCPt3jTNeM939no2p
OqhCOqGSDFlJzcR/xwhN6zAUKsS87Opi3X2JYhWR8GKuAM6e6UaSA2bkCDplcEcjaQgTOpFd9JI+
TNTImXzHr62Hpd+fIqALg3QvGcN8nYfF7RuyB13BCKN4nmL/pdS+0Yuf0OAOz3zjJ2uZ3zYZAdZb
YQKQd+VO86JbQ0exG34OcBTtAudJ+R148IAvRn/Kff06BLRoC5U9O7U0GQDu6fOVPFREPkRec0rj
9mgSm7RC3/LYT81OG93vKbPEjazluM31Q5fXP5kH6LtoQObsfEamcbLH5BEPXkXULjtuLYPcWJcT
Eh6Iwkkyn1vI6xkbtTbBQKXN26HDERfH1L+sAnfDssVoo2jjNs47Cak20py1MBbAOqOwijneqZ3i
HzF437xpz5jykBKQW7fqPMz4PsqOCt++nRO0LUduKkDPxDIGoWXh/4dc95rGLkOiXCc6CNppFxeP
RGaHhZnftwhhzNG4Tjrpb7nF07fIohwn3gCyodEgjpbTtYexTkKlZY+JHgkcs6Q6qPYyJz7Ez4Cd
sq0DWsMPT9oOAbXH0v1e6FV6mlOM0+mcPg4qucEIKvZFFpxxEri7JupXyo8K0CKgC4IZqUo6zd8o
9tOLJ+5BBVg38FbMznsE3rko7nAZoAtyY+c2kTJJUyZpkfLh7ibL4Qde1mJNgnd7h+r1aGUJ1y+w
4nUQNxU7OCKhrezeGLv8SIl46QOrPiJhtmMn2oIuyTZqEAgxaWzOps1BJu3R79Wla1S101ATWmRw
3Hci4d3fTJyJHu1M6kbfFa/3ypqnVQuuZC1oW9Lc1B7tUrpPJEq4ZbabssTZ2JSANbrTYxLoWynq
+xYXKoL5od0UrfPDGwqxtZEGJthnO1FnDCwV4+ARdL2ObisRFh3x5auvI91ipPiuWpljRKWRQ+/G
FSZCza3jfSNQz3dMCjZZHZJ0Oi9Dgn0z5EzHXfWrabUFQEs7xo+DHegMtqpz8YIrkUsoOsH3HIC6
EkO7ahd/YWWXSxZtex9ocbQpkU+te+meCHM0zpYxbjwPd2ibWUccc4QLft36DobKGK8dxADeWyyg
HS3QlenQ+laO2W5ypis1rpIN0im0w37HemLAXdAGgto8O76bHXOdGs6zmeVqUwxvjt1Vp4gZIFij
hDhyfzdExEKArXiza6XOQ5CEXxcKTOR85+Xwd/XWG8Opb4yd39IKKzLCa318waXbEgWhqRdCNShm
Bq5e2yDwIB0hXmc9yOAKm7amso8qiRSSPOubSCH/AmnmDW+Agbab6IbEjw7+3GGOrgT6/0MOVEKO
E81jV7jrIUD/BFpmneu5RqDe3NJBr5h6glVaUTR8S6HEYp2bt/6glt7meGeQU98bsRniuYFl3pBE
r4b2oUm7X2OT8Ui2lsY4VNeIUWH+xrvmo2pyRuAu8BfklgcHUDTabf+AmyzY5JakBhlJjnOMkEFj
up9pauEy6ycS5YoHerEJVmhtgw6s2lVRurcmrHRdz5SyRjERkvzJHQQCxRoIKUojpl1fnyNYGtWy
XaZarrnTh/o4DQoALxmlYWnKExJUzofZPgWL7C3BxcbJ5mrOAobAjB0u1oqfWWwfIPLFW7jb90JM
EKjLvD9bg3+0BgKSOhI7jNg2zlW9mypPP+dl+RPU9LpW+d1g1sjytPIX3CbUss0jM5VyNSgXAWGD
90FfO/Ug15VjPsNYd0Pe9Y8EDJT7YQF52ALCbNAU+dqAXLTxmD0MmYUau4jdFTL5EQqvpV9QzR4m
adUwAvyYOGp5bHw5PrVl/sPFARpm3gxmwc2+NbyVT17tntKRsHlrrGlFdcV963c+vkLj0e6UfogB
LMJGSo82E5YMqWOoqKuOlW6LjUXdppPcxWJVku/gB+cqdo6i4J/qtMBUZTifyYSqZ/RatI9WsgoY
2IZkTFthbxUnd4gwQ+nlMXHo9yEDfnSDCUOnpXoUO8G3YdKuUjgpir5YrGAGst5ozRkneI3spXJC
Yi/xYze4cBEnbAvbb8Ate3TrzR7dd/My6Ha3b2UZWosI2/PUGOb5TPIQYaHYaS3kfNJ3tySZkO8Q
Ky64yPEcZwgCqbf2uFOL0KaXdfZdLawQ+XV54Zw1zDWgrC1vW/rEGneFhIk/JfXFNYEGkOW3s/Th
qSshSNqMYSgxXBk6mh+tKaObMK815LplblCtMMPN/RROqVXCFfd46kp9Wtsm50UkTJ781gX0p2tH
rBjXUuXpzoz7bD0r9YThlbTb5eyzMduNPSPVlFSbVUlNkPWm3KLoiY7JlH/TAyJFYg3xKAS5TWFk
6i737YGT0tfIoR1MrrA6QqYyuI0HHzCWmhXXnEl0P2EAcuzlBDvpEd+KToIyRAIBgaxLcueUuekM
+ipN5aGee+aU3ZsuInklM6HzUFvKRh0yixIL6SCKtr53NnEao9iampDRqx0OfhlGSfAGkheWQA9u
oRPlp6s65HZM/7yiHa8i6nfTMP2SUZA+VhiOVc3E1XUF3yMSWegbMlohifSB6qIacHVq3jRIb33m
6atxYntiFvCgWUo+55Pw+vwoEgpoUc2Sgb0MLT+Y92a6uNSYFdv5rUNeCXadvOihZQZR8J5wF8pa
v/DWIgvyWkNIQah3r8ZC+YFvcysz7anUiW2x0wUrn5TcMJqnvpPm5Zr5LsOimwMPStv2LTGSN8Hu
cGUvfKGkkPckUj9WgIco1AGWEk4FkEinvLEAFDGq3dgAi2RGuQhaHtXDoMIxZT/SgjeawBxN4I74
cM/QN1c2GKTUQGftAkZyASTBvCXorqZsj9GiIy5jeOADVCLy471eCEsx4N2a2b2+sJfUQmFCcl2s
McwxuQ9a4xiwbFPgD80mNfy3ujduXNXspDH3Elavv/Y52upqI9g8Paddoz9gC9nZhfcQReimJhGQ
vY7YQ1/YUYShf6v6wtwnk4gQBvh2WFXw3efOfMSTcJimhOxJ0/zJyyVlimleoDobYQKySoKuMlqO
HqjvuSY+RWMLgjlFvXqs9Q3Yq3lSryMYrLmPDSjh8oZRg6YsIotc8M5lDVGBl1xAy2P3M5vnbOFr
kcId1olm7W3QWx0ILsYTPw2QXO7C5kow22Fys3e5mX3UzXB01L0JzIuqaVyNLJ6hPyEGZeibJWiJ
C577hQRmoJWBC7bwwVTjc+0QCy3kMDlqn4yqfxHd8KKDESCUdazSXxwWqR8tBqiFQWbk2WU0Ay7j
vKkRwzbAytocWNFCLytrUDXdQjTreocsT4mgJWtec8d7wJJ+bTJ2rIjY79Fx8uMApJm93PZ+f9S8
mZjgXb5w1CaAahFgtQ7AmrGQ1qasZQZevfl599QuLLZYJN9Tx+txH7mYZXT3rljIbeZgHBxQbqqq
f3I5qRmAvI3N61Jkp/mAiEpcOlBwiv8QgIarQMQNlfNC0s/WAR3HZBu6Mi8aijEbBFG9F53CS0j7
J2d2rsxtFeibFhydBZZOB08XafIkly6bfhdjI2OdD5tl5+kUlwC6nSwnYorZerVw7xBkA4+DgDNB
xCszggdifKCMb6PaeUnyHHlFP1xkYP9yOklduuD1UEsG6zl+Uh3gPccGwecuML4SKl/tOD8iFzsW
sL50wfaV8PsIlYVUR5xacJIL3i/2yFC1Fuljpj/Fo3J3eWXH+xLlgUVtAtjeO7Q1wlfMKR5jL7w3
VCFDS83qzdg5ME+Y2Da5lC7OxEQj58tcxPqmDXUs4+4byMdZaZSU5G9beliNmHQYC7Q7n01rAV8r
dCe2rH56M7AQXAeRHMu4CQ5MAFwk4n13AuW9q23fO48CVG3y48tKbwVQ6QbKEbTHdthG7z4sodG8
ib4DJSU5KUUzVzt/8Fe+sLj5SveMjNDez7pxxwSr2lFO251ANFbyERtmy+4QB09mfTWpkbbSnL5V
huvv2fId69JPw96JxXrQEQnbvnGaCBz+OpBmdpxTvuSu6jDBsI5q/g4U81PAnXBmhSSyjqR3qIv4
k4xGHUnrMwErnSK+U+Mn8xZdJilUGfstHKBzY2XbQtlITrP5TvT19zIjnBe5G3a/YDlZFQIEP8i5
sz3U8L2hVaHT1gk57T2ekdG+K8dUO9VuPN6DJTIPlu9DFkLXXPiCZ7OC1qY8A5CQS4AA/U52ybzU
InI21mwR3bBkVbrL7HRZsaFP6vICUIkfieXP7wKONlAPlc/Pq3XjQFGMQklFxAfHMgi9Qlh8UmSq
aeLeAxQFXsj4fmVFRXNvGvId/rFnJgfVe/H9hDJmNQxVcpy0ydgOajxTmhEywDXfuGVebHSq5H06
qpi5ex7RduXL9Lzbgce/+VZcndx4Vlu30qFiAFhS8XylsQQivVZkAxEiHVbId4/2sYsawcpReC9t
zP2kXHWRVvTZBXW9VjQYN9ZkMU/N9Z+A4o2tNS9+VYyhVyfQ9gAuqfzpj96bIDMILHzCx3JscINd
kS5vAqYJg8+iH3Gcao7pHgoPI8cREWfxzctNyCRxdhPeukjL4qRGYzguqI5pSuEd0uvGIkKYD1Lz
CE/OOrLNcCJm72EGQTgaRC0nTaQdjRzDgPQLHEGN8ZbG4pltYHC2o8J5Yud1Gfy+O7vkUuFL0ej5
karxxFc9KMyXUE0Y9yYLEUkf64/BI5GX4CqcuPoQX/FWXzwZ9OHAe+khGootqW/OXnrTRBrnVO26
qb+nfZreFTEp2GkjasIC+ePX3+EHwTdkZ98MD1JJPQn5raqylyrtjM86RXImpHcH1JwsNK7TdTIV
Zi0IIiSgFIyITnmpuacsz5LQjX26cyoj9XugfENMxKKlKLIzzz7bnXykoz+ekyx1iBng2TFctz3l
C0qonGO5po9FrPTyS7H8YtI5smS/l1qxF8VphLt10UftTDFV7nW9KE8ySxG8kY6JGM7Sz8ScHKwR
rpZHk9usCvPJFs6DN3lIKvkMj0WpQcQph7PhRZw+C75jW2hr+p3uYSgttMMRkZV9lWyTNG7WJmeN
bkXHMuTz3uYT7YxuUodZ29mNNv5/EgijyLSd/q/I1ihd/vNM839Tdl7NcStpEv1FmABQKJjX9p5N
T/EFIcrA+4L99XvQN2ZjRM1Ksc/3Umx2o8t8mXly/fX/JFvzc/8WNOW/wD1g1bPwG3iYsP5X0DT0
f3kGej04f0xZUiB1/psFIv9lYfKj+YAflUidHhLfv8nW7r8cF6Wd5k76UG30Tuv/JWh+ts+5lB9j
9ABb7EnXQy/8VaBJw6CUUOhTjlKW4CxOk0X9qtxY25fdj5hKIWoDwQ45jr5uSghoWhRt1FR89RtD
v/Pq/IfTdX/xz90kuv8UEufXZKLYCoc3CKH102vK0tKHFRRn+yqqWyJRzY+hNr9LauI3OgIZec0S
Y1pOShlVD4ysBWaIgV+yCQLyS4UZiQXn5HBrMWAl2Z9Uew+v0pLrg7uKFJOvXqerwFMjawWubxD1
ycajzvQv4pf9WYp0MSJQ/WuhQupYAj97gkJfAC4zG9hvCRW0WtF2jO0ZkswLUA71ZGnVxNQN82XO
sh7toZ42jhqZMFPkKL04w3c3cONhPLmCYooDfsitPVdXsW/LB9pRwPLpsThaSm18eqUQPAiIR9PW
GMyjs5xCCKmaPeEO5xDJnQ176ODYGYevi5YVnC9JGiRjyNXe4cJuXhWciE0/DYc4mNMdjHeXJZ1E
fNw+WLShpv5Kilc7y8xLFjZPTKhPfSS6y5T4dKloBAjyaWsDKYIKbbirTBpkexQMgyG4w5UIZKIl
GfYf37j/onUbv7/HWAVQ5BF8EZ9t0/z1+S0DCeqtTpiUpXj27d7xOVd24dFJOEUh0D66XUOd6NRw
EXO7Ymk6Ivjba5ifx1+e15sFzbb5qGlmcj7zbGjba+kOSQm4CB1oIl+abUl5gpoAhDZRiTVuHgem
+YvVGtHCiYfiHNT6XxyGv7n0WGTIWJDsAh5EF/Jn2R9z9aSnfQ9gmicEb2aPZsCZD7UsZrDF3mc1
E5klbI8UpFB+N0bgX4latjaea2bYP9w0XQstatd/+Yh+f3vwSgBaRKV1HE9+NuVUZWsWSg3JPkyJ
mAlBmkrmhrZgCEBjIKOlqmLIZuJOQg5s6ZngfLIlN/XPTvZ/Yn9+c7dxg+LTxSflmTwvzmfvhqqk
VE2EMlYWMGrxnqyI5o4HEi5LJ7WLY9CH5QLpWXTmPYWO9s4T7+mMLLEdK1zbunGQpkM7vGH+yHzM
q0zFznCWCsZDjEN8R70JJkmIu+FusJAiEXu2Nye5U2bjcQTmtsB4BnokY0bdmZRpTCywHExQ0v78
lgv7v7zn/IkGiygNS+jvn3T3NioIEuolJDE15IegRAPSvWGvggAo6CwjM4EaHIgIRkaKfZgkeY4Z
zzAYGScs29hzWVwU+Eu2WugwWmWGStgfB8PN0kzg8nvSRmfljfkp8CKx9DJ7IlvRJngrUi3am0Iy
lIutPThZmognAI3hVDzdfmDihsu0A6AM/MYRzR8cAR0dnde8Riq8llUQbxVdazSumAcHjiom2LEm
ftKkK6+vYd+GlXGuURqUYXwtmWtfXA/UfWd2m6l2m13ghluGavlJT2ruHzHPVTs935YgjpjfRkIG
+PMEaVV/54QoJ2VRAKKT26mCWOQKVinfExQs69yuZEyCA1sZ0qNRSm5oE25ulm3EqZfUbqFGzskP
o0kemqDzD6UyI9iC7mPF5Ypsf/pDKYuRURmVEKTHYqWobuFQPBxqDzFB9w5BFm5MvR9PGLHbfYWs
uRgwACymLLuvya/dRWm1puz+HHWd9RAFB9OtN7gLnxzNag+JjTGx5IP857fjtEjgHhHA6Bl2MAAY
mVJT9VYli74bGUKO0Hu9RsdvmibFuqBOY6kyuQ8nkwd65j8JLwdBQg29qfzHvohISU/ROXBIY5U5
YLrMegzD9hTbTn2XeGG8YEVZSiwtB6PWPyY3jo96Kh6J5VDuS7x4QUeNi9njISuc12am4MZ9vqut
MoVD2DKjKeWRABVHeTvki1i7wzaf8IiXen4qaRXIgZmmM0+9OjOP2mv5XOeV9NmdZZ+gyENnjGmI
y1TZvDawE8n7+0cryGIACAq2YQSIN0/PFJYvaYWsDmNNiOn2MpKeonBORVzc/H6XOJJLDq58wzdp
xhXvFKP6NfzKH+STuPhV9i4mbnlEK96KtM1PqauLXcsl5dL56k6VKF1Rd1/6jXa2gC8P1Au0qb+C
8oUEFLTVUbUw/Ria7WPSzQcPwX/oEveoSZSY28u3Vrffncd5uo8Gex14rXGMSbms9FTOaPFO3+dm
wky+uXNime5u+afMe64g0R5Rg7nGNRABxYQIMUdD5kLSVUS38lrQ4LmM9YFqdr07BqURrnGryBO+
g/cs96dtD9JmFTSM2jM8GKsyFDUasf5MemvaxYF3GAethzVFs48x5I+j0O5MiU47ORG7S02ZtcN0
hSvpy2ga/sGvgEIFvJqlvJpyyE8wV1+C3BFHJkjIoRZVVYnLFKeyvw7A2tPIPJdVE64hohgcgsp+
q+VaTmmg2nDnitZd3H80M4a/DpoXvv7y6M/8qqZKu62WDWwkBt9Q4ZrWInFG+2qVAanatjmmtrn3
UQd2SqZgNCvzkEnvmpglU1kdb0QVk8AfBBepNI1OWVqVtBWnWxac7CqeVGSGR6aSEkCnz6sI3Y+S
+/pVZqm2oMcR/Ych1aYdnUfRw2VXCoWvKNFMOsbQO9aucuc67DYe6+whA6Rs0xSI81nbp+H71JHC
k1kEOYnJxotMjWMXXyvNbl6NoZYLyBxy49oCosTUvtaFd+5ib2cgmZ1SpQD849wAzhIQaWjHi4iy
cleqoN4SdJrL1yexNJPWXbdNnq0daXjrSQ/g7c3LcplpP+OmAJiB/02hK9O1gF/u5GMuaSjFZjg5
MUrMM81hpqSsG29K4tjoSusSN3fDzGStleSMQSie/Z1Pl0s2bupdPY3Owhod6/jnTW2+Kn06ZmHs
wzpkuHi3gSd+MvfaRV6HaugqtAaOLrRbhYQpHnkdYMsR6VomnyXOLI26F2/AkQD96qA7YIl7/UL/
izpYZEdIIJXVxYqid6QAfScbrMF/fp2/RT3gURBHkJixhaAa7POVSo4Ve1IVMp32Y7kVkfinH4Bw
7cz3QOGCoLJi+592weB7CzoMg0JjTOgWR26S2PMS4l2J3j2ZHZwJN4vrTaD4pKEISFomZxBFBrIZ
j8mq0wNx9+eXf6MA/nqana+rjmVSrWVguP18dFCSgKFCKXVSi44ZWSf7KVfeAs4OGR/KmjaT9648
3V0JK77rDfQtTb1mTm9TfzF1QPjRa/F9hNQcR82a9IaOfyl4yCc5nlXh7/JWWqspLaIN7PTgSJKK
Jg7WIGV3by2FLPtcGNkCgmO0HxlzA5jhKDKxiLgSUi4gEFA1pltdbZ2BfhY3G4/v3yUFtnIxbJi5
bDF/fkv+yyUDDyP4Kc6NrvWP1fk/beVV5sjWaEa1n+e4S6/njsYFigqVQW0yC0egW7Y/Refy2bXZ
GdBFvf/zK5iDF79+JrwAmwSXyxGTm/8nU6vrUSMQ4n3biwaHFjo3dR1obZtslN4SOPmHW0Gi+fPv
vKU9Pv9Sk/ZTvm42kM7fCpVaF+vJqKn95Kvp0Q27ieuBdhKNF965yXS6qaLtoMcHK6AbGKj8zkMC
XeczTFclyMjhBI/DpRK6lIKzRq0WNjsm3MApB9UvXtXIlYM/e61iKk9z5o/LFrVakZ8DO20koJvr
dCfYt5c4aR4wHbcrpXQHam9xgLn7jWwxdHI3fs9oLd6DLBvDAAsXGCsZAQTmJLuVIoOh1IrXNsa7
yzJerysfrfJ2HOy0NILya/3wnLVd4hAw2VQsqh/u8GroHCmD6aj95bp4u5L+9r4CAZ190pi0P68P
8ZBYMpZVu2+znxQ0m9uGVW3h17BNkiT5Yc61uSHC68JsrEMAo/CYaQ99yyjWMsKvpV6jcpFR3mKX
RUaiQGQ5ZRbj7yiycX3RdwAQ4sOMn/78OPyWcAI9y+USKy/4WJ2Z1KflN7WbiP+l7PYkLhmUJxMs
iGJJT5K9qQj1LKdBtWftwQvbK0ITcI/cbZcwfPQjvsqtac69IPy1y1H4W0CDb3WL8JzTjXGoc+Po
YQ4pEduvKdeNKk/6i7Rld9G16fXPf8dnd/z8Z2DdN0hEkprhkfl1YFCNYWTVcdjviVbpSz14wz9W
2dpPB8TmMlYyWqKG/W2iNU8hfvnIXYMJENsXc0Ba7j5PtMokTv2Rouf9rT4r8FGY9Agv1aSRb9I4
g+tWt00dRQG1/6RXLYGruIN3hEo0MwHvAoTttQm1bpnm4uxO4bqRPj40kZ76puYpqPMPq/p7Vmoe
NP72wolfSZYcWs0I2P76bsmm4e4r7GHfjgIIV4ctVI3O2aUMYWnro9jFpGgGpWKag6oJKYeVOyL0
dZINp+DIWmEJ9K/+XFeX+HcAIvcWLvcgH+NzPuFD1HMN8pY0OOXl6lzXfgUiwbAxmV2GyKsO8FmI
c0e4nE0t+xI2SBhOG5gbyzFbLGH9sZcdbXOF0a6527/1TuAcWsOI7p3yldhiedL7CE+X4VXfzODb
hASy82cAvSbvR6oZEHR4a/H9qy9KlnARZoZ+nwqBM8GAMqSbVMME+wzW1RKy2kfq0TDPo/WMsW5r
aYx10pgBQW8Nl1Yl6UoK+BR6neF+JuuRa/pbJhnTAdF5SDRzadAUS2DMxr5E2NOK7gBZ+bw6Lt52
5t3BFj+3Sfgzb4j8W0iO66LB4WZqK5s7aA2WDRdXs/TT2sAUhtm6xj0SjLwAvEdBVAFIGoIDoQLc
9djZQhvFvKNwRUXDW5k5PwrP2ZlmdMXCLNlHm6t0++euU1+HOa2exwiBPyMckUuf3GTmY6S6oSpu
/zUwvuBGfkTaA9I46R6u026pe2zNcaHNPu5Xo9vRzqEOpZ3Nsw/1MN/aQTnxjlY9mQU6Svy1cx1M
Uq2p0UAt8DqLcxDyO5c8s+TkPE2VudS4uHffCKN/z+iIWkRhSSkZnE2luJjABjDnDY9S6u4KmmGV
8ItiG0RAwKsvpvRnYYdUMhRAnvhhQ2Lowu5RrLPGbBamXQJN4F3iP8Hf01cYD1lmzdHAT0oE0OWy
csw78hC5g2Kq/BRvegVgfXpGU/jQK/epoy1ga/Tz+xXwLSZXx20m+TKK7BjZcm3oHa4Ik4y9DLp8
xW1wmaYvlu7kMO45WUP5hH9RGxWuH+8pgPayyuYCrRyz0o3/4ekBgHvp8lClVAqIGCcKQzyZ8Bud
ST/WNYQT/6ecipM/+0adXL3RvYHntrR3g5egXjXYhcrE4mpCXZTS+Kcq28nZYFBxge2fLUdx18gw
UxLsJIX9RP7lp49iGsYzY63m3pUaJo42+BWUuwneIFYWO32TjkJqDLQfHsXAZpW0+6jyvlDygxCt
V9y4+XKEGq+ffR9wd5B+0Kd8HyJ8QjBNfsZ6fTEo1qEbbljUTvohhdympUsSL1mxEAyLLuV1hmH+
pdJB3YGFgsQhlx1WkV7jMVL0oq1nmubsk2wbKMGl9qFn4IhkuRxGNGsvJvPjBuKI34tKMV/xzoVY
DcqEH6DiZAF4bwnZA7upoz2VmKJppCKq1ZdvZTGMKwcvuoTZUvvpR63jcLzRN4ShTD5P6/vg9Jzg
nctscnTtY2CoF1r/nqzWvw9mGsifd6rfAlXkl3SOXQAEDG47ljGfCv8jzaj3ucL9nIz7sBzEHbhj
ai9sH9gLfty2cpamV391pvJp7Kovbl4U93Eh17qsrN1fXshv00R45eyYBMpoP2WS+2kXMKj/iqjA
HveWn1X7UNcsoGmuWJaOOEugUBed0PgaQE5lx+6GJk7gqwQ3/nJwMuZT7qddlHQZNZ+IYp7OwPXX
9wPLQaPZtB7uRWUfBpmH6wj/7CLWGoIOOSdBqwI4m+BYzkye785oT3oXQ0Xqo7MeJVu9Cv/W/Sl+
u5RyMtaFTQpGEiVyxafb0gRQvTEYxOwTlt84DL5l+XcvVG98UnvX0J7SBtJjx2VorPXHksoZd2jf
wCtA53O/CRaUUnd5RzE6Dd6TZaGkqODd1uSZ1iSwof2Eo++ndKB1OZbzFDf0mgWC/9tv0qV1V+kh
fRz0njuw42JqqBah5T91s6UvM513V4B/Tv//hxk+Ap07ruHZDs0Hny4j4CtGaNBy2BeWqPdmTKe1
Je6Fl1G8OZivoZuuqtJWTEjpvkLQWhcl+xlG5K9xHzD3UfgG3Lo/JIH+kTQsotnIdz9O1j1lHAuR
eW9hov5yev0vzw6UEO/WUUtQ2r1pdf/xXRLA3nrcveN+Ns9Aj8onENgDMa7sNXZp9HMh3SwLdsdl
3yaPVcQiKL0ZAqzZl0EbNkUWXf/yrZofjV8fZ9Nz0DeRauZqhc+PDl6yIqrCbNwbXndHrR80nWF8
j0eciVEZwN+NBKNz44slAxgAI64V4uSX2EETpOwvXzWO9h2E2xYfffaXpee3FKULYo4RhqRu3bM5
uH5aeuaQvLKLbtobxkpl3HeBv6iHMsL2ljmDuyqnR0dGyaF1JrGYm4Wl95wGjn9Q0GRBC6qDbxdr
WYTp0UOOW0sScvtsKMnEq/5dddOZRJ2gf8e8hzrcHFEWYQwhOYLO8rMz1WgPoQG/kj5hTmx0M0W6
CI/VOK7J8kFnMrHGuHbzwZT6q5VI9gaJ36ky9Z3hFNm+w+NtWIRMcN+UuymmLMgP3WSFfoeeOjlQ
bFS6GhNWVFxC62H+5xxDew/HeM+AvlnqI0G3KfSmtdcOPeBhSUxtxLZsxz2BjeIUhrZ3jjQLko7v
DDS7AJbjWEshF946w1YjgbuXPz8w4rcpAI+tRNShvcLTSeh9+lDcXJtijN9q3zboOaFZn26iiTti
m7upN21NSJSNrF5VA766TCvGrd1q+ZKG+YX0hY/DPshnvqABMlVRPZo1a581f88pleyUjkzoJ/wV
ka6t28GNTs55RIwAHR+vx7jWDjEIg7qri/UQ0psTAAxbNQp9qG+1gwlnSzosgxCJ6p0FVOEvT6VB
lvu378ys4cGDn4E/OnHvX7cAGMNd1Y29vh+ytP6m/LbYlEHuMwJitcy6r1Eq77UIBYMdhK2glPA/
UdtUUn0BMPzVQRmqMAs+sxqvsMoNB88n1WUnywzz7oK2KnFH7xSOJnUFfcYYAdV+YaW6WkK5bzYJ
owHwa7210sIOwhXH8oB8J5OwNFzXFZXFTphe8saD9etAC1d19yCccjzFNFXxuC0cwwoOTEm+FZk2
nDRez7KNwosgLDjOOCvTtg5eFLvrIe5B6If92ccityMndChcRvFR53c/MkFCc/SG8kucIuoX2XOg
+ugQpOFdOpWgQB3t6BVDcaqHojmGGXGioY8RxgfLO2i93EZe056CAAtZxFWqizHHCnCQ2VDjXwzW
UZRwzMOGVBc8zKprql0cc30voWzN4Q7a8+Dqb92sW/FJdauEbtpV2Mtp6Ta62Mh4xJrPEHMHR45r
jrBWvt4sc53Uk2m86bNYlweUR/e9mxx666ma2qe+ilkFSg6PuazURpXWmdjidOb4jQQxbpkj3OUR
7MMwM+OHqItPDGD5xs/PuUvx6y6y9E3ssKwTusUSBgtuGRsiP411ikUTQPY5VHR8siKt7HKyt+pE
lGfCPMLeZDQAQLya61wm6uk82S+S+9vRyaDaukWjdrGZavteRntV2d8b4qgn+oNh83VmiRqkzp1F
tH3UvB8tLpCjTLGw0hIx7HHWbgc+sfkEvdbS9VRNwY5qwLc+p5oWmtmhsWpzkTVkSzR9oGWOK1MW
NeTkNZVfcs+4pubIb9XHu0oZXAo6IoPgVeAy9TkPfP89KDW5VaFtLSaKNXdZMg0b2lGp/Oxkhmi0
K7s+JpqG05AQrDp2bIXLvqtpWNOMH3Ci1aLPRnuX5SFHY0sQpEsJbUwW0QDdMrfYBJqlTPTxvh8h
NRP4qVgIdrQFULtWmgjpPuO5zMofxkypu5bClY1VOyzrscTBPX2bcqrKm7wKdygSWOpiii4rhJat
Z3Ejng2vQRw6q6bjyABGLNwYqoJdbROFxPDibjlbEu/sqgOJvxLtEoOopuc1QmX9JlNOdDSkEFge
ucz3th/sR+vqDOVwhTK486MwvPJIo8B1+UnMcEgudCfCIOeo6oxDgEpdpQXLR0SMakpPDpOafZCC
78nm4pMyZhHjEjImtLk7MdMuNV2lilb6GFZbKF8g7uYsSamb59HS+jUTdYo2In+8SAx/Pl2HblWm
CJWZTmlNFG9DpJKUGuGDUMYeTqm57NOiOed6+cXrX/oaay76Lj1pQffsPmpVJO8xrHL6Q7+ieIyt
HyMs8eHwuQvynlmAJI+rVW+iJeyYtUAh+fC1hdfVxnGoTMooqOKgLKKBDvWVfc4/RFn1Tgw22YS0
0ZqpjZQdmKRkkhGVBBWVE2S7kiN3TTr8VvQF5UdNNY8dAcWdqbi3ezqpthbAHDFQIIRR+J0dp1+P
kZ9vGV6XeL7zcdOyAuATd1lfxcDgN8y/Ry07ZVhWNP0NVXKlcuhBL044oPMzAckQJZxRbY2tYhlR
rXWxvNPt69iBNzw11YZ/hk+0jHBKjdpBJFa74CJPn0Xcv5sdD1nVcTTC3MLAdIzWvhs8uaypd5Fx
H2OGQkP/QsSNS/hkVQ7eU6xCueTnu9x/giPBM6SKqxh76+oPTLcyfW/FenyZGI8tXTF+ZWLHlzPF
59Sqlimry7m7VJzdale+q77hhaXhhqklbFqZwsWsaVYdvbQiJAmoH1LWE9TOD7urzLVDN8jDFAmx
J7Sz8juIrcFcjgxcqt93PTZ3S7pwL8M8JbzbQfC7+Ckto0lnvHRSNx90qpxYf8qlMzk6ulG/K6H/
btvWZFqSkHpr/BSCOh63Yql3eHBFMZSkLktCt0PETqalct9YTbp1/GBXWDoDdenh1TfzePmPCjgk
Sbf2R/EKuDVc5XVpbWBy8yWlFmA/pi+xKZDL3eG9Vhp/gvOEmSw4kDTLj/E4lNRg+z4fZ7+/eUwq
Gi0zBxK64yUTl5zmLRzI60EiF5upnHK4A0Q9IGvr59B4Th1fXKD57Hqb+R0YZNj96s4StPB6MdPG
WvM/GL19t+LQ2t/0eAOyyEm3u7sE6W3NYp6A1OKTq30x0UD9s48GsXNbjNaqgpPRqnRubziR2w13
Xmk/6CMseJUyI8HgzlE8GMjmAALNjBiS7RCdI1MEd7SDPPpuoq1okXFXznzyuu3GehJ8k3rjLitZ
3d/sBUVfXyQlamuN2hGWEAzBLbUrEQxNN87ULvMYPDDvpwMTpv2y0+l2qvN3x+yHawdDbhUglSwy
DRRAbHnOgdsnA9ihVJsm9b4H2F8wba1kjy7mJPhKgh6YVWnW1N2E4B9Te1gk06W0lM06UNEkSkJ1
7072Oq/EibqodsnAtlwNOKD0kQGkSMlbUlmpbW8vPxsHCjVt771zq5admjKnuhAP5BzaFyMSK7/l
u3qLoOkJ1SvE04J1b+LmTwkeHI2QU3tT+IvcovbIg7fAbM78qvVe+iq5IqzGIILmaVH9k+URb6Zp
PhkGgcVx7M5DQktPPUzfRER6g8BSetZ7wUJW2my21cEgL7wjp3BHJsV/aP14A4Y8PGrU5pQdbeyJ
EUXbQod46U5kGwncsAI+ZUXZbYM55V5LoBuFsRi0wt1DMDiI/Fm53qbquzWSJgSyCOhAOOrXhq1B
y401C97ejPIHUwP+HmUw3/uqW6R9++FVsASJqq5Gr9xWivMCdh4gujO8BNm+JZjGSskgMkXi0WJ1
b+F9ijK6TJoiatlp0CCMvH9zatqqDpYIwoXM7a3RMPgHInQOUFWYiJZfPV/f22n8giLwM/mBQnBq
U4H/XriYQ7lpLyaGQgoE+8LstHufY1NEG1HoW4BIIn9boYtpDROKjmLborOqddiKZ5dNzC60s9MR
DM/98qCTiXETxqUVltUVyt0QhkCMpvS5m+EKrjteS4Jc3Bj6ZRxPcNq+BzQJOBTUq4yih8A+1cAa
HIyWIZgSzQ5XMSTapXLFpc/mhwkKhd28mYHxogN/CFoBBafMq9VwVyT3xGPfCz/5cPTmSJfxRF+R
/y2kijXxdoCcASzDmpAzdCKZ8RP4167SeNJmLkVRWi9NvCRBuoRSSLGIyynQNPSjafZQ53QnXlMe
7B68vj9Tanfu0ZIvNCjfT9SBbtOKG4Dgi14wOFxTWMxlKNY2tgV3RtrDAYjkM87YdoGRDtOx9RpO
7SbxVLIdNYdSdjZu/lQb9OQK6PYPHcRjObLPRSrPN8jH6z5TP3zW9SU8hGFJWwzT5UadbT15KgHV
Audp3ySGL7KyMDN8ZB2dZ6nuh35Zi/d6xotgYb6g+4+7xJb1hYEKxc0HKqLMBeqpuAtmTomrvAP5
O3kwkr1ek85p6P7J8E1TK4Qra2kHXrqu9cBiwonvoPaGp5rU1GrsOegncfLQWtwII2Wc7Namm4ly
EiD/7QVWlyD9YKDwRA5fxbpdddAUIUb0uFdsujBW9UxqCQiIpFUwnjLXrYGP6M3KyecqBW26wj52
1rh0snViqQvy7jLXqEvg64FKgdFkQ+Ucp7psuBv4znHOByTDFBC9ZQoug26XywjX28ZNUISigl3B
H9scZx9FTEiWqC0k6w+e+pb0nnnhVB1uiOjgnfL773HSVEfg91wr8uxCXp9ygYK+iIJ5dzsZrxy4
dT4i6EQmxQAypfOAMo5pUxujv+lr4wGvU0bNfSB5ufFPBiJzHV4eb3MqNNw+VpeqyjC0xg3ImbZe
aX6odlMu78PG1IAHWFAd89F/lEq9+I8TysGjjCJ/wQcZ7FPpfQhdce8z42lNSPWNVt9yH7DNrYFO
XH2DyVTf9tUmcUzt0fOju0YYPCQO51p6e7FEQS7kOg63RIkQanhN58lMM7KYDtbOBCC0xxrE0C5Z
VCP1bcy/4xNhb8K4dQ+6UdBDrz9ngyiOvhNhrqA3q5v3x5RKOTEOx0HHtDSMcAD6dxID+s5LidH6
qD/EkrT72zRmhP13bhmVbwULcZikLslsLhdoBs7a76VY9fNhrc6CKwb/Yd0bVCt4mKdE8q41jj6T
YamFcutvWp7FO6bwu8Cj2ckpCP+VXbwO48EF6COhTySWcZRQVfSooIN+7DkC58RleWkcYPoOtIUu
Ln7VH9EDMKSoaeLEDJchVZhNW+hBUzLZC88iHZeMpLpdJhftfEMgK0dXDUJEn4zbGC/VovDtUxvl
dLi0lGhn1GhRavQYzHck3TH2vip9PjjnGDgUsQ03PDVO/dKtxHks7PshHYyHKq2ubefT54EiPuH3
3eilteWEgXZErDpTVvLAv7/ldFY/Uk/wlqX0z3RhSUXmRC+0z3kXvr+oFnkfP2ux/yOwAkwNppet
EtP/ziwmY8O8z3CavbaGv+Uog+s/nuYK5lZtOc5CIqnzI+6RkBPs8FMaGN5un1hU0zkVGvqOy3a5
iaEDRKxA0RyVGI0m3dQ2X0/8h9zZ6F1LeLvAj1BRH1kNDfPafIiKzXatFaQ6gaUxHOvlw6RV47PC
o0iMWZdbj8dyBU1g5zTVqs876ro6wOuxDRsmtBnLhWKdD6ONzfZFH58D6DHLQhvqZRRE+ZGu2nJR
NvbTMFj+hssR04zWMbbctoUcXOZs48qQwcWMjXonUvhKPrT9iQAv0mQ2sIhDOUiamQJEq8Bai7jr
K3YYaqRTMTNmnnDGy3WTUlOW9u7KLzmOBdF4TeMGZLRh3rkVKp4sjas7PpRNtcUcDC1Da9nxhRMu
a/yK/qolc3bKoU33cTjtu5QCuFuio+/gcJoNOmRThviEOa+OVgT8x2UYk7rNXWzPT2aMc7y22nDf
+umbWbgl5AHcuPi7oFt0QF2GrLjENdZEesfOc9FlSNEI6RbDnv28hFsIrFLSIdlOx7MB+eWUUQrf
G/Lj9lcVTbCXIV6uYTAvNbruXVOkGq3zhHuahh0Iktz4XKNT+hjRlvGQttu6xNqUO2uKNpq1mzVY
Him+N7IJ55oOYQUXPIC56sVmATr44aYSkXNlSvKY13rztWge+wmhMMEBAHjAoblHORwxqA2hsbOP
Ga+G2UrWJoYmVwtP2m7sjGQdDZTj3cw5N7M6fXJYHEdF+VwWsB7aF8NqV3Y/4IDIUjY81qBigNQn
5oYO1XKe4oyeHYTeXpQCncubRPweJthck14U6VqNVGxRIrgbQzhPN4XbGap9nNnFq0fI1CyvbqaT
JPVoSQ+j6dHsX4z4OWuT4KVzumc/ii6xNYaXDL+NNw9Pq0mu29AvtoDrmhXUOsLrfr6z6wGaSGB9
swgx78MOG3qd5886O0khu3PShcOyrsppI5xnM8y6ax7VztpKmrPW01doBMXBnwx85VYVbOI67jaZ
Zj4oErxm4pJDdNNrn4t0HyfdLqplh5SEGsb8rx9lsdcy/aeZDsVdRF97Gpvnakrdlzjv+ahND8BS
7Zy0jikZPZ5s61h5KtfjhNFdLdTOwUqGRdjiTszt5Bo7HvUT88DRrRUXoXbEBSw5gjghVoq2+NpE
dEeGWnsQqFu9C/SIS824dMSotmiXXxtJ6qafhyBeV8Y7o0yubgc/09HugtGFE1k8pUxxaDRSx1ub
adhb/rIx2k2RWy/dbEK2i/S59rnyuFgUVqnDKdu1o/CuD4qA058/rWXMADVomhAIrtfvb2NxcORL
re+CfR+aHAoFU2qhE5nu2mwVZzlezGJo1oL3VpH2P0EAmgn24OVS+2rOgYi+DTk1C6yPrTcN0OAk
J9+KLVC2/YIzHlfiwL0f59bDrJyvy3PNmwdSwq8cwVCtjTf/w96ZNMetpN35v3iPDkyJYeFNTaiJ
xVkiuUFQlIR5yMSQAH69H6g/h7tvh33DXjtuhOJqolhVQCLzPec8p+af/mcvovaUdSzd6QWP0kwH
oez2vu5PynKL7djEPGdJRBgNspMQy5tcmyyzUFd3bZ9Rr+wU+XFwMubcbp6fumDieypAKeQdCQ5f
nnqSykcbIEkMl20nSj5p5uhAg3yCWGufgj+JDzPFUdKRAAnKjMRGD7kUDESB02OEisNmf9JmGbUu
d2XYwLXyGgoHPWAV4XrgK5z2oLiqDnG54Hp0rOTWEqK+4a85xAu7C56h0h32GuH/QB7yUMU0FxZ1
8k2WvT6aaXdI3EVd2/xH7gr3ocY4GEx+dyBayO601sZznNjyWAfNyzwbLbE+H8fY2PenpE+35Kio
BqUkZtdnhPKFEMHJUMkj88D3WMzivjBdJMeLNqfwIQ+np3Sw8Ki33XtljuvpyD8Zwe+ptJz7OmQz
3kpKdf/cY1bDoiYpTN1lHYwC2F67P0bSQsPnMlOohNgDN3+usD+izv9nBv9NvtYSoUA4/t+na7//
Il17+SS5/ln3nzWB2j+x3dPP//7f/uvv/s+ErfsPi/Qq/63kX9dEZtX8Xf6YGQAT9oky2USFsGTj
F/ivhK39DxOMdxCGpkvdlM2h+X8FbJ1/MNY2CcT6FtPagP/9vwnY/rs/gJAZqTfXW6VUPId8zb9o
dmWLo9lv8EYv5nRXp4Pa46kN9wZ8crR68kW5Z9CZ3tr3sBndv7EN/8Uy/89/XYiQZCTJOxfj/L/L
ZUVVmA36noiY7lq3HByJ32on6laLfh5A7nes+v6PAKTZk9xcumoam4pPGyom7u3qWufzpfA8ZFfJ
3s4B90ILVj0/BVAr/uXTffin7v2v1OK/KPR/vlcCyB6fGjYT1w/Wd/JfFHpgG+Wou0FELpSyHWoX
27+RHV1vv/mynYHe9wZUN4rQJ01jd6WUiXE+KyMbvzmdD3KrPJbp//N39R9ZZBG4rolCTzuUh3Zj
/sUuCnKSgtHKAKpHRTinQkrsIN2bbjceh8D96eekcSvg7qbV1ncVRC8IoUkOKHVuLrlRWpGAUVLR
G+1UDKXW7MhAt/HOmVDyHbY/2bDWhODzx0X3ksUY3P9fXgDUExcpn/jAX99WW4FgJyoTRwPIUE4R
DTJBaX5Kox2iYkLASFiZN8sEBMiemfCbWNqJ/YWMW5Du5bQLJEY/GBlxwlYHoGtJcaT4pFbhOIZs
1OslpBVUd+NGMPONVZn8TaWH/deIOpUThGq5h3CiQ/I2/3JhdHNTVRqDAcAPzzmBiMzv+kDisqGD
r0rmkJEjE2Wbilaqp7NHI6/uKuG6d05ev5mDB0bVbh/rAnMa4MFnS8qOjdQHRlp9F+ZWuVWNyiIX
zNgmw1u6ZbMWXIfh71o0/kO6Xl9GiN8bCRdjm+n+xTaTO0lipmYZR221MilMwzzFTX4aTQVmpdDG
zsqDux6LKNP8Kj503jJtB6WcqG7uCZvRjjaqbC/Zkx/I0Y5UDaGwspvfF7Y/PWEKt22VH3kJv8Ma
Kpey4TRaOht2QBWHwyyY55Is2DYBo55AD82ZwdcNhhwAURv/XMFvXktxRpOdL44gsAz/+pLZ6oW8
kaSzt45i+h3MGdUXOVfuh9AhiTIB1lpGqzmNcfYz7bO9NofpHOuu2kjTeeKaU8eeZW5cv2ya/6DQ
XjGO9yLPzJO92yTsz5zwbZgqbqhePabJzPtiYBk06U24MZ6/H4Ag/U0m+Y+35l+9N0APLDzyBHQ8
Pgk7/IuPgKajNI3JGR4Dek83kmcVoiIUk7SHGyBKSrZM0V6wU9AaikwBMmsSh86gBLcMd4KX0GXl
tMc/i6+iIMCp66G5TB2TPqWr0xIIY4N5+DUtK4Ctbh7hVWnYluDxAaiDz3F+0qTPwCACstIqfHUX
+WS13RW+PElW01vdm/DHoC3+zSv/zwWN52ToI7qzmkGdcP7yypOOJD1taM3RNeLgOjMsMaaFmz+D
H2uHU7gPZvE0W/TI2ZCYdpkqxJ5NcsukofuxKNM5bVsUCMqnXNI3TfH2Ry7gH2MdtJAQGJ/Ap1wP
0rBpxDn35d88KGxum7+4QASrAKEUjFyWJVzEkH9/VDizUEMnyZotcIYpTmbQ6uMJsQynYLMZWlsG
QYzNW7fjpB/U7zbMCGEvkWiC4OiJGRJo8tWb6Rq3De8xsbTXvNPf09G5x9/M8jC8IrwWG9ENt6lY
wkhLkNCETWNa8dir+0RaIAhdmppBuQVFvjSvmTt2kWWj9qUNeHW6fqw9M00Dq58HD3CXUTo7WmN+
rm3rhwOjW7jJj750QvIyAxGwEG5wNqqPsMMgX8+62BSNS9eYMe9o3yoPBbUkRdoW+zCoJE6V7KhE
vHrU6fm052faLEka1jllQF1/GH2EijKEQEUb7H0bEK13F/J5Huipwi+O8WJcljH/MBKQn54JBMBk
hFSqAWWtnp+HsvqYfftb53U3SwfHsbauFir4jTHxqfHy/LXO6V9tu9ACnmy8amMIEI8bXoVEcBT5
O/bPfVM6eIWoCl4prNe5CxgZDiWQhhnN2Qlz51rH1VMx3U1JWl0c3ISQolENk+UWpG9WHZ8JlAd3
0HhMmporic6xuHvXkihNxczsrB3yRx1r88JtRKJsYHmZTMLG4D/GWT5rRkrPMVpfUEhnm3mNPvJV
mmfbIvNY9WFP5N3mp7brnKncldyWRhulOrGZuZvew1QE9TGkC5hopL0tjKpnaCqamxHk7W20snnn
pAzDMx/Vox7sH7bbl9A/A/Ou9tXVnKoPvdgctGKRw3RybrOVvGZmKs5yHJ6M0J4PLLEHh5H8bdCq
ZTUhGg75Wl0AHB+TOGvOeSyhxY8eidpacDU4dn5FzAcEXYR31jzpvewnfUBcDw+5QXM9EAWGnqT1
RJ+Tmu6HBfCEGHf4GeVOEcBSBXnsKlHjI/S4hUTAyVFDNJJbOY3Uz+Mfyh/Tcrhwk5DuNl9hLUIy
1cV+SuLmcag4PANu8d611DdlKLpolfR3boDdv628Fzlx0Grm1N3b5EWSbPk5zkk0okE8mas6g4nR
t5Y+CmXPsoIL9CCkuiMGiFunVaCOyqI41OUHTEEK0lJLk8Du4JOBrduldTt/2N6lDWMkusL+Em44
E3AI/GcKL+Bbec53P5sH7DKieuyT+TZUy9YP5+75zw9mZ1Kl3MXWMVbOdZ6b5Y5w9nvQ6QPdDM5J
GwW3ttE3F6G9CQYw5cTJ6G+S5ncQgCq2teoj0DXjMRYloOvQu5uVtYfza96VJcljh9zkNnW9AFtL
DgUg8J5IJsDYomShD4mCBqjPmfIGiuMtaKczHaYZrJVL7bn5NjCqcBcHvbo1Y/uUyOVnZUpgrX6m
IwZsaMEcqo+oYjiNMLF+h5W6ybROTyxx1LyOVnyKXXWYPWO6xVnOfFckFCUmdPaWMrxNQ9f/ku4c
xUUHoroweUIROvnWk/JOBoCpTrZGZeuxPdg5B4FmCr4zXugflvSp94AQtu78s3T6Z0t55o54hBNN
YVxcmjyNeHx+owDTP+WhdwlcK/tAY3nuGXg+M/kMryxQ0MzXX8/mcRWNnPyuHVKAA779QMI92y6y
YVJByvOK5fhY47+NRoeBXsNEZFe01njVto9zwWIvtP5g07xkLWSRjXY0zt3kIF8kv5tQNockzDuQ
geKaNsSCRz/eqEqIs9EPjHzL+W0YhLgt+cyStHjOpkTbrYPa/t7n3Qvkz4XH+PjuNNZ0R+77viyl
e/MHTdHdkrAKr0Yfre1b6lvBlXRCu2EuY7GEGY+4ModLSsie5YPcuixh7ceMhzZs4rYZPRg/LY1A
gR4rUNa7kn146T1ZmNI3g53apzkNvSenFubVsn8HGWNIoxte4YgVj4HKT7UQw6s92NZTj7ELMWp4
TXGYP5hQAQEYadbXB4UF98j5otyQsFK3uGeg2tYNeEPNJt3u59eUN29AUVFWFjzNUjBPiavbkqRu
NPE8nOK4ORBiiTftklg3H7ivNhVjKl/UZ+qt37SiOjizMNtn+CCjrlpICbkhz0rf1QesweUm9dNn
EG9YAquCkR5ti63LTLR2Wpevg/m7bnnEqXiycQ7r+UHkNnXXkzUyWczuejPQEeRdTKdoYXvW6SFa
CBGijQ83vn637xcDv2+f+9uGLSYwb3ARU9LX93J44giUXoRhTREpMiipC4/qJgey7qbZ+ECXZc38
UFRPhtLYqceyfcjkXB2YwpGtVXD5+yEnnBU2VH7Q3LM43LFcqTHUbYgI9Zge3MyEN2xY1rmlUxui
yxpMIXtyg0/Fn7CL4qh6eUfTlHOebTAmfUlzx1xX3mZynHtnJKEmYvOpGKr2KS8yec0W7KKha7Qn
LzEpt87L7IHqAVoj/HBtryBF1ASXktYeFwfA2WhYYASTje1gePJKJEJedbpY59mEFc6p4EGOmbzR
gUDjjhs8tBOFNiOFv6cp9BPce94UzU1LwWlR6kNdjR5MxRXgl4zDDsZIvSf9eTKgRSJBBfFDU4fz
bmBTs2NzQ3GDHvutzrw1dIh1yelM8khG/e63hXdZAK0QozK8g82E7k57OTNgLe4FhoSzJeZHtdaX
6yFp7hqrvdYVfvLUb3zO/FmIS3eKr9TP3ZyRyWwflGDxgnLZ8imL2wp7TEw6jtvgaDnFBuGxgI5o
BAh9m0Ub1TWX0j9WyQRfXM03Wvp2PkgFQGFLfy29eeHERCs6/yLW2PSG7keHCoahbeHYOzz04mNZ
58c5kCQB8Kq3Fn3MFRvGvEv0lccY0lmPiqEZDO6GxDq0JYG8ggTYdsJZbazeEO4SxZNlncEryZDd
h1Tt4uf+1izc6W66mv3C366jrz0Gy6+uWL48GETvDFbYZXDPfyPtz4E1YONJNiCaex9CextaTy2v
hKlMs+UhVJ+Z/796WeB8U05zn9teQvvs0O9CA73FeGrNFTYRE00zGYRHjnSvo0jHvesD+yoWzMzB
YAquIeEiS5C9cKdj4qbutRmnFTrWYwEOZutE/h/Qdp/vvEEM3zK3qXZ2xqY0Vhg0iWfGLzMAo009
pfMxNtNbM9fF9wQHdiNz/0HVY/Cqw+fWaWC4Eyc5mFk4HAMVuMSbvX1reNUrnRTnOczt55pc7j3D
nXqjLP8TekD2vDScS5zCtx5Df9qFZvPsdO63Ajz0Yyx8Su5Hs9+4ufjS3DGn2XARoXKssYV1qrLW
fQnHwHmh5OCaZ9VBBo58DrT3kYdWftApqGxKCo3r6FpfCoxwFNcIY2y6MDI6LQmiuJvxWpJpNRbQ
oKr2CI0gBSD7pyfX6AVNkrm/T5Jso0IFtTj+ssjQ7diJPphUqJ9NDhWafiGKjqS/D0OabWhVcaOq
MBAplvncJn59GMLutyXw4S+kgOL+e1bmT5wZun3utg+JI0l+TjZrFIUmSN8YIyv1BWjd206WmRJE
EAcHcB3cF/AoeXzBmU+rSJ7u6wQo01gSJdX+LrZ6UpCL/AoJtfqp95gMjPfJeERCucneG6zvQH1d
Im5xuBvAuHuz+boAEMqd4NFLUODCLnY3cCpfVDm8ItD5W9Oe32zZkVIR3c3n2r+ElSS3my+P9Zxd
Roo5n1tR/G6npbt4PIQh7QB1QBgEmZq52yRNpn04h4wgPdCiTmncbExSaDrzx2zrKmp4UJCeYY3w
kDfI5nocFPcG5pIotpFKpvaxNKjQSLT5gu+TSFFOGRCWftzN+bTpkoIS0Ez8MmiLLrl6sQLsgok5
Fk2TtBw78VYCF0KtI9GQ26sLWpvPWN2dg0/SbmPnux5L3vrVxSTkYRFnTnkkSNY++WKEGjKE1BEY
gkNiH6U875NpdPZS9h+B+XvKW72tWCk3wxywVrE+4+VUbNLxLslh+tWMXQ0RkA0a9hqKElKfcxi0
gw06KU2lhHBxeJPhxMCjt10z0bmcEI4Zw/mpyEV76JYRw3fuTpDWp1fDLr6yotgXY44brW+d44Kq
yzghrmbKyocEjFbh7ytFCwkEws/S9Gw4ohwHpnGJpJFu4lDfV9JSWxLO6Wq/BX1jsRs0Is/qXu0k
oVPIolnWNdxXokj0GuTmE4nhH1AhOFYy26xzejCJVCWclBRTDgErazT4/DGcGL6guDQ1SMEZlrkN
QbWw8n664MB2rS/Pvg7z7cwTfVOEVNYN3vSirfDKTvULvZBKnLAjaqACe0M5tR+GX8RbIb67jzy8
l0OYWJFVedNRweCDQY/4pj0OJUvKBcmfuMaUY+Ky678qbZDx7oDxT/4SbgrvahSgdaHqLWfTai6D
jYhF80VGA5BDdrCcLpUl96VI5NU1E2yVMXyW2VLPs+liDs9vsV2TIVgWiPWzd6p6QTvT8pATbUNR
c+6lYIpAlGC3QIvBKR8SpqVQyBbq0jjBvYPHifFd+On5w3PnS6pQY8xDNb2jOVBtFx1rMzF+SK3W
ZAhjfg2AgBA7feLFLe8yVTkfpLP3zD8Fj37qZYa1EaZM4egaw3FpgOuhlBp7axyffZfPrwdVCLTf
XvUIDzp3x2iqz9+0N1dEhcW8ATf1CVxWPa6MB4V3fG4SvAo25RaGPUJzgWjvMfCaS32KTX5/S6MP
xXZsBbRs7526qdjpx8N18ttDjFy8rRTWLaMIHxdnwQWt8SriJ4ZVH/5Mcyx+ZCKhT1Oet8RfY9Di
t89e82zBMUX/gejSZJfU2SvgMny6sdhIhR1E1LImuDQtO5/AEvN2qhjpHqPYABfpSWbTeAhNDDFo
6ERBAEmn9fDKjmw8D0mi6fUSPkfowtxP/nbMWxgqFYUgIWjkpcIfVTErQvvWWd2/Lr4TWa2U1wRk
3y4zu3vc7j/EirGapBfii4oxYa8NMD6n3iYvP8bO+ESAfO3Klpi0Br1Wkp6NOtysvIL8JyCI7BJU
zlFO+ZsoynUOUL4HhYjE4qW3xCIObbW3zB4Jq8NaW8384bbR57GhJ7jJIeY7dq85PmMgsLBHbYI6
39myr/fOHIIKttzH3scXaIlCHQi/fpQqfpd+/0g6ettlDUpw/m0u4BFmheKCX9JDGwzJ/VhTHs87
AobdIKoyUjwCEdBuanZgK4yF+gWzy15DxUUdAK0lVB/rLSORKHNdbGgDI5rA+FUt1UPaavuUOax9
tihOQbwo1kt2UPhu3ENb0exFgqLfho33C4J3e1SZfhOpCx4ygS2QtpDSMtYcqbrfVcARfNbU05s7
bfVk0MCUYnL7xUS72naxuscfJS9UA7AfNHAT2cDDCEYdCHpiYA38GRjopgOFzdiogyaRFhE89OFS
2d8LVYoNlH9v50NcLpkwHMkWRymQbxtT9EEMvNTe5IW57laVzjeGcydRBN8yQYdjZ6Vr13HAA4Hy
YiuM3+rFeZe8WZtxCLio0ldscGJL0xPDstgSnAysB3ykt3riRE3CxcJ5+otcAW0AEkdBbzxxDgKA
53bU1FKkVZM2zBKQrXR9nNkFvCczx0uA6HhJeoIWis+wJpy9oSAvKQQ/6bxPvt2L10xYAVZsfmhc
eEyAgadRhZd66u3ko18wKaow+G0CDVBCruOrn/0UHO0iOZcpxXqMls5Lb997aCcELNYwkHVNCZpz
rTkdbxJdIrr8UnbIxY9NnDM267xbEqEv2PgWGVSN3q53qh9+DbtWgGmjUC+OggYCqgq9a8OpdAj0
p4nuuAuZWg11/B63MWZfnRS7pXYfmPSt4xTMmGvCsu2o6/K67gdmU8ApXZCwMXYPpL3ju6XApyqw
qAfSyA6u94AREvsxHLb9gtaSFGv7WYodbjHjOxEk2HepGZS/x7r0d9gJ8JfVOH4b12LL08Q7HS9P
sujyzdDBMpqwU2xxgO5jj3OuTHiWKTW6DyDuvwIzRjTIOEP5fUKODAms81J5aqfCjwqaFDfaMWkD
YN8EQiX9CjTySZInWKkwndLXMH8y1O2jnpelAeM5k8M72L4yDLMZBkWZqYdoLhsSKDG9TpNPcjOT
RrPpsmuWh6/+CLVG87YPyhDHwvbOg8QrP+q4PrSXulzGaDDUSz5oeljaEYDIwDWb1V0EH4McKVcx
UheoerP/YQbJmgAI3oeOS8WidYzTYLJtOhbLJS5IVZX5Nbf79FCMWOrxhXmt4pbzcSgC5GRVqw85
dv9ZLVivnfS199ikYHGPuGjXezIMiRbCSGxoFtdz5VDPkL+17CwzC6j9aFnRQir1ZNcFctN0ma8Z
f1c1I/LuQJ+J2RTPXn6opuJZYQPYGjwGvYXqpDbpr56cXGiy+liLnMxYTYTRWai1kPhmSWF/E23y
utbV5wvgltz55VY88dr5OPaTe/AIctJ5Ye9ax7Kp4qo3rm3LPZGKp5oh806S/Jh96kwMQILtSHtB
69sEm4Coig7YlC3meBcLD/PzAmCiceTFIaa4WSAsexafjkMHx2a0/O2EUnqMg5EB7URVkq3JtTmM
EbJ57UFpAqpW5LfZmn+132WKZXR08gR6hQ3MU4Z15Nl1DYtTnRFi/H2/bgnN+kp8UdFMUyJwQj6i
WpaZUyuXJwSeQzvHKHXCvhgl8cueHEk7vVV4z6BMm9x9wZff3yiyGnZgKT/dyf6ydHxobI7LU9tG
wVR5x9KON0kwib3nVzTCJF5ke/ELQLRj3NMunEgqfQt5NyxpRYkD9SHWGJ+UaX8Y4bung+CqoFJv
zE5bW1OK16JSCxnJ/msqGa5k5UoLxAXVuViyCr51Z2J3YJfujHvvt52FX/nACocjiXW2Mm5AE5wd
/sYPCbiToFycHLJ2OC3DrWme4mJ2N2ZycCWFOMn9NEDwaeYp2IS9+G4k8+9BgmUlF2XuZm+8MrjS
bKW0hbgTK/KMryqkVoO50odskBiGhCoeAufwAfQnKZVnb6avLkfj4pOkSTfsnhU3EjsHm52SQyvr
NPwSwaFcgvS1kpj8ASsfQ3/+7krGj/3IFelMsoUhVIIBDGFuGm2xG3P3tfBRjpT9pjvns1GS8onM
wKu4cf06wo4+D+16YLlTZf3qdRWqgHZxiTGnCLKPps6+CqmAbzOMCJp52WZDkGymaR3aeA+1h/s6
rR51zdlFGw4Ry3kVXBZ4aK277LPFozMk4MSSj8dCBZER9FVUeSa6AMzCWCnvBjJ054EaC9zKvesd
ACDUffBMLos9201CgNwUdKEV+Fl4eWHVAl6zLyMAEz5KFuO+Ng6ZN5G6lqrd5rM6GNAC79GQNxxa
0kumjX2l7eWQNenPDkfEJqTLkGIL3uRlIWpemM7epHXNATdzmWzzktgFJzfLvrMw2Wyr0Dv3zajB
8YpPo/A+K91ypljcN0NxOVkAD3bDqjCQLZpZGMAn2l/GaMHXGoJXTDLsf3v+oLRlfuS4e5qYkkd1
YR9d9o076hPfSaTUh8qu5EMw9XSyrs8cMAkH3zE+bb/5DG3nd+1+OvSoUSnLgIXDxbMXkxWr+fDg
p/ioyuqiLBCgvTbbaPDUcxya8oQLfO/EKOAquQxtWZxKkr2bxVAi4g5t+Gvxz6yY9obukjtlrkCK
IYqBChFsWclxvBHCI54+V/1LD53lkBkDt1a8B1/9GXNHkj13n8AgSAB4bMdsK9mmXfDiLz8aGfzA
Xk4nkfsZ926ylXp48rCmYMmbH1DcoBmsUr63aZzxHqAtTBCef1Jt8ioARxY6mIW5TTYm4kbkAtzz
bTO+BW0nEIqMXwWgBeqImzNcmUeJJxwF1fxmDsavlnDSDlcR/gGTDEdcVYz74RztDCCDitISNffw
xRZ3OdmT+rAdZ7w2viufSYQnmbgo36vgCq1JZw85a/C9Zy0RWarQujEwPDKodl4d55GsVWFN03tL
JWhdFXSgsm+gWWYq75qRo88S1qQYHbhII4MUx1W3cvB2i2Xdqz6YHkvHUPshth+Dmvu5WIDvemTH
4jo409ZUHoCJI9WuvzxYO5/x4d5SBNFzdaT67wWz/vw8MlvsNQdxpsx40nWzIf1xa7yxOVLv97xU
HD2ln5UkvroViVeZW7HoLkqKmFCJ7r39kFLTy4HgoPKYtuBUGpi5hy9h9d3ZH4iWUdP6MHdzfE0C
Bpzx0nlnzETPhJw5MLNHZoICSYnmZobD5vDYWCQhyjqeT0yW6JlxkjWp4G5JRe2FWbRHgqPmuxM+
G4ZecWHjx/qLmHyqq826sE+M5X500uxq4CTbp0EO/AGQCWaqr5JO3humu2fakpncOxb8l54KVC9R
7Xkkn1wY+XgJO3uXChyadj2Oh8IOgKyFDK3nGGQVIHrapYBljQ3ZPscMj6Yx5JHnPfGIJSOaOO4p
MCtr6xfUCWsZnDxySJELy6u2oX8O1sJOY/CpaR8zEkZLJwkvck7SDr9bDOET0VP0lsF8BztIOArp
Z9+4br/Ti4Fft/Y3sqfJ7g8pxNZldzQRQhiQ2xVVTYURKe4jA0Y0JymrBWwtp3vbR+dXlnrs9HRr
8dxdO68tD4suxTaRMt1DiyNAyNTBnx18NmX/LaR9DnvKQs1b31OOjsXAB452mHL73HSMVJgiRMjh
xmle5F1DtAHBTGQ3kSevvNvxRtgkd3qKYvfcd2R3irs8cvIgvYaDElQHknFoLXWh80cd/xjSirWs
cnSZRUk2NcS/0TXVOZcGxHHdXGa/vUuIEm90U4+PeOwZrRv6zoNdAWzOGPR8y8xr94cWnIRH3n0w
ChVslUX+9vsxvuXMdQRqeFyWJ4qY3VPikwzIynbPppmKUh5/+/WhRHAnMXFNqJdlNYoERn7TIDou
KgkvhluGx3Logo2gtzuYu/Ss2/nNCF36pPqraDtmTTObxnqGKWEvFJSO0iD1xH7LTU2K1ir7YwoK
/0RXTu9X5g5FluvfLT5MpJC7OHYOit4pkj3KO6lY3xd8GM8qmw8G9KXctEkUevb3pbOelnEJ7jJ3
+pjbaT6ToEEbKr5Sgjn35uSbWxvHxD4wpRnZPbuvZv5WL6mHZ3x2z3kRaQw0kRjiD0nOEXSDbE4y
t9Od0aKLsGPgSkWoaFSBi5z+y106dTNhDNPbx1QB7WyTZgLcJW2+WKfM1YzQQLJu0Ky3TvPbHcqQ
X2VLFSvzEkjb3dJz+gjZobt0Q/gaBou5Zx8MiSJvu6OV6KO7ZK+9nCZqO4JPQkP1IW48nm1BTyL/
z2UE3EGXtDdSxbTeApS2suPcpFOYXIOE+ug8JBFiVlV+Cfv2t2BgdPaAGU/CZ2RlhOnVtSW542wQ
Bx0GL33JOMc3SNYgVTknq6Y2yQxAjZSjGI+C7M3e6QybIGKryn3n3WeTfA16nhbTPFP0mydqbyTt
sm0dBq5NSp9UvDq7YX1tZwOSh2Cq3qqANLdgraIGxocsHtkhT63QWsB9MCbdjX3wWObtGRFjetKr
MdMLX3xPmjzZgL4QQmjfuzHQhx4K5o7CU/Y3ORFhu//GG3UQhJkvA4CWbJxQgumxGATnPadsu20o
NSSCCmeL9MhlzK23TUjl5n4677sUexlOPO/OkMZP16vHI3p3sik7N9JzQEtXRVgzeJO1O60Vlj/K
yu0xg7HjWrt4TiTxQ4ZOOIdyIBcTinw1ebsmN/yVq59FiswcTBB8mQ1JhMSB/F6oJ1SQDE9JzBZZ
jRZPypESrLI+GG3FriPLrGt/ttYhoBOjk7C7IL7k1zh+8s9Jfc8Lwm05E2Cf7dFJNNUVV/G4byQG
y9IMHiw3Ho+jSdBWkazYldVC3+GMTkXkFjMW6Mju11Clw0eRPLdx+ThPUM38tWlTEngbW9Ql2gk4
uBhvQeA2UaKXhwH9zdl2QmSHgejOvo45Nc7kvw90fkFnSI+MTMOo17a3Hz2zvxhwu0HkJFs9yYyk
K8TbNO0Q22tSte1KUQh0Xb94VvDbWuh0G1VJWYDBYtb0BzXlgnkjMWFZYA0y4+LoYti9mHG3/UO2
4gh1/OODIwsKeaDwhqORlXgEF8j7qDK7wewmmo+rjG6L+g41yb0buTjCpn9oa/iSgu3sxl3LdYKu
/RoHzIItE3mxxPI4rHfZzPhzQzEQFfbrT1PbzZjeVeOWEstV+MGshA/ZxuXhTnu79YtD5th4q3z5
04q98egY9TNM7PJS0gUeQwA50DtyHKeZXXLX1W9eQm6tt6anxIYZWdcxoxFWOsj6p8UgqTZZluZ6
ArwSu122KxT9krNXdzAIrMfZqZFkGgAUdpXjCZChJBmb9ZCQiBVPFAMJc1SPizteFqEOVjvWd4hx
yyazvfrSOfgyHPjMYRvuW3vI+baYH5Ui4klCdSQM6AfacsCFceVYeqh3WeEWp4xC7J3wArGn/PbU
rB0KY9pc/Dwr6WPA2MKbSD+Hax+qEstxGc7GdmgKY+s6khqJUez+B3tnttw2knbbJ0JFJmZEnDgX
JDiTIjVYkn2DsC0b84zE9PRngdXdVeX+uyvO/X+jkGQNtAgmMr+999rDRGce87gHXBLJrYocakgZ
YthwDq6uJ0v29XqOJEISN3fHT0VESSWLmbuqaGw7VpzHY8vaUpsb77zSCY/uY2VRUdORZT2QkLYf
irrdoZJ37ONz08d8iCFdKn3H3vc02lZ+sGwy8LWIdwaG/l1VqUd7MfqPOWJcw22Clysx7zDtd2aN
+O4supOm6mavJeVyR2NUxHiJNX70Po91C7wppIRbj/YoIdzHvPyqCbH1opgq+znsNvdLqR3ZzwKZ
2N//Zp4dnDKmBbTqmYJcX1+2xZHWCwsegXUsVTo8qvbRiuytYzbpsTZYJFrH4hgwX3pXxoexebgv
kjGAKpX0T2UBaw2sl3cW5oHF/msPg+jJdMjbU+PKGDfdNtJQa4n7csuzXK/dobQZCHCKzwge089g
vSGeeIe8T1vsx6k4tLZ9deyWoIEjj8Ad6m3UTeAQmRqfOFxv6WLwzmXdPtkTlAdtqGlVVa/CCcx9
y9CFxMIQ7bTZ1IAVBXCy2kb69lKkcN/hdGW3IykX+whDtFsFzN+WjYVTvJmO/cYgiELp0KFl2bUH
X1HEvA+V9dqWeXQeTJureKA0VibqO3UXQNQAouAqSJ6CPv6ky/Qad3V38dL+bbYGsa4zzcCfFbq+
mYudHUONEfQTb5iKJVb+hRtisE0rMElJ9Eo/SH1wPexknYaLIqiPGX67w4CnfT252xmL7aExFkFj
4HAKzmlYpWA/fn9PuTDxlspcEvtQWwwjPHQmGgdUGqTA8QxXKdtmeZbgkPKivcpdNiEeFu5O/1Lo
sftcDAdL854QZOeHIqz3sZ4WN9YyJ26bh67VTnHokCZbbtKMvB0W4iV7RYERiBR1opSy3rstKVhN
aAbtA/A28bNdGay0fhkByLDnQNt5bswQZGT8zsl0GxgFW+YS7YVmqlNYBz+9kLNCHiTxLkRxqPt3
1YFVdpatez4ygskmZGpOR6BPsow8fz3RBSXNEzlNeoA0TuiLgwy1KSP6XxqHlhEXNzRvYznOA/sI
dYIFRlLZPInp4x61sHPja5zSQRrK8mzjK8qSIHjAomuJRO5lLL64GP8YUtPvdP/PY1xsdp6SFvWk
0972NBYIXmumNeX7Hgq7zXIIkc3mIqmBXXFk38JdLfYm88q9W1qvA42vnJYbez/lakRmjMK9W7Go
u2m8Xl7pa6pyqnVRkvVJwpLq9hwI9nL06CpEB7LCu9KbShL+ahsth8iuc4+mZlG4Y1rjkyy+4rbA
i11hfo5GeAyMnF+bvLxYGMq2s+LU3SYewGhJ9R32IzAfU0qwHFGlw6JIuDCQ203bB/I4BN4r3LN4
Ryqe5W8kxa0XEzXJFUgSzfZO7ux+ciiiOdIIdDaNkjEsYFAwZyWDEcC4PtzeapPG7Hy9z709fOSz
6b2k7fxRV+ReLC9+d5A5cNlFG8Cg/dliypdAozuEDDR8pzLaXVVk6T560YgWvPUBFgQKFLAfDJzs
GTS9GHnzLXfi/jgO+s5kiLNr0N7X3oL16lNGQ8umlNDvasgD66FSAntWJXblAh4wO6X5RlPATTD5
0igbnFMxmd2ulr0/FbgRQtWD9lg2hLL5mhhTeHEnKtfbDm9Il5WnjImwxjygIMr5rYEfq+wPaSrj
RiEKK6DO1MPKOVvcEzv/mwj8m0Qg0gU9fsQR/nMm8Jk6qug/hAL/9e3/jAXav1keswEyT7r4Pfz3
j1igNH8zDKELcW/dXOJG/0gFapLeTZ1UoGdL05EWp5Y/YoHWb1LYXOA0FQHfdCQQ5P/7f/5SPtf+
8vGf027uv7dAmIRPTLCvpDB0k+ziXzMM9KiN5HEtVnJF1HpiprOH0W7tiRE9pqXSNmnRsCULy+lL
rX9OhuTBHpryWiczwNUag1FcJp87A7ddaZ0GZV/ouaKLqhle6v6ThWAIW+2hrZ30k0sZQ/g0BFG4
kYMItmTAke5TeV0OTBVj37lCmRAkYY5OjqoLoGECaY9JmKo+EAOta11Cs8RpY2jbOcgkPczWQaos
fgAAAd2MZBnjnVnbR21Z7gYN9jKkUlZ1s1jO7JxRE2/eRw4Y25SaqLWyLXVAsyB7FlIqgv5Gn4o1
f4XeaxxEWX4YVqCdRgdYpfGReVboNwOu7Ug53n5cHIYeTVFGvXA+GpFRcZd8u/PBayeknNmuP8iS
/WC/Pm3pWP2WzTUsC8e9BQGJqrSWxr7kLGQa/XthsJcjWRasiEWqHQgIXF4VNp3J1l9FOvzUUoi1
gcOMYhQjbJHc7i9eh6pdqBwQsy6s/f3+pUL2g8qjqadZ4EPugDtgUNi3ghAziWsBpDMhgQ0Moohg
+J0XcsYYGKJPjNXmXCftVXu7uo2e8irp11Xv/gAvR0oCD/ke4AgIfaGqbTYFpU/ACk6K0197by79
hl3zvlJNvhHTsI1guXV5219DUHUVZ7hd2lEBLUsYTSVg0K43P4kOdkYdp1t7wBtGq1K6mro53GVB
Wb+aibm/HzzhWUkfcTHlDqVReFUN+V6OzNbLiiF7XYlw58RNvbGijHOiSF7qEPQ6d6PpqEFKGY1i
OqhUP6Wak209DhW+7SbfVG1EzwPe9n1UGrc5qS9cLQPMPiv26Q8nBQ/cMwKvtxHJ8E56Wz+7NqF0
pTwbv7dF1EbweLXYMI+Vnoew3HFxlk1HlKrs9szZBFyETm3lwDWsmrk89uPzfaushY5+8DRea80Y
oZkpxx9nGaxw8tab2BrrfcjW41AU9rG0J3mMjaj2px4bhRjDd1Ao6XMIknWywFDFeWucPEWLptCy
05CgwgvQIJTMPcVOM5GXsPStzReQJ6ueKfSKHlpqATWhvrhcDDpht6ORTO2DncQ3I80zsDhF6APk
lAcI508ugpodGN6NpqFkR8oBvBLT2cSK9BcV/ShiF6BQUvsWPsTniEz87DQNQ1ICAXLxUuN92UZp
bqzYaENhjtAtit6pDxh4Nx0zw9p2xhu2UMKoywlUjOKt5lxzxpNsA7DS8ZcMIC3Q6E/CAASQVWcX
XsRRZRmikyNmIDIXDSXnZKYNrWJNc0JiWrXkG320v3QjRNxxuUPUq9z0OpZgkmj2VMybRk6Yjea7
5A43ZU6ZbxERh8WsF2xssy9ObtN+pkpMPdbRuCkJY3AO8LwFKQnq3gJJOyj14PbELgI1HhKY3qek
dD8GtyNKQqlbwhqQIHK52U4ZzDWa4Pv98ggoOmDnHO+12gHlig8D+j75Rkhoeo8wTVvNu4nvDS8V
M2VIJOFekNtj+UWV7vv3tsJ5jiToMQz5xJxeXKpwwR/l1rif9epbGxVkZOgN2NN/5YdRm900i3lN
19/q8eX3l1QdHS0jQC2PsJkhcGT2DD7Hlva2n5hv3VeSCjfSmWTXz1ImpIE0VvvZ4ZiR24PHKUj7
CoG029NL/6nSKJcI5wQQ79Q2q/sxDbJBsh70pH8ziZzXc/BhK548LZDM/Cp5KmXIqxo+nk+wLt7b
2YROO+54CWiPYBymPl+2pepdJS6up7j4kUnL8780rN3+GDjiSmgMmbByu00oDNwCMzHgZmiwypI3
3PY41fFmaR+qNK3zqEWwk5b3+uW9+4dQVQ/Yr1kbls/bY4HHIib6Uc6eOEL7GQ+KbgzaJJZwWGic
icD8473751KmZoP8/Z96GLVrljgcYBUvVn8AL3NSswmOunIS52TD8sIwGem//0uJ7noQA768OFGc
itv0OAMOGuFNxuiOF5W359boidMMWNh6TwH3zARYmspoGPY1b11O4wnbYRfw0gLoTQLYKsNcXU1g
PE1nW9QfsxUulOuyLDjW2cIZr8dGeCk4hjqMMQ8JI3cDV8h+hNi37gcUkdroaNwW2Y92TvJbDd23
W6QH0FOIvkXbXDg4uLglNGo7xaTdApNSl6Ieh8OQ5wwBxvpVxOTLPMVUc9JO7KxbxqIBx5EwoF0w
yrJLHHXuW/5FYdw9gBab1rnqp0fCmi+VKp9VGeKuN9Li6GYq3S0MWOYbMtn0Ft+9mgtZ0TNdcozt
VXyVYKUNxeu5pdTS71LrU9LqzFIm/cPOAyZ0mmowCtG6oBkh6asobungMXHFBxV3q0pW+yTFrp1V
HHyqrMCk92Fw/T7hEf4cRpn7BevM62gbBiIAvOyqSW6JNVeHtiG3PCxYMxdOGFSxbjfEQI3GuOk3
VNcw4ulzKJ31zK/u8cIaTr0f0bgpMjS/ZQ6mCRkZr6UXdI+9bn7v9NQDfwsQSMFynE3q19jSX5TZ
j9dBzY+J0danOvDUjerW/jZp2IH4vudRb41dkBWP3TCJh9yqBYdyGTz1hpNvqErsr8nYCtgOBJ1a
9qYPUshw66S2uDG4DPy4jn/WtikOJbOGXRGZznFsk4nEOeg1OwFisiQDiwmJPxyG+q0QcDFR0Jd2
0Kw7JZV6k0Yvb4mmMS6LNH2LSQB9E8MxlPZtRun4o6Up5hVO85bT5LVF0gS2NVjZazi6T2xxHZRI
PtLCfCeHuX6y84kgaRCqTVYNBCdqb0WZFU2f9bTHyU/pDPU9odHKfasJLESNcq5zVJYYXXAE5yL2
M01paznIau0uGcohSY2bhn8Nn+J5guG/lLJjKaqmeB1rIQk9URE0j6Fh4kiM6zLZ5w3OpVE/j2UY
cukY1iEsOcLKZOFmznVDx1yYnSyVv8/kiPBzJv1ZJNlzt9xNZDVH/oR04eOcuzAhYA0gUc06Hxxq
5XJ79Ix3J0RYT/M2ZgDr7Mi74lFhIPTsORkPzS0wDE7ZY6w78NHp6XSRkxhGbEtFRB1UWgKdJ93Q
IfMdrZ8NsWF/zzQea+dElj/a8/DQFsHw8Pt7+jjtRGDfrBZBtLdjP6+w/Bq1aBHLjXod4lNZCKP2
S7aEf5iAR8zxQbTTCOvc2HA6t8TAlsboOjncP7z/Q2Hr7AQyYsf3z93f5MTG91VULS45vu3+psub
6kJF1/6PT93fs8lyeFXXP/zxeUUIcMVNqTr88au9vmZllCHdAMuPrChpO8z6+JqY9OapnvVotsuj
SvRmE+igELuBbtgwTts9vSvw7OdPdloMz/pyQs9aonMGCd9NEFokhcJR31latYm1yTjECR48Dt54
g5LwkajGqu0YVwQTVgCmD0daGhiz4k9dJbP+DiY89amgjdYGCxNjlenJKaE9hWGHcVySRivClmRX
Nm3o2V6DNlhYnU61ExrnHGq/qEpRK9k0I8oBTZoSZCNVgd5O6MCBMOte4ZYBCgR914pveWd1TDia
lzwvLvpQlbspSa+LuttlbMUN8FmQioZtbZIBjKKm3uohQARSMSwAybSGAV7uzApje8qcft3j6obx
xEhrIlkDWsHbKVf+AEQwbscRlrgEacb0EuZzHplHDXOtNYSbcEy89VQzqIXUfkyscJdjGPpdXHVT
9yv7KA+Qr+ZucVL4JtNcqEzJhICo0SZKRiZF8c6oiF3BBnNPZoVphbRa6a+jGYDf1DHwcYNrYJJy
LrA+YnvS+qtjhITNZhLOQ9M/NYbJZoBdd4GqDSrKcLmJgrW50jXwg3aDeKcFzGz5SjKoH6xjgh9A
pq7OowvGUfJfxlFxJ1ladHb3ryf0CrANK+L+T9OA/4Ehc+/R+zPWwTWJGRIdAAYExAcJ6a+H6qFo
hTE1AvhpWZDg1aFrdkm5nUXsUNtgcbDSS78dsLnMTfpMV7Ths0wAo7St2TcL7yFQctUV8lrnbe7L
JvtSTUSTIwpqNkVl/2yJaP4NzkD+W7mSaXuWsBf0jUV6+Ndaembl0YznjrWpCo+i0Z0zINQNFq9s
v4CQy4ZLvAtI2ZD042bVhV9ZiMzdf//L/Vu1iOkw7iC5TehLMDL5BVOkqlGfQzugXztT7kmNrMGT
O7E5H3GMdQKlGY/E74Ouv8xE/jwDMe6FTX99uhxUHZJ4ErCLobsL+eVPyB9ifu1I/ozfGhdwfFxN
rrTUYINVM0JXWak2dR9cqAAkmG7Q4H3X0FyOsLb4PsoquiG43pK5uLWkm6/4Skgit9pe2c7PNq2J
ki3QnShN1gaZ3qeJ20laKOAIw5s+mC6YPc0vXcYQ+A+DY0gHKCTl6KjyONtOJaTLIOwPxFUC0niR
qydYk9nIdPG5asSVsBRGB7bucfgEpNPx5UFOUr4EevvgDhggB9iDbIvlfKJGlAbowVVoBCikNfx9
XNkzIvgjI5JVrLnRQyAjG5lUXLFegGU1g4fOVT/wdDPkZI8IxF6vNkHrXYZ++uAq7U6Gg3k3qom4
W2mLHa5ovkDgG2F3clTsBactQawIYVOsZ4NKGHPOGK1m5n6G8IyGFhGUCqxP4IHQaeUpM8m6uVne
HXqLwWmyTJiH+ZHx0nRqsLthTXpiczdgLvLgrXrYVoTqd1E/EtrqoCeYlB+xYgfSF0ywL/pGZcI+
03W8cYA4HmxGUqR2RbvJe8MmheNVGxebkiexwXRUq5/FDPXcta1wa3ec/2SE28MG7Cs1XrTkBh4S
18x2WKA/oE/Nh+JuoHY1YLMJmmWUoanLuax9lWc0r4zjMdU1+cLcsFjzc8Zz1GkhLEsT4kaFx6Kx
N6JtsCkO+ZnmhyrjCM0q+65ZICl6bXiZhsTZFYgyu6Ju3vS4bi8sPRaKEZZ1XNaMgAFFMr5aLOY0
cG6iVv9sBg1W6DTb21TtXOxFPcgrqW9nOVOFMuUPi2/girKzpyhPPsRG8DnBLmfn3VPpBs46xKTs
lvYSYYxmYDKi8KcZ9AMa7IZcm72dRmzGhtLkhfbAgawbAVElnMs4cLuY+C4MF+6W5gzzUMztD6uk
lqX0uJeXqZmvLc5LfqdzYFuaU44aGhsO6GBT2h6DvMww96nXXHRWTjp2rWEz69bwXLZ71RjrccYt
7GXRixUmzzFGjKe+K7/Dutlish/fkyIK4dn2G60PuaLCTULX4a1qqC6rpYKkEWrtytLa9DrV+Tc1
z+aR2E/puwY6QOFOPls9+4OYAq2HkpoNk/GnESXiKOxGHLP2BndMx+IYucc6HOWpDQImGWOAzTol
BaxCMJaMcRo/G3HuOgHu8LIYwi0txKvOFmKThyTDLL0/gTXxXirGPXiEmYhkemyuSAygbiH/3l1p
qczxXlDcVoRfgMxGxwUeLZy83XH+Ikhsxd7WiRQ6AT0768IeU7xLykKymz930TNTgeARDvvWDtBO
726wEonZrqoGI04E3VgC3rorD3040QhjO8eZTP0l8Og2GHupHRsaHNjVb7HYI8A3mPZHKGSEsJzs
hKsCdDMQQ1ogvxk19YitVVd0OBX+0Jmzr1te7ZMZ+GBVjXeM+b7GbcKLrKHL8b/fNv69GZv7hqND
xNJd3TKcX/FohtcnkOW0HPhkyCk0gBxCcjLh9V2Ne/iwuT8pppTsCx8TjJl/9+uX+/mvNxBPmNzv
zfuc/5f7fW13WizbujhIWm8Gayz8GeOspQUmVYUPMsvpHZgEel9Dk1c3eLeu03Eksd9i0uW+pXbz
N/dRudyy/vqICNEanm1bLoQiIX55RHPhZS0Le37AFf1uldPPdua14BJdSfti5yX2GrIRlHC498Lo
/aFGea9w8E+b2UOoptjyb56hf7+zI4GYwnR0F4adtH95QDmjrtqjYuXQ6OWwyaPx0c3lowglyLlo
DI5EEJkH1pta1iwbuXiNQiIlHYvrpo7AgkmOpXHbxGdo69p6RKf4myfRWJSOX/5kELiE5YJy4nl0
9L/uAoiFJCZH4/IQDEl/nIN+o0Z8wjpV82AhovaUdZy9rfFtdDrm2BpD9NDClmqkAgZQqKNdjg3x
K2wgkroZu07OIaoLsZij4RHj00wazFLchNsG3ppXE7rVEW7xWHN0r9UbaFj3zKzuidGlzy6I4vIq
Lq9eqcF0kDu24/rGDui8yRuSjuPMceS/P0f/gxYEJtihbU83LPZhFrLTn/dBNbxujCyU1rqyj+EE
iVuWDS/hPH8jiY2tv2oNvwYD7Nu0CtMbJoOa5rpKVBc9jb4F3B6jRYpAvSSHZJ/SYVqH3YD9JaCt
tww1e0XH0Pf7g/5fmfJvZErGNcIxBS+z/6xTrmGVNl+z/6BU/vET/ilVWr+57P49l+E8WLqF4vlP
qVL85lhggdAIqf7joPAvrZJ/MGlKgy8tOO7oAhbIH1ql8ZvFVh6EKa8m6/9HppS29ev6Qc2qsJbT
ic6LFFbFL9dmUjBtcgwmQZHjJj7Ce3QtRscfNgMuxXRFYbWcLpSweBvbCx8TMxxexQwmoyZuB6sx
O8RBLF9CZT5PYRB+S/rOBCNvfW0SIMpGOujPqfQOidON7834bKRSsdkIOz9lF/5WSy3wTZkflUii
Pa+c8cxWvtvSX3fsi2k+Y3pDX8jzH3XKPsPJqW4OwzQ/O6rLz5zMe2QxWoZ0HAA76dYZxsbBupl6
deKhTbextV8MjEZX14ZbyfGRmLtpXp0kYbObMO1oEvxWCbmI5yB3xT6dnANz2vI6diDX56x6sbBG
7nKXs6XVesljVSfFpaeSuCzrnhlpITZzb+uf0qRjGIMUp8AdAQYVEbGZ5lG6ernrZrshJF4HF/zZ
+Fbz/LVpXPEQVilsfg0OE3/wq0fjCRtR4m5dboPEoIyPDu5JP4Qx7hivHZ5J1HVXk8ktht0kexr7
5Mkt05zYYsjEYcKOYSK0cvZL93mLGdCZk6epqfufOrGEMkzkLnFydZ63uPc/eXH6XDhleqqT5RfZ
Rku8B9NM7QYvCK7q4rXM08vC7Q+Opadvs84kMNvrVaF/szTtYjMBP7VYMNaeQZ7ZnururGdTeTZr
Om1DHTwgHOZjRcsIFphonw8Q5fMRCnXh4tSejRD4TnV1kemf7NCzN3Ek4w0TafuJ+JVYUxeH+mFa
VIROGf6/eAD07Mzy6rXT16zpKdaSEKUrSstkbLD1dr3mZlnlto7scmsFpuPDbx3ZapbumZmf5hcR
5TmxSXQg1M1wO4KgsskDPMnQ/umxd35Ow7ZfTVRhJXUaf4/j2q8z9QgyJdj1Wh75AVNPH3OMtord
3sUbXEBncDydQ5H4rpnPsak3fpRpkLonjiSUne86LEgFiKmD3To86Ro8+yx/7szizcqrL+zsuosN
6psYzxMFBt9jrwawyJD4VdZLrKXIsVoxQCYRYOHvoSckXaimI8f2SxJmx6GzxmMSElujNe4QRH27
byqNG1nlMpRTc37WXHUJw1YDB5ANsIQABgCISBHW22TTkjzJSRFcPM1r8cb8NEkDfm6oh1zhuhvO
RrzGOh5dIMNem2p8DKUNa4Pl6jXRqq8DpcczSS7OKTA5vGoW+wZQyHOmD6vOi9XjLIvyeShQQAc7
5NxBqVsZRRo9M5XGhhsBpJ7Gadsu+rMyaPEqdExqXSTGWzO3xQEHAJmzCoWsTObkEcpWfqRmCQJY
C52JxOgE6wlXZd7IZ3fSG3ocwCh5MYiFCVZhwSXqmxRZ+iFFKc99FDHvMNUDA4n2sfCMo13r5QaG
BOiJia65OTS9ddGHxjESJmf0PryYWZrchpYzZ+4k72mSiDO6OcmefAVwqwbo6BqXIFKPMeSgAzJu
fmth1ozdkF0Jgf5IHO2Z1neyZBkUKRy8hNET6zVtjOnFUMRNAf1TGxnRVaDTJwBCDOOx8TTXGHg9
fGcbk93dShrmN7de0gTSbP2Zwsid2xM2GyJBgC4Uw0Urk9fYITZNln/41HvjW+WOeCGWea5gsOsp
0aPWM3qOZvp/IqcnULx8mHSFi0wf1ofcYE59/9z9TQXeD0JR+vuX/fH5SZJjT2TFbYFvv7/xZigx
eTO2e7eOe23V02xJA4Kr+/effv+aBJzXgYsMP9y/fi171oC4oR1RJRXCscgi5yUklOb3Jo7yJSmz
1tu4PVWkQ30ZO9/bwL2JAMJdtwziW1Eyqr2P5JuCbIWbAZLovO8KH/MFItD3TNLHucz1q2XCP5h6
ydyBfPfo0xBr73LEALGoAmNRdYylSuO5nVRwmApv57pjvNHiLj0YojHfp4qsf3Ek+6UdqtRAfACV
cCENREChMCM/akcU76J4llbb00LJHdBzyvcyqrIT1unmiBLQ4ygMUNuo7juA3IAVuqghRXOsKeci
eYVXHQ/hI1OKY5wTd60wFKzNKAeDCRZi5fCDZyAJ46K8eHeOpW1VazAn2tpaFJqKcYVYNBsO5M5S
Njqtoruiw2y6WTQenVs8Rir86JI9M/bHB93L1WaqTbkZK61m1l7smJXkrw5PHgbj4On+ETcQnBY4
prbYad86jgufuPPIx9zAYbLoUP3yqYhdup0ZWyKy9iYKbHnTxPBmxX13gl0JvDOy6Nl1vPqtoa5l
bVHKE2Navup2lGy7sJvOYKZdGiJpVWMJlgRpsp8JYExfqzN5A4ISAmnKjYdMmyqerUGs8trsr4vX
Y8N8TXvCFUOsLuC+qvLqkVXE2DmOTT6Txr8uF8j0i8ynWbI+mb181Ed7ZMb3YAy1Q5kDNUIq6LBT
arW3aVqaotpaPRJyfK2ASjBHcb51aWBe2xbPJqGvjV3BULSrIb5oGAwhgIzwt2JIq/0cq50byXU4
TmiZFTgUCjiqg7sonRF8mk7XjL1n569DN7tf7Cb64jRm8xT87OQ0PlYmZIUi62JeLm61J0/PBGUR
WYu5ac9OBS6tGwHB3EeVsYL6k0Ap2WI6FlRd5fK79j0Z0+Z1dPl/prE8pIoAdp8grjbEkz+ZcNe5
n3vQE1rtWDjaWm/6bj9mlct8pCKio0n7ONUVpQt85IEaQ1JJ0i3DioBmrzhBw0mDM9ggbd2GdeTn
lL0e4E1TXgbOfaqJCiEdrU0NDlk6RrFv6BrNLXWV76ukDna0s/mtmt4hJiYbLSB5xszSMgdqPrpS
f9TLxYApKy6XOPiR1a4kFeGsSTxmXzt6x6eYiSNYI1KQ8If3LaXyq5Qf85Cab4LR6CmHybzmMZEc
lMMC19XdQ69b63hqzXNBfSuRWHUVyDT79NKVIX0fNsQP23O/QuAyVwRGo71ZGONnvBArdOzs1XEy
hkKeaOjOzZ+6ItmOQFIOTHmmF8q+XqhdddfwztixYCx4ur9Ref9ToM6fqjGj3IPGmI0NHOk2ieLD
kbp2kOAF125RomN0FB5m7vCNoCWgNjVcQ+xKYyu9Uxj15oYT+wfDw+CocWYmlzuhU80RjIVa+H0q
yzdO48VBQwff5PMwfbHhneimp53VwNNlVVn0rGN3znToFY2HVBJJ95JyVueysbp1E49bLVf5rTBi
8Ww7aFhKd6INxbcUs6GqwlWvyLwub4AxUr7cdRrljIG+tgNUOUo97HoenzFpPMV6HZ6TSAEVqCxI
UiOohka+98xoy26cD3aRfksEppLoc1uab2VthreSUl7fy2ixa+S4dXsorUrFmMtb+2dsFhcltJQ9
0rjucAccOzBCQae8szlTiMZCfFCxh0JLwy4MLbN28fa6J89OcFE3U7sVYvGFgdG9ODE9am3Xxgch
SnNLeWUzN1+w2nyWNl2EUAugwlh69eaohCkdjkg5ZwRCcixURV09VZMs2MiVNIzqdbqROeQgZI92
o6VvbCuHU9HC1JrVzDKd2my5h97Z4LBMiK8NDpploQ7SJUFm2+EJmsQ/32SQgOHYkCZ1Jghp0NOm
2xIPxjgfYcpwu93dmUGv1yqXunGwIRWvgmEOt8qBtuPpsAnGkekwhiFvJ8Nx+dNJtUs6Z7qIACTM
6MVrHOdqy6X4YMh8H9MCIGIS95NhAttkA+6ey9DjXqNI/Anuik2bQiFWXvFIpiIF6WUgl0gmvMrW
eGVUqDFZuQFIMONb0cbnoc3mK5ipPbzbEBNalF6wC7x1lhETGv3e5Lr60mIEWNXZ6OwLmaFdQiKF
ULqzQ7ba5qi9lCZo2xiNQMUAbfDzPbQZW/uyoh9JsalCuZvBBuIiIUFHnUWocLHpAcy3MjrintW2
4Bfxxpv9OSmd4KmI6bRsuIEdKkAFa7B/zRp7Y7gtaPpFE03YsWAyhVL80oek5VLCyntdT987LIqA
N7C3wS5xR9TxUH2IpsteM9NsV1yLp1nzwleOeO+uqoInCxLMiWQhfavdU2bhPdIKJtv3N4CLtBVp
JmNXwTp5prIJ02ZEPMfsCsiaLCrlGF3dqBCHtG2iq+1eieUzIZYZ1dmSLlBvNbvCuDiZ3CidvqRB
ShA2ZrO3jdnwMb0B3vsRRPZ8IUGYrOJAgO0W7nyjE6E9lnr1xaae4yGjqaJWU/8EOYP/p9Gy50WI
NxKR3MapPhtSiiOWzFsfQEtfLWjv0wBmomta91g5HRyLiCLainHxhRa9vcVhCtNwRfqXkd3sRP0x
18q15+n5eVgqtmfOIkuguthlnmsTVYujJzUr+uZIPK5dGUIgZFODwsebLKAtyUPrJ7icaOdIGodK
G8bnqpH6KhkhM7txvYXhnN3AYcY93b607s5HBT4w5HRIxA7W/qx7IchCwghGK9x95TUUJy+4T1Bk
Ow2ac0Ym5UtrSl/LSJNMNj1RbMzCByqY+6oQ+6roqZmVJJGZrcMBME3fsUFNB1V/BtDk7KcFRYqY
0ruIEgxB0rWAVtqJvdmr8jD/P97ObMlt5EyjTwQHkNhvCRIki0vtVSrdILSUsCX2HU8/J8t2WNL0
tGZuxheKsN1qlUgsmX9+3zkgqYpusa9GA4NoNr3hlDXIncBEXND/RmfLxUcvh8SlOm+yKNTKM1AW
ZgqKmTpb033fFCBjXEn9hqdQVFnupUpsziEboJxlzK67mOXbStiLb4+Kj+XNLSJrQGyGwrf2CUyQ
8p9IV+CukcK8rvBeEwV+9Sp9gEjC6rNQWNhCAWJnhYqtM6Cxk8LHDgokizMLzF8DXLaEMlsr3Cw7
MP8Of1UAZ8m4aRWUtle/oFRhiluBrIXzCJ0eswHPbvdkJ7itIve2sHv3gAU5uSPA4G1YltXHZlSZ
lNUidWo4BECh5VoKmysd43bpiaTjmRhvF9VthkRs3pQGRrzch9sh+eDrMu+uomTyaRQTgF7Z03WB
KHbXtjGgbx04YaH7L6Zcl42oV5tCo1EdnL7m3CIaPzkKBZwoKLCl8MBRy2LOTUEGOwoeDPNgvCsV
UNhQaGFohelFWsMMwHZNTkv6INu0vDUq/uBpJh88KEzxoIDF2io6bgTRX9nnnUqFNdYU4JjgbEWn
lHJSBv1Ym8EgOxkhXsD2y11ZDQKKEODPseP55s6ZtZPthL18tMFU+EboKdByCnHZU+hlxwXC3EC1
2XQlIeqGZvJ+Mcz0VLl1Hdq2/smsZnYqpkToB9u5UZBnoYN7XhT4eYEAPRq2uSeidwVK0hIEFu5D
AcDQsAqGMfHy3HdtTGwSEIRByg7JaXNda0mXMV6jQ1XN4x3rQM449nJptLuRtOozYPttsTTGA7P7
4RkH5XEt6/xeVwjrjiKaXfxwl1E/N5xvPiCsMY616bNnpMv5IDCg42Zki2Dr3LoOpcrv2iQCiFGU
DNNIC0cQI6Hh0XyivjScWGrd54ajX2bfAESTdkgukkJcc1dnvw7TzVMw7wI08pWH+21WtfOl97s3
vuL1BBb2Kesd49XW2mPqCVOFYuJzEQ321aUw0GZtt8Fai9dCRpu0GtJzrkjjCjleK/h4CYW8h0Ye
N2DJxQqgXKD5rt2muv34pULA3bGiPsecy26nD8S5gp1TODmgnZ3PekMatsRRijB7Enc9365j9Nkl
bdkc62sJzI/sTVDoxISTzo8fuYgeP/73kR5Ir5sOLzPxEntaKH0jP2krBhl40zTIl/bR4zT/+8wU
UGODltjdnZU7rxH37rYyK6X/jGFc0nHbM2l9ZqPsveiUIwrNpfbfjPO+d73ufR7c64iUJ3QKRIsg
CYhe9gawiLUJY4WhRzHC7HcCTV8SSZ8VrH5W2PoomcRhsmGcdLo77tm9j8d4nb5bXflQLFl79cjX
bCsFw0eOmp7kAiDf06cOC54xBG7DHUsE3ibw7Cxbp98tlvUw205yorXjMQpStEkF4p/MklQvzEwG
zfQmI3vPkHRkrpz3+86ViDus94oywcKjd2eMOmQdP8fP4saMislsHruScmXUvHG8vFwKwzivsyD9
mE0w9+yie/z4RUAInuV0hdtb3JNrGo5iMF79BiReG0/uI22RhU6vbnzzi2gzzKfed+bPKxaGLbum
MWCJPkEJYBeXmW/0C3LKogCKBiVDcLAiTB96hLy0d+MEY1YqeYJBvFvJFCasCnFL5S5XflsIbE01
jrAabfspdtoHpI3udkzTCqjNcGUO7rxFBsW5fl2q+3zChU2geMv2b3026lM/d6ekQp2UzUxjlQpC
4IRYlBwiak5iFMgigDU9jFEPMbLH4TpEI33slcyU0kxA3mWc2DDN0HLxg0m6HzqMeUNdCSpsTBWR
UlYYSl7hK41FvXDuqJkkXK2GiaGH7QKKMWUCJcDoSUXvhJJilNoYRioMu3TdQ4rR6SYdoqc8Flf4
W9nNZLTRbZfkn1vZnNtl0S8CoP5N5qxf09y0z24LVmBQmo5ICTsype7IlMQD0WTg0X/aTErw0SjV
Rzxx2D+osYlUIhBDKUGEkoNIpQkxDLhZrlKHMDue4J6ohj4DGR7kziOzsubRhYg76Q/Lh4IEBPQW
sL1+ogSe3WNe65kyIy3Rlb6kUSKT2SSOYLKrvNSGd9PpKuS7XFUCo0KCgiSgOGXzpcCOIpQmxV4Q
pvhKnTIriYpUOhUY79ZLiWEl55VgNclbnGfLAf97QM/bu0IloqWAnqVQopZSKVtG3C2siLBiYHOx
M5dydXNNZ/2lMLLPcHIec6V/6ZUIZik1ZrVlexy1+HMU+aduyg5OM71O5GsJ0jEIkQRpbxNK0jDW
JWCJog8VfPFmzi1SNPXyWHSH0WB2pDfJITGyZpMlyGu8QUD4EjIsSm5hndDFOjN0qyWvOMpNn61k
ipm0NgMnzRMJZBl9WYc0hAdLARO7TSO0wBk4iOqUWCfez0qzIxmCbOwhbYA0wBrPx+XsREQkJlpi
i19AxWbkquf4JVvMvg3sShIwPi+o7tokquGUPAtt7Rhh4ASPORBunQozksspj42d0/S/OqzoKfd7
nCUQ3KeH1h08QvVvpU4Lm2TUNknK6cWCzkRZFmJm6fnlKZvYebD+ZVJhaMlVmxjUl+ZI8aZ5zCX1
/3opxiPRH3rYeWeGaLQKChb80un5qxrAVz77fF2pYQcIv8hIeIybTtZyKi9NhN7J+ogrPgbGMlBW
Th85yhKfiBeUPBkz/8BdZ35CCMZBPg3AOhkfxpR1Qw+YBBQDFrCktx4HJlycGPQ/imWdTlPtQ4QU
TOEXaZ1N2+/u+IJmwBL2CkuwaLfCQKdclpV2zoYiXMr4hDpzum+HqD3XPaiXqZ1OBl2MtxwshjGB
aE1E9j2yc9ihfWfQJoexyMXYsSprP096CudR2O+0Mlii2lNyzUfuJr1bPVgIOjjPYdKO2P64yvpW
HhvDY8lcnTWWOrcdIJG+8WkeIu5QJWOoZ27PcXcTiJHyvDZsaj7zy1pMA75nwcinPQJHsUMokR0Q
jN4PE+iwGnyQA3MTLinbYq/9taHLdCTPK7Yuz3oW6mQ1utj40khrusN9bQTjON11VnlOdMavQweN
SivWV/K4x0ZH4ISuGaIFWygnIl28sCvrJd1jZyxyZsXjQ7628XNfz7euF+fHpZdZoPujdZkreMue
HzuM47oUvIj7amVrziRYUCmzBOwmBmJOPV8sGzbTqqPURX7DXJAxxdSYu1bj1DD2cm6PRXu2bbKF
vYjOkSfNvSXNm8i1qYSVixNEKtzZgy8iA+csJ56w+7SJvSudt+7YQoFJ9oS3M2pE0PxM6gkBOy+W
48kwbvwkWGDWvnLMephbgIcidnazdPlcYmobk6+XL7IK6N5bJ2ZC2Y3E9FqM9bfeXOuT3bJU+P+N
I6jcw7eqXlqwwj1N3n/lILZf+i+//BcS/mm/3A/v7fLw3g2y/3fpV/2T/9v/818u0/9d0oC4zP+c
NNh9+Z8tqf8MKvDb/x0z8P6hBKQ0myEREtgiiPzvmIH5D1e46nhfGB6JgX8Xoq1/EHRAYepx9I+g
gQjCfzIG4h+CIjT/IXmlFjGe838KGpi/hIDwHRNSMoVpkTCw6fkiXf0lAjOQn9TJpDZHzRzu4MTg
2uqpCi9EI7YEXCB26N53L3MOOu3lNglKTxpXh3zddTAL7Q858l/9cv/8YSzd9g1hm6S4TJWJ+CmX
rDdlWVeWUx+hItRHn76v663farbnhCCcAFkBRwJ6TDMy8/6U11Jpp/+kof71Zzu6R/3QMA1b1dN/
/rMlc1E7nsoGFY+BCZFAP0F3yHQzymm4UqdkMK8JWx4wO2QSaRgRMi5Iv2EQ+lOYTSi56e8/i+Py
hLMsx+IC+O1zMAy4XJ1HJBjMvR4W6fpK7SHf6hLS70JZjHoW9TtTNi0dBfDaZtxtdC1m86qPL4vo
GYtiC/IUkd4RN31WPNQ5Za2IHWA+n3+67u/++VP9nCa3/+KDs4VukiOzyNLohvr/f/rSPF8bycDl
PYNzSlF67/7QLd6BXmPutTn3OfvU+gO5h4CfsLxOvo9Ykh5iwxfL2TOeE1opckLwEyd+0HFgwaDi
4PNa+spVpnJfkj1tVgAgLguyLsu7GLTs26I9MDm1UCqwWHNceenpqnMs3kz0O/yndSiLu7UcvvnV
wDrYkeMWOhmiBFnCqvK9oyEnxGFDHn4806ecbeXcLvmJnF1JaC1lzOIYz6uj3XXAjQEUTNuWa2FT
Vtm8+8Mn+Gua8uPSU0FOrnyCnMSRVFDvp09QmGzpGVINxyrJzkidvNtYJ8i96EXI86QK5jb16SO+
ciC8hA4jm8oq3bNTjVvT1Oawr6g/NvpifpHu55K/xLmePhdqU0ZqEHaU+oU1rSSgjUtbxgIFqfrF
hzm/9Vdy+CnFOTP355uPX2QNUpsonq3iPu+D4wLDzC3vCJHf2pHVqUJNjWn0hVB6UVrVTaVZTCSY
iqb9OOMVK6F2WR29/szpdnbMMnBZPYSCJdxgOT+tdWE85taxpkqn7MLR/u8/T+svHiM8yVyioOwX
8Af/9nnK1mmXVTTNcWz6Y59lTKASHTDSYoMQRjJvTOV5Xh3uXc4r90ky7GXrISRYhvABTF4SCr1k
d6UD42feQ7BfQ6ckHcbwTbzu8wEiwUhmnuFis2OYUiqd1m40OQSp6CZvbANQfjLV0323NDPXpP8t
ScmIONbydbL1e9PKcCYkrJ0r/1UQdAeXC/sdTWEFlYekoTEMp6mEjy01Zw465/NUHSYW/1uUYzx/
OIz9wxVo/MVbgDAb2TUefmy0fxd7diMcQDCTzXEtOFecbKLuwggbW2fuN229vh5PLaP5ZdKTIGhn
g+SNrTOfA0j399/d7zZq9T6CnOAbvuvZHJp4vz360Bguk1N7kNxx84IQpAQcj1No9ZwM9tnJieeH
bJ2nIIfNHYKtymJgGtKu9FsUjOe5Gdo//ETWXzyMXXh8vI8sQwhH/PYTZdJGX5WSHvKjBnnNADJh
yjk5tU2f0cRQ+dues9LVviS55NlUVg8lFrNFFrf12jac9swwSDNSQ6I+LDLSDq6Jui+dWE92vnZJ
O3iCAz2lIK1WDkkGrweISNSnXkkMUarb44Ag9yOzsF2t5pQRGKQSRh4pkyy9F+uVBkseCkfuOXSj
tcBqGna85BU15X94P/8WO/94UvksOlBzo+51nY8X109Pqox/N2Zz6syzL78Ns/6+OF38oKO38Rx3
2CLXKY6dAaWyTcfnqC1e/3B1qHDlb29G1ikuxyKcVpCJ/HgZ/fQDlIStBzuK6mM+cctoXv3Y9xyh
Uzb3lprwTDNVe2SCn+RcnlaLmknqkOh3XXFq1/UU0cKLSXIYFO120pd3q8N54UwmvBJAitKpC0U9
2Yhahh9N6j3DYcl2M1OcjctbgS6GviPozfIjR4Zk4x9pYfs6BjG4zv0kLYJ0fW5AyBSnKoEcvWQ3
+DmGmPajLScyalZz56Rsk3xAEhi01u3Ho6DTh+UYt5wQYa/8FmWRcSxH69ouTrGnFfkyOe1bTzwm
63IrZJjDmwotjwfhknhxlHA6CTup4ERda9/itfvKaPW2LNl4db40OQXMbvNleJzc6Zb4YUb3mt9I
zo+S4ZR/LpzuvfWMOVhi48T2J8aW5T/ko5buPDirmk8mpHDAbDpbzhf9uBcbUhEevoY25F1q7RDy
whT3oZEyKtWDCt13ZPZ7TXoG7xTjMTOTPcQ6j3c4ox+vCkEHaXwjeD+Y3WXUgZT3okWvIKGAcqSM
Y8vWscPAG8m6pA3gno4tfMnoDs7Le8vYh5xJ4BTcHXrp6VtJq0of+YuVUWYG/EllgBye4zEkPcQF
7q2eA/FYwFlsjeITdqBu17bKCmiHXs3iaLzQsc2AhlPj4CAQNdW9O3EQUJZgznsYketoldt6JUKF
OwaRAWzOKNtHfnYUOdA0Egk5HofkhIlDC1oO/4Nu5VizzB36NRkI9lnrIFmbL5rsb3nU8vC3W56q
BuTchFmZZyNP65mGYjgivGsyY9xaS9NR/Taf9ZqCedLnaVjKAQ0X313k6MTHUHKwvNPQOywDhkA/
IkjRZJu/v+Hc//5iYM9CPBpMu6kL6gy/Lk0KWovVErMiH9re32vpENPr84lfzD6JGY8imqxJqFgV
phzPN885eE0yJXzYRsJJh0/ksgNoOtJa7qmo2NlxMVoieeO+qSftEDMp9RuLBBiMWuUA4bGXEX2w
UtnuXA59NkntpDdGhiwvSaC1i467ZoDoi2DFMW+1Wv/SRswzy6V+gA25kwb90zjtk2BMK3MnmcAF
c+7Bs4PZKTL9tSfVwLpUPHlLXgXCzaBZp7oFuuxim4wbfen6x2FegY9UG5ctKa9kTmgcTLyFj7eC
/izo7uBxiJse1AysSo1LlQKSucVDMO7G0ksPtG5qx63CLqLR1mHXKWKVgNUxqfz992P+96WjT2JE
d22P5zKRdfW8/Pl5mBgdd6JAClnioC2o4O48d01um3VfFh0odc2Kr4sio3Cgc3R8ksQyjsZb5EzN
Vh/Mep9oxcSgEnIgZ/prODj9KUo90nnUls6joLZTxAtYhqa7Twh0wNHwcjSuCUZ7UBKnzuVCLRxR
BJIj1KDxIBIZ/nRpSQUwy7n686e//yv/xVrFJ2Kvszk2DKVS/y0Yb0u3MWrfqY7ArFO+InvfGpyF
cQ4bMIasAmfU3uTAtHsFi5h0lGpy4qyBl/pPprX8aeX0F1+AaZu24EYwoJf9vvsZUditzpDWx1rQ
ap31Cg0Vg63G46aYb5hYOndyzL+YWtJuNc16jzX3YZwsTlWmG5nj0PjDp/Nrq5k3tK3rNBdM0iUW
S5bf17589JVo0j4+eoNLoIxHauFVuCCcsbwK0Z54jH2jSPmF5LV/h4jysRf99IcFuCpO/PqWdpgo
OPTTKEjovvP7U0NbVwcWhF+xZOK6983+xqql+8nmiW3p+8I2lCnAvWt4hWJKL4vHqkoOsi/eM2Su
YQsjq6ys+brC6OTdTJDD3cZtnP7hx/y4Un7ZZqsf02cug9eetQRkuV9vnnGom9IYeLg1WOw4Uj1L
mqeWtsnIJhGpjM9GYtv7vk6NbezZjNfyvjvIpnZ3pds5AZRYToFa9tnQX8aTRgB11nJYidXKKZ+C
mrOS3TByVg1U13i2O4UhwEN/1HSPpAP4blJj7UXvPpOaVd4hTdtwjmYeFydp9/p0IPU83Ez6FF3K
or+MeVwESRlxDPgKBEwngl8JDCHLS8/Ci2OymDNXlcAjs34YvdJ+aBc9KFb3HYx/dF7LKFw7u7tZ
XDu6mE3WB02lp39YI348cn79VE2SzyzhWR56rvX7erkfIh+UU14fE9DxG2wqfUhgEejm8pD47X6W
+nIsevY68Ek9kCWuIDNuGddJ4L5Iu0/6ZE7HWXZ4S6vlNePm23U+g5a0YxOX6LUNlpmdnHpZ4Z4k
42EpSN8CA8eozfK+XSPARE5IoNS6jXo0gzmygdCaSPvFnifCvH9M1hW3+TiKXVtRZitFrCGcby9/
fy+avv3r65OdDA8q4TgMlNjROI4a8f38eGYjV3Uj3Z2jRcbvAKl3gK+xpLtqEtBzFyxYVfOeZLgS
RRy02jScnMTDSlo/wT94HXjyB5YorFsRfRnsWLvl9Qq/v5fpxcm7XT6xPaykPm3hX0fE3WaPXJt+
dsdRbucqRc1AhAsWkrubLS4XrV+8fTHVR7FWgkBV9uwCmOel2x+YWq6hDeR8U3ukbVzyT7t29GC8
ZtVbx6XfxWkwN0SRKwhXwRrF0zZxO7lpkySFMG6+WmMREfihFmyhcT4CdpecQDRNaMvMRoAk37Q6
hWMxyl1scqig6U65Z2b93ptGfrURMbRsOccC8F/sjI+VFLxxWXZi8SvNgU6ECrea4PWymZ3fEOc3
PprFozZXqjhirPyx1QWI6kNB35gMm3Vn2k71VLKu6IoHmL6syGyQZzrH3FuB62rjAkhMkmq6a6v5
K54gL2h6LdmTJu93o4KiNrZmHTyz5eQhn6tj1uyriFQVVBusDOl0U1gpPqAKtBckxfKm4Jy+sXBI
aMUX6Yw34+r7J27TtypjbMBDH54NHOfNWCLTALkF6JgDPyr99V1vE9hd2CS2OYHGTMI6Rg6mNw8V
Wf8fOW38wJ0LuW9r1rIVD/+99m0yWZNPtfiRAZI6GD6pztQ/lZlTbjSRxGcbOMimNpt5Tw1hDrNl
ArTd9s+RmGlzIEvmqYUru0cstxFQfplw7iFmdM/DUn/xE3tmATaiAKStGkROfsDBTC6KoqQ6gV62
ZIeoC7XNnc2YFlsEK7cO7fhC/iCI5PK22Bg20iQlRTKU5IHRNR2crjZYyTPLk64eHTnGDI1y+tIJ
p9j6nohCK2H0ZOkEAxKOvSDJYJksivPsF/fErhtu+goXolcll26UT+2gF9cO2r9jVP5tx5XDWTi7
Z2Yv/L7VDHtmxYFYBuvqp5/Hei7uGCD3FFaOiDBlkExYPeDxb0xp1qFgUhTkrnfPvr479BabeK0E
l6u+/371Q6sychau5JtYhR9gWiIKH1ITqZXHWdbEgnFBsFym7SmedowL7VbwRNLzT46Rhk2dPUq3
2ODHCEQPKnnt83ibQ9yPO8hms2tdrTl7adAqYzmGPGXraixqEV/uzOSyjBwk4obe4OhRNaccDw1u
HCr35ZsRsVnRGCJ4LuRBe8Kmo/fpF9uVT1bM3hAI3IPohnDqAZcxJHa2A8drLA0k+2fyhNbsbzKW
K3rNnMHm7gn9OYUvnGlv0LlGyAhYVNZE3GYrl5ZTZGDKaoieRcQBew2AaacTat+YGfFrJF43gnEj
Z1jFwW+WBpNlV+7raMq3eMoBYJd7XSY1p280BonEdtucZJ6WpbCpmvibO9k29029s41RHJa2PrZa
9tldyhbaYMeivxjyk2MW56QUIZeP9camxdp0TeBkY/EMz4xonnCigNNN+wYkl4HKMuYtU7+PPuxl
W3M+XuU02ICI9c0K2CUZQop6+BirEoKbLteH3MQWpq9FYFiOeMgm3j0J14ZBjOpcrFC6hgw53eiz
y1haPKlGz0ACyvvnNIo+2eY6w5hY+q25Ft9svLD7BGs12Ipxk5XYh9uGXVts9+IEDuNl6MhiCh1I
vp0gYmBdvnH1lmegW1xLd3ZPTf+UWu5XEecPgPPPUQnnu4q8JFjHtD+hQ2CFkSjGQVXhmJyeWs9+
Qx+vn7jAZGCNfDUc/NbspSO67naLl2icyID6yHTARZabQXpMRbz4DCIKkbQBR0mmCVkPA0lW824B
ETlJPnj+QTEH7vCWRqUJronGg4ZI9eN70ReiZtE8IjSwanBOqNk0I0fLWnPNZy2NmHLK7uq4lpsp
gq/aaDqQ7lX57fCTLT2zWMyy29Kx3FCbWK7GZnxlhE2evji1NscAqIruIx2rurFu9VKZG6CpbCW4
0W3U8tF0wP81/2mJwU0VFgY0tjlkE8zvDaS4XVzJsIwg5pMqJ8ec4fWrDChs81KFluQrrBoesa23
zGDimVH0oKjp1ljBMDUx/HCtvNUAtu48OnHE0zuTcLtF8E2AsLOTwg8iu/SoxKRPLVxVEhmwTf25
t3b0HaG7xHQh+mx9ge7In+ckP1L+qEBqec+pB255zaX7nlW7kYfncbQ8j1Z9vlyWqiZtnFFxADp/
WFJ4c6w/cR1cUqyqB+Yd/LbB47NwiSilfAZ8ujt0KUqg4DwyJ3ODj4cv1wsNXBNjItSYIhBJN2y9
SC1BYr4Mu0264xTjfuV36fALTbmPMHdOic2cp3Oa/cTBRDgglg/J4nKO/sHxXaxtXmr5pdQ5/Xe1
mmB9ApyvZ/WKVzfg5A5FYTJhqlQYhswfZcD2HgHWc8VZ0j4jcbeNHXEZZx8eWOFgozHMeTcn/XjO
DXuni7raOBYBF6OKGPEU+BGZP8ltPJnf3d6nCGEzaM947NPQ8UMdcPO2xBQ12MnnBpQOHJlrw4T5
NFT686xN+V4wStogGCVXUflX8kjv+JFfkhKN9GJnydEnA0agUnq72t6tEf0/tNO5mM2j7JKvbeTl
u2wYuAnMKNn5Y/ylz+txD+HsB2j+Z1ap3ili6MGu02m2dYpq79xYeb03SqzwwvArBIWrtzfG5c7Q
x2/RVGFhyIoX0yppJ87DSj6+PUhzMAOzacGbNcwoUvEp55EZulSvNihJIw7+uid8A3loNR3YD9/b
87rOGGilzxEoxlj03tmklEYGaTxUWnryXQc6CdyLXWXPeBphq1bD9GmVFVdaS1OujmNBNi1TI488
P+dztK29w6wRXl1aCWEzS25N673jTOrGTl1JqNiZ7pqRHBSBGhGOI9JVfsbJnh78SnBvz+XdVBGS
+PhONcnqUkkKcZWOgbkckFEXOOhSBAbl9zXLEDjIAelSX6TXtSIgz3qwsf1kL0xKSMuY7kr/eRn4
e8nW+I5o0zsMugK7HTiDbXazX6N0i/NHz62fRjQZgUPYBgtC5FN3JoHUsuiDGqTVRy2bFqSUeAXi
ajWDMnH14OPvqRvdG19DEqY6LxGXbOEmMcgP8jzNGR+xh6vBYZARfnT9yN20PMAKhEgcQJQv5SSO
Hk+gbaVod9lwaAx72PMNMv/gL7bX7ViEkSxIk/nrLVNTH1BUhEt4svy9IxYDLNowbBt8ilxf5tEc
C8JwBGgY8GJknEnhhPZUP2Z1bJ+iwSRO07EyE2u7X7wsDXmr2NEzQG3eLvH8KibQnC5PTJyArJdj
8t1rMqkgjfapa+/6OOXdUsUcZzOjik2SY0JPb+nky4DhQrKZgGdt9IF5o/U8Vr51qqqdZ6VQn4ex
uMlVudzNbCPoZm1k/Lo8MtK1Th2vkckVGI56I3vIsYFsBqu7MVQNfwAP1JTutYoc0kXrMiDsxkzL
+e+1ETaNH99yQoY3LoY+rq6e3R8TuYoF96Bbp0gbzRuG55syBiI5t+bVnkn40C9/JHs60DKBy2yv
5XsCyWGrJTr+3tHp9+y9ICjFRKZ7n4NTZODUxhLEv6WDm4A4j7oZxWw8VBhgd+zLEAHq426aVZxm
cOYdoNu5R7Xd09jZAS6/5pylUjPEV4wgttlC1yTtk6X2IQFjvnoAPxyZa7tWlD5P/cHbRy33obVA
SMsSCgbGkJ+rHPiS1tUiSOCbWDr1oIlB51zfeD4EP97jW8v29OPorXHgtt20dfwSH49d7JOhuMxu
FR+TArG33q723tD5iTzRPdJJvQef4BysmuhmtzihNnQvDZ64sEtr/hmskbgj6PI4F5TdSSDHxd1w
a8FnH4kokUra2g21ksze+mpkWilGq8tpN4aLG3pT1xbLMhbeSSPuzk+f0RsGDNt7oNhoByUDWqrS
2EKtbyCqtzuOBNA4rDwVioLawpQUnJiKrtgRiZG8awm/EzEuDlNFP6AQC+XA0psuVl3S5nQ/0+Iq
wpYO7ZbSg79TZKjd0iHflv0ibnIqhIFl8zBMR2/ZS5LUpOfuo6qfILrCmkva8lRE1quIp+XGcJDW
mPpNgZp7Q+wGbqrvXrDztYWrh/W42EFL7TubmOA0KSKyIQNiYAPWDSltco6HYK9dkx92ZFzoJ7J7
sWY6bllMR8XX72c/Il03T3djto67dD4jGMjYtupqO8QJyjDqZpAtmCltsZLTGxUKayl3RFgHALEs
9JnfSxjHhR560MU28eqNBwrITPn1x9Xvbl0hb+jNM0kvYX+kqewY3eTHZu2SawIogouQ2N6wGDPg
AAvGVnW3Mmkzq8oJHN+EA9FyXDBU0gitiJOfFXrINpXsMzj5pUKorWQcHOeYr+OVw9eE87DsGTji
W4YOPpyJ0eMS76Ew7FzWYA91qzGusGd3I4t5OVDtoLgFjnLmX5OMfBe1lSghbc9MHadZGjVhMdTv
czZ5p06+zlP70mZruq95vCE/2VG06Q9m7957gqh5a8SsaT2lek3ydtM26QvfEw4VsoBeZt1HSVbf
+0Vx7e1SkHN2vstmBNulZ8T4OLxXgHdGUNpRz8T3NDW1p7XP3oTpfpkt0p+pNTIhkzotNw+TgYMH
lkcKqNzO/1Qt5bhNTWO+aZUReTSNI33R8Snqyq1e69UGcGL8UFir8uDNRwtE49NItZqBAidRdDVB
cQtekba/7Mmj04DSetYWyVqFXkYu36/Gr7o+OYfaXGDODSwaTFAorRGwinwVLmT3auUuzQTmOk65
ImdlPMjGt2xJVngthjPPKy9V6o7Pgk0IlqSdl7XWda6nd7Zh+NxWHTtKVaV3lIOZwpjJTqhHRBub
HMmkkLGx0m0zaxlukYrxPZOAoDolbjStaI7gTyC1XDobXx4qeDZthf1YjTlMCpYweBALEwqNH6bC
dC4JDJElA3mv5wp94BJ41UbrCMiuDL1V6XxzbreFRFDAmTBVfw78H2kYA9xveKr1Ij6vjkG+3tHY
5ayfUuFF17VZX5wJzbprPovS3VGsXlHmGNyd+VJCCshoYUmTiA7PRH0cECTlrKAJC0OAr2hdD+ny
iTU6/bG4HV21eShD0RoPkdF/Kegvn1jPbJICI1bmmNyWSfKjnZmLDRTa4ZwQwciKkup70m1KbZDb
2uUcEBgpz0LJlt0fih8gACpMrTOP596WB7+waQA1dE5Ss7y4qHWOCUf5PAAA2Ztxy3Atesl134BD
fpe0Wb8FegUqljKfsgmcZF06Wxl1j50WY1eKfG5K0vO+AUAnllwNSTYut1P95nRmkGIFXtLM4qgZ
0KbfMmPJ2EEnFkyV1rKpZ1i+vOkZEXE+coHwlZ9TombnCtIxFb+UaXJ5zDl5ReajwH25WZ3TeUi3
/BamH8O8y2Webpg/myezu+vg4l/mnFJLzj4kweNwIAPA49vh5o86WV3KHjEsy5Wc5sEB4O1uMBbz
runz55Tt3IG1GqDM1rr9L+bOpDduLEqz/6X3LHAeFr0hY45QSKGQNW0ebMnmTD4+zvz1fahGdQMF
1LbRizQynbYUioG8737Dqe3Seax82kOQz3ybNJ+eknLsJ4jEvvsekJw7eKMdWQEgh9mv4epqza6g
4fJS4dchenLt7M4Pp2JFULXEWhKxscgUc6rm+/jL9EHNDp19OUNpKnO5rpa4edXBS4UKsYaUk2iE
jziynws1MVaPyuFcXnErpFOd7blfPTosVzI49iwDS5hNHoZd4RxV866rxgiJk9A9YxqvTs9hRtTz
h2ZWz22XtFirmvqQpcHvUbzJiV4hPaYUD8fYQv6wfNfjfGtnVI0sUPdamVD71pTTruDniPQ5OUjd
w1WwiiW5WSBYucaT6MtsI2gc2CWx+q7teArpaeQSHPAHpNOCTmf/wfkPKblxIWJMCxAXMZ+I099/
Tqx58600x70W6CgbccvccdgSPK0Ys/srwwHAuCwDFznN23IGTK9TaFSat7EhTWzhbd5r1Whv6r54
VwUbg9JF++8cnXqUMSVi60kcYcIJXSf7XDq7Z6UZv/aMmPqovF2cQ1KEIrYPwCMT8OO5HGNsRYah
vbN827cGtaFe96cNqDkaMgfyVzU50QTwri+Db0crfmllBdmYmS3NnZDq4gBrdnkNhva9BI8Q1ZOW
bao8eKlb96JRQ73Ss7h3lstl9vzkUBHNdbsPq+XyXJhOfbB6cvaQuwb/1+w1Hmhaq2eNWXxa6Uci
6+4xSNhwTlXAmgAYYNxicusreWESRk0lqIr+78gdpn9zp6XxB6WtdBlU9bb1++TFiAsL70SYx4m7
SeF6brsC9GIsdT9yYx4C4QZEGT6m4CFY3kCwhuKwdXU69ETn4XrM1o1CAc1l0ittK8h06H7JudeD
sTAMBzHHOTFmYAg+9TFCATo3Ag0bLtXJ2ej0u7qcTqmTOfvFpWXEEPhEK4tS17gbn6jAYt4mEhby
BZKQW5lzsKkh8tKFKlODGlc0fnabQAs8l0dleKE2BmAGc+dZalyfsoZ9TwUwPAxqDBdx5kOHbebP
WYzT3upfsCNAzOiYewcEKhYLpR0tC4dSUzp7zAO7KqAP2NWQa22zuXWdm+3yTCf4Qw2tsNZKXVla
u3Ix/5AtocVapb88UXk7OSbryYXVAf2qcG71hIOjuLVJ+WTpNU/rckQ2a6kzdaKeWOkhveoUGu8t
Ik5h412bSem03vKiZMnwNtcJ+4SZZ7qYMiq6eKvjtJa7ibMTL72bbWLKe8wsKbeZY5NOFVtH1nz1
xEWKSe1LJ6xn06EYXAHco7/D7zfZQKMutswz1/nIg/lDsKX1dnm+TzXt4LCT3BYcI3Zgg15dfAP7
IaqFNm6BcFCKUNKqD9CUGE+yXJPSqUJ9Cv4EqnYJ+HafFMsQkyCBwgWKxhSv5ak0GP+ydjnOoy/Y
dvugq/146zsux2g9+AR7w5cULRSkGuCJVauTI5ov3yGVHCsPYw/WhjxDHx69tqT/IXD2s/abQNy4
KYX/x16rafxdV+EBaoSqaBKh4ZerwyHTZpZ0q82G067Al1oR9oEaQ2aNJWMJIC422EoonHtJkr+O
iQ1/0+bvZDmJO2ANnsGfzIYuuLLeG/16JQqxN3J7bBWJ/6lrBE85ajlNx+rHQSxYQAlERWIaVK3C
JjQC/qTovb9Yu/oosJtztfD8zMVpMlAHK6caosy04cTCDjYkFruxHB4YtjjMd/G9UexhMkCUUP8G
SCLrDSH3SXbwEBtfY/9GY0tvPNYBnWfmwGImkUxdjto2rk07SqpOMMxwE9EyFWmBhYjYJ/d5KTVc
nhm4eMQDe8QZWN7slsL2wcsg9vl/9ZEmiXzKNOxJhGnz2Ebp8egM0cdu55njAVTYC1qFy5XLNCOq
TPODk4rfiuXNNlN0obX/qFUzN7kGvgZB40zB5LeZ5c8QKu/xABMLuZPqeh13jMPsE5mimDadPvye
KTgI9ZxVykgEYYObhOa2oX7xbZbmScsmozDpwmOjykWEhy7nZAcDSiO/LaejgcLJ+MqOUPOIV+cH
OXHYMxIGkRr6SvvJkguuCphrag82tVzKPX3dVM7335ops70zsigPTI40SRCLXem3dqTWrRHgBGc3
dNovOQMUFjEtbBDoC9jMe9cDRsP5R6UGLKPaBQthFvq2KaS5Mazhu2oQJbKai8Ug59CSWb5nbO03
Siy/Z0ifICaGdal4HmTzaohgFyAmhMsA8mapsfLNTGBbXQ1sC6ARdEty8tuKlYpydnqiF5EzPPlZ
M8ACBuyFkSmOUZtzT9PJdkNG92ZceKnm3gbW+hHMNQ0RgKVGjS2zHOltCqhJnCV/P+igjq2NSp1F
poyZK47kyPLGLcQxs82jQXnwQQoeK3W9ThdskqZ+bdsGMByN0HTjL79FT+La0/EtFz5typzKiL6n
O5M+LI+Q+Y4QO2AKc3lKTGymP2dQT+oGIi79ZRnJeuFAFlJpVm1cZt6os7R/5ZJ/xJnG1kz3bdjp
XAVJVm5LUtBbt2oEzt99EFeER13O0ZWlkInqSxXb/r7jjHjTqjy/Bu3wxEDzZ64b7aItXzmJ3hC4
33xo2Ig2M1FvyTZi38Fh27Gqs8NGjV/2Fx2d7Vc8JNuOtNOJQnJEnt5FomaYHfVSXNaVUWaRAseV
Of5JO2PAAy/3S8URaurao6J1a+uNqB4T1utdTo6Q1ANfhzvqh08hOWoU73iIHbSPlAeuWuph6jjq
A8Sqdki7wIbkJ2uCdjsbxR86vidGPouXbpaRq8Y07GLkjbj63TXcIztsxvwk3n6eK55WSUBzMZcX
InZ8JoCQhVMcw/yav3L8BWwdpz8ElmM05BQQq/dd2SAPUlwmG1oktDY4qHn4VObLYPW/cWheMBIr
TKs/F79OxrzFyAxvsThuvIAbAD5DhSSettvOMd4Na0H6ibkprzK1xoHeqxo+f1wsmgo6kdWOGqYj
etaLyZo4BJphkXO5Z3mwXzqQCrcgifsQ98cr2+W/ffEEeqbcDpr2vMxcXJ2CFolAmdHSQBc0lDFz
TLbl3k1a6Ka9B3hvwg2GpeE0+97rtDTGMR2YJn5qzufuAmW6OKQ47xklg3JjTfWj71hjNCjxNGah
6ofhyhzY/BzUASuZuFeP0M7WXQFHlLHgwu25eXPVmdAd4cBXnPQXrbBKDgyo13ah0T+WJTfmrUtn
oCrH2R8Us/jsZtXe4bj3C8POGznbxypAKCB2hXvfgCc3TGh7fKDbrfQRo4Y+zjZ2EYOpyNVLrPTn
Ls19nnwa4lpheBszjq++pBLOcxUlgzmdQ2BFsoPI6pcVXbe4+yUFIZgOYJJF82mWRHCLorq7pLb2
ie7KUzIiOWOyilpl0MhFm+CFnPWXaRYPyaQFl96qHfrNXG8HbWg7L7V9LpihWc9FkHHKg0kXzcYK
SPWDvntY5isT2sihPMZjOjXJfqjLgEuIuafmpzkm7mjvnZymE0VSN0DGPhBTm0OoLWSE2gV7rdZk
1/6po+ITZgH3V3ORCZV9vPV1NT64DYP3xIlTiIas6EiF14CCzcGazv3YhVaL1eXcs/CmgUDeWbbF
UQC5c0uPg7ZNTKxHWacuipnuMZ8ImjbpcoUsEaKXeg8jtx2ewdzbM5quH0yuOqkSJFOVZWxnTuKn
qZ4eCsy7x6R6zJWH5q2s5rSU+lmrCvuxVys2uXPgwNGyuRliRUtWnyEwD9o/Fc/6zqPLEpfUo+yx
jjniu7A3mfMldLncXKLHE709+0JX34pz0zZjSV9nbXrt1B/d7mlytebHwXe+lb+crTKh4YRaoS3X
IVwVAPHmExg1PLtiWIg20RdJszllvKP2t/Hc4Wh6MINQ6bY83i4a0KxMmd/tqa0Oo5v1uwL8nud9
ohl2ETVo4liN+UMacDmvbJTsZhmHQ5s6G/ZQ7063oJ5lRbyLS+pM3WDMdotk19qTHo1SK7trE1NA
XhTr5FIQOtXZsbaFnwB56R444lobP4bfkCTeDdK9dfU4dwsQMGXK1tao4Y8uSPhav82wROxLz3vJ
7YLYrElUV0fYVrwKjrc3aJMtxpELGUACzfiO3ZobWq4z9Yz9DXAZTMypQWTwjWRf5d77oBr5qqZ/
FDQoFO5z3+qbfLGxGNlAjvtxSrZS5N6RRYp1l4H2mwf0QCsRXZ22SwFGPL/RIuhdMQHgx1beX2PO
tJvfWd96m/0qNNva9h7zL/kUutENT/GQ00dJ08zW0jtaYVnsiVGLD2Ro1VtF+P/osG2NMlV7UUAP
B1U8VbCVgfyi0S/XYjiQeBhqv2JelfarhW+Vy2rJwtb4C55nE2Ca2XiT9cXynrd01T0mad5vEIP6
qICrdh6LOcx5gx+9Ki8RBtrV+ydDC9MCfpbPgFAwXQvTsdEEf5AsLou8LvR19WzJjkT+dOIUFycC
6TfruyNRqYuGqZJ+FWpMau2v2TZ3vH0zyBQyXnmZV4diWjc9iXqxiOGcpnJqNrGMWBZXvHCsLmIq
f8jMQUyIq/KxHGkQqQpxK/HpH4YVidXhseeMIchiu9AfWQ4QdlPYVUe/eOgXCh0NuocjlakX4U68
E1jGO8nE+EG2/0wj8acX+E9m6+1VwdHUHIdHX/iXpCluilxZaNlTSmCuP2iTjX+jz5BeOjajjTqi
wKfcTU1r54+SZgfphJgzmVsFDRdBsRAsB5JFqw7s8b661uo256m9F51o9iSHHtolLSJWnfHGsf76
NiEcNDBCMqUhmBKGbRAgxUPvA+ChVdbebfP9WFC71huSbooM2EgHtryoDWKkPm0sxPwJyV1Yo6f7
ymIZr2WGf9SxnQBNcR/ijs8n+tjDElTdFot0eTQnjr2GJM2g2xDW4/xmx920mxt8L76OM4eUWO1W
FQ0KphZy3Y03SDCIKT0FNng4TigE9bGq9Rpna/Gq27V7Dhp3Ry8ON6O1inecu3NZpcVBC9x/1roo
7DROIwt+lDOGWS7kTWOvvWW/siz+HlKPumSRyHOZPSUMDSHyUP8kKb/YzpqO+V3p1hV/4woSbY+2
vMN0E0d2fHdTx/su0FRPleX8c/VRcqHnvBG8+EK+4sRA+7SmntiLIG4x8jOZPu1IenqcV8IqxQNn
IdaWvcp19+DCgo4LdLzewjFLOUbhXnWTPmEuaZvO4HH1brKrKYkLM617pLUqyp1tUpGNgWtqc1Us
nzicbOiVasKa6xvl7DGKkAZ6uAJs64yFG1aj+2jnf/j2M/KaY27T4DkYlvrZX3sycAR0NBunRnDp
6vk2rSKVMvHpTu3yPJHXdREzIb4257ZmkLfh4Y0GZHht4Em2xv5pwvcfGuPF1iC5S2b8cJTGaSLu
V3SiZ36xgp3IaESy6FTAjIPa5wc7jj5elAOBxtjlq60t+nunMrZ1FvLKzI8K+G/jZRhv9KS9ZTm+
ptRwdmaQg3voZ9pVhvzQTz6l1XyXC8tWFztEvgv85Y5Sv2F+CfhE08stdPtQjL0T5Z32huXtlhcV
5W8TZaPuyMlGj6vv2tGdXU8kpEmCg9RyMkk0vkOJs/TQnSlFq9YZJ5nvTtDhG6CWJXVHc4dR5zTa
1nR0lItZrZr3qmLNi7B7S3Ko8F3NEEY7Vxzh1shD0xpfymXlW9ftH6wEIsw/e/OzJhPNeWxnVlMk
be9CfDLdNIKqs9jHSmisRdykKQAHep8TS1uv1N/W54sDJxpwQgVGohPiKnv0bIN0W+ng+UI7GI+e
4K/auXdzVPFgA0DaFc78Mnu63GIDvWuq+2oMKsKt/iLd6svFV2kvhKwELuxh8qpD7atTYqafvnKv
bWtj8YaaDIHIsbTylOUUEqKB/a5gTEhYkGFbemo3O9yJixnXE51X8pTO3hNUwq+xq95QYJ4aujm4
lsdniw/7NjcVhFa8VSFRgSeu/KBziPchLh5jks/gpwyAUPPwNlD8QVLBO+my/OtIrYxGy9oYrv2H
ZeM9TShNNnqDTZh40RY6Smx/fVCWC2SaOzRrZY1BOL1XbEdmdtGaQdZpwCfKE82oKmuwnSY9vQ9t
01lnKvxiyokNCM8uJVnQObzVtmdDEw8JWAjOdupe5FN67dlAt+l47DuVbAYf/0+vCStM0gfRzhex
0GM8Gvavig90xNTmES4mhpTWLYzV2sGFXScf+GXtCyKUWSYeLhNCilUi+Owa6Zesm4PKy+ksZFoS
01l9gu0d4ZpGt760t8qjgnhcPspy5CSjAsrrLI3mXoRoHGYq9Pmam1TvP62C0udk4WVNHfqL1PBo
UBpGR0n6zCW8evDb7F0AXsaSNkdu2sxR3dxUZX+JoUcCSWd+DrTKbDHeJ/Z5/aL+1jOtWMqLbzax
BdqQhyQyreSrlRyqep+0mqhLSsMk8IOucs4Q2+WWOeTE2sjYmAwdyVLAFfAY9k33ggWKp3zW/hrN
IqNklk8op+Kauv3VD9oqTJz61uietRkG2nmKcfnuOv27a3ipBx9Aus9mL27M39rCum4au6eZrSmL
uUSHiVmfKNR5bZz80ZhRrAkoFWHpU++DBlaCEQwwIh2JrBL9X0m2kjESWCx3L/peLmJ22fb281bv
sreVlrqJOwsbgrPPsNoRybtphvnBdCjYW6SvfZ7gT0+ouXSoldnRb6vCYbZ+eXWRnfM025NVpZuc
8noKX9xN6Va/4nTJD9CX69rEAGGwWFyUfK2k/Ya2xd5Mi7+ZrbNrF+/S0Qelaz+s//TK0Xd0HbzP
bv1oE+8HIFD+HSxFJ3rO9GzKZp+LZY8DJ79Y8TvYMuYWKpmWpg6ienDCMsCv4/U+C363ONc0tiOI
UOoMMCr0vYmtQJU+Bl37XhiUMTKWXRufd3/+snpdfvlAR5PmL838A/RlfDx50o5RX09/McMRAGyf
EgjsPLMql/XrsohL47gRRTjQ37V8PfffRZffeS37k5sIe6NiDLLuUP7uDJPniY1Ihw5UJLeRb9BP
xo1SV+Mm0uKoW9gykZA+MIPST6tbH4h4QAxwknYxDE0mWS5NFm6jNi82ljPoD40KUPmAgfv5YrKA
YH+SS7o3TRrxw8pXqBOU22xYrUJ4Z8ezTzGoLMwCpBV3RAz10B9ICqItn6meotsvoIPKJrGVDRh4
jVdLmpRlFuO8sRBNo37WdrpLJqdZC2joaUof8yo5F4w7o+ZwyoaAfViaJ0nx8HaOWw9jI+6kkhWE
zNS/JctvjKM3XA+HtX03H5K1ocd9cNv+VufOITPmNvJq9104OB7K7LehMWuwKcPu26V3itCTTTVq
L2ZmvusyoWMWWaE1kOcDFeRkPb0XY8GHSSVqxkAwnnoAYPmM9jI083DxeN7YR44fiZBbTOks4Wgk
w1WniOsLeReCWRDAGQX/lFHk+UlQ13Jxx+LvZMbPlW6PkMc9Oyz0geay1lpQ2zDm2FbznCOo9bn7
5EudAGfHq5W3N62D8IR5oXggekaKvY3PLWafzTAnyGeZ9gXy8hmZ42kELBLR7/Dak+Y+XfOOcvPK
AiTbzA+S168M2t+cYXjv2HLbzufE0OJXIsp7c54T1iM8MBfLURgXk/uQOR+xqZ/BKlGB7mCVmkys
PENz8ZONuxhelFXAWmkf4CY4SQzi1VU3VvOhOR94Lrm+8iEK2uzi05cRckoDGdfECS1jlG1lmccO
BEYLef0XF/HF02fvatQwBSxJnkEElE3FT3k/PiMTG7tcAX7Cciq2A9Gb0CaDw/3kwPjkkfhUNz6D
xkb1E5v9Kv/ntem9x1MctVWFoWjRGvLRBJKTenqKqQKsgAFraW6cXMoBQqmcsweZIbJjw9gqNvFR
T3PBNqYPr1gF5abAThqs+nIGXbyU5UfZRzY9Z2Fdtv7N6S7K+IhFqTZ4h29TU5dR2o3bfGBJMTLx
+MmJHxgWnqaGQ9YzucZwTT0xvlvglRHMU+8hn9qnZuXVBmb/WuvzsFkm5EG2I/5hJsqFoJMW13jA
x8Ju2NpMDrY53D5htRBZtFwa1qRJnTYUtYLkPmvucdC2vkC90D2DNzbl5gSFeoFprt6NouOYJUsb
m9zInYC1ZZdxFxbVCnjR6k+ycWif8sVOsRLpHY3+qHGg9eD06ewTQwrLrG2esMNaAn+LJ+Q9bb0v
m1MXba+N/jJFI36xraexcVJxfKGpgFlAWv/SMmArphzucH6CXootdLSXU0HilFm8hr0DN7eteQob
i1gzHvebnvXnmnswb592hMW5zb3syYYZeRyopJEQrRma2+5xQk9x1ydc2s57Ymv9xkOJDs0qbaJ2
xiwiltepaS8xlOjtOK9mHNP9HPz4pLW6vGRB+nemlfiSLOCa7YBnLuhtUkPOS5BMVWT/meq8IdeK
RkyI9MkvqUqcWnquNd2hXb7izsyGkPPaiGWGWtkWQm2oYi3gM96/DUzjhakXO6MtcHn4fyvuh0VF
a7synWoz2Q0ItI64RZJwINU4Y48khB5jGhwD64EzsgzznqUbPjoCCRzRu54brSFNCsLZsSPqMhIX
3ouyITj7JbKz2v98MFsqbqNMghxjx/eUFk35hiuzyrxffY8ZdXLZSdfDw/ppGfjxugG5kNS91OJf
cVm/U9Cwq3lZM7Pj6wlj7yUQiikDigK6ePaYr5/Ijr7ZDq0y5WJjPhiwjOiiuXJ8aBzrrBGb5rw0
4xj17XMuS7qfAkm+vP2O49g/Y6h3tJrTXJxg9aOImoEKGKZdXdmoqjC2cIIweTg7aefXsTKuxU8l
r94aJP2wy61Cr9/nSxSoVm0UVXEMS/PonVvbbflNBO14Sr7doHzQLG87OKl+0yj97pQmHyjDBymM
oXIZeRF63/nTe3oaga70WS5+2/AIKckFsWqu228+wqu73NHvVfHMrQCAOmNhYKX1aRizE9GHlkVk
cbd0/xwPLCaUN5jYK8ZXeLVxXe8oy++l8UfE2DlW9z+FSrbHLuDFbAnQNNRU6wVmK+XqTz2xkmk1
AHdbDKy/XB31oXc5u3AW3psG/gXToQtfH3g3rh9kaoe/5xHwgsEpbeyGXemmJvAs/aLJeInmEgRB
cZudvTfhTyABdPKyBdg2M8/WDmK8+fG1qRv9aVDtWXeqo4kNlyoFxMW47vDxOZ317NaASYc+zBcO
VmvzL+8Z8k8mAsCZY+AXUvZGtiI707uIzVs81nHH915svlFTvbEMuAdN4Ea2JvztPKoSfYQdyZgP
C4eS7twn2tvctdA3rY4qIrbIzM44WamQsY6m33gnq13batPkg/g8zqTAfMLA70eCWXdLOzSmvpqi
Ifb/Isa+bPsfbdW901UcmRLud7n62YuG0iaLn6ty4k9X+s9uytIXlisec4m3dajR5PUGIqi2PEgX
NWLUGHyTyiONVJn4HQTX/1H4O63TzgkV1aWMeY+uTLFMbDtrxKuTWCOSmdVFRHrAjIAj2+WCY3hZ
9Qe9wLdLWEHQpLFQhMQ1kimNYuicMCfyoomwa3Es5eJFnJphtWve24TUYepRfk7BQXcYqumphkse
5vMwvXvNNxdSbrIlF6yWk5nnE9iYXH+8jC6L53iA6dtgP5uGHIDHpLic++NL13dwtEz7wBvhg6RW
WQw+FhP9KSfBzzz0rZaBQG+AS1OLS7rcsduKrJzuFC88z1WmThruIYnTqzbg+KRGOj3oyas/1SVt
INLfTlgZ7LLrMfijCgsC3HRvLcSI5va1WxloqFNpTuAxIVBjw2akgZhhqkQzGLzg3hj1dPxJSeel
/zXlYx9aZDluPt0attA+JkSHyLZrhlzS6SUlwcZDns4DFvx0Cpe1kQOg6FvBWYNA0xpL4j5ezuLD
g3wSmrqjb/S0ZzVGyqN3BTpoGy3cBjfSrLJ94fDoenTUgRrjNVlzCyjatJx855SNQdMIrSkmQNKA
chiEMqvZBGCuQ0oTaXuY7e7k2MY/oyS51ve/J5i2Oxxs0yaGFkWGhxprK5Bij1vmK2OXfokxJ4TD
T9ROsz5dWzV3C7eMcNTFCQbrRQy+9eK3/JjQGpp6HE9jGlBs2Zv0u0zsOh2vptslWG5ma7/6es06
ZtywGzRuVTxScIKd4c4B9zfdtUjOwqTRgZ6OOy/Uqav78ldALWk7G/YOdak/WIWh42pJ2n0Nyo+Y
LQcx20Vzs25j7WZvpac9YA6cDq6YITqxr3kRDn6evs1IuZoZtFjV9q/FBK+IOhP6P5H2BBGBbQVm
baNZCZ2k0yEG0cW91rGPXKmcKFvQOixvfa2cZNiajc3Ch4RWIXjr1FQtn8Szr3VwduaeNJzNLlRz
y0fX761XbKq/BtVVJ2M9ueJL5ggTGM9uw+3PTWPSsml/JW1gsFIx6leUGhafOL8/OOl+TYvMvrAF
XerS9v85SRLZg/08WrX96irBJ2hiR4CPj7mxFnQUC4ZQZpNDVuQd3yvmg2h2y6kRsgLMvYlXXvLY
yWZnkdpAQUQ3LYLp3uUOUaZOuyR1gWfTQzKmmGJ8+vmFciUvbDEmsFymvXkNAz4n5C25i6hqz06u
39SBhqsNORmtjwDc3AwYWXltBzLEWInW3VF3qE2oDf3Kb6hXkkO7Mh2YctCFlH3OdDRdGg/tJ9OA
AUFB18XMoELMzLmGRQRCX4kRcmVH5EAkHA+aBDW4n9nKl8B4hi9gZU5wQGDXvXIorL9qpVKQUbQ2
tR63h1o3SdLp9utQm1uLhc/DnIvQzv8BqDPOuD60k1s9tZoBCUMN+rECiRGsbAxpQ8nQhcxP0pH7
juLBO5kEa6+vVA2xQjZ+fskdmBud82znxCUCTsPnloTh89R375ZoktfWmc+SStgwJ33yymrsG0jO
cGQo80DFtgm3fsPM37OVAELm2zjCB3rJOautPuZDhrmKrjwj3nm6gbpTYuTX5nkA4s1CL11ZIw7Q
kWGlj8wLLtYqORkrl0TrIJSolVUy/1BLVn5JmTbcwERGAQVNKKHmmlfvB3gym9im6Fm3QKE4BOo3
+kpHIczFJF7jYScIrFaCihVU/Wf122Ha5TbMtYxbSvYQ+75Gcfd0sGd3fsQdP91d7gVbha1u64mr
cKbpw2x4CmDD+Rtr5lyQpnN14+rJtSPFr9ZYxXyCjhQ6Kw9mslY0zLJSYhJwMV5THAolr6RK+l07
QZRZQMukJFYelhbaDEbUtWUPAs04waLxTag03Q+fZiXVoMV3oSl7Ao3TGFKHkz6a0lj7ckUcVbXa
m0E7P1kpl+igz4qdqFusTL03xeefX8b134BDcieEotN18HTkStapRhg7wRh0YSXwyeEQ5vDssP5T
8xv5eWoBWb7tp55aHSxmMyakoDpibnsuBhQa7tB0EnNT1/DIUS2fN+Q4nBi5oNA3Xlp+ZEvSfmIj
7gZ7p/dIEkM7jJsJveLB1zL8wYHdkg+u5SZLxdmimcMPg9GWDL0pmyrP7o8WmCKsnMGlBVzUrgQj
taKM2OccE+BGC5CjbqUd+YpyeosKumlx2l3ss4sbVcdp1zfe2JVQrnqY9QTTnFyOy3oQHgL9vZDj
XsbWLy0rSb1L0vipod3Sopru9XJPbZ81EEVuyC+p9lhQyRDiJlC7n1+IZ+UUnOo45Cjt2ToepSHl
SoBikCmhpU27VkNG1lFLdjTAPFi5cCNCijI0gElRtJLcu5UvRXmORt84ztMF9pRYKVTVyqMi+lG/
DSCqSLQMUVpCrRLY+dkcQbIyZPY9erW9xdQcnO1Ckh/MxscOSU/WNHLq+YTKjiJO+KiKXANeFm5V
zgSGvhY/ArRfqVrLytfqAG1pPditn19qDQqXsfK4SsBcoGXnl3FldbWkxnuMbBZL3hO+94UbAWSv
PhtDi1vRByUKWHkdDEQOILB0JYK1P2wwLBGzcahWZhgv+2b1X13U5BKqMuGKEQ/a8HVwXiK3R8sI
fyyz37KVR6ZocQmDGIPDuHalTCncsnYFmHEF+q0Tmc1ZDX5bQM4AJZEyq3vrqQWAZv+g0AjLiZWN
5tL/tc19/b3y6S6AwQaHgoFekVjhUFVCV1s5a11m0prhUdS2Mtjo+ASQInKc+UWycQxIbWqttchW
epusFV5TKvN3YPxqIr/CecQVdaOmxT39/Feg8CrSNN8dFsyXlso0KjAIf4K3i0CEIQgWuPjyhd37
6Dr6kWaus9ZbzavCR2bpX1Nb6pG1Vhmw4v3W4i44T575S688LPySCuvEJyq3XgJIiXPDylAE4Raw
cfPngWeyk+3Go312L9D+GUNi58pC+q6L8qXoh/lGofoMBI92wOIzoaX9zeZt8ODFaJaIiRTs6IKA
PRrnWQU9B8fsxIjVvA7UEpSkp47YOflWEBKeBigJBBhTHw5bqx7adZWNMsysV6QU+WV8DPTir7S6
atePSlJoTju8iRERQ45PE2e8HJU0Wdt3MWIRhx+guBeS0j6qytqV2rnOwcK/mIyLfHQwpz9a6ITg
e11/35Y4rOnIexOS7knaVZILb2IaGEfWHMoakmNXtpdkZLmkT7FOHgzrMTe5Os360zLqW961NI+y
MT/3Ab2Ejkn8soSzhaqy/mYgUyvZsGiHT5MifJYitsApj8YF+obeWEBP+I3i//zbz+91BnMDBvlj
Be3u1KWwShwujchytnOppno+FhUFJQb9df/790YtQYlY/69dad8/vTb/zwjk/z9WfrtkvYxgLZz+
7zu/3/7S+X3vi9+0d6e0e/80kh+//+f/oPjrP//2f1Z+B/9B8c9KCfcADVPN9n8rv33I4qRZ6dD8
L6Xfmv4fvve/qDuTHbuRNEu/SqP2DHA22qJ7cSfe0WeNG8I1BOfROBj59P3RIypLUlZHINFAoSoX
QkqZLnfxkkaz85/zHc/iiwA/BxT8WC6wMVUPffK//82gWlygRNBXH5gAwDmO/H9gvwMfMzj+L88F
1GQ5rhn8AiaKWoQnBYzmZNUU2OJAQYWJBG8IFOIio+/Ewhtbpt12tNmZsHr5OLr7/L6eEhZP4qd/
Q43iQv9ADOPn8QniYwPypJCuoEH9Z1ASYEGOMHgwQSpS5IYFj8Od/OxqcSe8jN1OMQW7Hz67hz+A
VD9yq4W3guL+A1S1fk8XdJvrYJJzXcHH8fP3HAaRG9KclxMWrPo2BKR9lJeHmUu3bwLSmkjbGvR1
ZWtvpjraB1QOnGqm+giOb7Up6y8t+6mT69RhHFftC77uxCiWlz9+me1nut36O16Hp6wByWEZnjwU
nF4vXrVQdFyxejeA1++xXN2GqrKvZY/db2OO6qE2c7rYSCfjdOjcsBiqRw+//+XtF3Abxh//jWCL
xzuqm0IbfOJtjOuXwYzb50KbzXPpIICY7zsQnemmuh8VeQii8s77PAUa0ffRczBSpTLFjOVHy3mP
1ncyl8WCSJFZt9Gh5clpmvnjZNTvgjQeH8eyax8lks9k8TdT6zFdSoYw78SCtczPrOwkzSl/R33I
FpWvJO2TzB+cUa39wlXzChbl2SLM/mFkMPBMlJKYRm+Lm9FybE0q8+oJiOA655yHu/d752X6C7Wf
9xhS+69ybBmXs53LCVa+RFTv7cik0eWtJE6AzICuqxNj+/bbrHLNQxyRTgOddFEd1uZCJ8OnCCD1
Qufn12lJI9pTskcnoqXVbbRH90+W3jCfm9dcUN3OSKr8ZDUiovCmrB6NRJqQ6QZA8FKzcfOCV5PW
bE7UxVPj2PKe5WUFY1PHOI3FprAmYgmB3xyGQTHU7oaDDZhi27A54rw08i79WLIfPOmlepptSIUU
JY2XcmKiZ/s0WBO31Nw93TGdeBvA6jgslLweSznY+8LsT3CGkH2rSl8XlyqVso2W6y2WbhE6tiEO
RHE/qcwbCZvZWwWhqaaiRzupeqqSYDolglBMLxrarqZmOKSiCuFekxL1B3ft+Vs7NdTRYe+Lm2de
HmrbxzqSM/+f/eLegUfdpLn4gIT6STCj3/el720nDfhIEbDZT3Y1XHhh3pllYlxi9Ro1wj8VHlVC
S+Ese7EMSILBV4xvZCXL0QWhjAcH+08L73Q/zKvSFtcupRZ0UZP5MD5TUrpZho5q5QjGxzS4h0bn
yaafXEqmjPKY0FoEu4UHSvlNEQJrRFjLkKFLXF/rL0nTShrKe+rDWnSempZkRTtRXnB4nUGVBSWp
JmRbDk0xe8G+5mCbKoZETJlNj63ZDJIm14/UgHX3hRwQYhrn3piWCVYHXlOD8OJN9tWFDqh8nzKm
hCd9IWrEzGBKYdJ5Y4MtIK72I+AC1DaTEy2WdEu2FEWlwbGe6lttA7GeWvdTELcCXZMYOcs0Nt6U
3EMuDqit84H5JrO63L5y5WvSwetj79kk7CvJvhxy/m4yXCIO/oehxIGg2fDjIVvyu279hUlNfueU
TnS2i3TP7rPWHZ0yboLOMXNUrOe+3Y7rrsoqhRdCevqdwcdAyKEed/T10vgzOY90r6aPUQObw3TJ
3bBlpfulBfRuQ88pq7HeegVee7zC+b5ObLHL3e4adfriL/mM6ZFaNq8nmJ9wW8FKWpNlV1ng3Mp6
ALKVCngVyejbZEYLSdtJAJfN6aVnFefY0uoDIAVMnxGepnFj+W11tUuCiU5LnRHD740RTPY+6yWl
AylA86Ix5sPSIxxF/TWCLzFlX+BvIwmSejikWDHZTtkLT1d3NCYiEHmgC4yEsIZoi4pPeHjxZIrR
vXose7VN2RND6mPL+x/IMr8YYDe20uNgkbTxS5x4QHCUYW9IS+bcdBPQ3nK8DrN4jBtXwfye7ovZ
RLMrPWJekeUeod3giCZ2PQYrwCsBeTRHQ3uoIa0e+nb8OFfMhALLPJo9RgNbPOh3/UigmIZrubOy
illtnoXKFaCUXJXtel34tMk47xyjEuemUzHxBffrXDYWxiaXjLkzoQY00VkoPOfQeu5VniCfm9V8
6iw4sUCvjlFhwtcwSo/eHZC8HLcAj0dVfxvQFUNSzmQ31npKGrnEBurDJ6fU/blK5iPZV/Uxib33
vcz0CZtQtacHLpRZ+1Eg0YSOFkQEvAizRa6+m/FDM4OexW2NFTAlt704LzZv3ONIbScj5MeSKdzb
7dBaPYPXLv/iJQVECaYB2DeYyc3yWVTk+XoICqET0FIPZOoh9uQLfXYnTy7ZyYs1bvjMKi9Bmh1c
2jgp/xuTqyoq2glAzqWFx6BNzttuBKEyWJRXSryhWuW/u5OursVC6SlCXrZ925Hg7z+nXYz9rkU0
VKARMNMwTJwHY77JBqe0YqDjGjQeMpvHlBgCOEPepjj7DH7aJJL7SKxgGxjYZbqc242WvGLPJv/V
6zzvkDvc7rY13zpbfMhwSz96s3XuLaEpTWvhSM+awCmrKPcefdRKcJsuFj9wIJjDCSMT+1lmfejN
5cdKypPWUodxS0GQM7ZIml39TWhCiGyUxH7w+WV2SpwqA+WD9L18wdpMRa7how4tkXOKZnvv9pJ2
YhSMFQt8w2cO3bNLl8M0jJy9PQQIr4VLQTUxHHEvrAYxHaNAtZtyZI7Sxqj3WrW/J1jRLp4aL3NZ
RWeDf6uXWqTlSQEwY/FB9BhA/hgWeUwRJLIip7V4xGrVOOp5MF2xc9JsObU+vvGEYSYpBPeS6iBn
QMhr1l3uVJrCzG6sh9FxqqcMDhW7+O+u543bJKeLdRwqtIalDUAJTHPIIzOHfYo9TsnQkTW5SdeI
74fY/+KOgpXZrD7rxpvOUc/snlCV3fg5nSLtHKpk+UIoaFcogoJjbDIPjYeXhpq8s/dMEXN6lUz5
hoY+q8Yn9d21c4Q7Z74IXb/mDcYBA34l9AKaZqqyPEkEa0SICdrphE/cATo1GnclP9QBncXZcv2w
5iCL7qxqfDVw3M4Nk9QoHdXO5+HcUKA3h3GV3Ge9cELbhpAV5ZLHL8jB5Bt8dAt2iMTo1G52jWPN
ruZoKvfiD9nvaSpgJlWjJHHNwbVNmhV1MT7qmQ+/80GlUjwgvoMvXEKVPyaajtIqPqYu1FoTBz8R
M8UcbRE8J0CNtsDSPr1d5d5lSYFcwP6pve/pdL01DMHerqKSXrtl82CfoJis7IF600iIPVAZX2FL
fEsEmwvZZrdG7qOeFQuWgr3vtQlUiD5fiqib8uQrTtgJY+mrufA6ppf6rl+RFGZERCiW98BAAcPH
jOj7GVkvMYPHQfsWZV3D2qu64cnzn9NU0YArrk3UpztjoIEHhtSHDofHFktd1pTgpS0sHEWR/l4O
CzDD3g9FPedPESpw1jaQWoG5x4Z36GxzIAjI1eZM9SlHQI2NJQ4j8sHHyPKvWFY/2wZJ7jluol2M
mZb4hkB31sX94kXToxN/9W0yThAjXhjT2kfdcxQzcwfaytjQFAyTjTJArmHFn6DvXQCg0RC2Rtty
nLgMMqJzJvrPpp808JYisETFAl7vQ9yL+EV/nDNnIVXefZ5y6yPwgfESCXru1vvaa+XeCVKTF5sD
O/eumLgeObyHS1wYX22vferQGDejwVKc1P7L2xdxBUHWeoRcu6naRZMC0vv2l5kmkYp+Opoxl5i8
LpE1hDWZtnuyf9VVxe2XBWIOa6rFwsxHW7KdXVFU3AuV4e5LIgb+5PT/xdVlPzaX/Z/we333Wn5X
bwVmX/+90OyPCrN//Pa/Sb/Zn3IF5+H/t9jxlL4O/+ukitfqm/rPtA6++E+tw5S/rSEN6sqEYAor
OLr/WW9mOr8hQFuc5jlju+wD/lFw5v3mSoQMSd+Radm2yf/y70KH/ZuJD9w14SavQoCU/4rOIX4u
pwo44HNGt6TLf3yTwdwKaP6Bj+/3eWEzAg3CcZ4V9Q0WJ1gHQ2CEcq13ddW2gHCmOC8X58mjkztt
v5fl0Iko7KLuG227rjLPxA4ggGt6eVcGl0xGgzTANLE0+JcKsj8Ko+0Yqf08uXpIboCr0IRdqWO1
szrepZwACoOYDTJ+Ri8MXQovtUz5uY9OnoKKedc7uZacNRqDGAjmNUoMqfvoxzWtnOFsZXeIBYJX
NDvuV5rWZbovmyWP2KxaKNb7aSSZy8qsnQokAnk+LK9sDpaB2ty0USxubTfcsaMYepyRSf8lLWKM
CIi2zBF0tQDvN1tSRBAjSxJETpHp77U3tsuTPc4rEIFwbW+E0zw7g4Ujnsn31ShrUZ3dfJZpKHq6
Br1dkzFjic6RDjKGEGMmFHFTn2Wy1UANTfcdpusJk94mlp5vURHJT8zOYFka049Cjor0yLLFTH1U
GGad+aJu7C86Ux87lM3CePnhhv5PFCDvZ0z9280h0HAoikB+kjAtfr45clOLWXNNwt5iJgLwbGkF
VzHWbxe1ervCy1REsABoPH6t/SKgLhQpPdc0vhctBhGYIsNMJrZfOiLzosMni2bt+oCuI0ygCyU4
ZKG7w5Q2hR16GRZLMJQcyVYyIJFqkND2MjXfpnaEImP0GbnZ8e0ust7uqLU4gttr/ONmG2jXaJnB
py6vzII9V6HGgzl5rS4YyA5pIbHIY5UMm7bzfHDceMa6bZL5Flt7DjB+NYGcbwxTJcUhqPIhoKC0
NfEzTQDUwV3nM+yxaR4rvPQUuzXULPm96nfVkgUXTes3IBQmNe4uWdDUuif37YbJ326e5e1GcrSt
e0CB8/RRubP6MtIQ2h+UbQ13XBFuxeTttiSIud6jf/OB/izorQ/7T5/nLyKiKgc7TuHhkDovsB1Q
f8OGJ3OFj18lzmL709u3+5d08Fv6tQM8/Hv/67r/P/XlIID3e9Zfvhpurwx5hh9fCv/4oj9fCY77
GzswDCmu67ERRVz+841ge7wreE9AyQhsHjiWa4bIbwK3/ZsQ0CFZ912HjQ7q7H+8E4LfEGptHxKL
aaOMm86/JH57yOg/Cb/S8VHaAx/TkAuxwP7lPlkWsBoYtpyzzfj7BHdimXsr2USYVO3EGYEawK9t
2ViWSAhhRnNePsWSbhvVY69bO8P7hRh0jbWPQNToOSZNefx1bJ9IvEREWkxMVboa7WtfPcCdCq5m
XJ+dpCNszRjt1Lic0Z+NmNqBYJxob0ejMGam7mA9Np01AQPS9sGyMXPPESe59fzZzJwKeJhqWBBg
Ke3kzlipF8Gc6V1XfRNEtuKY5UDl28p2E0LoYG3aCMNAHTSPltFNh7952v75MgrTtoBSStdmNvHr
ZZQakItDM+AZR7E6YN9ZwFoo3Ao9SIzFPc+On+zcoTgVCF6XgvwtGpH7ghuyY1/nkEkweiL+gHMA
Rhv7lcCzWKMTDiuexgPFIqv2W8CB5TJMmBngDm1yM7BvlOaeM+30l8yLOT5z6O6Li4is7vZ2hQ2J
DDZN9UcD8isrj4P/TPen0huTW9kZt8hrPboqP3tYvR8Wy/iUV+rZxJC1MwK727rrp2QwLCd3YGF7
b+JQjxbtyPCu5Lx8zIFG/12Lj/h1/MHkyeIFCOWALhKeJu79H7cpBgaouQkS+4zIDRogH+Xen4vu
qN6rmLL6yY7nh9wocV13a8m01X8JXPWIdmGRxYipCGm5nTzzJQ4W/yz6tMeEOy1HcLbwLmc7QY3i
TG3MK59qHiEZwRreJxo6PiRp/cTdgYsTCuqmBaMVD451TQun3bp015N0T9TGmuc0dKLoeWwFyqmc
Y5KshdrrNXbbd/3veODYVY32EFZrRRMxNTJ8iQt6d8zm83p8QE2EVhYX99S/H3oAe3c1pWZ14+AI
b/JuJ6vsDulGXyARYtW9egrnWjFDbCZS3fAsWgEdMXrcdgv59diD0gua/31FWPYOthHKf59F20RC
p8qykoW/hbUyBQkO3WUJruWaF8qkNnh3VT5cQcM5MYold4h7BsYaLwnD+5rUI2b+Lp1Ppk6v6Azg
bURwzT2yRIUneCjr+LW2xwcfn9+h9pIvAmzJDjpbffGL+TAt/p1lYU4FDTycr44/7D3Ws9OU4Wp1
ZYRJY70rdWRjnl9YZhg0sT2kr3Jv9CUR2zn4PCx9d2TVhLnQWcQsTerXsJAeFfaqvD9DDn7yA5zI
OVw6DlAXISs+DamvCQe6LZIEJlRvmQ6tMeahaQgWhG607pwhwOrdmuk+ccXzG3G0Wx5MZAMkJOih
lZF119JqHXgefDfL78+RB0EPGxuSbh/QaXm/pqcepf1OJIielGGOWJWb+dT7AelXb6FyLs1TSjb7
nQV4AuggPtiAJewQUWpP9RkEPAF+FNx0j5gpseV51LU1cvgKr//GUdzHNtN0Yb3mStpAp2HbwLys
R0r3NCrqemu+IPjFpOhNA96VteTm2XStZh9D2t94MyDQoFbv+S7+pRUEtc3BdfBzO+LiW144DWB6
+sCB2NW084Gisl2rzPeeG4OtdxSRPj2c5sVU31CdsMYNUYIlnNLGEb5OOiEoTtVQX4ipSm4XmO9w
6Wx4PO2lmarliMjwALjgRU5JdZjADiCWM7kkw6AfUhWMFwfgpZzr9FN0nypY3+w3H0t7WLZLzaqH
N/+r4FURWha2+CTTdyMW2hAkPQlcq6Eyx3Y+yMRCiqNSoEUk3vN+s3ZyXOd7TUddObbHDYlQhRAV
ezf4EECXqu6+lZl/MR1eW+bi73Kgp2TVxUM5GdGRf+hEyhZ4ef+h6Bx7Y/WT8Y6N/X7hW0DojyEs
RVVydOwAN6ITW7TYi/ZGNccXhVuUWzt5IJhQAcPj2jBJEKRwZvwXkMKgDDkeuAv3WQfN+ty3jBc4
BtSXHEfwxmrpew8sxzmAXUcPb17rhbO/36IuL2jGmzqizjaq40MVYJktOG9uC+U8t/gdLgkKI9OF
q6vccZdb416q0Qr7Xr5SWF/Bn/HgEPKmxPUcK5I9uC1gGOOT6O9NUCkPTme8p6JJrbgXbqp06cF7
sUFWpa7hpQi4alrBRii8XVBiXOaPjnZSKzyMEPGkht/Zta+4Td2DkdUgBBK+PkoPWJlor8uC4mTw
CiPWHbtnX+RfYrbbO2o1PXT/riBmjesKeZ/b1ozObUXMUMa2wFzr36Urva8AcJ6J7KnPYn7j9K++
jwdlbJaWxdfYM9omdVryKCib5MJUtmtrasr43PbTczT1dzAAPw+FGx+nCWiVZ3jvCjv5Bvg5PZuc
CpiQKOtQeQAEPbyBSLQF5hI/YCFvYe0RHHdPrkVVj50bD7NvgTZmV82yCqFmHu9hjGLeY4OBXfEB
Ykt5q0tyXaYQIV0ju1SBxKwm2ENLA9Y28h7/ev9hiV/blXhr4pTwLYRpzAP+r11nMxjmgqmbezbF
Xe7RtItkjBNoYxYloi6eeiYjRGcI7I6kwfeMrC/xXG+VREaOxSV3aeSom41y8ADz54SzD6NIDlOD
8RulL5DJbbYfR/MBdEaQ3blTHAY9oyx/pAzGCB0KXpLh2AUJnjVrHy9iy422NSf2i62xyXu9BdvF
AZt6A7JiQdGHE7yAPoFlyyMylWQ6sV4zVVpxohnOL0Zmx8qGcQDIXRJvq+N6X5O8cvN6b4JjK+L8
hK1UJWcXRRmd4RLzv9ifqjL9TOiOTMtwSsb0KUi/mrE8GpbED8h4e6z2gApP/RLslKnPBKvBuO26
Tt3VEjcYdie6aKDDVTq9V4U+d3RdNpX57IJTnmC8L6J+tL8Strs4wbRbdXFgHWz76LfMZeg65tmq
SNiu+2TiidF4Yoe9WUR3VyXxiX/rrlIRZcty58TpYU3xaWiOXKIU858LAjqDF9CTD/aQRQ0IzpXc
TT4QL+gr5cQVohllEeZ+LNaaDD5TMlku7yntD6GbPbPWHzJ++r5Nz3ZlbPWnFB20ay/dO52/p1yq
8owTtdWb2uFDBigmFB88QxOyinsOd0xK+WmBNAQkUebqDB0q1PV0giyFNsHfFHww+yF0kujAuQJr
xNecSiSCUvvc0AT2YBYXu2mhr8nD0wV18m/ucySvX88rYLI4FOEK4hwU+GtD8Q8iFtgfIyaUEpA+
F+XB9z31hKP8pR/bm1k6jCQSEsBCOOfBkPdRbH5Lu0RjwoZsUCTme9bpClYer7uZRpENSc7y0rve
shsnesck0btY8f/nvNBeZec/9Pgpt0HD1o+3kHlIXTbEqhoO1EJO+wrkxqipF6gyAp3qXZYmHJFi
cHIFlk3R0FKnfchkE4722cZYEkANpMQHqCOhC2skNj65K8zT+eAFNJrkei7PBMr1Bj8796KRPUxM
yg/03RsMFD14omYpQwoCEe7jGvTtKgsTgE8Jq5SQuuDMU7HDLOGFV3u8Z/X5HZzL+8ZZVDhHo78e
uwZA2sNzZsvyaiHmb6CTHQdavTe1KtNwbHMzzIOaqq/9svbHFFgaLyLLvioVrNPIBn8Or1Ws2cyl
Bib7jWkDxDPGLXUI/khkoR6W5ObLd0FdgS6XqQLMIz8FwaJOOmqbT6h/BlMcyg8GmQWsRLlzx+fB
1tx4xkFCSKkDZCS55Oygsx3qhd62k1ueNRQZv8cELTLGWhmZy4ubvvNHcU8a1r6ItgFlgc/j2BIT
xFLwQlfhR9e2soNg+6I7KsJ4NzgXG51orK6MZawXK9jnVQ4wpfDPfgbXEctknEDj8CekvJJSnsAj
dhC308eydttDkEtx8KpGhIWdfdbrlDMa0/Zoq+DiGgsJbpZ6zDSp2NbNA+Z2SIZJ+l5M1ny2pXnS
CrahWdLFVA2k1Ciye2Qya2+I5L3w6DG0UvYfxy7djPVBcI05bDA+vxaJQxZtgW3rlbQ9O5l7xuAu
iTZ23dNAa4jCVGzqproTJibyVjtnS+fMD2oK8KbI/q4M4qpLpdaTW7Yf9LiEKcR+wJflicAmO2P2
6RtfN/5uMd2dTzvwiXEhSAvR3hdMWWIZLw9NteznjlQ+H/mnYWibvzlJ+//8IguQrnycAnJVqZ1V
xf7hAW/HnsZEUUhoOYGHtaYDr5y1B3N1vdHSALsRlznqZLAjY9GSHBNc9DxBttVskRtsGqO3Tkob
fueQuZUVY6eUg1pGWufYclAgFbfcgt6Ojk4NMagFAvky6sneBCTGzhZI9JHk/sa2/S+1iElZ+Ucj
J9/qVuxryoUKEIs+pbEwDn6nRyA6/lPXlQxpDB2T4x04pMHj2jvluA/afNzPvCdxUxDoRRLABo12
QVuFdykJYBH5ZUT4pmc49PSAIOFuM8AHHZLOfHDm/gVK13QYYtQUq+8+Ysb6Jpie7yzbev/Xa2vw
c10qNKZ1OaVrlKeBtRVF6OcrP60Ya4XEe5ZNQjuP6Zfb0hZ3gcUU2DTl3lTKPUDkXw5OoXiPe1AJ
PA9SAAr9StZxT7VYYpYGaLh1x0HULeHc8DobRbBderSLuvf0vUWZz1ScLXQjnbO/tcAKEtztPsuR
4R4j1Ib4MTsm98EdPifLEBwm7MykIvLqIS7Tr5iyibgbyd4yhXnECjFtu5m0otdclwLodc1p5dQ3
rLk2UYKCYKccJJhhhGiCRx6Z4dR8iPP3OknXD0h52BZgMTLmPlgpyKRuBAc9M0o0p69mBiaRjS/l
Mw5N9hBB8z0RcNq0zFQwNa7ZSuOD3tKfTLSGKfU8611LCHrDMaff95Tfrj2LtkM3NknceadHYJ3k
ELqJorp0vW3/+kO0V3XkRyMnHyIyvo3i7ASkGn5VT4AqmHkZN0SVZv+EwBJvYzJG/NlHkY0SqV4w
vvXZMReJ32496AkMYh4Nj+LyOaUPz2reJ3Baj9XgLCv0nB1rJkmEs10wtflByUd0lD/NAlNsfjVr
SHQzsOy/+YdYq+v2p3+Ia7pwrZh7Bbzxg18dqfRdMxSjwukCBKDaqdErQhe81havVM+LFOQhIAt/
Z8oankA9Utk2krx1cxirJm0lIcUqj32W42QXS3P566v8T5sQ10TLdbAu02TKhvuXJ6XQMQZFyq0v
ARWeN9pYJCSbuN+UPmb0WRFzLfNyPEIrSm9lv6T7v/721irK/nRtPBcztS1sdkFQC379kJO67bSt
6urCN5aNQRSnir5As4Zfk8zf3Tz9glQ40v4XRbiIrpabJk+VDfvTwzrvqugcEKHe9mN3i52OOgDr
bxZxCxv2P/2I2LIlve2BZ60C8y+6cjQj5niVbC44lFrg9klya6eSWBXuPGbexHC7zr7OyyugLt4/
vPnGUgCFn9OXeswcUmTMkvApxxiubaxtkWroant0BtwYljeB68G2YbhsudsZWjW9yhepaWZRyjuK
yn8eouy9KTL/XFk45NAQ9rZBUpnS9gUcg0/AA5yWXNiwacr5dvB8LoILgntsQAZJEijfGbGKoryV
7FxwyOSKeqf4WWBx2vZGfGXyx8u3Kva1Y8d7uLRq15C52fTwjQt/6WnpgVWWIADitjM/RDG9R0wU
aTPsa9CRdH1pS0vsYe2XCKfyKck/+vXcncbsI3heKIZ98M3WHE/scna2ZWN/UF1Shk1A9cMMC9QI
Qsf/7POqDkHYOOwP/RdXime/IXu++PZnc4K0Ar0QAZfn2Z8HbzOX0j3fp2a7HEpPd4dqUOGIsWhX
jiAZcKF9t40RF4M2n5Kq9w+U64D4ZFnz6/ry9mV5TjujaQbkswq86AZpOaZkvg5pJEr82cXOStTY
Klz0B/ODngZ1wCkRYlY06FsgS13Tv0hb7oQ/l/BPNTvvzZmVV5WfOgeTRIq1FLx1sREqehDxCNE5
9cZz3yy7JOfLs7Jut73LP372nmnUxX0NZ33j2XI5AuoG9mpB98DmW+W8YEVmHg0ITubcWQ9ZkvGh
4VEiyQSCxinezxj6Nn7KRe+EDdcEdh3ZuY6MJOQp3GkXUqGIxCP1sBGep+3YqzsLf/RdV08H4XrF
pSyg5VtVuNriA/gMG15SjC/aST8MCsPiUhQ0ytgOTkKcKG7r6gcxZGHXduq+Xrr92weMJnDpEWKh
yUclvY/FB9KB+Vmq5F03QGMiBwsbAi8b40la2grmA+3EPTkhXks/u7fH9rlpY8k2EU4kDuINmo3a
4V6Dh9VEbIqDYdOPY3728hUDVTqvtkfUkfjTi+d2ckshmtxSs33vdv5LjpllmxYGqNuAXrAJO7YX
dMP9Un9ffEYaNTPAXS+jXWdEy5ag6HKwLfox1m7GoGVrL8pH022f0WJAr09vhboAomHDkenBuERV
m30nYR9sDHS9ng3rvmSwfYgMQD4Tp/Kmb4ctOY0e8JbCGjOKz5Eenrs0du97NoGtqZoj0zYeYxDP
MAv25ZuEZ3jMTeA/uWnqHrlS5y413DOAXgeRc/UzlqinzvBW2DLSc/rt7WdHiSCI1bU51VcQT82e
NFEcQ5zPv1gYFXDe+u+mQXo7UaFkd3Z6A0Bo0Y/MxVa7t4th+FO/ZxWjKI3gPJTYc2bK575K/Wdg
u9y4PrEo9iDwZntza0FxMzxQi0VWv7O1cY+7nT3iMMET6/Kzy1XZpp39nLnNjI2uKK9k8ry2YNjO
iAxh5TUzFQ/M2nId0/OMvbvZN+1UhwtR/Y1R5O7JL9Yu2VJt3W6Omf/Yz0ZSdmCy0VU9+L+OsVt4
+VI4Axsw9aP3sAMoZJopASxqFrJODzRFJykoWI+rWgSxfTcMdQcvg1R/MMIXY+/NwE1Gz8McPZNU
WF31q1+tA3EA2XJ9JC1Utj4/QxynftHjT0zYdNE8Bzs6Pho+XavETk7kxp+WazxR6iJm7saS6rG9
OTghvICZm39k6cbTt1FKP7ml1+/fPrKGycDex5o49tMlSekpcSGRnAGivP0lNRHnc56a+Dex8wLl
hDdjc5ogxJIF81kivBw6pi1TP0znJg8gsBZzsitpi8VKrR7wu/3xcDIMqrNKHdn1PE8lVxPkiwY4
7D7JHFisGZmM7Xr9ZWRPBjSKn3907hlrEZDoQWNV2EBoNIPP4OUfizY/G5jk7NbSoZDls4CNv3EI
du852wilD3pGJNNW8QqC+oyU3F/82AAtKucbDaXNwk9tqmRfA93dVJeeGPBEn8h+cfzlyPyGrgrJ
Y6R6ktHrsmSth441iGsKuzj2mQfvYqzCxKPonSGVf6QOoNgSkKrOCwOLnoiGKGN/M9jMggTu5b1p
f/NJUt45YGoAyR19oy3JTerojNf7IolSH/JavyxNijGCnyKEgsapf6ozyrvcW0rW72mySX6OGE03
UTPnZ1NPbE00K5zS+mtQAnfG6k2IOAnksQd2RfWKz5Ss+k5YiZ085+crVP+3eWaMGfBhtqCQ4iZ/
Kf0EMlY7AMV1LIY9lM7oit+mDfq7UMZZ2FEMI4o6SbPrKIXGcrT3R2885JroY9KR7dWlR61GOb5L
BUC4IIeaTLUxzk1UuwxLIcZO+yRx9lJNTq9CavlnDFvg72O981eRQAHisKd+fhq089nQbEbNsafk
g6SCnXI8HCue7jGhVaal9OBt+lGJmUMqGLsmml90FdthZzBOLzP3d3qpK2jsrF5G890qpo86Efpo
klPaBERhzoxmFB/vblLrNMnOSkB2bGQaM9KwOUwmiwx8vcKOT9qiRgAhYjlUktxGLvVaToV0t6oU
Esy6TffEjuYlHJK5d20jywDMskmXjJJmPuotW1C4K8wDRVbXd860o6c3uHeJOU1uAGVWtO8WB3E0
n1g7zFIzNXWH/iqc7s4sJP8awznnE4jgaiYWj98s4vh+kZFL2XqLC5d+glPJ/qtFBDhVfXPPR3Fw
IoDOMa0aw3CXo0SMlaRvS/FToBW5ofXBg7VO2na4ZYOt4MNUQGd759VL46c3KUBzuEWz7S7FIqp9
IS1ky2K5jeRQYlzaZ+DCkN6CC1xz7q3FYqCQ1SdD0XUXlNZzZg28gYP6flD6jujGdLKz6KGr2Chw
ACUoRqMfqYPyluAHD4fhA27ADm+68722g6PfGP1TYCdXI3cizo0kp8a0uU2SRc6jjWCjQGWs1k7n
xGTn/3J2XjtuI2vXviICTMUiT5XVkjrbbfuEcCzmnK/+e0rzH7i7N9zAjwE2sAczHkoii29Y61kE
FPvnAI7zOvOQOSyde4iDgTVfMACwwfY8f+WFyFu5wlDEHhuOZ9lzazZoxSCYmBsjSx46lzm3gtcJ
bXLeub4htmLI/YfrzjRdlqewXAbsEIyV8AqDV9SC6bkZwyP8HbL/7PAXj6BzzO3xD9RC0PrBcWz4
bKph/9gcujqbzgmRzuAjJ5gBFT1thkyL0s36mWYQBCDcA7uy0+jAlN9aQYLMPtuNd4x42o6BEf+J
bas6uIU6B8XsXWI7J5cssY7LsQxorHs9YDV6ubOANYYmT1wjgDrx+iNZ13HirVs0e14JX5TIASXW
2AplWqHGdTDR+J3Pwt4GsTLNz3FFKLM9H4UED+3XyyZ1CMQwBtL+mhAaEdgs+5QEoAsbN4a+75Z3
OK14jCqjIpuqiQFq3DqsUGRjFYhTFIzagKGh6/0Z9aRtWHLSLYqaqSPieJgu7F170g+JVtvFvT2c
YaGj4EsLHfcbfuFVSHpSzf0q5nuFSWfVVCMS5twAeVWJhwrb2qoCXLMmnNxl9SHR0AlmkXISaO/T
GUNRKjZhi56oysM7HNzesciuCQ4kkEtmOKcBclTkhp+aDiY7UuPxSAYHzD6wtqFhDMcuLD4vE1he
339ogonSpcVNHnaEyIXejXiOgsQ+m3NnY+JmeRgGlLxsdyKFNF8YplxbUzM8uP133qHHHibfk2od
UluT5AIal0iw/ntMoVblMOA85cdEm9j2DSro5H5p5i9FuNzB5QSD1fXW3u4SEHfCri+Cd5r5baGM
5NxEQARY00VAjqhOgUlUPyLwL6dCU8PrVr20S9lfrMEGEFOZv8neYgQ/FdVLP4kvHerSaMyse87D
uy5ylpsATPQctgcFve8S7gcXmBch8tlxjp2vagiSA3RRti5DeNPHjjyQ7sb2bhjAJhEEQRKAfBQW
XjPuWnY0E38a2Lq6+Yrssdw3nTGfHFwIHeDLA2gzHoYS8qkwvAMLOuMWu2OD3RkBpxJrD/rJ3ljg
yU9RFm+QoURHuWRHalLIUzWQHaYf1tZe8pGcI1vd0e0TJlRP3acCYALzGue+Wubx0EfwMo3ONR8x
OfL4phnmwlnMW2NyQoZPfXAne7rEnpndHpqctbPcIdhUUCP2jd8V63l05luzDYqNJVOshH46n0Rl
TqvPpUMs2iwb/In6f7KCsMUu6Y5Z5vIQme6wNfrSWlut+9uccnWv0x5r5UAYao/LFI2Ay2C1Ojzw
5yIkpHDEHLNeSKm4ZQb4qVZ+cKytsF47UWvuGO2LY+CP3ZqA3tI3p5OqDV5CoD+2sV9mN0n7pIhq
OF9T0VUFUN2BZ8mBhy/bX0Kmq3l5K4hC2KDLLDeSGfmlDZovNMAjCXy9OsJn+nr9eGg5Mjou8BSA
TYVbygtJBrvUMGHYmzG7Y+zE7t2gJC7nnkWxqEiuNY1yX7OoRmXRZ4cZB/I6sSv3xhI9ooZ6OKhK
bJxu8M5Va2Doie1vFK701eTPcgJ+C+lTQ1UfO3+av7SzAzt2zg56M4FmKnRulRswk5yxkJUJyXey
y6KvHQfyYky/IgWWNzHH8uLkzZEJzdMEX/OBktJ8qF/g/cxEyAtn4zLf4UUhmTnNUXm7qB53SEBB
iLiOnXc6Mld01LGsU4I+/Xgb8pOglaJrw/hS7QMMtsRY5cldlEJkCGZxtMUcb2Kg836S5i+1e6wL
yzwvhjlvYw9EjseolgBUdS64q7CKrjiXWZ7Rzv8wgPcyKySTLAIVQTyDOGe9kW6LKug2S4DaxcA8
dbSqUR7KurMpQBkmNxTFBnJEiNoEouAiobpqTfr5ldG2xRcClIgPdoBKFIfGDpo9SyaYFiyXuK91
Z9uRDduHfJWku40fzPbsd2NwITDfMnLUij7x36b9rwVEtYysoIVVnwx3sDYEGxcHQTUSAKRdG1N5
Y6UGq9G83XrV0AMv778A+zVXVUOW9Dh89ZiX7kvD/k77nKzqmtdYOgY70jFCkEQLGpIRqdO/B4L/
65o96boWwzbH8pFNMI3765qBlssEFWd7Sg2D0waqHA5uuKkdAuQTXQPUX8cnokQwf5L2sCmMUy6W
/IyAOl0L0n8u19q46gg2Kg3tYXTImJo99Oxj5P2ofVJdDYYVl39ft6uXOa8HmcILpOsEgimqHzh6
GfTXdYcZ2TWGiPoT+yBdhs77WMa8NU3rYSEK6Ox3RDxju5q3WbFQCAW/hprlaVDfBL04Dipx9wDM
yYaOyx9GCAKxqXwkIMU8rXNdNEZDSqhTTOptkOCGzXyGZsMnU9kuTuoYiFQUNgcGS5vGcTUTtVg2
xoRDAsQOXrKfSwrDyXbc59Sl/yGEPtCeTehUyQyI2tiHpho++kreDfCFkCZDZcf0Ah80jb49//pK
ImLtxsot+1MwIyXgN9+Psv9dzwzoTGK5DJKonGpwbjLPQldSTHewCwhl8B/sGGHFdTkSd2rv+igB
sOeSVMzyKCPGkXFMURBt5cn+yTCjeYtmApBKtJxIQgnOdbLzCoW2yOOXT4yoPKTtSU3+J5P4Dyg9
AN0XADonI0FMMSAkKEcqiJr5Tqt3LdPUcKPDkt2QkwXcOVPHMOsSjgR1/++b5mpFeH3TeDbaJhd1
qMfs3dda3L++odRZHFixZnninZmj8zgOVUOqyIMXiJBmBaNI5rnPgae+dYhYjzg4Ub84t1NiDvsm
IWQqHhDddtGwxZF+9++Ls9+tBoTnCFMbKNDiuP5bHY5qu6bA81GdbOm/sOi0+UnQz9AyovIL71Rf
16QjEUqASZVgMdjph2sbmWjNAoKwg0xVAV5gsZ7p5TF0zwqiXj1P257MzI1V0t5k5zq3eTEPuo3C
Z4rldvncNOJRTfkjQ68XFHnJB0eMeH8sykBrziHDMM233yqcCVLsGDGP06k2MqCAdleztPZZygi1
cXDhbOJIPQBCcm8U83Slyt+JJ54aEbMhpXVGAuT8YA43ozbtfXJh6ifibxCXbhl/+Yciy2/NoND4
YsZMzjJUl9RsQZSRgBD5BNYGZaS2tkt6xZDA0RLlcJhmIl1st/xdrItafUE0R4TQnPDCh+VFyBM5
eKRAdLMO313LAZu4Je9xNdZ4kvkqucfvWsyEpKt8mmbEerPpfCRX0efX61vVN+G4BIHJLtJ/dzcQ
lOu3Fak/J6LqAh7EENWyXkF6y5dQnmeLVPRJMsWwmUWSpeM4N61lfyNijW2299FWBmfA+6u5eg1c
X9haSPj6wUGahoSbAPZTg1xrjSTms4RdDK8xOXQuX8toAyvmUzTrvmGjkCls1SHOpfXo4VnGwrPp
0ZFvcjjEnQE+PEKjMc6/ChI9j8R6fM9w8zLOkl/9IuMtbyx3rWFcFivb9AOEtGYOf5cuZwVwUDP1
zh88ee8WhsjfCLHDUIHXgqfrzcapSWdS0vLBPkWTf2zQ+FxyK1abzNMB6TApEACuCBgmGmi89Wh5
1tgFHqpazqteb0bLInvyiLE8jYxN0jDcAJY6jzQ56wBxHaRf6+u08NWgET/VnXK2vk/e2Aef4f3p
4YMt4E4BMue5noYe/X20KQZKAdpn57SQUU7ewUS2rtd7yPHq8qYVPmFXAV1v+TXVSpxEfYpUHNxI
9JhNT3JSG090k8jMUVk3PUGWCT1PlHcA6PHCmUU0no2eVM+WzygyYsHncbqxhSJdACHkLY7jnwlK
tX9/KOt/PARIOgBD4Ye0LfOtZMuUSz2OWeee6uq2iXBxwLr3Zv8mm18gmwb7xaal0PI1/FzbJoz1
+yhi4rj/4Dre3SAeG1PMlMhKXIsC742yZCjBB0SZLU+DPkm93KqOcSi+MR12zmMnb8tovqNX3slu
RFtjQr6euG9qLY7PhcGUxs7uU7I3Nx9c17s3vr4u3FpgqITjibfbZG8Bm2n3rYS8HeB/V0N+Ycqi
4QTmeGOzBMNlzmPnq5ToggnJVoq3OoTYLZuaoDXTiU6Asp8cRmhUpNkHz9X7RTyX55ga3uVb/PXW
Ngq/7/99bVNks41s7UflFQcFVuEU8SItwGD3ISWlCx12IgTQNXgbm27+6NnaNDcMFGDtRzKhqxjl
1ckKMQYzkS0FR5mkpX79pHjw5ibsrMnZ8j3vTEXAVVRgjLx+ZAUKlcieomA7Qykg4ibbRE3TEK5F
/RfgHPFdm9ndQDhTSJxWbW9torILd9pch8y2RSjyv39j9/1vDDaCeQAEW+am/PX6cudGuUtMVtZZ
AgisHXEzY8haxWiFmio5dbqC6iFDr0eLCTx9mRWRbu+zugpJpFq7sEZIZh1JFY1cggTabd3Ct1Rp
++y1WbWf0NFuA08UT4vOJiNTHgb5GJLbJfH0y+iTgTybvTAe/O1cDOKYW+SDULwSdMdwvNXLtswO
60thcNLXhcsiJfSZjGmJT5nkt1Ugkscw/ZIYdn9yPQdxujt+cPg5WjXx+ifVii8eAwhktAXaIv33
4WeG40yRumTczY15wuLCO2okk8UQ8UMPOBTcAPNCMY/HJnITHkdKkNjx/gwEuFpj7+wi33ggd6La
pbAG1kDfwjXcK3R8wezRgBEpWjry4jdecXs92A1gZ+vBpIYhEtqf02g9OVGGXCi3t6PlfnAOOv/7
A1Leo81xXd/XhL2/P2Du4gPB6JqdeMjGGwU+yA/ZhrVaDIZVVJzQOz91i3nT++UPu7Dlt7bd2bxm
SG0UNHPCJfiRIBYK7sekxSfHXpRUG3SQU2IcK1myhjTQgXYRK59rUZzZhP2mcXtBPXeOOp94J7i6
kyKiaPANrqFeG8xV/xjZYzYBX1FkZALk7outciCoFxX9Pr9Du2LZXe3y3vtVFoBAiOODMjupHWrL
BwQPwb7wYnhWiv++3dz3LJlWnhF2u2F4ukr15gDVvu1U9SmDyV6PoE0LAFUH4UzZ5no8WPfQh5eN
V8Yk+xh7SHwLQbeJWIeVOkh/eKiYUF54ik9JhNnQGKlGjPJ70c7Aoivr2THh66oqTVAEkci9TDA2
2dLdENGyxbAA3nzsb1pf82CW+Hc8s+JHLSFOVLvVqiyJcYeV9NtIozu7bam4hUHYGwJEplHzxk3U
d/JiNpk/WGtSCOatT1ShQJaodMXTIUEsl3k3jNLcCZvkHldT50tJxr0bVZ+zrPlMwlBzQHgJT6lb
AsrT+SW39m6KqRLPcryHYbWzXWgtvMxxSPq3eaP+TAO7ncQfT9I18U3Oh+t3PerxvKNYQqWhKtfR
bACLG4k7QuHBrnIHUqfZOfk8b8mb4PCwkXQYI2zwwOPWWCb+W4Tw+eMNaaL0HIyGNmll3Ja6/Lzu
MzGprqZsMY+WT04lvNA9E/WYbGYOWVkiZStDN15Pozzqb2dLMcbq26KxIdz6IcnFE84+ewNX8T5Z
0OR0hAPgLiMr0UbXaMrPQ0gqic3KZ+eyDV/jh147YwwXw0MhayHfccQhvGPBiKCjDsu9HTGIqcz0
QfoIPwTYHF6N5YZhqUngFUEXXlnhqoKsl9cXVFC40+IKdxqpjX3GgBSu7p/WnZ5ibqjt1HEPgGLA
8Wp5a3NhmVIqYihkRV725AxyrczZ2KvFRgeClLf7MVqojOw+BsRdIt8j7Bhb0dLO+7yJxFbb61RF
sE1ssWMZpXcKFbT8sMZEF8AkABHFithyehg3S7S3UEiHFe/DKHRIyWkqQo1TKXYJprHSHLcK0dJ+
rGue4sRBKD44uw5i3smq7pOcU95J0fN3cd0cezJE0HsTOMYmj8yfGXmwTzqHbu1TnpMic6DOe3yJ
Jgh3Bu+WfdeR0b5CThKdph4HkcFvif7lJCOvRAa/C0ih3qZorTZd5v0MPXk/N/Vw+g/mZKDoj2aw
4/jyj2XTOkecXQHyFlRVqVdfapLI4Ny4DMyhwGxoxlee5xWgbBE05BLcS8VcYib0pBeLOM2pc4hz
ZjSTQp5CwnC06Tz3nq+N0Kyo+YYNFjeN7MhUgkvJBF3VIIGUAX6SZWgZGz2OY2B+UWcdLNrH82jx
R/DEODhQxs8zw+CdjP2veeWNm0LW5baZs+5Y+8uNXzd3Dn5JbBqxy1Rj0YAmSC8ZWysXM+AeffJj
DWRo5XHIr9xoYDwcjYexXv7gBzSOaTSYG6FIA45+o0Pvt0MFgdFniftB3WC9qxukHSChw1yJ1Vtg
h3r9yoio0sewjKaT3y+QdqA7TaKqyT3x916CK9JX2c4px2XDguYH1i2xrWcPUZSZ/cpGzNejJTHu
CqfZE0fyQUHt6ffVqxc2liMqad+mU4Fp8nbqOHTFYMZ0Xafe6HmRKv9otcCHzRGxymylu+4IaiJH
0l4WW1T84H20mbxNeAXlZXYrO7Ldnbq2kRkTA2Ml7YPfk/E4weKfUOToyA3yuxPwiUQHAYCq0DOF
HGZx7aJQYsLUWVTDnnaNdSa6nmiCSEbB+Lufg3qHWIkDRgqtZA9PaLgk1ham0f6DbKhXyZU6e6UD
1ZWE980U17hETA44XlDicW6rLaqo5ASA3fQVJPMMqRfBHKt8jGKsPBD1I9aOqNSmbWE14rRUUucg
t9vMkSSq+fCSrZw3kry4jAwfnSE75hIwVjigj/h3cWm/a7D4HSiYdFnhMQ97W1dkiPr7KDZbJtac
VKIk08UV3qWqCK2IM/nS9DZ2pK60WNOW5Vq5/FpRYH0xW1Yh/URF6S7kyJjJT4pXTK41Wviyc/44
+s2RGRVlVtY5l64rsNQSl7v+9/U777pe2DYuOF8U/6zL6dFe3+TA/XXyg+pOTYL20lfeTT14BVs8
Ulv6dNwPtgHi0hDaZeUx/TTApPsAxXzwH4NZ64OsvvRKX6yuCdmRbrAuu+vri8RzrIvlZWJdUwjt
UV9jv/bxDW6vQwrREPodZ9PON1gJlcztV9cRBTogdpUp7zQars+ioUxxEsc/UoQ8IkdgKcx69YPv
wX3XoCLcppdBwO1LhLOOPgz+Gmx2wmyB+sOeSuGw4Cim2ApJQkl5u00Tv+wM+qAzMH40xXy+2ilb
z7zvSbuHLdWuSChbA5/5U/VBcesb2XPvcQemLliHvHzI6l7spESz1+E0WI9zodbXd0Vg1y9mQs7I
GIIsY77IWzGOeHaZP191JXm/73gXMEQAhTfVKBvsfBfb2Xwc3I7I7k61VFDEF7EYeXayokdf0M2b
bvngvJHv5ldoKiFB00TR99GN6ufgr++nMCoJBNUd/mvgF1Uha/HHb6m+Qxt2WPuEoe+qke5lXvLk
uWTJ3nR9tPWtDipgyeqDGBqnCAk3Q1R0mxkXp/W4WltrZhYtg+3ai/Aw6o6L+S2uSjbUoNhWvUu2
qdUyb+8J7cFr3KqD1UmsP2r6em3J0jR/mhfjz8zpgMBJAsy8JHbintOm+9I2YuSGdLcAgKezSySP
pBpWnErMpXUH4pf13q+LPTXvrgNbu712J3Us7+bC6bepYkoamQLYA8HKKUm1SH12JgnbwCXQqXf3
g0uGCTvGJXBYSNd+fd+/BO6QIKtBe6stLyCc1yXV0/Hfjy6zqXfvAEFclwmhymK+/g4cnTYVlVvp
TKduBNDoCWUfJz00kx5Vci6yP6TnRG2YH8kwflAtk3DlvjC8gndZIUch9ofght5ERvvTZO6sAf50
BJJwwSn76VRsT6/PtKVNIhmRz4gwbgpBSERo+OKmMYnEth2bpNHixeudfBOybCaMDYwdi4qzIR4G
AqaOjFiIg0q7/eyYGPKUj75D74cMHTYDrWEhPLdZBXn9OScpAKG3+btJlsfcSLQasEct6SRHBDbj
f4K/eELOLEBDW0lIRoF2tUUsuI5l9dzU8TYTvJWr0k9vPUleeC3jS1Mt3YYUPpRb+tspas/eLxYL
TAwkccte06SfSbsUAeZUfHbafEe0WbnFV/2rq0gF6h3enJVNP5/NHoKZkDxKTJJn1d0upC9geLfG
HW5GDRHQurxosyx8PnOwkNEC+3N6FxhXqYmlafbVlnym2gh/2DM1hCehyQay2v773ri+dl6XBwxo
cEgAl+E4c94e6wN2yNkOl/mUq/YC07zdXOcJ17bq2vM6qQFm2eTDcrpt+HmQCc8oQ61s/tP5TAZr
5HyYV4vkWDfZnqw3xEGyIRNmQCmuy20OQs1IVd4a8gQHZBYTN1DIbNsVM/xJo+w1vs/fuFQahcO/
jizI2HYW8MwGvxNyc0Vx2GXsBl2Pn4vh+EdPyDuvhmQf6frwTDi7LPvtQqhdkL0jZzNPjoi46Rvx
0hdxtysN64KMzSesI2zICIaNEVnfHcNwcWQ2z4GDvbk3/Xg9puzlfV5E4SB+FhgCsOfyqvz3b/U/
SgiBp4WykZ+KCenbUq4iZdugyDBPdjZ9igzCAdM0AKsQGC6/kPN5NE00HAQBe/oeDCvC3VOViF1e
9zdBZ7O4TxZnW3j3cdqKk7hHKxjfL+PKCgmvaScEmMTXrKcYPd6/r/z9dJlZkR7omg45vyaF6OuX
ggvuvRWURSfSNnmDByaAjhH/PUHbl8ydLdgYQQSSAaFiQtvhWusSwhwgMEleMByNw7+vR/yP3xvX
MXsIhjim57/dTsIdYdBUevYpRiYFRiB5omL6E0U5CgbPr/B2l9oaN/9Wc/AI3wIn4djH+zmab1rZ
kyEd+KSjQF5QInnwvbh/sEEW5Um0tWO0HZ6C8lpMdbxz3fwrIVVi3/RQE1CXgHA6BlGTn5w2OUYI
R/edQxh5AtF/G9kqWDuL8ZQlRrvNi5kEzgCwiVkGD0OLCS+r48sY4ZvsVLBtalUTTg9sVTjd9lqA
uAHa9RnY6xpgp3OTA4IbE4+1ihHZKCvl3qoV2G0wlrS/L3WI4HGp7Q8qAOtdBQDbAC6QjphA54AR
/O2P7dHUIqU41aXCBKjUA9OrhYw2XCOoxffLqDE6U0DKU5VpDw2Bz7pr/vdv/H747EucdcCe2O5h
Anu70ZAT/YElBPKlKGz3Flh8vccgQ+EPfCt7VXkhYhecgENss6O33Jvaq78qS0+r5XDBJMkbRWTP
V31xnsjvMvMJaSsxitXI6j4oKzVi7HWb5uOi8wVrSMti4XwVj/xVNhlD4YVkDvuncHZeeAZChKMR
gdULk2VZJYgXp3JfLBFD5aS5j2SxK3K/OkL0hsaTW+0ZXM8yVf1x8ppvqOfpovTgNKcRbvvpuxP0
ERlC/B7xlKBwNpCxD+IDWYT3/pcPPFBppgwkLtV3m1QJGiz109w/sVQ4B4uRngarOGWhaT4yxKR/
5vABfd9lwlvBceKNlti4cVPM63oZ6ZLSjCXSvkUx90k/kFVM9VETsyBL5a/oBf5cx2qN2HRGd10c
vCSl8WQkXXmRQ/GczES/atVTlUrvBhfJJsKltauidjk00rC3ViURtmKQERGQ7tTD/O50FTwAy3+J
XfdyxZUFcjoOoX0RQGr2ieNtRBzfdpjlDkHkXJLK+D0F88kfR9gyVhbvw9Td+izQ9p3usLso9NG7
2D8me/4qcel/JF54d6ewpw4IQGGdohuy4E0DEtFn96iWbcRB2R+oEl+nFnAv3pmAKYw3zlCsYILM
ZX8zeQz2irAL915abYwovK+scj6LAaElobW7ek6I57L9lQKkNOr1hKaMs+XCDjNQDU+VYsxvJR/M
S97XHIF5hYaRN8P4j3bq9QHRV9ynbISc03XKkEaM140vlat+cb+GbEUpiuf7JfD/gJ+Ztq3b3NoR
3+wEVmfVx9ad6Gj2p0CyeghqwrJ6CHiC1bhloMAYHRRGfhxpASVdTkmGUjvWmu+WbAMrxw3tkIRZ
YK4wdbk6Delv36rqDWG8WOU2buE5WIi1uayml/jgTNJN8qtqKzA5iGgdUZ+YljDffHKwP3XOGIxR
ozHdEggO51sO2yK1dMUdY2ybH/IUylTGwG9rTyiIqwS5BREFSCa0sITPVhVMbQJCTtETTQh7sDBH
cfWskXtGiPDEhm52teqZ/vz0/3P9ggweVnq0E2/9vq0KK+D4aJo7HGcsCBIS3aVJOiVcJ73PYzXE
ZK+F9dQU6gSThh05NXEvgWaFsO3ocykVQz5kqPXipH/5XcJZoJkcroksPjOtHzJvJEmK3r1tUPj/
+xNY16/47U8QsFn2qZ8sD0bj65uvZijaGlPPbJMvjOQThNFZaa5CXbcmRfUNjd1xJoJgWwmWDtjT
wLZMwFaV6aAyqObbPsdrrRQeiOuqiwGlQqiOp9fYKdOnUJ1RIvfuFpQVZnutni9Y4q3CVHarHgvr
WkzgcIDN7Biux5vOqrDTaTe90dCNiaL+qRqY+2psaEZTM+JPo/iUk7GspExc8PL4liaplk0fsnkQ
uNW0KLiH7Dgxryeky4BonZffZIZ8ekD1qIurAxyQmal5kZ0N/8rHpeA2oVU0k6mpgR1gcQ9UCLH0
6EVIltn7JYEtXefvelHBqMEBh6EFOSgbXLl5up5129Lsk1ucdf06xqV2y4L+WCfuJ7LSFZQPTHRD
U8DfCck+QASfhB2lB6HYV/FP6SBDiivrmCbtso4GrTtfzxEyQmIAyOpRwbHKRbRK7Abojn7k1USm
ytyRoOlDhzUqxmBZj2MR/9uRK9b/4n3RG0wGsA4mTvsoQ1C8Rg0S7d93kdAlzJubiIGqZEmIYMJ5
t9iee8S0U7R4J7f8jBIrPg9+ftHgrit75tpW801LxlenIT0vKOTWqfYp5eV8l6JM3igGKFiTanrr
+IUEUs4tAUTmOjwqnZGfrHtsbKYlwzNmXEKnw3kHx9HfqmD81Bh1su3ofDVpDIldYWMZJEATkNQw
P+H3QTgxMOPF5P5lVFF6yRGRV5n17epZsrPiE1F59A0yb8FdWnIddkSLWEMY7WvT/RPL5Is9js8K
Wfd+GLNv//7y3jcDoFaBo7IoQ8OrcVivn0AfkHWFn8c4ueT57K/b1SBeqlXXg4pyx53HZIr0Gcku
KryUCvcZUIgk+5XgbPjgUtx3FYu+FjiuaHLRK0L4fn0tozcXTO8jnOIaVtIjor6pcwKZAzxuxPRs
lyYkUxAj16ayMwv/rbdslag8YoQJCfGM/mg3QN9UZZKHo5/1oRqHpyTZjXF8uuoIBTTEqBLNbS2H
A+aac2sldI3XUoGHak9mzqcWJ+wpE8amkm7+kMJ5+NSEEWr1r7YYif6Z8FqTa9g/N/IQsOdcObHe
dg3JD8LOll09smJOnf575kKpwQ7h3NAxK3/+UackNoXL0evN3z56lVsGAY9CRN161lvLnot/uY5c
p9Z9ct1tw9bvuVCkFJK5fLkKzK6v50zm07oy7RECEKKzJsXIrIRYTYa1X5LI4TahPYKDvWrd7jv4
Ud5LxhI8xel+iXdOgX7NwnhBLbAwE5rvGTpEvCJaZ5MVmbfndQyxb0WQk0coRmZwiBLJajacQnFM
4gD7cvIMtaXOzxB5yzzYpLFHcnD7nU0LzgY9pUorAqIzmrOJwf5NzyxD87F+M4ZYRf1sv7hmyju9
KVbuCNi162L3eFWSFI2L9aZuMREOztEoKqSnrPlDIrvrZrrJqFafiPjxUl9hsKOLXtIFiJ/Zn6Ry
640fNQ9maQIeX/JHB1TPpCeVuBUJMmv8Lxg+3CkZD4VD7W243AwLCJVd1XaSgib6qLZ6r7sNLEZK
iEA9FBrMFfU66K8+opLVyCi6DE7XMY5ILf8IlZDlsOZbRV0MXYqMeHJa551REBZBAOlSk78Fjwo/
ahG1gLSKeRUu4JkKGX5TXhR+0JldNVyvT0/LNVlUUwghDGZd8foa5yitWnBewcmpiktQQm8x7f21
fkCqHOyD3r+0Xc4uEr0a7gNdGzAM8Js8O6BSvZAd5G36lNBW7RQt2+omX6JwPZilf8yj4dNC1vfh
+gHKznz020Mx5JjN2xnWC15kj3HIf5PkpHpO8QBtIUnEHzXB79Yl1BimsCzeDbbpibdVOruajBS9
kd9hCo6Jx2FRjdbXqIMsGAVlcpt28e9xQN3Omh6G+TQStNT98NoE5QcsDTxs3H/TSNkbJ81nt8bR
6w/Ek43Z4d9n4HtbAlcKG4TbBSIy0683/USPAdZhs8OVEmV/oOQ+2WWD47zvuXOm6r6NQN1mz51R
EkRDfY68DaosCVc6TaAuQwjrQS5vlnaXgopZ+ZpuJguzxleagYXKP7h7mCNwe7y9fSSqbZMpGJ6E
t+L7fBgcTY+iy8wCNPNuGdz5eH+vL9Dr31JjezJxWt8FeUqt0dmfkLimm37iXGDS8Exi1g4K0kKn
VFU7NYYPIbjQDfEBA4Ik/knbxgg5VsSKXINzCaAFMwqdraQYqspfKRzoHW6vAm9cdGxaZA6hMJcN
77PHoHB+TwZ/bB/iVwfpj2JCjxyY5RhtnDMoR9bTR8y2s7j7AhATw0nPC75cDF40bYtARP1R5MVQ
xDzhV68xIdf2ZqkpAWMEEww9/tRuUfw30BZhSTxP5D5dDcZ2OmMWocK7/r9c5T/7pGzOrelNq2xh
qmwIDMgJgrVcoZeczBFdjNk8BMmmsUSLgcp29yUl+qh1TjV+GiPINiEiM4QdQ7cPmddQJrgIRaBk
mqJnGl8jOaoGKo9wcs+wICCeinskK84x6j0cnwoxhe3xd8v06PvDWSWa/VJL+aCxVXOQfTJDK1lD
rU62xczTn6aPsVlWxAvix5XM6FHbPl4Ll8Z1I6T2abMVY/LilDzkAz193VWX67855/JSV53xUcvw
vmnjg1MjuJxWpkNb+fq4YvtRemyjOa70KDxSGCZGH2Egui2Ck8IS/1t8chZ3o3E4R/CA4T7DcUpY
7i6rgubc22xC/v3QXo/IN88AKDCoSwiQARW8PUI7N+hxjLfG6bqaLxSr+VBOe0NTpeNwXKUOoATL
E7fdQlOBMSudm+Xs1e0FdRHjAr/DzGy4KPAU6YHgmrZWTJNjxYs6h3m0L+3uU5QUZ8BY6eraw8mi
/Dr79r3JrbCSNZvXUozYvHAqAmVVxPQQkFEmCAUWicYzQcS+Qf+4DdKov4mgnBh1+at2kZ167DUA
3q1YgWkG5rLudTKUCwU6yINf//6i/sf7EFo1W1qTY9hCsv2mwCN2vXZUmagzhXYAateAbjMN34w8
zwghJBu26grjIEgmXOGWx/rJjhGqewLpt/lmR+qOZrja2dxsZMr1a/h0wwe/JSqAdweabWlVsRUw
1meB9uYGQyvgJ32aRee6Rd60xIBDa2e4JSIbJrAjMD+VJe4p5/O1I8jjESAQ3aohrNui4qjBdca4
OIdeYGvLRM0PGaBpWrzHBdHpXafGbAv4DU4Jc+ZTni/wtkd2jQ086iGLj67CHRqUfXE0emExH2bA
xZc1NWa0lXNbUHr52SZvSfxrR0LBARqoJTG2wDxe0rBM/o+xM1uOGzm39as4+h7emIE8se2LKtTI
GkiJIindICiKwgwk5uHpzwe09zktskPcEQ6H202JVQVUInP9a31rU7YdbaqD7a9BZcKGROt2bLAL
fiSsm8LxVLAAW2of7yiJB8RAOAiPR/OzsqsZU9jtonb49OeO2AGaMqTNGo5m+iBgOa1ynWhAWBHl
SmJ4yxV+2JJ0AS6nam/0vPtU+GBwcuU18aF5+RGBp1jDRHdI3X0Q59GrWSB9kjkhoWNVN51iG4c6
mm7oeRgvtjIH/iOki7bS7kw5vfih8Ld+AVJRpVcGL7z4lBawXOeJLYc4A+utT8NiK7G3lFiSrT56
GIQMLkOtf8fEFR8T1rNA+sSCCJWQTaztrTBrlS0YqA6TjLuPsrv260rs6YjBhEmXFCV/6DsIuQ9t
ZO5CrWTtDPTgHAVP4TJDG39gC8u38Z+KJqdtkxgpuxyNuX9dB2sIL5DzAjQxTa84yBAWU52mXTF1
YXthso8wtOyu1LHOsc7dyfmLiinBglWb0MfbLC7mANc19fQRk9S9X/+cc5dUSdonwxAPMgHEMT/K
2r752vlaxCuZ7vn4diT2a8YWqTj1lIYZAWYmqnQjr2cf6c7Ph5wI+Sp1NKSMecy9jPJjFCxG6Jgk
nXnu1+v9KSITNp/CmhT96EdZfnb6gZbhQTxqBpl8TcQ/s2a8s5PrUFDF6CjAtM2hKDdNbUhPjl9T
tzVh7OaX2OofyLto0NErc7Uom1lnPY0jOJJZYKTN95u0GEAMPl1qVEY4G7OHq6Ol4YMccav6uj7s
IRUwyiSl45HWjmeDy3cNEBLtTF7oY9VtM/e77wfRcdnbB5UINsX89CW15uU4nK+Ni1NvGTynMe5R
16YpL84OvaVsUaee4ixXwc4EOXstVp4oZ483+sNlCadKdh/NkNHh1jiYEa0O8/t80XUDIEFtmceR
zsU4zKBSmfLkppRGQCkgdlZoJANRIPF/duUOgAdPq9HCGUP/D/kgFMNYtQ8OYNOtEfXfisAAvZTG
3SmznFdQDsbFQvhe6WQ32WxQpqmNWu8lARJC3LDfKvqSiWGHO8VW0gFzI9CmIPPxYqPEROdcBo+q
KPVDIAt772ex4TXQKFoFB72SE2Zsquypqnky6a1aoRUCmcRGskO6Gj0d6Cc2/5JRuKTVWFO/hI5J
koIJLHbIDT5chIA+3wbamJ0Gu3/qKw3NGFDEYQneLUdEwGbTDhP6rsgzvPMVd5xldj029dhdLdFL
1fGHbXFfTQb5ffp/15Ppxpup/0rKS1nVbeJupMgzBvM2r7Bquz2jxHZldB0DVRPDnmFNDx2DuhUV
IPKGo9N++fU6mYtV3VsHLI/MAPWJiGYR4uJNIdN0YIGMgGI7BDEOf8bJDJMML5Q9s98oa2Ert3Us
fPHEv/ItX/YbIgj3Yx2X+La1zkPo4dgoVH7c7ZSN7xTfRrt5ilmHFgPQcuxk9NH4prvNSwGulpNv
BihkBpssHhYYD0UDKK6CGX9R6WVeXFTL16O0kSK7YN34bCUsahUdKgQ3MND5p96uZr2RLLnDCXwR
/kI0kh0UvsrTlYI1yQlhreEABvhHkYxrAumucgXTbhWD2yTjJAz0AT6Hwqur0Qu3lAEypVGy8CoJ
oiugq6aSUlX89LeL/3D5+cDHtVtbBjXHebqN0/kkH7T+FqzBNosBYbBLHWX6YuntZrEW2OEn1czZ
O4a4T3tbI2qiJPtB+CSGEZq3RJHHa4tVGKZ0uW1BHp/+nNkoZrrF2BPMPFEwLgHP26EdrmTOknWM
h3cHl6vD0T4ytFpDhFn1SDcYsvviNNTHTPD4M1EW9LrFyJxhdexLehuNOWQT5JBZ83mZNi3wSxbI
iSBpvyyH197nMY0PRvHcKP0ZamC8gka/KwXEXt/Iow3FuLsZz3Q3tgyt6jmZWVewjCaLvsR6tg3X
meGu0or8aV1P33RLE8fWT3kIzwKT0MbXNMUSP1N3VUvhuZ195stprrH0t1sph7MdVihJ80HKzxp1
Rx8tB87x87LB8y1EoKYLNi3aam3FKYIKzpxo9ovXDbf/EBU3Lb6cRbVt8sb0VIusojKOu8FAJEuL
MNlnSndLEnZrjcWmnSIiDiXgorQpzdVkytcg582WU4iRkS+0Krsr5dcd00u+9EZS2Gucty8cYcUO
OqPXF5aHh3A9Nk16dTsfTlBi+WuTZ+hZ5wLntU0UcOyPlFMP0LJNfxcONLIs2KFO5ROahfPGH0BC
URyRhFGLo0fFi2hSoDrbXG0tRTEHSg21g8xnkfPAVM3PqNX2pmt5BhJ8eenC8bPpO8aV6SHxlYT5
Mi6d1ZRTYK7kIZy1dgCqkBCeSNM96QW5wmuLgaWpdU/Jm2Qtekvf1tIsb7XZifbBrvf9jJAJsouv
B11zjpHOR5q/qECaH+U09DrBCXHyUCTNnhpsAiizKTskR7bCMm9Iyt2D8c7yOwrMBQzEFuwMydDK
4AqHMJV4Cvz+Zb33BgrdZuQyd2VhykY///VlVX3YDFFHsYfIZmmv68qVDpuYfiC92E4FsKFi+jG0
ovQob2D9VfqWNQi86Aj25STLo219s50+YwuDcmxphMZtWys2gZQ3PSiFVcuVpU9ZJBsKTNKVmdIf
quV2Bz+8/hqKu9Dp4PEw2zMonEpZXCk1GC8OlJa91Qjw3AXzK8BkD/04/CyjXDvYexjSxTXXACYH
SktIgmBI0kvSNiZLXW7j+zCtfo8TBxMX095M6JAMBmTjoEcNhPiiHqdioA+0H/YFM6AceOO6pNxm
3SnRpY9HdaMqJiemEVhS1H0r1ZYtU8yRWpiXziV4WVmAb7ohpDI2v2u0SvvohPteUeGiUMlok2p1
HFqBfr0uNjxei1CKfTOYQf1NQgidTBTV2DTuXA3dUiNNcTP6bMbz14hixlxCR16eWpV7i5c63nNz
q56mKaRZmvoQDe4Hqs9yTvv1wIubFPg6plLTmQffv77EdJxsJGbTvalplt3oNuQCYs5b2vrOVTbH
19k6d0HfQGkj+FbNK1TI8UYY6dkelEctUIpTkWFBa8rvpGagOzFQUlrD2RradPv7+1yf7+M3L9ZV
VQ2fNHr6e6NWKUzWQpzIKFSW/hgRtJIabApZ6BgghLWltAUZuUS5buLoGc39FnpSzWhMDhsGZ45y
EXyEu6WyuzHty7KYT0XJvZtr23Cv2228CXDfQO22gM45EcwcmorN+oNvLH6Zv3kruqnxnTUIgphv
7c5BRZHSENriJqMm707RujnZah1Nh5u0bXRjDek591otfMplqxCUrIJjFyho8viiV5pU5abUwm9u
IR9lA4WgCUt2N6A7Ikot8AgXwVnqykvSzfZeUa0T9MPDpJa3edLBDwvUr6kYTpCSz0VfscGeSaGc
qGKvyMwngke0oYR0gNQQRl1RHRVn3qImo7Vf7uC+5MuCx0dR9mDA85sp5rFZmwE3hwEhMX0xbZrL
hMavYuqGg3sOP5kNDXZtyVrpJ13pRZXxxcInhVLbPCBC/89QV2NSUCYePWPqrtdG0h1zD3QGA5+d
uLnvovQ6JlCK6LzGeg1IjGyWflwMPcuRbklJqAIiBzFyZ0+Fg4fvh4OMlps3pi6/tdXgbqvC4tAy
wNC/2DGt2lCNj2zbhtuiYTM1ttlnmQ3TllHu3iH+vtZyw2N4g1DYjAY61CahROIgw8SFRMSY0UEp
hSoO1kiSisAwBvzosgg8gwGSFIrUWAvGb3P6yWXQGzZ2cmN3OAzzxEHrdJXbmKYdLf/WUXdFzse2
9v34CtFcrngUZ2Te2LQ23SYUaunppQCd0eS3jd+8LHexEXVHLuReKwKNaSk4TcdmZuPkBAOMwH8p
x1pFoqjulps/FD1Vbm36pNNymJZpeM6nkux8Y2n3WGOInjFKXOWhLvd+cxCxJtchKOY/0f1+WF07
p4TCVTfnARPYiniNuoddFfKM4Pcxpt6Ghl7vReBT4dZKMk7p0H/PA+6C5dWadLP/ubeP/hcY+PfD
R/YuBAmoFZ6/Yur8FP/LU5oqC3NoGoTsxYwtZPeVyC9Tfs239vCDA8TbQxL49gqE2WZGENbKz75t
ZiyJTtedSzdNX/uWl1Ev50fRodH7YK1VlM7QPfjYzHfBBwubNj8J3qxsrL24JtHfBQODN3Ja10sU
JVf3b3Kji9fCBFFhx63AVB3XwCqKkdM2jjVDMcXaTI/Ls4z5jR652qVijrpWwDPcYFPYJ+kjIJLg
FMKp9vwx0lboOHt0nwqCVmRumbD1RDSf6vQFqJ7KMHRQN0MnaNSR7Vy+Q29wnGNp4PBBpLBvCJhZ
M0y330V6aHh4JGEsIYUxBVd2wkV2VwGTpIbte1laH+KktndTYbWbmcgHOrs11fSg11mwp+4FGoW/
HV1cLh3u5V0990Fg/ofRnVUdbjAaCzi2meglY8MPMoKIhIpcDeylnscMOaMea1pz5S9lXkEV0Uno
EfO5JbybABGJ213ok95wq2MbuDRjpRsawJBCjarblG5NmVqOzEaxEPW8pvPTicb6oHTTXe6zb8u6
9scyLwNDAzCqRpSq0Ak2XZGedJ91jP7KBFHHbdZujw0BVQFnhxueNW2SO7tkfjpp016j3YasH0un
wNAIVe/FJWj9gEvqyh0HdzpEKgurl0z4/W2rMzXGffA9t01lW+DjpSS6GraTYhnHIeRKJCil66Bm
8bQi1GWTo71ZVi/LF1ntlEMELeroi+7rZJX84Uoe2PJ0G1ya9zVFxV5OwYkHn5fUiwfWELVJ46SS
DpjHQ0xEYxOcG9kmeyME9oc6fq0N1uhAlrbXH6Av6ERaVMk13bEY4Yacy0iGkcq7PIyINKAlLU2l
AKIIzfP4XukaV5GBDfRu2yL1XLZXOIf2Lskl+FDboC2H9zEE2U1R2xkRw7a6pX7+tpW9eeryR4FV
7mjD+G5tnChDeR1VSptiSz6STJ7/H6RRgtnDKsnIrqrs/deama/YgPFVdhRtM+G94NwgSbnG20bq
xibT4nMSqg8VUISbIT3YFGAC5CF7CW4Gx/fcn0fPK67E+3FOG4WsHiDXIcwKUq/F3LOyfIxh3Lhr
m83bWqn0aU+sTzUsTK+C3TbQxc+cl9IPtmjG+zkJbDOAWCoMEZPp7pu1QY6sdUMUJycbL2dXx/1V
WlTwFApRO1bpMp66eysRl3j0W/qqzE9LXmQxUVladcIvcnVdVa5jxaRFzA9vluTT8mxye07SpZ0M
h0AbeGByoFM5ARjYo45V+zwQ81qYuMsPV7Pt2MdlvE6UG0A5cKSCzrn7YCl8v8fDosMCiGfERtJ/
a9jtEo5xnLF5t3NfmpqzNTVa9Uh+YDMOw6ZpQAOFLctLBMx4ZTXsFkw3hMiFPApRqHUHuSWobhGJ
ehkwKXbr1CQqnWFf9Yw7RDD1ZnkjalGmD24wgHurlftFAvj9OzHfP4ZMjDhcOtMGoGa8fScjIqhf
Vmp+KiyDdiIfDazXyIzJ3ke8wSUX0JSNWbYG+m8aDw5Vtzse7BQW5cmqA4hxQai96FOIJlbfDhZI
YTayqNg/CgLaFz0pP8XqFO2C0fgsyIEey54mbaeyrwNz8SswvBBTJtNSv6JCS4f5L1h0vSUDzkDV
BcKrDV6DOXIz9EaxXeDIo1CewjTTPwKpvH/Acbxg8XAtRDBoIG9OzqoUPb41V56ywR4piuJgUYmN
JspiZSZtRKg99+LqJ0MlND27rjwjYuZmpbn70St5v/OeDzp0Is6jR/h182X7y+4AZrCMKDstT3Ls
G88YYroZeNDPrl9Svv66YmS8rgVLj13VDy17pjUgOk4YEJkXuQ89yd1ALY1HAjl+dIHzf5xdor+/
fXAyv9sTWPgHLMQGZOU5ZfzrCyXd7OKxq8pT2frT2aRYj21x6JaUSc4+msImgksqbmf1eKpChuWl
1bYn1Tfv8kqPbki6J5uBMzrAOhWsts/UMeiHdWI1D4mqF2e3j7+LmTpLOEjZ5xVJRkjGGG36XuPM
dL94xx3Ru5uhOthdN61A8/U8lPEVu3PNtWFnXhb05SrJQyY6vljXqqZ4uFkBwVvmtpzXkjTqXmQP
DCdn0LW28nzcgfGguqXl+d83sBUHS+/3ru52BzpjzxM7GrwpV867PES1KyUPIHRpDts17pXZbLzW
XLr4mN5SxYyQelN1tn2G3fm06PtK027rwMxAneflIebxsxyBgskcyHL4+Py76wx0wG7a+2jXN5bJ
bII+y12GI3i2aFdNc78QPxQcubRcBvR56mXJ5ia7QIJdQZ4bdhS30G36LCLOZtSclDftQP5//mQM
8HWUWFUsoB1Vm/Z41zexswdi/oPuosch+MkbA0FhAyY24uiadZfRNp78Gp9ClusnUZKComhzj9uX
ijaGM0v7lyynZO/mMgebEGuUepqe2dEE1zrUHysgTdeYwhkpg5czIcJjxkJxyUsksLZwL36fzIAK
k+MbzUermJpTjIscJEOFlrc4VjmQEOhk+NlkghysyaeIrDJC3jgbWGMaXpNf6eGNq7F76nPnVgmh
n4wwj0Uc7oKCkoEknRQv1XhEqdlt7XNmM0b0TYFQs+YYCfRCUwAs5OI8OsazqwjlvtSmJ6vjDOzH
5pkPMJcKZ+GKDFP2CsLVvnQ2/C4zvAsc/yEv9ODCwODqTzjZYjvSdroIcxg/xq2ujTciKU4zJSb3
Z4iBkF9xSFcbGebUtYGcYU5HX2DWt5xszfpF49a76ZMEmVAYuzJproklvxHyFrN6D66rHb1lelfM
8iKVIuRniSuUuD/WdsfwLcaFuFL6SB5GyCuMQvR594DSXTsxVjboK9kkDq2WJ1szTi9dOFf2DFbr
iWYyjiXb5XmseINTQ2Lp2JU6PJbMHw5OOcG9jtOfruDQqpbda9UYgmbT5Esc+HAnon5DeYxUrP6a
Du66DONoTxUfo+EiqDaKPSu5MSWUCwKgSaLbUtIEY/LB6TKtzpZTfapUHxOUiU5Sq2F+pR7jlnhZ
yqxPmKfJoTqAft8ad+dpTGLavk1m2aXy0EW4piNXl7u0zU/d6IMNU7gCjMtwB9ZGtVO7JGdGzpc6
wErBF2LW9lMcyI0bMa8B/bsEWns7o24CsxGCsELtUJCmG2R09Dr2vG6QHzqHRgatAGXIkIG6hXI+
aJp3dlBV1Ih24brWxn67HO8Qk2UYmOdl3152HD9psjS92GofbHrS9MbmTD8Vz1k+PAykvSCAMG1B
d6AoiIbScz00x0mwAi2Ojt4FsQzrBWKSJHMyHznYJzBZtvyNLexTSy3iyk60O61l+qPFaOzRyFlk
/r0LCiFI8HEWSXjJGkltcExeAinpS0twsE8Z52Hbw9ef1NHebR3BUWv6LBVxGyYIIdpQYhXRGODG
jCUB/SK2pazyi/Xd5u9Ve7PZKWRAlbj00WRsjOd2vSvmvqtwJutWQnM8fGcouWqWH3rHvWmqrza/
ARfW8GhOuNqjkZkp8+CXTqdRLKNXYyvtaJq3geq6oiB5xVSI5owx9VLJBfdTpdsGSf5Ct2V5COYa
6nle0tMTU4bdWc49aFyJTa6ozyVLFssxSb2ZVpXYJVpErvo3VgAZAwQ4mGZGcixNX6LUIqo8YDW3
1yPY8jWHF3STbvQq4fOQKm0GDjQ47CiQCvkupejWkW9Th2LhcMFVIqXrnsMxegoFgIc6stKjnVJs
nqZlvBvztNhWQ516dkDHMSyAxzFXv5YzbV0LAxUAeZBymm8gtkpJ3yMHICg0ItyY9sgFc/VjiVdt
g/0cB77YRnWLa9qwTvb86HAA4/bwXLbNyFM5TvkeCdEbRBmC4zTG2B3icN0e3Lwy7lo1+nmh1LO4
oi7a/a3CXH1CbzHi7meMFW5bsgN6NvH9nfRgwp5fKPWqHuovdBziZs3KO/Iz9SqWALrg+8TJdx7U
PRYjrLO5w7O3MP38dlALGhfIpTVOeDul8kcXbN1sKDZjWjtY2rXAm7LQ2TIJj3yVootBq48SOdEL
SWyuxqjb1l3VHUeMDt5yKlTqdhMMbojjAjeok8lLVFjCS1U1BlMcPjQiYbaaMfKboq+aLiX9Sq4P
kiX/WhenTmnCOU27tlQlvDhB9ugrMlnX0L4j5wchFf2QGClLu0s/Va6Pn0vAQpvITMynPIRq4gT9
enQI05r0MXuBz4YLUD9gVag+lcjO+sCdYDbRVudUrFQm+N6BCI/Qmnvm5Q4Rc8M9KmT1CmtLZxRg
od4mCaU+ULR6TP1h2hFtg7LWvFZ5QU+FScOn7rQXg6Ztt4FwYdHybgxnMWQxk0Gt3Y+psi/peZZR
/lWCWsB2w+fiTo6x7rv8dbF9x4iOq8DuavzsWbMRmaCc0z4UzDsYGcaH2mmMvVaVsJzVr07dnypD
GkfNGBgRS3hk8ye9mDhS/Fqcg4AtUNjbD1p3znAaEwQP5lUxbR7KJCdeq2Xf7VS/hB3GaUPtMTbx
AM97CEZ1YL80VV1cae+hbYCKB/Y85cEt9M9dbwxbt2K6qREFX8uKEHwWI+Lx3UU9cPBwW7ClAQOE
d3prPko7SNaQDTn3HY287U+2HnytU6vaoD18Hk0Jf2aeidoWNO0kZ6NEXygH8tbdCFkHW3YDEMtm
1EDQgLly0Rj32jwXdcIkPEZqedCb46ICkvc4ZDIHWeFAPU+si9oBTsKRhKf3ggBZWcrZN+iKMtTi
mRoOuo7raWfbcrypKG5dtWabb33L2CmIBGZYbp2u0LdLbKOI+00UFJ/M0Xjq/JRdWsSXJanMb24q
cKiNlkGntgD9xKz2BzYIEhsZJ0sfYg6cuvYEKvqLUqnFGk/cQxPC3CiEJGlfph0LSltuu1rNqWeN
OGYzKk0jtgQ1X81VDhRjVzXJ94zQkK2mLc3KynJc6JXylOjTQz358bEs0s0E9WQNkSzYAOr5sfBn
zMTmEvNWeLvFxm2VUx0Tp0Nnwz9i+9+GLKOCnOPuMikeW7tDsgs+OzO6UEPVRvAq6d5RBDXE8Q8R
3DctMBgMhgPWl9pZRwsQmOxFH897B1PdBXFieHQZfOJdYa2dp8UDw/KcyiuGPtygieL6d3gWu5b0
UleRqQHJ2K2CxFVWhVvan/UQOJ+szBdSXxTES4OPPvPT/Rgr32tGD37BSjkb6kQkP3GFFL6tmrZz
NFZfeB5MwNlY0byGO9AeLq2of+LDajZdgyvktrBS5uDGyLwV44AXOJQngAcQMoP1B8B9zzPqc0hL
XWyUAp8kp7hmptn0sZFtfD1/XtpmqUNFdpScRxIZM3nsv1lW9s0WA3KHPnFCV4MvSg+oYwW2EPi0
Ph0qV519zUCuqupWh+UBVTOakOX4cbg1mVflI5aomW8xkcgL2vp+JotiGJ3IMlBKCthB5vseFwWb
BudqFNVTYAxk4MaRg5uY/Q3wY2R9TUKCKNW8+YoSc1u9RiGtO4qf6velOd0XecHmVFOebCX5XmkT
E1kx0c6o1jRhjb2/CvwG40I4BJA+HEBZMDBM0lb7gHzM2sxQJn9/Tv0bJ6gFnUuglsKN4zj9ZsgZ
9UwVS98pT+OryV7NTJrZUcTxKA13MezPI96tdNUj6O5I36Y8T9UHYDD3iWIMnjPe+QSePw/5sx9+
oKpr70/6FiUGwFnwxyM9vJ1tkkQHcyG78hSNKh+ymiQHU4nwSaZkD9VJIw9dnMxqzA/luvN7/wtE
gceyNJ6AYI5wnzkytqm7w3IZ47hKMNakxAjMtP8o92a8HxRbuo42MpPdmV28faUtj4jRnIbyZM8G
VN+BumTxmO5tlZwGK6w5uwfcWGO+aqRQBo0fUhMMBTt5dFKse5Wi7ua2oaYZPiPBxsx9qnAlKda7
UzlGM0zCm6mRIqhLE1JeNSe5jW8c7YMzllQerrGpn41woBKYaI3PJsACrb6qsJX8Geel8QM2ZjO2
PNGZ0UcytT4Yli8B0V9HIJYOxMtAPaVjhv/9q9zRRtBr/Egyqy94GkNRxOY/h6KWjf2yOW8olvXi
Wwxea0T3T8usIgxnb2JTvwqdY9U0OD+Ih3g2+UlQiswyTMXZiAiuM2cB2X7O1X49JSqlNQN3X8HT
ZEddvdxYFd3nuORw8CfdtiC1GcdznN3cpm1NhYdOwKUW7aWSRrFJJsp5GODOZyB8Y1VHJ3xm98oj
+0FGktp0yCg9xosQ1VvMBy0zwbLZZQ1jZSOxyW88NaYMvSARm46BtRkEKoNsSceraE06jzirE91U
tlkYBR8Mnt+zeIVl8G2AJGAREXrXLAwoARutkVenMXbabWuVP6ssPy997Eu80p6TQtw9165vjvR+
BuskTa0bQ3f3ruR7Q42W4pXTl87nOU6xxM88BM6J/W1LPHpYR3gU177B0KH/jrvVQMYPfizesdbp
HniP5rkZjIiZKXeRbqbPgVWWFzaTn6JAhDgqwy/YboAYO+V68f4ZFqu3KuGuBeZUndLoRs4nIUiO
6DoAwmed7oMF7b1UOZOoTVKLZOXJMr/R3eKy6igP8qvTVPAd1PM23E0G7T8NRp9YPayoVRrHVapR
NB9WbY5phvTh71+D9V7ztwzmlxodFyaJcOvNosqjMyR7U9Sn0RjKfQa4jsrEy5LHq4OuR8Yvgi1n
iIFaE45znAn3XRJk3xqBtBZioME9gOIzb8wGvcd1TEUWqW+5rTMJjcr5XtsT+cnZAm076bG1HDQU
+lGVTNw6RjVw7k71dao8BZUtvGZGNKdyA1Km2I3UxRP0p2Rh8qcOo2DL1CduTmXUi5UTDdNh0OdR
YFpvWtd5miw33MZO8XX5G52iuvI4BRgqNQ3XAXOVBIzLnsbtz2zbcKXHH+iof/d8MhxiscIEjQ/C
+81HqTd5bJZjWJ+UNIhXsdKOK8Es+2BIjMouF/oY3OdbBVr8Dmw0gd+xKw911Q54JAea97DnlC5u
38lseIjXsX34/bV2/u5+A6SiCcxb9MG8pXmnkaHpccULzATCP/nKJ4JiBQobwqwV3vpO80nJ9YNi
jfoDakVDFOyuknBVA/06Nq7c9W1Imax07F1Y9LqntrUDJynv9n5Ud6jqVC4HNfunMXYhBM/juwWs
HdgFD+iYyLPsDK8zWBAre8DDSAfVItOgMIMSnz3i+b2jZNMxLhmy4Ab6KqKa6hyO47uwTLLVQt9u
yiFFPoQ9NALHy+pgowWVe6q6oWZQ1H+f3EgeW1keyg6BTsv8732UEm2ZTRdtCYYHYdNrrZmr1Kfd
num1LfvHMMUCm/ltsdcnDQ9ZRjco2i8Iq0Z9bupi2Idd+Q2+0rRmIBefMr2ujr+/QH8TjKOum1sI
6AF4Cdppfn0yleWk96pj16d8UOj3zPHCxSYJCZS3eiWULwVso9OC5MJ4i95uUULSsTw6dnaCLmtz
n5vGYZnZt2ryNcJAAbVB/2Bypr1fMxy4QKbOXY4d1X2LsSJvaFnA3ZqTkOanpmDC2ZLLPAMR8GF3
DrSAeVFSUHiMZdhX8LJGrnqfJAzFImkfZav+adf6r5fh/wSvxe2fz+763//NP78UcqSDOGze/OO/
74uM//z3/Gf+38/8+if+fY5e6N8qfjZvf+qXP8Rf/J9f7D03z7/8wyZvIvIJ7Ws1fnqt27RZfgEv
cf7J/+2//Mfr8rfcj/L1X388U3+ce1HdVNFL88d//tXhx7/+0JYZrMYE9r/++kv+8xOX54w//Pha
N/+4tPXzP+5f6Qx6rp7//m94fa4b/kZN/NNgfdIE+z96SWaAEZ2Gy7+x/jlXRghGv0AR+Ik//kF2
pgn/9Yfi/lNFNcRpSh4OJNDSZlIX7fLvxD+ZE5OnM9lFQT3S4Uj9z2v95Zr9/2v4D/prqDfNm/pf
f7zdQ8Pw0gCIibnPfs5Qvbn3HacVInDx3rsavZB0KIM6JuYVqpiDC+MQIJ95E+40gN/1018+tv+8
lL/+6vljlX/dEb793W92hHFXug37TuswDJ26NdToizHMDB0TxgmFAbsgZA9rdhnudRxH0rBWv38B
f/veWZkxEznIstab914VYogpdLIOEW1xRzehDsvurz3Yi5Cm5qHXvDBKoMXXg/qR0fjtM4G3zrAR
86hwMGNgZfp1yRFByyUJCV7nanK1UfvWvWO2Z9KyBCGVH3RYXsOwxpHPyTurrEtdkeT3iw+xLu9f
x3yEgptl60TK7beHu1YvNZw9o3tQ7fG+FvFrNyU/9AEooy606imyvFRQ2muEQbqxW39fywk9SE+d
+99fioVd9Ou9wGhHZUohLFLf3Pe/fiB0tchECyP/0EYiWtlqrG+qUMewFEq8OU5lMAjxzbMWMo+g
eu+nP+kPSxtpMshiDQQsBuuDi8TQCKDYKUKo74/4+6RrX1F395T6qQx12dj3blce80g9+WFvH7UY
6YhzP6ILnEOoLjQCffDW5tvo7VvjBqMWwcFO+O7gE0R5Otnj6JPjjbXrpJAnGu+GHI9JxP+9Yqct
D24TaBsUs2Alwmfp+6fGKLKTsMl4EGNYp9qcZUb+YLg0MHKDkprWDWVUyNrMiPE/TYTcTPgZv3/t
y/V/89o5iXJdeAMa9+s8w/7LMJ1IBoM4lPJjzjRpG8pao8md5FIZRxu9tR+GtCi20I/n8AfTNyMP
DpqaFxtV6B/wu5bk/9uXAhaXkTk7Z1d76zBoc0URSdwER0s5GkXUHroyP/dtYa1A2Ojz8jB4gHdM
qrH7kkc4RjwbTJVTrVoHkVZBpEjKKfP6IWj2/nFKonJn8LMqLME6yK8xaiE77o4MFLvbVqGBJphO
qUMfN1JSslb1VN1lbTnsPVneseTCc+1i9SbykYTi0SZASkuiG7jsJxsqIC0cVFn5hMndPWpd4Flq
f2tGZkk4xff0PHI95jyF+r1rM+kNVe7Mit4xJgq8PyFyJgPMIMUGW63fZ7ZenzmZqRfbpfjeoayW
e5ZslgPyZxO63eySgmvDf61zP9xbbk0P7qzcOhOkcXgynlRw0/qXtDZ+cBpBpi/sZ7gF1daCkANt
ztqpTeiAbGUHZOXToz/liRf74bAaHZAcialnN/D369RHJqRAN9LAgfV2+lwCb4VTnzqHURHI12oz
fnATvlum55QKs3McHRRIvePeSOjgKOuWfaARGUwjfi8vAQS/LsfMvMoWqp3WYB5uWo5GHVPT338F
0Gjefn+FJig20bFvcmB7x03Q7Tzt6tIQh+T/Undmu5Ej2Zb9lf4BFjgPrz7QR7lcUig0vBBSSEHS
OBlJ4/j1d1G3GjczojoS/dJAP2ShgIwMuZxGMzvn7L02ayz0F0OkXj4YcVdClyUiIx8xRM6kNRKp
ejflKIbFXMQ88+nqz/OZGcC9GZvTwkCEPy7EQ5Aa+anO9A9Bv3hdx/JSB/R/atsnuapKi5Agakg5
dZytataMGstN5mGNU/TM08b7WRAUj6XIdnnQzWosPgcP1L8ZOVetzfac3z2+s7RfmxqjEtUI8KpC
v00LA2tt1W+AbPdnL3vq7dYGVkclPpLRQMQEZZxub/KKxrdEtO40t1if2433II1mj07CCAvleQeH
rWvVn2WXjJfGgUdfvTDJe6/tYQl0nhteF3874+4JvWhbFhjPKhePp61ViBQFFPpGddljoOGhaTnZ
Kq1hJN99RgoUROQDCYu8GGCNjPBPTFutMAC1+VhOLDqolYmUIXaaT/72KoPNiMuLNgYpYspqj3Vr
0ZH3VsI3sOoblYKJ0m8wflyQT9Evi3R3ZZhmsxqGOlgiIscwL7DBVD2Ha031aFW9tXPwmTjyhwZd
IgiqaKNM+aA5qtt6Iy11P3pwFupSB5mCuRINhDG6zDJ6CLdxPmNoqYNoAyJiXy3xJc1zXoDIJHL1
Ikd+gF+P5Fzh3Ma5tcn6CBFC4uxiyxA7gjmKS0a5Iev0e5ROzKjJoMD6Ox8RVIjbukSI4cs3cigd
wt25nSD3utLtGbaTPsOSwxVrRUOxB0e27ifT3xEBnV9SQ91yA0JbapjnCtdlxykZEWp43wFaXbtj
+eAvjMx8opElYZ2RwnUDOU/s3Lw/2NJUN72Xf6D62g0Nw+qWemzbVEgxCYWN10VTAcxKm2zDVNcH
XblrvfTWKHrvbPt0UIq6OGhe3+BNqKgTTfrGgYu+tp8f8kEEp0D5z8a55I560TLKRfLKI5ytr2II
B7+lNPSI+tSaGT0k/TVbc9D88HLJfnx1yq7d9OajUwTy1pHeAReVFjrK0yjj7V0PmeHeS5s0lAvg
2kjNEYJuNPGuKtbEEldQEQiLTyesYKivmijK9lNH7K1fYWt1Wk7UOU+vTMyKazCrnsYiIT6E0Sxz
k7Td6CPe3jox0l3W79k3u3NXRY9ff1Ka9bM+N+MKl5ncyYmwOsfbavx1x1SNbx3qgpW0jQrH62MU
D7eNLUH4Tp13VD/naNSPaW+srAh75JDXSNZNFpY9iRuUty/KAh/YuQ34J6k/EDpwoZv0aKAQpQ4t
H53cYIKSI2O1Sr9ClJAUK8aeIyrKjmlvtDIjPKGR2z6Wi2nLbNhC+tFlYU/WsB/txSjboPtxU8Im
tXza2Wb20foFXvNpenWQkKzqqfypOwnTWV281ohE17nPApDuzLmimEjVcZNB5jbSVT0aeaiRmm42
D8Hsq/3sjPW2L8eUdmsYjDY9wYw31u8y5MqoFnByfxu7mDwsOtA1wuRFu7jTYIbclF58zdAGHbyx
WTcJomfiCrUlomjYGWng3ui1WAsXT7vXo/VSEnNnELHgRq29oGR1L8lpNm+q9wSq7side9dpTXIo
K/k+SE1f4fOMw4TkvFVjRmAgklGtbZRj60LTbz3V4XWB4wN5waYaIjiEHjvaS+Ha5LL6MeTFG9Lq
mgPCFbNYZup1Z+KkgxKg9PqnW70MmksaU1pAQKkGerOgwTzXbAg7J9ugH2IWnuYTD5FoexktAqxj
MEbqHPHG4shkICzKneq7PPxaYoOsCaBzx5lXUNLSLt76pHyttMcGdcE+nrIbp0vMsIpQjVmlTmBG
24e9sL9n3QLpHPtzWQneKMsAnNS9j6TPMN+cp51LBPiqnaYu5BBqnAKJLbHFm2bQz37GFLGoICPn
veTygSwF0zmCGaSMm3lszjGBFnpvJ8e89W8J1bZ2g6weEpJ6CdxkX6xnF3NLqRkh5e2GntOHULd1
g26ZdE5n5zKDk0bS7Ko0jJkQHD1xKscSJ+igr6B+BdsoIeS3nDS5h6YbJnl+LAPsysgrbpuWG2o/
joSs0H9BNvUdJDBe29gsts2M1WsKShciCdZ0o+rIpA8urZvzvLAXw69hWmDaHApFeYswCTClidgk
tXPyiIw2RPiVaIV5ojCHPTi137ox3vS2mxwo0+/8Kh13me/c1U7rr/o01vdDmnzjd9eOBQ24DA7y
2s86ct1asAt67WyghhxJQ5wxuib+Oi2LmhsbQNwJoQMm3kQenOLe0ucxZJjLuSpZKLAJIUNGkrQK
TX3mk/OUJu7JYmq7NpvYhT2Auq3eEtQdUB5wcpN2ZJx8q6cXSj5tbz1I8IDbMp5vh4R5M21FZhc6
Kkazem194mYakIirwNOQxPoWDqMG+XkWCA4H/6jTWubyj0tGUykn2dSIfxg1/l4EBsxMA+54BIRQ
G/9abZQokPqSEPVD5thXvbWCCy279SJOP+PnPLYW0D6Gyc1ak91RxYgaBhLbcIWQYvY9NXC/MMse
j2wLL2JiSWZVH22CGTrdsl/nscf+0PPlaLYixbnN4FP5KB8TG4+726XulsSb4h+6i7/fHnFekuph
UblY1La/NBkGzW6rOfKQCurVncmkY9M3DXDtY9ZTb4K6G/6h3vzPPzAwdEd3gDT+GhXLuK/POIjw
FgXIrD0r42i23aPf0cmZoqRbj/78T2jK39oIPDgbFyx3ZLoJDIr/Xia2yhpjajfIo5ps9u3Un8Bg
fBtmW+66BuUDYVYrEDfTnYVP3lBTtGpF9SAKcOx/vq3jEf69XDAD4oKoErmve78p0ceOTGqdfvvR
7YIeq1U/hsIlaTGKxmSjN/O4ZmBtrIoOkk+m6p8KM9Cqg2CxVaIK+zhrLlyc4AtEGtov/Cv+zMV0
4O8EQK89yT7Zxm6qn2pps08atU7HnNFe1qpL6t3FAlxPkBtHvn2fg6DbaYGg8oxEu2/agm+/aK1T
X5TFCmdbBPqWTEDN0a5lb3kb3x7ofNfcchw9c7ZD3YExwKtpj1pE6KV47b12N3APFk27F5bcRZ0P
iU1Eb7TQip2JIkzv5vGxRGLRjMVjmTfi4KfZ90yZxU5l4JAaEOijGau1xz6x9QXxvypuJm5lP762
cWyrnDQpd9UccvsVuIwQuHBSsyp2iWdcCtcBxJZy9ZsKEniqANkm9ciudVS+zav+Wla1uepGl3SH
XD5FWCi2njZ7BzdVa4vhwm3VE1yeav3FYOqLSPboR05xsFW19TpVnOkF7zvyGzc0u3cdWXSIkgk/
6JEF75oiuFEu9/PencQuRsDh8RvuParmlRqCkUPYV9zadeTPPlEidhu8+H1AzKYh9hXQsbDxOs6Z
5bxyZH6EutmF2GOublxbuMkyOG5dF2qzY501y7wygHi2Oeu3YqbNbscC9QbRgtmAYKlByJYEPKA5
uHYEI+CL7U4JWjC8rL227grjtRVQklKQIXN5MfIIJItsX8lPUGjKftZLs4T395uhF9Np4Tyvgnly
VriAlvmD1hzw+rioSQhX+NrNmUoqmHHebUfRWUp6Hm1T6WHgANTLu+BipySWM07Z5k2HMHpIMPkt
98oJ4xB2L0+EebrBWmCwWLNyJ+LgvhkdlLxksktFomqgDmVT9OS5pLsuoduBmBN0v4g+eDPOEMG9
bRpE2Q5G5QEgOtPEoHKOhR7xTvs+kI628teORmMLMxNMo6u33Gd8FTQn9AXrojMc4vrGlxwROld5
n/DTkq6BNoV157TbkStgOetjSKMESpW/zmVGV0Xkz73Zu6FosDqDucXbh1iuRXGqdaJGVBgH5POe
rIngRzcBxrVQY2rjmtYYUAadezJBqwjh4Bu3DEzAJmvbxO0UenWcXbbrXGsRTLuvylUi3SDYMP+m
F5CLgsbdt/iACVGaT9GAgtEu0296zpzKoBmzobQrgCijZw6ofsQJvaxcZV3h7iatvq1su9mMQ/xe
CN88g9wDpmURPTLQ1q0EVTKJOzs8yOJAdjX6TcK9eqBgGAzKg92WwWaht27HBZ/bw+KAgUBSW2cv
At9sgZINTkgILCdf524kt4Kt0RZiXfc1MW0pa2YM6in8etJxbA4bS2Q3pc2oWHk+1UrO5odcfGVC
OVs71WNfsxfz0JNd9/TVK5JuwuHv+qFbVPramY3v0uQ2Ymi+tYV3YZd74VwhC7h7Jv8duarcoF2q
ya3Zq48ulVrYUSNsgzp99AeoKxNeoKfI7LlNg/6LKvC1wkvWE8UR3ucGEdYoD2PqPPlJUN5kkfuC
7uLWy9S49wOaDvClTomV+vth6EOhLLFjW7iKoPSPXy02ZNxbpyjdvSYHtsa6vWsJaihdGCPR5NEM
gWg14XHxSF27wmOH7ERfaduSu7DVI+2xaCseNOvv2Dc1BUlA6Cg9METgQWyA/tGbtSz1718HxZDl
odLJYrKtEXusVgXrMimDU3mjDEHWAr/8bPxUbnMfTNl4aBlN7XtLAW+j8pV5m52MTBo7d0RKOBXz
4xgXuIDMJCGEFSBaWg37ubaadalrEIBM+Ed+cCBsgA4xmwiObHaSWPvsNamv53j4ERk9MlFzwdcs
m2DNn/SZQoZ5zEXNmseHbo4IC0IivYGR89QQq+jlEpKmvYqrODrYox3hpIihO+gmm/hAMQrfBsEz
G2/R1vsocW9bw38RFKJnA8noyo0qVMrBHSjXN8cFptQm47BR5FbtK7f7rL32WKKbXDWNf1sgVgL9
uFTzcXrKJ0XgWA+rJuLbVclbOwOu821oRyxNDzsrqjj6r6FqkTj4EopNbZxjD8lk3Ap2uhTEqL1J
iahfa7wx63HKzlhusrWZ0tqJFUvAjt8DLXI3AZaKLbr0di0lh5hVZWB6xhTTjASJ1Q5DuzMz+jxs
FVD2u4PlRQ7gU0ruMmv9bc27vuxYe7BQw6ok8mHNFKWj7xk/FAMyMdWZOjJT7Vwp6lK0gPluuc1r
qbUN5m5C2KJQEi1sPeKt1k3qzXsVGc9JjRZyrHmMUFiw7kkv3aF37MNsilnSdFYLczZXfbugdhzJ
OUYPaCmcjXzI10IEAZ1Y/P6V8TaguCJ/bbhg4uAnlJSbUw2JJ7PcF26/1HT5QwHGi1Ou8ghUs4EA
IA8rMZWHX6WEy7UQP9mnobftasyabOfOcbmzlc1DKeZLnOrmygi6R0hv/MLNYF+1Zrwsau9xcnYt
kPYVx3W5HlqozlAXSR9TKR1jCq+V3TO006D8wauhP9H4QXdQWrEdqcRENJg75LDlKiqksf36dito
ZVUaEAvLCIDIsrFcKRdXcSm3g6vROO2+6SKm1vTZ2hMwi7KDP4Se+C4TxqkmNpOn5DyYfoqwLviG
YfYGheAhp4LfpEOyTav0iCvzZKQgCzrQ/qsgFR+gBq21fCNU55H+/Eea0JDBhVDaJK3kNZvbqB+k
rz/3yPXXWTStRlceR6E/ELNC0kTtfRt8ew1E86rPZKeiHDsGs3FnzcO1LauMiTzssyjgo7GhzTOE
zMLnsBUMFnoA8pM0L72VbjOBQ1lhgsrz4YFWUbIa9BIzROl876Un+Qp3i7gf/E3OOVp6D/2CzdKK
+qEc9J3fUBnb73B6fVKVN1XSnNKJ3lMGd9dRSAz99EaMgCM792Bwm1mhQXnVHLEu4Cbw0eKnuKat
WWhHrlw80iJ7Rd6fJPMqyNWpi9MPr5zzlS5Rlktu+lHn/eiUvpUKz41utadhsaLWtDoq/RCRQzkW
5sdg8kvGYphXMww3VF31bp74KT0CQxR2xveW9YwfG5eBrMlfrrkqN+TsBFH76lred2P5r8ZMXPKp
PpBsJdE0aNeomo597d55pnUNpHyVGQYDkxjsvNvqn3Pa7d3GvKHTNK+GLucWBhzCCjByFvXrLEGq
VhOBs37Z/qhpnBXPFsHesJuyRZJGA7mx/ZthgtgrS44GPyGswMRCOEPpnINh7Yv2UXAPSblLmEn5
sfyT3+aUyavI1rekl1yW9CuPbGFRGA/LiuK2ij+N7GaAerQ+GLFSfLK3qRfHSrtQr6Hi2hZzwa8H
zkn4NNLadl90ondXTizUJjVwVE1Rez+Pi61R1WozaXuRkDk4oyqk4Ym3P9bVa2oDrnIxBKRathqK
MJM9bGljPEk9fzVIA1zNWnRjJ+2Tw/pEKfUCAyzfwS5ngrAMpSRy+K1rf3jT1gTFvMmMQF8ZNu4c
BQpiwL64dSKRsKFht8syns9s0jW2p+GTTeXT07h/DCXizkHP+v/+81qrxjDqexKrB6Rr1FvTuuzz
eRGxLX/lwI2lZrvN7Opb3NTM1RRS/VbXcQrASqGkh79CSBNjOaSvSgzZMZ9ASAyC/JHexmGRWic9
D27GKsEBH1jXjG7XTRpoe0N/bylZqYAdEYogurNF4nKxg13go2hYOxCXlGrueNsaciStZwblaK3c
/Du5iRjgeaHPcUuYs8K8jbjrCSV3dNbsGb/w4L512Ee3UpcvMK3yXYoqnAkLd+uupONlJnVPA40L
TJJzAaUSb3auZpTcFWnhtK5O8DL3vH1GgpwccCIRhHf2y2mEpnAR6L/PtaD8rNPq7HcOgduz6awT
jSD0wDIkESDimsvuyQ8qtPHTSo4ppZQWf47Z8LNWxuOk07Key/RQWxMqVM/T1nYHVACrCDdJq0dl
uUwzmY7+SAsSiRGPT6u6TfghOngbY0B6EI5Imm8sfp+VPsbODr82pZXt0P3PepAidA8rx3lx2fHP
eI0xF0XytdBOGfeQ/Ve3r2q56qKDWEH7q89BLhRWElrokN4Ij8jEfVk0YarJiClCFFz8OLqSkL0e
oVzexPZUrrnhpau+8e+6tB/OX5XQNAD0jGR1AO39UhdjfN/HwR5O+BKiU1JyuPw8Hwy3Q1CH05h3
PmP9cBgqbxtdqvpJckW7WII9VX4abWkicsTArGNjGsgOYVSig/q3GeISUZOuq0TYJ2KVbvyu6M+u
131INTPZcptL5mCgEzDn12gM0HJ6qEWXu5Rnlj+DSmMT7CdmbTHLFk/kyh24SoPBJeM9MHV6jdbO
dcwjxivUSpFPoAiNxI3IgbDiZLZ04eyiAES0wq7j9/7Fw33pcKjvmwmUQ9fybgR8C6T9nTERJXtE
gQrn2uzxUrUHdwTTbLmmu1AkN23EA210Izs0efQD5imfhiKfIXq3rkAPY3NpUzAwhH3ZRUwzXL+a
ZX8Ef7pAajOxBqk9hKJ2EOXOLlYIg0JaVV2y932SmD04b30a3EhnCLjHiR+K2nAXGdMbkM43w0Tg
y+wHD6TQ/ZfeX6C9JV03z8xKYESshzbL1W6caV/mDpR4O3dXfkuwNZDSGkQhv6uxzJMipqgnfapP
9HS27K/VTdeBi2sHdO9Jin49mcdsl2n1d1DLdBTcslgbGuBkyMR9qPO/IQMQTq1pP2X+XjljRbVq
uHyl7k51xpvwgaEpOT5ny8shHI3ZTZmrrWYWq7jLz5OdWCseWjFKxWyiBtbR9zdf0/7cLrle2U4o
cQabdp2R2ZuzXdaOWud9ONWYWfzMxHwPuDvzZlJrPV7ZCqF2oxAFxB73F5ILqefQp2LdpCr0jU/I
80e3VleusRZjkZrdIsN54tQyPUJdNJnXZNWWyfWxy8gOjRNiKeMeby2bAglS2jFJnTvmhOvCyHdZ
4VK3Rsh7oPPXk8mJTsuJRGoFnznXVq5lHkrPPPa6erfoWsQuO+twV/PVQtxk9sqd3K7aJzMrXsoq
+NHk8Wc3HrH3jesl6sibaZv5qDNit+nPgAZBGYBC75iMhARC7itDi9eRrzPh5UNLmURgt+p0NVoI
Q6NZhuRE7+wUCxXtf9diSkr664XahMSTaG/gflnxlm3rLOOeXYAA6sSYMH9CpBoBIKb0OWpq+EzG
+tK32Y6ezAuupU3SwoLJUZ8nSf2oe1iry3lnN0WoDEW5gBfJKC9t7T20Hi00E45QvbwTDhLoVS+0
+8EBm4TZPsrxz36NkKse8lwyGjtbGI9xweEeOP6PMkoPDAyBCLlpRFxTRymabZ3U65i7tQf4mE9E
xvjYwLyDqOAb2bLdTMs72LauBGfq/1RW96my5pPiRK0SLNWdiUq3EjQdgnnxVxl7PdeQnJSX1AIM
FYhnXL0ZO6ZxkwyMJ5Q/FXjV22eajBF43mAfgByD4Ec7QSY0EAwDcYAxG1uzdqpdM2d3QraAlFoT
kqMxPjUpgdhmbxJv4LFp9E6mbbO6cndGzugrphfRyTQLTYHCpHSq969JF2HFKfnecKyDelskA5wd
4kjt1pk2gQuDa66wdWsDGgJyGgsL51g1JluXiVJo0vvgnchpV8LgrmOSEnrd22clExjJ67WNEAqG
ST95G9umeCO+nQhKbghmKmiQQNEOUx2jl1GJ4HFoNpOv2kcwhx9alRqbtqtMcAIWK06CenJK/eRw
+bKLgnkUDUsugipZW4Ex72a5Hka6E1PsPoKJ++Bq/zOmutgYGgCM/ntnzR5WPC4tkpWHSMlbS3dk
AB3Zx1YvxIpj5Jtc+j4Q8hkGxWCWkuYukLp7TH1KQSDUu6adbzCz4nFPsT/W8oX7b8OawsQXwKjO
2UO4ea6BeTerSGdA2o84p/sgezFV+82RqtkIgoE1C5GiNQ5gCaRZHPrUDdfeYOQQqspyF9AnqKqI
ZeL60N3174r+k3JkunZSxz5htUTdg6Ox1OgefX3tX0NFvHvuxu2nJ3fW7/LlcOu4ulkjVjyr9YJ1
U1GMGsO+r4069BPvNu3paIjcCKGbwTXLHGMbe4lgt5RnNBZjSLgEp7cCMFcPPkcAk6/BAzTHdhLQ
eZIAlHemyYSrH+p9XYlxX/rBDyzOBbBwrdt4YzHum4HCpGkgOS0dv6/eHzFMSNGEF0A/XPjMbvyO
O87jXpM2Wyw/Ddqu+GbWaAJHaBdbxyE1Xnc3FvgsdEPvkEyvJf36IOMqEvTdyZD2nTM3Djm+7sbo
6APK1m6Q6GGwI8mioDeUnTS3TI6cGfa6St+mnlwnF9N22qjN12DMMeYPF+/bSm+PM2bNwxhlHMjC
rcLJBCyhlhDf2sd+PMfNupfzUTfREIARWhdmSgVYODcdJQHSpvkwN02CFZsgm5mDmYE+g8sqg00Y
jZh3mNzFcyC3ve0P2Hys12l80gfzzRGyAMulMEE0fHNEl36nCw2KfU6tsCXibrtoDmMr6g4lJMYV
cUIKGDnFpjNoA1+FwaUYTTvpnAbzM9y4NaP2c9reGzr9xFK09bqaexcKSbx1Cac+eUZ+2yBXPqEJ
gduruXemy4A+eRl5anHRs7EoMMit6m7gm3XrHBOhTGNaAqOUBys3YOJ15sHp2nemQ09DVZ5ti0Hm
PwyGfrXgwd5jWGg4ZDDiwkDO9fcRlWNHEhlznuCF8d01EqYbu/dQ9wuI+M+Vu/KSdq+zdlczyyVL
hysJThhoHe4VY9k8B3G2qYzxbel82Ic/fzb/V5LU8tkIsbAD1wYIBEzq75/NNRoZFNHM2Fzznjtj
/C61b5lEm+d5b8Bw77quOKaCKjjYWV62G2rv3NrFLf5HyeMMrnE3/0i1jhrPOTs6F5UJ/0td5BQF
fXN2y/e+geCB0e0BK++1bAnt6RzgPjFZYwxU3S2jxHj1bfgE7vfMiWzW1oOo/U0umD3p0DWg+UTv
eho9tha0lC66kM1y8JT7qtf57WA3tyam5yIQDyOFmOrOfiPRUmMcM9RJy5BfxTrcDy/sfxaWIBdi
2kfacyGerM7ZaPMEVcEJl7MUnv5WcEWmkY1SbKdZ+iGObG6d8wPrgsT48dDo9qk19xDZCPepD7rp
hvCI/NU/PJL/tFwIr7HQNaH7dX59JK3Cg+suNyw7bnZDj6wHs33jZwAcrBNlBzB7I7s1nOhbsmSG
D8abx5IaZRAmMfNEQ6MnKLhaONmZLIeLGYGS82nxe73Ez5hH57aEEtbL4qcygezp2YWwj02aWECd
SW5L69ZZIYa9ZXm6KQQH3Qw1K39cfJFRkDwa9XtfE0w92cFnH5GF4QT3ak5fKwsjY6wXQLRdiDEl
VDy/+qC8ov8zfRq9AhIDNGC6JfbwVMXasbn1qUKQJjyJabrE+nQEILNRY7Rf/n86q52vp0RcGSeX
SVLKDmBx6jNNephrgRu9nWipIBDoInQ/ko+9rdGy7vvko+/Q5jjmcEGdttMqbD1pf4s3k+bQ8Gka
xSkSazXl77lXXv788H5XLfM+Ier/8lC4KEd/GUfPaYNC0wAMYnexBYjQ561O9UstUUAIv1/RdgBQ
hWCwEnIvDJqXDUxke6zv//xBzOUH/U2zvHwQ33Fc3m+PyJBfrIZeNhFpWtvpsVHRT2Ft9aTeQ9ba
Lf+o0roOtrFPTfs5z3/m6APXtIRx9VjBDaO0rWk399I2f0Rq3gjpncVAu97tXv78Ge3f9QIWvlyH
D8qHtR13+fd/kXhraee2UsAoaLB53+K7uO9i2e9LY3hz2ula+1W2tbh/IpVEni6zDlFRXP2sEARx
GSV5Gy//zGiNcQlmS844jIft3L8Q6tACb5p/IBSJGV6jhvqacZdt/FxbimZOjd2/plOlm8i97OzB
0tkFtMFbZ7q4UKnOlMkRSmpJ+1dpvAVizpq122E4y4vQjuFqQOSCBlKaCrNiM+xlN4T0iBLudNLe
t3m2+4cv69dtYYE0cpZhpea7cn8LfSu0SS6bRnHkNq+ox6v7QtZvvY6dHCbdvW9mzC6qZlN0eJzb
3HWoxJN601g5O5orIEfoyRPCXgYfBQEpjqcPEC5IvMC2q7Amxu8IZJOtZilFcwUL7YCGNodkt8tm
MDQe8vcJ1vgKfm0B0WI4GklPG1nBlBoFufTgmtb8aGdfOAufh1i0dHZDu3qRSHBvC13/0Y00KXAB
T2GXMGxmTnSVQw+QJ3ePJTPCP39hv3l8Atz9uqWD1bd8G6/TL6+i4xTJ7DR1hY99kSWL+KE00Vp5
IjmgxSBlzhzgECkvWOUwuumCFP9wuFrL4fnXd3D5BEhTHDKz+QBIuP++vkmQwzOru9WxxOK3GXSQ
rmA/Nm4b6dtyhP6VqrDJiNSi7fGieqVtzcw6uXMQbDp0JhsVGBt6GAPMh/ljcpMPSx8n8LZRfCcu
RuHiScQIuO6A4tVj8H30X0t8eoxO46X+t0E1tbckZiQhndU3iaGsGmtEsDK+80tobrGiedthGDRt
fQPy6fufH8DvC5bf3ufNcW2k67/leDUN6LOSvL6jyQx0Oe4Ojqiv86xMCmsOmtpQ4zcF3fTPP/Z3
s6KOqclwLTzoHs6eL1H9X3YVX7hO0fO2IIMH2T4NTBS6EpYx5cCRONNbozT2TpW9pTBvtvFcywM8
SAY0XjExZEpfVEMC6Ndn+n/mV/ybx3H3WS12wPb/B1MjgAzLCJYX4//sarwszsP/dfOWd1n3Nz/j
//zH/zY0msG/eJ9YS0u+Gi8OF+l/GxpN+184HG1cGkj4LCfAz/dvQ6P5L5f+MhZDXkQP0q2NCu5/
+xnNf/GvcEcvbvyAD4pX/v/Cz/iVgvw/r7uHzRJnHdsNy95k3f/qaGtlLeJM9dWxy6PnWYg7vSS/
TSnv2SAeHTAdBd743sP9kIH+mE7TPfvWgcFxrrk/Ilq3omDk5FmvcT89jgU4GhPOwzLE3BClEHrp
eJkxaIuqYjRejfd1VX7YwwrD9CVe2NlT07xPdv+ofO009v3Jqwrc5qgPcW9VhfbgluJu1qfHIu0u
UWWHsXnfQaCTrXWbNAjUtPzGRhJgwODtZHFjqfF+LrHzBMndIJJzkmccg/YRI8GFvsKm09znnI+B
g+CfqCX2UhL98lUCSiBz0gEjC5v4l70bM7Ebu0OAxrbHcNyZd1FWvdm5fZ29V6slQ5jrgWYMycob
FgHE8KkV7gOKzFDY1r2MNtw4rjSUzyaqEOQ8lY3WOad76U6hraMDIz3RS7tb+mpHGQ1Xw5lvelCk
iNEfmHZfayWOamgOdZ0dFNWXgvpTqCe+Ge6fT0LAlxz8n9Iw3/+y8K///Qv+1Zf6H5aQswRE0vLx
DFLIfzVaV5LY69yO5+NoZQ+do32fuibsiMzY1EBtiB+X+3yZicK3YIotk21uXPUFojEZGk3rJiDD
kgFdpGchspFk1VXBnT51uM50cfR7GNtOtsyvIvEpKxNuqT0iF1fZafS5U6VlP24TIka9Mu2IpaLN
o9HOGDXRbIbZ/BmnERVaDyh+CtxrZjNBLtUPgGRybwWdpPN3yrUh2cyx/ZMxmAIpK9XG1OnjJyre
4NJxw8Zo9ZVYOCxGUiApLrxrw2kE16rzyGmSHwVnMbp6uaflFa8TmaiT2febP3/RvzirlnfVtRyM
hQa29uV68IsBuFQFHgTfmhBxB99kkPaIBPnAwSkT5gJ6ly+taq+m6mlF2Po3+C0hJMYibBE306n0
mzUYltzltTQsa//nD/dV4f199XNfZ+FbpCJafNBf7sUD42NExAMs1h40dRG9DQrqrCOJxxZ+HsI5
RtTS3UOnh8/T74pax701LEk3ZvEUewjecorsdf9t7s08JLhGrsZo88VcwCvCSHcy/ouzM9utG8my
6BcRIINDkK93HqSrwZIs64WwZZvzGByC/PpeVDXQKTlhobqAKiTKTon3kow4cc7ea59bowA3HqBw
P+ZfyPkrkyk+FFPOvYWwvxJJdAnEfszDdNMlLucD2W5JLJgPMwJ8sgsYRdiTBK1ADWPNeF6JByfA
xztKhZxQJEgtIMkOPLy7rNXjtrDiTyriDxv92z30FwO550OBsOlevC+vAFsmqBhq62RN5K8RIHbr
1G6+E67+USH3WUd2ffAZhMat4NkcHLr/cU07UUI0RX65BB+Un9BV3qKX3986ol3ZoJZrcvBQfFi4
7NAiDysOzRO+Z3ByBizISvDacbhgsMmgbZWZQH5FD33WSPgDJ3hE1opbZcyYyTBHEPIkKh8K/Gx+
xit53+xZvjAuDmG2yYEAWra/1Kv/qIw6PFCzqYR5MnXo7RrHegxbZtI1itiVrgh4kNkr7yQaFkpi
3lzXQS3592dbuN4fS7tcVjbXDjyT/fLtz/9xERUejtT1BvM0tYxWUIPtKNFywEhUo24vDti2XsB2
xzsx8ELmeXhKCPmD2diCqFr0brp0w42bcSgzKJ39cgb938onlDw9YufkJ3LzRWw2Y8abKmvnqu4F
AJy7G+Pw+e0HcCo4Rd0gsG2nFOJyQdT2eq9hdqKTMw6eYmxESy/f5ZieRI/uZeieC9TNWyCu/VpI
hiFL3mzmda/SwmbkCoRNBNlcmi7/7pT8xfrWIA2CEYzmdSvpNSEgIzxtzFZtVXV3KAUuKssWxZO3
4Xl8JHmMith1ySGzlTg3Dt64OnoyZvtXWBCFO9Lj8J0kWtc+vy80a3ozvboe5+IlnPwCdazxYtjq
Oy1GuoZBi4Cgj8goQkmgiFs3A9aN1kiv05EI5LAXJ9LowVlPhKt7nP6dkT8PqvgHYEvtQ1/y9Z7s
FrlzEPxObfGS9JB7agGHCbUisXneKrGRJJWl+zt1n2LXRVmjGPpbsyZyY9zOqBuwu0874G4BRMAv
TjAShdT8LsZhXzvqKBq6yhNRrEfq8IcmBqlfiJcqGdvtKLpuW002RhiWr8qnH6Xs6UL2JhrXadFn
gHrcODN6t2jONzLoFMtP4eztHPZfVWoPYQNUR9ODfloFUGG8L5RtlxIL/17pswoUTX0rQREPXRQx
B74NSfYxy+haxwO5goH/C0g4ixudtXWm9yD+vW2m0SeUhXNluyqEpIZ5rQbP7ofJ1oVcBKvYvJp1
ekxzs7wlMLBeeQaMx6KeLsSegUlZfjRdd9SHBYrMnLDDTVTHuziQ33rEU8SMCb7ZggSNrhpfyh6/
Fc5LGvSjf4XWfGWawLWGqAzXngDhCUMKvYHLe6AAJm4LI/8ZFZIAsj6/lo58CEpTE0ySPkhknesA
p/rWEwyzM5AT59OUGbemO8jb2dBH01nGuCr66mLu3Bm8gWiL5a5OMW0qF9J6hH24dqBU4FLcBcAc
8OcN8c4vXfumW4oRYzB/s8Th4EvBv9qGedUld0o16uAYzjVNTo84PdCxHorHs9WU5Lv5pzgCsiM7
FB7Kx+TawCvdurKL97abPjmS9JaxE4e8bnCU9PK6QoxT+B1pKyJbyODtjap1CmyleUTqoreZKe/S
1huvQ5jrXSDUBtTBbgy1vfEFyqxE6P1Ak4O4Wufr35c1+19WNRfxOUQP3Ch05j9s2V08IL4gnvgU
uaQoKqe+SmYDucw0ZZtc2HexGaznoZd3SlQPRVz0DGqgLTqzs/cNkI9+zspmOeVNb3lAwZyjLkFj
RzVLcVWVd87Qw2xI6uBAbudVb016X7WwlAsEXQvE9JAnVbe5mxSy9na4DirsHkN2GQHEo+wgYiCy
40/cRdbSQXy/1fkc7bHGk/YqPdNbzv//WMidlmUmn8OGRwlkbt0adIX872VKqGxqGM/DaH7tsyU3
o/XMjT3Ez8qanieD0JNAwv5sbJrXkkbQ3+/Eh2yMZZPjqOfSefA9+rBCfNjkKvyKVpt1zQmKKSs0
kW6hOQXrtOiDteibG9L4kk1ZuRUlE1ONuUvvyjzAcTCNt7SFqm030SzTNSrhwSuY48ffaLzNh8DI
eOOtx9RNHfrjEmFwiy0HRhVAkGTdW7zTLuKeaeYo5gzFk8GUc2+F6gIctDiVGikDLDIQGvTHjA5p
a4kT7mg0AzhhgMJRwm9UA7/p71/Iv5S6wdKDIcERIxgH4A+dYDAmc5rhOD91bfAQC4QtolTXsdGt
eDOuR2yzmxZnxuBYX00g4Hb3K+hGdT3HNzVid66rK/dlhCnbRPD6/7k2MjMCZxk+WR/plAv+s5xA
IZ8sZEusc4DskQdpIVFKwrDbxFFyh+Ta2OYDDjp7upkXc11gIl1w0JHhp1pn1SGWgqSwSXeftZLe
N9GXZ4kuA4MxScQijfSPx1B3rs1OR3FJRZb9YB7bbKwDGotgHeNA3Xmlt9hznqOJwC8/su8/+XL+
LNdwkrrSMpc2oqTEff+CwS+otNGOxckHqT0NI2o2L03XWELUdlhNuYWrvZYQvEPnBe0csrNPz+F/
LmtLD1PC5TBFQNDAh3fctVJVwONrTmM1lXtpcYwePfsyVTO9MqtlYgmDlqFOdxymEedYCfdmjh7H
0Sr3AJwekpao19irUCGVul95HTD73qX5ivmRXgde0F0/Nd2qjX08yMttJSa03YB+Ri4MTWJDjf+j
CZtH5ot06tMhWPuRU+5t/6mIY+y/i0+Ul4ZDKq63NU9Hj4nAIKgzIm+tbCgCZVwHe7Wk+pFu7I2z
tVOin/ZqcP7780hgBpTVwraFbdkfMTGJo8aJgUfNQRv9YzLDRbS6dAtld8LPEZ6Rk5OrxpFl6zi3
3Fd65lE0I9kiKEjgOssHHuO/P0NC/LFIB7S/heP4iyuTvtT7ZyjsQh5ho+KaPNNC04WlB4c50M2Y
MQYmwCaxKM/I/aZwXLveOFzaHgG6AOq3Q7G5yGT0wc4ze4VwFQVNcyNggsNgaeZVI4j9hgTxOBKl
9Mk54e3Ver+7wEwAM+aJBVP1ZwcI+ibPZV+dmtTiDDWh8QH0e7YjbIGjNI9zCORdLg/c3EZraTXX
SGtHciE8HH4ZBaTbkTkj0ajiU9fj1KGlM7Deie9dRnTAkN2MrUbBkmLM0Ris+RKcEdtZST6mk5d7
My9+BPY3SRTpsZDtDVgw5CoVmT7FPDAseEhHsz1i6ZHbwu2fHJ7V0a2rzxbvf7l/DguQ5+GqpVVp
fhwhKJxVkKjHU4t8Fl0jiThzAyIsCV8Hs/7ilxWGC8MEXADgETcKdnLwVbp+/vtz9C+b/XLMNlkD
LcobTtvvnyPYWWQU6Gg4RU7z7HXurstyuTPnJf0EcRoGgn5t90/4955V3lR7mkMHiHSkB83pdx6y
n45qbj+5pn/5bqhjGazYhJf58iPWV6WoU1qSp0/42oI1HeAfkxf1K2eMBU7nAckTxwdwBEhke3ph
Zi3QSqUDj42aws8aSn9cDHeJEaZL545XDSb0+y+oJGyyB54+8KJNGoGWrDCI4j4ZtbSgK0SX8Krx
8W2FbIPMZbZM40GMGeVnB+zlhX733nAdgNWW0YfPEfvj3LewUfv4Uzic0hZ0ROLvhfMlKqp+08ga
zbrg6DNA/fsEVfRn/QvEzoUwxjwX37fzse9hMC1FNFyOp7dk1tHgbNZXlr9LmYjj+2EDAMEBnHd2
uo0Zil3qTdG9juNtARle+FV+ikum8s6ksPjWNGiaam727UAzc0xB0teB88uZvDsD1dt+eZ68HpFa
ZtHDVL597ZUoEUT/li1jLScB/0mVCptYVT0itqW/yQF45SB+WtVREH128//YJh1TLg0otmmT2/+x
jElqvylw2/MkUitvOF89W1a3gTRMq7bhUBREtXN8a/d0oIHItqUdVzr9GVfYZTTpNqSo8Ul6R9xc
JFhdPnlR/ihjXE794B7pJ/rcnreu8z8qdYwrhqU8S5+aGtbbPOgTM+qnqkIbztOMo8vraJt5+srt
0INVKpO7T67g/RcE74wHgxqUL8h2aed7H96O3Gs8bdHUOak2v3Ui91b085fMY5c0sMIE+bElyyCv
h9fZaF/aBCW8ZabFihA/NPHuBRczdPdOfQIP+HNAK6CvsrZSZAWLHP1Dty7p0TSh/I1PM1aVZPK/
hrWDeyJsIdoaCJSRpaIC50J8zYUoV3yNI/8Qk+hLhtFtVcxXi7Bf5+woTdy9utJ4cDLyM1PcFDR1
uBPHbGTnURWuCroXVsvPcjL1O1bu2kywsbSxXLkxqK6gf+mD+iLsnu+ove267NFN7K8zXZex/+Rz
gyl7t0q83Q8A1D4rBXusyVDt/WrVNATKBDnBfkYQH2Mp0z2h8uhtNQWWArmxqdGtTLFDJtNE9gbc
lAcRg/7rahVsgjG0rmRt5StaeeXKzuTt2//VD1W4L5HinfwRjxts0ksD8eVc1U9CElpDxtPDNED5
cVWDoteTNAEs8Iq00m4dgSufOHivt62rChUzOVLQS4wyWdrdDhF5ctjz0+5VXr1qpgLbt9Nbknsx
3qfqUsxxda4wcNCFu2qMDDx7g9bc6GATpAR17cwpuU0mw0ONn4fX+ElCOyFG2R3vicaiOdMZYh0W
wFSqINC3iTObN6GZf6+dSFx1eOOzqqIHAq4AhZtvEZwbUNQ59pktpzoVKLgjUjgSd9C3cVP8IpS1
u1dFfomXREblsiWkXXM916ialIvB0PECfcolqbxeOu/fvr6i6U7S7rCzTe5tu/QhjYgQYebc6xb9
4EYVVr+dADquGxKkrir9kscY95Fz5f6qTcz7EOzONm5sgNKYxI+zhgdAuypygltyIdpj5CfzKu2m
4KL77qupnStVF9WeMSLKH3K0sX2AZKCHwIY5lUiADY5iqH/PwPZ6CJalizfP0LfGWHdYZrTcGSwY
t4X/zTKa8mYKMV2ntkeSIMBMGjCQL+J+emFA4uysMEjPaYcCKg4tnFdNQGaDkV2o4hHcZzGxLjVm
wNG8m4DhwIhzkfMtzqDOcu6JZBfbmPbmulUpiQKKJCLEE6qHWib7NXSo1ZCn5kPte1hAi7i/GoYj
hWID6QjPmh5Cb4tBDleCS+yXUfFGeqB3sgpcvAaldbSnfoFc+FfA6E0mO+CADUVGVuP2qFaDChWi
jyPfHqVBBWkR9ykwDo5YS/YmjUIYOdhIBntwt07qkPJ0w7myeACW/aRqexkrJntKhwHtIpbZoDYE
zBcIKZGHgjaK+psYb8LNVETRbR15S5z0SqeWvuTe3G17A3lzidNt3+v+vvR9gvrIQq9Xkz23u2yw
vF0/w1oIfUF+nNfoHQiwDOtj036xoXg4LqPdIGvOAgXX4tIG2+gCRWlaaW+KCXMLCD+iXNvsnOBd
LTgmnZlNDsegxN2wZNRbFbRyZkamiSEpuu/nqD6Py//U2q7+80+InduVSH1zm8vk0GXGeAzGgBaD
FRXYdNLedva0Ych5DOfoum8wOFSSWxClfnxy2/sUcEcpaWNbSLyrOTCXiDvz1BPss2GOka+SoLsm
fADbfSjna9uaNuXyk9I8qPbAAX6W0omucy8CNK5DgN3VqK8LCYB8nvxLZhwwE03XvRG6a6snu35B
OVUa2WqOzSsHZkpb/mc7+GQ2tslNO6NEi9Nxg47yi5cE62wq42uGwvsuByMAFAjjUKzOdi008NZt
x11BrOg8V2WpcdaKB92BhjCsewbZHPkQ9678YS4urm7nXcvrVuXS3vqtirc9uAFlMvtsZorSQALK
yEt75OK9ijzi+bpXHrAgZjSrWROk12fZtE+zzke37VpXjmZAa2h5HdXia9lExUZk1QQCjZkKlPMm
uQ6wVgxzU5wL1sEN0TYBAqS02LcI+R2DE7avsGmA4dwSXfNqmUTf6hlp64y30xbFeG9G0MwgrmBD
14T7BcZwxFrv7zBQ38ehOOvJL++zhFTGImrpkCO42CWj9TRGmg5nMZuHCt3xpiKbfh2J4DJ7uXXl
he5F20RDy6E7dH7VsAwBRiQKdN7owNEYEh7wWDi3dsgI1OR+i5QonArHxKVIh1M4h6dWty54RPC2
eU8NldsQ4OPGOmKTn0iXGHiZrxvQAxAjdHWsG7ID6XRYtN9b/IixgaAtwAxcRugkYm96zNyoPtJR
3Fr0k85eaD+HITtPBokC5wxRujHC5SZw03tfxYBThyd3mP2NWRfRzdv/YO5YW/gafk2F2Ba221xz
lgL275jNEl/5JZ4cB/RB9dozk6KrNuQmr2j0GOkYZEWuV7kL9ZQfTlqWbSVrP2dtiQtxGSo3JY1n
PJE69oovgtwK/wba/pe6EPfG0L5kvn0faP8UevKmNPFx2JPzc6rbEbKdDldycH+BJoOCEFsnI8TA
4jb6yhzbg8zEo2F0pFEnVDisTnGLGb8IomKFmjvaTHUKoqzaCJ312G3xJDooFDYtVpyV2ZdfmeTY
AjZjNXH5uoX6WUiMLUwUM7QZ+T3Ene91ArJRegOC7lmf4tE6z+GwE6J9bbGdln7/u0gyvoTqOinh
ltjFo418i0EpwYeBtwZx/xXl/sru411FQrsNvFCn3Wu6fFkaRhqRH9EOc8rea/uXLCVmMcwfadFv
oNWurBhMr8ybq+X3OYW39myKs6kg98h9BimTkdTqGCs1Y4ltxLpsvaeoSVdRMDybvrp9+yWtN74E
dfvbpRPIpe31ZO+Ip9/ju0GQnLlktMgBw61pgO5ludpYrrI3LMM3OhasuXUS7kJEO4nZLS2DmIkn
vUurVmwug692IKHZV8KnWlTQYCb1PKaduEt8azsGSbDHP33pqn0NYvWal/tCMcuSNPAGaEtgcu/i
jNwmcbWo2Jyh9I/Y5tWmIrbmxDcC57NTyMOtbGdI42U0FMCEqP+CML5fpdTcB1LmEogHvLtwskd2
KjB4Q9tvK3M6uoBNrwJJLodMUL7KBoLHJ2eDD72FpRglxwnELc1eGlTBx97C4JvRJMWolmFWe8t1
nArRZ1ehW31DwOxddzMN+SAiRSN2kDd6w3yVVgyHBkyn9waHmLkLI+IP4Zc35TGUGd1Y044eImVu
Yg5iKxfP08kwG0ZMIXoaCn57W4c9CbJlepiIirhrciAeeLnhIjr8C34N3BjE8nQrxQRu1qwujmWx
iSDdAn15dGPH2rXhSOc8H9K9wWrLiDJ/MEL0wtZkpLu5wPhMYOSdVbugfKZhYDZtFgeZQEYch3E4
uTTQwAKe2+KYZmN4yuDBrlDg3iZBzfYTsCPiDMS7RCD5xJh4O/dBhKMioqbs9XXoWaw1sOWablCb
mdxusJbz2cPRtJUyhmrlZUA+Sr8+VnJ+qloePTz7d03XYasUr8LOmp2qJBCnal6Hc08fSVMeiyQv
L8LgdVCd9cVL+SzByAi3ItH0ZszaBw+SRBrbN4XRtGvOkPR9OkAcVmaBTRqANOML5SkPImNrpH61
H9wB515il6cKb1kdWwBTe9Y9pCmrsq8xMljMt3pODEEagAD0gviWphE837y6Vt7d35+2N+3M//VH
loeNYtEEJ47XRjIf+tBQY8ZfVCS4FqcF+bl5mwqlhXFUxQLGED818xc83ov8OWHg0AT3hlGeZzdM
1iEQwFVvxT/C8FeqwMX7vbOeSgRoTexMOysL5aZzqnXURPrczfVZu3239YcgWSv7wAuqNzWA77AH
u5Y6M+sFSTuHHq936CCDThBWbchdJDQJMwan8k8++KJo+vjBbaQfNMxA3WOBeX/kq5H2JKNKyhNd
9nnn9yRLadvjxEG8IXFdlFkj2Urilr4U8mMaom+t4SgKreWfnnUxKVr3fFoJhbqRmIpx+q2N/Fdj
x9kpCP3bScC+7yvE4jwQVBflVG5nK/tq7JFNjoy+weMm9fzUZvEAMSJ/jC14au2oH/7+UeX7fsd/
7rFLhAUGmrdogQ/dhs60uDQvKk8oLCSGyGqnK0IGPcxHjaaAc1PAzpnT/Rjd6VVwZLwzw22ULeO6
crwZcMCfHHz0EEmik6z7jTDkWVWNzVSwv/il8yOLTaqhme0lLST/1qS6Y++JrWO2W9tBWZ2P/d7S
dM0dRfquCgzk5tmwlw6jgGhiEpliCOMPSV63Md2tC69Dx+ioH8Z41/Y7Sqd5M6e1j4Ku2AYxiLck
EUzB7LTFBzE9Qt48ScXwoKdhsRax89Iu2hH0jNic9VXpmTAtRjjqLSZwd61Auq6qsN4g1MAjPfBJ
YZruppMKQClkKBzsDHXZ32/DG+7xwxPH18TIkeYTs8fgwxPnVGVs+5VTnmbyFNYz2vs+HzAltk2w
5ymFg9HM34OCcU7rcvrMYgiRZY5bKeroQJjjqC+FdS+ZMwGdLr9Ih7wuXbjlrvCNZzd02EKLat7J
gA/dkXWIKFRtxBxMu2QxZsJ5erQAXW1EC68ptsoXtCJRzotsBhBNmvyQHJLEnQ+RzzgabzXIsbXp
Qe1NMVVEOa2aOolxALfQ9LGVrCufGOOZ8RWqx2XtUKQvBiFN8JkpBedGzvyH1kZiCVN6383GOU2b
37CNqSwwjmyqLFWLhRlIlgvKxbT3oaYD5iScB4yCoeLkprdFPF3HwxVemZGU1+a7ixD2HDYILEeV
H+LUfU1Guz8kg7vHDAf6dTkiAgAjbM7L7oeg6Y4e0bqWTqZrvLPricEA5unkhkZO8JkC4H3P++09
w9Nn+ggoHZPJwPLn/+grcnLoEmEG5Sn2xa/CKHZmYfyqo5oMxGXggnBpzUaargefBRUbvr0KLP2K
APWTfpb9L2ubBAOKYJJR7Z9Wg2BOxyimyYhcWOjbCPZGxH+O4BONbUX2bBIRhex1o9wb2Pe5CdMT
pChggWVkbuclvShFIjAmAQiM0SDl6DWyIBJ05HukvaIGj7k9ZjysZD+Ua1c29orYr/to9od9ybHN
Si0OUrAWHNF023aQ9Wq22MwMC6SLdDnm/devFoYmLC008VxpS/ND/66WpPP0oDaRr65KkngPDaf9
oZhIxoozc5MGEX0q4ymmGD/m+qlJgn7DBtDtHKfAAclLAOri1NLLvnp7a3yB69mPIWL4mdsehxmA
r0Ho/RJC6yEaPHRE6fY5ELQs65E6zf5M4CinCCP4z+AduCN8sTTeiHpEqZSZd4agRyG1+yXD9XnK
xPg4z2AIGB0jPG/vGxahdW2zHvQDx+Oq5nAqUa0oK5AnCKS4HD39ozTuERZzAxIvPS3lUOz1eN3j
bNNTYK1Fky+baohxvFAbMOr3M5Ogt+1UCLR2IpTw3pf1RpArv1ctnILJesltU66IE3zI7KHe61RY
y6L82MfNoyHt5mxqrMNjUpcbq8QTanYWyjbJntEVcpsDqIf1LdxzCmU/bSnthxLZD9/I328yY7U/
tmx60i632RcogZGTvn+/UkzmkPlchZPFLVaVQfyENaT0IgWpSLPTd7skA3bYEiEzzbxdcG6wxE8k
bjfI/mfFdlyJ4ODhs8INd+jgDqzoU5Y75dG3dUT6bfbJ/K0cXJi0kYyEaWqz8KfcYh1o9Uu1bJbl
MJT7rOItsLCLep0XnKDOsFzGcX0WY1DRQnOHXQMHTT9lIUqWppqsq0F0F1UYe8Lhn6HndNtosL+4
RU5prBxzN4dFc5gk7R1CBTYdHegbS9uPQZGZJ4IhoLAF21LoRzsUIDRmFX7Ddom4oBXfVV96N6mk
EwtQFdFkjka7sYKRj0ZSbUufAmUg3KUeVz0L1FpFBoXNIkuKE1gCBH1GTJJ3CGFuHQulG3PE3VSN
P/vJjFa5UBnTEdKlZX4n8KnvR5tDb0b+94bUnuvCLjx2fu9rPyJ/xI8FQ6MIicLQrCtlYH6LE4OY
uZy/5aKO20DdAqTnyIynt9jmZhazaQzHomsQETkmdHoCQd8eMOkMI+nFxTYigmmP1gx8Xwv/3qDk
QmWxt5oFTNhOt6z9I1rAEHQ3f9E17em6rtgF8O0lURbt44JmELLnaDR35RgF+yLTjxHwmHWf1w80
3FDPVm6xS99m+MSX0z9ckHP5Yahz61i1jr1SU0SndJFnvOkU0qmG5z/k2bY17SuqQIkNENWyNxJf
nlRkd5r2V1mFz7FchtNF+OBaFCcW9sKD7qkFK0v+VGZ6zYkZYzubZ25ryPMpsZ+lw0NLD/5kNCNx
fRKKCdzwdVkNrwNvB5O/+cmSzCXKYXksimSvLZgjzDCX2snYTiI+OG5B360jHHRocdTas7Ft6Xav
y7STRBCA5OeArSHZwR9WSEgI09tUpn3IBDN8+ACwzf082jNR/zoR5g3zntvqlKiRpPjNl7vXA120
MmngQJTj7w4YYJPTXFEW0qQuyu+UO9oMzrCMYryE20g9DbulYoqV3KUWso6Sv1gCSlzDSaIC89iZ
5aKjgEOaN5IvMAo4L1HyIVPmAnwn+uXUXbHJdDEjNIouXl7766Ctn6rQu6mr7I6FOjjM9G6oRvpg
O6ncP7VCAkipzhbG3WtrYMWyNh45F/AfeUDYMcgRmKuDXg4t/YgkUSNFRGDJf+nhQGytNjVK1lbd
deSar1M7WFNJvnqkhq+imadNufqh9QD6+HpIV3HG2cbhXI5ZqV5PeXfK/D7fz6aJUs6LXguz+tZP
SF89wiW32h4YhZQd+Zh4BhK0eJtYLn2Qzn8oVccL0yRbHURkINE1pwOeHtJRjmuNn+FtwxkSiuTC
fZWxX10QBKmVdNiXg4ikIWXG39/W/TZTA0oimGU1StG3e/t2DiPNgv0gw0Hc9QcIYAj6BlQ6DKQ3
DrYFwHaYYHMND6lxmU6768jFUpMXSqxG9gZCl+gCd9BPmfX8bylDNeEM8cUEmwwlZ0hxss7HOufB
liHfFXyHGyd6AeCx1eYNYgRQHQYnQsgWr36AkkMlAGpasP15q+9RO92IxTAbc9QU2BgQGD8IA3Yj
brhzMQ0MbuVwNS7Pr5sO13EiCLbJsxC2CsFkcW8iCrPUj2ARO2YNFS1OH0hdcYNWvePXYptSa68J
T28X19BSxCqPvA/QZ0IGazH7ziadOR7UMwzrMcNpGirItY3v0NpfzvR23G/SQSFBYUqx5plQq5j2
LWn0RXOEin2aTGmQJWAAebFrwprAbkcODTDT0BoY7IgDSA9AhagNe2B+dVgj3vIRpPew9gdIFAQV
ccqxvCzZwQoBSlZzi2zGDzR0GmsD9go9M6Qc13/o6hCDwnDD80QtAy/DmhANBtNoIm9kL/SRxW/e
Tjrw8YKVRdrdBrT4vAvpUEROQoXoQqBetm2wP5joJmr7BNE2Um269XVz8RrW2Le/kJETaHsxiznL
kKn5DotF/FPHWDygOq5iCzWgk9Kvq4jNfRMIer3JMa4ROwk7e4cF+ohljs9iQu0jxPhLGzRcQZdv
fFgqqMpRxnakrb19YM+KdqPD0khoeLmzIvM3Y9JgKfUvIbULL3Xt700aQFtrwN8vjR7OJ2+0p50b
tG3w4ynKIVmgixq+lZEc1m/VAdm80BqUeoZyjDj/awx6icMxj5sh4GZ44MjIjU7WGG5Wbj6OdL45
NRLnFK+DYDA4IM93DA230EIaHOVudDaS5nsfdNkxcdufU+Ny0kDxvWFWQ82vAQCremA3ncDi6gAR
P6/dtp/PE4egdWkH9/OyfsNC+V17NplEafoaLbrKRZ6KQp4uXhhaezPI915ivUjaKlta1l+UHpND
FjAoqF0mfSUseZXa+BycnRlW86bofNIYulOjKS6raDgqDsKrVsY/OEPfkZBKoWp8KVkatrJEj6jz
6Nhiit50XhZvu6y+DhrP2PZB8tyAO9WiSvboF1jpBo7S4L5UlUL0mqt4XSPb2EuA+lqpilM361NU
eigX+QKIw273bgNg+O9l4Vs79P2xGhEFqWAwH9FSuB9lT5BfjTbCdnUqc/aGpKjvIp+hTUNGyGAW
wb5BMoDzfE2KwO/M4VOCfGvSpEWtv7hn5vsow9RhRvnz2wqoc7AHQfp1ju4EWTYbe+Y8ao5g92Kc
BGuEV+ZqzsgmH9QKDguviwcstp58DeBL/fA72Fh//4Ri6c98/IT425Er0hhe2Dnv6968M+rMNRiH
12W8Q+d7GZnN8row7kbFcpSL6DUr2UPRfN39pzoPOPWM0NWXB/hNdV49TwxIz7QVKwZUxzSmUO1a
cbb1o8G7vPYyKt+/X7f8l3qduT3RD55cPIVvqot/nIfr2sgIUBz6UwRm5RuD4UvUwFzxRhvOTR7s
AH9pOCRdtDOZEQrXOFotlL5xuWstwccwsSTJMGTbFHHaIJlNrG2oYSOZo4s/tX9sFyF62l/A2lq7
0BP9rqnUk+pJi5nnfek05jYO+3uAsiwXSmrGGu5CSjQQSS12FtA5umyusgnzopa052gzTnOOsVT8
9JamWOnTBvV85xo9ToROaTn7FgzgWsBZfsQmHuKVXC8EysjHcwNzJY5B8OPIOumFyUZUws1kxy8Y
v9ZGuNBSs3oJARmfDbBtk4C1TwQXCxIQOlByxnYoom5rduEx7swdw3fjOFTtNRnRwdXQtWfEc9/+
fpP+ZdqA7gUck+khlJO8Re8fLrdzZywnqj9ZlaO3mAF+98o9G018ZH1inTe8tZvg8soQyYX2z3HQ
v2q4HluvokXeL1ZIU4AO+ftVOX8KpLgqz4NW4HJp5kett3TjAra+04MQxN02zl6yYRL5qDfki04X
UguyVZ1XD6HpU71zKFq5NfduGNm5Qw3EEPscCkcV9lfdwCdYAKyg+Oudv7gRVN6eqr69KiwytlU4
HYu0/Boj3+X5aOtDFTxOCvshgZZHKIbkAsbomSYW/8gU/pbMq1XUNOI899QSQW/jyg2KbwFEEpqa
aQB39EkYTIxRCEVr7TUr14ImiSDD+/98Sy7fkYnHkpim4MOBePBGyGKVHE5ZeSYxA7iaY94qH0mM
TwNkJYMGgl3K4TOyzy1fM/xTuTeTXhwnwaqmnCzdOugnGHBrvMcJyRzksm28kByHgL6Fz1QYAhqj
c0Tb5iE1nHItCwLTmKLhfaVM2NhLQdUL5K7d/7B3JsuRIuu2fpVje842p4fBHtwIog/1UiqlCSYp
U/TggNM+/f2Iqmu3UnWs0s78jKuRFAHuf7PWt8jmQlrXAMSm3XTjJrj4cryIFiSZ6vdUa26TVr5U
DQqCNrTqtduTxhCZyWG2DBCsllrJubZ+s0/7opxepnLQgk1UiIyGkAx/Xaelde7rdtJ1x2QoxLap
cjpND1WOHmuHqLqua6x+44D/1Gu+eSE2r87lI4GpgFU+O1titLH4gzPN5uFTCn5bJ3RB+hGPDe+P
yTGL+H2XUglZ0tgCPbHXtfPWZN4JcEMwmVqxa6vkgOmJvatBGZEx7KzIsZIjMqXI+Wm2w3XZ14RA
mcW8oXy4tb0h+s2jQiu53BK/3iIYTVl4GD4ZnqjyvxiBereiVxPdcCxrjJ0LXHUdju3ZmKtnTWGu
Ym0NUtsPH8ki0ASq0WLxUHlessPu6R78PvsxAwpiUq0Osdno+6HlY0JWu3HFEm5ly32fQ0bw2qtK
FxZThQVpTlAiRmNRROYhTPPXKh5uARXObzP1jCxS+woeC07fCJ3rbFnl9Vgl9qrEBb6KR8/ZEOtq
ra0yYwDtdt8NaYbnzBfE/qTpWdNJQVbiDoz2dA+Tv4SHOCJNmvN8y5Ves9KtTyXDy1ILmQU7VX9u
HZ5ivR4xLlXt+zywbkFz6/dDd+cMybslsAiOY4gAivQFG/A+UiYtxipBwc7UcbGb0kVpvrFW8543
KtBa2Hv6906U9tYkcTRo67FEkJsba6sG5TeK2DrOobxK6lDBTv+pzWRzVj3VM4lhKbeO5e1T4cMn
9ooTgvkYFovzjofQuhmc6SrEHrUvUoq7WBQIV4asvhonsjOxJMzddXVHook4Gw2BCYPMTlYyrawa
hIbRGOmRLPiQptQx97NuXSeah/ZCxthZQ9DPNUD3fV1YWGTte7KX+1PsJLetnkKFUf02cgpkNimn
hMoqCxP0XGyomj4YFYb86vV90gpnjQslIkJlitdzk1G3x8ZDbJGwmyAMW7IBSGvpG1g+UI52/Phi
jdAt3w7MT/bCBYvvmg/8LgPDRY95wphPgWLpvZ9b7T2b+Ir9OvY2Lc5ULzSHQ9n2E6kO0Zsju0MW
09BMJKkGBQGwIBQqRhtV/AJj0jqlRonAGn+jVtcfIhnZP/TdXTKPMXsp59pL53SHe7Cl0zDCta3H
9U7T4rcEuQ1LTmYXupav57bgpNd1ubh9sPhiqexH/6d0zbtIHwCFcEdMMh7p7HpSCzREVHnoOVuz
Sw6tRxJgVM74REiaTH2U/8oCP16NlAeFvDF1Zrs5ukDkHN5zZhv1IWM243rfOnUdTiCp025INzMD
VpOwpH36qrd4g9OQ9Eg3jTYuVkl0tPZ97EjCByWxMgrH0pr6B3BKWJNNwSJiV4SODDqz+5i78mc6
CQ2NE4N8JtgvYVd/ordWO/kh9RIsRTm3DNa0E2Y39OUOfl5g1Bsxwb0dPfla9TmjlcnJVxGC6FWC
JmaFknxv62LcAei6HZJGXw2pzvSy8wkN7Fa2Qh3BMBdvfeJ/Gi6JNn0VH0Ax4yfHRLgZ7dvZzKiu
XLo05tbkx8gTuS7iagyJTE7Z1vUJ/3u7sOS6yfGP95V2zpR+UA2EceEPktu/vccNah2YCjkrXzqP
XYwFPpZMV7o2l1voi9skJXy05E5awQ05M+1gU22WySanMcHFMW78yvIXtYGxySQI8KnF0yL82zbF
h+VQG6+QvhHCsAAA2Mpzg0BeLGJxJDd4qT1sce8lxj6Zzk1UhddewXnp1vGO8UR9RYIs/Ra5lDX+
p1sk/ftI011s0/O3lPAOOs78xTf3ZSivs66OXkACXDudS0pnjdGMHI5sDsUNMty7Lh+svYiYwQ+2
y29YOnhrGVrYhEIHskhuAVj4BxwPHXpU6R8SI13UDuWGDkljET8yQpiy9NBkTzWGot0FKSDq0N8g
hiP4oJT9pjDKF1YU4jxaFrJeMpc66PHYzjH5u3bZbdN0fJ7kKR2GNx0p8j7JWPhg5zyQmpqu/EqH
ysMhCd2f5M6xSM916LyPxWAf5/ZsgVSh61+s3Kq5lnqHEnVqSAeXiYE4ZSbuxh6f7aEXj9at1BPz
zmUYZVjxg8omem45PqqxQwMUtSzPTV6C3CbfFgLBPjcc0FVthQgFksmqm+JoNxObUGAh5y7OKQKj
5Fjb8y1xKQtyGn42+doaUBgef9RHW531JavnOjklzDzImRh3iU8emwRvMs09EcYTDASp67u2u5nJ
Fk7H9lhAD2eDEx5JN8Drv/iWjTh5mGOL27Eefi5pWAB6p+fJ16ONXdQ/Sg1lg2ntEf5SHyb9LTIe
9A49wXKELH2fe/2dJKRia8wCG6yW2sc0EgdE84doydPMsvmkWu02iUeQiWX+05HET4NRCC4cALpZ
bSWZdTQ5b4Gq3kx0uSssb/4h7R9Dx8lvqjFDflNDmbC0/BVBLRNJCJQB5eQVI1eEvdkjVCkUT2O7
q5ZqgZzn64oPfz3jZLeiYSSRgsiHhvn9ulq4CFwk5FlIRt+aBSAiTbrkdhJXvX1PjPB4uxwGCxOi
SPgjOesVakHZr3uwxBEHC2raBrHH2DCCc29VTTyuAfIGzbq1cyvAE5HpdOumV5+Rb3jruBhPuSuL
TTeZaIhb/xBJ/64Bo8BRrp+NXiFrLbPrOmNlJUk7ZpjmHVi9nhDp9/ui4OAHUY4ce8D73Fql2I4N
KPrKKAEDhffpTJhaS/ZWkDsaTAeQflGHZL1W7j6tEBrVoO0pTZLjaDP0a/sn24ncA5FcSwtVZ+g6
QmO805X9GSp2nxg9kGp7r80SLxvOm9r/roqU+oc0dXCNTR6M5GsDdFf1mqRSNLteuIl9X+5bnw/R
1t4rJToWgywTiMYRNO6My3KtY/RPGJ6oZ3ZyfCcNIdVoKqPAPXkWk5xBY/BXoclkqvkC1+MoesYY
FrrHKpZ3WlPUMOFH5yCjepe73OvECD1rDu6NvgI9IAVgDYMxo8+F4EZgJ7ohv2aftoT4ja8WXgIk
C1x4Xa0/zUny6E+8TbqdVuc5wVVdsN9P2Q8FPXD+k+ycu9alvIHncTTGFyvrylOLJH2BV2iSH2EW
E9R6nrZ6StytuXRPVpVF66591pgxbHkQXFJyy5e8582c+2t7nrp9V4K26VgL0K3A3HG1cFxpdIVl
1w8kymrFqtTNnRFjj5ztklSIvHm3lqYlSejcWGruLNPwQETxLzT1ex4vFovlw8jtqeE0pIkXPSQL
A6u6TnqQQwA6QcfpR+GOPLON9tpFxU/Cj9gPjM5blKUuC3U+mn6M9v1Cn7rwwTvNBoJTtCRUJ95B
ue2dT4S9Q67grRq5hCuUw8aUblsQK2HLXL6v+/lopU9pkQUE3hkn3WE8PI4+/OsYZncd1WzeoO5s
NM3lPq5uTGwMezsf2bXEIXNlH2UGwcAA1p34Ewyz2GP+iFQ7bij39Z1buE+9V4CuGGl6apld5cvF
uvyx01BvXX3GANMQI95lKGUiNorrUC3+07S6R3QQGIMBbBSeflB62muNuOwa89BNZqgHk6qZ8C46
d5fHn4xGzoa0NLfFLYtJ2r0ke/bykVdLaCn6//66TrmVxhFtMr0S8Tkk3BCQrZlbcAv4Y8yGZKyl
My2Llnx4131VBosImGHmbq7GG1uM4szFsUqGhMvOKM62H89Uyx1z8cVXCKB34+oodhGN7vq3i00U
7Sx2O+q8wqMyWoVYQhZQ2I4MBGbxqf4qwm7bc0TsvVy7MwUNbaUGazcqczPDRCDFlkVnx2EfCKe1
IFAZGG/LWAVpXRd7w4zPG1l2zi2xlME0zM3RmqqbKjd5JysvOVDvhIFcVO5WoQB9jFc6vdgB1v45
N20adwzt675Lwe2kzgIE8jNAne1jPdZAiJ1wAZ1TRkMy1sb0ZxzNCN9FxOw7ZHclvOij0Z2Dj2/g
PNWs3vB2kReSETjjO+G1Gst9nOjZib3tE5Go9a6IWNhqvHhtaf6ws3gEi9VS7HCphknPTsJXxtrn
KT6RD9S6vGFJOYK11iIS5yRLDZ1THWISrKQxRkmu1dsSQZhNasjWNrV5HXW4LqO82Fwu1rYg2Dsx
a0hqDZNqwminZqT/nvodkbkdTgzrI8dJvCrAsCQ+j0dnuIiik0WcWRL8ZjXt0XSZfMLkWjGmq1bh
xMZkbBTj5ywkT10q/6B56oTQBjUhKii2FFfRzMSKfZjcD0z7uCgyTZ6dAcaQaLVXcKEPMG7TgJfb
PsbOjxQEWyBruz85mrlzDY6pBRTWljzgmUXeMccIEQ1emQRNigChMA4XyJhUNhtAlDcrelKwTWq+
rSk0A81hTeq2zsj46tUeAMB5MQwDRyKvsxrAzpEBzyZaMFAxJlCfQ5DUh/7lj6vDZe3MkbLrIjQe
euqyl1K3OYFX61SRAWMZxyI75WZCB8Fu0yxj7nyzRh03vLXIAnZVhDXIx1C0wfpFCNecHKx+2nvR
VJFRzyNV5dWd1yyP5NKf0GWj1UI6Jy9vrWBYFGnhnaYN73NFvEasQ8sjsvM2L+sXdokksBLtuyOg
FigUFp1NWZ4Lj8+bMjvgYGEON+HrDJ2S7bny7gblHhHMsqAhXWztRPpNltBt89GNG0fwUTvYqS+/
iRHtoVoz3l3YbWnHb3ppJH2WxjhJ/Le6o3Hvp/KUIVFbs/020TuwBCiXzIMyHTzWFoDeqmq+ngt2
/aXf51ylzTOq9/xg1twygnX4yh+iN2OwygCDtbNlLPaZ9Aq48lL46Vo1sJy9xVCirapFdzdfGFzy
ru/Jr4YVx0/WSMK2Woxm2g/MxqRT6IvWBsmVH49kPc7mZ2NZu1Rj48UGnoZFUbWsYLUFvO7ISXys
0HPu33M7ZmdwHA62A6Dd8UwG5JiY89rrGNhXMK+cAl24JnmkiA1v2y451dXpUpioFs+GL+abeq6+
NaqkxZiBWVsl63pP2XZg86EYqSU3YY8Nmlehnyrrp7+Qu/JHN2JiFQkxBeHAbrHNDWyODAPosFv6
UP5/TEBP9TCKq/Zt0A15rA3yhok80bAGAZNqooCcg03l6vhIoXwSQljCUw95rmPkR2PHaOlScvOd
2fQC5q7Rh2znmg0pZm0dJKqgb++rEd1KMTGn4CvPxCJzah0y+JYDs1iU0Yz7T6jxHy5uXW/mTcsS
WFIL0I/89lPfkqJpifR7axcMd3jTCuwpiDgQB7lM+7Lx2V1Ojazi4q9d9TBEmF5NJFgbz+aO7NR3
L2aq1wqAVc6kHgD1Ui+N0UHF3bhrJakLrAEp/7phpRGitrWGNjvkDDLiRN1JJZgC5C4PXRyjZ8jl
t7I2w41Z4agVBCVdO0QzahM4HssobrKMpMvWwukWX18aCan48OOe0i5RLL0HygLsL/oKIfdP+ieU
jjI+TQj6giixnxzG5AgKCBamFst3LF2YAxHMDnLsYDqs+3pRyysVw+lGyBKnWU+rnXFX4EDZDAOa
XA+smf1NVkn3aFryvkOyIM3O2jhQNw9FNN8SjXIOQ/Et7RjeJBo7filFckaDqsiDa1J2AObylITM
9PDFMDSDAbVze6IP+I5fgN2QxWj4NwAp4H00yaExAa0VNtV92o4HoDxqeykDS1wX55yyxbDEd8bU
WCQnTrgk1YgcYw2kI/uqR4HEI6HFN1JcUhHL4bq33b3ntK+q4l4t4uzeKbA/9stReSnDGHisaC2I
fdXN69gdxDmJqVDiwRpx6XLSsHGqg7nk6rVIjS5rdBZ4g3DWmSahLxQOwzBd843z69MoNaJ5HaoC
nBpzowqkU8Gv7OqZe52HdIV+aOOxfXZGdCOdWT7zGSQ7XAUHV/CoFIOPbnJy8Wos3wCTwn1e88rJ
gYDz2hzqXYmLacaXElDdj3uKspm7JfqRKihOs0+wFiSBfIN45hpEPNULn1HgYifF4xMG7Uw3mBRL
oQIBawuH4HacG/DwzGjdaXoSMMbX6ICAChaYl2T6YfeFWDsaDo4yNW5CfFVHR4obm1lpUIx5t07h
4y/XlmkH3ApoxjgzN1OVvGZO8zmlKAaxaaB9XJuLzIaeoyX91H0MJSwsraQ8Giu5ik3tyk+RJloj
aiTl2gf65aAvCISuU1RB/gj7bNKexKJvijowUjFKm7BnmVmD+IKe9VmC2Vozbu+XEchaIy2c4GTS
1MldIiccB5EfLXC3mjgmUd2CyOMNnxBMjAWX6xAW/eoidom6+Mare+vkZ7du3xRHYB70DQXJwBJY
Cgxe2kGBp3Xh/DCQ2dmM/Q5mUzkPbJk9Fu8OfBHX/JaiSMQtTE3WzxP+sBoxh9uMT64Gz++iRr5o
MR1E10Sy8oXbI+3xbNznUUOhslgiMIwRysR3N5eo4OL+vc2LW0eWrwJFMaqY+5pZBUlcpNn4BZd4
OOUbr8AqnY7JHuIbN2bs3rOhRn3BCjLIlvDXyCKjgyDOMcRcncD5FRxquEni+8u/o1f5M48mycMe
+qCxGgiH9aKDPSMu99RD2qUsNrx5JDZmCOq5LYMsn29lUVNvTcMJnWXA1YmGK2qJBeivJg7n5WPP
V+YyAB8mHIUKP0RZDBaDVO/WrdC+2eTnJppzsFoH+yXZufS97wQHg29t5xsWWdkRzQ6wotQFwI5m
RxNq0xZcciD7MA/MQl/L2vtuNs68B/ziBVbKHYJ2qPeJbNERrAMKuKnYeiP66A8WJ/iGhpZjhEfE
9zEa6NIPV+TPB4hikM+UVD4aJXS8aAcrI1E7N8tfHXDKKRMVruJFuTYm+nouuu0oESeBhKixAHGX
Csmo2ptLALhzSK6OoFZLpCQjqRA72+roTQdEAlg+6dtcASPAQWECDmbbdRJWU4b4B3ltFzDKAOvg
oqKuHR63Oqq4jMBe1FAu1ylG/1hqJXGtfLclJf6hbvq73kwZJEx8MXGmkRhI4NvlX9B0hHP1kgnD
cmp7eQAhGHGO92TsdEJNQd8xjIGpvEUd561KZD0BbGK16uPms5TGKYkmPlzhXUWdlyBMpaCqwe8z
u+EpwhpwuGiHI9ITQlZNWKDdCIUIE3hfe+k8+SNc9tzIpZCaI29kCQh4SIIj4R7L7k3H3vVFUQRj
3bB2NVkLqIpoXwavQ2iwy1U0EKbNbKijHGJqxQfmUsb50S5ZpM6iRu8l3YWABnQik+Z9NqLJvuzO
6xkjMuibF0VqBTd5SJ2+CG4mCJIcjmFjkOE4ISrK40+SuxfRFUNEGG+43n3jueHUQx2fKlLqF9+u
cr75bYzpKfT2YUq96PYl+2eAMivHXzSyZf7uPDcY8nexwFGRpxWXHoLrnc/QUGEDYb7dQR0fSqgu
M0rHrt5czgflRPdupe7nhh7IjrJ87Zk1oiApz8BJ+3PhQ3rOyfPjfOjjg40QcWvk2BhGydCtNKiu
6hFRcC2aMdA6mmN0Rjvf5lWtBqPZNFTYm2KZqDJ+EYFrwnIww+rYC/5LUzE597VyPGSNI0ATymjD
Su+urcCG4iX1D8Nzqqxsr/eLv50WImmf/ZGlm4qTrVnR5VndhBdbTzLyOSn1mwToH3OTh0uv3Yf2
fV/rN1qVJjje2F3Uz6iBnK2bTUclifisNesZdzMpt5m66jhuA0auiz2HNAzRV6uU067qmUdO4bAF
6ORt8TWiCPC3jc5kq1t0jEtXb5KKy6NBqzfhvAgGJ7xyzdIgSykNIR2UqGxH4DiVTm/DwouVyXdd
ARuuEuctMzBx/0az8HfXBeYwRBQeKh1/UST9qqRwfainSpuGI3wFbd92bxFpe4dwLJ1VW5DT1RUi
2faKv8Vln+R4kbHTTUa84PqaPVbcdp3n5bAK2zkLTJSWdDbAA2psl1SUDoILLcFcjFPfKMgYmZJl
37nNCYCdE9YYHXiyc0Wu/CwobWCdQgKaWJ52GDg67MjbqTPvmf2xzbkyhq5de7Ij/b2b3okcg2QG
h0To7BLbyHuyfIgz//zpmL/S+y5reDyh5DeRYAVz+eKO+osYSFdRY80wCo8Q0bdMo96sKkY1eRn8
Yd1a1MLbXKdJAhkBTfzZDhBo2lsfIeeqzc2Nx8l9yBt5D3s23s62+CS9np2Nb9/jB/rea9ltXzE2
Ig2Edhg2I2lv3S2w3Ad2D2RrOsR6WhhPUSdyHv/zH/e3mCM0BoDAfLCADrc1upxfv/pSzGGZYVtF
fYhgG1XjstFARqk6dsYk+MEXt73tHOmouWPUJGBQ+Yszb1pppAv88y/zBZf+xyftI4gncwH6nvMV
byTo31nDNeMxQrviDw4RVEX+ERXwSlwJ7iuOYCf4CSOqWrxR2ocBHG4qu8Y/kfa3K8TA4sCEFqLl
zL6yKsXcUxkQMq1npzdzPvv6rYzjp6TpneMAy5m5qNxIswDz4aHnz7VD6oW426CL7xoQAQtpC1PH
cAofKgDAsWLaZMkPtwyd3WV6YcUOca3LqFWxi7NAXSFFZCnRxGhkwd2ROJRuTG/8EYKF+00ujv13
XQR2EkigDtQ0E8C88et3V7UiEZLNHMmpb+SKEXPGq2AmLcVFjNHF00PAXOyFaAQBN1vJLjJw5uPb
uZoG/TWa0oMAxBfqtrfKeuuub/N3e9Fhe6l+IsgXwpaeMgSYuXZz13t1nP4uFZrcJnJC6K/yj3q5
zsgubwMV0UvU5UcWY4BtwZN6S8nS9FS7oXawUakwrNSJAA31eAO78EV1hF776gdSjBCQQb9vRlpa
3mOcnTHlUeFzE8aWR0HOO9Cp1FkUDGzpBu8Hew+wTRYVpWDOZyEx/+fn8GId/lVw4hlAZ31XWABS
UMn9+sFmJi5I0Zbd8SKqNQcEhhMa8jJmTK+H2Y4wgj87hXaslrFKvErLAgeEbu3NJJ2pFfkSKtnc
DYZ2N+HYXestGUsF3DMWCU7TNr/5lU3xd90Ziy0HbxEyS4MhzxepZTfKvjQtuG1pJRJU32nGBCR/
dhXABREiTQY6MbVs242MQsTS9H3ocb7DwvUC3S2ueoy29LvYYBR8lJXD+JXD+ylWIwC4hHGglvYi
cLrirE/ZTcKsmbWsJ/AcvUJCRjrGHOPCvcwiZj+6lWHSSgLy1d+pusgRlmqbe6TDteisfAAmO2uu
1rRiPGClfBNTWe/mxUhhpMvvmrKqKIoZQ2nyFBF3DqwZpMMiy51KeMCl2k11/2w04zlLiP02lNuA
Ppc/EP3iSpuNY1joztpNFrlSVDx3U3KtIdGi90RiVziFtm5Zjh/lR8PEEj0+P9h1LT4czGkhr0DN
bDdg7PIgBHyKidEnFiLWfrb3WsAFCVyRQh6dNlH43Leq2Thh6++syX5rAGuj4fcYpHUJ2dqwzneO
mp6bTKC+VHq9SjPzmI84Gz2Si+8G7T5K5Flx8H30HTD2sWxvNGrzoNDCx3BYVR5/EXUXD1Wdbqgw
Pkj42lei/6H1mJ/I96BiLHEje0uLRhpG0JXJc4PIbetlH/ychzwWj2Ct/7ROwTpbVJuozM3lQcg8
HDQ10xviRlABtrq+YS5OGUPvY+ZYIdPg4o0hGIxxfg61wQo/ubq9Xb+o/3nfb8vQ5l5I7Fd45GJP
E8ucwD1Az2YE1m9cBJlBKfh1QuAkxohzpmEfuknM8NMQ4lTK+LuXT99NpqQbVEyPul0qCqCZrW6Y
dOyI7DefqDLSbeeT3SHHaQZYGWx7J4yc1bqJuGYvx1bUpIQFmlwTffvqDJg868XxhtLn5AyE/5If
yMNNYnxkjIhXODbCRJxcAXDBS2ltpFsHcAhbkC0JSnXTJI/tOpdU+sJYTgDb+eEzCl/lGqVM0bdP
g0VpiYSffQKnXqWrh2rQ501llgdDY0GM++HYhOa812C4wGoB5oJ9QMmChz8yf45TFG4dj9mzTlp5
ofyYSafSz3C7VlUzHEhuaI4XHW9cSWQP7xO+yNVFyhsN0IiaWfbs+tsrc3liXfgZa9NSLbyaiu9a
rZubZPLnAGXneUptXh+XYdO8GwqKL7Rh1iqJQ5KBNZ/y1A66KV25IYFZC1hop3U1ovhiuhlG4MQl
4Pa1N2gBhNZnN9IPntm8x8x3tjkGDwSCewUiZoW1lJTusgUJB4Umn+/1rAJ/pMdB6DsUhSGVYQX4
YzvlzhjQXbqHMlHDCuXBzrSsd/Rt/B0TnQsfD1Wej4CV3B47on202QUPrQnkZXkfZsbxK1Pvzl2J
WCFS4/cwwkXuJC76Tb3f5rE9bBvTxCXpqrvCgpk2lM2S8+B8p8a+T7z+R2IujV4UYcGLrZd6eWHy
eggK0WYbzJQgPNx2F5vho2NgIoCnAvAscn6j8fxvwIUenB3b9AE52JgAvghhGWxpCqPScKxi8aBm
h0u3jjghE76OwT4xDmK/5HTvSQQkXstmhv/A+7m7UGxFqGlijY0YIow03EWdmNeaS6wNbsxXmWeH
CNoVT7NxU0cgm8iZG0j0pd++fPvjRJr6aG1tRhVMKXxjxRUM2TA0rvpugSdaLMwGsErorJkzWzcO
UG+r/R19/qLe/PWyXQTAyDoRcuMT+Brgg4Q9MsdCzUfiqYAqmegSzEaM186I90e7bpSR4HiuwnWv
zwdzYRbD3Di2NvgUTHmcKFhPaEbsDYSLNe1UQ5yN0UNvcA7cRDyLvX+3HO82gABNn7/DWL5uB91b
iabLjnaKtKfHgfObEuJvXEbLELpHirtHjQZb/4tmNR97vYzhXx5N0HS27Q+3WlN/TLY7E1g6yB3I
IChNbQY+KTXfS1s0tDlMcpw5u4/lXBwbx3xCNfUhjXYTkcvDko3Jdbh0HW7Ywqry6p2ds/6dJlSG
WR6Jldkxj6q6ilionFh6bqEbr0M7/c9/Gn8D5c8v3xh/m0WBRPaWxYllfqFyVGaTp1Esp+OgHLAK
Ias5wUaNxAeataFj+GjM9SPbhz1JKyz9xQSvQY2rqUdr6koWQqnretvQLocAdOZPo0dIquKrzsel
U7NyRQ6PfXURTtqMoZKCyA/XiM5FZ9/DxGIWoZR97GS3aezXwe+jnemD70IQP2+YVqKRrcr2pHRy
gRKm40U2WYdoQDjhGJq3T6xiDPp3Pfe6N4s7pzHRSElXu5l1pz+j0klX6UC3lRdTcpqH6aC0Auhj
2wG5mfQlOP4TE+xrzOE/6KzYdNVH67mE0pByygC7oU6knO1ZQ+qyOZAbUGzsRXhk2YoBjLuK2/ap
qqD74FY0dpPHLo3mYnRRCcSLwMiSdD8lhx1pZ+sLM3fUZ0JdGGusLH9ZIyrjswQOs0IjgjZ8WQ86
wNVk9o3QovdyQLKJkQ/SD6uZVR7RNLI4hGfjsnXbNVn1PUoZXVz+PQEvdiqQt06w2tYFlIP10KT5
auAVJNGIH6alFZUeIy3L5bwcBoKNZLlIGIjHZcg8sBmH3DnEAxMifd0xviWRRnnMDDRKuzqjx6f9
vTyC/5vC+DjJn//519uPIgENxFGVfKhfghSFLlwie/7ywgZv6u2/fpYqUdM1WZL/+df/+fgZ//f/
zR/Zi75HwKJr2LSMwPoc3Bf/L3vRt/8tdN10SQcAwf3HP/kze9H+N+2pbmNnobVhlbtwOzDRqPg/
/zL+LQRDEZ+EA4/DAHjI/yR60f21p3Wp421ES8jVAYktN+KXNqb0PeY/YiDTEMvwms3lW2UDkSZD
BuZfqBVnQzJ1ZA6YmB49oNymDEaPbdJikKHbPyLiMFSxi6NRbhgyrrPR8NDMsx1ZmKlth4mpILkn
UJmbBovj2Wja97T0T4kEcl2ltVobEctebNdjrXrkcxGKdY+F0kKuk6mGrTJy0TdRD6j3siz9YF7m
uF7b7TGU0aoKHn7H6rjFfBg/vE1B00/dkkoab1MyF05IoQ3AGtq1yzIo4FZc984zItGZlCJXrZSq
EDAbBuIfsgsxpYL5R+ASa0xGCZEiIo36vbAex6gCH3nLbLNcuWY4r3JR3KDSDOmW7fd6bHb+bHls
ht4Nv/tGjsrwmzvO/fUe+OO78lFH4U1BxeZZi4vuL4OxqWRqYMY+gcsETkFR093AqPhFtJYUEpVo
nI2+7dDs9Ju8nDC5ZszHNN2+nxVT59ayHxoWmdjgJm0L1izZtUAzt6qZAfdYRESPM2aKOXfQ98dE
MyVQjPMeVV4Wfuqa9E5OgsrGQEkBzir6xj+BAtSZi2VK22HZCPJ6Ng9R8WiMKrwDxLMdyq46NbX/
IsoxZYNhYrdmIH4ozbZiK2ctZ2iDdA4TOVywM8AgHrVUiwNb4piWIw0MZuvMJauI4OEWNyXdzqiz
iGPS1GYtCAXcFQNqL5w2V2hDmLvkiXUd9yXuvPJo+zSsGtuTQJrWK+5X1HukznjRNzK0ot+Ull/j
YjwW6thmTB10Ey+19/WadicnkwQeIFEqmao4zoKMIGRg6JzdGM/ETkWNGxQNC6+osSkjKvBS0VLG
Tw2brG9MgADT9S96GN+ERvf0l0Pp9o9q4a8BmdYyU/7/RQQPD78d85Wl9mPZYnw1v9rhZCOdnq2t
p5nFGYXCdUJPqtnm0cXmuBq12V4HLfM/1k2kLNsa4kaR5GtDz+6NmA9uwIU0a/4L46uFehw+1cAB
4dTkm9ly2Fv42GPDbSqaDAt6IRkk9VcamhzqAX5GttNAtcBhMB97lD2uzzqAPGHwUt17p8XT2nZG
5go5OzrvXMbJyVWpuR31vN0OwAXNCR+fPpvrBcfj4jD5509H/3Xm/OenY0K2g5JHoPLX7y5mUaZ7
PcfgrFly1WpOuAY7FsDkNnZ4aXdNO3zqJB/FqS44+SZ/0zntb8axX2bDf/4SkPAh1rAa8C4BTX95
v4eiQTtrwHzuHCZccLOLQBU90OoyD2wOqNWo+MDGmCFCxoZWMx6ZqGGnKtXvHuW/nTQcMbDmiYfw
wMERXPHrSYPJpEiryTLIpIFWAXCoWHUu6ttsdE+L16CMOmTvtk5SW1KdoxhSgwtoYeXUvOL//NX8
/bnljvOYs12uJ/PrwFyJKmf4lQ986vO11gRZw4kXAfnOGutGevbbP/84/ddGYvkSfKIGDFcnkELA
3P8yoHdylK4E4dDTeuoqxmUlqulmsmnF1PKuNnKXenjHMBJQt2bZN6O2v+XRXUdPnmCisqrmeXKT
a7cQ5wikD53t5//wN/SEjnmdWACTmtOlG/71y5GydIfJqYYtmFxNQiYivPR+CLUn2wMmwm9Ilhza
MvZXtjW//V/CzmO5cWTruk+ECHgzpfekKMpOEJJKSniT8Hj6f0F38H+l7mgNuiL6NuuCBBJpztl7
bRG25hwtesgbDK0UW80p7iTnlq6CrKMtzareTcbXX77k3yRBx+VLwoh0LNhmJsxI/ccIMgbY8DKo
OpQ65SIrOYIUs1rRg3ltf9VMALlTvrStWCrpePvvS/8wwf/v0hpoVF4kj+iGn2GdnhEFqoEvd2V7
iPWymHJV1h56AzmarvcLA7Ewh6JJCOJ/4SEcES3674Mx4/AHtrZoPuC+f7WyflFL+TJa9YviI2sh
ShPZTIIRqBt+O+H982bpEHfwMFuTkZnH+/cTTSQpkr6tdivdU7dDWQSLwDYeu1S5o/b8mGJa4ieg
jkcYZFPb/uV+/XzDeE4q+lcSYQy2m+xT/766XmDu1CIKOGOQ6IvQrq9g49dCKzd4Ya8s08D3OsY+
2urXMfOWSRDcuZbj0hEWr7Gif5bVs49R2neVd1xuH/rgoT/R7obu0bILc6HbO4jzeILsirZi+dSp
v/2C6Rv+37VtopGyKSapAwW+aes/3llMl/nQiGoAPSU+emnf/H7Y66W9NrP80ofx4fv7u7F9k4Pt
zhxh7wSdX19ir9OrbalVTw5Z0JxCX8xIpHMjRAZN3yyZW+3daEV3bGS6X+a17y/180tznOcl0Tnk
Oj/zZkSYxSO1EqjzXfjVFuWjXtTBnC3nJgQS42CvVwpMiIH9wGqwAW3+2Or6ORoXrIdPOANR4hF7
uq6Qf6A4PnQCaC/OoN/epulF/fE1p+MJ3nGSsAC/chL5v5tOhgZRFZHSI3CPT+aIsy8fKXh4yb4a
wQclI8DrQc2LtTWqC2m4fK2mKqmLWfuxKD7UbVOmD+TV8MmiIp9T2edE3EzTUORlCu7pnuNyUuxq
p7+Juj799+Cmufov3x9nKz/BMZnRf35/CMw1Er+mX/XIy/GevFEIf2eD++XBcZrZ2k7j6uSlRCfN
pWQRl3a3jPRxgZuJCiQS6qyiImtFfFgEEN7sTE5/DYy19mwj1Z0hTbmUVs9fTanoJwbI/cDYVp59
m55hM3yg+Rrox7C/CpI2RmKIf04Pt1pwdirlGcHtqRrMjR3VVxm1T12fHiAfoQO2PRIui2cXegCu
neR1TEJwBdGwbyQtj6FDUd6viyF89e3kMmjxKWrKp8GKX4M2vQhDXTe29qgmiGxbZNSeSkuGD4oW
J5ZiNLRyzVPNhWlX3uWI7eOsfhId37rHnupwZKqmRuU4fBaV/uwaqG0qq1R5sIg8mvpKFcycmSYc
b+Bbhzx45Vz4knc1DfQq+GJD/inq6FU1KzhmMRJONI8WiWE2bDA1xHopmAY6WxRQRtLXTHg3LNtr
HWze9DZOkv2mHCb3JIFGavcQqMq7psrPcknNdRIpcM4C+aRQz0lCUru95FL2/suQ8HCA5tNTiEt2
+jSKfZUvrWeTplDuSoh/a5eDbua0D5hG34VyBSmAYlgP1mUTv1KohoUkUE240EAK2nC5pAwE1eVV
KPj4Ew/gaSEu5MBfxppXr3A4l+hN8NG4j+i4oWA/oBj88FvvE43YEyp33pFygIiqiC+yT2Cp6M61
6m8FYCCX6NO5jp2ATe+4nMpWJgqfUT5N96C0nRvhNlcCGOArRDNZK+8tOvkkAspEYRpvSH3tmvhS
ujwbqsvr0tJu053s4u5O7fK3OnKyTb4WfvxKRf5a4ngtQ/E1ZnR+M/5ynTXXRG3fgid8aENIyzdt
nRvLDWm2vAqB0I9JMJA2Yj9XKj0cfXraFMp2qNzftfJgyiIEfMLbPtbJJUkZWCo50bMa0Rs6PeQA
sDIXkc086uPspFT+wMNY2JKyKdjcdT2Vv0fWZ8cLT7mNWTaeDkzT72pj5d0tGR2KU2xdrdlL13t3
VOMm0/TgUJilIbgzje5ad7zN5Y6osLxnuHpK+FVZyuf3yMIcQ0+xeRItr7IpSVvzWeGW4mp6RbdQ
LTB7pVy1av2Ujz7aMs+q5h0hnjIvF94I7mp6RmVb8peT6GOsIV52yQ5gx5Ohh69KWMWL3Iwulp3S
GWuOgZkiy+uuWfIsQ+eT09Cnl2NP/27VCPvWkjqcRfJd2hE1y05ikCvWasSVsz69OB2e+2Y8jG50
sMJibfjUOmWY8lXC8MswKpXWUbHmcAcsu3FvUNsFGV3TSGl8AkfGLDyFDqMuUO5gFjzU2NNmqdvx
Y+miu1jfTAV1xSB4QDlF7hksFoTkLfdYV0kV1uhaWjY96z4oF9U0pPRIIXAWoWmcsfqbXnBWPeVS
R7hoDOXGqXwO5uojV59Fz0teG9fe9Gg8j+BgCEDW3mTJTwvNpRliddGjAK6ifVOd7GL7sHbpsxSO
v/yeWLTRhL6i3xEvrC3iglGmNsh1VRxdzUhuTa9h9s3xeUOFAyHxnmbFPQkEm97x342kehIoReMy
xsmXXfTS/9Qt3uIGt/+yy94cMiIgVZ3GsV/4oliJunmKzeaJLAJ3ZvSUbCAucOaraa9ix4Plryya
Rm56lboQ9phVbgMiHs1P1w/PJC4FYJCBK3Y4gInLpQU47qsWRlqjcpeonsB9qdlS493QiENwwwq6
Qoy8yP8sSVZGUBG9x4LU3JxbbLrcfhYguv1hScp99WSHBVmMIvhQCtnN+vDohvlNLwO4uJG1cJv4
VETR1rWDHWSZZHYTfg4vwLxJXigk7OGr4SXM1ACoZqqbHkIhvvQGbZjX3ptDYYAhPQMQnECl4stl
P4rcqb6XhoOjRLy3bnBqa/Fl1fVT6VovTlAeprm+k95nUiSXaAxe+8+gEK8VnTW8jfziMBcffPmn
Sco7yNn0sbhjTlSn8Yvk7rGuzB3P4zXqwnnXFfdQTFbfT93PwkM+sHBGqfdeBjGIvunJ69wku0+w
9Lpi9v16hyyAsQc1WALgbTC9RihNRch72VrROqnrSy/GXWY3n17HOsQXtkV1zYAcsGQGBJbkU7eY
IUF6Dx1GZJl53V6lGXhLr4sPATLPee0i9g0QMnZa/BXRSZ6lHU8i1uUTxPrEK4qZz//xyNIl6FFk
Qb9NXZfZuxVfRFk+o1c5DNOC0GgPqilg+9HYxN7JfEZ40j7E8a14VEbtC6WXZBnoPHjfZTlApPie
FvE6tY/C8CMOdRjQ6VNdBeHWU980TRinmGgQt6Hm68AJR0z6zrQgd1F7toR9KLEbzhBYIJjtlkZb
4brMLrGWr6tpEmja8CMM5dM0daqRsbHpVk4XqCsmzC7z36WVXcKENdXNcZaSUTO8kumMyukROTdT
tZ4cDIMNnDd8ZfGrbdRXFfBFhxVQjNxVHwPtHPbmZRiHbduC55gmcGmsrGFutvnzdF3RMxeMotqh
lwVGhIdkigqwTPddOrzY/luU+g9dFMPx0M409dcan7VZFsKUqVFnzlIGi/FUxWCjWcby9ILK55Bb
/nsf4OBz0602EmFxVAnLdbrqqWCxm1az7/XZpC03b9tEm0nshUBl0KaPDM8+ydcod05Dk/7xg2ap
sWIH0n1Oi31t/8kGtmxt08cLNcSlHJErxIJ2ISr3rCmdtdZSFf5NOx0qii8kC+wu6HIKA+ezX14A
X68SAeZBRZNrZfkaucu0exwXml8SYp+YiCfEH3ZQjNDeX4aIFriGONXTPMIP5Yp2dcjNmB6+UswT
jG+Fx3sYMBcgmT3lsoeQVvsbJebzhEjM6kpjKaY0lLTqPSWtbiLedzPDQNYu9RkhcHimTOfGLojz
7QP+76/cTq9DFTxA9w1xmQNQ6xUPi6h29tPnqVklp01gikVubuvctrrJcHqlS0Dt1TztPuFl4q9Q
Y9rjYmdBC18gGSkXTf/u65qB5tSiVqiGx5DcWEInseR6DollsZ5QCvTfwfWDTtQPER5H0cDMrHS4
Kn2NaypR2EB6gCHr6kzLcGU44X05KBk7bOUzVMxbljDRTcMjr81bZ+vUMtu7xGPnkbMrhx/wXsBX
WWp5Fy/+NyNpOMU6Mjty5t4VckYGPD3XGa6mPVqJrTFNxkHPQqujkofc+TwWjTkvVe3CSv3qSfeX
I+C3YPDH2YqekOrgzqNo/I+CvuOoo1bEfb8Ca3vRScfoNWsz9OV5dJ216HBM4W2AoM3SnvXoUdBC
498JZsIl4dsf81tu5ilPh5cwVVrMZdP+ftqmmr3ynhU2bJN8711alPuzqIWEPHTMrbb4Shxe6ST7
w0xyRFv7PRv998HrW8P847chMSA6nd9mE2bwo6rQ+6rmW/grVz2nrwkl+BI4bPmUo9q9lX5wVEp+
atI+KXr4FcbOLZyM7vcRbuTcS15THnKEQ1IO2tGzmMSkxQlcx3ERd9redy49RE6NXzQd0gm9QRAO
0RXmPGHCjTBg6SifmiSbIvcfDOJ22b8nSk8+U6n4c9NF9gGOmdPyHIk04apc31TMjVlzmMXAYNIu
6fTwxrv5BZn//Xuhc1h7ZWasyxoOcBITNAjOzddunkEX/b9vnvbPgpBBK4Eqn0MZVqVJ9/ehO/BL
M0wFtIlgTMRcCG0+aM6pILIvC9irpJNLEx7VNTDFc2Zbv1QY/3nk5+oUXKl+2g6qzB89QaI8ila3
pqt7Lb210T37HSUddRi6Xyo3/6i7EydkIEah0MyVNNP7UflCItUV0m/UlTaKs1ZRlQuAyRBHcWen
5c7MMOxg5EYEbNx9T9Q1svdf7vW//VqXy/MKkvhNz/Dve439Ig9x542rXBVPqcmpxfS7dIFZR8nI
/K7rt6RmuigUoH9WeML07jKc0VdNC1ENO74bf4uH+LfH71qU5Wj1WbrxU5dNuoVRU/aGqhF798UA
ILUPvmqddL5IOULQWZJfdCQ04DNNE7n47/vxXT7++8WFgWc5VEwcjdr/z+DsjnjDVmCmWGHLFDMX
+zcbkBAwX7MALLHNyvhFpw4KH5GdlXfKBK+BRTugTkBmZ1hRcse82n3woA3abmguLWGvYY4YTJ9o
sk6dHIQnvpSaLS7Y2mS4++/v/2/vDu1sV8dXYWsObsm/n2dGlcISBMStCqFDDOasGYRNMXchq/Qq
9piQtGugdCQJAuNt6vGX8TRV33/cvkmuQxtZpd1GS/3vyxuNggnSAtTfRs0xA4oijGgR6R74dgwB
v7w/xr8MXq7mICFQzeli+t9Xc0gHpQ/s0pOKh+30z1QlCEuqIMAJAHA7F4s6F9UBTithnH0QA/gY
dtVjkirdJhj+d37EV0c8YiuR1notAAoWmJr0U6OhXMvphWGejd11AAQOoWRCWkUOcxBmEwnbIsrh
JeAEQzrIFs9Uq1cER0cjin+p5P3bVPHXT/3xXGP0C2WFgmGVpWM6B93ZL7wJ3FVi94tD6HD+rfK8
B9vEoCZw/srC/s298bM3xGyFKYUhBUOYFurPkq2psXNwa0Nd5RXtDI3xvKZR9lbbOzMwQSIQMFGP
HDY95ZeU8H8d1JaGgoQitwUj98eU7Laxk/eRo646DVHSUh3KVyeEst2O9ZW6+iMzplghfZ2zJ/zl
ffpnAZUfTRyUgR7FnlQsfw+xAHUU6Qs6Q0zaD5YvDrgHrrAs4P0Nr5Vav45D/mmU187RLshLf6s/
/9vlUf9r9oR51XCr/Lh86FdqkLFCIIJ6zvIz7mbbupo+jmHXOmrjIRnSNyw1BF8H6hSMhi+604v7
wg5OjdQvCAiaKj5MO3DDxzLfRj3wPLrJv9wmw5vetR9vvkPrEC0oLgaVJvLf31StZBz2la+tShDP
azOy9kP9oVAMoa/8qLj2s2+NR1/BHGJXbDMyY29IrDM6CkMLJ84ySpylhKDGVm14M2L/la30ui4o
G0fVMpbljsjWHZDkFfKWvVvlG01NzqIpd5aG8F2t19R8MTXPPP7T9M8osq2tDfOxbVe5n55DxJtt
cEH+8SwLd1taJp5OdL2iCq6sbjsC4u+bPqO+SYi3dOakaWxFg2kYhfK2pp/ZV+l2bOxjZfgQObgW
qj8PKyblHCUqd66Tbct+H4XZiorStk84arnDxYO+6IO5SQiLyEd1qeb+MUcITYFrRTlwmY8stmW+
1ZRgLu18l8AqlFFOe6kikDnN9XzpW/YVySAtOqe8OCZGXqyYdKPriy0Sd1EW4Wued/u0pgKH5X3m
ooiHHGG/ecroAmRTyLqB+3pJTOrFcIxCf/D3HUlFR/hZybEln9GiGXMSZlXMC1U+ACUb57GhKMdc
jsvAJAKw5aGucMVSd+Wotre86LUNx3AdK7AUulHt5yrmlDVAvAHxog1lkfxr9qLJsSYPS6nS7Fg1
HNMhw8SrsQeEnuvYp9zQ++MLH0tAG99D6BtXFYaIRVNQaC4qCp1VmDggPwxyHbxCW1HiGvcZXZel
UjTqsmf/trCSMifDUlBPGksbM0xbLAY9ubmKU54qc/zT6X20JbAYGae6V/yivsDK0TiDOvF7I417
bhVHKEvxNlpXGKumfYEjWC6h/hR7DRLwXPbgKdxs6YWOvPv+Q0jdv9BZRoDUHHORb4BMeSfbKj7H
2o6gVDnKzsUkT9SbPGP/wkyYt9dUhc9aFFa7jhkaC13P032UOeqc7Wj2nArTmesd2ROeBoerKzdN
jqLSANx0+P9/CJfoUcux57iA07kVNKe2L72VPd5VwxA8kSy61NvUhAGgMmA4ysH45A+7GMnFdV7K
UYPdUCNdbZARz7RW2+oyU1ZV5X9UtNUO/JhwRwwflEJI7ZXakgKtqMDB+lRdGoGiLWTNfkgxyltm
YC1ugSbt1TRQ9qKGj4esIGNsldQWKyzFsHvnPDhxSmHq7vRHYiV2NQgGykCqBwCHcIa4ox4vVJvA
Cn2wz50xrPss1T4H6ZHDo8bPA9WtyqcEkflJ/Rz67X0yoRRVmgBHy8y2lpIPf9x1l6FNV2gztIQr
x2DmGIX1TsRNtevb5tgCNmtx+PfjruBNtQINoXRlp3djF/VHvZ8IMtm99L3mUoVFeyEwuEP/TcGS
rkJFdENp8KkoOleiIO0x1u4046DiZvzQQ+vSN+q67TmNeqPBXlCJECU36axTWCdyXDQYRXA2pzVV
LrfBRUGoTu6Va7MPrvBPVCIt3kO1ZRUvV6p01p2P13pUAJsqeQU7E4BwWfSXvJzyPfr6aWgJEaIC
SqP0bA24QRSvuUsUjO7+gIs8XVPKQONfU/6ryRtjtLk7EHELmg0ZraFVFVKBKNrQnmFFyigsO58e
ppKFr4PY69E0JS1uCHMq3RtCj1ZpKV81Nhc5p8UYpt2qhwFGGtI6rQKKXwQ3rQqgK3PbUwC73OFG
cddePE6ANwWJOBLCUuyafMV8IyaSB2TslK/jpd4nJp95b3jdseeVF0xzTEqT0jffhqUBMcxFpCG1
mgTNeDz4dnDuMwDmHKXahQMTo6MMvKQhE0CxXzdqSb2d1JlZa1q4i7F8TdOxVRuSTgveot5iAkv9
0prjG4kXUdQl89ZcdoarMzRa+rY4eHoLQC6b1fXA8zT4smvwvDpJXxhjWbKWKWYcQsebYI0jMl4o
o3lzCPIGyhEPqyZvq3nzDMUz2HgqjrdxysN2EMfTk8sA14bYkZEfuTMNSs9ilU9B9EC3go0oOhAe
GIFedBHzRLFZLCRFnYWnGMfc9Cm2TT+zSlkw4ypatbI/ObwVjYYmzOIxJCnY2jQcF9DI2ZQqKGCS
WN9E1T30I7kwbCSokW84CzEiLM/KYZiji0mXRkEHp5CEOdoTdiIzjzVPzbXyJ9BE1TYgzpva376q
xhPKLHfbVsCkhlSlC5tA5Gs9/wz9nTye6d8MDbx0IHM8VRVHI9tXhyWpVvlSqakKmzS/UJE2ayNB
/41ORWx9q+/nSKDEXsdYQPgIubFppRH2Ub4akTiHqaTtHw6XQndeu56yFHs0Yx53W+xWyYPh3rk2
jXQalvphNI1wOwhBCbDhDrsWLRCfAC9SZYs/6adncP/cNHNXeq5uwQyDOrWm1GXgnUVuHQZyq3HR
Hooc1acjcpYgMzo4bCaWdQOLPVT1U2PoT72ox8klL9aaGx7hB9AnbhLYaTBkgPrqvAeF26F4b14C
YsXW7N3nhmRAZGmcnbwgAA2sAnuDALiSHuYvtn+ANtvIWCfGeILbzZMT2p0lpQEYXZDLFssHy6Hc
bpcKZaNxK5vIhPIzTNBZ3FxFBfYtA39kGkqI28vk51FPKwZDW4bqSCG609dxXM3VUTUvmmH+gZSd
bFXGQe92+jJhDQp04r9dLfAWuqtPeXz9ajCc5mJSlyZMAxQxbllSCcOpA9em+05J0cxOouVoVPeU
hpg3mVWauKJO2g53fl6Qf1aScyesE0wLuSh1kmCZw8AYeAdf2p8D5diFzEHIAPzCYQXTfR7A2Z97
MY84aAQeYtN+aXIv2Ohmdpc95Vlcb4EvT0z+Xt+kCiiRwKX6mZa5Mo8dOCBeVsJz0MBLVbFmrtpY
v/YDXDU7z+lXu4RNDiBk2iHQFjpDMsz7qcgTaMtEdPW8G+hYF8bZJNWVuVNVwS6ONdiW1FyMBe5r
EcXmCQFZI10bSGFxb7IpWkY2yg/pZ86d46eUDhr7VGYkTRPic5KD2AWqqPZ50Wmn0vCyTeMY/ZXC
mZyjQsRA1YUKRNfkUuHtXhqAxRZhiy9lbMYNOVhyIzoamLmdcWxvwPpAcE0gEVOdUpAcB+pgrzBN
EchOzA11QV9sSBPXjj7GytToEuyzNHtTv9vALH6gmtwvmBi8lT9Eyk0Na1TjvChamsEWKYH0p4VA
AmF66QmbL4T0LjrHEyQY7iwhfa5er4PmUpAVOHdiJd6ZMcVzSxCKoEnzpDkyP9F5QAzukyykhWvD
rbZZIZ2d5hpip+bRW18A8E/1IUSH5OBESrJ8SUr4fetZyZssyO7KVKs+6l5C5HgHjT0bTbGxak/f
YatFoB3R+LI84+j4rXIk3w3QDGQ4xyPVqiqddJ+VSrh0h/yauoMObFGtpkM6XmJVec5TqsBNF5bb
zg53caP7dwYuy7jUN2NecUiw+z+aZ3R73a8yZh3J2sWpv9Ucf90j4r74/p8mSrR7KpHd4BFVFYfe
RQhIXrlav42ll6975RCy7WEzbxzKEGqYHpJIo2Xu/vv1CRAMzGvzSApQPQcrHS6CDJSD1Dg26Ldc
lMGhHPueo0hsLVE0hsuuF8pGbxUFhCaU4g7P7Kooq3GeVDzNEVehbaf1zizSZqOEHKbILd5LjWN5
6mCkLAbs+A557fuAmSEdHmFklvQoePZOFWLQq6GFj5VYF6mB1z5K6VwTxnSsVFBNNvapZeJn54Y8
4WXTl8RcwdkM+rbikKVAoFEe0kQDTDD1Xr0WuHeJ3Jtz1KlLAg5TYPkJ8s62nRvLDREDzpyW5gPN
SnsB/99ZqgGb88IIp5eVnrHql+iLB+eT5oHcUAqW87Sw3+M4rTbQG5l98iRaZJklLvmfiiZQnotz
4LwaPoCfgWBZGoPi0467ZBMJ41rXgz8fC+sC4N878UbmezUmuy6hmFk3L5Wbq+u4zk5DXA3HCFE2
uhlGbNSSPemTVbaow+JLk32xy8ZnU2XKUIKYFDiXJ4KxmnmT45nvdhCz/YTdj77QB70/BLmDoUqU
y3rUAuCXe4PX3GyRskwYHruDKNUSEJXICLdY4CwqntaClNOBVC2r2QRtvOlak0w9s883lPT06agM
k+hQ1v2GBj5FiPKlpsdwn2MStsjVdqnzvVRR95DRnr4V8g/tpf5ilQ43E5CLx9HGqgptXunevjWQ
3pBUrOLjBuCfaxmyn47cOtcFfkHO2SzoArmyLCZHKa0/0MTSyaLJ4lzgaYkcnKFmdbI46Sstvlel
a+sVDetUHafnY302VjQtYqgShF6At0Yc3Uz+2ypY46ymv1BpbxF6EmbkJcQ6AkXZ5zl5i59cZ8mq
8yW2S3fGQQrOTVpfzQl9psgvkAEFCdb6Dep1HkBn0RoceKzVEfpQhUBe6Twgz973A1ZTADYgiPiR
kDQQ1iCUSrGvp26K9ZzuJogq2HO69+m6mKFj5DJRpHx+fxO/cm5dzdYn19ce1Eeikqekjjx59A2s
ImR8wBROp6QyGQ8nBXOebdvRIhkz876hLtak6ZGouvqt49EqIjj6hW8udaWPDznCNpOxPtRSRe5G
JmIUgEKudKxsjYN0KCg4Axj2YVQFUpMyvUduI/YKucNr0m2w6tk3WEb6ebQ0SQcQplc8Np+luc3V
4mUYNfXZSzHC6YBtBmCZV9fBt6r6QUX+NdmIpZ6d3cor7waJ1tMS0c5oHeO9QOIRWSf0ucajNYh1
QoWTVrKIbqLNN6pU/Zk0CnOnKD3LV55s8zIbKYObBymrYsbeaDG4PLGUrELS/kqUDH0PYNEjdq6W
RzGVwFUvyO+mRDRc9Ber0PTVQFAtyZPAA3yAbRGBJJXBYaKxwkuIrCOtyrNSew8yOHiGEs9LXcuX
nVela1ALz0EOx3tsSEkmpFsDSxBnS6YtWjVhM2wQvS0k2SGbTFG6WQNXZg6I4SN1nWJhD461UjRq
+hIQ8YzA62FpRL22Gw3t0bV3dhiEVxF09iyt96Lh0SVjOWzNVL4VGeMtROS5dN3ipVULeWeDPA9G
dBUUg5M7zLWoLPi0rY6o9wbzJVR696B0JMU5sY1/o3gZTc8/ZV2+VWJ6bRGIrlXfhNSsArZ/o7/k
yNjvHTnFJjfsFtGnpnO/UbSz7eMcW6ikrz8Io0Q96AZ3yLmMTd0W9GXGJly7KhtXhaoE3qjl/wpE
cvK3svNJOpluPbJv+9YgLi9vwSEc7VFPcVxO9BjTfqd9rQNsFtw78yOqQvR+noNnnZBWZG5oSoIw
PKDqYdYv0BLjfy/8FqEFVXO6tqgtanVYxdNRLOrn7qD+mXIkhqCv52BIQLlk8aooJiWAa958IZeQ
nMCXlfTwG53abtdGZ8igLovqkK3AKAzLIEzpnbtDBmmM3r9q0AObGjcz0MLQAMxcW+T6XDU5v/S2
zn4l1B6LFFHhFGwe9gYnO7Ui/E8We9kSduW5HDhCmcBNsptrE6NY6gUhmOBTTfZF1sq0ynSRBKz5
IvSdhZokFLcGbK+a2uxTQnGp9dvvWudrfLzlpIUJK7Tl3E1iYN4xaY5krDCBCj6Q2fqJgCRQbFpx
oS8xpYBY8xC2DfgpZt4mmCxSiKRnVpBruF/9ydH8ASvR2zEgHxtVf7XdWl+0eFsXQV6fzVQpl273
6Ctgy1gv8AJiQrOjyXcYk947CGRuMjefMaoTajOpKZKBWddI9BdUUlQHph9VGao696hUWW3zLD1H
QIc2oQf6AYkAPooxsqoVWwXMlBtzrvgaoK2rAnoqlMBI3QUsEvfqtm9djuE9l/UYAfNIj54QbFGS
pNccgKfGb0EOAkqF+5qW3sGDmpylcPTBFFFPUT7ihEwuvZTLMJbGBlg0yA5JPHeheKhS+pnfOcXO
8JwnI7fAY4YSOEwmN6mB1Kofy/GqVibzX9pHy7QkIlqyTq3ZJW3CFIumieRzE/oFwboIaKn21NYz
YezXQSExoUrjqwDGs8qNNF75QRpsgrF7UUaa6w34jm70aSC13rARgf+WmaAuoZFoFKVnXt1AQnHR
dsAjwZps2TThBSO721gWO7qS/B3itCkjYCW/aL6ib1P7XJfMYhKsQpjp8CM4fVeEsGzQ1+S6GkCE
jv8UBM8syPPhQD8E24JuD3D8oloSOnRfxBlhbCOTYDCZ0wjZGfaiJ3ebzTBepAwXYPXm+Hm5r/SP
WoDY6q3e39gQg8vadvbOUITrTEpvp6npvW5W5dZDuWz5XXAoLP9AvnO/liI7NNOpw2kpFVZOfpe3
LVYnA0om29BoQSf77EkTow8Ew7NdGVeTBah2ZXMxigEMTkFaceTiv885z0FFWRAsQ0Idmh29LpdF
1F0GQ/nTSO1kRuVRV9A2VGaUrMdAgIORkIBahbiiXLtPHZytEZTBXlWha4F2SkIikCtm+oSRrUjr
oIpnAPtHpsO9gMavWOE1jkrSf/uZlhSvvpsjyDIeXQ93pKp8jGF2DpTwXSIN6+xs23ja23+3Qdx/
aV27E9fuu3tsmPYPcxLmWMVLNBjqeKEhF8lhBQT1LnVQfNuwqdilWGhn3bh+8kb92cjKRfloCXmX
qPk5G/rVWIRfpMeho4qSU6YVS5qUZ96fL7tMD2Gbvk4K5sqOV5W69bsRhV7TXMcC2blGTM/sW2zr
jzsdpCtFJHNGUM/N8oE3wnyeQRDc9T7TZ6gmB6iE1F3g0obsEWYd7gak8axXLrmfeviUkepZMacY
wfDO/z7HXrnxTBqORf2shkwqAN8RjAEd7uxPZiAElIF7bfyITEihTs7OMyGzxsoDZkSOL3phCEY0
BxYRX20U9buIjB3T3eckxZvEJ9SOBRKhmWEmF5sawaCPW72E5fjfT+ifbh+CR1EcgdbjrOaoP/rT
MvMCCBokwkfpzWPHTGqJf6607sOYRJdsX3+5Hnvgf/bFsLfQkTd0VjDzp60xV+Is7CnCrEwDPbUX
lCsoKxht0LtZCso+y/Ru9TBshdYAj60gA3/7IdCgukHz5PYIVWVyEka8kal7mAwOo4dmcDJM2HzI
RJ7YIN0PVOuWq/bCqtILZP09pfN3vMCcwp56j8v0ytaFWBiQnT5DR8/LZr0Ejy2ehIrEEC/c1wQ+
Yqe4C1XlFBvRU5AE/4+981huXMvW9Kvc6Dkq4M2gJyAAeiOKlERNELLw3uPp+0NWDU5V3bjVPe+I
HJwTmRJBYGPvtdbvvuCHbnVGtwWRbVytuumEj3YoHr4C2T0kpKWkwu6YbSZ+s0aneVgo4wqO7H9o
uIqgOo3YIH2Cj7n8dE588hhEN2GR4kFSXYXL4Q9ri6CZgYyOhT86aF9iUG/kgXWjhR5T5S3pJdeF
AM9s8ETM9Y9RTpfU0s/whO1eBvRSgno3DvpKioMvyniSvwkxXEisIeblRfPNXIF2S0bFGTNMaPXF
xURNVqOm06YDkWF1cYwF88VP4Xsu3PvSLH6oK/7ok5F+3+iFgHMAWUcZPwqoMMwjfsceVXwkHAPk
wcVImY+fvy1oySkRIcXi9W6POPvZsZS8I45PmKn7J99svEY1vjn7SUcOOgypc+1GBNIZ+cBR0uPD
H85uWXGDShlBmVas+/TWQjWz07y+JU8ykj8gyeQ+G/0m1KSVnyXMH4OJnGSNQTszyEs5J3eyMDDX
IUO9Illz1csNTaLY4/jVpnAxBXM7ViQRSUDGo/SuTtlLS5fj6zwCjYLGrXX5oJbiq0n8oEj0TW90
ZDOrEwd5/dRpR+hEpCcpyXuO7MZuFZmNjmsWJr4xKfPwBzOBss3KPEbxKTpE3MQm3B7h6eHXq4M6
he1WHfurJMNnXdhtQh+crAmxEb6PDxXz50ZIL2Xqf6YxnXoAtX9f0XvafhH8tjOfIBTFRcU6e4al
oQgWxQIXYEyoWJp8QR3RygqfYqfdggByoFhg5jD0r39oS7SjJRBNZOhv8NYrNPxAEv1SsEUUjpRW
rtQh2U8tpVz7Ez5SjGRwRhBxfRMVCg49gJDeDAMjUb6OOeJeMnRceoOzicZYDmRsgiTa/Ady0n9D
wIArhs8P7CTRMv4QKv+ikCbgNw79SceRmKATfIciDtHkhD4EkTY4U6GTowKBK5/7f2yb/98C5f/G
AgU71r8cMv9mgeJ+NO1/nbrm479uP9C9PmqKhr9bpGy///f/khYTlT+/4e+GKJKs/Q0nIwOHBPht
WDZxAg0/Tcu/lMy/WTLOmqqFGBahO7THfxiiCObfMEyFdkP9CPIkGYtu+x+OKIIk4YliLtQ9hsVw
N0T9/8UShV/2zxwuiCYQXhRdEdGSLr4t+r+wqoSGiJNoYMTfoGNbQQJpXCMGiCrGksBcoQdGMmb4
7HFKH56Ln2LcNZDj9MqO6gxmc09obDtUMqoFCTEJQXDYZpigKb7pzsr8bt1IO8jODRsKUL43mj2y
ykC8CkKtA1d1G6Vkts62LijzLquleD3DdXOmIM0JjbFsS/7Nal3bMxdByyPMu9ioiDfJqpvcoP42
merAzLU2NbeMWicDJJkiyscRm7earE/bNGeMyos4IOpQcjoFj3JizUJwuSbYRFXFT6WS22rGG0MM
/amYg+0kiu+Zru5A9wNPjybOCQWb52pEsscu/CpKmYu5qIGGrMZezso+5rHzHQvzgHWS6a8APiHa
5qeBgMa0IEcLhU+0qmpF8CZB0D0hGltQddAznAHXchZOT31brmJp9h9yWn7kfqTu/LTfj3jck5NZ
0ToiW5eJjVgJNdcODKQ7gs4kVibZTdeJcA2Ke2dNuxhjfKQSr1EgnoqM1JFURj0fCBcr0oWrLO/y
SCC3oKyMfRoAbbZMd7xm4MJrjXGyJWEXxXrFoc5voq2YSZ4qvrcN/A44ZniLG1q9k+f6GeeAO/N2
7ZiKGFgCBvZwALACmWdfcjPUN64iTdVKtSwM/8dMXqWaNO30QpNcXdaRAxa0TYHUtOsKMcNaDHmW
vbYkhKvjM7Z1h1wlcRz7L9Mhtgv5QIQY3GppvgRiBZGHxdE9itOnZHRIY0q/8QR8UlULdEv2CTnH
lcdt9TI9eDGTwotvlbgG4BQ2j8aLVfcsxqA/9Bg+n5KUZsRsm4T4jugbc7FqHxvmW58zR0qTUD5k
4kY2xC2aGulbltKrGKRPGFuK20ALFSecaeD0Qq4cPxpCGPhkX4SF+SGk+Et2Cm8D7E2CLoeIUFOC
SVwxYehuWs9m0iSrODPyNe1fgNFV/wy4/1kMhbqWunA/Ch24XN/Ih0RVHjMHDt7+01Je4Y+spFjL
j3OCYEvJ+i22B/uknhzA0fli9NQ/AqMkJxZy3Y3Hki7UKvpNzb2vkNMWO+zqdiTa2GG/w3E5EF4Y
xPTaMcYUfJL2Q3wx0tKdLOLdIOM382aUDQyIYElhMj4X4lHF3ihxqzKzjewW9qeSQYa81wsPV1i7
0BwBo8/kif/QMOGXXaLn/djt+dwrOLJqi+1Oe5fUbTUh6SXAfg0mGGHtCXLGg75j9aO0v2DPzbCK
QHfTJzqal3m6jtZeUNdKf2nTM6OLaNympHqwIiQ3J49KAgByzY+MDI3q1vu2X9/BTCzmVE18nJj3
vmEBNG8zrXzPNP3FnKRgPzf9xQrF4lTK8rquhO2c9+RxfzSxsCtos8NS+owpc2fZsmUh2NZm6Qoz
m1/ZPbCKJYXvUwg+JGV2FqOmov6CWcVEgOV6zfHdF6pstbhdTjTxPQPmzo+edehgWX4J9L0wPXft
pza9FsO9CN6y7FmanvX20xpZCq+SVDhSv479zzy5iyKR0Ht642a6a+V5+a7Jj0RFOTIVx2aWna9m
TU+7HEZCOI52Hqk2YMQKCKuogm1Qv/rjT45OOKSOloxLPWwm46GFxJzrn+Gwb8zXqrsYwTPcpaOH
6l43CQNUVLsi4Cwm1jcCmA5JRgq9Mj8bSKTM7DlRtml5D5XXDIE2SCSAJXqFa0kPUVC7JcexvM/9
Q8vvo8ksqtg05XM0XYvwbC1EKlbFUY7PZbeen7F9GdkVSFuE7T1sRDT2MSZNJ0aXw3xFIIe0OL7r
yVOVSaQVrtXMJcitYjZibXsQJA6n2Kuk0yrIjnw9U93G1b7Kn4yZuSmxHOFTXn4uX73bcP26tSRH
2wy7VqRTM3fAWhSyTuEAY0Lrpih0ls9pQjycLlw3/7/S9UdgGnaRHAttW4r7Ub8wUB3Mm1VxC04m
Gk9mvnxcVcPKs26WdrGadxG8houRrYcATlbhvJkLJHC80lDz1Fsp4ZA6G2Du0FGA7oId8Oe+kY5t
c7RKMEMnzo96zc0sXS2O4KD5WPi3vdhvFHn4jiRZWKtD1KF1Shhtc1AQdG1XELmuIQj/kvVT4KU3
zR1xAFS+SIqyd1OFXuJnCEc6RyNQCQqC7ac/qn8CKAhjRKLibqrgQqJhHoCQ0WKddRoquGHLbB3I
3PhklXCxZvFqDu9zvPi9jvZCsCyBzGilxj//jja0lQbGG6TxIUHTwO9SBaWW+cKveq3ErdBtYuGq
FXeNhLXkp5JYtPmdECk7G96l4TXHVz07c1QQt3Mex4RT5MJSLsxHrL5KyZr2ZsQnJH3OglfmQ3gh
58EXaK4ALD89h+ZWysCwboxa9E/uKLFldi98IlzFyBaqqrA6Q4XDEdIrsztiWdVWKKa14uyPM8TZ
r0I6KrUTa7/0URgYbnBRlGbPnvyNYe5q5SCnJOA49GF5hsETqI6n88IYKxx8JHNTAG8GRK2GtN94
zKLAXivGbpydxZOZ7G0szOIz1Uja7OtuXzQ/IL1ruduk/jYDIhUdLTiIw2fUfpmEUNflQ+h3VCHj
tIlrrHejNUS44IxpasTMvpE2ivUJ09KYP2eNXNwjJmND/tlqCprmnTqrsALrt7bdhA9kRImWEOYh
JcweKfrwNUaW7jTFD8uAUhbhFWeU3IEGEgZ6hVpneyGOCeneyI9xe5znvdVsG3FmpSRuksX8wLOe
g4KwXycSuZgwLkuFF0gaV414hMGZyi/68CHN3+ni8a+UjtJs+dNNlUv/6knZEhdWOGBiTKFL3Oge
tER0usGK79GY0HcnNt3inaecpM8VrWEY3lvtJ/CpV1TmvRhlwuDKite5zvGwI9YlTxx5vI/Bu459
elwVjgZpzWT96Y22sggprOBsZjgbY8rQ+pCgRpSseWsTNRtqv6CZoBTHQKcMiCynFCUPzrodG3wI
C4UKzcHLy9tatW73Kc9D6w9yosIi6rdhGJyX2kiQMkbx6oEESQSiVK2mUh4jU11Ye9NMsjDMQLzb
WkagAvZJ835MursFV62RTibiw15SmAkqLhTLNZnyhyoNz1mjbWe8kPHiiwqZx0JIoYUcegrcBpfh
hvqqtxDTmuhuo7Ml34TW9OCRrbRJhU8wO4RxODKEScTuqfiwSrw7LTpapqwJmg0AAwwjnGRmY2Jc
JBT+FoXyKVsElriXWOLn3IWMAYfV4hmSd4Y9LgEvONiLFChYN0gBqJNCiJP+8KsNshHS4RLw5vNQ
b2ICW7kiXb0wFLXr6pVwp71YdiwGlhDEDFhybl2jWQnsduRQA+YikJc4ixI/MGDTgO2M2ja/N/Kr
0l1G5SPAtOBRj58Z592UmXbVUPIwbQPCXFWEGfvJ3ZIejQClt8VmT59xeuaSlhBYayTJjA0to27B
STH4zn0Rjg2rHyFpWtXrAkxTzsUrBImkJWSOugqaNigxYTzxm9C9BFBtBO5KDooHN8M2+he08L6+
IQw7qx+ZcVWYeVQIX7/DeEvAZBlkjqh+ZeHLXNZATCvxMqqbsdwm4nt3kl1VOquaA7+6T84hEYWT
9VMnTypOuAYQ/niFjIeK76rzsKP+AKPFyp7K9CnM9ZU2Xuf6oJQvjfk5j3cRLmpjfeT5KerZhMFb
mdHDtbQsV1Dex/6lnr4M/zEg/rRGhkfTzzxDjKmcen6JDbbJ4VIZl6rfJtHe79FTP0soL9T7FJ5m
5ZFZH6L40sj7OHiv/XrlBz9dfMonuNzH2Hwuqm0pfVDv4PhPHC67cYCFiHEzi2NveQb+ukc4lhJc
TJOIr03FLMU/yJPdvBeDO36H3W7+ZEVgkoeju5yso4x4Ac8K+DteRwDu3LSlyGWzbWgdKvRatp85
/ALrU5/I/cKexub1hbYKNAcNtmm9GJHMIxX2nbZiaAKI1z3iuua1cQT8ePZmsEm1o8mKoHaryLza
R6kDkajyXxR4p3DbjiSlkcJrl5/xIi9yFevJjNddeuoGf9XyrQpOcN7ZQiNRbe4+xcprS7i3ZwNQ
A/ZzbavVmuop/oHAaBK95ohYAxMjcIIyauLKLVIdrFPyLwGJUfQi7X02u3ex9Sw6iuxsaeyhEHJs
7dCGfGna79X8KTXcH2cELuMc2veURomLns2WdY/deaigXjtDdwgwhQ4OS7EBb646GOiZy0OH00Ph
Yh+JXP6TvZcSnkFwi4eoAxYVzGs/cWZhVV+oqCXjs71ppcv+XhHAhH8+VZ0DWpQMsCXwGsHK5QiB
Oiwd7OOA0k04D3gkV3h1upMPzsTOsgrw+YKpbTPPqnQv99ee+qF3B5OC31pn71H0nGAmWduY9LxS
ieFB2AHw+8lWCZ36hjVhJG6E0I0J+5s8WjNKmuYp5b29ewZkG86q1jOWIAA7NmEEr6P+qiXnWd0g
gTMsm2QA+MNE+sENbD6nyUmg0nXr0NyEhV3WRz93437FgZnJrvi05MZKu5JKgvxoqJPftLNIsmWN
xoIh9IUBeP5YhpwkuFQw6L5JcyLBqK+fmutQerQdivHBl1FJBwgdocIO007mFUntuXA2WMshfO9H
K56C1G0vcu/oZOPqzG3Jrlw1TK6lZU3IpUcim1cCqcteXG6VoSBuatsIOfRlZ3IgDISvbb4tilU+
vkQJ7CaaOqt6IQwSwRr0PV0xr6EkTB6KI6bfQQx1pxB3FSV2Ny0BKXjG2j12slW8sOS7KtkFZj7Z
WJ7vO0qxTSVgIr1EGhi1UBNxv5sb+ggyFcaLkq1JrCv2UJ/9lpphrFUJ95lMPoEL2rH8pPoCcpJY
zhz+tm41bryy+GOpGbqJOr0pGqg1QahBGHJTm540mBgqVpLVT0UwpLjEyII7zfKaGfmuSZQfnEe3
s4DkrRhZtrOJFADaCUCiiJBmoHXwted+pylBBxryxIHbuQGPEylRv85kzamWWJmsNQQnG7CTJNmn
G4Zt0pdnv+a+JxbAdSFQJ4Rq5/r8JN65ENrhzHrp3Qq/ZZSV8n4oURudzBZSLQFRMha68Gfi4VOs
HzQMWJkxrUmyW9NuhtoNtX7lCDn3n9yBjTBu58qrs02fvmTqfUEnjS9LPibVBjWwSdIT6c7QxxAQ
UO4eBYNDwY3Ru6T9Bp77EN+IuQS3E5st/HfpFOEqMLi1dcLzT9yXa3LqB2JgD4ZbqJdseK7mC8pV
yTrVs61EK7NyR/jMhQsgFW2x4Iu++WS/JmBkv8JW3HrHJbhkMkM27d3IXL8DHkb4uCY0QXZm67mR
LrKw87/UGQHGZejAq8kEuFaCFzTHqtxgGBR4vf9sEFp4FMK3DG/zygtCQtycANc2a8XUiXE8+lgl
cYN2S0BDfFqVTzBBmUbtcRLfQabllw2zJzqhcaJc4uzyw7VaIgHb1WBTJ7MfbSE4KgkXe206bEJ9
J3DIUs4UZ4AxBVN6A2L/xg9ioZs8wKShktYldCHhozHW8XAoy5UGsKAKna1/wgPDWB4/eDyp/KdS
KBEdnIXuCpGjlY6yeNLGj1g+DgF0C9QaFoOYyCPgEJn+Lay/U2ZE4z5bt91FaL2VPJ9wfSFHljh0
zhNUXQ22aI0GCIoZcGk0bo/LQz/eC+GDyuvc1beSf3NZXMGSFTUz0Ku5E9s9meFqgOqPRvDYTw8Q
8PJQL+4CSGyelgspwsMUMZN5FntAr4EmuV7hBhHnhERuRPG6BMvE3CFzh1ezyrrdNIDy+RvPYzKf
jOG2kDdKigBh2gnqM9Y4cbQhc0xQiQX1fHM3ZQdrXBbnUJ9bcdekhyS5+vQE8RWTSGJzJU7gYM1G
d8urixhdzeqoNAftaZQe2Lfk/km17vHwofnPwmTn6UbINnDbxXitIkhKjl2OGulsuKEnFh4cXg6O
11Q9xv6+V4+q8RGM+xUvSz18oO1YDJJGdafnj3S41oVL/ll1C3/l5yXIbRFt7Mlh7s1TY60J2JVO
A/T42iELrh2ukkuI+uDjpXwMwb/krdpdgnN7wiRlEj74Uj3BPsavVByicuefRNP2P0uSRMiUhhhj
oHg7RsqFu1tBKHP4LbwcEOw0tzwZLL/62JjH5MviZPPXvOZUZHnitvEL69aQtplwXrk4lkxwJHRI
7A81OpxGkE5lZxzxCLTegyNcIcu9lfOhHS5wUlo6LI54smnTN/SVdscQHrmdwFK85/4zCcE6Lv79
hnFBcZV4gUuudIMLWpjh3XVo+u3Q3Up934mXJZ16xyiK+YjuIW0vKWouSroTKcK6q9V95MNBqV6p
2EsO7/ZotfcQYo6JicaKP4ZytO4EPgTMK1zyNGiIVvxKFm9dXrJ6wxY3ucY7/tpwZowd/ohGckh6
DAbckBQG/57La/4UtaOaa+heS26VeRZjkpPPrhQc5YdALaSsZLiSmdfJK5lB2aoAP1117YFtkEcv
ctX7qjmmHHpotlPvmsX7XNp2JSvCKVpSxlaUBdk6ri/z4Dy+gJUr8TT0l8HYTQho0g1bgg4PnpkZ
ex7dZ7zRn9kaebBGzT5gfBXRNT5BxU3LC8bDNImo0KE/Af55acFUEHnGivmA1THv2c1Y2Vhrn6EG
HJ+7qX+Zgqdlv5X+PXFqbax0XXxRCrNphrnz97VSa8cSwc6FIpx0Kl6AVXzqHnLnyAAt9DFO0ruV
dWYTyL3RtwMAyMqGlZMf8FePxSf8MOv+tx3Wkvig07K0Y89lhTE+pu7OznK8+9j5pUutPRAHtekp
TXEQWmPuLrB/Fxfgmhrn8miFfSXpoxt/uOATZna7Dofz+jejTDeojQ3yfl45TXgnxGJb7oLRS7ZG
c+C1PqgO9PsxuMXCc6V/tYOT7ir4twMalaPMWO/QI3ga3izRyaPvVsQzmWyI0ng2vdCgHjhzaUgv
7Q7vPwZ18VCuRuLH/YmkZD5a0vez/GDPKLoNmRxm/9Iqe9wKNYvpywlTXbwF5/EjajdN+q6Qh3fV
xT017DLcbq6wSC9ZsPYFhqCcWIcifevybfmTaOdSO3XTt+if8btA8O+m6qPIV8yojgmsGmM1FV5c
uT15fckmzl29pVnQozXvP7I31kgQX/NTMT1r6s4qP/U2J9yWSz0OBqRRLUSd13Pew08ePkTtewIH
YNlYRJMm8PiobPT2CNlhzxKhHkbIbVvLi+MMOAbGMNFgPm05ygAihBeevabuS1ZkLxwMA53sOhV3
y5XOp9Q8afk69N3c5fTCzou12xFx29gTHIj8NrVb9GGsPjy2KDxm7eHP+UXVOo9xLw98HgdHT9/E
7qKxZeTXJaAIYzWaFN16ldgw0jetc8f+mI+7gT64/53SmwxjKE7dxr9zrJYQWrrXSGQ4KJyU4ch2
yckxcfEB3pvigfsQPZaaZ0TF9sFH8tKVJaZdW3INVj5JWDVpcDSIx7L7KOptCoHdtpJNma2rt8LY
9hjmq5j2MV/WodxRbNTTHen3MHgZWoV+1wdvjcpf0pLTFhmnlaztGDxE5ye+Yjnv0nSjN6yGr6VM
09UtrwAHZk7kGQSjp4511ji8unXzkZH/FW+L2u2ML9m/l13gtRid4ZE8ROQ2wp9tnX7if9YWNGQF
ZedBK7/88l5FL4p8r/rnqe9xC75J+YaNl0Gs7G+gnTLfzg923ymoL4sVlg2QYVlRmP1vmILEmMQ6
y2vbnofmHOFBGFzZzTThYLMPK/09h7/BFqldGYDgyLJrkbmgT7IxIObsYccfX3N9T7P9IQLS1V+4
/bCYOH+QG+WM7obEIyVOrLast5j6jVz54VnjPUhvhIXHaAH3muhyoJjBlRWW43TYbZZLAcETc7rj
ZmdShVrWsz+epoox4sfUcJzZegVt5jkN3rTqMhToHmmkNMbaL/wWRbz/MW62HsO4mxkc5sxcpotY
n9XwOvEgqU95teZynRabvnPTzqY3xGccWzvzlBQY0H/Slhvqjl+GhMCe2mnlK9yHfgvn5Fc7KMGJ
lre/msFTalx9ZRc+BNlR9ZM6bg1Ci7trRU8NokaS8QwpkD2UhPVzG+7RELJJb+DQ5TX7UbkflCMq
YBg8HiTFFGSSRkw+5P7WMI4F6fFFb1PGFL+jeMmL/CchVo5BxmuanFPryRv6hhD475JecoWr2DK/
yG8m8+H0zfqqwQF7mX4YbnDjGAOJyk8V8/EVANFsXtGThuFhbG+o2Zv2DMhmpbdIf+2GoybfR2PH
P4fp7BaFF0KgDhYDOIf/V96V9zrycKfx9PIA9FXnb0iXk84xi7upMDehJFU+av0oq7ZdvaOkUlL8
EHE525h0OAbDhIlx/kEdjmJ36A+TuPHUwS0FR9lPxsWqdt28BshHLRxAb9fvtApnZcDLYEuuEIRA
uo5yW6fnVvoK+mtKLEi3gkF09FIv1j56C5aQE1ZucMdXj+C289hz2qx9ZnetAHgDauLAJ01uaeda
wi4KvOxKZc0AYGCC33shcz7tqAzfrNvl7Sy4GIrg5KYwQ6i3rUiu33rGMFB9mZhAxJcrUPRoo2Qt
nATLIINDyukGZ4Yc07KNwcl3+dS4Xic/lmEz9+0evMiGtMLUlacMlj7tSIjmfWm3GgDhui83fb41
ko1OO8AUnRKvcBdmsP5c6A60D8Z/m3m513Rzs/pRgHQ2/U0P6UA2s1gsMe8sLjvQZXdi70wIfid9
2n/ylHIXD99LkFbP2B5btklfjajOGFdF2Wddm67RhCsd3K5H7A/nlRaa+YtafpSYrIzpzS8gX1Gm
M0qVUMm/LuLD7tmSP7OfYNjk5JTUbiC/mM+iiq2q5ImXYlpH2qu0aJE1BrQUwNcq/K4QZZgTjRC1
xbi8LagA1P7J6LyheU+KT2BoGwkopbfEscyGhIy3hbHoxfMmQwUcW6d5p2hvuc2mdSrJd+zfDP/E
bUvecc1o6JyzNQkJbJjhEbX29LCGb6X7zeF2qt/B9OyO5Q8Rr8LMNOzRaBSt9Ea7alkgO1GjywOq
Ez3FlVZa9RJRWAXDq3YMnRZqhfShRwdbPQvZT241q0jaM8Tj3hOw1WVoPo/URDScTb0rd5QIg6NA
m1yZ6tIR4hXHUb+ejB09cCbjin+BL3dQjovm9wiHjHa44+SaKKpq5RFUxyI7M5I8N8LOWmCA6umw
NeRzhezLuNdJMK45LPVlvpU+BaZ9r+BETK8qExtV+wqFV6p2ZuQmysJVp/wmJCkuLMSsp4ZnosNc
dKXzUabxZSq/5mCRz4UrN3y2STxgPwgI5QbJTarv+fQEv5WH8k4BojFXLW5j7VXloyrP0sJX+eYI
LVF01PG2MTZmsKaBnmq3DWgGoUoG4Utdfg+Yw1w6Qq+5OepwesgYwjQqYvVPbPPo+R3Levi4geKf
ahvHVmchKuJqJvXOLHH5AcMP28SF7MxAC04kKTOzs/XV8WaoH1jJM/UmXLKHCfqiXNHIo9cwGXRA
iAQVG0yHRYAMmV0MlAH3IINrG8ZbuvzsreRYj17ixrABIWe7L2mo1W/1i/p00tGF7BJswMf8rYgM
W85v8vjMaHSEdAQOG9XbCK5yOgS89jOlPwM38YGDjj0gM8rngwWkJVR4JHIjB0+R6DSjyEsYWUx5
e+5GDpJ3WE7UqyEVcEHOnXgZSD+ANmxjorfRmCWoIdBVWj1B4/QYlxvwDcpxFU7C4q54LXHhVnfF
Dt0c5xs9CLtBic+xsqL76lBkUS7GK//FG3Nj3dfHz/Gbe+WxudR7SBEMc5VNIW2bbGOmexYaoHmV
vZjxKTDdIPxeWAW11xKvKHbHZQMswchXjGPAeyvGyzN0q33iluaxZDmNwb5K97N4JRhwKSxLuk8g
PlfdfnFNZrOWmmtFilzn6uZPJXyXn4yBmztPoasguSDMO+bBCy2p6Hl9f9EHEPSd1O57+aNWtup0
ofLoSXuNzjX46ptk7ny4N7m3HGr4JDD7Z1kVB+KVCeOQrhVMb/nRKDsJd3XO7WRtEYxL7m/MnNpv
r2Ewo7is+wOyTWfoxfAU1U9imovHJG45pyM52UwtN2WY4mNEYjMmB/FAIAAW5S2cNjvoJMmeWz3D
eSzaawF5ooL6jvcQl5FpL4mo/ioaYY19IKuOwtQ9SF/i/EecNILrMCJgtBvQiIjkb4basJomK9/m
tjB2CNmqEjfGfn4a5QwbIyPexHpe7pXhk1ALsEaUhVjIo5vWClhqVTfu+nnEYqMfD+YIrEFuhx2R
32Srsj8d4zn+1C3rJRjhRw0zIlN/JATIqogBM3NxU9YcXkUbPkf5JO+xDryHSKwo4DGfllK53loy
vgVDST+R5BnECBDBUcULqIE6o81BcTQ05JuoiCYnKmbEp0Hgyp1510g33hht/1uo03ghoxSiVmnc
ocwh2Isya52kETPuHrFl3vbr3gQoDpNzYm3wHt3WJcoKAezXhYLt81JJEc+JuqcxcY9WRXQuA2Ux
JPh6Y8q/VSesdLgwSjv1np6qqdOWJXp6sV/JtaBgoEwZ5ftDsmujqQHtofeAg5BYUIvTjoNY/FWT
1lojENmZSUB5oWWoWuZk48dzsB4qPtRfflsNM3ZVVMWXOADcp0lHxnQkr5pCyhyTPNKk6xnR1BFs
m0hJvF6PmVRI0iHV59bVdCxP9ajelP7M/mGocPPZCguDMPIaCpaBStiTRPgZYoK6jhiFPzNmS8/O
ckCkVaIccCriLJECzSXWqZs4sg3fWqF+Yd6YHGKqdsQztWPks7VJxgm7m4m4crlo8M7FwwXD4IuR
leNJqGpbNvAh6rO82qrAWO0UWUAEkcCzLLdaH41n83mu8t6L5h4pUNNDjwufMFredS18HCtMfiW8
7PkZ/akMMbkTJAbxAhqhsVGfVQXUhdKEsLBRWdc1VLuiIsY0YaBFZNqu0jttnyx3RUmgecJEdXIL
jCRpjc++iIlRsP7kL0iHOAvuli8ryyO9pHqNg7pwCmfqCi1OmNWloBUhUWmKPBrbjFgyO8PNiVtc
Ak0WHmFk2RrO5z0aqIvVY6J3X5pWC0zmceaboIMVAuQfPTqLJu2P3iPZneLS/A+EaglK7V9MyyCB
Ep0CxZWMJUuGrib9i14nYfWNZY6yCs53aJeNQaG1JFi2rfU+jSUYe1NgFyIJXjkmDODiYbbFuvC6
5YZKTOdxH8w2f2EPX/5umfbXrLJ/cbv7c1EyMn4djwYVyYi+KEr+QvNuykKWKkWnguCQ7YKAkmH0
iZcGIIYZYlJMBWjTNNKWIW28pE15/58vQP73u4LdnIF6ybRk0q/+9a4Yfpg3vgj5VsDvcD3XOiVy
iv7Tl2pM7+FfZp388MVwOFbMiXm9W7fsfHciPg0JGKbPY/cT4LmyS+hSlbzfxshjTzE7yspsiGK1
gFWIcwaFLZBENiGV5//8Df6bW6gbsiZzE0WozDzZf76FQwl7tBoHcaf6SumqDFbmuVSeRrOc1qjW
ACmnRt/0okbW3EJAYP/4D1fwz1z95SFCh5NMgsyg6iv/9hA7yRCwNO6WYraCy6puDOn/UHYey3Ej
a7d9oozIhM8pq1CWTjRyE4RISfAeSJin/xd4Bve0OuIo7qyjo5ssogDkZ/Zeu0suYp7f2iCjRiGw
8CnT0w6s0DvutvshyxlyQC3ft332aHs8MTyxnGlO0e+bbulZXyc1ntWff/mg//QnbR+UbDyAFpCs
+cRu8AdhUHnrZNUx7bPLnN6DbXpYInWnjXNvefCfl4VdFlZjnn1BLFgr1vz4l0+gNjTg/0MHfnyE
wJOkb5IHJMEP/4F39E3k43jPvUvnn2biyIH/5k9dR/58vgy3mfFpBxA89LWDbNQjIX2Y9U3WTKTT
zLPaN7wzEINsxPF6+ArcTJB8WX+fhPmtuwRcMYsYN9bWrpvleMhYOiDaR5S5jtOpnVsAAxym4Loa
RD4BlngWXIZYuSNs+vMogmynLfSbBYyfm9Y4wOVqr0NOxSvcbp35MdOS/pQ+WQYzwlVLXuMAqB+x
nc+erD973iIwt9zYHSnTSzO2oVMtFHyEqNetKRFIlh37aWKlGdKscUCdji7w5MJHi0bvNbJwiTd6
88xH+giI+L6bun7feXBwxe8BMBY69qeqhzE0+Lwg89S7H4MVzpG0duNYb9RA8O9Dd1CNn2116gbj
YEhpq1fbGL2p6Bs4HC3CiHpbdWVBWOXecly6BhK/KJazOw8/Yx05MKmYqCnzgyF4R+OCBCF2FIAE
Png2CfcWTFoMvmKOLr7uGH1203pGXg3DIrtQXhE1b30VrrD3RIP/xCHwMLjgKt1auuf+b3Rx/BL/
uqsCIr1suUXYYrj4k2wsm6jCPRu1JH2nzEKz9KtO4c+j431fxgg3HBqJLo5ZyoG9bqqCd22TMFXr
2cjUJSvepEeKbbWJv3e9d1Pa6tADzA09iLZ4mhwiI8h3g091o4uhJyxRKs4GNKdLvM3UCySnxZda
2R2q5e63hAkHHIpvKONpDOUxenQGmAE9oxV3an3UwnRZJiM8hLwrr4nfx3E4R3UQhVaP8mUBF4SG
1Pk+EU6LsgqSoO8z66jrdytD5uVytO47mz2WrMIIM19IYQgbth7a/dyMl6RnhGwy9PcO0fXSxmrb
BOlbINimFzJ57yC5isH/CYPak9mvwGsQ6oAxDLPAZq8x5N9QD7Ro+yH2MeQf3eQ5Ug1qc90jgasQ
2hXrfApMy5AT5NbOpNyQixszDDplejOfpqxZyvplEp1944lu5OZS0GGqIjnG2XpsaN2owoEW9Bjq
lNkmINX8wDYS9iOAV/440nDz1WVZ35XrwZIlvNdFnbIIHiF27QzqEeUcpjsGvYxkqlbCT1DpKbWa
BH+WZMpqcVSZEUWP2hLo15buQ4+6Oog4PjUu8P1JBk8e61hUffa9E/B7SrxzN2Wb3roZzCRUFsVh
1s8glQQ/CcKD7WTkJBCbIS1xZ3hZMknEjDY6Q6hc+9cyWfbOtYJh11i4FD/2FRaAp2ju0nAW6A2d
Fsu7NOqbi7eG4cpgHdiCFmPBKNr77Sn0h36+gbIc6lOV/HS3UKXG3r7KzUCso23jOjLwNAt4BrJx
98KJGNZDFknjJNQLOe91Wya7Kh0PGIEJp7fE9zX+uhADVBXtL6KLLqt7cKcRiEo5foun8QojDjG2
VX2OYV5lYo0PecKbuTWIJSubAIFRIPGlgGY+ggiUvCVzJxbwJG3ZW7vJuKFpPf77XLlH1h2aNoMp
WqYvUeykh87z090YN199t7y1y7bfex43ZJxV66FhCEddsN442fp7mDEWzMb7rvA8y4pGqV0oOWSU
u/siYpPI0Rmavilf1ok39wQcax6NwV2DYTWKi+bk5g3hEz25H9qLw85P3ipf4MkxE3tWLlhdcvf8
7UD715sHK1agYVgAxPU9+4/qg0CQjh4Bz2juCf9BS32QPuLSvqiJ0GgINwfa+2jgeiJQGtyTG3XW
0S2m4G/Y5H/isbdzlfQBnwrXd10VOP4fheRSjEEZN2V3AZbf3DVYGzNcn7t66QpeXI3HnLNlpWbd
G4PYaPL9fWCFuhfr1YtFB2e/sS76b9XtVk/887CHEbwleMKc9/Bh//GhCtWYpupMd9ECU6vT4ApJ
o6em8oajZF9ZOvgnMcl8apgfDBWqjKAq9//7C7L/XXBoz5cWjjpAaFp9FMD/VWFnnor16NTdpd8Y
PnWOTH+J0ebZnZmvXY1yDIfXerUm9UuOQ8vzlXdXsOufugWE+uD31yoZ9vyEk4llzGITJYvHVuD8
5JyKGK9ZZ+SnUkfnpSDkKpnT6EA62UcCT4392yJCO8EqQ9yx3yJ2SVLmY9Fi/Q2k7/zT7f5xAwSS
1sbVINIxBv9xrfMqqOaYNzlvg2jYKRtA41oh4MNF+j2pgkfyu4cjD3JKATA+VnHwaGbxkFumu0em
e6g0o39VMTCDosGcu6XwsIrK4g0/fQZkzEQRDFHa+LvcKtkRW/ZDnIttqhHfxPB2FCl1l7bqrm0W
EHwW85wj+/c857mw6G8rlOcl8uMupeHk+6cgqvmnXsW32QD+zPAgPZnCZuIcr7ip5hwtUSep2+fO
ZZgqST2rrd9Bb+7GuSuOBrlqF/M49y6zBnKejpHp1W2JTCJuE30w9jDAXsEnVdR8YXljbpuCt/Pc
BBrJax8hWqgtntD5UWdImZO1jy5NMGQsprbF13iMmRQxPUYLlMXdEpqOkbfygv0q3cdi9r4vPrZy
DgWO6xnRoLYzQAOpf+lr+w4e4HozxkBR4ZJ+i8rnboa9lJckssRpgCw5aWP2BCzHqQGL0Cj0P7En
DoPPjwta7NeY7ZE2TO6FtgdxwHbV4qGP9subp+CGNc6kEIBH2SfH/27N+J+kUyBwyeWvYS3Fo7tO
y66uOFySR3fsFoRKvbOzA/pLXmNnI6l0MXzy3G8nXmDF7lWBVc8bCu6PL6b7FEyzu7dLS6BkSVAp
5nt3nt7G3kueyIqXVjudRpeXtMp5mpEBjSQvOktffLJGt0epSsxZrpmgsgEhcLWCm/WXxu+PWNH/
3PEWllaL94vcSOS8ff7rye5Fq8up1SzkUKuki7Obq0nvhr546whJEpZEcu83NscReoBHIANvcds4
oTf17JdmQzBfuDqL3DfWl7FFDYwD8I0r8P/fHtJieMqyPYAQ6t8NakmOieU1s7msEHgZJ1AlTvC0
HBuGncFpkbKRqSGqh7N7moCFes1Q73kch5Bxtw7NokF1e2PxrHPxpMyAJSnRf23M/nxVb5AM/Oae
xDCKafmPi2mIKofMOqmL21ZbH8GKdQ7ukpSdVrwgAG1Duwpeeku9tfEwwg3863X6Vw2/fQINNNqi
OZSOt3XZ//V1jk082XVtA+ZynjLCMjDa/S1Y4V+HJL/CYdxC3Ih0XNf/w+2sFjfCxeErpi0UphDc
InTEe6d0nH3w25o80LgIMpd6gieLcHfNAkge2JarqNbsYWYovf7y/L8PKO9jxPKPU1Ixj9I4xMGG
aMIH/miJc1DTvLMRFTXSQ9/h/hY8RwfLhQeZzvE+G9IfVuLh3fV/UknmG3Sl2a2t60EG4vuZ9ciQ
WFHHmlUHB0Cru0zqz3x1t8Kv+ruVBgC4vG0OTe88WD5zRWld7Aka0TAm5mBtQ2ZvdbAzGn7cktjN
renOyYpnRuq6PK5W4UAf40DAqNJT7np39QTxgVFMdVRKvqqWiMa1T4i3jNffjNlqNgqU8wHpw8GM
IsGu0MoHwXRWdnDrJ6g1W7Lsji07mlCZHLtHRi5Y06TnjNft0H4q59SjwQAnX2YT1DgMMqx71HxT
L2RwshwYn+Iebelqtb8cSGBPqWIh1fl3ohTmXI6DDu0pfQKipVBfkXTY2ayjssKa97mcvrU6W+8K
63UQHp9ECDaI6+dybtjWDAiKKitGR1KxVvIZaceOkEdHIhKPKye/ZDnzZdIb9pHUP3pVvTcFya0+
P5GiNWE5Oy/mZnUGMiPr+KXQ1Dk0Amg8UsC7QeqWIZQM8F9R1x6x6bLryJYvcYJho8EHc+lSNPv8
ZwD8uksRN2TS1268I1Bc7ETNHonv4AR9nYGaYsVOhMDOc3ECmUbcRRGH2JI5OA/Tl4lx2bGwOEf7
NWUd51mf47Fm60Jyw4FNQkoHOsm7maHrTYdXbUZmlwaUO6tM4FR1mxrNnecTQnBr57LBdCXmGhGR
jjpht7oMXvCZKuP36tsjzqIIIuLc4fs2M92yDr5rsOld5RyEu+Dy7/F9leRTonEASlS1pzoyaQhK
jQhIMcfwt5mzmNoha2RcyqsT6SebBcf9PKxPrPxhEt56AkUgs2yKONt6zOTg3fdlcBq4QeUmPhsR
BXdztBxkevXYAz2sbPKxvXNj2cVr1KTAMT2vPxbGRiEz9M1+6sCMYxc6WWzbbc978drq3bMmnBFR
j/6SHWErNB0OJVufZc4J45kLTmr+wmpB43ME3mmnDcsgrnvmy/d19XA4JJdSo1p2amyFc4aMZR5k
cs7qNjgoEflh4y4HXcevntUFe8OvODgOBGL4Nc3Eia/jDlMatJ6z5cd09TK788lUvtuaZzlhcKiS
Mg0hOgyH1BQ/7YiOq4tyAiR0Uh17MGy7UUXPEzCEo+BgOwtdhhY1MMxAusmh6TEzd3hBG6IfDjSF
b9Xg5Ad70t/U5LXHhSiqsFkTLNPRZtjGbnbI+yIE8JpfgIn+RMiAI9VlBtebCaddPD1FeMV3pqWz
WD12nOPIkNW2tvFToujVPGSVlTWcgHSehr7ND3WXhHFL0pav7f5QW3gHNPEGs+/9EhGI5zXikIzT
J4f+5TyzFzFtHeN+tt5l6fkhuT4l7kIj0G8vaJ2G+txZbKu1HJwD7X6MZsq1wA5hZytRq5ikrE8l
Zf+urHgWFottxVKIiuTTH9NEZVJSXB6sCocAht2BriVMRwR9zmTsBx+Mgw27bogz/FokB151QolX
gOPrJvuwNLwspfBxQwbApkUGTMEibpFcAkdhCmbCxMyYvQvuIMuZ3IORLLSyeYKW4EbbX0GG29AJ
1EbT71bhn3GHtL9mhIcCJoj0TXVTJVn9KviWwGqMiOsC+FDD9N1mDXXuSv2l2EwKKkB5y3x6562y
O/iNFAczMDUd8Fy1NukjuKaxeXI9UPYUxIIf4fS8yjYILbudQxB/dyxxsPGUw7GwZ3kMCCr2451f
MEAkH6Wveg+NRN4f9ci8CPYhCtLKO+VD+aQK55eXgF+MnZ51IrTRZ/3YGf9ZLxbxldJn1W2C9CHK
+JhJvvOW7nuUugsLagw9ptHqQueHIQzdqsmDR92JvS/5LZMt61OVoGossrdJwR7pPSgYzYIjxgE0
Hs5pnO95zThh6RcovfxFhQyLubc5SolPQpgJXmMZ8835w+1uYAwEDVFV0oDIY4B6qFqFZb3/MqPE
MISB3DgQRpkH81ao1bRvXBakRUrFKxmtTjqzGVmjtm9mj5yIGMYfmbbivBi29xOsk6MuxUuUkGEq
Yu8sakZDQ7qOyDb6ODRWB3cb9WKJFaaOXIDSmdh/LLuCVkxHym0+BIfLea6824adWbOmFhBiTEtT
F5yR6n9OtxHYmrSKBw8pxzR0402c59NJzzhYg9W/dVuejmnFpdNErj4kgC6RwPnWeYGuS3rltK8b
fM+gNtgYlzbw3ArLdSVJFGyBY/rzWF1s774acAXBiph3nmJJ53v509y9Og2gac8prgNCJEgfiB4V
xVGHPqRNqxIPf1Qd/Er+rpZKH2OrRW3Gotca5Fu6BuuJvflF1AFWo8T6PDE32smUoJE0q7Kw0Yjm
HY7EPkg4TUdM5VWv28NUZ8xcA4y92xqYhu/cy+BVQV/am0H/bEz/bbTWH3G0vDmLfo8dow51dl7L
5Ty4gD5HJs5d5DjH9mUwmKtnFTUniq63HML5zWhqhvK1RgzDTjJCsrFk2BkkT1lhhm+jLp/kxAe3
JMNs1gPHtsMf7tSsEQKo1swzN3gpvyHLLhY9/ikfI7JpZZyeg4n7IzfgwbJUcdm2Fz45cOONq4lk
4393OQrt4FLtiq6sb42zfBrh9e5MrS7RULWhZrtbdC3l6DieJwcUpl/xV9cQzauo/ymbABarp6ZD
H0e818ryTOX7xilk7jvTv09zMJFFAQKz8Jc7XZXPyCnRk9RB/txvOfWWY5M9uIwwSeMTxFRadt/O
ngknon5gIFwHPG1y4CVRKLSVZBUdu4zcjLT370qTZ1e5FdLgmeEvX+xoDrlnYTWyOqj7KNkvHixr
X4jnuikOpudTJxixXHhtsEH1SejsyygT2JuLFTxG6/zb4STdL+2mnC3iv02jLOtfizoFs4s8M1Y+
komU+qP+z6dq4GHoVh5cqDODRm8kbOc2xYNeWYIEki165uPV0dccIm6NiXBpUQ5WmH9jdsevU5eH
JAsDjpAsGqvRvpSJ050/Ojt6oopcjY4BfWX9IMlF72OiDxhRNJ+TgeSWrmlRXNvslVlVssxh5LUn
zN6nwzc+APpM/GRjJsLEp5j3ej7i4l3rNE0Ofuunh6YdHOxT2X4FM8NdiCxnMFi92goSyrrB+YFn
SAsnfBU1h4+PtLAzimg/MDUED0MEohyWmwslVqbH2ltek7WmiOzjH76HehZ8KjfpnBEQEGQc2xBI
z1aKIFG3ePrSbvPv6ao4xyQN4IHZxR0BIB+j6sT3vmnRDaEuQa4TWxN6PVkyNbwUOJXlbe6Fg9Pl
l8Ju/RtZtytqd9gj6yj3M+24Kp38YXTbk5sNB08rfVoL/3lOaL3yVd6rNKpvsyzM7ZTKDSLt1Xgp
79Y0Po1e8ZrolCDbdWogZEpk3Kt8SfzyRz0xVZmF+8WZYv8o5Oc5U/P97Jows1CPjhl86bjhKR8o
UP00Di5Z0T98XLa8LJ6sKZqOjmJwRpjGYWqRS/YCLT182WXvSWXtq0T3YaSXMGf/vIuH3Ao9t2t2
srF6Qh1ID+v83w1382FNnfLikNDjJlHK3J5VQ1SivOSCtSuxY0MpVixWOG+3gsMQkMUSj8FQw0z5
OjfzxHipSK4KJHAK29TdkhbYKWyv6/vRN3dtSZvGtNzZxlAwdcoePV7+pGZSheghi32d6WuaT5xY
7lenEkCgHaxkBZVNM4PtiJti5b1PDdMMqDz4HxpDQAACwXCpGd8vKjXYfvG4oxexcIwRczBMzhyO
MtBkYy6cSKbxsVdqZPU229IEuTgDVo4hxFJ2392C+SbVIEm+TmrZf6CeqCsuvcNgvBIrQmFCCI9e
67PsyTh3BseLT9vLHAcpoUAkU8V4+um5SL1wHCretCTAbE05T3vm6vuoaU9yFTyu9XpHZiDnRUUh
3GYFCdqc+/BZCSZJ4Atso7SVLdyB6TMyPpxinjNW16zJWWhIwAdDsHnOi+aXnIfyk12Md763UQFl
9XWxvfUUjPHLbNfVg0sy3S7j/t756DQvdevR1XAWkg/xXDlZdVVJTlJFTzRHslPtUh4jhfjbRacJ
vRuslH3gHF+vdGWHepwMx003kZBg4KC3LCcTljlyeYtid4LAkMWIJImly82PPMJBbiGl2HljDLZ3
BJWd9sNFr917zxDhVg1nrbn6NAMd5RDVbq0gvSyynfa5JoOL3KxDUemvlZTl6SNefFq6T8mICa3v
u2nvO8WzZ2g6Yl+BLXWzmHVQTsBBUohDFPGAEiqDqAfHp0981EEp/xbQROFxqcW2ta9X9L8drERv
pFUeIIkjChpuNBd9NyWle5v4mGgb9zpjYyCDep/NQ3bO0uDnPAS8swqs7RpcKJxPBtm82Z5TCTN1
AIR2M7mRfZ1JxfL77KrVijPfn2PkCra/X41b44LLj2CxUXv6er2WrzCL9a6nfqhB8sN6PiGPoLEK
OI399aGY/ekkGhfiE3s+d/urZfR9XHNvJwaO6QEr8MyttW53FfdSid2GmBaWlgjIkZv2LxnOwcqa
BszU0L3UzI26xhvauoJfAGd7N5U9EQyJMnyimUZj/SxL6jpFDhbZbuT7cf0iLMGHj+Juhn8fph2j
itT/Fa8cLwQHPUjP4QZyrc+FIJ/GN+49e0GLDB2ab4DthHzvfZuALzciYyQCENcw+d73IvD5Wkhy
K+YzXAtHY1jzSEYAVsJNvayh3VSg8Q2oBXuiNugy9bDMCHfHMcp3tQrntkMmtnyXFp3Th1KuLK0U
l3pIFAFmzESejPB4h4mYBmzBfCn0cKTMgKyHZ2oSK5tZVvc3fjEgoBAV9ZfP1tRUCRYowLB9hA29
XzcDyoLF1GEoh74vutT6nMkGdlOwPjfrSHKY7EKt1NfRDPwMlyqdbSIqDG/Gh5FaF6LSmdFQ4aPd
VcdhCIJjP5DInaV8K3VFXhko188tn+OU+c1KGZSyjE0B5Bp3hKa64Vu0de3z5BeZ7OJQD4ZNdIS0
tU6qk8X0/lCOgNVM324qUApHe6DYy56mIl/3MbErK3EaRyH6b2ASy8OwybmczTGQTPkvmZlyPw3c
/8Wif+gUi0tHCAb5leoyc7busxEnvNPTqJW1derzgGdxrpAS0vc3bkGnBYvuAzKYdrD4RD+gaxcJ
9ZRo0O4kdX+yaYIOjM4wWzRWcees0UuwOOLcqeGnGKoOkU3ypFlRncYU2IBtgwFaPEVynBYB+RDj
QyzrBQ9GSnv2Wccu+hZdMJPisQaY+7bQPN6oOkNZU8fXOrJCxjaAe2ttXcBf3i4znr8AQRvh8h1d
PoljQx1V+0CxhfQA3B+6AiEGzTwecFwTdu7/SpL5a6709FBQhncLx4uMUQA4tfR3nvxMdn12XIik
R3YhneE6LQuR6cH3OOEm9l1oIHZcs9rgBs3NgYRwktQ1qxq0udnuxa0Fs7kCBvdM+UaqWn1rd8hA
0FXQxy3+vRDW+mlJGVcgRH5JZtQVHsEFO8GxbnJGnmWF5jVa79fm3iWO5fzxG2ozU8hrbkMCzm5b
kg//s9iynbk7ua2YwxlRLXePIDj+NqKaGzcuc9b5vC+cCMF3lj0FwSCO2upbPD6p2NMXs1vb3vlU
fOdpqu3HcmFmsKLkyWTunHXPW4zTA2KVkzEJ3SQfWnDPAOMdbwwXZzdGC7sOGY17+JT0xa31VLHW
Q3Q/3+v51hvRpkUueR7RHGM8xIQ/QKi/UT1y4m77vCvL9ps2iX84rnjOraUlanEtQleYr2jTXlbF
oZzADEGZtY01U/g7MR9jLparZ1PVfbwjiyY5BoqKmVkIb/txJC7NyWoCe/k1zP2GAysmao6V0FAq
IOPT1ktifnRH9c26kX+Vh2WOrpopGEX4COtlk2n0S8PzqnMwM+h1BYLRqUVMs4z9L6viUS4TePEy
URenJH1vGNVTwqOeOJrde209BzIY9jU+c1fLZ+6Z98QCg50HHCtjIh/JKdoAY+WLYVIFggL/Tg2u
yVlZGvaU4X7HW0pQgA8JMLYBjA+LzkOAwu9sPNWjhVehlPnDouQBiZU5yYAMVmuYQR7zVaYzicZr
ypDeKkjGihewIDVKIGfc+AYcPE2TvPod8rIkgY+wuIrRRUy4p3rLGbqcCbG8Ly0nOjhyZnwuos+W
ZDam7iPCkndKsRdw2hKp3NZkl3aC0BGoS5M3R2HH5DV1BPHNSYk8H6BIvUQv4EE5ZdaA91g2n0WX
BKH0h2pfVxksMNGKHYvDDq4fxbzVze+qhXOSZte1aeoz2uLrnPENrkTdarx7dhlAsGGrtp8XAGwt
9utNYp2Z6EV5cICqBBi6q7t9h0xdZcrsZeqCJyRAAnLgeohttZ7WMrikY9/eJBkKEZ83136qbju+
epXfWuTg7D0Ef/h9p98MaXBTRfaPOhfHOI9+VZlqT0WOwzEXjFvKDWzX5p+HbSDsdO15HrzkEDeb
0glPasC2zUzAXByXDCmyx/JD0Lknq2Mq7DiDi0sY3kvRrqjUHR7JbvNgOoC+MP05kDbnGFMpFzqP
ks925wEwhO9Fio4dfuwIHGKMnRmo2ConDsUV8qZd3ZeOvxw6l7urVupFJi1P/rReYo8F9cd7NHEf
eCddZF62j4Rb3UHlEjwV5kuek72xWBUEfUV7mHqobFvazIFZgC7m0PO1CT8Gvq2qh3C2OnPDEgxI
5oQ+fi2ZobfOS5YX42VJBd1MDji1iIqrQKC1V571kjZ6uPMydu0Nj/5lVlC6LShdiDXfVWXqncLH
TrbEyUH5GIKq3fyUQ7xvs/14HuO+erbL5FNUlO/r7ARhnn1PW8J1+D0/xoE2DhnG0R2gKi1B1YcT
IoZdNf5aHWaAkVOPh5VtDD2Jd6nNM4qlxsKb1HDvhZHInz9ANUYPT9KS3wC5CmyjlY96pXxigY+n
9yti9PzYr1zazpUYg0vy/Gp5Iq1UH10egr1avgejn4e+Yx9zn1aDtNKHPDcebj73p40bwW7KH0hE
3keXJbJSEGRHH28VL65vbtrDlLOW3ZTVoV/yQDQRHAeg8CxERMJryC+PkiHRcVoxh33s0xLN4Drz
EwBp43tLWXo09/g6mGrDjr9ZdMwTuhXDyaCCvRt9+tDW8b5DQdjZMCEkFyYZ+/vO+xrTi2+5e01Z
fBus7GkY+/kmmaLlpmTdXtNtsufW4qZsZHtN+2DLQWGmzHFLOKX4VZYAvkZ8gkPMkACQLsNb7izS
ffr0Jh0Qi3X5hDuRQzPYxI3ekuL34ay2t0FotcaoNte7ckEvj4qd/JtSDuHi47UJgGmMrqQfVA+i
ALaFBvC62nm953+VYeza+2opn3xDcPfAJe4MyR5djS8OsDmwtgqn4RK5MHVohVDZsVJRFto1xXk6
ZhacvwBXSTTgj2Fv0PTXVDpb/Ef8lo/6JbMXAZ9nVjtAfDJIDn0HoDlo8E4kE/04x2ldut/nlnfq
LBb87wV/uPvqWBnm+BSercsTgiIvtAiqJNCJJyoW01vWyR86ERCs6vUrNkUCgTYDg8vxOGaaKSdT
6g8lGUlSDIqjqroycIETEWe3oiNhs8la3JHsnVBm9vsk58IUcrlz+GrQuVhi30t4nh7ZPSabnMNQ
MeAZCfzqguBxzAWulkxMO1a9Lwk4p2scDfXBW6LftoVoQwz9iYnKd5J4fAjTKN+aARBK3WlqY7yF
jhi2QNlY39ZIRD5aiV5tc4+YrGUNZKpvGwZdDMn2I2Y/NrbUUSLiAIoxdyYMuPeUjZwMW43h9+tt
H+M7yd3qYgXoOD8cPRPIOD9f3odiI2Kzzocr1L4mVjnvO099y0oGAB8yTjlh6XFZbSZm+MorZr3f
1Ko3o8QZbDfAVeJRPPUNu56PJTTJxge6dYJSJJGeYgFu6CTZT38C8G8T3nElzZR2EV0zsK6aetWl
olXIFYD54r8fm59RUKpbohVC3vs7U3LEZJuIlEKcCYWTngdhw9JASHNpg5fZ4TGB7L1jwgaFSNqP
Hns4sOUNGLCoWh4yOqDE/p0k+fjsEa9a+JE8NLa7UVzmk5044gWcxdVAQ9HtzKOOH+iS2+bKhUXa
PdN/uYXPXb1uCrttnud7kng4ZGTC0i7hvOLV3yob5Dys73wnvmsyuQ9WRt83ZedwPnQsdkT6QyAf
2U/tcN+vWGX6rrwiVsmuVi3wG3csuSuim1lLbx5uRx6hfPPolf1jVjDQq5f8tslK0j/IYr/EK+qc
pLAPLIMKdonrPc66BLaZ7x/ndZh2AULzsEr5p6zDVD1or+b4yr2jDjqWDNsCJcIX4huGLfl0DPIV
LxrgiMY4K1G+65vjyUfcxOkxmXweoi6MihHhnJ12+LgYWCf4QQ6llF8aTbuQtt2LbFV0UWn8okfk
ZGocyalGcvmssscSUFBE1szBsbb1DXoeYJ4canY9htMivjqxzYyNKqSc0jv2pQnOb7XumgqfvM9M
h01P3/9FefRvpQpiI9tF2ojOTiOi/qdSBQtJ2c5uoS4pyYSkTu9a8e1/i0Ksf6kWlYMhCD66bbkB
avI/JtUlDVMzgZ2kH27cg09wNa+nOxPzh3pVy4xxIggk8G9HzdQAZKzoaVnQxCFwYZvZRswO0QQv
nmc/FhBX/KK0TunUnu088/dV/zq6+ohrJ/+L2vLjc/1Ty+Jark2sgef5yPHdP0xW65KrXnqWfUlT
5znP1voaUMphjml3q82CMM9QVWRLBLknV3vzg1TNgjOeFND/fQH/7QhQfBCm/Wz6Lemji/zndzSS
Dsb5OtuXyjPDnqDWkpsvWjm02ftl5j5ry0NE4O5/TE7xPYy1Lqwt9IVFbF/9DPND08H0QTK9DbUU
dmYuKcV6EYD6TroiYJzPoHKZyPtCuYRvBxGFmuZHl2xSXi8l44xVPVuV/r0Yskit4Iz5mE26/Jup
Rv9LZqv4S52AKHFlI7L9834cpj4wRb6QZYisJY7mCu/vQj5P8U5z4CGPMOJYAgJ17U1HDtN4WYB2
tY3kIMZlKnlyw3bqcQpW1qMjoifhk2BPSjylcQVQKdsin5im02Suw3FQ2Niz1axHCPi/BvaUa8nL
aQBsDrRlt5KqZiItL5mF3BNTyqfUvCYIgx7FIuxPpbK/ZEwWaPtos03ylHV5fxdnmnkjGUK2nJk/
zLlPM0FGrS3kZt5v67tKSDQq29AnKM16+uh+XRfcVVdZl0bT402F7V4zBy+0ytWPWrw3qW2OHFg/
MxV8MblECWON98TSp+Ey+5+IciExnNQaN5lvJcXIzvLHdW84CyxUS5f/o+zMmuNGsiz9V9ryHTXY
HMtYVz/EhtgY3CVKLzBKpLDvcDiAXz8fImumU1RZatqsTJas4BIL4O733nO+o+DXjNAoheoPBZUK
+El7K2Zzxp1YNZu405NjhO9yTfKrcfAREeOmWJDdIUsWnnkalSNSzbakM5u67u43F7i1yMI+3GqO
LRDtcbizf10iyGudWgtF6jEzl1Fsy5I+VVm6cWMiEGwi2AHN4NAN6wvqMkxPhfyWMIQ5dJGLmMBd
gIwdggGrOYgq3s4jTpUkX9S5kxnhCc0+J4QbcXFw/EKzypvSs4tVn7W0GPelxA48bHIoQtdT5UCR
BofUTtnbccYuSQcmewIlmEZDRfBe9A0KIF3kZ59z6ZZ0e9SijRV4aAiC2pILQJi5Z0HSxKA+N9UE
LbviLFIWULxDedarwXwQCbwgF0kyemQ2wBKZbwzhKp2Tb1U2BLYaISfS6Fu3Jq6UlhDtoM70oBW0
cMZcy7ee1Wd7IhaZMJsxWo4GN1QbvnlhjiJj8Bt6J8hG/InOQzYat73MoK23zTcMIB1GBmifmcdM
CZXiqks5pFrgzIpifpvyuFo3sWFs+Ng/X63GFlApzQapqYjmPjgXz2X6UpQgUU3XcFd+GEe0QTq8
+xSVkRvTJDa0Z0f2n9gZpkeKK8zAnbonDjn7JDta8t2S2Z1h1VAETG4je/LWSdwAUl5k0Nfy4SoF
qsuG/XiO37Su/lLm3U7rVHGa/Hh7lYfNpGK3FrEPJX2A3mf+HdLB0xYDexGJp1HYj3FfP8P3POql
Ft45TvTFI2MTcDQqlk59HuL0bLewJCsHy6rWefcM0YOZZGusO8ttW9QXacTfDAdLnaIrvFYNC43j
3cFt0I6qoC0wLZqckdyLSVdv7cgpslzUG3XTZUdHeDvCo2NE3cRZLvJka6bMzTU6FXatIe1xZmxB
iX+mX/rmUAbd2FCaRbfM0TRwZJ6dWlgZmVUu9UCF0mM74mDv6eTuXBl6NES658zGznPtJlA7M5Lz
9NscM0KGsoMhS7YlTVCTDi/6Mz2mDKBMC2kVMsEWbKm3GS0KTIK1gpam8coyAVHg98b5P9HZzNzz
n02YxSmgkum20/vnzpsXmBz3hV3QVNAS72bRWlxr/0ln0j7N/dPixgbFTnl1PWGZ3beydetLFVvu
2h6ZAgrRNKvGQSs56ZjqdU9WuzITJ1/LzT060neTze5EEuWGhG1tB1DNzvP5hFnN4iN7qOg6ReOA
DZFotCrkLGGSUhGTZXaIy7LcFuN4zDWD5J25AdISVqumod/gVulAtFlHwHiYnqPMuY/FkkmlwkUP
iKV/sJw7CK3DudO7gxYrwS3SY8Afhm2vkTeaR91dMjAVutr4ocrZPVE4bqfvZYvPq2Nu2bbWDn9n
+ZhjAF2wCbqVqtVMku4qFcVyxbQwCNunmaDLozebd3GkDNr77psQ/Zt0I/dP5dVgeKc5Z4uruamp
cDT6pins4xx+UWz3rwKEcae9ej60mHBQ9BnjGTpJwTptxOmtUOk3zD6nMeRTpnnxHmcDPh6F7MpW
mNrACbzp1cik0mN2Hxbtg08ATFvjInFne9cMkXHg0Ro5dSBhC9AoJRG8HGKAqdG8psfYEXTyMlTJ
K6ZvCtoxv0zKfNCk/qPVafLMyjcgskDG6rTB4aSkjycHe1yB9g3PTE3gQYVgbm7T89/vJz8HQSGm
N1zbRvjtLQp1TnAfD25FZDROJP2jKkcS3XSV4I6sHOACKEVpJTr/4zP0z3/vg28KzVnkWKrzj1GD
3V+Q8Yob4e9f0r+Re7g2rmyhOzb2euF/eE1lSoWmpZp/9MfmxMDARLupnZyMnZpCh8RpF9hxs1hL
4HNfR/MGTSGjopY0qSpLffKQhNXnchG7G6Um33UGt7scYibNj8Byw50n2bpYYxi6g0kI5kreInmb
b+KKXjTqsE+jzdjo71+X/2v9scRacq5dihADHe/PZ1s9jBDwZIXGzepahyiPc8SU2rstga3QQcrv
S8t90yLCSHQxUC4i0yRMJf8+2/O07g2E44PWvkNuR3FZUuui59zPDiSSHpZ7LqDVS7FlXhRgrfQ2
yvc48hghst9FGBc2L0gcadwwzN8XNfrPMLK+SPXFI/9EA6M0w3iF2fy9Smc70DPtRC+I3LBFvJ0K
cS4TZG+kamGCYDS+LxI4IebsavuyyS8ZxiGAtx0t0jK6OMSK7lCBIGi1cXqKVKGLXSasEp511uOU
xfLESBZ9RidGb21joA5MuvHMFfNN2fBdlg7QuutY6ryCQWziEBU4c7BE0x4FrZbrWHgwOJtFGW3d
sjgYmXsQRBNuWo84JNTbF4VpMFBKfyvGlsiZCEWV2Up04KCfBvz0O99v3hzcpYeYyERakPF+9pc+
v7YfBxR2xO8KfDjUtX9/Ffx6EXgCka9OHJdrecL5eBFEszU6eZudSBRiirC3Qufw93/B0H/VSzEI
x4lBLQXjzPxYWOhs4TiC8XxeT3RKFC8EEWigt055bROZo9HP5WRK4Hm41hjSg74Xj75OVZXrRIfr
Kd5ol6UwmwZCThTZHlV1xgvGqAL7fOKGT+g1AUhP3+NJfskaX2NDKdGkMGa8tq7cjPuQ4/ulmhFM
DQm+sb4F91J7QJyZLfh629N9Q/rWgtz13q6m3z89ycsUR8doudEX5y8XxLeuRAeZWZeqJf5ahUzz
r4CLsLy49RhoMUHoXJEUd3PmB7K6k7N/UI6u75CZ88RGOOlykGiqzW8iJkq0VGK6GcaIJCud4IIe
rX7cwxvLLUClyXSvumEf0pjd6r55lkzaQJy3LTR78GA4Qb7HY50dr6c3obJnLyWKzZ9SFNx+GtDb
9nfVRDSQ1x/V5Idbu057gra7U+za3UvG245QmBPKNOgHu+Orho9mByT9HtgMY4Hefa5tuF5mPGZb
LEi0umxriUyYUfEsTvAuY0LnlNputLILgrlqpetp9BvLjbnU2T9XKR5eGXO5VD0u1I90Dq+JcKQP
ZXYaENkwNlziA9BAXY3cGuOarZkGrVucdJs7xB84i1070Ykt75rJKDc5lIZZui52XoBxFoO6zOa8
myf0kPAcfpm1GFyk/btL/9ftcAlXpMtjCwvR9Me7qzRhMzmoB05z1N511dvgzwHXKOdYg5kmH/ir
wVae0vseR/DGyG5XDTMO6KvlmthdUncI7V5bw3Tzu3vy1/fTX56W53M2d5yPfY2Wt3oq0zE71Vn3
mirvPQNVJpmwXRc5FOyXrKfcoTL7hpsq/c2iY+m/Vp2+Lsi8NmwPoxQnhp/3np5WnofhpThZLsES
obqHJ+WQlQF+mnbQaaqBJPYMPZ3Ft2ip6dGYie7Dk+gFs4E2O23t1VwvE1+X3A5TNy89BhQLw/92
0PtHc9COGgrkVVp4BM+iJvEGdRaCNG1E48gpspvMTVPWn/BpzLwbKgIIfWE536scu4EDYF7W7ryf
lhBcXMcXI03vDTRKa1Ez0slDhHaoNBju+LLaaG6H6sTw0108yMeSt5ABEbEcnoXUpdG/twC/1t7y
ibfLFnJdTqSehruumoNuoRVEGQ/Os49iyilP0p5Z+nwkQrNyKR5QMk2Wf2ZSUaxgZPhygkxHWA7N
yU/XR+VkzfuFxYFPIz/aIrp3JWz4EFtFa6jv1QJk6uv4nab4OZ4/X0va6/IG2KYBemUz3vbOPBNu
myWkvs5xxfeE583TsjvG9L4BPuG/P5mUeevBoUFdORRoOaq1ouHgHbnDxUHlvdddha3PGJ+jCY3H
7EKgiAYVuAkt9z+b+fZdN7o5M0XKxz4m709q8sVxsd0OY3fssP4z/UwTAjro8ceFGWPlEtoGpxpa
22Vkn6TmqXZzc5Noggh0xD25wGKn6o4pGTV1gU46HJOgwFG+iUgaqWMzXMVa+7nFqA7CB9lrvtz9
86LDu07TNIEA4qrpQ/pCgSFAmA8RtcfiskyXtoVR5Fh00/ELJrtk26WdvQtLIqNonb8gRMYzxEig
jiiA45SNy6nAiqbe0xXbdZ2LXFtNVTMGNeVtqA3J/Th+vRpIQxM9XvlJH9qz5qv7WpeEftMm2NCn
RSfgROeiI6MHz9wcW09Vz/TPRsu/ajHYUK/CY8WFytyaaybTLgYavaAY/OcmpejVbPy0KLPKKrz0
EzXzdbLrxMkXOUT2U5fCeUAkFTai2/iN/yq7yHh0iu49wt4bSvFpCcLEL1De8Ua/MULSL+Wi9eiH
ZJNHJcvwUuJccSM4ow4s4k+N335mzdGPIvaeulYebQ9nW1fREhEVx6i5I14HX1QWxY9CcVVZxM1v
be+7kiRNdgbRGgA2ZiLALObksFGPk3cohlXeUcDJIuE6XWKmkqhhlGE/2A2AXwSMuxzbxVEvEGOI
JrP3SZQ/ZtEUnekCgjn3kjdD88ttAz9iVdkcEgUhILWxryjoYdHbzPCkD2fByJC1js6OEFM/YFSd
rFv0OTEQacyPGxLMp12+vNeZIhDOhdBWDEEf8ZujlOoxFtwrrkPFXuAwqxv8/8sLmihR0JwQr6aA
UPbArGib6ALtqZwJ/KyZN2DGJZk7bvKN6TM+bWt+bYgchRN8tVI+5geO6S/d0H9SHooDmCVNMEeE
Qwxhqu8LaR86Qz1Z1tMwsUgOBcJT1dxkZnnAJAnK3CdIax719d9vJP9mwsAG55AxrZuoUyn8fl7I
hQzDTJpxcaLAtZLZoiu+NM3M7qtRJ2pjaMgbaqYGU/adlh9gIOSmc86rCRUMk9gVB0OjOmj1zFwz
kNk6qflyPWZcHRF+Fn4dhyYhJ/I3W9AvZ9IltJi0YgofYQlMvD8/b/qvuHnaAsOdo7KNNlhHy1vi
Pwr9nhTux1mS9pMgZlrFlVH9jrLwC0Br+ePucjDgX4ZAy2nnLx7lLusEFTmdPEO7seNWPvihVR56
BB64uPHHooCB2CZ2nCq2HUGHf/+ZGb/4l/nzDswEh3MUSsfr5vyXPw/6Q4HvysKjo8XpQc3Oc2aV
kiQCjdyrTEOZujjgZVOeOp83p58AohJshYWlCzRv3Flm65zNMNr85nn9u8+EbdBdym3d/KUWSWdp
Dp7BnJho0+I4tN27jXkXdWK9gjiVIixCCG+CSAaH4GwwshH0yJDQZfL9QDN9lxagGVjeVwAFn+AP
uYu7AWZPiWzw75/qL8cXBwikD3aMzrjQPfMDJQNeB3bFedJwgBfpMR+4kn17P4cKyWRboHRa4oQU
Kc6/ud3+zTvEeMsxXN3nknU/niezZrS0LEJZkwmR70+9XRGeWqlybYjqUwTdjhG6seHt+Y27/Fe+
Hy/VMZkK6TQyhfsRC+KTvty4OmpNifjLaabnKA7FbcfqjxlBsovqMfpCf/o0uMa4KccsZy2jkND1
vlhh9LvNrdpeSafQNqWZPej+xLizqNq7nohB7Sh1+pqW36zxFsO5Ilnhf/h5gaimatAFeee+JewP
x82Gi67NfK6sqSVI18nHu1oShdTXQ7Vx4pDRv1bgpKlV/psPDGYO9/JPlYsrkAQ6Ov0+Zs3ux5vN
r7UmtihJUXWbhOy03jkqwzcEWAsjhhtusOPHrrHpjXjMX+aSsPEZUwK4KQ5Zlvtu+UwPSi6swUDV
Y3oTMnJBpksO3lEiU5WLeuLKmwgHDrFhaz8aFumzkzMSHUxX9hzKr2FKMkXikZqGt4VDUb4aVNFv
5oRk00jSdWRsgWAGhX9aad4KWz76bo/APN2atsWQE1SUKbIrFSmdVeWuZqRum3EmaC823Fc6oOR5
CevWi8n8RqMIus7wGLHFh8G2wmOuv7uyL27sIuNoPScPLCCkyQIsjVsU7br/EktYsYx2vjYa3UvG
E9+uVbHX6UH8eYDBsFu2eSBSnxTy+dOcha99ZdybemqzY+seuVs58bMVAGJOqGgavX0aG9Yu04Zn
Gq6saDX5i7lpz/t4Qq5CKkGnKgPwa+gsmLwRxpn56ucJU+QJaQIiLHXOnsYoe29FBj65Ns29PqQX
1aTo9Gt5sAqBhxB9RBtN7OjLOcFPON1cz7gDGS56lhH7QKylvXyna+DnxXVQsUiUL2C7rKBzkm+m
qpPAQQlbEULb1JX4NOYvyUzlVWPxDnKENtTsY5tahzmc/I0mw3ZXON+dVCIP1XUilxzfvjEy9XWa
wwAFefWomiy8RARlM22xYnx1XElGQNKnKjICjDW8GzLPoVsSCYauWGecxM2opcwxAboC9kWVYQDA
L7SakUczelsLuL2PEwkBegRpuKlemml4GTLkAbmdHbIm2s/RW5JnzWPbtDfl5NIeKwaaz74Bcb6R
I+eT8WuZzciaZ5ddj1GRq/KDE85AuXCewP4Zrc04uh7e33p71f9GAqWoNLRXozDEb3Z/45cdmLvS
w7zHx8pOA+3v5x14IDrOyV09Ok0CCgaSmLMFhXwTsuOvSx3yvMIY4itxn3kWM+HSeP/7Bcn0fpm2
L8+ARdx2WVktHIU/PwNFTaPPqohPumk+dz4gOfpcwIo4+13NUrIPX7yUJNbGaDDNIwfOr+SveDEC
xHly03rqhD093ntKLRggMERCPbQeuTKoFstdTWs5pj+z6KLU7N2hQ0fTnJL45mX5YYriezPxxyBL
xzvwyc2qq5HuqYzkmNJ7SVL4+BVQ3gCAMyHCztnL3/Www6RBvVtnhIGp6JbV6mziS93XGhYjOmFR
7xOHaXlqzeGKikIe5lSk+9zEohqqqti4WdcGlgdP3QVpGlYy3XdI/yZ8sw9dY+wdVw6ncM5P15d4
/cfqoGhWzGe2Vqs1x8QymyMsNpsuLJqzmPiJyciTTd1xs9B762bB/L6bPfTU5p0PuBhE0zEF/W0W
pLwWRo5/RTJec4sLYRWhxnitmWhdpb5cp5QcWjoXa6gcEWskQmbsFxwPbYhwl3TUPrPUo1xq+vC4
6obknBjmFEQz0+frjQ90Fw50hFStclS0uNWxclrgoMAidtvJhH13LTqvWB5z1m5yRIZbb+KqkxXB
4kWenbDdkWRvbIqGc289W89D2ZNuEF0ZjqSn5UgJZZ5cSCDqGpPEew/7o4RHQ9E4J4dKh/qIfAHr
ZEQwTKyGc+nFTw6iSob3TBFgx9EAsUVQGErsHZhGrWV/NkPvxTX7+Z6mM1OKxS3A+znYKMeuvcU2
PZZ92wctdK1VN6PFxTBzO2aps5l8orDthmiwLGnvZCP63ZfW9cZ7R0M40JaYK65syGvjP6qpjv8c
M9OXO2MJfxEW1zy7tiSpNj720jEeJo8SyowHYJfWm5kSBGnKQ1nWu4QJ6sEgwBsMcgfQC03SaChG
kbOJkZpIkC70AI48ID5Ud1OewoeM23FdLLLLqMc8qych2rSayBvLszZpZBSH+pOejuZmYEQFPjq6
DG2qtqJcCr0jKtFxz9b2BVVlH8hlizYQud8CinpA5mvgXSfdDwUJWqoRDDvTwVU/kgZIb2DeM8hD
XZa5++ssn8em3emUe9WZ9+gek9BdOTgYJC3nRyGL+4rTw6WsLl0+iVP+WksQKFEL8LqizXodysuq
3+X55K49YuZ30uauLyRdpPRujMhsyipebzvS7NGz9i5tx2RLqpwLvXtLdrHYG+4UOEWiPuUAeEDu
uAQGQv2k7PLudFkQy1bRoc5awrTITuKuXEBTjcdW70HQWCbG5c4vJfY7FR3M3njNtIZhd1OjpI4j
J+gS0rRkV3WHOJ8utEjmtae0R4yBhGkiLLTq/F/ji//1ffzf0Xt19+dBqvuv/+Tr71U9teAn+w9f
/hceA/73n8vP/L/v+fkn/usm+d5WXfWj//hdP/0Qv/hff3jz2r/+9MW27LFS3ct3kpfeWXD66x/g
KS7f+f/74H+8X3/L01S///OP1zeQIRv8lG3yvf/jXw8d3v75B4I3A2/yX/aT5W/86xsurwU/y2yh
j//jUeav6r1L/u0Pv792/T//MEznHz5DF468Plg/Z9nn+JHrI9Y/DCpQmypiEXyZPFIuv/aff9j/
EDZSN5iLqO9c89qc7Sq5PKT/w/T1ZbQLp5J9yWak88f/fSd++rD++8P7K7fcdX/eh6k+Xcs0oFYt
0jqO5/qHg7mKm2zAJGsdhM3IZKpkdhbYkObppSs0UiHi6NT1xkHILr3XzHyrYUjd5rV+6+aOeZBi
+OEgG0OOUH3yp37aDfTU9xH27XSQFV3CT33PoVYC8sR9PH8H/43ynGTwvdBgYGC8C2PN3wqrOtaO
99WUMFUSOUUY+hHlDYQgHzuLDMFCGyFycy/V1VFoGD6Nwe8+OyRfafhwwyrOKbqM7CGyUx16g7vk
wU1VYKNvUbqJRZXd1NAsOmWZ2XyfxjjFH+Z85UyN1HZOvjNybDZIEJkJqIlWpYMxmhLpLD3lbCIv
HelpdYjbheOtnOK9L0S4ie2Bg2ePUcMcElA/PYBMXS7z0XK4iQmwUL5ubU103bSvRuM8hYQrjJWP
jFwOyFoWQXZsMJRVIUHBmPXcrddGDomA/KLShzbhhkl0ZvzbhbSXNbwUK0+BH5m9Ng4sOyGeHQ9i
YCmGa2yXPgZ2g3acyUZeHCJBD9vQ83ALdEa5uX2YLfMt8rJPHQSztd8pkCelwJiPzsjItemmTeI3
Wi8cmA2Ss8FJRzFN8aIK8b+lw8IJA+PaOiFGHe0y+5Jub5RZ26vyOa6tl8iEDG3W5tGfqhIaLQvV
tGxP3hBnrMThrR0tzyKNtyUw1dOoMzJMjekwUqVHBadR0ZCLgQd1fe2pwyGbgut/xRIzNkcPTDsQ
tLOZ4G0+by7tfD3SUcPggskqjfBlCiK5BiV+DJpLJaIiZ+vb7bZZlEnMeF+FLOIdzJYfhcfvTotd
w/HO9Wb07C1h944son1bQQbR/QWyzQXRz7vWyo1NV7aPWgJJLVUoyw2nfYRd3BL9wvYj1h6Ru/Sa
2A9lwVC+ae9DVYi9NaY/Uht2jacPBRvakl1TFOdSt9kwWyRkdL5gEhGksdEqjmUCN62fvgizq/dF
jkUjBwqe1k0DYQOdjqlzUIyGHdNXReLW0nzhHts15V3PfGGFzSp9aGwNixuDE92I7YNqzJuksUkA
qDyCXoSDlxe44trh2LL14wFaFBbCHbZFjz465Q3UhGFbiHpavAmcCdoiXgk9NI7Z7P7IW7vby5n3
Ws+d4SFZRjOGDxoOksOuxwS+lthagq4F00KqU3ZppJvAWO2PZtEShCyN4QmxI/QXlZxKNZ4ofMnj
afyvCXZs4kFblEkdBVvfdPEeGXhqWOWZiVP90MbA5UKcds+Dqh+LJj3n8WgH49TX8BiGzXLDPqfL
YdjP5SUM9ZQoYXJa3FK+jeRjJDCqg8JHDFxW42a0oncNVtetktW3Eh/2vrHpb8qG9qMh5y0Hag3Q
Wu4f54b0aofglS2SqBsWZvC2Yj5S4+arWo9HKik3iB0PDBXdB2zZSbHWWtJNh5zBCzPdmVJBWAd3
RNVWNnz4tU1CpZn2t4VOtzMsiZdJMwK61DCOAPaINmr92d9N/J6QYkzv1cqtZHcXdc2BhVGeQDpZ
QW+X20THo0JOfbp1rfSBQzOHmbC6n90QvOpsEGjjnCuduNwF+MhpzdnWnrhL1ITcVaOTntWML1rm
294CRIQi2lysFv9C7SATnqLxU6OVExGYnFizOMWuZ+sbpbT3mXbNwQa6SiMQbnVhkZLu9ZTGLTh6
6sglvZ1x0N7Xxgd9QtcpDIyBPYfSWgIIE5RV8dyL9cyJRrhWTiO/nU8tQ0VDt3BiMnUKiIjtKGSi
pNxPXTx+4oS7jXKfBTiNnorJ5joeumccXuA2xg3yjP4g9YYItxnyNsae5Clrhh2We2/Lu3mPUN0/
mptu4tMk9fJdeUb/pNLhfsQcI/tRBolNiCmVnXNhgJDhvmnuknLM4Qk5EqU+Jl5bTuvEz6dgHvpn
GavbqBzDe7OHIlhr7hGe/LOBR36Nt2o4slRnm1qfpnNDzixxPqfM7HDqtHl+Y6EjSWR/043y6Gaa
f9DxBIm8n4IMazNmzHQbDzSZuimbnq2vBZzFc96k70o1gEwEjAX6SqTCyCdpWKygIAAX0nx+R4tw
ka+1nFAtcrzNECRuFwaWQ+BU0SI4HNhhhsWzk5hOubXSRSroeV8HN7sHMGUcl/9Qw+Lij4ovnEyC
AXHOrYYlDIFhf6rTGvf+YNUHbHD9Cel4vGoi1rKoSw4Wpnu6lhu9zMtVIVvke6VLKGgl2N3p0oSx
wxgsvXQSaokafbX1a++blAXueGN2gzAFUg+wbU2RfNEnzr3KSfeKw8kiHg0f1JBPW2GAZtITdc99
9g0bqGoeHfLagtTvbaopuhTcJZHlsvv14VNBEAKxE8suFOvMnSh6LcH9JNwIQSNGUyqGJjzKlkj3
LuG5Q27Jt1ZifYFjM601OhQA3BmX2DnLDGK7z71HTiQTuu4ohmnYeFHXYyh6R05CHbxslqATcYDb
iQwMhnRrP+UtGhXdu0jXtKBsL+2y6fv95JytAbLVCBLWjfUUsxKT0GxqTL6kLQjA8IwHY6cif9z5
bQrDhBDRyJxJlNyhjhqfw46hNPJgjExuC7SKWrGhh7r3Y/2RkKfws2OAVmNYr+crH9k6YLZ+RwyO
G3TT8OzOCQPpMYFvFeXOrvf4UsblJR8nussYv7eW1hfPjJp7E0cy+qkWCAl0FcfszrrFoLscClig
fXpy5ODQGBBruwLoZYQmfnUBpJOhAdmzHLkOUUflXEaouIaxuqncCWq4pRnRypPMEc3UepuGEjqB
P97rwzxD7BzLs17P+rpwildI+zcGW1js0wuppohFP+33PqSbG6zl0Kpig2BHNrtJs99j1f3wnb7G
2Be2jNxsmqSkocDEqW9mlgkAT4kPP3R84er39tHCC9CcgNFadFv72qUcYbQkKXp29jD8FOX2eonU
BjmRWZ08q2pKAiv0Xf5/66gz5tlPHjidpBnaoFHp5+scO4osAPoQxgx0qKumQwUVlVpJkE59GxXF
FHRGc4qR460Bjp1s1RBL2xHD5DmRfWA3YUeAoGEgkV9bY2jCbI1/RLrfroGOfOqzGWuirngvCMq1
CT6xB5UGA0a4CpDcZsIpjUA/pdMM7xTweb27nn8Ql/inIh5eiNEBljgfrHmWW8/wNCQc36e43tBv
xDBAzo495ch05lfNQLZbtCHXsI+Sg0iIP9UpBIktALNyp7JkOoQ5nfA6teyt0aefSzs5Zm7BQiaz
+DDZQ/aAu4yjZgiOJqYdHrQe5bgwfxjITGInLI74PdZjYz5bfgJhKq6rG7LBcRbHN72KYMf1S/Sb
pAO0zYUXboyeGb4Z6yYs0Czaaok2BLMfWc+xYPA5VuIBrAPjXAUJ5/pPMTcP2WS8O7QkQBfxg6ND
YEHdQe24flmaWLjboYblszyac9SE+EU+NYwo87moBDLkGV3aoEDHhZONPChTNeFidr9JSrBd1y+7
KH41bCwSaT4nix/1e8Pgir8VajcqMv/8SnlteBNmxdv1MSKoX2HPmIdEo6rKINBCOormC03A+Bw2
DRHpNRFDGAPSvdYlFdki+8ipp8BPwlOa9PV5FsW9xhZxsG0tutVzYgtpWV6SRnudPZ2PMyI30wrL
I2LT179UvP+qJf9aO36QhLk+vG5UxhAgbIvpjmd9aKC2XiNyphjq2JQzx2/k9VhBj/Fgu0E7PVq1
L/b+d81n/mAq1N415vtNURNM3qsGChrETESh2Ez8QftqDKAk9EJ9Myc73YooY1EvRihnevi72e8y
2/3vedDytJcJnr5kGVDnmx9Vt4rCZ8oEp1JrMu9yQ4tOFMAcPuzMfZjDL6UjYXW006bC9L8ukHdz
psEJ7ZTid6zuD0O9P58K81ZSDWxjGVItc+K/zIFzPKYWCanyqFo/RhLePcFiKVb2KAEfFmlKGK9e
nqHn0BaDi8Og70khcR4qMW6ltZDtQlM7NLZ9vJ5BQ7yVFDEZ7rCiguHXcx9VY56hhNUgfYeMlKSA
zulOW/hiHOtaQjy7oThfV63KDIeXqkm+jYVr3cNScBkRpUu0krUUQuZ2tDi8R7FzmKMuWreJPhyG
ST+xH48r0RocRiN1loo1xeBELUq1YQhyl5ZtcYaE84SGtAzFXWyBa+zyO6GIkkiSPqhgQBCjRxMR
p19yYAbBpjBrZHKyduBc0Y0WcKcfPY6eplN7YcEClM2pJIEgVk/nmRS4Qmu6SxOhAkI0ll6KBtGS
btfR3g3pwoOEePQb6NmiQMjbJbgWUsEJuLNZJ1DPMO4dbpJSPfg94zitPc5ALfCnEQ/qTD3fZqH+
acIgannfsQfGuzLJSkpuXjM4AXy4ZhjkbUrBVVsbRHXPQCocsFrQgMpwZrhS9cSxDTEgCbMCQ4jW
bt25AsXD4Owbj1U28UqdxX5JT9Qle51/kaX2eu3/mdK29/WoN0TR18OOzvINwXfGETeH+t1U5uex
+vWCtB3dci261UyePqoSpW3m+Zjo3TGdBPWQx8UShxjg7AJdSP9Aqa+vDTiwgdLyY5NH3+kWqVFb
oWUCz2zieYDIeLCMnj5lWlNbK/d3t+/PE/jrUxR0q2iKLTQ2cdU6/+WeCVVYIP7N+2MWIgquRg3S
3aZZ0D3VNDqPodcCosu2juOJrd43eNTC+IdBJx+6CJUvk11U7aTj2bPzIjLE4TG0k10+t/1vrKvG
dSb/80rD6mibJoNvstp+mTABmPFymET4GmNzJycoA35h7nRTe9akZ6/gi837sG9SEh059UTRqfAl
3Z1xmsHoNe4a2vFumqkHOtM5jI01HRbLZpIxH+yTcNqayrXXuvYYq8rdNTi9TKdw9pMoeRckR8Vq
hF5TTCy1kpGJM82023UBi0VX5MC/AwIQ5yaJ7zHVGtuZlsnOXjB/MdOOyVd3166TFQMJcwVDcQUF
Z6YnXwURFR0+Zrg8LXoj0M6PbjghbOxYK+eOAzDnW1ArJf0QzZvQMie3ZLqoI31Q2LlG361VKzwM
S2N+nMleJt7kFFndOa5ydjzQanexmjee+D/kndeO41gWZb+IDXrzSlGUKBuh8PFCpKW3l/7rZ1FZ
qO7KHnRingfoFkIVSoUMeXnuOXuvDV22g1odKEWIbyr9mUcWY25FO8zmmq2YU9Hq2EqLBzvk/ZN1
t5LHT60DeqHOJS0wFfVr1dABK6RqRmeHpzMDZtm0od/pa+5aVR0NJ243FfsOK0vrg9FEIJu0zGsU
MEGyzQLCyOaizNXZHnXz2BJHB5eAHqYOQdjr0N0C4cmrrT4MD3ZHX7KZUlJeMTAOdvyQEcQVyKKV
t7oKELWrZS3IaKSOY/xhGMlVUvLiKW2rwY2keN7OplQTHmCRRp/LezNTGYzC44aVzh0jD5Ii67y6
mIgpr9lsxAtWOy73OwPUp2sqy0CzaFUbpit+F8ycSzunJI1yZJCmLVuSNDo0HqmxNZLqXNTttmfQ
v2PXqqEI6+Bsl8QwLQWQ/xQNaacq5PCBnaqNBIcf+qNBoveDjqTfyYLJkMk4BUp6FdAE+sSRwahi
lh4lBxQk2RJcofRe3UsDXSK5pYPXFVxZLUEvIIsll1qx3VsxEFPkELwMPJmykgUcrohocdsFlmn8
QXNt/lN2tS4dzOItyhVEIgp3f7NaaISfGTEH4UHJKm1DSCkh9xLVtMhovQE+JJ+YnTQbsbDHPwhv
5CKg5DwqfbgrVPOslkJDGM5Gfewn262jsPfZjGjHIY3Z/A7lqUuLs4ESP83NR1Qh0wPQrwnZIFzA
hQZgtCIrZfEO+0zFh6Y9DbktTra5NUkh3Kttx5euqrPfzXSr7QnUS4XA90iPZodh4WSiTvdUjcy5
GJGtM7FZwJZHx7UCz6hhLV2wmbnW2oeMplWsXYP5GRP7gMTdvWtUZ1apHTxo9CN9SyS2XsGSxs67
XsiqVGe73qSEhKjEmamV8QcJk/7fhZfpWIZmYXZWVTo72j+rnQFYmtUrkcqVCxI8yyn1CP5iLP6B
nteO12jqpqJPsCmSChBghz64yXMoGYMa6M5wsiqIVClIwN5AKtGZu8ZKWQlr3CnFDOJWa49zmB/G
GnUn4ZnVtrXrh5oMn61Nr5l10272tlYjpRgIcQHdfOVrtr1kqpOt1s2H2FUdS3lR17nxBJcEFXj1
hM/CG+wuI2qm3f+hgP599qKyPGj0g/BrIGIz1wnQf5Z/gCmMqMJkdJhLlpy77uNel5X3q2/XxdtR
h41vRdEEWGuExGM3R9GHR4GweqdGSYdbrZw32WA1vlpzFVSzzUi95aMZSHzGpFXwv1/yb1wIzhle
MqJHBXY5K4ihrH6L/7j6EopR1UZH4DRIe3IMk+aNVnm+6YoKqFpY4EFRHA9jPxjGVWk/hM30MBrr
UmRm1cMfXsx/VSu8GIMYYHMNJ+OH32ZXopL6JMzG5FBT8rvterPOv2soVeNIWbzuxZo6pHh+yZs+
34sBjZKUtcB/RsxHhAVf5MTuQLGGKNHGmI0wPYb//SK1f8rP7p8Yw0TbAqdBuBtl1T8/sdiMbLXL
4RBojT49SFIojiHdCrOULwnZJNvBYIvWwPwIwgHlHqUNlxokLxgYqBTzNYFMdeJrU6O1ADOamSjA
UMbHH6i/vqVt+9l1qzpsarEy44PDbwrkPKzLR53Ixe39WqUt4oitIt6kqn1oez1zkzL2SjkMD0yJ
/kRV+b++Y96tJaORxO5j/rYv5OJVG4NuZ5CGEBY7Zfwaa+Be24zyIKvjiZk0ARODbe9DnsKf7Jvg
knUl9vOoNFHhTbK1Su8Fvd95ShFUojFJpsDGRuXWTtNvdGC3FqxiMHH5xbFACeU2yFhB/I8VgcAX
bGUOCVS+2iacRJOJmdeB9ogwAVco0uwPC9tdqvyPOk9TZML6FJSNbC4pLP/5FcvCToivypqD4kQ6
EZsfmWyPIEdAh5kOpLqKhtLUMAaU58iCRyLeGwxdswNIulFDT+I4cGuppHfcEqa4OjkThoSFLsFi
0HS8oLaBWZpOSANCFGvyfLATe43JghioMp0FsT8x7gLG0RLeeLO6lLGDUD+hf3whueCp74x4L8jX
BU6ITq2c3nrbQt/ST/VGiZL3uhTlqYycjUbPOcC5smt6uSbxhU7DFM/tlrYawsaeLeMAzdW2Sj8L
M5qmNMhOfTh8DxvlMkTFn6yR98Sk3z5YtnOGJaPSAnHz+7kj+gKwnVlVh4xrB7l76rYhFlfL58Pi
ONI+oRGk2JoItBU92L0mnfhiQsNESdKTyDGzpWzz8pviTMofzurfFNzrWc0SSHWPeI31mzX8t6+8
t+XeyPrqMDvDOxwn+jIkAGzSUTWYlSGo0iAzdrDfNCu6vPHxjYE8YBpYT/2O3iJzN/kPO6O7aP23
TwulgXrniCga9dE/X1NGfnwUlia6Qy1rz8Q1+ANIHbqK09XBkuCqyhjvSGXoc+XdGcYj3Eral5Ec
NINDfG34UwiK3k4gIW11s3Nl0cOqlqh3muy7AjszWWOHrdJGn9paKl3h7G26m6Tz7hnnjbIH+kub
ALeOi7penEemiX/Yod6vib+9SaSaOiIIxbRY839bTkv6ukOsN+VBkC4aaZSU7ZhkPjIp1E85nXDN
yAm4dVaBcRX6U68GbTvA/h6lk6SaN5k4PFrmRCHLwjdw81Nek3UyJMtNMYEBhvODThqR1HTlKZYB
qTsIcNkaUXDU+X6sc/PX6vH/s4CG/FL7f8pnHtBO0W38pcZZJTd//Yu/NDO68i86c3Tp0GdaTCZ5
rr80M5r+L1NFEUOuHKKV+2/+0sxIMr9ZhTFISQGyYnPm8P9LNCM5/1L4F9TwWFhR3KiG/f8imkEg
889S1qQKN1jt6WesxCZV/a+jsKprtgaJec7WwQkddW2nVh39usRgjJTAv8UQxeJQDSVtEitEdr3e
56LF5U3U5CV1pVow8FnKw68fU4lj+n7TSNHgRUY9Lq9C0QhcGNv6gJbLF4li7iqRlIdaMgu3dIDC
lb2ZBgk9w7kxFerD+PP+gAmQT7ZOHsrDr/uGQZ99/RMOqgpg4/Y+y00zsz4q5V21q59M7i8u23X4
VzOXWoep0aJyUj/T3/YKhtT7Q6N/3XDhKVz3sN2SyOadgJVb/tYt2Uq4oDCdDcVVtXdXn6DL9KHY
B65N/oDP3tTCC+miMRqCIPCN9CPpP4vYPOUpWnD6JPTm5QGVL/NjBSTT4OyZ/ejbDd47b7P+vQQM
3PZ0clXRuO5uF7Drjzw3cJ8DH1m+5z/PY+Y3KImpS24s3L7u9J8uE2frHDwHUl9cguvVLxV7f76W
Tnk7n8959y7ViN+z4QdDy31SOrofp/apaHrCuNlkyfkFEu+PzWW7LWLpYYMcx35wt6eda5eF7+6C
OAy/kmsc7qjjn+3ZOqIj3brb7URs+NbdoWEyebG3IK6zzfq+o6i+zfXNlsyPbH5GewL+E7jvNJ/C
jMDQoGiWUxA5KkZO4fH4ltosuH71e610/fPZT3FD+e/v6xjZrXHij/p2aHJS25ZqRw9+G1lq42Zz
heVzST5mDJpZZfisj25eL69N5Ly7/TJ8KLX+zV2V7XYy8Da2bjO960Q78VJvz89+HGLASl3/6lfl
8lxeZ5HtHXL1Fll7CY3imxsANLj6Nz763tY2fK6fn/4wT7zCphn9fgq0KD5NEkjnJnqfBuH75Ckv
gf95RrXS7ir3fPTmova9I21MeJ2AbMCgCGU+5tZXeIMJE85iy/jUGkvUj8bJDQIEtzu+7CCP2pPf
w+MPhz6Yl0OpM3wJNX/sLVyKVDCavodU7QXI2CW8sJKHgjeLd5beeg2hsgFNmmMQRK5PeIHnB1dm
ovrGv56BJ285KOzoPKnRsY7iBEfkwIQVKbGMK2OYLtX83CfJFdXzMUhcX2rqrX+9nj/PZ7VwNuf3
4/GYEvzQ8iVoTYZJ/qj3TA5mAB0u7P+3tu+wwLMXCjhufRs2j399PnfGdPA/P89NXF/O72cUSq4h
vTCbCkJH2xXg6RLjVTGvg7a4rtZiJCTvxXVjYth2Pra1LUdWUKJT8p95M03p82R5jorLfz9rzhf8
Ad6Ihzjs4+eWnQi5kCVu/Lg/ZuiIseZ9CefyUYEHpo2Pg6h2uSoeXdctTeUx2AVh4bwHwUJfpO98
UIm8dj+D5O4/f14/z3yV5My0vn/0DBruRsVp+ZStIc1Zpz+h+8bzENFsXIwfWJZuVU4voo8e9Czd
thm4UvXJ+7nfD4vY7w9Ph+0UQlKCR0XwFKVbGGEfM+E/60z+OlkFVRqt1Evms8omjVcUlxgDaHG+
CaZDZFsV4G1aJHtTqXd0LA+jSuVaza+bk4tWZdpzfOOEmj0z/OFGvJFczg7rhwYGowJdfPYxS5ke
ot9jj027jGTq8fSG/K0nZ2DyqTw+sWRzuhXLrq/I+5G/sKRe+bCiRDkGt4CTR8mMvX/99EuRHDgh
jOrKMPjM1DiGUsW63keaDxrUzNLdJONw9J99aHscjiwOkR8n9mZwsP63zgPenlUALNjxrSd9Dt2f
7utjVo6+nNayJ1AMuTLiB01hSv1h949CSw6BewtECvMG5RULH34qjvHrFQbgS2R+lIAqpjyHKMCM
qfy5cfVBY33l1Xhgb9Ed6EeOsdw5ujdf18vX9WPyC0Knfd/n2OFEJgXq2qi9y2qEydat2HDLMGkH
RFXNc+hU32NklN28Xf/ftMqru6vs9pHTDvVeObKcqbNz8nm/usLhH6BP5ak7c5sZFeg9wszZw/n+
mQSVw/n87ttTumMIziJxPXvYMpq9d/S8lT2QiGK7qMqrVckeU23ho0N61cfqKwoCcpm0aaOVEZ3R
b5F0syTt1FXFLeAqqe35hCL3me9RBXTP93+mRuRPfr6fgdP2pE8sp+GtHSpfG/pkwzUUMo3QAMji
gmhFMREVkwT4D5+tNSOmIgWHAWH+VIF3cmVruCpYH7gInLK2e3d3J9pS3cG9Jb2zDW7+hMOak78R
0qt/XYB2+6xmOHD2UaN+lKn0IHUrkET+0EOuCFqnUtDG2Yxyuz8nQuxrM39ziYKq3wMs3MPlfjnF
b7B+NVThZ05Keo7ruY85n7fYSpBCVILI2O/ly4827R9ILs7feQ2aqgd+wMqJCky9XLmOWt75+u5n
FNbeO//zJL9hk62ZBzzXaOlEfwyzw3nhot8ATPXODCw3nkeQmNtb5HtwHPAd2cPG05Nl73lCC2Lm
Br08nkDR4y94Ntu0q2p8yOHHYmnlr/roXiTFzmi6gnizTYaSOnMZIZYHtMvcrD/dH/P73b8f8uu3
fz+u+PUM3UxeQBcW3r2qKnP7r/qqLEb+wL/rrWQtwv7jPxYipl77VYpFkp1xReUB9/v3h97vdjrC
pGKKmIMkMqWWtv51O0HNMK2l1v2nf/+3+12Ll0CS9d+Puf/617/+98P70viqKzkUXtGrAnENVeNI
autfP94/tVCVyTFJ4NWOVKZ7o+2qQ76+vXhJhpBJRhSGlDPokCUJoyEBwhVT+blAarI+3f0+KVdv
PYm+dZ0gteGmqpMcb9FwsVhGTxgOCaRjzuunI4KyFPGBOwyFFoSou83WsB5nQm24Xlg3mjnpLbbQ
LOoG6AuSbK+ZtrRkxahvmlxHzAr6/IRQJPQKXYx7E8IlJY+sXCbog9u+Q8fmEFWMQ6vajsV8EPkw
fy5sELyhRzi85qDenzVWx9XF2hIbUbcecEAsmGoYXxgKJ4ljnfNeQaLBxWSHXTHFiyXrFwh5kdfR
atolVj6cyQJEP6no11hfJmgXSKrMJvSXLoyZH3GQltrsbNvSHs/3G6uqaR5br3IHP61DeErGjTso
0I41DSI2CoPJK7r8Kom8OiOWkzxtqjGLrgRoLaELA3JpJC/4Ng+z2CxpTxQp+Z5Hpa6b01QT8GDN
0Xsj3cbZqj/IjvKMzA53zmhXXphP8avRm8DzgBGqnRZ9hSd+Bhe5goQQekh9/CBYtU9VOEfblYNf
hxX+G+BvmyS3rOP9prMBBbcVGTNl3Wanf99YSXNdppXPjebVFbC8J3cehheFJvMhQpCC+I43Oopa
IdKvRU6UjuYeic20M3NAhqbWx09T3SL0ScODkRisW6KOvySqfk36aX5Wtae6W4Cqp8uMH6ZaNn2b
XexMth4scxSvOBtdWSqqrZoZ085ahvmYJGkF6FmK9jrMTH8cui9RO+WP8InD62QmGYVsRTfDosnX
yKG8M2zgtEwu45dOCKylWkTB2LMbGubkAUtt8pCPZfKAKXd5x0o/nO6vOo2Ba+gCkrYBz4wr7qge
0QmM3kDz+2QW+hiY1D0TkzG3zIgJXsxcYV1EfleMlXNg+4TiTrcY+st5horQ1h/VHN5MpGrdjiZJ
4aaT3t2aKPkBjtUKCj0/FGrYnBmHAtcigxrZaiVfUanJV6BgqIGGE8JYb2pZXGfyJ26lLoJ8cObP
iJmbaBXzbQbTsNel4lvvEL2ainJ8CoeQ1ibhKWerA8/cjasaZEyZuzrkdqeGdRphk3Lp1uW32lYP
CG+Kb3NrvraG8mDLRb5XUiN8EDAHHhA/ovOILAgd612uqeHeMRw6k6XcnlrMx/cTMF3PwglZFvZ/
rfNozQ+XLEMgThILA17utf0wXGZNH32SOWoyARAQmDHy/mVK9ZsZkTKpk5bWluHjKFvzEyNLhta5
JG9CJ9nxpc03jWnia/eGVn1lgXYD1JFZkJO1B01ePSEKOGnY6i5C44OfCDGebAAmw3oDQ1d67qRh
TWJjM5l11q4aLZtzBDlrBG/v75/OZqSYgZISFjpj3EePGQdyLuunbqpwHgpkXYZE73NizTybXXMk
iawLRIHkw4AT60XCivaJta/yRT05KR3QpHXkizSSbiIAJpBsMcEpg8TrKnNm7nPFITMCy+hiNMqm
kHFWE3Yz+VVsOo9ZRxLa+ocab1KimozbWN2UuMwZp0af1ugIhnjWpbUG7S1fS1s9Db0h1ZQ9jhT1
ZhotwnzratPi/q4W8pa9RNo51nXWqviJLiBb1TreVNCbWb0T7S0xh1f+UX2lYpu7KX1iu3yyk759
l6DB9co+s2fDg9DPeQa5+LEw23LVwVc3foCXN1QYHmS2A7xTMlZNh0xovYLUXqCHnjtzArOm5pDe
mvQ6lHxKZtmSRh+ZrNWE4+7Trh2OZqidCwbxzIirHL73AwhU9UR8crvjjiSV0c9Zm93QIQFqibFp
0sTUzuil3vuuM67xGlkhS3Z5hfdsuVEBwlYeYNJ09n6aBvXaqbP2oBjaDrXIaWbTfK2SIXrm+gwd
KIaYWqSOtKsl/bFdDO3ST4vpKRUC2K5pudLM83Fshhwc4NKeGow0PDPsYWcxhK8YhNhkk9mh1idL
Mpy75ToVO1ZibLy4FvxZlWquX0vMHqI+57aTr293AVhN+EPLcXmUepSZUZ3YvjlxludDfeztZGSk
yzdVOnbt2xqYx1EniGG0gQ0Nhh40lV2eu7pA5N4SmdjWmvPSkeReSWZ/k0sleh5ADCR8sT1ZXQCA
zHLfWU7l3RNG4zyPPKX8iTaGqTJmp22I2uq10eD067nNiWyOhadTNLl2rhCcQcK5V0ts0kPMhtCD
irRcq6HpBoyg8RNsUZ7c8A5SIWHjCeVAw7L+tAAUPg0FBqhcpzmlFSy2WYvwHRQtCRKYKYo40c9i
aKpdEZOFWjKn4zv8gUkOoTBfBfKQ1fIvmyeDVc+FL5CzE46cq2UO6i6j2lh57QpLH5oYuxHts5ao
19VOd2mIsIvasr7YWqoxZC/yh/tPKLCYaoSmhzgVXwR0282EfnhHe9EOxpLQ2C7TjGBA0+s6vTNd
YtQOnjzqfsnVHZ5OpT+MJhmbfFFs1CSt3C+MB3ATdy9J1+rvCO22iuF8LUpd+3lK4y66Fu2gXGbb
+t4nWrO10zjdJbGNo62g8NHoAua6SdyEPqBWBc5UhnYQ1k77PE/iqYgIpXSQ9xKpJ0y0gVP7NFi6
TN1X0CQDia2OceZPOgCNVtWnI7QUrFiz/VbP8rCTovSbk8IzE2hljlZDak8vD57FgX92VpNZ0Sko
GpLkZ6a3/asyAwdptNg5YkaC6BALUpNkayFKNSa12NSygNVe2ZbNWIHpYxCDHH7ZdyP6dVbz42yH
8qdVWrxk00RTZw0YZIaydXaVDF2YAy71mkrdSoOk3abaCHdmQhO+w/FF+xAepdyovl7E+Wbuyn4/
hxocgqZgV2dJ5SWm5tlhXipc6A98FfX0M3seByw9EkSDXar03YHD2SDVtBie7UVb4aBxuYt6Xb5V
1vLApSHDKY7UacIi86CLA9HQaLgXKyf+LTxOROadrASyZRMjBdWrAhOD1Dv6AVc2/twJxJ3dCQ7h
NY7P1gB2RMip/B7b48VYOGSStbWJzSS+QuAgy6xiUkv5fE1ny7gW7JOiSLxaao09LWMtiMYzfs/x
K0qq12pc1iziuT5IQkPygWb5nM/tSx4t0RODaiQnQ/OCQZKqy9wiJKk91is8TRHC51qpjH1U1zbm
ZUkGV1dlIITWoqRptssaG1GP0CGi2RjdOS8A+7VEqTlCuU0G4V5mtpR7/gbMtlYHLK2knySwlk99
WZ3CtENZ0M1HgYR5Z1bJ+X4vzsMKXwJ4fgfS+XmiD34oDHEhLwJlqmm6pPSlhABWAhBJRhDUVPta
RHYFopz6g879z7bMqlPVTOEVjkeEz6IpdmRcgj40rHaH1oqYIdM+0r9csASuWYpeE9vGYZ6q4dh1
r6GKWiaMhHyI0PE3VudGKc67gXUqJlI1yOig3I8bJWuqy69f0C3j8haeRmXgA8o7ct3qMP3ahPIQ
b8IyCdq6n85OTJvsfjdiWP8fd8Oau78eTLLxgJD1dZrIJJW0aYIGnczvSgk/y5g4F6Z8nN8tYGVl
+35/0Fh2PMhx5vdqkZRfD7LhoHt5pub7OHPOIq2SByvqupfBYDhrYkJw1ntIKiAQACcjEYW7TYsi
1WL2ccQ3ht1Ipg7kQtYe7nflvNGZHEd5cL87hgzZewun7f2prIh25Vwhfb3/djIzAhPIP/t1FwsB
5ooKEPyvp6ra9bDI2tWgtr4ooBV9hswoNIzuxSHC5DAqbcQnxW+nyHCOmYNDQCni2VeWhvZfXP1M
rEjizNPSK3l1oxuHuvlB/FG7afLR4jKPRjxM5Ov9v8f0NrZSXbVBIhz5vZSvNRRvZNrSTQXNfnBC
uH7QnKq3DprXdhZjv7vfFehi0JLhxJcYOXoEmjAjJmPiFaniSzoN5nejtw9Nb8Uf0hAxs2y66TxS
3CCfbzTicWbypBvr3w9tiVX69dBu7T2i+53dNqGkrtokfyEdothicwVcU1hvhnAyiiGoSapYjqFu
5dekSbVHPpobf7oiPdXo93kCQx1eQ7i1G1tgnFH0g6zUz6qErYF8CU5+JRWP89TM8F0VpE/yUhzZ
tsRcDbIt/k/PTEdUZuti08zlvmQgHdwRYBFb3hPnyWfUmHwgsX2JOqU6MXYtb7VGSt1kGetR84Xi
MIKDy42sN89gHfBf1yx8CmXukTLM6vLToI3Z8f6YuSbuHX0gGJ6hpgqCPkd8l4PMqiamIgoFni/K
l3aP0Wk+6uv0KZyWg53V9rE2ibpuu/4omTb0yMbJTnH5TdOEssutIsQAlQD4KJ0jAZyjL+nszxMd
BxGM7Ij3mTdPrAzdC/aZ57lVyoNhxRQnCn2EcqyzPQYhqObNMB9MFqrAFP3LnNJvz5blqotaPA41
sYrQD5Btm0Ug6b15qNNp8bSBtb4gTurSLuBAOmGYO7sfWx9vcOgi4Cb6DN3kCRPofu7yF7tok0ei
WGgyL4xRCvFFMgwuaVAURFvGeH+S3jetTtsog/JqLAB9U7P9cAi1ujgZZVQmh1YAXjyYCCs4O5OK
7RvhsRubhBkZbTU+Ntr4RItD2owVaGqNU//WayBYdOzHbpafJ0sMzyKULmo2JddxKJ4XQCvbhMmY
S5L3fOm0BBHrkBNpMv4oiHL9CpyKpE7IOU2nKIGtU5YXinTMjdAIHGe55ZnM1bkJbR9VanZuI7Iy
xrz4FHWuBjQ7rH2p91/qJpyDxMj7fVXpAwbjficIrXsdw4SkFfj/ViRPSB/JgC+mBOlAPc8XXYgL
YpWHiUHCLhVdu4UqCQM6RCopz6LwqZ6CISubkw2oGKsrW3Vwlg8j5tcMhRwWm1Ddg1LjIixrvQeV
vb2oeUlJUJDoa4MCwF63mldbHdZxKt66uCTN3i6sTZqWZwS21rWc6EQ6lWIEhujwys1emmbVB5Tr
2F9mmYbL+E2uO+2A+YQXA6MpnBOxjVuiScY5ZGzbWvYW3Sp21pDLuIiHc0OxxUYvLrFC5DQGoT0+
j3X6tS319pEonHlzNxbptaWcRLWvNYjxBYOV72kGtyLSXYJYHGpnAv1KHME0U/bh4k0j4u5UnmUM
B31+jrgac42wfQl4zc9StdgasA1NON/P9yNDMttHDRk7syZX72XlsYV2dmnP06w9te0ILRqk4KMY
xXvlPEq66L6VlXIEFdr4YyzVQWUQuYg8/LnsRjAKapm+jWp5RSMe7ZXFLtCDDfUnZABx1DSpCFae
5QSKH7ZON2wNuodvmpHiirQd40BMxQpnhCIlzBCEnCJesItOL7NMMuvipChK+5DuH7H107LIe+Rd
30u0TQ8ydl+li5WvyCF7l6oYF7BDSGDMG77X8SwuSUAgFDib8sXIBvwF6w2mqwyOqDH5InfCDWba
p3JUki89BlUXwadzqPWeGHXFLljCmuJorvliqtkdCKvuvZhQXjefCvGYSDlhSUAzkeJM35Lp55D1
5btGKMsxod2zibATo48dd/QqytU+LfaNow1eOOAoadRI8vV8KJC5D1wS9MaJnzqOVV3RP1Qpkc9Z
rbb0mBgsyIXut3VLHAmJck/xQPxi0/QPM2xZjyaC+mIKGJMk3ktlLm/TZWQPiJ0stfWrNYdsjlul
fYTgnF9zMaF0+470Mjp3epReoklNLqlUZducFi0BIIhYI6HTX5U69UHRE/VBWtVo1P9fJFsPN0no
jGfsmayToxV9iQz7Oa8yM5iRaPqlaR0l3G4//v5hBEmRlMRXWAnBQRUxEjo5tz+KDpBylO6WTjE+
5gQu8pCEH5zD2bbLTOcYcXXwSxtYKqA9c1vCD7lGLepmKXWiK96lxsvVSXtTFggEqNjeMzX7pio9
7O0k1V7MyMEhoAXd1CyBXDKAn9e+HuJ5UoNsTGOEnG/mpDGYF/bs1pQs99XV9qfIc3Hop3T8Fo+6
5lXsoE6zI/dB1RGmOHIkuonSacFszQwqhmpP7Lj9zRTDV7mRpgPJRR285MzyDWUadlBsPnKLbFOn
n63L/abvQ+TYkQBD1qe3gan526i3Gjgkeq/t/MUaGb3Hg3xUrLa62EOvb3BzhggPFf3oZNmr1CTG
Yxv3VzAbjpeZqbhakEEYXylX7H81rBJpAQC+MZxW35alFB3SJKn2MxITgKjRCF2ySS5Klz1UvSne
pIEKhX7qzMTsOQrpM4MWoPyiFr8Ao6SxAUj8bMc00fqxeO4cuoykTh9JIHceBBp1UYjhQdBOE0N1
HntDO/elBuPTzLMdvaqNtkj5CWJjdRmSI8rS6Xy/Y0TEpql4THOyiXZ06Kfr0BrnYm13L62EgYGz
xm2Z2vjVAHr7XsjcT8fJWLBgAmIoUSe79cQIoCYenVjHflAZGs940GaJgeJkVqUXzwQZ0tpkYNAz
Ktas0tz/arrx/XZT/XVEaOlrTphUyGTxycgOW2uJTr4GWMm/G0RnNSdsJe+e7pbOpCg3QBfEk2p0
2guSYZAqxzK3quuELWevaXm5kZe1wZLSHWIyNh9KimW4Y4J9eTKob0kB342Q2GyjjLV6jix8mY2E
ikGCo+FKdpO8ZGVKIx11xVFm9L1bilzdyFasXuVsk0hVe21yjRkNjmhV5zI/JXg1FkkSR9i74Q4M
y5V2qEMlhH95yJF7jykkU0b5w4OxEMpgs7qmaccouR60rWHH5Y95jQiCFfnIy2v2jEF/jo4zwswg
g73v6LtHI1GXBHCZrgrb4ZoMdA8YjKV7BI61ZyQElitZ71yTMnWuc0NGgjRZULyFcqzmzsHcQgUb
04/ZDsaXxlGWa9JNIHpqhUsy8XOYrmrnYBWSAuvHwFWKqkFb9xH3UzPq4hZhFNZZXl9+JeMvu7KZ
7s/rN2czDjiOg5Md08EscIvgB9CVND7db6QUe/RiLosXpZl+6ekYQkDpgMiN2UZ0unzq/76p6vgk
lzQvDCkriRHTS7SxOiEfkvNTYSP8oGacfKpzjriCEs1azReRYOBYjPgmKXJA9HJ0wX2b3CTKpYsz
hz7wpfokdfrXGobHDfbA61KWxWcjT63nRFl2tOgWbTJWL4ya7BlXNNtn3TdXJxTZxUyGxQtljbw4
dXkFfrIy02M43jWUSSWe+81orElksmLsCzkTz/rQuLUqLmUfi+/22F8IpM6u5VoJVwDYNzP72o//
Q955LEeOZFn0i9AG5RDbQGhFBkWSyQ0spTu0ll8/B6yZ6UpWW6bNeja06morMqT7E/eeG5bEfYmp
WLWk/zyJZnirvDT6FM6awwVdMhEoZHmh+9nUSnwzuKhPg4tQLC1rdYLGa1408Ph8gzmEk1J7aVsS
nt1+yFlKuvXNdI0XoQN8yEN3Y2p1/cShol1j+6m3tLfRTvoXB/H4PnEYbtgpERSzaz/OXlVeZBZ+
gqAvHkeq7JNqbCw/AxSRYW6ZkDq5dQeawIde5Iprb6RXs520bR6HxpVXxby+/1NOpQhxqC1X0srQ
mvKkdK0tLoyCEHryWaFQCp+qompZVQxu0LG6Obs5io0wqc2txvW0cdmcHPOufURare491aj7cPlB
Rj2ON0UujY3CYnIj+5z1vXWuU2Gd+6mI1xporO7HoGp0NmVHT5W8jxUE0WWV3wblXCcrMHHaXb78
cLBlsLxJvo8h3hwmEBWnL/3S2c8o4WLsGIHmxhw5GTVpP8OeLTMlwGZN7qHzS3JYsb+VHqvPyPW6
fTPWEFeW4/b9mDWrYrjo9kW12NL5llcbycL3XhdjdMJAfy4aS4Mtyo/3fwpFjk1Vt86Ny7VdqSuR
c/V1tor62kVzfSVQxjm5HqhQd0OW7JoDq7m0pl1SlA7DtKn9JGUqzJsfds0D3UwdTBalYTxE8QZw
16UlggvYJT9MhYzKIRsHTnA/1kFuw/YaCy979jzzEuqSTnscH+N2sO702v2J8L159acKJMng1Dui
oX7UQxsd597I7jynQu6TSof5b5Xf1XMNmDJqQOwohHEgo41Psk+ofdpkenT7+uKVMNyVk4a79xFL
0o9nn9yxx9Ecdar7YQ7SrvvvFwVMfbftRPXmK3s8a//+UULPbuP0AUXcIdJN42FglfvoZR4UpIbv
nZa+5iVhb74lCXUZeWa9Nd799aPq3XUzIOkqkhFq61xcFurjdWmF11NHGvCHT1Y6VNM2K6BmWZMh
z8wzJXuIHLWSrW+aqFM3F1Z8UBjjtNWlbt1wgB1x67NLZrS2UgDKoXWY1RZHZrwWJIYcyoQw9xCX
DUi1xl+/73ekE9cBtx+LZFVvuJjCF48pxNQP4820javp5O62GPUBYR6pAR3M5Wtt6yAt+WztlZc/
z+QgP3BvA/GcccQOA8QDrKbml25isuZlUDuqZlrPKYSVWXTarSj4L0ObZ1ZVrB/KLO9eJ6+jgkAG
UjD0WRlds0hfmXwxgu8++VkPriqKHplK9Y+5TkiMOdXZt9C7aZyJ0Heqz16CxCi0GntHp4bb3Eku
Qz15u4Sm7iBl+NjmdvFXvLKbMneTcdz/tROqzardDVr3EDHEhf8TqSd7yuntjWw6TXnpQp3UKZLR
tgX1Ii8Qrf3D8dQN4UB1k0mWBFNn1PuU9eJWDMmAlg0LYjOjFPXqXe2ivMmYoG1bAqa+xLfYa75a
jevfOVKrLxr4LTo13Wa5L+1rxdicUYjxRVRkXIam6WxnrLYwvIDu9rnxWfOpVJwibXY9fC2udB/i
KqAYf7Ttr1nCIj2LIYxPrWQ+k4/baFTaK5GIa2gI+VeMIkuSQSV2o9V+cefSI/SHRjsJ+/IrUJhD
ptxXHZTjJ90vD3Qlk4I3t06Hfa6Z8aPBJf7Y6AkThjrWD62XGI81C5VD2QwcCF1n3X5vgDI/xrct
hHtB1J0DbN/xULN9kOyDyk06kWnmyRIOisppcM4alP0tL2gV6PqMD5X/dCd51/quco6NZsD3rAq1
RmX82hU9ScO9b0EMQBfSVMO1MYi2dQoW1zbub0kmAroxtL89eOyLjUIuMFN7b8gp+9aQ8rfKm4Az
TK4Sg7NDRjHjq4FJPdVzQ/ikjjqB5LRNF6kmEJRbSABpJgoxpzvfat0tQj2i7Rb8fW1OLHb1H6ZJ
7Gm7dHEdnq+DsZfKJo/cM7v7kZHiRiZ2umuUy664Qg5rR9El6om1cFBZrJOw7Z+iwoDwNWbGiyyS
rTnD5aTwtlkwaNPTvFB6mNts5aRFB81nkDuiKdl1PPkHLyJddwYNk6VFex1tpg4JYbtEpZXHnPJ5
3/mJe8vbZeo/4hE3qGWXtRnh5DGrpbLo9wSha4GYW9gms7YIWipwP4POkLnzrrA6oPt06qHwQOgU
lNDnwqYZKQq5xmX/2CYlIuNlt5H27a5QPTKkReJStTWA8N5jSuTXN1mCC5e91ezF0KaPA3GuvHyE
uS29QhI1n+K08MBbNEsjW23DFgdzMkk86SwJ9MhcU+8HoVOad+lYZue/2rsKzDK7J0WLAQKIFt8F
OaOcI5gEyQfcJLAYNfFBT2x6GUv/FonQO3Vh1JOa08Fwqd8igow/DfQwWy2079I01h8IWII1qZ4Y
Zzt9mT91NjA7b5xeM16atsZIJErXeutbCp5FPqG0jknN3LXnJhqHYPJOLcXpClmTRcHuGSepE6nb
12oj++pFUV0zhSTzVINcdz+1JGUNsVgBhIsfUgUhSy+caQNTYd5OhLtQ3uIlSIjq7dP4M9Q+ropI
8RGswktZPSFZnG4sQ7QVdaC2TvXeekSNzdotQYBL19YcvLypcWo73s4Y+remastTM49rW2gUFSU+
LdMYT+8vVuQ24crS5KWpS/fKGpAgNReGU5M5wzcKR3HIYsUqPYuffLJ9cLTzqhDqufEw9xwjlUCp
dRk+kukzMxKK5P59dNvW4GimxlPrQpUszV37XiWFdsAIma/mRpknv7dgi6Q269NopqocxHCvGoT/
CTsaQFq2dvFzrV0xfIR+knE4/f5IsjCQ/A0BQ86ygX2LEZNP7B4M1Y/QU8/jUp2LSj+ZKceDs1j8
zdJqMUkO2/f/VWtv9N3HjDRNDgyST2vTg2SSaAdX17u1X0bGU6W0gnFY3OwTxsc3J41+1F7KbMge
22jTds241VulVoz/tT0WvhNAUfei+y6ACkB+QQYonNYw2eG1nfYE44WPhM90B/SXMUfZZAV6Gfoe
c6tXS1PpSQv75JSrP3Iq+Mb/8+VwrXdHi44RB0HSr8YxM0LsA/7PPbU4Gp6qvtoXng6O833SlUzl
d1m66o555zLS8gQRBj8Kg+VolKRPLMELiFi2ddJTQCBaPzH1DDEW0qNnm4xlO3I2FxxYtkYJPX+3
s+9D1KqzQU5CAFMZGyNJFjttROO3QkG4cFFD+ThQY64LXUON3A7PGruolTQ/izqyrW1J3B/Bn67z
3A0w9BovzwNL16Zzpgs+L6NxsNmLvFQ6Gdp95KDkhtG4VNBp1rqHqDY+ZUCYd9mUV6tBK9ujaNw3
K2nASL4PEprOmwnfRa5lh3GyLXss8pASzDOojpOM5vZUdfad5QEHXYnZ1PYc2j9ac9A/9exhgmyG
mZCI7DLloju2fQf3fPKvsFz3kaGsfZwQM/yuQ4P7hnF9CIZQQDQb8vzJpdtYI5P/5vX88veTdJZ8
kWD6nOelQcgVpG+i+A4ezO6Ta4QXQiNWSZ72MfiYTdQcTdYGEI14iQUs9z0B4ed3Bcv7D5knD2b+
HGmednj/7fRDNQi20Nh30ZjdT950S/GV7234aOsekC4cAre9WgtWs4un6vDXHGYI52kv4hkRWFqc
mrREpT96kFiKiTFZ1372u1Ke2DrEbHd0LTCc2b6Wo/ag+3A5MERZcBbHe5GKedfGrTr5qStPJsPY
3eh7zZ3d2591O5y/k6O7CZO+e2PedTVndazloN1GWacPOsj89+7uvdmbMriCf31ixcAErjcRpuez
NK7kO8kdkxv2O8pfMaDsn1tlgQEsy+k1z8d9Y7HUf198GX5TUVGy/MhYwamUQXJGxiJHEmvLdFw0
VxY0VoJaH6myAPahFtiR6nivKkOc2MBDs2hA/TBhGdae1njbQtXRdsZ1s8mQ0W19FqOrslDZJa7a
ahN6I5Hb8XoyG/eOCnW4hBC+IxZ9UNur/tRMSj21+DUcVnL8/lHtbJV891vCynCJnRKvrsi+StwA
/YbYU4ICHU0ZymR9colke4loeM9inN17EZ30GTumEULYi5cDK4r6r+/n6v9nK6OBkRBVzW/djAE+
xvpL+h9x4P/+7/+HB27/C7IFzAIT4pepWxiH/9vbaPj/snV4EOg9CTbC/Pi/PHDjX9big8TaaDCW
cxjc/NvaaP0LdAQBGpAp2G5QXFv/F2vje27S3+21huO4pJfxewzw8xivf70K0kaaZtREDadDs4lo
Vdc1oJJNoir3rkN5kpvG9Fw67sPgm/dtZ7EvTcdHLwWjOEk2171/HD0MaE6tOKKa5mBS7JhzaaMV
GFe/v8bNX12Y3OLohni8wDNcHRqUs1zzf4NRGLZNskTRtAevfgahsjA+HWILJ5yQffnYRgXZQrE5
LTQ0hAhgcCrOlZVdOuUeGUOY0GA0ytnb/JL1hHAu4IorWYoONzlEnDZ6/UiF9/sH/cE6ujxoF8eo
TrfuuVDoPtYehuw9v2DpBMspeiEiS8dnwplf+umrL8zT0MHPHUb6DIBR5UbM2coYvOZBWn+K1X7n
rfz7vfbgFLhYqXXHXqg4tKEf8CNUr1aWWV57aIvKOhia7u3yGvMMC5QHTR+qF43oeDzW8OQGYjLI
otD9BU0LEH1GDjozI+PzEC35FOaqbjVcdoNzKeaSpVHhX/PasKH31t9bMkfoNpsvjcEitCxzGxRD
eJd6SuxNZBFOZlgrIY+JNsJqi+Cej8r+Qxf6Dib59cnyrYPA4cL/MV3hf2D/GOCJErfHhh+ZT7XV
5k8xatiDx0tL3Izho8lLxaZI7xvpjAwDNiIadnCxmYyjLnmqIYYBUwfR65L3+PtPxHsk+8eHhhIL
NzssRezLHAl//xi7YyY7izrgYMwhEZdhhKag5loaI8DfTlGTacEL07JVdbHmFznSK9f5tPF8dlBR
IVgfTcXJkrO7je26WrlAYx9Xbx6RkluCtlgXT1NxHpEHAOiDCItK9Khaoow9q/qM2Eugd0C21WTu
MolP9rVkL6Go79jfiPnC9y7a/P4Zm8ZSUX54yhxlFPjk7+EV//jNpc1goDQ4/aFSmb233YlZFPJE
X5ZBKRqxL9wMNRWeDTTh6Ofs+XtkAJatQHzsROQM67JzXkZPIYstjXnl58DS2TZ/RZlvHeKhLLd5
MjFNj2CvgSh+l/UdfHCiOwtmRrmkm/YhceOlVr90HTVG7Xvjuowqcow9Z2c7utrXBgWVW9fFEXaV
33GN98DTlG5cDLSZeCq0z7WdfV0KUUCojIv1PlS7GoyHW2Zf5VDHQc6BTygHc82xjjbVZBdb+4Ex
GzE7cgQAZ9vPVlPzLShtJKZZUu6alpCTsvHO8/hixfU9PBSIe5oHJRwo8q4cs2zdmP0LEjq5nlm7
Bo6EYNiIBvGfEzmEoyTRTljVbU7H7tCb6zKeW6IEY+coUrXp0ZCuSQmxSVpi0jnN6kojt5rZrROl
3dZb3fO+l9CI/C6DiYriakvR3lSOdkkSZ809tY+jGjji5MmrE978cSTx3UyvhlvVhCGgvclL72iT
PIxAfOkofb/YjgWjJucgMypuYlxQWDvoTWfHDGrEgAfDfeLc7WPzATUHYRGeRjY5vwmww6rVqy9R
EqMAZ1u9tSI8SBGYrdXILq3sGepknfRJYnGu7E2BwLDOedfNN2l8XzIxXsF0MoMYZ8d2aGD/TgR0
4UlGHVCXnyAsW7plbg0iZYNWT9RqUXjoMCSxoS1/oN6aJNNsxbJSQpdZrESULMKCBsaIsyyYzJVv
2OVRr1KKUZsHN0ufKKGQXbs7TccxUdbRKGKxt7ug8QmWju0u3WbdcGhKPhsikz+HfP7pZWW+7dLJ
xrE3H2L6Cdlw9rYG40/ThXJlCxIjRq7QgZinrZU/inZs9oYWf01GO/AZlpR5317IkuMD59gAp7s5
28Gxz4JseNF7xgtu5HaBnoXLbi4JRosH1aroMvTWa+yKImirCM2Is9YIieXM2JY5E34cCxiJJplT
kLKgbhDFwhHhLeX0ZuBgq+8N/LG19HS8ADmQ/trsu40z/imw2vnniUHTbtK7mtz2Lvi2Xw9JBSC3
CRVD2ZpcibPQ3KASDFSsOsJQU0Lvn3p33OvOik0B1gkbUmcVSabMcszW9fLNKwbS7xoj2dPg7Ehq
ZE07gzaOu+wp6qrxbEwzHGsEmqUri03hlOkm4TLZmt1a6Pq4meCjQlRxz3Iuw0Nd2ddkEn5QVyZH
g0lXbyoijSe7s4IqaZBxORdSyZNLp7Hydkb0AIXsNkUJLbNBbiK7qsLXKjl+0/Eajphg6mGx7muq
29CkjpvGsp7LPKtpbsdv9gxUwpiHF21W5Xao/J+SsaBF0m4QNqUZpDUbzR5a/T4FAoSFYdUWAboX
8w8XqblUgL8e3ZQw1KdCeJ5tU5X++kaAnCfTFBPAIUUsR734EEGkRcjKed3r9nYeG4NcitYPOE0Q
l83JlcvN2k+aiZSg6jkhZ7FpZWEGWpLYe2geV1ZlyavnGOchY+JoJePJHdj2evkNIKvYkoXlrX9/
A32owqh9KL1M8mepwSCJgBH79VlwBrWD1yH4hwfl7XFPhbzKhkvsEl6mmVRISxxt/CoXxsBs2Gt8
GRMZFlLkfwKEfSDa/PVQFnwyOBEG+P5CTvn79W9V4xzPbgXhU5AeoUsU9j6ZQKclKoPtX71D6nIi
np70MBbra70c2n0XFwZ+ePiVvWmRzIxH+DkaIVKzTqis5GRK4xvU8JY5Y+5trWpFrvW4seb0NTLG
62yGROuZ8bGY8zubJNo/3O//6dV1YJ4avvCgnv2jxtVFKUujKrAdRW9tI6uTBxM8ZGbIjH3XNwO2
T2Q3xxa7osxsJmCWdZAOiIXfv8u2/muHsLy2HEaUKpQYIGNZQfz62hYKCCOUIxdAQreniAskxyTX
UUrQXwQNrNYWzVILTsBn4Zk7X61yHToo88LEQ/hhRjZ+Xu1rWbnfE/aQq6zQrQBChb8KW+wQ0Oee
Y2Kv1hPeFDRL3/ny26fU3w0eH+AkFc4mzEbtYCTyAg885ga4qcL7lkJY3CCsIijQj368n6B+3T4N
dteS7VWeMSZlJDY2b12Wc+yTYHWq2oDI+WpVkCyynVL5tW27Igirbjqkqt8XY1OhHWyzjYZGPCeQ
M8mYTDHZvdQpXx9sD/ZGgOfuZxcVFH6nfV5NSCV72H3WrY/LPUiD8epM1paMIJxJlXoqNb8FORE+
a5EPXSlDzFrb6XfRMGKgliY4JhYHWxRMW1q2/UV21HBKsr2yoe2O89eYbdJhpNKjzJfPusUC3qrr
T3lzwHWbBqlTJ7sqes1R/XJOG87NkG23jnON871kFt2NG3+KXokkQjmaL4PnBsUhIdeXhF12Sfvg
FWiCUR7aG0/Cx+vqxjhM/o90MDCatQqQJ5cTDFUwkctVyoNez4wlLddPt5JO5jYjMbbYy59LsB+X
1Mg2fqF2ehY91jgFjtD3PZSYobERcSQDcyiJM1Kpx5/zDBozfNle5PGJapGFtDK/1pl/kzYUdkn2
2kwI8dFRD6lF/YKj1N/PWf0zdIq1G+bdYXEu6NT0BwERuEh8QmYIy1lbg7pYFtuRibdph9TqoLFP
ohhPB1YoBTGxQ8L2Q/T3lYNO7f3dwu0drfVpGHCpuhQ5tXZqliM2LIopMCtL26s8jXZOE57HziaT
QCeIFWAc0P/RZBGcUkPU6meIRx3zPpgOx5kw9hRs3yOVruJ2VltyL26UbTHKy58YW2PDNA7a3Bmb
sojStVg++eyHtv5cAu4TD9MI4hixML2tKG3QEiiH5EPCE/+ctvWdMzpPQH/GXSUf6io71+gVjslg
hgfLKrkcaUFYF/TOUJwZUb44etHsmhxFQvopcaW31gzKTFbOO4TERBNMXJeJHmMyQQCtT627Fvhe
ToO9doTxeYzw6rah0IPZ6l7Szg8RKi6hr6UXbkC8PmLaUjuGc7c297KNbvLVMgcUMvCPSlXdIXL9
kfSMDfS7yZ6p9EarexBW3T248VwEVsn21qtrPZDNHN4yAfh+xJmP9DkL6k7P78SEgZ5GGoUH1QUv
Cz4fefanzD3AxWxXMyFxeIAI9gTlo0v8RdA3m31v9HaALuh51pV1V5qhuR5hMiWRmi69AU2gRaO1
d4y3LH8ZXdKpNJPDyLHmTwgG9FVHiOMqbAx/VRjDF7901C6bkbFNeIFhQXJltw1nYNGguSoN9C0v
1LjIjBl6ezn10TDD1kia8Cp8tFltVRdr7Dj8ZvGoxdDdJeOhCbUSln1crmzJKVX8sNwYRKIUhXOu
GilWmeUfWpi1ZRRZx8EFgud1qjsqNyKiU1GgJXq2Tq2MYgjTE3o76xlnJAp9f3jxRw0rKhYoBv+c
4XU9Baxmn5Wc4bSZyWPpg+mYEUNEdjzsBkcv94yBOaYTZ7E7zQx4OkdscgycdjbFJ4vSZlN1DtpB
RLdzqq7+DCwFQfm85jXX4T7knc4JXmCw6EZ6AsEH0ZfeizcscvBBM49TisdTVF9EpizIed5zbIJe
xXNXfReSAE7ERP4A/1T0oRf4FXQck4ymIO2TZ6rLaE8uD9qnlANsblHsTDZhkQjl15xC91lp9a/z
nG3b3i9f+jZfMQjw4TQlj+8zmmJgEOBOIIkI8aRnnqK7junvGksxUkP891W2SdAv7TQDWIkA/7yB
EovNgkXTYKSB9OVPJVYxbqZ9rBvHqJLetZBvv792l3HkryUifDQf7Yzrcfn+c4gYoU8zUR/6h8ZJ
KW/NOQlS2/9JoVXPWXb0gXESVqO0/Wi5a+br2WFK5K0RVXw/95l/KmF7GTmHdqSNTwiYG4oeGNVx
Q2Bsk2ZrFY41qOKKabZseJ5LdS4juhYRyp9jvvQjS3GdhLW3k2mOSVOQT5UNkBBcxWQtNc0Rbb/x
rBUdyzg1e8CgFxrS0krTKW/HzE+AXgoiPmMCkkkX1Tedw0Ae/cZRM4V5NCzvpkeVu0dTG12sMH50
/Akxse1ap9Bz0OohnsS3KE4EyKyb2NfWYA6CzgZ+DSSMXUK5xVO/h3UX70vYrZhM1V4viqdoSSAz
5eAerOZZx5m+sdXV5UN+1HvxLD1H3chQD8YxXYg/iOFJ6+nWbgzLObPdtXKevCWthX01XJcMSEY7
dI+xnRmB5bKHo3vC+dpXfWDazeMwNy5zEfM6GBVQo37+A5NSLAXWL92Cw8SaCY+gYiXR8uNqEfN+
azluSgiQQRyxbNCDOQo5fVUERjGsCyxp/OEiHW9tnXWIbGJvNQru21ru/LA9DDUZRELMB1/8NIxK
u1U6qM80s0YW/s3aawgK8RuNJIwJNEcRKYaT7NzQtTtlce/Z/bhBGEFmjG7czC4lU5vK2qw0dOEQ
yn2le6u8kPoaopITFIl7yhm4To6pdu9VGV8jLtF2MAL8d3y+zPFTyeWy4n3+6hVatWNov8ui9E+i
GfvDSnYpXOl22QQw2nZMuAm/Fq74AZeBl457qLbMt9AdZZDxpIx2yPeyiYiuKtKX0AAW5Ho9Pi13
ZFY1m/fmyKB28F9LVgZsjZxh0xAlAEDXg9Ez+hsOwHFDZJhxMNVPP3yZeB7o4a5jXMFkJystCCXS
9bgGPS4wGjuueMDxEAVlV7+5fO+2saEefI089FpjWRsn6a0yrfUcMnjQ7LgiM5A5AdFF0U7zHUh6
5uH3p4vxKzX7vaZfQLs+Enkb+OrHAAh0AmzpcJkwsS5J+Gy8lDmJU219c7xNE8nSc283Z8RpuzSB
tuq16uUPj2DpyD58qPnLlm0tXYXB/uXXN6cl5NHAzxceCI4PKRTCM3Vv+zaYGZM4hHvMlzmKRv+A
Vzvb23WWrsFDdMh39lE8jiR5Ftwq6XRKEpnhmIt+OOZYgheEmfGHh/orIvv9xbJpwjwd7iF7p/du
/u8rkpqxPqMD7dAMdIw5UvVKVyHhitmd1BnqFY6YN6JQXSC06EQSCQDpEvLDUE6bHqnDqhFldNBF
e7WlrCC4kNwT+z/+8Cj/MdxBhcEKCy4TqTwIMz5sIshztPM6qXmU3ks/+c9lQjoYJwMDjtRMdmZv
VddJxgchzCCKJjhBSyBFNApm9L1IN25eskeWjHdlOc6raoHo/P4hvrPEP7znnsUruWDPGf9+7NIj
wxvHfHL8w6h0Myh1UkhnWd+TRY0fWCVXUtWwwkfaXdY7R4sEFVzQ97KN37KCIMzICcrS3QJdfEzi
6MpAs6ST614YunsrTwBQsF5LxzlWovg6xBK5Hpt64OUhy5MMcXlXkQlDJHgxwQIDrPGC531Fh3KK
p/Rey6lbEWFEEeNBDU0PaKjXAlfo71+Cf+6LHNRXhsMRAXuVj/+HMykcFf0DSYoHd4heMGRt4Z7q
K80BiGNUn1GOg+OosrcE4RdpkgEaxgLLo3FpJnFE38RT0LWvYzeoFfPtxCz6TWwlPcZ60t7RMe7c
giTD0WFD55QALgSfxcKtqSBLcRZyeG2F9gNsgL7Eo00rxqInK9TFH/Zz9n/4cgOVB73v27bB+vbD
oFFXwg9NTO4Ho5FpIJQ4hGjx2TOk50qhVRaCL3OF4r/L7xFihQHJtigGnYty/Sfk1F0afp8Gu1lN
WJ5QaDEvaKmT4za78tbf9S65phGUwjG00PRWFvHtssDlDXs4tRHUEVgFPUhdrSi9r1Pth2FD+xwt
gOG5F+Fw0A9ijM+oiLZ0eY9EOgciL3ZDXF2mDmBiJb9FqfoGIuyblVD6CHdOCRXr/3AGOv9hsuKb
rs+nYFlVux9fJl/vZT+TsnLI3PbFVsSwEOwwJvI7EKr92Mhvesa76Q6t4pPv7TGxB4UgsslakmNn
IgP0TG5rs36ITLEZB21do2feDqjw2UQZP3UPDVUt0y3VIZlWclqDofFW2UTqcOu3L5ZS82qkVUvR
5Y0eiZidOb01iiQMzfyhSqT+yuA9qHFD2XV/CfFgJ4pQRcG/BZxHJ6jyT7UxHGTdknudJvdlTDEw
eRAQ4uEul0hl9aYPokLfiy79KYbmRlXJPgqFLddcn0XfnIq2KEzNV+H8Idrgn981lsSM6T1kiqZp
ed6HnAXXl4YiJis8DJk0d8wxvYOxzWiiiuR5dG8mY9aAWpBJcW4QULYsC6yWZU0sx0cEgPEm7s2Y
eA2zvGBrLAI7VsW6cVu5JhUL80r83Laz2LLby44Y5zehsK8OGSEXdVniO45epGGpQOk4p6ZgvM9y
nA7q/zxL5lly5OsslTj0oTr/epEy9stKZpYMyAz/E8oqeSDN+4dduPE+KmycCnW8KzJ8NGPd3o9z
D+WX+CwxaukOEwEckZ0Wt8wWPZ0vEHcycjzcwHmWqosXErs1DHuiIc0nAzTUA+uZVUw+0u9PxX9c
sK5u68xuHZvUrIUI/+tTUGHh6zLn6qrGKj11qfczKXonUA9h5nbPtUi1baI1f0iysbh1PtYgy999
F5LovH78069/N697PC01s0WrK7yds2T2VD5LEcagZJtygrAKJGUGu/y8o8jnnvTKdQS1CPslnGrg
Hms9ZhJlTqgw3xufEG3ywEgcWIjzMLeITid8S1qfmDvN6qMdZ/uqzaMBA9UpjdMNY7uNlRT2aWxm
oEqFewSjRz9fI8L2i2u7LK2h0sktHjK+WI1O6CrcnF054aJV2LmgvMznqOL/mpIAQXF4RhXLjN3W
YrBr0VPc5XwgSGFZMWVRO4lEmNgObYvIxAmcupwvyAWqzKKliv0Vc69uPzke/iGXy7FMQ1LTZP5s
hJmziRN9Rx5VipoN/A1unSFiGEK9m+PzTkknSbVoRfowoj2fvil38ZqavesctfwbTkLnVpOCHIPk
xlLgltC5X2rfsfdNab+IzKQAJcVlzWhFrZ5ih8dqGjReum9rG8d+MSOD6VPvd1ut+xHH0ZOOBv5I
w9XQv5rzLkEfzzUKCbo2tXHhoVB8V3IzJrnOCzF7u1Grf07xp9ZO68/Eh21wiNoBNtI2qHSAbVjE
+hWuMnSqWv/daUvEjcuTtVP4a61BqnC0DMiUHirchRXPm3exKOXN1rpT3Dlo0qVKD7V7bMYpOTUR
N0bkf+1AFeyT1nnOnbTmaud6Qe7N+9U1/SW64bOLDjnA823tk4WVTMnF6JS/q9rI3rudzIIodj+X
auZFcNsSLcLE3oI4DBMa3NHO8m8gO6KNpqefRK3NWI3SbKvwVwUerXRQhRYYKlCYuxQhdtka0RUS
0rdioj4gc21bFUtiqjGAukStsxpKP7p2vs9Cl9CuGI6zXidPTj8IrOTtj8KEcVP1DFuYDXnrudNf
ZOeUWz9aeGUuq9TMgXI2MXoZWWIqc+Sd6+/QHgOV6Svj0ubVM+Ft1oyyUAxIMQZzy1cUVxnxjWbF
IrHz2T9PECY7b2jOaT3QELX697EFhRt3ajXlebGZPZwXUpqg0kzHWte5D29mmKEwLlobSi/UECEO
WKvz1/b7XMPzaiRNlkNCSJ/sNPViSQNXkcweXYflchGzrehGzAWujLcSUdHzhKQzxMu87oyT6XX0
w92VJt1Hnfk60FQ++VO/YXJurt//aKq1+4wV9eG/WDqz5TiRdos+ERHMwy0FRY2aZUu6Iey2TTLP
mcDTn4X+c+PoCEfLUgkyv2HvtQWIB90lARyvDePssUQey9g7XPRAwoWYfo7s6MJK1/HI5CkAHbI4
LiBQtstqL7+I5/ZPhdl+5rb/O8cPC0I6Mw+lblfINLlavcnDbVSOL43wGaNZ1qsFIiMsJYOeCj3G
2HagNx0e2w5Ja6GnMJckMmlRCv4BYdGWZ+cRUk08cg1eYVIeaZFB/vQoU706WvPVScpeDnzX9V+p
ae9QNjDRfr/pZcP7XWFwEut2aufZPPiI249FrT7xDQg8q5wbg8W9npuvgcGsXBDaR9e73L2tf/Db
9IOinQ0LeqWuBt0Fq6a4ihIrgJ81d7Y42FzEQ+XjE+S/Pr0ObPP3VnQcrzoqhxMuLQ5ShZ6f63a2
gIxnajnojDKwle+/9g1r826orQjBg2N1Z4Z5sEuFu777EZSGee4WtvKy7V5zUZCh3cC5tLrgyZYE
eqtue6bqgm2dj/Ch2XAbLBaGUT/kVrWh2nKb2+LPHynyXDIS+IHR2sbCxUQwipk0u6mNy6I/ft8E
AF/iPGjYAhSphLRWdPGsO/KGeeJtbOb07AHRGZcv2JrTO2ntqA5kKDsUCrhkLFAT7Z/GokFzgEr0
Sjw0Vn/tpP2ytoozjsxko2MWbFQEnFU7anfuMOTQlt4HSNgAIczzNg4XUTYoShZXjwJnTA/4/oK4
KNL+WFcohwM5XQcZMAm1rZfe1Bu8+j73P+O9ri0gKrrpC7beP5R3t0w04sFBjXSZdrECD5MTtRyw
psw+9K0rDuY+bBw7UpfY0XuY+UkOlSnAGL05Kxy9B7T3I1h2chAsTcIM8/2fgiHqocV1N1pFd6s8
+vzAg9rKDGCpaVjm+cEAlxQrv7cugw3/27eSyVLu2UEDEDfthGJCiMOysRSEhC7x3JzMisp43aUZ
1og/KSeobbCXPWuRV6tc47Jf1BPOuCF0LP7XtViOm7fh4gVA3sk+kRAbrlu9/GJqr79IO9a73cjT
a0/D3n8NMAOhPzQhJW6bzF5mRdDsGmjhMo3VnM2XjNkt1CidWZjf/ajOs4aic2rFH2/leVLTMGKX
yJ2owmB5pw5jXt6gMCvr5a1bW/xwWLjq4GKlSySyonqt3OpPpT+ZblmfcXMEUeqQHgQi6p1TuWLO
adVU0KtKUF2zVHUaNnWZnqRcGyFhASaiKxSSbQvkUxvg6CLQvPUm4ykSsMpQeYq9/cY6yJNw8wUM
2JCF+P9OzmJRlIDib1szjbc2kjOXjZEhvvn26GoFcgsdFyXdGrEOa4z0YkUZ4tNeuDPqlrK5sqpB
1T46GA0Nwhcnqgdd7nZE9BxVk/lMMDmjhFJz5BoCosFcfkjRXloFrMojVIev3pos57WBXV9UGXkP
yXX+7/vpB190cMysuGC7y0PkY7+XPOBiZwhK3qJ/zAktEHyAOnuGB/Z/pGOUzdGVwnmTdL4L2b2X
hSHxhkc2IjSPMJFtgtk2kI7Zd10o8xdGgQIoEaTDMU+xGrCTD91cgxPCZXkox/qWdulwqXyDs5pI
PT7EipDeDGBpS7xEvX6ZQwNfw02fxOSmp9LU3iqBHAqT0NF+gZJ9MJGJPlbs5nAFo9jrSxQ3BYkD
FFVF2GrkR3VV9+oR7xhnLSPvBtUBoc6lOnDkcSUikiMkYi6ilF1Q2NissLqAB37BTNE3pXVWPXgV
Is9vHadlzPq9iVQ9/lsYca6DNcTNiqC+GDTG67sob91XvU7nPyEhyqPv6W0LjscscsFuzETNOtbA
ByaEAAVqAGdlkFogtWERoqAI+Xk46xzIVobPFBQooSUwWTQ9uJEldRHdtiXfqsAeSvul8JHgORrp
EFK+p+lEKlIAT2b09PNmgKsTpce/53YyRNmnR4R8kc813FWqjNAve4/oTHRYnZX/VCsgHNZNy+F7
PNv7+naYgN91GXEkXolMwG438yQMJg2Au4G+6RqJH9N2sDN6O3aX6FXZDjuwqsJ+MjQWO0/6mlWM
tf0BXhUcyLZ23ajW1EQQrXPwy9m/fSsXCpt8edVNN4BKPtrcz7lwozwf+bC7IelqLb91TvBuIXCi
FWPLfPzJsvtVawv/4CJailcPn/u+fJ8AEYRDP5H9nOGW0Ewot5JIx+9dDFeOcRhK8ZcwbC3aWmBO
dOHu0aUsc9jARD114JVnQoRGs6Z4lrVTpcrIM+vh2GsaVzHQQjYBnrrQpJx6BytwHzBrY9oBjpuv
c3b1q9Wa1a32miTVMlb5rmPjY35iC83WsbDc60/iMCnbHfVu2uCr7U8Ou448HNwulL/Wf5hofaot
oP5l1UGCXmXU2EAoBUDTBa+esb2LakB2MS0R+r4TO+WWZgoqZVswWDBUCxFReiJeq3cEgvdvVbSY
iqR05z6ZbQ3CbNnV0eY6jzoJJnkGVQ12GKuuWUIO6GWO2nd+a9KgvDsmuvpgEfd0y9nPKwO32FOP
ee0I3pqRMoC1By1df1tMEw+89PReYkpS1vrRiEKh8vynYX20lq9xyzmabcroYEC5ODa4WTj20xP7
snfOMDuRRW7EM1uVOPeWLQYexu+HzzVQK1aj/f7HNXZj3/jB+oqqu+qj1MuYsPeEF6rD5rIXZisN
DfbnUo0EvksPxTI1cyjm8r5iEkoMuHDQzbldveVT+FkeDRM37IJzOARoxOINWa/ZGKgePV07MnKC
Mbr8144Zj0Rrr4gcqWq0cn6bxkLE9sCOxqn+gTsyLnaTvVC78xS5mTwO/3TJKdX3zHxwAP6G4P1K
FuYCjXiwEtwB+k9oPtMRaap/nCquoQzgQF63cFXH6se6tVEhOtSfphfiyVlZW1Gbd9zz57Qdb+7o
AL/ZCObg+0sM55F07ABolv4HlsXjMs/v4+q3Jz2o77PnjzGxr4gTtPnIGKGKWwlEa5jX9LzOrCgc
k73jJv/2RNgdRxa4B9Oav1DzqsSalMT+ZoxkNCNUaqBgSKy5+oYoJ12QkhJJ7oLb2vjU+PhWicl0
Zep8nThWw6lEM+yjHLk0JdtKevFgYOc8w1J2ROVxMqh/GIKZs9bTW4GVk4c9SEgy0A6zRxGL6YJX
Gjf6ySjvGlfHYwhLAFRllCelr70yB3Z4v73fdqUHT0Tkxo7GIA3QaoAZdfr0xvTjW/sL+eBfMdC6
T8o8QVzJDvkeM/y9Xium6poXQIk3m9Mpm9w+1GlEEfBaSXBBdep9rmsAXvmhLWV2nVTNYeXCPSgH
SN7AszPZUIWT30rUwWePQACsY/XQpVt2l6tBKdjvPEgwWWzs/2tQo183rnHTpaoWAxARTLkAERSV
fu6j+RvL9zZbuL7AGMetH8CfruXZm0tSQUjhVuVyaZ0U3mjfkMaibV4i1R9I7G2Um8oP05S0zu13
0/jGbbaMW8N5GeMwFcfVHj7nvpZXywenxWT8fRB9EzsNTAFnGr9QK/MCTATnDaLS0DmZb1Mpx2gy
zUd0wv3rAtPPB3O6zPqHvlaUOAXrJeGhI9mDQTOECLdRR6KkBInU039BD/GqHzrxYAwMELaq+mxz
A9M6inFjv/FmjqbQGSgE8saZjvgI3jLeAKaZ4E32d84uURHrKK2tAupDkK3GTXdYRox2/VdZWY3p
UPNCUQCB10vMilAVtZPTGATleks8aXC0O8VrW2TOk22W4D3pRCXEtKTuaiuqKApAS5RgphjUSLd6
sexF3mtkOD7tgy4FCU2+gFtBBzrpeCJ6vq1EZ5h0wBTxQ1lekmd0NJh3j2aP/kFKXZzLtEsWxyHW
Sw0vY8dqztu096KuQWAX6gcslOWyiV1m27QXKZjjVwIa8Tp9VAuSNAvRUYQ2ZOE+vdTDVJ1tT/3u
5PpZmF8W7qIkX5ABdcXJ9dPPfJyyJ2LIrYPCrazRE9NVds3D2PPbW98Q4GTth2GgnfaV+ejVC4KF
faFMKEVD7WqIWNjpx1LuZUCnGgYrTBDsqbporpEfv98Q1DN+/P3HRjpKiNzPJ2SS/qArypqBhv6Z
tVn9EBTre7V9eXt9atQGi2+IzxITPqcIg6mOXNggXcW5Xx+qADIWkCrFlTVDkOGXZW8o7fQJq0gN
c+TodUol6Equ30/2ItnIsBO5C5OBgJsii7fL+a5Rzh51CkuUx0w6GEUvhzT3rJ19MIWmAqs7MRqJ
1NCj2Uu938gq56g3UeQTV8b5JOR/omEZ7fRdIpuGTkcTKNsDhUiO2lfteQIA6F79YO7P+KhUnK9m
IpC7XgJU/bsG3WeRQqG9w1fM/fKdIr96GZdr3XXFtZlHKlq86LDIpnPqYaYqFNLj70HbZqHcR/kb
HLLSAoEnusRkwcd03y4IHWqbEJfc17fP438mKFrfKFPwWT3zbZusl1W6Pyr4DY9oXT9UOsBkTvu3
tncoP4lcPfVtRt4FJwslQvDekLqefAv1MqZaSe98ENylh+DYBmyitsah7nE7aTZ2XWZvW9Ge6iZj
iGkDKsr9q0JGhI8kC72mgTvnbpz0oi7izhA/9dIyX431Vk1g7CarOjngl6LMmvp7tkzA0GEx2Nvd
dCjSIXczUcS+H7PbCWdCthQimciSCCjXzqjZSQKuWCkBDoFHHYycnF7RF6cc1iVII695/N9vO20u
i+6AFBkwspsKv9/M4AaM4BIyi8TI02iXpTCXEF3AdEl9GVf7Kfk9VxOvRF050VIYD3zuQeIWfFTY
n0Zkq8tXoVEMjj0TYZEGU+wG+cWxi+Y6ok+gQGGGWj4z20yP9ricwR+6D5W50oUyiHGBEw45g7t2
cJ+D1oqc7Za52fg8o8nxGuviZs2u1yFNDFEJYrzm0ygu1paux36xEmPrtFNrFv/atGfCO/uRVcCP
WBYEq0KdDOBqNuD9IGV65SwKae+M8t2mrNFwKSd5uTLj4VoyZ5WMi1acdHp1C0g+3qYsi2azgq7W
eAdvGJnW6l5BxnHKU2V7Hf049AgP9nnYpqkZ+xsh5wY1fgb4HH7GwTac4Z5PSMObdNKvfbvEqB+C
h0zNzE3hqwXe9tanuYPkanj47iK2YX4md7qLQd7tkXKgrKSznvvdp6eyNMTpRwugxuMIROjBbqxE
KKsIx6DLov9pmnVkwDLYiKUSDklQuhWOC8ejY1t+0tlSHtHQJ4gtYjrqLTEINME1+oBYBkyuoW4D
cTojPntYKT8ydtThKJs/iH7IDDCd/8lT8yU/bYHzabiE9n73S9JPYSYq/d0NUJcshYNWqqE8hnr9
YgxQxGWrV5wZBb8/4VyC5uv7h/XIvHI47kOv3mCy1s5J6RL9tt7H9dzMh4BxIgw600ksnzoZEbQF
eHP6GF1g/sson9d9COh5RDRrw8INtQWhMs7jQDvdtxWCH7wZkBs9dZqq7tSLvHocliIupcHh789u
1HleyzqEAQtyJHgclVDAIf8MHTlRozvNj7b1pll+kYDnhOy4QWChuHCPXU9lkNUfllwtZOOGfvQC
8iWkRT0QpHR5kH6P25j+m3rCM6TGGKNzYGnBJIFJhKDqIP3132gN9jO36clKBYLlhcpRnykypDU/
sif6o/ypA/LMmFnHNKhwinGaZbE/ZAY6dNJJxGAbCeoQsKwidgdtiK0cjL4aYSvMK/XCd987MX4K
J1vzY8ev2NT0Vp3kg6Kb2AsCAPsTgradrjwhgEiraK0RXWuV23za0NL4QiMRN7bGyd2xPgqIvi6c
r96Z/Ni0zStYNmhpZfELNcyPrO9AKdhdfpClsZyXxjl3DXfnqss39J80PNXYJ9tq3sr9ZBkN1Pyt
jqJ6XzuRnUd4jUczGUBOjKSXXrws2CLb3DFyU/n0bcz7Hs9iiaxPeCZElDtYu5AFWGFlzMbB7YNH
o+FsId8+hPuYJ2nQDAeBeCpsLX+7ORbOkKp5WjIGR8Vqn4sBCSLOyttES4oWpDxXbqCdUzqmb+2t
ha71ZPtOGlJeLqwCtBuGbsH1vrCgLcv3LO+Wiz24X52ncAZwyC2v94n4ayKWzLuqay9Ok6JVL+UE
8oVRJqVxDyZl6YNrXVUPGVs36RywLTRYGJcy4YfD6JeosTUovavx+K0izZo9QNFrAYwMPcLGYWGc
49MqFy17KDKtC6qtLYVjwH2pzkXuwEgZuvmQA2qN8goXWsfZFi+e3J4NV73mgT58qMJXtHxDDYot
Hz82AOahq5F8WvDRJ1vX5xd/s72jWjdGWC5C1G6GEiLrPrH77Iuz1iF6lO5hcvSG/aAsbmTWNRX9
oOoFbaUo721mgAzHKkc4Xo4s5rwOPmXwat4Z3mpXbzZ/bRm810yzsmeaH+y0riBadOsZc0ubAdWc
oj+VwRGnpLsNUMiElj7VzNC+dDE946kQH6U3yLD0WeRihj/yGm0h670u1uiiDjOSMvi920h90X4M
GwGj3G77MEbJe5WmPg8AigTivoyk56y7924aoczqT6Z40zf5ywAy5TI0PbKD8O8TTkG+7f64qip9
9vAhBFJrIPHlIIxNeqVNS3qXTjLjvvZaHzZj/QR2UUXQtH/jwzKe5l2c2k5SXh37T+Dqy6klICgT
gIKypXoBr1z9zOxzXXnVe7DTOasJDzaE4cIhQhH434fukBk4KpY2qMBa5CK2MkmpLCzzOfUhgAy+
RUShsyFZKld1zDv+ViyEDhZeA5DEe5ocAHNAl6bIYaR19fY/TB/iYqGGKy/gEskAMZ5r/GjMAUlQ
Zp4stT64agpt0JGnHJ+rbOEjVvp/jgx2gRyjOkk9xmzbPXw7GUoDorMaQG3OC4VezviCWV0QavvA
3ajt342NrQjZZBEb2fZ7c1BMmoD740HSYQdtDpG4HfHzN1/tqqwjpTNI4Ez+Ghfx1GXYAv2+RwxK
B55bXdwOGmbJaWTqmRPssMrFCsWwgdRKh2QzxteRpL7TtMGzDsg5svOuwOewb4y29ofe6CjlR8bS
NfkA4yia+HtowK2SLDjIj7vtc9I/9S3vj6CR8IP4PTlkRm4mZJAg6fATpP+nzqs+XDqG/2/wld8e
URqwOwDQLCz9JlOA7Mq377CnrB06YvP0sTqF8hln9k4Uddo3fyiQsCK+O+rU7VEndn9ZKc/dACyk
rWxYNPWLVDXgWSn+I6C+TPyiAHnPOHVsmCkIm7xPoyZcC87251j7+CGEju/nqVw4yke0EVEBaITl
D59URih15nIUGBIVyta4f9p0+em0LFTFLOOsq0GwZetvNIfs2GiGK1dLj+ZI5eNszPa28kl0A8u4
QjysNqgxV5BfucAJDqdq1+3u6abbpr1gBRdhDQf5UIIkO45iANe1BGNkbxATtTbANKF+K7l0D1Jq
0ZzxGIhW/a8oMBu8IP1SEx5ceFgxOjz/Jt74oqPwgjj06jbGW6eKP12AFaFryC3sK/EJYItWn+HO
pmYgoZP1hXF2Otc+vFK2gAzl3xaivOJCJ1upa+szLjf7apEvz9hsOdkoL+AlYC529+ywwSFVFPrw
1k9+Mlg636fybyszYs1xtGfP8Y/z1r5Q3tnXtP3Flt+9O/0g6XvaBwidON01e0AunUM6JpHPz9hj
p2xdrr2zwDt3dQwii/EXwtqz9EoGIWKDArpTFqASPqw92iiNRGE2KzzGWcAb2Rh54mJz3w9K6me/
yOKaHr5jUVR5QXHLMqg10yzVMdOkTpPESKGj2mOkSpdupwFDva2Oavx4fB2ZLIAc6XhfEAQGgJ1w
JGUMq44SgG5haYfNXM+0q9CWcOojfECesnTZzx1AsO1m+sUciSXZycoZOu7U/lFt7W9mY/UJnBXR
GD4kJTGLd3Iw9rHCzDq+1ZxoSnHVojclGqqFr4OfBh9zikSkA/SRa6XBagksCTqj+RKsWMlHXBXc
d1GNBx2T2JmWAMMU+8QhtV+b3OTzN1IeH83+o7Tgh2GkmGiamWmV0x+LpYKTjEw21FEGA8KgvZLV
Zb7peBzOrWWuuwPq6lntLzMg3eB7rLvKDHaBRVgXmKoh3hYaC2Bq8LBnPkK+woCOldAtMM7a+lT3
3DNB8YoLFJOc4f9Er/FpmB1CbXeHbNRf05beMjPvk5S/JlXLayDgLdqVbMbq4Po5iNgUQpyZvS35
Wid1ijOp7tJ3tnW0IPt8k1DULQJwNyXsSMZ48bOLiaqg9PzyTDIVT2j1OhouC1obOGzqlTx9A7kg
U5p0wf5FsDIcnArGXz/Tmwf2J0A9g9mOse80Ue8REYtQGQDR/thJ/PAN5EO7mKMlRzvOBKnRC3Vd
9PWtSpfHVVc/V5P9R2Uy7fdA3AvXyxkeb+yOVrrxsfwDAJRO23QKiKVB3OXyP98a2I/mRInA2es6
O4v1/nlWZO3JdUahwcQV1t1Xl3OzY4542YziUWuar55Fd7LLDpoUTpjIuhARzRKNbYNtG4dubOj/
yWDSMDjSo0kLZ4hmmZQ6JokYvs6W3cRO8H0eBrn314LxzCCENXqrly/E9GhIFIwP3/MVVkhDnI1B
MtUlziDgpWBvlGdxapgvTW3+t4wTwNDccXix1d1EWnOxVhfniobvwAAPcCKLIqprDA5MG0vF/h0E
RsHU1nqcqiGLrBkVf2DRnVQW4TVEt+HkogEVyKlO2HKeJ9B3FweKP5zvlOVhgT2o01zKUra1lKUp
vM0NR9vKaifxg+at1pYI1LXzkDEk1cZNPVX42xudMDhC0xLA7sygeVcTp8B3NS+TzlDTZIHbE3+9
Qnn3F8ZBGRk8ilLvbA/FPVVsmIq6Go5yqx7SeUkGBOgnRL2IQcRmnFXGEzeGOfgQOnNyiMfcd3A9
AJSuUjSvnEx5DYrO1Uc2suAzTN6gNV+uputPYSPdW1DR6cqB0a9hAWlGWRiuBejXQvMPo0873Hps
+FjEMS3BtglNv2ToC+Cvs0NUmRC7kHoT2oq91W0hcorW+0F0CK2yPsVBIZ54zNaTB39FaETmDv7D
N2ZA1cxMoVLyhIBHw82fdEiSrnn56Hr49NXM+2n4Whmac6pC30MkjYUqgHZSgmowNwwYZXsYLfVr
0fWvfB+RUTA99H17XMktfYTm8wOHoYxaMqQY2BAovcgcTAGLx4NvodRqYXUfbZk/EQ/82TkgDMp9
YojZYMKoy5NQ1ymhe55WHnuCSg4TtmHSsleIpfWx8PU1gsR/GTqfBLHZt8JSHx4qJBYn/VWW7Nk2
wzhuafYjG/0lcueMpMKF0ZVXkm/fZntYNeDq49RMJ7r+jCxufkStgqnhaz7yAEZUAXau2NZsM6Lm
CL0gkB9p/lhXxiu/Du8TUxlB6g+bHWy/WqI2y4FklnEErLrMFttGV7BB0zstIvSjhUXK8qkL4go9
8kWfTfIdVoKK96cac9r0pJy/XbW5z6njhtMIrx/Xv0jZ+hRzroW+ylBLEfuHx1D/65s9E0UDRaDF
NP1QU2HDe92pJdDeOIm3ozt7v1qXEKA+/btIIlq+NQsrlgMWYNQ/3+WW7bloRtiGR4tgDr/Ub8XW
0Jgpah42X7FjLf9ykhrOpcOZvyddgjGRiWE6BCloJmZlRVDhzkdC3x1vw9Txk4+C0oQrkJ+USJBv
dEhHchANdS8i08FP6S5Liy7O+NFrVKKF31mROyk31HNPS6TImJftYpd9GdSMLW3SqP/EyPk8dq11
ZyKFA8rm6GwYdoBSTyBYNY9qrI5ru5FiY/MzDYJckLKwxcVdxT1bqc5BMjZxiTueGR5pwhDHOZVg
OK3u4N/E6D5sft6S/AE30mRQNaWU9hq/+iO+nXRiPuAj1Ylncl34kJk59uhdgdNwXBeSIRrFGHwf
4vUSs/GGEOvoVTfm9jyb3Dh5BkqFyoGmTIRS/vbJQGZKiay+tS5VqqMiHBBdpBvDqsJfxYGsBEyI
4HyVf1KVEa513T+Ljcl6R8LnzRyB8ZDP8VbpJmuNatw3tThFxx2QVdoZYn9M7KGG6eMCbjqssp+p
W1X3tKsdEopISXCm1oiMffuZtX6GqXpsjpXpXbz9Ncnqmg8go3XVGQndnc64BjrznBGdxEBxvwaK
UXC7CmTN7ski8Dhee45c8CwioRhGiQIQ+MAlwH0J8aZyLeuUivlfupYsc0xUoKkRHPoWfbTRLXri
jM3nt2m11EgMN3ZULTc1Xpb6aB9JNlCHfp0pwVukbdmaXlr5NpBAc/VWY2JL5a53f23Pw6rdRivz
HjihdbQ1XGuFX78gevQP5uhoiMeR7ZgNAo0eU3XdjWBOm/XkDqCZzLqSR7F6X9Lvf30DAbC9AZdh
XJw7Q3Hsre0DzZVIsBf7HF3Ta47uN1aaxzCKeOtbOjzvqXxhZwyEsizoWAtT3DvlTolRjXcfzkEk
SK46eI3/CGnsj4nEY6z3hB2HAXe/iX+SCVPSFuaflVzhMK2JFlCZ6thvHPevBfqUi10VlLK5Jg+y
p0t3FOPAwrxKNuHMAOx3r5LphQr34O5UqsqiBC5q4nHnqvk1bLZzXnT2ZXNgnupyzZ8naTwPClwX
aH8ZoT6cD+22/NNrz6HFQ7vTMIvn17loh9wW2g3WjnYr0hvKw9isrfTSWR2+IQ18CnjdkhTD0oin
mrnX5v6UGjpWFMdMkJtgiT0b9J6+ZyVktdvcu1m/4c3ldjfX9ch49Tjk8g9lxUrDzFI3yHrvtvT2
p910FWxnkNme67FQ6h5SrQJROcmTp3wzNmxiOdJ17MIGQ9CBW7kI9VUaxHQTicdC1HErBuvKvps9
XR8yVpRGHT51BJKXjoTNx2J5tlcre1h1J42lKbGAYIXhW2kvDEiyi2akTBfIZhHDXDHILBLSWB7s
/thX0rmw9eCMYoV75Jv8/k6rm1scN8MtDwN4nqSbQG0ERk4aXVqfRmU7CcNMVh6Gc5wyMFOWhSnL
YfnV+ab25XlQXjaTfNMJwDwzrA6rOtOcHABzVkv61rSFeqsIB9pmpt4IIZiT2KwvVvesDb+2WmhX
5sAglJuZOGgxxXJhKQQv2Tm4ds5OuRlZs5beT1NhgnGrx6007PcG9RsZYev2BAae0ESmRyegsiw0
ZxtbC6c85foebzcfnWDKD8FMa7V15XIO1Dy+2EZ90TlQB6qHoXDkmay9T9PUvCPhTlUSm4a+3SwL
hRz2TcbuEmIYs75zFcwmyBeF1agmvbt3AIWL4VTn1vKKXxKxuNoAMC9spQnm3fmm1Qtxp/WZWn34
gJuSYLWe91MHqPF8BGj8ufhIphcdEAqFI7b5hcF8ZbV7HDLpMX7xsrVCnALH/5UReIeIfBZXQKXA
R7v2IgbrkRMOFB2ydqIOMTvfeu6ug20J2kuUDgi7K+/SIbPWRvvfOtjyZSPvd5iH5uLoJiPX/Y+A
NQpsoavJFGyGuH+xg4UIOF4ocCbteXNQ/ngm+PHG9vW38eo5xbPPHOk16BFS+NT0Z+mSfdg6RpKS
1PeII58qxXNUbK0e8w5oxCtO48DIxH31xw3jtN29bob2D+TvqdsXCJ5PmsLMcon0P4aIyL0acHoI
lIDAHKSDPjjIm/ua6cFJ0ljDDepTWgpPe2FlGULiCo6Oy7pi3LNRyrIbYjfNFhQdEz5HXkJUJ+bB
6P0mhilbMRGy3Rt75pE7kXTsojTGs+f62tNYjqz8LZwteS/sB0+xDDV2Tbw/43+xGT+clLSROppj
d/TaybkLRaLR6o6k303WX0hwFzco5r8M+6+wrfrfyGkP/tSe/Gos/64j6TWTQsFT0t93CjFE1s9k
MBWlc52MTOOMcRc+zuqsmIlZhWZ+KWPLKBboA4ZtffRTCLfa0AIvhLZ1wUJiNbbxoyyZGUDHsCNV
oQgY9BQteWf+3Bb2jAPQqwfUdy43FuK9ZW1/bhP3EJB8NyG3LB7HwnvxMuU84RB6KlxCvU0D+SF9
SPNAZvtNrMN8a0hhwxKpzlBE0crqxWHS4NiTx10yMATQ66DyAW2Cxtwa/d8VS8mTVZVsPjx0SRhk
0oSe3QLt0PrvklPMLtwq2fvYYsmrq1GBRFEDWtfRYDzqBYhiyxUz0qr6Q13uCF8LRw2BTW2Ccu8z
NTd13bOISbcKl2z6hwhzAlpi375Dxixn/wiA70cb49OoSXsTzwjRiQPfgUEIceu52sFsYe+lrIyP
GasXwsC2L4om2taqeCflqYr7peLUkTg44OJ5LEnT09gK/aZslKjtHmKo1cIndQ8JpraWgJfH4sdi
KxE52L9ufkWjzVhWYiF937SSJblabsSYkF3mtTdExMNNBk2C+rg8eLhFbrB+iHDOuOSzwGmvzEjb
eAwy78s0EBF12/Slr39tCMQUPpmMl8wPzLDM9jgd9hcoZK38ULhj8VEuBsEqw3M5FMQapBucb7E1
MXGvOvXk0LxMlf7gmAROF+mehTHnkqYzsKGPEm3Ge4Tg1KqRKaz1IaBSTwop+x8CJ02YHU2y2h6N
dJzZEuLIahervdb7H4bkIGSAkyWraf0ohU70shZAxCzVT/QTN+iAoCK8fd/kEy2Jx5Vov7Yvbv5B
eKl688ryOBimOnfO1iKNTrcDH+SXygAeZhpeDyXd7qJ4GRHl2lc5D2fZ+ioKlonTR4FA3+r8zeSR
j5ZVycR+wMqA/HFopnDmc0/Krnw3va1I9AmKHPXrU2vpzUUfyXDSyScFn4rA6v94O5PluJFs2/5K
Wc5R5gAc3bNbNQhEH+wkkRSpCYyUKPR9j6+/y0P5rERKT7x38mqSlSlRQiAA9+Pn7L12xXh7V6Wd
xobmfM5Qtx2DoeZ8N4Ont6biZSHohKqFIOfWzObjoLnTMZ7M9mjdRXbwUlgcbSrTItlLpu5Oo7u9
Gsf7ynZ7/AG8oTJfGMg7D4z35AmmisUgnZKYtkgb87nGNHvWVWFI2y59j9X2C0MCHw0UMUNasBRt
zu+vrW68+50c7EU7uG1mbLLc7lDtCTYiED/4MBlJO0lYfGyXT20+ZmszlafS4NTwZ6Pf2Sr/ygHO
Zdg2VGQcr6403iIZiDETAq05ZhQlxpLoaY6NZygLFMO4XKf6m62Zblae0wRsBbqIdNEvAhP8qKFF
X8Outy7HumdcFnkbxxKkXwRXTMOqW2brbLbSHA6tCN2bZJQRTgYGMf2gAg0HRpt//iz6L3gJyM6G
xTDT08E0QZ57fUvhC9daO1XRcfBkTOmXINnhHvrx2FGbZBjkbLKWp7DPUNJK/cFjyWAKAB2P2qya
LsIxLd9x2Ou/cTRCXcRRbAK9suRbMHI5BEBvtCEic56hZFLdMFDiEQQTlHzv3ZvYWeaLqCIJpV8u
w6r7MuiG3ImpCNccN4HhJFoC9TXT3vFa6r95/CwS/0w2cZfF6a3zP6pbgzfIiY6Wfp+NOCbqySIx
M5uveorbfaW3R6djAgtWu/adUnoP/fQeIOF335fUBWU798cFZ/f6+6pAFTmAy+JjFFw3ASJVKPhH
tl2qyWUeaH1TLeRISpdqYrOxv+iTPa8chUsA+gr+Nl6S98gSvxjAeYQguljcGwxDSP9eX5Ks5mha
IIMc89jO9myNyxqwU0Dgav7VnaggZuGgvI+am57IrwPef5M8NAINzQUR0p+fZ1P9Za/fTV2YgqfZ
Zn2gTfLmYmJTpMwXcVMEJRldZUvsSzF762Ix7Ysu7B+QL4GOUgM0V9qMRuKi+dCWQoDg0rtjWidH
KxxaJLIXg+UEN3UVhZ9aOTUbw0EVBfhg/ITahwCfCXjaZBqHGKPpbiLlnkZJeEjR2sQOd5xOzrap
qbYdcq5XckDhV7I+JaSGIOGdF3wzfX2ZcP778w3Qzd/dANfCRS0sWB+W+vWfOB9zp6Yc5oiciY5V
IrviYNPIZJUidjoorO1QpLvJHW/0cUkOLimBTr7qnYGjm/7850sBOP/Ld2E4wgUobtrSYHl5fSkw
Hml/EBx2lHFhPpZWuo0ULG+J3eAelliqgeYDbmHaC15cXARLuQgMqgm9FoeES9BI3ka3ioVpVPs5
0jjKjQWC0gD3JNGDfsk+uQFokF8ZYbH587XL3zxHNKIsjzgUWGDeW8SFAcmNYUaVHj3qXfzXJ0dC
GBuYB20MoVe+UqZw5NgOIVEYtp186iwJlcA2rC37bbxbcvJJpIYTEIzUQa/qeyvt8k+c/VjGLCbY
U6pdRFOTXncbNZQR8zTvLcG8pwOes6sKukvITL7DOCr7aLyvY9ogRYZc6iIo9Wxb0iRZtx7GCM5E
DmP19EEbPrAIll8H46TNFDv6DOF6UFVty/Dnpu/Tb3++Scbbm+QZhiUUwVnXpeLwvHnWRJh6jAdR
85YRCEmKzTtRLF/zyYUCGKX9FtVvuNUVEXkps+cukQOkap33j77GqhuWU6otFQ3x0CTtKHZ8ne6u
iMHKR0LQN+agtsDhTjzIZzkpylJNih2cpy25UVjBSu0dC/8vuFL1gfiyqeWE5H9vd0Om5E0mgwAv
fWwam64Sd7HB0S6kdrwe2sumLdNDO5XMGivNO4AVTOqQ+hF2/TuLqv323VFXotBpAI6Y0zHhff3u
IIVqTPag8Ngk3hbhhLdjXvrVNmZ0TRoqrCwx9nRFXpi5Vluz5qy2jNyZPlqqA1m0QTHuh/Gh4svZ
02Xzg3TeoplPb2QfRsgZdJr99vCZTjmLpMCT7cakjHnUmHhma/2DNifBCTM2frBU6h8Rq4Mcd8rG
L4f5gz4kBSBzC9EoMu4rz9Pcq8QYOZLBsPTtSqParCZS/BivmqbJQMO+y/LsU1MMI4llSIzjjNxJ
9HKBpZH5OCP0a5D9ESG+gxfzEsYm4u8UJ2+9mN8JksUKWNA1xR3vouH/0BfwreN58P/8OJ9JJT/v
HeqeW2i3we+CkzLerle5bAK6JxPidKFc7KSq6E4K5g9nTpr1AlPqneXNGCMi54poyHodTxHAjNoo
tlCgjqFWObhmgmdYm/TuCrf8Uf/+f0tV+Tr9n6/E/TUx4an/3r2UV0/5S/tf6q//z39+/a/tv8//
Hr6U66fu6dW/bIou7uYP/Uszf3xpkUL8+7/4g/7+nf/TX/zHy/lPIWzu5V9/PX3L42KNVL6Jv3Z/
/f1Lh2//+ksnz8RUr+VP36e6nr9/i/oY//rr80vb/ePmqeqf/h8/+nfsimn9U1rCoySk6gGrRoH1
d+yK4f3T8DhZkA0B38gTlKVF2XQRF/BPoTjXQOsc4jF0de5oy179iib/Sc/HcQldkS5YcsrD/03q
iqle6/88go7HA+iqt922JXU5TLHXrz2aAohmQSaOZJECYvfCfd4uxS7GLOvji940zPbnSw5irKTu
3KncII/l1G1RhmoACSLo7kZ9G/BBGe8sNyNGwG0lgHDnRDmvKStxLxPahn58UEbnGl2L2APzWJVU
h12qDL0djXzQAhihxgmCsB/qZrFr1d8GKRTHHu3qvB42aWzXu5++sZsfn/MfuNFvypjY9n/9dQ6A
fP3x+aop+UF/2fTkBF/Oz8WLlWZW5jitOGYIWmiLujZ2cBM24GzeV22Btho9zKaLw2+a9VzUOVKS
MYi3AXGnK2pcj55cvHfmRpEyx+lqNPtilyp84LTP1ceqnI4GurmzWctQnNW4VengrtEx9+ugaizk
q0axG7QQ6WRNBUI2wyYeaGFptjZvKaUrZo7hBVBNd51Y8XOVgHIyg/VM42K11PYVe9UpRD/Pj/bM
X4SzkQMS5cpAmxY6JvbjoGZ0hG7OsBmuR2Pxzi18syerJwgol8UR2wAgTsf3zROEo6lVbH5B3EVx
21bes1E0zNJmiEuhiEb0tVWJptN50EqYC66RfhyIUB9LGMk9PjQYLIZS2n4qFG90WfjZkr0QLnbz
1DTc5QX5lymZ6U/oUup+11bdqXBg03eFWN7Zj98Q0c8fhvcBeB3TL56M86//VMyWsAaScYKdjD4V
OUxT2ej4GS6P3nwCI54ebI88Z8sFNRuTC4YkP1CBB1pxETcmk0rKqE01YTZ38pD3ZIhB8JgpMWjJ
bmwJohvojgdm5eySj3JiBmKMAPvmPDjybl6hkMB2EDnXf37I5evzkvpQhO3AyrItmypDmOr4+9OH
6m36f1FEDEdA+sgB7sdh7uKE4jyXviPCbB9pSbBFo06jtWUG7Zko54O7EE3WBn7GAV0pwcfpaPlm
I75mbOsHSyfV0rU1+6IcrEs7pXEVS0QBVo8Mw47vslAGm6ljsNcbxReji1EThc3HyTUcsF3LEfvf
RG/NQu1jI62Pgnmit1Ots0zmp9mgqZwLeQXEfIy06GSq5+TPN+Vcz7x+87kpDqkhJu0IujtvKEa1
IBMFfbp9rIuEGVzjySuk1euysxtSRbPkUMmLYeidK5LbaYd03JSxfjYaG1cP/Tff0JdvdN/qXcOR
51PH0fk0Y3tfudm904z9qXVo+ZuhnR7IAODGVAGcg8x2D/GgmdtMI854SN0TahUs/ZT5x6ociy3J
bQiHq1DiZTOzm0AzixUSmIBYobVVtEwOFHq0nJ6ETQc7HPDlid4aTqOyMWDHYmnRCA4eS2cbeePo
50XCeEq2LwAXtGNhJ4cUrvuF4cbhVRE240qPUOJmnX3djlXwXn2jsHxv7rFhMzTXHQKfdDosbx68
UmqjuRjmEW8X+IMSAZOJDNczk2U7QJZaT0NALdlHgIhsUIU8/gvnTMJqs+1oELndTNUXC/7un7/7
N+ldLqFTKmPMcnULvhl+/De1Lj2NJXa6WBzn83LjtZyOlgvwDczVJV3vrvqmLogXAQBUIb71Nc6C
Ni9ORWZ/zAITQHmAC4nJQgUGBNbxsg3DZqPFNX0gi9RjO1i+/vmaf+kzcM0G+zQLLAhjx34bZSza
wkD2VOhHj0r8IwP3U5xnH4y6yk5Go+2yth2Pac6ukORsBOWgnaQiSLcl6cFMLPcTCTMWnKQxYVqn
voAfe1URmkev/Bpaqbczc96BAIg12PMn2i50s8tuH2dTcwikd0JWXPvJhC6Ntn7gOylagE8Gx0v2
d7FDatDszfK9jIpfmKt8blNKmnIWtFP6K2px+2nx8hx0orXMxTEQs4fbsYejFNVoFVICq1RNXgmr
8acohiKedWyqXvzO4/JmqTg/LmSO0KtUGXmCRuzrS6iHbCjhfYgjw3YMjG6DqakD+lHN9GVyh1Fk
Wo/TCj7yxzjgpG1YlDpuMLtr4RZoNx0TFvwDgQDQpDt98IskTHz53W5E67fW8qHBOUy6O8/Y7MYo
Cg0Qjnb1Eo95tzWQAq9aZt++l0PSsDT3wzLDim4S+dzzNUmXY3lSoXwtKjwnuhI4ZGykqljAYrwu
xmxX5MMxMHk03My+hQb+TDoSsxYRLHs3BDocAocNCJAhw+WKTiCacimJVmvLE1NPZhQJGc8BOlwE
l9o7bQ/99RLx497agnhudiburPtmGc7CykQJZgtcMhh8U/SDg9OT3bSosst77CbjSx9x4/SCGxcO
+SVfFMhqbDM470LTL+LpUSvfyUX73VVJ+IAWPSROxNTZr7/xiCE2nl9dP5pFclXr3D7H0zYRkVh4
So6c2vZM7tHggD2R4+Cr+KWVFmq3hdFZq2JsLkF2/fn9P/d//rOWnm8UG5WtMwEgWUR336xZQzy4
et6nxtG0aW9gr0LPfQinHjicbXyBCYUKwf1gZNYHSGkIbSgf02nIob9nn7qxbRgWRE8gRhA3uebl
1E0WeehNseu9a81GjtPg3VhNADPJTm6e06UgOG/OP0tpfrR6BgnjiOKZbFVFRD8mVZPsy4YCPx1o
jNdoqsKZZSc1F8yHcEs9J/Q7MkpWqeTBYvZgbPPB+mRn8pHww89/vjfm6wLnx72hZKb3xxkLFeKb
NcJ0MZj3BZClUmJuE2aGIXFpDvbUcQKJEPeEvf69ISB2a6N3MwSk76HHX9ULh9gkB+9/3Rb3jKwH
v52824yQrePY8Rv0KoFgh4921QTpB5GQZp/THbQbtCwpuXyCwTWRCoT2WBo2iM4Kga1gijei+qYQ
pvZO0aIiOn/aUH98UFL6LHYvziog2V4/l+UsbEtrFqiUxNUtAstSuXTLNnbib66bfenmUxNntDwa
GBFhtijcg4F2SIMthL32CXl1sLY5hqydhXSOgPbBHJesUKl7YwzmTADKM6lESA2d+Cqpp2uOp7dt
BA0gE3TRNIgbRHNtBpOlhiaveGehZdL06+cjY4tUbIiqzDveztuI+AA+RGPz2C9gnJZ0NIj5tYAc
zYcufxwsxh+RbGvCcHIb3cHS4FtMv4vixR1EsYP63a7C5S4muBsDCTemRRbYollbAYeYV6Xa6A2r
eBmGFwZMEP/VShPxraNjOJZipPEWzp/DESeOl43drqGh5IRNc4hcwEstguOuhtKhdp3JSVWn/TM0
q8elchAq1dr9ZOkFec/etDKG8dm2e7g17AckKiP+GJytS+o0kkZwUQEhSWWGocHiqwlc3mITrxNE
p/lwProZXRBDTmXt12fEo3AFHueFFbDp7FsPZeN5H6k8JHmZ/YWMajSIGQ9uwS6eWtr9OKWCnArT
AP7rfnNstmXZ3yc1p8hI7VAq8idu6jskr3vRZmR+tFO3OZcPtMxuIITt1D/1cSo4uh68OgNfh5bR
Pz/6NmIlIIJyda6LiHKho6yN26Wk0yc5ra+nipSNfmeot2fRxHUaBtCkMv2A2Gq1TIHYTZSmZE7i
osH6b0dkpJFCMkXZQv3E45bkCJ2J50oHM8bck0+bSrpf5q4fSTHjnMy58orHqNtoFZdBs+iJkE3K
RaHg8vE1TiFtIzsCc+Jq5sxllrsCl5THCqfHM0iNpX8yivq6W9rST+ZwP5XdZQJfea8FY3o831cT
AlaRIsqJ7eqZCRDl6XiKNLf2zW5+siYYWwaUUj+fBQJwBKyosJ7brk9ZVSoI9aOHLJDIHOk9YrKM
sbVckSYkVDLDhYTtiDBnOy9UM8g62h+PplPx/1ySOTJmiYwk9G5D3s4a5SucmB74pjEhutWteMZB
yMGgZmYHWrD6mlvVjZHJEi8MlkOXngyuswtGHdmGybrcxkhtHOoi4QwcSsMIHZDlqXgGSo64RZ6R
awLVZfg9bySo88q7MwpYTBgLbgCh8RuVCYLfSH8ygcyRcoazuZegNUB6ONlGq6Nvfcg9p0tNMpSH
OqoJKdwBLtgWga6RP9vMVzyPLaLzJBGA2mWTDLuhhmJWZWwjYHS/5Wb2pZT8KcysnlPBabSsSuVY
wg+0VLyqYYrjtCR2jnX4xlYGfvKs1zOODj/y8mXLj5yWqrlH3b4O2paCtoGh2RsP+NVj//z2x0sJ
2WbYVjXjDhYFsdcT/uQivh7daN1akbPRmyDZSv3kqobVQHjsGtlEgXqD1zot6J+IqnswgoAnB42C
HwbFXdXUnNrQzKzxQ8SsoiHCABNcaF5wCOxV9eZGjViRc5r7pRHi0EWm6CDsJnrlswgMGgOJht0w
iO/dig+ugWllUfK+BwGBJY630PHxLoVF/tTkWsM5v86PdHEqOnrVtc2kcJlQhOshDoosHn1Hanfn
0hCnBikzIZuw5VAzWTW71uyhfMnpba9zC1FJviSfkwYemVsYDw7Tx2oAPj0V340QMh/XviTRM8Mp
F8aPlm7AoL5MTuutloK1q3O+6K1G10D1wALU0isrcT8RXYJXsI95EJ1b3CstVCodR4yGS6ltQOEg
o9raQfTYR7O+n7PuiQQJsfMiW0DdpEHWRiPWpM5xVmwJ2laHJbfCA+idcGAi29asQwk4RdjDY2te
DCFuDeYiWym5iGTqyFlJys/EZdBxnE5ClrBxQIWw1gPWcTiZI38td+fKPSAX5Mf96WV/E9qCICHU
qxt6E4+l2ZMMXxobp6bpQ56BviafiVwsXH4E18K0IpYClgdCHLrglyGg0lVWZ64/oAsd+4T41JRS
XqBiWZFW+uMelW7crybXo6fUFcesQVDkzP/3GozCrwISq5ucLyzSNMwP9tO5IE6G4DZOqL4mr7vV
RHl3br1qM8/jmNyKpo39ZuRZTRvbWml806369NaQArAdO+rkQnUjF+cEZ8NELN2lvrCjWxYkkVJL
IGy6yiyB4rdo14r9bsTlhYzYhFLP7Fh0ORXwDgcsPOPJnEYE+Mzbc47KHRA2Ry0uxshZx2kBAMKV
+FZM6pVIl2Y1tO3RI1XEjweUReQQYKeMC1DhfMRgYVUjJP6WLtAVy1yJzDpGPhXcTqBuYMVWenGh
9ZRbRUIv87zzWupLzgcuiBgexOb5xzam3Rypusvj3DIRkLRIxn3eSOpZuht1XnCaJPZVgzjy/If9
OGL0/EDn7qUhph/nDQPoc+2l2Sp0Vbu1b1uEMtWpyfqtmfbZprEKWt4wAr2cv+dcOWG3H1YAS7+0
gjqqbbnndd6ylVr5N0pjHCaC72ycILSFGSc1rw+fXDP/mqpurSmqb/0SspxZL8UQV4CHl/tZ0iRO
TJazxi18Uy8SqgIOH97yxVw0SCWxs3dUYYvPutqgGzp2Fa+4C4bCLJYZ8DorAt8FrkpSXmudEyv5
xuVaxGTc5B1VVW0Vu861cz9qxWOnXnCv4oFJZHbMpMawThvHjUy7zZybyz4NWqjEmO+wFZV0mTaC
QSF/S/w8MctAtyr2ckCpmg4d9MKAJ9my5t3kYeQnWWvxhQv1Fv3nJjcaY5UYTUcVYG9TkrEuXZhm
qg8LmIQPFATbuY+gRdp8nZVRsXiswzr+gteYot5KYeA02cEFLbNBIXkHqQUksHoOIFvSV++joz4B
51DXgTBPCRytq8HiltQVj70aSTCdeWYZZ8aowJzWoHbDAg/0SDdfH/v9eQPWxuBuAmaxWtr0sk7a
aW2oSDxbJhe9Z33wTMqOtmczYDCBukNb9rJ2LoO5sqg9OQeOpXoSBFJGC69zuZTFDmK3vo6ay3YJ
HoJEVaoO1hGTdYouAaIJl/oG3R5ZyZIk7s+jnd3qZY6pOJ/x6jnc5UKVg+rmRhFPP+btj0hcPidO
7bEXkOpRB7QwA9guPLP1aF3Rcxh8qX4KKbYv2K3Wsub9PN8GzQQuaCcSq0Swz7FJwN5qkLPX68p2
HqZAtSDVZqE2eivgUY9Ldikeq9SmQ3d+WGb1ENmmuDTbEKNuXI+ryKphgCAfwEeJigEB8tbCr4kQ
lhg2QBa1zX3J1Wt87tGgj/ki2+ZrVzOp6MzhshWMjecwTH1daCuIl+vcqyq/T26YCxI92ICL1BkF
LcqHzuNjQE2Pj3jo0+MCTXCFeHILyKvbCK9EGEHs3qCaRXSV+SaI3PQJhYcH3o7QwSftI2U6YFNb
PnpaTTOMUOsVzwMpVeYnvaTK7+us2y0pLM0RhIdY4MDFqFPbuIViVt3MmXUP80NbOckIyYtx8oqF
ptwZpYvIdGaEFlEqubqb7CXyc0CcDJMmjMdAEcx1anhg6bzslCLk8qn/IyYbVFRL096mAsh30EaJ
P4/sHvGg7pgp95EdzCg/ed7xPaDJn6IvwHiWfd14dISRaKY159RScyHoxl1zGGn/ZrxKG2dOMoTf
gKLeOXa/nh2eT6M2M0oGPwwXTOEotcZPrblKjEJvYw1YljoQR6pmT3rnumqWat02Q7fhcfrGDkRX
AnsK+29kw14Et/BY9V6+c51PkOM9sG5N67ttdXM+Og+kTlyEFs5yXlLkvouNCwgPcF4IaI8eGVN6
wohxsFwaVylndEdy2DXjKN7T/Oo3mWivrIX6WncGEI0JVjmyM9o5A44XP//5Dpy1TW+aMgyLBDIZ
DuNM8990Bh09sKsELu2x6UinxqWCmRD6HlakQUM6Uku6EPC0eRtj6FHesgc7figGsE+Ie/Ezt/HC
ZkJSdtm1Bf0lZ9nIdlxVEYumVVLiF+ycLLZOt21S2x9noWHutTA1esSCp0n0iVPQuD7PVh1QiT7q
t1U54xc6L2UGjlps727C+Y7FMhcUZBQu161mJjst6Fm1G55nWRNZh7Pw2482vd3fzKle/ljoz4ux
m+tXHjVyHIfPDT3zw59v4y/6S3q8nmT8qqQwZB2/7cc3XlNUtAfN47mVHnEekENA+s5ATX4+BoUx
L6uIimUdlbY/texLg1l/x1EnSv2yZIJ9dFpNbHU9fKcnof/mIfck7XZEmDp61bf6RyRiEzVRLo9u
0l3IwNXhADkcxTL8zWYoyPkc13l7l4pRW6EjwexH8yhK9zTVxCHTQgMbNCiatJr7gzF67Fje+M6A
T/9Fg6dum4BLyj8cEtu8NxO+pgjCsahmSWtS3ud0gyYHck7Xse14k3ky6dDf2Mwn6ywgtBCXzc7z
aHtoY1bRL5hvI80Jj9Pi3dVtzYy/ll/KMb6fvIhyMZVrL4oE/m0ghYzzOSVt64CZri0cED3JhWGl
T6hxUt91SKzRanLMG298cJOFzjIgdjslzFXTcMoYdRLTnBpRcLOjAnLhIFqa1QqeFsVpmZYrXb9z
+Z5XBkvlhhzxXqMr0B6mCfuGg4Xrx5reVe6GAzYLjGDRzDDnuxaUDjMkJeNcI0YJs4IYRAqE23U3
gZrUlYKASul2LojbQwqPEWwqOKSzIVHA5Z8rVXJbAeMpcnfAZsal65uVBBkC7lzSWVlnMgNkvsjm
YEafqOeLnR5kIK9KpobLsgEZUPx4gMOsw5ybA6StaBgWQHKGcsZmJcvHRvaf56rdpqHX+xUdVVdV
PgxSd545YfkJPnYdTZBzHdXXgGx0vfyI8FTbtI630fhYO6OfbwlF9QhWrqebLtN18Ck47N55J9Xi
/XppM1HakVVOtAyr+9vnHk1IGtdiMo9YDKH+Us7130eTRdw1pkPlmWQ6oNaCS059u72I9QJH5pDf
OZzPj4msBUf2QJlcH9+5LtV6f3tdTINsBLe8k/pbCSCD+HSpOg2TrWp2kXN9jCKPwB6HDdwzxtN5
joILdSpZITHVnAuyVbQQ4SRHVuA/X84vYTjqzbOJEBJMplDmvxUMmHjuOi3hcjTYc7TVwA9QuPUg
MjdM4uttRQ+ckkMQyTLgJKdLtU3Bcp67k7GkCm0mBCDRmD4BrIEeoPa8MXcvmxFaOg/tU2i01+dy
FRMT7q/Qvj8XmBCB3YpHFFFbXlTdplFHj/O5pgttWELVwPBporPZQYzM8s/C44XSsHTnLlMyyE0c
86K+XVUO7hVLlYaW0TzidL+Kq3dmPEjZfv3OlLqNlR2Jo/uLAKFKhoSICt06GtjBN3xODzCIb6UI
ImaL4mgwJ2YI4wdtohzIdQNwuEiOQqTPWtXx2VThlhr1tdm1t+c2zrlndK6rAH3SU6pgCekkSuFd
8FyU+djhPJIKCCV1q/kxKoona6C3ht0JLjoxghPHq0mjOm5VZ8stGaAnhNKer4x+M9ochjjIPKBS
25UtkB0mzXZyoIPZGiS2GHOdx8zHz0KHMhhDUcI03q0APwlJ+g3ZS4xlurWeTFDtGcFDB103wrtl
7jrsw2X+2jCC3so8vGsK+l06RZ3GOHV93rVZjDMlEhl4npuXuh9wmef19axT9kBf4/CVzvfEfURg
73Bxgn3dli5H/05NqfuKo5Y2X1sdACMXrTVxrby0oagr38nRZmDZcjvCtWiwb4UafxPuzS0oGO2V
JcPsATQQ9bS3AvVxnmFCoqR5phoA5yWSJcB3Ex5FoY5/K5lzWhhYB5m8cmTAv7aLHSBKMZA89g2+
aBPiwxhifW2EvAkW+wroA3MLdQJDAcGB1SWFVbXJvSql5p1wcC7sTQZSevD7041jVp9xjt6YsX4h
kc/DSRRUysX8sSqSrwtALb1zb0so+OsoGb/AnQO34gwMvIbyBbX9xzRSpzKTknAIwr2r2VeGOiYs
if25DiyiXjxBMqz90lEjUqFezgnZ8Jazz1nwfVO1wEM2U6sBpxEknLGm6jLU9iZdrTXgXuZlBeHL
9vO5RxVrM6gS7aAocF2ePNqkxvhmmT7nEwTBCT1yvigVF2fUgC4wBzb+YPZCVxbzpnb7S0fnLhbA
LK2Rb0OznZPMMtZe9YR3yQfm3/0mz0k66YKrRgkmEsvblaMk9rp9AHdh+FEBDHgagRol+O5I6jpE
NmJcm8C8gB3WiIOCQz1djiWdv5w7o63IrjOvxAwMSdDGYMIQrXfvpNUVQDbN23zyrs56NDBJHiKW
HlMbgw5ih6lSwxI0mCRVVJvVwBtpeNk0n6HCscCkmEDtstueN4msglfCcQKB+3AHlIruY8szwAt+
lWQPoRERJs1lcQDTv9M38wc1nHP4tlhCb4m1vi5zikDIFTKnQ9KqBvtisrxHTr3RyDYEFaX7hsGa
V6mj1HmGvfRJ5zeD2ErH2DdV8s1UZ7EltgdE9TOU/umQoydblQWn22ik6wMEdB0tYlrN5vVsdZhs
bcc/7ynSsGjTOswrzl2r2uVtO78W/eI+WG2NUMcceJlzhq6FnN/ZaH5ViiN4dwmt48joUgs7b0o8
E+E7WLfQORYVA6GqNFC2zhrOUHm1ZJaKYky/derQFdDtE2SpITmkPauemz9veb8rNrkUNbR30E4a
Qo30fzr2dVnSwtuALNGFnI+NeLyYXSrzDuy/n0n7bsH9DHsv+GgUj5aXP2I9n3k1QR92zrv5rb/Z
WthSPBNhBkcdhAKvL0ZEercg3ZRHLXDTVd0El4PLVCKfWVCkm4AQlfSIk4lBGn13fQI/oQSF/+tb
wrePbYNdDg8QGInXVwHJpWSmmYGxYO4tMmYdCa1jusOzn8HvqXkuGnI7WpI91lou6Vgwhwcam/sC
HuM7F/Nr5cajQnYj+lPqo18UM6UtYg2RSkAkOCdLr3wcvb78xPGwWEkdK1QpWSp1BUBqSuPkAcH2
MImac+QRZDtVhBNYIPH6SEN/OuzOq+efr9A4z6lfF3ESsx3B3Ja0XL63N/eLwldEkjgnmPYSfImE
Gm9OL0vpVvsIOM0G1pWvkp5q3WQd10ThI8v8aIQOhtzWSE9NXlt+qsJK4gTHOYQDTD39niM/XdWK
uVnu4bm2qHSYCZ+W1DUJ4xINwFkAAnGp39gG2prJrkDbE0/pz6x8M+0Tf+6Q8CXFpWXO+SqqJ1JX
QHZIQBrhPK9RUKNj6Kdo3Wnhc+tEydabBFYzg01iCaIPdAEiJJPfuoTAdYuMw9AcpquCbFJPsF9z
elz2dvZsyutUZwqvKVFOqSW0PwCNrpuBoZKM6u9Vb4NRjVlS6mntkZhCi5Ajbo3qakj0dr9MGVtH
QANQ9YlDC4C7Z5kP542VETNDR73/YMX1d81OsoNuUUqcC0vppusKVTepS7SMvYQFIvbcCeB+zPqt
iq+2AZURHNoqeWoXG5iXjcwqrDhNycne12A9V2cdU80MfI2/dINpF51vBRXkfPCqax0oS2R41JSo
LAoETf5ozej+Eu8DiSoXtcnDxY5Li1zvTqIKLew2jAoIQSBkD0bIDGWZcsPbU6cyeps85ojx/blt
r3lpuTbLr97g3NYhewfUMOnnfG3nMZ1mjwxMSzPeOPpOOBdF0H914/gCvB6kvapB3tLCEcG0/ClK
AQ+DRM4xn8gKGBnbB2Mjmlgl5l67/ZDF4qUP6LacP1XlcVdi+KdJk27UaOrQ9ABCpgr8D6WK4EbS
2wIVXA9UUKqBP3TxgwfAaL106KciBLXqQIu2kJnHaG/nIOmhqPG0nvsrVAmIwCuYBn1G5J4dHMXc
kNyUgdTSQ2/fpfqp1alU0zQft5U9YNFi6yc75sNC9CoM7+CzaaX0NKHhxBJGVGrbD4sq7M6jvyQO
OfOW3T2ti+tC9rTnziOTIne3hrsNGmK81LSz6tOEZBNQYUaqAnD677ZY3CszpMgZjOkml/XTGEbM
i73q/nyGYNujzIYEUcTB1/MIxk0D/ALjsB7gDn1qRtRtAyojhURIgonUaHPPKYMBm5la68KhNWlJ
NU2JCACJJ+sTgSrXRD1hzR9Fc+DIfeBo11PmthswA+E6I0kL3Jq5gEDg9qSVFzB3vIV4xbx3Iv4U
uQqTWeSOLtLNDe8+YqmE7nbRvYytSWSTUkGMRYPGX6v8AsNxmcGsnHVvFWddsQFt8i3Kc4J82uYO
FiD1cmU+TBMbivY/2E2VBvbtUmjbHhYEW5kn38rnozqvHJea7bhwmRQOzlM0peY6pMum1RCiDA3K
eaKmn4N1olhhW0N7tgVU+sxO5Ccl2W5Iqw6zvNaciFxAojm9KU/fs3mqXf3NdaKHc1yXtsBvjCLF
0hFQ1C+Mm0qbU+s8UEdBxi5U5R6m4r85O7PduJEgi34RgUzufK1i7dpt2bJeCEktcd93fv2cpOeh
LTdszKCBRmtpiaoiMyMj7j0X5ZRAPqMXWM7VrR7AUz40NqvEUpNq6rZ03UfvhwiovP+8m/xHPUKf
AgsuPn2KEvgnv26+CUN7r21c+wyigvtDb/BozigPBnV3gJ5XesJEddFXNeYqhOiTmrA7p9p1A0fL
//P1IFQlNthjnOT8/o4uZMqFzNDs85K0NW2t5/XlMTNSLxe0wevKZQb0i4NxOpQLhfLUxyDaEjh1
Wkk75c/X88nToNr0SjgLuQ6DMRn35qfXZ6xjOr0VwIYWo8JXjQeUtf4jCgTQsvi2tyAc1hMLHLQV
OFTgsWnIF4dZNcdAPDb7EpF5XDKoHXDjgK+lpzhwSBkQsECbJflsJCsbRCSeZ7BhIiNgId3FDamp
lhxyNs7m8Je/6HeZGDHp3IpCV3+QFJ905eOcO/ZoTc558QqTExCn5KAaTl7nbToNjRhcgVgSUGQy
c/EcVnnZQYrHAwWckHCKVHWOhrE+uurprmLxU9HH0HSPrLj52+v/H1e7QiQ8VzcMyF+fK3fQWSGm
5eA8qi4gVFTCDMSTpiOJNyRbAMpGpC6DTR9mXJTHlmFxVxmYMJECAbr6KVFLhxzuZZowuGPbDhKY
kvjg32T/lwbbf4jjKckQmdONN6juP7tFKM0s6JNwwJwM2UqDD2ytK1K1bLpjx4fJqKjM6TZDThcN
YNGKJGW8KHOs0o3pEzNYM7iaJOdiJxAWfTHdUaj5aWd4oEoYBVFyhPZfnrvf3N/c56xOHhet+uDk
svy6DujonqfQc4NzOx8JeFt2mRseTVneG9hFTa9ZCH9kaulWCVvWvXnXt9Ly13IJFL4vw6rYyYga
YCAjpikyd2PkUUQsDMcG1VrqJQnJU9X+5bLN3zcAy/VMjx6rgabe8T5N0Xrk9aLCw/qzd0yrcWvp
dIlkzTGGjBRzA+qEVk6b77EdgfsQ1GpF6PDecDaOTIvAPleC1FKz2ZTsw84wvy7t8BABk7zTyCI0
i6xWxucPME7DnvgQNjudIAV466RUui2l5iQGFnHCZJUxYNUezoL2S1sFX5JMM5GGUbBFXni7LM5L
rqQd62EZcOgeyzDNGtUMqQ3uC0Wi48QzziaW+fS2yLJnR0dz9ecVAA/Ab9uR5aE+tyTWSsYXn+3y
QU0SpBZ52jm05tfOGRt6RSHoIcu7Xk8BsbArUnATmOaERdK+K45etPcQWF9ZqbYnvZCwnmS8C4z+
aejE29Tn3mEGEtyAeGJai1BxrcJ/TqQg9/jCcL9gRNhH8FGrujyGUz77mEFSv6mggdgzI9eBEGfX
jf2yFR+x0ksOpHtvRzNBHJxHe0jOBfUj9UoLoWjQCHig5l4bkQYid4Ksptc5hcjqwBXfWPPwPUFL
iMR1vmhkInSMonZGVr93dWruHNEOB6uZnJNwPW6JTF7Wt0kWy1MbkgmJjWq5tvWR0HCajesAmqu8
rTUw7DKoiQ63l/tWehNq4nSPUi3hEI38UTYjfZxC3y32QoN5SW4DoOHbTJq3MagKlN6gpFeTtIlz
cpMHeQ6iCB6OnhE1wD7QIzM/epC4N61K8IFLQg+8168QFtLMHTM0BP0ClXdSyRtpcDsaXXheOGBf
91w2CZA63VCkCaVczEMtIm2bJWZ6As1/m+U56qd22HGQhY4ReuZuCrkce0ZMYekuf2dkv3CG6mj0
vbVa2G71tr3D9MThttRemp7iRabWlbuQ39pXyz+2jawLMjhGH0M1YOEx4fPf9kpCGjjuRfaswJrB
+8RpwE44chYWeT5SqTjUZxNw1GJId0M3QZcv3wmh8mPUlGat6NtkBbMoau5hTt60gQudveLdq5lD
OKS4b7BMPSAhmbZSbQRton81mMmdx5wbsTNbRSMlM91ta6Bb0+uqLEKl1ey15WFBnLqvDES/VTlv
9Cx/6rVhoeLBsBGPyHnIq98ZVfXMifGbZuOoBZKIQp/OrWdx+7Rd+2oF00NIr0sjHAUuH20JWGq0
BmZkxV1E3VmCeenUas9u7Cd2soUfgrbDzE9d4DyuZyO9y94oa5iRqSFC57YNSiISuUo1T6tKAsWJ
fi+z+GtmYEtZF1gGKkfXoDSzaOgTi13d4MakCdegNItNwFUhCkBH6es98wJpCS6skpvW7nSRUok5
kEWvXVNSPR+0ilGkR/a0vwkUoiLiUtKlF/s0/xEWzIPXE9CSa9vGqZptriWUpBFyQhnp5iXKvrhm
3jBnJzi3M6xus1jNKatwT4RzOvoQAK6bcHnDQwaCVgns+vFSY3w4iKBlaSbmCkRzxc6HTotfAsCq
M/YkFJ9TGfxYuhIXwjDXPui0OsdlY+Wb1XxTJSh3VrlYvhjttk6029XWE7qP3PT/NEkSnYzQwLo7
1WKLw16j72BcoGy7MFPBq4D7Os5uGl1xpDTQh+QDbU2554TJbeul/7ROLyBe2F+DWEccV4r2tJgS
9RhpdTlnC6ud3vpKf9Zyg3Wn6R2Y6MVbstRkg2UFxnmERGuxviTZ8xLkAYOjTRo4zWk2nCvMc8PB
brvOHxkXQf17XH+oFw5HLSnT46RO8k7NklbZgebnpl5tu+y1GehKRU54rZOFvqtQE9NBd0kGt+qD
VWfwyRCjzZzFU5h0aMpJ7Z15cEkLGTY2vubN6gFzdXEVz1Oxd8YF7bXKJ7aUK0z1NJxEXmaY2r7R
64lfWaLcsEa0PtCkrdZJ94wKFhdraX9JRkI76ZPW+wlCDaPwlUabAIAcCiSZPa0hWWoOFFm7P/EW
nlLbfM1LQsfW16YaiZuh5+hjkSCRpXTfl5mNA60hwxZ8vBT3BMB6NHBYAVZdqin6h6klxai2FueA
LmOk6iNofI9wCrdmwv9SxCetWM6gvUB0Ts7LOunTNdrwkiZ6dzLYnGCWxCczxLGuNnynnHhg97oJ
zWa12vSq+zmmXrRF48np1kSexirBHAOd/NKHvjug1RxcCjSru1rIB/ObvP+KLwhyusm9UAe5fKoT
9GBL7d5iSQYl3CJunQlqAHR1FQfYGta5e5NRB6yTuD9v7tZ/FMye4hEIsASGa3xmEiwWqHY9WUJs
3hzc+/Iub3hBVy5BYBsnL6Q/YtQEw3+EJiDdoJqfrQiseasbDt2W5EfHpKGqGfhgTo78MQXwH1wK
9Gd78gwVTgOt9epeskbC60wN/16h1ibBLpARPdtBml4bOyJ7M9j2YSMO20QH2BpO39FS73LL+Nag
uDg0ur4bGtJsklb/3hNjECL5uSopmX4KvnrvIRnBFNYSsfekHRZP5H+phf6rYPdsz+VowbSexu8n
EVJgSShSYRBeBHYOtGcEYc+OkFd1xc7mpUDqe+/KwYOwW3eAUVDplK54KKPy+xzZLatDcEuM8RHw
A2ENIOOZZxLxuBo+VicGaYHXjevFf+lUG8qu9GtPwTGp4mh8IO5xLEf/tWKv4HiOlecUl7pi9k0f
U/La0/510y8wh8rTsOD1YaN8M2WrooNqUkV0qfE3ktDmLU4MkJ8eOgq9bVsj9iypAmNs2bOICeZs
y03UB3hJDGtPlAsa6Dp64pASuQzHpU4DT68NRHbJzZgYRG/19FsHr95RErsb3bv8+a7+j7dJFfeo
dJTRkSaKejH+NTYhUzALQjJO4bs0TyXxJUcnIDI0CViZ9ZbAlRl9AN6vS6KFxD8M4cGVPKoVUn4w
/AbldcNZGtt9meUVfBipnm4k/wMlSSvHa4fWM7OnvwlBHNWL/+VNsqhsJVcOIUMozNev121X1jQl
aP0u68x66sLXZEKxywK500lt36Sx1n7xvuhulR8GhCub1cOhoFJsyFmCt6J8QHRGsTvmDlqt5Jzo
fX5oh/rZ8mKCl5FNKM3mHvwWMC5zRrtJx3CxQ/hMtETKCC8T54t0P6XpbTiWHgKJCoVnEIAp5bFC
63CTsLEixCccGDsi6hOCaLrJvGIMuSEYBGJfShMV+Co34ikrDerHJgezNeKknNLg56yMLil03bHY
rWef6mwvlY1JIPpu6SVxB/3IkgjdtNL3gVuE2HAHuaHT3ftLwqE3pxzDouvHSehsVl6HjHuQJq7c
2Y5zpVmoTBHMgyuywqspJphgdMr3sba0Q08gxZ9vNls9Ob++abR7lBDMRpyiuE2/vmmx2VmU5eF0
ceGG815QVw6YxJFQbaV3Ww35a91SQIuAnG+GrbtsQqdWEcbgWQ5haA0T8L6MtoVW5agI9AN5Hrlv
L9RltEzOFblAfi3g4Rcc7fSo3RlR/6MdR3lelldEoUhQC6q9oZmeS49knmSbpYu5bTXntVWBS+R1
O/WGODXCBTgbxd3Uw5+I/Lpl667xPdK3Dh4KRxyMTlB+cJXaECJsSA6UorPfjVshiY1Dj4PWekwJ
v9Peq56OXxgGdzFlEos84giTPnVQ4I1A/2/+pa8jfzu448dFZU2LBFc+NIFPD0bayEQjy2C5TG79
ZsMmg3J7kw1tRPeGZPEsrN/Mvjuykdzlff8G3gGtWm6hwuvrt9iq3qp0+dq1rYoBAr0JBqPrs/8j
g4HuH1dJ2ATUDoFnFKLQr3dCXy7x1GSDuNjgp7e9p6ybMX6huDPe1DsvBZMubcnwd0wwWuSTTFHW
drRH9P5hCcuJUTsz7z/fn7+Tr9RVedAk4S9g9PzcZMqSftQWGh+s/CENotZQ+W89jtzeZKHIr5dq
SDchNQvjR3sX29G2bK2reYwLNu4s20UTUloTWJC13LkAef58eeuW+evjozu6Y6h1GqYhrflfXzSm
65xVs2G6OJB4T5pt0THqQn9OK4la2yJGo8l32EQvtilxmsQVeZVRwJV3V4m8JudoU0NpxfcMzwjj
k7FNBIDdgZsVQ/sdpW7+l5vxd0aBpeBtkF4Mx2Aw//lmxEZQ8tvC5bKOTEN0M9FCKG03Ti9YEbwD
jpZ9lZQBJIf5wBj6H6MlDWzt+zZ6jN8v2NFeZwqWMnodbGbpBFd/c3vxvLohRafEGMSJr1O5PpTv
46h/RKODdiezT3OmQr9QF6/FhUtwxjGznyy73y0MM7DGYwsAlbps+kK7M1U1lREPmQQxRWnB5q1G
avpgod5O669FHF4RzVMdYbZy5C4RUhXJcpM6eEd7ei7CYIrWOErOasVfZeTFF3cYXywzRASBKfDP
98JvEFYeIJZR8J6mS7NZ/3yrtpmrx4gMxCVgQLNZmzUhcdqTEyy7VPRwlA3rbpKDSTZc+QL2ez+F
KCH+P1fhepK/2SLb7POQox48jTmpJS6rFQQk0X5oYBAjDeUsaMGuXutVdfrgdjvQKskOCMs//nwV
62/59Fx4rskLTB3Aw/G5YMtMfYj1uZcXXMl+Uxr0gTpcSIn2Ervhndl6x7SUZ+jUlR9EDBSxZeMZ
JsPAbNJHOsD/a3TtmXftLOORSHHskUlDfw7LYdAzZibRcrtQgPmpgjD2GQu/jB4NJH0+3BMy9EqA
YYspzkNEEo5KfHWs7KvR9tY20eaLJXlCy+kO7+mPfLJOY8x3RKJiFYMvtoIdJ9vByBnr9xkUmK1o
0ao1y30NiGKDSZEDEJ15xGHRib78cim+z2a5gNikFIvcEndrDwWFmRaqW2vi9JB2KOWWmxV6lXTY
Flb8hlZsQgfH5+pmRmFE0E8xohPknOHXzfh1RS+sYiQ3ZyL281wbYidOAhlv0jS4b3X59Od373cJ
EXcyelUTEDfcNXMdpP2rAu2K3iAY2xOXsu/eamE/elpwW0cM1duAjhEt0Au9VmzdDhEA26pWHsbu
LwvV71p/i1EdjxFptqbh/MaxiCGp2GNVyMv6iuWx+Ker7B9aUIcHsAK0ZmhSTYkzkQJa7NgBMgSb
HIALz8OMnKGfqGqXAwrCom3UOH+pm/5jX4Kt4ErMHJCgmSF8OksxvKFaICT+ElvirpH5DwK2CROd
OVtpm04ERzrKOYcqshaA6sY72Q+Y/W2Ko653s83Y3jR47WNRvepqtf/zG2ipbefXx49Kjn8QzAjW
+M+GG+nNjU5d3F2m3LoZ6VS2WvUkiH4qZw28PjLMg2unJAYWC/7eilykIN4kDf4PrSIJshvj68Fz
bF+SH+A1+VYuEuCSfext1zgWNLEAvbKaBHRcSFKYl+iLNMa9gP+TR8YNvOujSMk2CXO8KvTneGFQ
SLKNE/8OJazWv4zSeo0izgCDqd+5yFADbFy6yzFl/axorHdOY9AQCiOE9kcfr4lv0N1kh87QX6Xs
r9evJLjFQfogVvZ4nCWZR39ZTldHya+vpKL5eK7D7MBR9pNfN3jDYcqfu+N0ie0GudxM9GCiG7vS
Rlnb9s+MsOfDjL6DYQqZkYzUc2QDew8u2MaIw9s6Jl+o1zmFJAuzF6cN7oQVPo1iNE6IhhCwEGKT
ESmxE5L7mUg+pBOkRASc2pKoO+eFcRdUPaEdOF/8jpgOT84GY/LmvoHzvhvqPPedqf8oh34/R/l1
IaJ+3y4aNswkeWo0dUVwS3wdWpmXFPU+qq5SC39u1PD7/nzb/YZsh1GpS7T2yp9jsP5bv75YpGZE
WYTX7CImfHy5Aw+vqOeJE1h1TJuZXO6B6Oo+DAnBHNppI4bxWxubl5othOhVP4+j7i+Pwn8sI9it
WMrQQgoeB/fTNdl2bJdBNE0XVVB5uXHXdHbG2zXymkrut8Wk9OLkGKD746TPvpptA8CIfW66HElT
zAp7HH0cP7v2L+vs2p/65eaymf5bjKYZW/GP+FRyT0bdUJ6M1kWfXPfKrsijyesALVpBjLPbJ5B1
Yk49ltY/umy1l4GUqzAeBEh+drEcvA/JcBn2yvRmEK118sh+n0uelDSVD0z0eDQyOojp8EOrZ3Fo
hX2vzfbEWQkPkhaCX8D0+RV4sY2ETc5AoyJv42VsxdWocl3iaMQ7GThXy3xo6lDbQG0YbwcJbIFu
7WaCg/YXkr3527gOWeRKiuSd4mlbHQL/2nr6PFRu+9m5rK/GPEHZmcevias1eCKa5VzoPTGjLgIE
MustQqO5RlTzUqeqsnBPDpP2NWW5X/oBB8BErlfquPiRvXbTd4044G4+k+RicSLVsUMuY3WI2gUA
O0WIbmQZHK2UFB7vJcd1sNdi+9AkdXxDT7ogrhCYQA4yyHOv+LYz+NERxHL/jeSO5B5XUshYA4Mr
B9T5L/vNOpP+dKsYHDXwl3GEdOU6HP7X6zLEJU0LEscuaSufiJhFnzd2NiXTfdhP4EjKjqj7LMdV
NdMNIbC3wN0hnIDZHLo9GcXVsU2QHFrtczkJYvrEP/COoxN9Uv1vO7eh7ttfL5ZFAKceYgXsjvbn
DhazF8odGIaX1ADuHNCt0+302pDiGq8O4wwbc2sEMNn6HmdueyQxjZg7fNv8Oe6tUeOkzmX/UUUq
Taa3yN1kL6HMw5jTU7sHZYoWsCgIxLOEAio5GC00eqb9uPUAf18N2XgJC/NdS7v+hCR0KQiBJ360
m+saR1L1Slvi3syHAYyaPh8GyzWxfUGZdBX2wvQtL8rPU32owK9vMQZ0KJJCgg1fUVM+Erfj0ZJ3
GMWlmB0Zi27tbCI3UfzDMCnYQNVp8TkLHNQhF9fMAT4ElphkgGxAc1IuDvb3WDJdYNQwSPvQyvlp
qe48OZmkabBA1gW7ZUALgw7txQs4fQNXS9Ax+qDeaViU6TfMfZhN8sihmVXggb6OLQW/HSC/tSQV
wiXbIEUARzAEW9NpNKYMFhh7dfhollhR44rzNOeoVcex2+IjptIpD9joR/SGTV8f2njMdmz7mAMr
a1dDHNxLMwDG0NGjNkjLHRrmgUkz2MdMNF9dnaZep93ir2a2AVp/08fI7pEE+IMB8aoqGHiZ0+t9
PHIDIEgoT8UEGxMiXxPNgS8Whr0gkr43Q/uYiOTFnAOAFATI7UfrNmqTbwNBCTsyBJhO6tHxzxuX
KVfj479uWXoLJqI60IlokFGJf3aWUrpwEMcqDcoTsgEHYFwwXqaT3WLEPzIyIwYtsP+ROB8x4ohv
Wj4auzB3rYtV48dbv7Wuq399KwlIj3Pbym8N8bgk4VmTXy0CscMI+LSdiur7PBs9/APH2K0fToM5
bfuiM89zmoVfOi+9ZdhX0z16WkjUOqEqaXdZVDg/MD7fNr0xf4lpwl3VjDS36+flSFwXYWrEuKat
difs+mMql+assx7tMyQEmzm0vAsBEN3jJFXMW1kvZ82yuschLQX626RlrsRXmxF1kyzRQqwfYhVK
d9YAIXD9kBUl3M92ylxLfTN4A23vhnW1C8KOH+UYcJICfWAb46t2HKIszmpz+/NHRRoXRNzwzw8Z
0clL02jcZmVwb8T0uGapvxQLXW8h0m1tMql1ZfIg3YjvUUnRjkkWXD3vkRjABS36O5FRgqldz0vJ
tC8Na+c09yRRKT80PIuyNMWx8eqbMtLDx8G2xhskYd9dda0duJG7OPWu8xRNAmm84BvIKr1UC97U
xPPmp6noyF2fPA54ZdE8ufj5x/lp/Sa9oKAmoHV+Cqkhfn7TmBXBNySn4K9w++uon697CSI2EKQL
m79+iEh0Wr/685uxHLzmXT0caRHgdvLiPrjq5XGYmpxty6RjOOceemJR3lTqX8gVgMiF6O7wth7G
HpNVkvSk+E0UkchiszEmbmlstwVCIDQ85YUkqpuup3leMlDexWB6aaeRXq8nr1jT+dMDbzewv2w8
0MIJ6LvSludsArXPoKQ8uAEY6iYjIzWtn/Rpik6ZDsFO421YHZ5T+pCXBhJKK0v9EBSkbaNRXAEF
qxcvJEnVH6rwS9XpEWF6Jt2uLr93xzE6BvUVGewDspyw8Yka/Gm5bSpm/0ShfnEnt9utPah4QLs9
9JcRaNAxULDFftHlbqZLvHacTCD+GzcMBNm0Qbft+u/1ENwEg8aPTb1xA43sam1ADUHfEPD3vYlw
9JRWgQSn0qCmSHI/IPgwwu4m30JK3YfjfZGHVM4S9YzTBzlruUM6QHldr+wRJT9n8rlmp25qRdNZ
3aQGa80dnoFdic97GhX/PGco33f1xlDQDPkjLbx+vww2uAqpnUZlv0NQaYA1L/3IjCf6m9PVgCAB
lTMZS5MJpu5Qa0O69fD2XMa+PxMtqtGNWNgo52a+NmfHH8vovYwd61yGjDDHXjJOmOPkYtBqjo1Z
47gBE1sDsDAC3S7L4X7odAKiE+KBzzoCBw/OsFYxD2+i0wRSZy8ShLE65WUxK0wLTbnByPdFEXGT
4fGWzdxuJ325NtsW63a+7Ti7SWfnwTzGmQwiT9CvQS95I5acSagyaXpuotCTnCS9+BQs7Js9c9ZN
aBPpHtM1FcFVYC/WJTB3Xpwm1zo7oDaN2R224WOop6esBqxiztmpd/J63zIUtyVOe5iIz1JLrpFc
ceuF1XfkWz/CUZA0XNQ71moi9TL9WOrEf4Cz2oYEtxzkQGCrenRCGzEDvhH0wJ58jKLwva+nh1by
8hj2e8zNKJFn2elu9QE0etucQj08pC4Ej4Sh2MFC5JWMezgkxOgYTL1XNlhFznnvgLhZ7+BSSbMn
Dc6rypYvJrGTQJb3GNfvlrF4DiRzqyWtZlDi3NTr/T5mOXoE8YrTmlhTS+92xYiKvVm9c/N7IgTR
bFPo+J72WIbh16xO36rG8o5WHOf+6j3L7cGGnXHfiexuSpoHZCpkQ0w9/MpyS/HwwoMHZwdZvzam
+qE1AWk3YjkbCOD2K1QNc0KzC6PpcZmbW68ka7TitlhRU/p72QwfTDTP1RCSPOPQ9aCguNUmVIJY
ls85EredKNudnGKUtmFyzRNk847ydbOeTnYG3LwN3lfIlq4JIjd6B+BA/GoVMj2v/sVyNC9N2xtM
cZtT0g63K60SCOquY4GsHbfccCN3Oz3dTAZZr1Y1EoIbXY1O06F1xEbfWCiZAfVsAH5jeLaytxDU
TnT2YsfPw6zw1/dHYe7iEJfNup6APYa5ntS0BefMNyeHMT4PyKrUrg10rUTgPJOocdZTlBLMwvAY
03UmhT6+TGQjGg6gDavD1sZa2Ci/IYOsNzkzVHRqutajMoZKm65lZLs3tYGLuYxpfxaifjWHZL7r
cpUPS/AgIUSCNVpH9JYWr0DhNpbCbsnIRaGhHCJdgP+HxNdz21rp14RV6eey6xTJbuY1YErJ0pM4
0dENWhi5IFpPtMyoVDVUTkGGNhfCDQJB4NKntrbfM1Fn1ziN92aVDVdO+3XSnfupTN29Bb/BJYDm
aIZV6IsyZ7aXKvIZU1anNdQDAPc+E/vZzIlagRELMWg+LE6NMNzKaTNxyCPj3eXAlBtHwH6oQltj
G1NL1YlSkGeoYTxPfwzjqvZD8hhrwx6BetCnol4keAbOZmnsehPaVIrzAUMBkEpWFsccX2aJAq2X
0WsLPlCSOptVqPpTAhjhP/iwAmH/ICehCm7xVo2DQ7WaA68qtWVvhc5LlxYPNbzkbSbp/tbDfOwm
+N209Xvs3Mu3NbZCI8uAAFGHuKeBMbSpWR92072nlD+bRI7/lLp36hQhDwHdt0KRN5njPjocR7eZ
M9+hRA3wlB2nEalxDz0EuIUXk7GK6HjM0+hoM2b27eg6z5cd7hp2pQDzR6n+C9fNi1m+l4R3HXAy
Orv0pW0b2Bl98nW1rK/g6I6de8uGrLTX0auV9F/YyQONl7oxqbXsQ6eoh240pIfIdMnm5Dv1ICbi
VlLXCJsxll4yvGqkzzzhff2ZSLWHTT6Pz26K/G3IxDF0p8LXovZhtbgj4TzGkuZg4/QHM5NoKZTf
2ku07wVMbL8mf2Njkn0J67Tc5JEe3ZQmEjA7Ke+6JL/uFEM2XuiOS/mQmcgfLTTi0EzlS5CyjMI1
b/YGoZuq9dsqMd2eje9UGzh/ssLV9uQXwMpiUQ9F8jHrnU4LPtujkXIOmXRgIKXhVTNPz2Ru43Xz
OKRwYsfxYA176qkHU2blfup50MiNv4kNuJx6AK0PBALaySj2Cd5artOW8Xxtke8QajxSfGpPR2yj
92N8SeuXoG2XizXTG6+08GMZv+Hbtw+ZBi4S991mGtpnaRBinyrjEoFUpXRQCeb09tB1rXjMPqGb
PA0Jd1IWPMZjTfupogmKjgwU9zorwb1QuHW9Xd+2qgi+1BFioqEynxxlEXctnTJ7eIpi596bUrhB
cPzQ5zMEZ9cq2Jq1MkIJ21G9kdNwxA2PvDPzjmOAK41uiuat0S0R/FVmK+v70tXin7AHBKkW5iwd
JnrHWER0Fo86gHEQY4mMFvfWtdq7oaSGmgGDj1JZp1E4zy0HeJzTB0Nw9Cgx1iA9xUpKpcjlBRry
3+x2qqi4hhotBJbJCDU3tMzC3qJYFYdFNMTJ6tYFgvyxNoe9wARziBVp00t1Oh7LQ6bp4qyJwDgk
fnJrmLjljG65G4Pl2ekduYtV771t0C5WCrfmWtVhiELdj7GkQzXnZB5OUMOb0XlHxbxd6TOrtq41
q6c4tgmrVmTVQhs3eSNoFin2wJT0t2GJMIplGyMTvzI56jlqzHWauRILJh2xncy0ghm5S5SGqfzi
goC5wv0a9sSaCI0xWaTb2E6c8dZZ6LWF84dXsU/NPSuGFWs3TNuYcs4h55xQ31dTLjb64ox+nQoG
TQXeaR4O6zK3zFhT0lz8gRmc7zXD96Yov2iOke7dJT0xR0dTrjS469UDYiy3qGMy327BRBdJ8hpb
YUgkb3lqC473oGQq4LwlQxYQwfqCIaBpx/OaCiBOXhVH5zgCZpsmQP+jdDqITDvYACRT10rv0dKn
oaafkpLHgTF8KMcDlxWcTSBuTfADKwCgK1jdRyrvvUXKT0pS3SUE70Yzwn2jdusPoYzDYxNFLyN9
bbfrmmPs5uXOyHXaHXV6k6cjFLAZKkSTVCZRh/hhBTbyaOKmTtNFu9goBOL3ziOcI1UQjXxoyLZo
kN1kRQtj5FUE44kU+5KedOhtioLnbFmKq0b3yu2U3Tp60vsrUHKt5FeGueeg5hNh5Fti7SLSuxbW
TUmC+zmInO89xCKELGx9XL3DEhZlGzvF/1vbxj+hyqUJ+x+WornO+GsOLfGXk3r2PHWeYHtfjp2u
PwPrh4kmONwxRoKN56rjwxy+TGKKdkLEJ+CP0+1gHFEMpeeu1rY1r/EmkBO9HVXcrqrmosU0aQnU
LmsREdLbSWbAWeupcXSKx6wx9I1rQG206Cr/NPdKQIM5WLjV1LIqnVfjrBcI8Aamdzcr6yFJ0Yc+
H0K6+mQut4l9M0ak7ZhW47LjWsM9DhSwJN3MENYOj3bMag1RoTk5jQ0D9ZDHQ3Qak+SjSbNqj2OE
IYlVxLvGgMVUnpySZRGjHJ1V9YkgGm/DkLxVoID8EpnDdxjgmKQEgutgIBnzEoHiCaYbUiP7CBBf
mFftpa/9WTGj64LtJXSzctsYStH54Bb8CK9cZh+V1EcwNs1h6MJTlunyCt0C/ftw6y6ddSCI+wCf
dbwQOKBvGKsjkSYNG7wB+skMmHEBqaPFNk9/DQhdTVADkivpW6plAViK0ENP4eUmccE7CR7Vua4C
rl7Za60iZ4dxWULdyLgrsaBh0qzful4Me7qiN/BF0LFPEHHiYugxaeAkt7oOfk0yc8TwrHqT2p15
JOH9NDkVTSVEr7zvYNI+4g4LG7XXsXWx7hREAmxxaB5cDEM0D7RNpiP8JeQEaqSqJpcd4Urejv0U
1bTQ/UjKj1E66D6kaM9VhEqJIoaHwruK2vA0tEl1hgSzC2Wb3Mx1+RTpsL6CJCGQ3rW3XS2B7XY5
TxQynyvD7SpIyfZwmoL4qu1McZXH2v1Mas0xm54xHR9WLA1SCkXXujKxlqPnNpNdRw02LNcO7Mbz
OEQBtEprB2gMcrt6wgaZgjEKr9FrFwcccoxgF4jcxPB2O9optC3qhLjV+rp3k3l3lQe6IC9KmEf0
IulGdF6F8JuDjnDyazKGvxhjM2+aCqAOnTR/bk3nOmlR8yqAkkkBjH8KNz0K4AHKjd8F8oGxG9IB
g1q90Nv7MdS0y+LYzKDF4i9D/QHph7u2GSRRhjMpASnzzkXW824iiXyjWfm4DRn3B319U3lUr14b
2JtB5PkeKDn3LOY5zQQBPMfmPkIttJtqFkA5wmoa0Z7XzVvvpLtK60AA4WMqoNDssuE0pzPwM0VN
6ybKRAHDievD2VLrgT+VloRxnWjHVDduTQsErjdE13GNq7iESaQCypW4wkrlrZnM3GUYNvUPKtwL
mvgG87+JvaHur4mw8m3RfgF4LZX2aSHzqj/OPWpCizIrsazrLky8jVYkV+uepocUfyYd3pEgjF3p
WsfZEfOWe6f3Syqp1NHdA9qP/6HpvHYjR5Io+kUEMkkmzWt5p5JtuRdC6pboPZPu6/ewBrvADDDd
210lmsiIG9ewlDZc9BJABdDjksuMFtOo4/BOlNG9QavENnb+JS6MF8Lisuqg63fe8+jDJSJJ8isb
jKuXZoycLB+Ovl99LNENPoDoyXSJKs0j8g6S6hrmVreCsNIdgEAfxsa9ouu2uPlmerFa2DwpbpzH
nA3wYGsgKS2yY91ZEWEsCmtqSZppWQUbJcnILolYSQ2aI+lGV0wvgV6DbYTh/2rqeFTnaemvBPhy
0lrjKoi12Hc2IyXmVz95GOI24aawZBYbhzn/kYs6OqiCfaQ7/9TP9wRh/03NyHlA+fHJ9Ps5aLVH
q9KsC+4D24tkWUBE0V+MWQYuPVteR8dX3SMiGOVuGNp+owO2FqEd36ux+5z9llC4RLxOCet6JxCw
p6xF7K5ZOMxcbzZIa5Oxg5nAPy1bVIbfAN8mHrMEEq25kBqYErP10IY8XVO9m8OAaamB20K/jonE
0OCV5Hz7mWLvrIJP9j1nGTOIR8FrumTMJtEfJExW8MsThd91z/oCtHMHce83m252dvghxVAN3Mx4
JGLwXo+Q6+Eb31m0SCu/Lc43ZozC725V5lsXs7q1rWu51loDpPCDsa12iMVMvguT/F64glaMG5yZ
tzSf5Tmrm1OeI6hzZtQQ9vAdsGjcsJToN2kQ73XMzsYR1z5ZNjmj9eAP87jCinf55fCj70g0y2uH
hQ0oRE5PaC50D3+OiFl3YKr2bXPQctim5DXjK2A91ByBMOjb90nWC4C+7yVLccOGEVDU7tZqwLv0
8mFNkrLOkf/gbAarfsxCEMYcoGGJQ8T5wcagA1ctOoBw+kPbHHCm1v1mgkjbDcnzjSZbap6KrOhe
srHfQwJB0TSP8Q4PMxMdPiTmwcACivH9tvzpCJuYyKjfYur4zPH/0XPRtoUSmIKzjekDyPTuGJ+s
duO2LijGCEe6A12Zwe3bhPpmOs+MC/3Gx30PiK5j3QaNMTPLF7DRGjCHV40fgdc3WeWlE20LMx4P
k62/apZQxzZlpirTLFplOGmuB8eChN9+Er5sXoppwBjTD16K2jkgTzQ2GSnM2Ds1H1OBTUTl149h
MQ4Acf0HPhZgPi6JNRXfeRh4+Ng6kj4xcY+M5r0d+GXdp7CtKvWoRvs7YP22dmO2W2kPmXQoraMq
noIAgV5edVfWrgQmUq5jn0gvt9c8HOAqmTFerQKbg4pjdDdHT57GOIOatPA07DuSoR89w48ICcFw
rGjsHb6bRJI/OvnA8qb908U0r71KgE4fIQSHlAjILKLzyqM9ccCzQ4wwviase5yaZ59JjUIDq7Rg
zmjiilfR/1xSavaF5T5Uk5sBvncMGLyxdgXGqcHhWd+bx65M4lU2FCG27qax782FjDERriGkySkf
3NUTb0wZoN4DAN7i1LHuhASlEEaH+Ajvjwh+mi7Lf3FEkp2ZPsOFIRZg4d7Yg/dU4euIbJPNgWl3
56iGpQZrl1EaS/R8iT+i4f6yfJOfy7Hvkil6TyIfVYmXWoyIGG7a5b7jf2uqcb8paxg1An++Wf5J
NHySbJQkvrXOqakjDg2gVmnHFMjuSZPBgu9MxNMf2C83RchYPc51dyxSj12w/qInbWB5xMgJ5u6j
Vv49OnsycUwwLR5VG6M1IODh3p5NDPO5LkPF49JYxZ01gijMZGavvKSR62x2HzOdPfdBx0J9ejOG
6NTlzaEOmjs9TBC7jHfyy1dVrY/WQEFB88OClVYxFcV5nrZFhg9vjhsniYWEmfiY2PDzRFjO1Zj3
1O99wFYpZfg1xoPm2OEF4+3xM8ZSDPBw8qMoCLSFMB4AgKCyhIqZVtRsFIzyAKICpaWCeJMNdUOt
oDzwWe8LAGEFMcLfFwsjEGwBKDeWwVWlGf5tXDYfWD9EW9dBvOeWHGOOIrGiJwHARLvqNPOmmNqL
62JKwKaJ2oU0evEBqg34PeDTyG/mY14qZLhLApsZYPqBM7V2R17m0nL+KY6UKn1YeHm2wQs6Vx7Q
sH+f6ulhRHyAXZCxJhjJxfNGbitUkCcj58Eia+IBpAXLhOhoFmjLnOmua2m9Uu18W1qd3VF+isah
21vqt6VibP5AbdKenQJfC96pPOiom7G6gwTS9u2zbllyi1CyZEshtgTliykpxxi+BhjGlHI9lPkD
x+2HhyrcqLzvKsu7w7Jb9fxr03HSBWZ7p/rTENDU4HIG94L3tFQIWdPWWbURgxbFI94GcE6WzoQM
Pe8JNzgwTxZNnBQI0O3x2XbgC2AztLJ8qEfIRMAgE/wk3YDrAYuBr7PcJ6XglxeXwaj+GDY3W5Wh
2sxE4G405JOUYg/9zgUW8UENRTQTaZS35962Yg5ncU3JBgfY61HYWDErla9EYb9RTUFwtrvgUFc8
UVUWOA9e2jCmpO46CUv9h9xVyBPuPqqm/G2aR2Zherm5KuNnM/hw6ibZY9KIxY7hDns5qrthQn3O
Snuapv3t6Btq9FNhOuwK0rh3QQzukOaL4cOy8y5HCimq96NPWsLZRVC6Kuhwn/ik9dgsbrrh8Myj
QBxkhKg+MsLzFLvFhlhVgxBFuq3Sx/R38LpdHsXDFqLdl6GLtS1HKBW+/UjLH+9nK/qWHTJAEyhE
TVhQUawUY232k3WQu3SN+Ypgle8XcHAN9ZTGkj5/UQzw5Zd9hSA9ou73VXWB3eESv96xluPxDjsk
7S6xOgHT7Uinw5u5QhGHRSqgKhRwpKH6XIzIzW9UO9svz+GMh7AvwwJno+HzBuXCmMP92ELDhtvE
q8t0H4WWvi+WfSTT5EOeJhT+wWjvSLzlrbY4uUvoK+h4GeeEtyflF6lBS1eH3/PJZTXAn+VhJrSV
KRRBuPWiFCOy7CIPE6C8WAvnpYOlCmASEU21CJHlm8yHHOejCCaoqpCk2OZX5pMmJKXTMXCayNZ7
78nxZp4533jxotTZqQBqWgJ5VMx0gLmNERmpLE3CxclCcpC5WkbKS2ANPpxTnObBbD18GQ0CMKfA
2bZZxElUifLoBKm3tg3jhJVbefRxKOp8lzDTajFfwocMxFgae9HghKztXSYmgzKTyJXhZdFmCpm1
e4wJyraAoepdR8uJjgihHxOODmQDE191QroN7Fbtojh8qpkmmS6KJWhUMa9Pwyn3w7ehqvMd0PtH
JQBMM3znNjhk+oB0MdLBpGb5m8rXqV6KpsFY5BsU5ppIIyhIr71bp1h2Iu6lZt2ehaBk79I3COhR
WmxrLMjYq7dfcJKY0ZD0I/fmJXfpIz2fxfKs7TMOBcEGMh+4Brd6KeXsjo9e5O8QdD4quxfbMLa/
Rzc84JBY8jBCooxDHAM69dIVJcdWDjlVZ9WRfSxkdJeXPkEKgOhsk7SnuGbDYJeE0rqKds5+Gv3y
k6r53cYOkQvVoO5k5cQE7tjDug1bPoAeecaKE3o8uGXg7AILmVY78hNN/hW4ruTycMbIBuc8a+Ib
j77BiidFaz1hfO7Xxj50wq1LPquESri6NfhZ6J+15V8XDJm1B55GeV8eceHllG0GaEshqUEy9GZ8
AYjEDEg8yfz0UfBq01D67dYOURRMcJ9XLpaAY/1qIl1d+43MLkbK8NB2fJTW5cututrWbzF71erW
WzhVxAw8VEeRT+jCJCfMODDqLQEDvibyw+iSfbb4HKSs2L26AzrncMgr+yOO9GWWGhAtQSPnxc7K
FBWXW9vfPrPjOh8T3ILMci0Xwlovvc+0njCMER5OD3G05/AaEzo/QzwvGs1ohNfbm/88SZ6ezz5e
hFwOY3EbAiSuJM08Blt3nYDHu3T2jIScPJPz2WSE1cXZo+3kp8ElUz1InjwZbfnRQ8TwwQqx4LjF
BOInUZXaxYhn8p5vNOh02rYGGMUYUIwmpmZPdXd67Dh9lSb6k6PNKfHgJMaqt1q2kBm9QitcaNnG
e6SGeAtDdD9rdtmGPOXYUe3IeoXi3jBw45fzMLXhv2SRzfYWT5Rb/03LpbBr+WBH/oeUyCg7Hlzw
yH9xh//ewH/YiOA2NblQbAW9o8yBL0tZX1RS1niD20+2boxN/XWrJW7GSHWbapgL39l/fDtB/TMu
KdV5AIUsNli6MxO86qFCSKV/PTy3USi936bUjPSLjZjosH3soBrXfYdnvZ1Q40EL0Stz8Nm56pCO
9rOin8PMr8Cu4z4dqG8tJHBawHkzxsmvO3ClaouBdPQMczOE3h3E3fpPoNi3B7zSiQQ7UrNPnpzR
1zRR00PT2N/O3L4Eb7qNfgmfglnafdwOffax76y397OM/oqJ2Fw0ZetQ6GntkvEVVNGTDQErrHm3
cQ8BfkxOWKeCjnJ8kjhBZFCyKEKs/M80q3vVKhbRHjxLfLFWDgTLglHf1dD5OwNeI1hkX9Op039e
vJ4WjzLSr7Ww7kteyE0Sqy81mn+mKLzLugV5NWdNGxT/EDoPRT0iV22eQMMx0p9aF8q/dFmwj9ml
0RTEvCaNQovpHpUXtV95h1rUcnVjhPOS8BRK+abG+oCv1lPiYkgZ8bJDR9tAPbxmgfeYEZRQWiBT
MaewE+LqgnzsQgfOoWsOUI99eHjcESfmJvRLjxEUzG0NwsR2eHKsZbIWzA7kdl8qUmegnsCmmBvn
jyHkLpG22PlcGQqhedcgaFjF6tvNWuqbkpj3z8cwwoibnQlGm3W4jRHGM7QYwNB8qDDCeu8005ow
RAsyX079cCiAgkq7aO9XMaD8Vnuwb/PYnfAeNc9mTTlpoPthjMZoYcclgIlhlxwB3jmpvY+s1vdm
0TP/E8cEDQjtMIJbaBlfoD3s9IiyaLXh74vsb5CC1iQNnWqCPTKYlV5wJeuZ+0NOq1wG7YZQATpI
aEF8OV5M5tWRo7pTLM0htwvmYmQY2CwSh1Fv4RAaG4fO1SRRSbtutbnNEDo3N7iGsNSMeGnlgPhj
mOWTaVOsg0yrVVDaXy3uLY1YWD7Lcchhbdgae7h6vNR99K+NaKXRpnxnr4rXksCyrFtTLHyDP6K6
+G8OE39lJpS2weSncnNoQjeu0CD5v/U9z95E2qPTFxI0oyadlcwhygpMWCCBedtHXHSB4A6jWvZH
ExlCM5XJ5wGvMgyxC5uZr4fIawa4FHh+jWAINuAmF9ZLkoS4a5bGglqN8iTo5GKdvkwVa8lqEReb
i5gkNL1jO0fnAdLusfHfSAngkSvUN67pCMow7DzCn31P1bwjKPCpye2/3B+9jv3X5QdH3rieW7K7
FNuYObJJsKzMNxOrNqzZawXVMbi3UtqAagB1GkCZy4k9k0C/sS1a8Uhn3awsRk4SsvTjTYPtC5/c
QA/T8RygzkAbsupzD6+WxkGpUDX8mc829kHM5bidNJxZMJRE2C+FQ0XC8yyAVQDR/QRUcigppl2G
8rlzbSLWMxMfJpwRkniHK6Ok51lmO/WFSKGFLsM7JjMKE81Bh/ncMVvm/qQXqCQGQF5R/RkzImMA
CI3iXas0RvmtBEtgLnJYqHveUpA+cwRaomCMnPabuMCAX6UYhaucGBck++tqyqqtqqyNtzwOtWAS
Gpc4ja7+MeV5VHV4NrB0IZfPX+UWHj1jaCngGWgmPfHmHtor9KfWXuRFfmIq/gksnhbeBXxCh2jf
B+afMujVvo2umYbBcsNZ4jK9z2K8eFsLUn3Qyn9M7Hx6ToZzb78REMJGivENi/Avw+h/A0w7Vpj5
VvDGHViwUIYid3wc4+bFnhEpGeWdqsAD3WqBCeHK1TI9ZAYVdrnRDhYypGrb5zIW5XZEPBimgFey
9r4q4b0jvt84ir93RFUgZ0g7eiBkLVRmvMOFg3yTHCcgJnWXQzj+pDdvlsNznD1+v2/wzmMT2brA
0Hkij6HYFgYmZWLId6JgBgiWCbcqjUsE3QWvfRytLE+VRzmVj2bhfnEIE5MSaDb7BH5VZlGirgNf
wTjxr9kZl5qqOxX5lxx4PwuT20+SC2hNHq3bge+KSmFvC32aA/ubTf0PQcPwofxtnh1Np8dMjLNm
ZJFUojxNZw4At22+stl5hEm7pI2BYwRzfFAFTsFWlZ/sJH0YgN0PXsHsO9iALKLDHScUNHIomn5U
ghSga0cMBhRWHhMAFhFAQ0c7wRNkTuIFy0SakXwB5MS+mSzyFvEiQG0FAU8zwJT9QEL2EG4sezqH
amywwqOm00bxo/Z4/1ktidHeZ9guj1LkEN6xt+YpXjvFeOiwtNzZXg+ZmK8gi7BZl3gu0gCUx0zB
6/Ea99v3WPjzC4abNju3hOZclCLZolIgj71u9LntoY7xhLxl/jw9uqm4QB/sV95UBQ+5w2EibXqu
qlwSSVV7JMFqIzodrbHyjB69IPsY6vQs+j78DJvH2TYhSztp+Eq3t/U8Nh9F8U9M8VsLh8+xO/86
LwqtgivRMjaB1TN3xOnrFHTvZKs/5FXyZBjhXmi6XdfivPJV9ZKwSlmblrMihxLLhCRkMGuSu3ZB
RFDkIMCr917E6AJhWGPmtZTAyB7eNeZrdsev+7bxLlqfiXLA02iOioRQVkwUE5+TfqhiZ5eQMyQw
J9ySLb7TWhi7oW1fTWirvEselkilS3AXYiAhsnwvI+u3trICvRxu/LkQW4u/fZv2hymuUOuZ/s9k
pPk+KLDlUFO3yQcECXLoMQUJ9b/Z4P4Sarnvc4CBdBlGPB/aLU4bjZLTHtYdo+yFsQE3iWXabZdf
HSLnpfKjbOMlcDwwv4B/jZCCdNlo41v3DpSEtgFRX1KLnTj5083DnhcM5w8SSjdjd/VsTunBGeVG
YiWFR92+MtBalpyt/12mYUF+LAjtYdNztvIlsAdLduFYk9DtfjdTBf2fxpAHigJskczpoPCAN4Ez
GZHXPud7p+g2ZB7ssjC6hjq/htYN8+L4ercQFq710okY6O5wU7vjN3cVKdmbClb81nEfhUPiknLl
RxaQYpKS4DnG3QE/DUfigFwBpK6HKlFg0P4ldMtX9uGvJTF1sIPpt5pm6/ZRDq0RQk3V8fTAcuQ4
Wbqmbk9YBg6Fkm66aNtnx42YG+vLsvna1pEAowApXMtKT/tKyYe2CXBoq0jswnkqgG/sqJ3fJfe+
CidKMtloau5Pk8Y/tlTsDHL5ajEJYLBA/ofKXtNlAZaI5jfFrLAjfttYiC6Fx5PLwCemMoOyNHAw
L/Mf4nMSiTOwwfjY44zCCgntys2cofS7ex7As98Bb5QyYlkTxj+qgPg/xL7LtCchxqE7hkaGEkjh
dVnwjtTBmsR5ezUE2CUmM8ZYPr50yAm3oEDPmbMoDl169zDqYZA2O2dCWwe3g6575OyvG8oQc3+D
48e4JaLzMVnw32pexrKSuw9+gcHbgPhgie8s4b4P7Cs3FYIP+Ejgbcp/vmGGEIxQyA81jQ+bj6VP
jPueCY5lUWTWT3YY7LBoORdmiUXOWeNSAojVvo8e+COhDeC2YDfR12geVBBcSgxEuEchTPEeysAU
PdrLAF7WVLpi/nbd/q7KaKJuCDLmdlCwWdVwWFuchGvSZe/SYWy2/y87VQw4ksbNBd8btcPSoSaY
gp18bNKIW9l3mNOuC0TEK3K3vvOy8HfT1IGKsQcoRPNmFmxmU12zlw+RMnkULbnIr4VhWSvHNyhM
5O92LWmIk7D1thfhyV3Gk9BPrnFA3xo197Y9XeEJft8GWvTNcr2YErEEZcIfeoNQXgshObvVoFbf
nMKR7X/ekC/Dmx8MBeeRGBAKUwXo5CTqIFqWGGFG59AvO5YAuHDwA/cAyHYxZkF4jiz/6hIigrWg
vQPWIEXAGdn3T8pdIOXZSHmfiwPEx4dp+CLhl2qF1yeXxfhxaWiC3l3yrB/ZIzNXl/6d6XVP9eSd
TXBnUoHnh0Tq9zYxfwohcD8zYNyVSxmrWIa0sXWPn+njrYhMFUaWcn6BtoVr4PjtesupGABPRzky
L2s4Fg1oflt6BOPCV0Q6m2D75wLtut1rjg2+iB7ikI45qgq9FhWnyfS3lyylzJA7Pk1rnrth3S1H
+G1Cm+CqrZPC/msC5K1rd/6rMv+SV1O7V9GV1TpjftifqjeMChapHO+hXmpaGJGgTn78SrXti9Bu
CxvUXTEJbqZgfG2L6Mls2I2Oi76cVKNtPZk1bS9wLMl1iHkFqdagTG3gQr6NUwRVYFYBgvi1tt7n
GGYJ0dWkMBfsUxq3+qwcljlTThgSbGi1HLcmRcjIjpWoDrHfWRvVBMbaYl/msja/UFvJy7GuhRV8
EvFJ9eh83jW/Ohl2cw2n+GkKqutNgZ2oPjxWfXU/hvOzCUuVyogzVtZGWx/tVCBwyVK/8XJr0vRv
73HpyoS51k3Dd8gC1Ky8fL75JjdWSo64/UbeAWrK2OGCdMXnY6mwCK17z9z108lm9rUw9dzf0E+n
DR6N5jPjWAdso28mgOoID5zxM8zOQ8UMi4l+uVaZOHpp/XecYiyTcKiheFEnJza7SV0BMcCy9bXN
9rXLLlaZrkkuOZupJN270xLU83hTVA56FodMha9dBfPgNkgjzl1ZpNCuDCM+lWNInNDo0/RQ60xJ
Twq5EyK/ntETEdYrYJQfsCZ+I+BFr92CJyFgSTQ/dI6oFyweuD0Jn9j+7OOch7+cECw2snrvAZkP
5vRk1WyOyyWkgnwPYCyriGAvjEdN/gxbluXa+uLZy2dAry6+hET7rf2O+gJqiRwkI70AJ7b3vIFs
VU5EdEDxaYGbTl6VmrCOzZ8EWp/hGsZqSKNlJy/wpkrGJ22lIe4PS1lPaLkSe37XoNbKZmTuB9Qf
JHGeZbUj7h6ukmYzEwPvF5UBlK76y9zSsXiDhGDjddM2qZtzCbmPzMJvHJombLiyEoRuafY9phm1
HFhky+wrzqg17f4R25toNdmgJOMicsqbBlLHY70sgOEIN9i74i+XXD0TE9nRWgqDRn3q2vqcIwmC
fRW06znEScOrNEeXWt+stGJNZRVe/x2ZDM9JeYl7RX9AW6gJMiGw6QWsqN0im+0rCtttVDTqNtl4
uIFBSMl2Ts3HOCpudxptloqL/Dju25KuZJ5AKWJVQ5AkCKCIq5OUQIuwmCEOwDCWNb3jSK2BdXBi
ZwGbUxWgdx1TdYOi/3ZLM7jHfo97Mmzjd95TpuolbvzHdOPP/659Hp9zImQYjDjGdFASr6vcQ2Dz
tQS77XU6/fVyzuBQz581Vg8w/UEBDZt2qH7sDCfba/OvpXA1ECmdWxMoEu+jtWKBtx4nTuJaRm9j
h/+DYwFwduFwrWfEdeg/KjQe4VNhgSdBcS/x2c2PjCfdTub2MRiCAhqKRRha9CCDSp5TzPxWSYVw
ljb+vfM+xgo6bMybRETQM1/9APDwDdOba7eoi20kpytbDtY+LOlK0rKmJnlAAZ6X7/OOJXbgBxCD
7ZJFNBARWopTqpsv+Anhps6Yy5dfDhnvwuVDJ099JyViDqsWn7lJd2la4i9N5Z2fR3fGyFgq4X14
sj6GKX0RZtmhMPkLaI4WKWGEy3V4f+tiIsj0qyIFUfJCb120tnXyMqQt+L8B6y1NTWzfWT1k/niI
jmmfNaBChMcExgfpXcWdjdKNhe2gNnFenfyS5FDG2Xk9aNqUfumYpoJrlRXyIbPdX+xmJW2vNutT
ZtBB52RusUJDQVMg1Vg3+sMO/G9j5O13Y3gHWTV+BFgZ42+Cpx2UfAp77GxuuCfrLLAi+1jUJK94
wNuruY0vFZzslbloiJDFbW6vjj3nZ/YLSFsM+ZKWYD2soEushuvVxAPNYdS+Szd5a4cQx3byfjur
+HGC6rURfILhUdq08Q46wm8H3M0+8D8DjKYtC+dgbCCufMDF7Ln72qTQU0ZID+Q/boUsZwpvmGZn
BAg5/Z8b0cgVXS+R1kBj8/zqSQ7Ni78wYmjLMB2JN211LQigImt8j9l/emYyIZMQNndTK3OrV4OH
+rC2I8XTVR2sqQR88IHkYmJv9srJ32De0BrFtMLMDWqNxBZcwcHTq7dD9pmyf3QtcH6D8BEdV/PK
bB7iwkUem07U+a7uVxq69sa1RMZ6x6PlizD0MyOws+JsGrZ/ddj6rhxAYzi1BGMsCB+PGj+ZzbYl
Hd3XqQMbZ5YGfy/Xte4+GqeDncK6S/o1zYePY2uJFRNURhvNUaCwZmRGriQhDyzlaUC36VhduxDf
9Wn6SAdZHKXh0+o7drvj9DlMlfeCbJ00njIE/MZ6egW9nOx6f/4gZ3rcF4s7ImqXcw1lcTs6cFsF
KbfRRLhTGqVnK8SWzidKffQP6K4vi+HeKRp0C9J/iuDWM7bnE86FHPhmDnnD7Cxc7fzpbAodHCPq
FAcKuqsotT9cVP+m65Bok1nVEWrkkwj6alenZrBFSRIdMr9+VMtjk2movFrL7NrY9p05+veRMKtd
YyfejvVOeZkiGeHuL0MisNJqW5kYyBtD4507kr82jAwze5zIP6p0fHbHlkzAjgLskCS+n1iGQxkt
T8LR5yAqWXU7MmXCq0x0abMJ/0jLvQu2NVdKraSYqQwBOqUUzh/sGHFwUkqVcMTfIoui49QLCYKA
/eU4r1UH79fTbE/wp1Q7eLQBZMiLk3doG0249ijdrxLgoNLGvFc4tDAiYtXawyPJg6IGfEmeyokw
r1yUH05Y3MuYMJc5QjIhBjPcVFIP+8HNn0ig6s6B8vAimLrdgG54Gw3WAIrbx3tB15yN5b/SqmKu
qlrXNqbBfWghnJ4TyJnJs9WkxV5YWb/tEA5V9dXA4ZJiExF5gkk/Os3AwXikOIoBPSvC8OqAXfoQ
yOAV8fMaGvR+qOP+BdHsm+Nra9OkbbQDhoVoEdonWyGP5/1spvRqppzvueP3xPz+K1ypDnFKElUs
pANXOz/aKVy1TvlLLLNajNjf5eT9+GMLfJ9g4WzEhDCaya/m2NnQ30mgi2O0KIFwocz2tdKv/WQN
BzKVRhbtenjI5feI+pDQ0qFamT7PJetqcZwteUyE90dMvX8xOm64sDqUr2EDnaHv2a4ARbnJjuzP
eF9eSfnsHqJ8PIMKQv5hkEyzaXsLZoUXBaZuid9GWi89A95WombF8BquXDqQej7t0XqxZ1YyOekW
PvOUBOxOZPWBLyhQSA3xqbYB6SBOaWmJTYtJJXq8Zi9mWEwB55gZdvFjM3iLDYdT7Ib517MggovR
+J5jZp7J0yORLvKS1i6cZy8+980fxyyy15xtl+jNFQkx8V5mACXNAPUos4/tIGHVxT2aLmLLopGM
oIBdm+EqhInLbet4kRqzWNRzyf0I/b0iRmAry/JkGbXcJ+GIe0eM509Q+V9GlfkrYeeMqUEN4mFC
CvSb2EX+MwPl0aJYBi0hAjALrXVX8anGnemq6EnR6PWe3925CY5eg3iPBS4gw2jSkPWY1CwK7oop
b7PEgLCgwU+hHPbaI83HieuJRQcV6vav3DWwlonJ3RL460jN+xmWHcywYEaqOzUvXBSOMR5xiMZb
Z2CUJFn10sCGeCLP7ksZE++xk507LjtaZX116mLPZbCPFX5pW5IIntjj26eaxL0VzEv87Ec6BjOy
nctEDFARzj8T+Vyn1kOYlwQF2puwrw8WMZkry7Lma5S8zrXzUozTeO/J4RRng3+uFy+YJOPGGKgd
L8VwZ8Gj3Ocm330uMr1lU8Y4Q/CPKhwwvpm4HEgiDY08KtRWjY997WIrGDTIpGpeKXNWB570yzyS
1yDwm0TI56e7xpziPRBAvrLbxl00JuZ9ZZH2KvXrbMTqTrkrQyweXqob9gi2bOItyAmttzOF2qBX
qRdPgSGjIaWytH7+ZBLqvO1s8llMwf0qiOPUVfrSlDFx5DBFjnVZPrrErqxzlmIbtv3uakhAnUM8
cMiYmfezp1Gxs491mr7YzKq4NzNnPTCErJwgHh4Y9jcWrSvRpd3IuN4/qI6nmBaS6D2VPZt2Otz1
ep9rW529zrzLBhqy2+sZDg08tQFX0ionrClYSMlkX7hrotdebMk+aZytf2kn3rwh//2vOldbeCPi
MCyDdmuGr6zfk33hUHinEjJ3JF5tEVREeui/48izOHLrqL8wF13zs/G541q7d+2SYTdk+Fa45m5S
OKLBQkaFptBAjlazrluGGjKy6a0TIuKMsnxgL8vAxRRrNojJZju8ulnHImX5/RqpXMHWB+f7qtqx
hY73sP43fcMlnfJyE0dCb/B8WTXcsa2bQzwox8jdF5HyN1KNP0xuOx03NTQ8ABsyOUnJkwolQd39
ooh9tIjtOaajt8sybCSLaRoPSDMzC6CZ5da3qDmbHWg3YwsOVlXwiUoMgSFGEkKQD/Ghy+M/roNh
RzGs7SbszzAsYKra5XZ2L/9dpyh/roPkIkU8rHoYcxPj5xj1WPSndrEVCDGHKVIbM1IQRSfxL+dH
PdL0Hd0+22N589b5BbHXgvVJtuRWz0BaeETpVc1eL6sxSubp/qsM/8cZMGgSSQvJhFGLktNdteth
RVfcN02CLUINgcCnezWq5V8JdgkNe3OWboh6H+rSByvBqWyNX+QpT8gbCKwKLWSPc7pKLw5QAJpR
/qRJaJLNP3AQIDpZUvOOfEKfYZkeg2P7c3dvZcihXHgGZQCpOEjOQTATcIGhN+0HhhwLXmEiYsG6
nQPiKZqR0cy2hRqkgixW3xFKQN/YAaemFo+Jb3yNtfOOBhlDB/GVZ1hNRLFVrQKi1U2OTCYjgHro
xUxprMRrlOU8oYTp0DTgEmch/EcLxezJz117LnRGvrpoxpe4dGiipb+TUcu0CLxq4Q28HrLkNxsw
oakNTemQbFh14//GJhIBzlOcrQnr5fnv/oguf6ULfx3b9JfhH+bzBBIxsvmvpkflGtUH21FvoyyC
aRMl7nlKIOJgYL32/sfYmS23rWTb9lcq6h11El0CuHGqHsQG7ElJlmT7BSHbEvo20X/9HdCue862
q6J8I/ZmWKGGJJjIZq05xwztZ1tqn3Ivqy6xroyVUUzxxWQZ8/u4e0aXcu7DBglaI+d1QoV3lzga
7SO2THdQsKiYpI7G8DbXsaZdWKSrfTaG+QYzjYM7JgdgSMPSF2UIrThpTigOlzxz/npC0kYu43TX
a+MnDfIObCFkrCl7x7r4xBQbrccZnpGoE59AhYHAT8QXkUb2R7DVLMBAGlZaxofu4KdNrH3WKG/D
4HjwSjHt3Fn/XObiBf1iuuPguaKnbe9wDu+bPNDZgxnJIVPF90UKXkxQ2lgioeywddJdbxt60XKm
KOyHMXMQ4dmPXcip1KvckTJxBhIhMY+grB/++pf/+sd//9f38f+Eb+XtD2aU+sd/8/X3spqaOIza
X778x6cy57+P3/mfn/n5N/5xjr833OPv7X/8Kf+tvLzmb+rXH1pezf/8ZZ79n69u/dq+/vTFhlpV
O913b8308Ka6rP14FbyP5Sf/f7/5l7ePv4L24e3vf339kccERqu2ib+3f/3nt/Y//v5XHZOAIxZ+
PFfrj4u1PMk/f2J5F3//60P82v3733l7Ve3yN8y/uezQpGWjtcELD1V1ePvjO+JvQpqQwA3Hgl+9
JEQU7B2jv//V+JttWFIIEq89Dx7r8hJU2S3f0vS/waFDkQiN1oECacNs/n8v7qdP8n8/2b8UXX5j
AmgVf5kn+RPXzuH065lyeV0GJD4DfvbPfMua0e/SfQ19D73t3dBUp6JNH/MFNjsv+zc2gJ+ChuY+
qCgAnEi/fDkZp0wXt2GeZjycZMsVrXyP7PYt6c0fll4ViIwwzOpxsw2vZIK124CN7sZLxG+wfL/E
O368eqRIOOekgcbJ+nh3f0IIjlM0DV1DXERXTeiUwkg/aVYBZ2dwHnr8goRbYY1y7ensulgC2w7d
T2iYxyhHIRRqzf2o5d7GzsP3KexxZ0e847gssCJMYlvk7FNF0alHEmEfrRjlE7PXa4TGsEmPboUH
g5pX8hss4r98IKB3lzAT2wN0rQNw+/kDodtLDkM/Rz6r/5lKL4e3+TcA0Z9Zhly1j6fArMNIIjJ0
GV1/TuNg5XYN3mSEOK/1tgj/0R/ZZovZpuZMHKS0zmT6m49K/zdPqjs2qaCucGj//BoTbjZOCNVx
inwLTKKtUEYPfb8LtLQkI9o9CZfPhgoucZp0uaIeFX7rirdC2WI3d8V32ejN/eRyFDcjm2W1137D
vdeNBZv6v7y8j8tiCGGa0tVhjcNp/vmyEBATIvgKYz+jP0NPS3+xYM2dgxk9x+i1D0H6OFietydd
AZmKRE5MYskt0GofuEF+XbzxTUZ+cZo6O+4W80BzFYpunJ1yQ1MHpuyZHBCRgR12SSzq5+AQpkRI
mYTcbejIIjgqTPiKhWsie6D5llbJl75ne0WEH/E9uM5P6fJgO2SWtzXe1prNIfUU7ZZa0a5q+h8W
7drnJuX7dpmRTNFnx6pA/2uZL52lgWqs0r3X5dG1857xk1vbdspT2ExNuo1zcuxiF61R4IGW6ZxO
rCczeCxFCoikDBTGdvLAexz1d+hpim2FMYMWEt4fa6wcv6FfstLMZjowp35XMn8aZ+BgjRkAtmuK
79rIidoTIyTJWV1cjbvW9oj/TpccVZBCJ0HQnd+XZvZFqMAvAtxKkz5r5x4bm3BMxJGddshxTayw
UMAysmKYGFT6Qtx1W62rw5U+uOohSNzXoDHdmwt4cdvo9NkDNEJerJytPmGQYIvXH+ZWey6ntLjV
NG5t7ngykh/IojGuSfOqnNa+Mhq2Ch7mpNXBSZnU+TTvsYNdyIGbfCa4nWiiZH8B0WKsClnZpDCi
e5oGtf/TgvLPOfvPczQ2p38ZmYZNfo7Fjavr7PWWkfunaQ6LfO/0lZ0AIwg+R8qkgkhpbc7kSdKT
o7Gt+1Y1HeOB5kCYdzAcdGyI1eSDqucwCphq3M15/wRI3/RnBQ7hY/Q1rYYGa2y7k47WrKSqQFmv
UrdSwPXUoF+blerOHAs1lZVn5LnI72cA8pjGuoOlF09xSWW3DygFZx7mSVii1koixj874RhsMVZR
6i3dcl2Ns8bhu37Qplmcap7jro8GY0PnYgIYPgCgdIcz0TdYbxILWeJEnEKTUror1LFxS/3s1tNw
nqqnRMcz1QLMoySsYzVz9XMhBxuhoxPtC5RudPS0YMWZEfOVXR7oRtWbNmbzSQzcV2pQTxIvxqGf
iHrDCnsaaktf9w5nBobTvOdDhcESFIvtVR4sspUvlaOhyMyM+zpiGRnM/ZRr5iXLxLoPqJ2HIYe4
bs5CbMTjj2j2zGPC8QQo1ajofnrheegN1P0SVWC8tPtF3sRUOnDg5apExqzUS1fgYBHFFhqQeVSj
1ftpf+uTiKy5JDGpdPYb7AfNy6BbJNDF2FBtrd9OYXpqFlxwNXzibKk9iyWfURdyLwXxDEPd07lS
3XASnVFdInKifjMszZ+zypYJkw2D5ZD3bADwBWX+87CUWoUjo0pj7BCMtSyJrl4hzVU5CHdnmpgj
pYEYxwWFcVfb1M8mavpJwvGP/Wd7CMZdM0JNqVo3goAy6YdwsL/2If0re66pVeuIPiQ/kFnjSVAz
2+GQRYIyxe9OPVl+jwZw1QDPx3hndNRlsWwFc0inoXlsIR+c3XfTzORFhxgSF8ZyxE0fbDwyd5wj
6SPZIP5aG6ybrEq1HSkAIJhLoM7Y4rGq3Isbhek+tzpnU5RQ4cIFszS0cbmzDfwxcTTaG09vW6bT
cNcRIXcwZ7BW1pCerXxo8cgCCCqH5AmVXXwl7/PoTVSlMLOYBy9ePFFkMkWeJCSyCKxD1FXnsOse
a2cwd2EX0wbp4vdooKpcDrag2mjcd1TTEarl9omoqRXohHyv7HrvIsc5ZkWt3ana3YNiALqi5Ufw
b2gcphzvu9Y0x8ii8tF0ybPW2QPzGcM2R27ng4d6JuFjlTu2vH6cypCJAlfvybftRR5T/HiSkZeS
GJs/zyG5Dhiygk0DytiXaOU2gl3fuoHil1RluTE0/kxpFASeRsU+yunOe0Z4oQFIcTajTeXYlbjq
3vhCiQsVANCDri0lqsDiMKOEOiVUKdZ9nfCKOKX8bsway/bp50XedBm1NikCukE3+Jeg5CGhdmV1
Y+o3UZmdE+K1DBrJd3kXgnGjw7PBdzYRkyaxYjG5HoV7C9144ZNmznEB5+mxwk1kQxtNiL29E1Pl
3efhvo1gPbpDKW96qFFRJUEWZeNJD1heaT1yQVPYKOGUu1stCoZzYriBD9/q09wlwWGSZMfbrHYP
zeR+AqhWrWsEjn7goEgzQXBsRktAyI1oZjjm8wAC/lgLRDp6LKtbIu5w9x0tIyhPiRlOe6G7hLF4
znnImzONoOjKnsI5CNT+G03F4qgNOt3lgleJrjrbyUxRdmoCNh+yjs5NoDYQwbtbj/JmHQl1rju3
IYiGjWKsCWdtJu0f0IuhNk+kIAa3wh7XQ7PALAfGkqv356Il43sAF+uD+C9OLSGZd1ksGhB5M72W
lhXBamZxnWu1Q4HfMldVUEPRHJ51G3eGkHLcWkSMofs1JOG3lDL6EDBmJolJabrA3FDmuJeQbq5F
VIJHShMinbN0+syUms5AEovoSlM9AUMYw2Xw5upoSzp9Xlb2uxLC/D7R5nssZt+msY4PmgM8wNP7
blVU5rdqNJPHov8y2zfdsowjaFCkS+yMAF38Ltvi3w5K6mkkVFnkyshfByWygVazmzD1Jcf/WfXt
0RiyT5PdNAeN7mM+F6S3Fh0ONMN0MCI1aXueXX23LHMisr9QgMfEqGWvvYgqrn57mBwAbhLUSt+l
xn7OQLoMSeVsxthpf0Oa1p2fw8CWdcAyObBYNinvnm5J9+d1oOhd0MSJgJrEdm2HWE+staxb13hK
r15NxczObrGW5/tyGYpdURlr0QT1KhbueEMtme0FNyPhPZQuEegv1ezyHrBLQ5hnVN01AQLJAOra
gdogZa+hffUqLznQovI2GSHTWASZZiAAJtveFuVqgOJ0c/BbjSVR8l1OgGtJRN0KokDjU7Czb3PW
XCc3846M2Q2un/hL7pdLJ2KJWKEKBaoRlphbWs9SGXsteIRdRXPXUA+WIL4lzPV4m4zPGIG7TQk4
hbrseIsnq9l5plWscq0tV9QE4lW8kB3EWAd8kMuuOwTAModbIyuAI/ZO+lDqqCmSxrh1QqbMRw21
1gwTm1Z1O4SZi5VgMnxTsiWZUbqWNF62dBC/qj4yt0aRkORQJS+NZqXHUd1CM36f3Wmb5El8ChI6
mFUTPcYuuk03eGqHvWElAGECCcBT1NYhHDPGFLafVVPE30upqVWX5JGPv1ocP2JngJ8Xp26uMXQz
KZ9ydBNUovZ55+68sqZN41X5pzQzvpnmvY7b1I8GQBIqLdSmg4i/kq1Tb6sovqsEcTZ1PmXbgpMt
puuhu6Rt+DqIaFwLj8htJutdUrFLTIqY+OCBKnrUIKC0m4GhTAo3AjL89MtswqYLEQi7m11cBq8p
VMF9FOfmGuUzqSY9Eiksn+2Y9kev658/fsWsIesJHQl8F3/mwjXbNNF9Nokbq0jkTlluu7OS5ET4
NQ2UsGdSDtWicEoRdHjrdgQkHlfJsTIiQpCjdEPu3LDGwdCvawnkME2G17pw3kbF+owTfPITDfV0
Kr2jPpcLKvLBquGPkOm2p08GR6Cu43tcBc1vTto/B+X88260JeGxNqUd59f8NnfuEP0oGGYE5qys
VWUmt6icv3e/zaH/l5WUu95FwcBqCtP819Q1Q5Bg1jRuQktSozBUgDL/8bsd5r95Cg48jmfrlPOF
ubzVP517XOwTDoWdhHu7VytcCpMv3jnnFZEBL08Y00qbzJGKQbzNHLzAhlXDh0AVKIX5/p9fi/Gv
9QsOXo6UlsE1JRTtl40DysZ5sBZCAMQR72722kdi0LtTnNErGFE6YTtnd5Y1enoHcZYIhhigdqiU
fqtokzkpHREtS/whv5IVYp08Wgtm/S4XxYxdm7sZttOK2ZWuDtobfLVEKnJ+PlPtKC+56m7/+e38
kpn3xyixWbioMjkuKae/XNre1szRqAde0ATEAijQkpK3dkJTXVOT3meNMRZ9wEJPaIcfiVnRlXPj
E030B5PlcqsrbVdh7gCnPU2HRKdr1xDLHUb7OUkJvJgpLaS0FbW207bVNEWIWun4elEg9wiT0Ebl
aN9kX4PYSLFGZckcry1dLKiz8FpKeTNT8UYxijQALScFPWi/2wTZXHJbvcK0ifbkbsw09Y33zCaY
uqf1vEZ9+mQFYt6OIjt50FBSkZ8zS0C37tqXAJnKMa6Mtwx1D+1bhc/MhAntIaP/z1f3IxXo510m
l5YV3TCorVJt+2WwRHVjD0yaSyYJ+qIoam6mKPZpLLT7kba8qXUaLVYEu1DSoPmDkhWJAzRp3pvJ
gNoUH3GZ8lsz+9OCl0s8TDgze9HB0OKGC0+3JEOp0mtdc9KyTeGVwPtKqOJmrxPTVMm3ui9gslXC
3BvGO2xu8CsTpaA5AoMeV02wc43YAEFoOpdyAtjY2vMaYSNA4qZ57AYJlA+UjR8hcukrwP//+Qp9
lCx+uUKUxAFU6eSgsSH/tdhWNKpo4Hf6OGz7jcScOgX5S0+j/w7lKupFFUqfTom7gQwcbN4REjv7
cDbFJWvBeyfEtYaj2fu/e1m/7MXIjZWCIj0JaNJyDBvj4s9zTqE6PY3YlPttF05Hp+shL8aava3m
aKK3FFjbUgzbrkf+FEB0q7uZqWhuEIDmOY7CQmzSgote0aMpHGNtOGgqrKJnCYPYAH4Y70oQNbuQ
22QdZ53cFE7ab/LqBpMBBqCq7DPpDe5aMzUgLxMqwhR14cEpmtvoTP3NmpqQPvrnqgu9lzmL3wdt
YoEa4+coTm1AHgHDIV6UeXDqrsAYfD2MoG84RXYeA2rci65cq7ND5i6aeTNkYo1jbUc1sFe7SFod
8Rk8fPzr48FDKrqyeqzbQeUYSFNcQhCt1AJ4poN/tQx6ambfgONUKuYUZ9v5nx402bqYNtiO0cGU
4wrgBE6x2Jk/g/Cq5umOlUU7yZBsCx0aFWO/39XdNK5dilkKoFKlx95RZpG9GsBLZ65VIZFA3jhF
5a2TKBGClj1+aDN9VbVJI5eCo00/v89XFfthP4U8IOqSjm8HlVdaOnufmLpkrQSSEQOhLiJwzuX5
Yy5x+gSJgcpo8cErjLdGN3xtZNg8TC6itXAyUMQEA75MUe+CbEiPg5n/KPXwEBn9F4IgUGsmImeg
NuHViLLb0ozcOd7QHKLFx+eSuuLZD1HLWAIDrj2HcBpX4EWg9zaEHSAMfcHjoq3s2kK2QOyBA2UE
8gnXo3UxTwjIvmwzHT908x9WkKkrroSG6zl+LVpk36VbYZBKOKeyU8TmE4OAzcTRMfLyAtVgj0jD
Pgi8R/RSFnnwrEkmygXkdpcojpINlcOKCGpQBQOpyEvcOIScpvGck2XCzKvt4kTwHaYVNsj4BZEn
cRDxZ2E/ijr44pBPtArztuFs1s3+Qu4CiDOjMHPAmJa0h09BQwAEaYz3wTjjq6oQGwc6tCkrwFWX
LDiKOfoRRsZ9owdEe9bxzSkCoC6OxFPRAooP8R0lrSwQElomUpbcWbv4NVfSgXye9vZr7QTGKbLQ
niiXjaqOCi3UvwCVN0+EOz6WdsM17HigjDZxdh+XyN8WVUQDwbONnVvnAVIkMmBmTZTuQTmmD4pv
26k2fqycIb2WHuXnxvUh+VMpdEMN3X3yI1TA6sOkEzfQoeWdId23OW7SDdxitYSwgwgop13dJ9uB
VBbGkOveRNJ8jy1jPljGD8SgJfrjsiSsFiGnNEhR46yp5211prgYnaGcrnSMpqTvCYydYfNMkERP
UBa4zCrgY5RhgK3Krr9EI4BlFanJV0MVrkTua4bZH2nAp2iCLpHVN+BUnH6bxAKxnmHgOUrGrRz6
Y5wuKcmYukh7UvMmMuJLUumPZWppZ8UtcbBVhSA9lvHaLlYE9SzArAJdtQuOW5O5cRzi+Uy9gUI/
8FBwOqF5QFG6a6wpx0aD/pIew9bM7U9gmlBuNf20nbIYNTC3x4ozb3Aiw3HXGAaTE4FJdorBzgbV
CU5mW8wqusbKShESiJbXwhDFNHCc9PQLOGaK+9gkvumJcxfk1JjpQn404QOB5D+QloYLdgwOnSeQ
jMr5K58RdwlnAd2cUIw64rWE4bfBjU12idy7wTQcG7tmq/Mxs6RdCVqDuJU4tyw8g0SWWdPwLnXg
6FMZfjVg8Pk4YX9wL2ob5WFsouygrgCWV32l8pMWdsDRnWHXCs1A4293ZzhLVlbxM4mN/SVL223T
mNqeo+vGK+1kPztclUb6JtpdXL9QDMFRIL+h5Y8cXp5Ykr4aokCE3ajvrZPC9EVyt05HDfEp7nKV
Z9fcSu6HwGvu21B/tHWosPaINIhwquiC2gudtELTPWUyOtpxjxfFew/wAW6Hlr1IKOtTjVNxlVA6
mMJcu86lIbH3RedRGN4W9VsPUSumji7l50Gm3PwtDhXUCxhbJ3zwaVD5NfyvLeYQue4xLd/RcR63
rUtIJC0EonI8dW2W2WRyT+SLVJCxs+xiZnV1ZEOznZ2mvOgY2dfGZMsb7IO7SOTup1xZ1cocr6Ye
uCdNCfMc8EGdi9A+SKmJHWLznOxlSsSD5r5hkJ5uRLFvcr0mzcIVnyvTPE0KD2dZzdXC5YiOLFc/
2tp5r0VUgNO2qi+42NhQWgRVebq5A7cs0BJo1rEvglcvtw8Kmc8DBl5o1CTYpHMkP7OXxa8l7E1r
pN4WgUj0qGqisAqtE6CxZz7olPjmU5POxt6hGr2JlmL9PHtXPQQ7g/Rn3ubs1uI6Se9jp0bnr6Zz
RgwRmxGOEvZsvtArDUFUhW+slhWsghZOdT+hoMF/cafLiHxxK6abHX4HaK5/GnCurssgR/2jlU8L
IZNJMLJ8l5X8Qk8Rd+GWIM4lbYv6jB2pI2fjYG240PSL1thGGbrQZHLhXaSYddoxqNZWbzxk5nOU
0f4rbGoeMreyDTJDThJj8S7KDhYemklaV5zLzPCoN/ELssPHQIvNPVieh3Doc7YaMPjb1MGbgRxn
yDkIaDI92M5cH61mS3GsuJNkyFwHXQF7qDkFEsCQpFnwGMfVLR3L8SBG+VCnJi5az9PuImom6ZRq
XwxquUr5UTJaXzFU5mWkfG7lEfd+G3E7Fq8dtYp7U0+v4cwFD6oQrUCA5iotqAiHyLTvZJTJrVfr
00HnBIPwTkOL100bGQE1liXkj0B2n8MyGw+6HX9GaEoJCs3R94myR+R0TxHo3Ntc5S9WW707/ZDe
56K6klsrSHGcqv2MPwdPyYTXBCEQNfbE9yzxTcsTlHVpU3+ZO/nDmi0mEavQLsk87bEgs2MTwTML
slwVub7OhNR3dulKNOUReQ49oAtnmtk5Lg9ZR1EIJN+B3fRnJ7Py/WTklOlcemfDIHZObHqnULkl
JD2Ay27RvkNI08+I5zbwQ2qk8oJAH1u+udMkdpPb3AywmFfmzWuItg2JWoaq1lg0uYM9bENde28H
p7voc7//EDoaDj4vp7DLnSu9NyOciVhwov6xRhyvYJJtWWrTayN7F3JrN+1SuN6+Y/sItdU3t/YE
ANpr4GXugeJ1C0R5dEi10LRN4m1jpexD31fWLijHYY27w9edMbgwIPxBOR6Squip06f0mInviTfQ
k3Oce7JCHoJYK/zcs+vNaKak/Jni3FOLbpRhPMT5DfLF2VCauc26fhsPgzwOpCrWgxj4YE1vY4Re
iiPVhKq/ZG4pYkTWsOp/ABE2IFizWdJsmAi6BkOXdhVXCHH5ao69E2sfenoUSbRlIJhWQ7bTq90o
M3Am2KfMVJp7SMd7q680n7jbh6JgqW6QhW9QSKMNXmjKeBcIuYqNS+rqzzoAwZUzGhk6PaB1wxTb
vlUK5jVHdYdauq9m1Rrrzp1BTwG630RhcJvhKO1HfMltWtr3hcheoXlgonC0e/ykN1frvpJgOz9F
2An61Ak3GOVZvOMi2nVm4gLVZi4u0y71g7pnmQzb4yhL5xbkcAtxkPb+6FT2XVQH4X04iHdgfV/C
kc5QntjFti+zNyzA3hcLXdQdMmkiIhK6ZapRz1ypcI2Nqd003M1YWUGyd9WYnEusKxs5oa2UMf7b
3sBOITMrvoxALERkxkdvjFA2zlcxluZ9ujQkii6ESkKeDF4+Bms+hdYuHqdXUcNUYOf0vQ1mprlS
Q8nX9k8sTk+cdYBWSXzKVp8+LMfm/YQ/FknWq0d15kABYJsWRnFf4iED+dNse3p0dMnsiHHZEMQ6
EuIGcxkUB4fVeiZYpkW6i1pydM5BVzH/jfHJaGHeeOz29w4Ro2uopOHWwT3opjRMQxGCbrC14Vwa
+kPnJvhiSC5btwpaCjDMgJOQiQ4jyE+1vPTd0plym2zr0Zc28c265dReOYIvBo0lURYDRNCRpFKm
RFyi0PCzwezWKO3D+9zFFFzUOZ4LLxUHT/U4GIJgDZPTY0TazOi5F+BurORGNzk6pBjx1jJ0yXkZ
aKarvj65WWCsVW36pFgEx7BNu3M4lqi0mRATXUzXvgkfDZw9R3AS27kwvv6xsKNBnbTE2XeGPuxC
ABEfcgCy3vDML6Vz3AgSF3YY+R8zVN5GHqrRELRWs22LWD5C8XA2Nng08NYx+TwETUKkoS4C/GU7
a/X0ZCsDtm7UYc8BkBsYI06KyazWYc/aokiyROFsuhstHNCixGov5Nj5jhkYt7i7Swk8gCs+OEdR
SYyt4ac+S50rmQ4L6gtis+6F5pOwMAfbwyPokOZhDt9ilbGi0ojemNWEZpVVfMM1w4kpevBOGf1+
ZX2aojY7hlZKLFoYnRp0dbuBWf6OVDLjRC72XSGs/mSEtxla7GUuvD2WhhH/nQtGhuMqQBvt05ji
B2CD7Jn1S9tR1goCsR+ixc9lxfVa1nW5FLCRAdPGYtuZvTsjft+kYjfgdknp15nlJ8gT7kea5JvE
LD6PWkr+Y0Fxszfy6cyyuJAuSs67WH3o6kWXUYhvTlecvGAc3ouo5hydhvRYCnE/FcHXjO255bTt
A8Pm0AoUyWnm1tfJRE1ewt9eDcLsaemXO9TOyPQFVsBkGFFTY+DQOSDC6h1sv12afwTeplU+QrKv
sDDZxRMzLu6zbk5uynEwuyd0d4RTLeqAsjokOcGwJOUQl9dIY2MqyjOBzkJbmVOBvbjpoZxm7WNh
6G+ogxNnpEkvmHwnJFitGj6XwbNd8GZa0pJO5iy+a3My+og5MPQm3c2dg+iUORBxElV/c+NKbZEJ
SPyQnAlzm0Ty2FE/LD7su0SPjLvGnby9RWN73VQGYqi8gta3jfUgvEbWqmafsvJMYuMCKz1TL+18
NAjcEugeDlquyzsdMsF955I3ImdXQRpPo1uhCDayPEjfH/+y0/SbkbMOfTxkoUvAVMiZJ+uWPQu+
WhOinCXZvRhiX+JLMMAO+lY7wfLEdPJcEX26cs36gIxZbkleD9BMUB/s+dfRZQpceQZif7dVDo4K
HjJLd45lOH5n2tf8icDcQy67y+iN1sVqC+sSglqjh6bzgjNrphMyqycL51Eusu7gJOgroQ9gyxu9
7mu2lMFJNiH+khWUfK6gWLfIVnHIcZHbkR7OpF7mnHk0w6a4N8lL+URGIzkXzAjYEPlSWjvkD+nR
7vVjoE1E8dlqxvfT568DcKwjM8AyN833Kk3VmWmDSg3xPG0rxFqiB3qAAjQ/aEZ/tqm8raUZtqvR
LccbftZoF+IOoD+4gdPqvnDqB3ZChfIOCRrER93zHkZoasgG3y096rdjSk/QbNC92I7ZHsl4rR5x
tox7KnRQQcKpeozcXN9VHqmooUo+jSQPP5kxea+FDMnbouaYXeKSScEY8suEpvKOEANFPBAu50Tr
Gz+NtW+Bgd0Io8i47UNLnsflYR7cZqswpNzlKKim6CCIf8ABjd410UrrMBIUuAI0CTwVz7hfWOnX
NhzjfaTG4ZI69SEUET32FHoJ7RBvH4flw0ADdhOPBFnkKjxbyqDXGS67EVtZyFPldPHghKPxcGh9
Ml2to7zxDumSrTDC+gE+RoUEJ6x77lPvpTEquWeFTm5BWrmrblJ+hXV2k9ZG8TQ4VelHmgeQgc2A
0bQTWwmHQ6hOhYi845sWeG9e7gxfEg144hCoO0AC2q6e+6dZoUesaFTvu1y7DzUxPqSB+VWURv51
sIIvdlyqr7yXz5LccajZdYiWNLduk0dsLL7XRY7T8B4hOmUN7iNXBfo5tHGoGJr+Ga9Jvy4wN2yj
zq7OeUIsA5VDZ0W5rCaKhpSdVFTHIm7LT7Um6X7b6iXkKU8Ykx3MINrDkNnVwer1eodk5quTt8O5
jtVZ0QHfNF2v70ykzAzbttiXIIhwaNXRLtcTgLcVZjgEx/g3wiDbmsxr13uDvNct8Trp19gD75WP
1IFtRBPCy+4h5bAox0ZzIMlN3KL4aKYlOyPqQ0160wF+4jg1v8lanKteczgdAmC1XGVwo+VgQiBm
ruh3VWdPUz4d3+SNwKrPNR2LoS9QXG3hEVE8j06ogrKLDBN9k+Dx8dRcXAsweZExVejddP1eTuwp
vN7ibNQ6Pnon6z6GqJh0jn7OILWtg0lBFa9n/SJEtCaweWuWTXpPPQSrW9/p2464S0wZfTofeyOx
qJ10kU9eD0qDrt3YShJJiautuiurejuEZXI0JHIkUZYNuBwqcX1nEQGDZde1M/ldi5B102WxWaYc
dmF9B9DPMR9QunnHqXt0BlWfGNkkbIVgd9UAfWCGBN2mYj/GdOIGF42BO1jxAwnElIln+aPu9OY4
ufHFoNRzJIiGOp/QkGIgGp+hjrwVGE1CZZ0Q0k0vANt5rwI9gy1x7cxo+LCGulHlbV1WlAOJQC81
zZqVgWvWL2tiBSNLWfvPU2pwh8w2/fnFYYmmayiu0sbZqFXTuKLbVy8hZEARS9PbEt8IBjNQE2a5
dPkkd1lhV4+Gwwsrod5BUyt2c8bC5RRxuaddQe2Q0khvYJtTKr/pdTgSMk+xHJLG2QOec8Pd32FJ
Y48uVZnuQXeKXRyEzwBKYHMTWuEbzEKgd+UrCZvRowGIQ5O3xEneQT1pj2Gav1Sx92qT3/2+5IDo
Ur5VffGt7N8ovRQXgE/206C6L43XThfVRPaTLKOX2UMuPLUkX0QcRI+Cz8ivSw4VsLSg+iNI/az3
5QvnDz9EXnwNLNb8pkFo2oE+pcirP1J7svc0MXc5bZBDr0G0GtJPng5IjUwBga4E/1VRmN7N4n9T
C4JdNlTXTKuNaxgVqBLhdXf2BMwEHV8puvZThGYbYfprXI/6Z9cd/KojuDFkC6UZSb9Bk6v+L3tn
sh230W7ZV6kXgBcQCHTTzASyZZIUSZHSBIuyJPR9oH362sj7/3Vluspa9w5q1aAGkmXLsjORiUDE
d87Z56wx3DvbaA/bsEnAYnoTT9VFWV+BqgaiC9jj95/lyHGT5u67ec4fdOxns/qc4tzlq+4xHp/z
99hqrsyRue7SuMcoZ16KHne1PlqQc9pdTzvevnESYvi6eeHJamJ+weURTkxLskYu99UwP+MIvFKJ
UBzKIhuJ1wPF85jXGgzObcqMd51TDPfs50jA6f1+0BXB92UI7+JBf4BHnGLzq0L80/WLw7DssDTt
sdYsKj3y6C1yzDtTg67QuBHA4KwgnA+N1o2YzbhWtzMhYTKk8B6NotQClgBGp7rxYHUDE9O4uaui
hV426CXHnlOtkKP3XqvsEM6MVr0yPBTgC/1ilNbeYStISlcRIs6yKyBEiis7uN0b3Xn+ZznQXVXI
/1QpVzEQ+wGDMWlgydcdfTUF/GJAUKa2GIODLV1qr26B3QUtbILCDX5ai/X8VDny3WZgzOGB8GYM
OIyZZk+1psl1aKtvepoXd4N730X1D1NWkNRWY8lIOnyCb0OTpICp5Vb7YmXYqAysvZoPUz6x0kYx
h1xGV3PN3MeIknZrunaKLZCIWQ/FFFcYctbtfDSMFVbL3r53YrIVynDmTT9Bc7wakV3SA1qyDHCw
9BESulcbkkLktGtJwbg1Y0M7G5nNl9uBCqK7xrUj7nwOk5iKN3RBgBxZ/hzZ9JyKcKRYNNYPZt7X
z8s0JQdCOZ90cN9T3wxkhkhuRoqvWKoT6ZXDj3Fdk4ah2+N8qPCrw5OMOTDXVhW4OtidLOqK/bgW
z8DmKGEf6RgohKXI0lG13snkP2T5/2s5tv8HI2rYbwxcBr98rf+WUHtag2P/46lndPOjS37Nqv2v
P/yvqJow/nClYRi6EB7eBQOf37+iaob3h7CIxZie7XHgWkXxf0XVyKPBvCSi5uEDh5Jgrr/376ya
84f0HJvkgqGb1JS7uEz++1k11ybqZdqWJXWLBBF5L6J0v96NsSNzVNveOSoXGh9DVTJcxcmNXXqV
YYq3iKQOnjpgymHl65qVHlhdnkmh9/QH5LtpJj6ah1FPGUf/qZ7mgyLuQOfGWO/LARseWittnoV3
58oWcZCOul+u+/8myPEhrnZ7A54FxBZKJC5PR6xGyl+Wk8ZwSeYYtnvULSiHiWev3fMtE9tjtQzm
cSjW0o1usDdwOJhwa6RZI6jSO0JuWLkMq6PBwHixuTR7bhPG0UwwOgZ3B1jKfm8CJc4gM+5kVDyk
9GRs8tj8c21J36Boj4jG//x2jL96qde340rXEKuRmh+m/uHtRGVa0Q6WhUed9ZeidtwNUBxkxcqs
leDl5ommNw/MNfoqgw4rOcgieu/NajxRcfU739vNJfvrYr2+HLxTt2wkZitL/vXq1oVZwNOdwmM7
0nlpE0NcnfV+rHF9FBbHlOy8pSLOuSSBJ8zed1W2Dm1NN/QNmjEG0Qbg1re5MqVfD+ge2H2ZDqnk
IbF/F+r5m8+EV8sGmZ8Z5bPXMz88WhpvCXvIP9Dk0jS7kPx4wxq1Usqsz8qGf5LHSFJ6HHU+3aRA
bB3qj8L+aDrh5C/2mSK1cY8GvfKJpq038NDRB+9rvDY7mTwYUjOWR6ec/sxn6+dvPnciHlzKv1xq
wFWu462BPpyG+i3s98sXORFMMhcvCY/G4hYxytXYBqFnv6yKpd8280UTNd08qj3dABN2Rc47ubY5
UTortXV/FhUj+ra/iKaxQbRnP2et9fa0ycGL3Lq5qDfTiki44YOUUaTbXITamVN7w8SLUF1Mn0rf
1IEl8IbN7ogkRs8oRzp59GhG5h5swUcx+ehn8TqocbdkoFSo64aVwFgWD0CxMahO3sFeZEI+Tj/7
AhdFiV5AWQId6fbOVOxRcrwdeEkg8OYmwsnKM3DnXDAUtrYpERXaJ1LVmxxFwp9uw3/d61C4ato3
SkjAtdvV95jealceYK2tRmVqRQG7OW1fBcDS7bLZFikC7zB2NybjV0H2cmt1s3VOa7hVJu1AFGGt
GNme4+kdpajrhQOHyM4tyDWDUlGp8AlIDgFLtvqOrqlEOYmx15G288Z92pQLe4uQ0a9KGRcQae/s
8W2AcbgxKWq/XYbbO8umVYhqIB7nZXzq576Cn1R+pWQXLZrJod93NMIwdXxWxuxslcM0m8krUL4B
DTmf7McixPp0q+/2HNJ+mmGOu6GhVG3WJr+bujoI4wGiNK8jEryHleFCSzAUC+BFmdfm8GadBUKZ
tnNdyqBsSNSQrgj0W7lkyBbFW214cIFb7Tm9GrKQpxY/BH1T6VOfWBx5MX96LcTUWrJJT8k074Zl
IBTkuhidG6q4vNR56zRxcXnabGSW2HfNqgfrEzEEnUneHMvvtm6wMenw6Hm0cVEcd3aZt0DaR+Ne
uQHxpEeUuLnJaSKsSsryc68BsVFqRDC18it8mhjMAGUsLc5WjCohIFRcJdi7uFkBP3CfC1amvo4D
o0rhuKdtzTiYaWtukDzJ8uwnODZ9l+VdF5S02bVThW4LsHXsz7ertky15sPbei2T9JHkBL0CU0Ph
trXY/pRGOCaWeR8NxqNq9AQRpnsvm+6TKSgO7eqCjka4hlpWvoKsGn2tqEZf50i7CVe2F/aLN36Y
BPpAL+SmWQf0HpLkMhkRyVQHGkQlOQmMY5NBWhp49OrhYeEkdl5ajMC1ZUIqb6EhsSkQm6bnphsG
dYg0sBEq656TNvyeJKHvGkNy7WbtWsYliaixgNxpd/q2TpuHic4GjummdhAMDTY1E0NInPPrbemI
hfaN8SlMoBlo6EC72kq7Gdihn4pQ80VBHm2am+9GM1kYBGh8Z0j92GgZDOGWpoGZ74urA/FRdQuP
BLU4B/waAou8Njw3+tEjEsn51hjzHJ4q8oBnefCmnPmA0lRstZw3B2WX4LR+iEe7AXfScqsBYTZG
QBiRU+C87l+NPmFVw/ZbESOrJ2aUXqs1oE2y3ueWOON2YbJBZMe3WiaDRlzCiZk1UB2UNA3kj1Ai
OQYK+dS5EusA2LADlHOYPjFtkQKj14bCgjAPp4tt8x2QlhYFGf0ZRp43j5PBNySu71FQCbKHwN2L
wfN8GEw4ExJMERNAJXPsAoDp8SWrtyKvqyfmQU94W/ltx3uzvRrkZZ58F0P1wAAReTckE2TT23K0
gT2lMoU8aMWgtcNhgWIrj9KLs09Nw4m6wh7g2sWwVxa3uWWhMhqIMkaiB5po5qsOZxl1lDrB5KqY
mzPyHjjFsYZsM9K3FxkCceQJXIB7PLpLTRRkTHQmkaU8LkNXBB7PJl9zaYOpOP4aPNe3U1nKE8b4
8zDilnJSQSbEa8H986rzbr3LELR29MwWIQ/4XpcOAHD3HqbP3W1v4Hj0fvaUE2zdvtOOlD17G5xY
m9tak84G/IBG81fXj1e4773uLEhQ2BaE6Z56quAoimaKOzghaxcfDQtMG1gW88Z+1r/eXjlmoYT6
juIyemACb1umXACHERZuKI1bGSIvOBwnZRYGY8fsJiznnk3dzLvIK0I2IWq1lo9wnyvg0xD1u6HE
aO3Mn1PorPu5CsavEBEZGq0MM7ueOB/bsH/zlHImCIc/CVzOfqRovptTsKt1OfiOpFiE03tI95jx
KYMuUrWCx4pD4qVkEN+FHbfuIRSInjQ0bCabBclr+s+1l/+8Xcop0R5kzWcMx/dS1jLfjQTFFa/2
cHsJKTsq3ztTuGUdptDY454P0lFzgq50QGul9DNNRT7tmyFjfs5zlmqwr+Zgh75pLZ91iwOrjhhs
GO9tLKxT0qWfkYSJbGCHBSke6HU/cuM7P8XITkKmhPswRjL5sBjFmde2BVzEO8FyuCKv1ucNMMvC
72x6PT1N7htPhcfENV9bNyOp1q+VojgZwfksPYQz6IC0ihet+uzMyI868LBgrAAPVUu9rwdPULJK
L2i72O0+SfWnFlSiEJyVYUKXGa7DuM0P0iWxLRpuFsE+ScB/8V1a8wrhXPO0fM3i0WEWzncBsh7C
DpAqw0E+Wfli/aiZW8FDKLLR8PvO24uuNbaxWd1XJXI3k5nA8nhntLMrVuppy3m9DkqpP9OLY2+H
9a2nYF4ZIlw6x/oees646TUOFiMeGvLFXtD0Kc5BJFNdGTySmyjQCj4+wH3svpo787vg4XctEhep
u7U27FQAVxYD+6dSElhcv2OE1Fj1WcHp5cAjVJL+m9OgqRYzcODrbPV+Ir4RcUzIXbbjAAH9SGwV
dnmG6exYewMDrzaCv4O3rMn8MsjsfpmHKlhs7Q6HgIXtrrUDo2CsxNMD96W4B2hQYJRJn4UV9Ru7
SlYW5J+sYFhINu4aznFDzkY8+0jAdtw1GP2+z+iKtyNT0iuu7BB9roRTB7OjXtOyPMQS6XIsbSKD
3icOZp8KrcCuTxgrKDyCeHphA6LMpmNkJ5jIUJKElh0TB29k442Zn6xAP3wRsBLK+rWTxG+wjO8X
lbO/XaHqTqGz4OOe3YhRwq+d5o0ND3ibOELfDNHCVyz6zhab9lpw5Qx9sZiL8RngVd1qA3VnybGb
G3df0cfbtM+UqryEY3QvI9/SXDqtIPnxOQ2g1KoZ+6FT7M2ISm4VV7SylfNbHKsHRiyvuKdPqZQ6
SLzCbwi4bOFoHqQRIgwyp6epCQt+rLxNl+M/7gEe712knd1s0AjKdJkeTqZWG7Nn0I7cu+xsDUMu
T+udZTWvGqb3Te6Ib3ISa7JN5IdohrcpXCo3eDSwidTqHdBduu1a1W67Znjg+aHTOWX8sAtOGKX2
SSWkABX2EoiXlM7O4J6l/TqZgh0m40lWpDEDt8gwleIhOoeXOdrLOa0PdoF8SOfOEsQruMmwQ2bF
sAAaHf6d1eAXUdJga08WsVUkjjG50oEWi72jwfIFFrG8As42iRcSFgOEnCnaOp0uTjAUmWANPMCO
2GiPtKRAxakS7pf2GzB0e6ui+LzokcFCMnoHHJk0BdcTVXbc41swDU+sS855pZhIHCMnBmzqxVXT
BW2/fdDnAh8hnQR9xHqQDfbBQ3rfFE0DywLj2Vy5iJ62cVehRDAuTB+Wqi+ChPXe19uIutmRLAJw
LfB87BM+eynQVqd8Rjp1ni0PJdMEgrCrVfKup/HaTMs5HSJwE4jGNs5N1oyARgYOwWaavAiYzhRC
y/FeRRy/pkjQP2+Wn6L1EW84kNqQas1AF0pdpXh0dbvi5Aems6icZKtcnNWMuHkUaGMoGKIT97Am
+p+M+YdVL+or3ruN8iLna9IulR8zd0FXzocgY6O1cbtpBnJB9pbGTfBxEAyFU12Yavf3aoQLoGVi
MyZJ+TJRYpqD2LNtOV5mOca7kEdEtGTxWa+yEXQzEJDaiUukPrqNVBXrqDzhoV8sO9CHhKVhyvN7
gqW5X+Xpi+cwwah7TMKxiX3ahZWCLmXta7Ku9By4ENBbc9fzVKnCRux1bDN0147TTq7NyGE/O1eV
ycuEcgfws/mZJsCKTSILUwNsJFdfMuYR+87UCVbjYKQcfuTilrWLZiqtnVOP7ENxip0sGEDZlORn
6Tg7IBX5fjSj66JX7otrVuZOS1W45/fynczx3tI6wlOxc79liiizjRNtIwpMcWFb8wKBpR7mtenb
5tCZouke4fZSfM9RPPXqCyfY8kr3LHBCMpXP2Mkf3Gi0HlSXOp/qzPb1nFiOrmbMUHP1KlyKYQXx
oUNXl8VVnySnburAOvZwW1mIeJ9zUt/pkN+Be7eQaTh16yv3pqN2HKFB7Adsv/eVHDeTQeRCppr4
OhndE3okDkV74oGADtynFFfGDRhZ3KHDccE8CwEa0sLSLZ+9vMt+ePghG9DFIzbDb7QGnh0v7X/Q
wHtiK2f+oNT3CB1FbGDsWXed4CA6DTAVLTccD14PLgfrEZGosWl3aRNLClcJ83FUiajCc8HrZEYH
u3ts90VpdnB6oHt61I9wpHRL3xuR3JYIdlHZqKsTRhN1xWnrkzwR90ZbQDcsdC8wSbSSW9U+SRuo
r9PLeWvHnXdgZ3A3WuwhDWAUngkoBHABTo6BDT3Kc4R03o0ABjDZe7Y66FgrQWnXT3hBFprGRXSX
hmH4aIh9OxLNqJxlxLYfwvPLSBvSOLMfbS9Em0UlCAmdgiF07SfXSh8VPiRXf3Z5F1vdYioWVhVS
JK1CljeRl5YEW4RNJTwVT2dKa2xdLJfbT13flidsp/tk6oZPzmz8zCODyijXPk1JYiDFumKXmKC7
SQGWl5kOQggD9LleDGXcKygfJz3W7p1G6EFUO8UjWYXwVNrplw7uYLRNgFJeGtwGFYcm9mwJ169O
4kcq3WmvTZPyz95q13VEfekgkPqtPafEssu7hB0PfTXe/DxN1CxOqVYfbn8LeKShw9nVd3zRl2dZ
JxhbhuYHRWfdn5hZ7qk3GL+tSreHt/SLUdszZiBvuYTN9CSUcO7aCc7O2Jv5E3uC5jV1hyfOD9W7
U3EyIfg1vcKXKahJ9yhHT7OXBEXvOGgeBzR9zF6W3BjPcmQExpdr40itfqTor38kQfTSzs70xtBb
C9J2ucM7Da/USYFxDYb5eYhAxg+z/QRtJHxKkwRwcWV+ZhjjXIv7jCR9sumeab3H7tVX9VMx6fUT
7eHPolCUtsXZiCibW5s8X8KzDQv6fPvV7SdL5Y8Un2ADj3sShHqmbzlZPeSKCdRGlaW4pLN9l5eq
v0fNd/dKNSaf8BSeawaAZDoNYBJLepyMXl29TsfZPYCpxHjOqlA/y6Hc18Tmj2aj2vPtpxK7fL1C
3KtjlHt+S4pcsJsyDLpsB3dfpg2/6maoGZbtq8izX5dUfx8bMlqYZxDPCFpviUxuibBO/hTnj0oM
6YMuZZBUAwMp/oO70MymwHOHOAAjQLAfSB0GJsVsKMmB9mJW3nu9QVcnCrgWoYBrFdZFSxovpeAE
LSpqIiIakU68uwLQCTLHJxqWsbqS49y13szBvJmYyzoujCIhT05YeXBoEJBj7UUZOobpigQvx7/K
77RoOsaPzHkof23pB8Cz2Qkp7xOnxejXdwP3bOhsHPrm7grPCMpstg4Fx9Fd4riBYG7Uu1MdOJZ0
0Dhj3AscS3fGMI/MjJr94GKHqJI5gI0swaG+0oiG9aDmRDXS67KJQnxtTWax07fczaBBUF968WwJ
SJzkk/JDXLZ7orOzP9bxe88xkZLIlaVNAWlf0C7X8PlpiiuCod4hd7GDQ4lXIMO0AMoZLdzuv8xh
NB7YqBc0BdefFRIhr80FOu5degmrWEs5HdwI1Tdpw9GIzFRSHnXaPrbzON1NZEZ8ocG6Ls3JpY+Y
p6XFvp4R4WNO//omajhNiNrCHWfTs2NV313+EQ1RhEeBHK6VqZJoBicZv4zGS62+wpcon5hvMYlI
UnvT0+N0TGJcIQw16uD2YsIknK8U6rx3k3WNZFxclyTRT9zIT07v5udiemiWxb1IhNR5yF3f86Cc
pcUJYPx4bRd1wUBtE1YKf9zecw805qhr9JmiId0bNQLPwHi4cocvYYEZRCZ68SlzU8LgcGhFGE5B
l/CtzXnMknChPLcsvjhd2J+jqvheWrnw8Xblm6ykRQ7Gv85IDbitZTgvRjbGgdU42dZEvy1xObdD
MV4YwftxppIrw0Xiu+uvNP0N/JPJBnF1dtUKysbaHpuNjl8Abtmw+yf3Rd1YDCGWMZx3H3ZT9NSB
qssL+gzAScdX3dZ6+CT0w2UVPQbdwCLfJNr9MHokSHUZHRnFc+JoLFzPUUGXXBOlJ0yxu1GC+We/
Vd8LtR+WhHIQmA/sDxQ9XEhL7EYt/k2HRL1V1Ieh1j5puOkg6ogL+zX2IrlW3Ztjm2yXaUwPrd2Q
esyquwQmMQeS7Yrf3Fdh+JP5tXMw+QknAyYqtxbBXJo/uDk5dsiJUCJ8x3axLPZS3BiIRcnFWfK3
Jlmh66lx35ac6lNSV7RdpFsq3A0foWmtg8cUhTmZioT8c9+TTrMsjFMYFhsPErAlzD/NfkLBA5qd
yi8uJw7dudNkitGF74DTOHSqzZKWwMxiQG4Xm0woiCw5Xu3MHfxsLpkXdvq5rzCDGjZTwZiMz3Hl
5iWMOgJlpdNmpkZkV7zLha4ZKy86PJX2NqcLQkrVbMlQefuiw72RTVSZVTTpAMCNTmbMmLJ3NY4a
bsfuN2WsP4NT21qu8PGdzr4xcPJeOF5svHDV3ePJrzsByCtic83OLj5QXzOwt1JQ52cF4yQ+lw7n
6NvcinA0U+yhWW3sTRtMHbNkU+dw7wk24bPsngoGFbfBsllitpm08ky41DxRLUPtG0tpw8QpTZ/n
yY5O0IrQSObu3cZ83kY/vBFrsub0zcHBJY2ek32RAzyYvg8pzAgXY1/V5ek3Atea8f4gb5He0B2J
4cGxjJvw+Yu8JSM6Tua6iE/KxHZYsx0fJjvZsOKnzw3VXYVx1/ZiF4GY3w9UQNUZZ2FQFAWNJl90
tQ7Ns5amKfH1Ny/sox/F9Vxej4OCjNRJPv2D4jom7qAs6cYnfGLUf4YolxH45J0qoHkN8YXKtVea
JwVd6u1nHa4L/GM05VbVxeafX8rKrf14jTzLRd6XAEDg2H7QLwuWcSM26S/AuU31K3ycnd4hrSXm
TIyBKkuWfD1wVhkoixm+QkMLEyA6U1R3B5EgeUVFoNnLSWMnvlOMsH0ih48l0euNQs9rPOQ9Uq3u
xcpcGGZLSOkNkoNaR1Y2T7edkVLc6wi6nBpO6/NSe7/R69er+devgYeKLAk2m9B7aY/k93/5GnQk
SxA/MIsBgvUOijLMbHnRqgGTcW1/TQqPLr1OI8fIwOF3fATnrzTSVRf2pGutcD3PBvzofLi+cekt
bd2o/JQ6xForvmlIAOSpxvJ6u+2imoG9xeEoahbfyxihEwi8FJN8JGXGcX6ddXc93xJaZM8GkDG/
QHkPUvf72BRvmZ69eBkegwHez1bUyXgu4+KLvhjRUYKaoPPMOHRl+B8z877Oz8vgUoaks6kpmuUd
gocKTNJSYWxnB4s0AyT0ob1L3KTDqUDYZlUplq6oNkpoBAPJGDMGRHEzYOxngzf5shv3WW1QNz2s
p5Yx/uqSJcyq0DqLLGEyng1PFDBRADVYEBFrYMIFig2lsI8OgKWj6KaX2lL6jkwRz1udnSrpUUPN
T8OYi7vJuLYdbzAyOLBB1fOCpQedOHokfty8voQK8LbVtbxSJpRzF6E2NdNr1LMMpoybd0w8mMsM
gRulzQla/ODntvtkRtkPthhoBKGiVsGu/XHxSGxLtqHtMbYMUogebVmCd1iZ/YEgGIwVS2JvHlEJ
mlXUjjm2zTiHgWS5W8tavpk8lQNaBU5t4TlBAwaWcis+xNTu/qwkSIWV30UDyXNPxxv7yQkFqq0+
r3ODHY1pzwWx4Z1jsbDL1KU5cyB+FKmJlcpBKZ1Ul+yXqTvDNINka4S7sCjXgimSE5nZR+elSXZU
456GcvjpCrmdepIJGaUii4ETlDx2aDTt/oaDWmHSW1WlKXJvnO547pwKlSqaWi0S7256HdRc7igN
ve+8nJaUytmFCAjwvswMgE8L8m/dIeUpXLhB9TluNeudFQ112B6x0LU2gLVWxMCZvS9NUbIEjNNj
EnbqrrR6axuHmonoQUckqqgTR8XlN8va3zwtnmcbaGV42z2bfq6PK6ztRVXUYisCh9husHueu4Y6
6psRgU0rnpqJgJLRF+8qQrweC/PVqxLCVaDbdiTuN7d/s6V6bEZJIeJs/RgXUQeVGZ90HvOb22dJ
iIvZaUkOiMELGTxIZ21ckNifTj3EfxhV9kT54j5zqFZBWKCrpf3xz+/072YkLFsrVQl/FuKU/ZHa
NoP/AAJE01GWj29Z3C6vRmhcRI/xvKQyZQ/hlCsOfxrO/w6WUWnwaXT5n2Ba5Waa7MGP6a4ICBvf
EuWDhmbQm0i4Kn5qRXcplgZCmctpcB5qntzJTGtxAbizUs5b7GR3//x+3I+fnKcbtskygiHFhn7l
fnCHabMT0VZAh1rq4YXoOv0xlPYzb4ytMHOyIFRD7jsMuKF7aVSXr60vXt4I9q0/pZzKu6kmyRsh
muBdYdzdOaO/DOJJVKD8PZlNByrSTyENhkey1O/ksewnXQILRg/zzSryO/JVa6y1FugD3UpmdYbp
ksesOmSMSd1piHTZeKaKl+Qgs04VdwU1UhLRraQp0Zp53WMibH902YyT8okOfH7eXmMtnmunPEeM
9XFTmdYMUEWztiQze+bpeccoLy7vE0nvNR4iekitc234uVYyA58gp+CKI9id9+/TmEHHHUiyNCXx
NIfCZLaTe8NaowVUZG0kA33FHpYRHZ/5YvHnRhqmSba193Z/Lm0giZFa4RpejEmKv6tGszqpqPvN
Jsz+uNfxdEvC4hH2iuEHgf/hTgSS5TR1JFsC9mazG6p0twbXEq97yJhXYaE7sxkHY2fNVyj7ySZS
/VlF5VvfVN5RjwiE8QANpjYnvErUkdJHGi4bKkacUEK6t0YklmwxnrkRyCnZXhK45bxLEBpvnTWJ
quniwiN7yzlHrdxgOGD2btETmtAgf/FK/ShCSmRMqgX83sZl0oX5naZh0xsLpr5lNGW7JXkJNedL
GGcXYuzdXXOObLMIHPbouLtMIMPzfM8Z1d3pqVftdPMFN3a+rzxveijRvKHQ6Oa5OA9ru1XNNgvb
4Bj7/3zvyJVH9etOh2vNbh8MmOHws+V82Ok0IqkTzWi6E9HmIpCR2VK9MpEaFs+Zhb7iGPx1OoJj
osTMTs8M+xHByc+Rt6EVpzDHTVVwGStJ0l832eVLgbw+S9LORhGd2wEUdD9iPdJiF/IQmdeuEKM/
YQXsR44g7ei8hH1WbtOa7R1HHnpE9JBx2FS/Vot1JYOFUWKqKCu060MZIg0wrPp0+zr+87X4AHoj
fK5bLhh4TP6Y8qy/rSN5OHQVCnN/6u1daWjR2V66xyyvl4tjR9RbNRScguLQCp7CWabWam3QBS44
nw1rJw1Eeir21aoFlzk4gzZq9nqOpNwWNEKlRgt6B5xwOkdv/LB2vQFody0Da1Wz3BW1/ruN+rpR
/PDZekDt8ad4PIR4pv11FzswkYvNbhxOrTMoYoipi6URSHCjZLcBkEwxKZsidO70T32KeqK/ZY0z
Jz169WhsC6WdHRcupGs/tG7ZHMzQ+rMtSZnLjGYjQA4/lbm8G8pW+xQmUATImpBewAyDThKPrVFs
rkvWusPpXTtoTBSNhUFCIoIoUV813XtvwTdGkRS/eefGyh39+M7Zva94agd45McnnJ0WZGoxBp3q
sfbnQa/uBupqjbQ9hcVCAhqM4FZOdfGIVBjR62I8CjsCXofZXesKbd8o6wsdp/pdAYJuNzVF+P8N
6aun3F2fzf/nypR/G9LZIrXvH/3otz/77+oU+4917Tf5DG2M5QbH9H/50XVBdYoFF5IDMchczk7/
aUfH2wlId/3Ki5XV+IsdXf7Bec7GbWsyVbLxslv/FTs6u8KPyyY+dAYE2OGlICCifwSgYyCJaHRT
1BBY0Zeut97istuVo7y01ITyhJr03QJQixPua9dnV7vNUOXN/jTF6LTALMEkqq0Zwke7efr6yWWY
5W3i0kGQTujfGjUiQ1GKBN4Qpr05V0Jv+bE01peaiQwDZ3L56cbweMZrMLBuPWBd7F7TQVxnQbOl
Vl+61e4TLu1+yfP4DJWg2cEyUUV3ilr0vYqOr95kFkeIR1o9g7nZfpCqu9jkvJgI4ZwoyN+DUKfI
rHVg1SzuRH7lHo11HVrjV03iT5WGhhlKl/8rg9t15CSWbm9WDhwpyVaymrqTOwEYivQqZsxFc53G
uzQ5cF6qb4NliKfRVY/ac4JRofPKQ55Pyb5XRFAQX7Tz5HKqaoYXJ9aSXYRGv5GtQTkqobmjNWF+
ATHhBgkZ+T7vrItWxz8iR3ZvRusiJeP06kw8pXaSB4neuPDm9cpn3Vabvi6y87Cw4dOj5olDPv4M
qL0HLJeerzwv2YnBbK6RqmYkyJQ/zknWtDnTuqcaBMAde4DnSIbVFSAqEgoeAa6QsVwiUkqaCp1T
3kzjwezNtzISCU1c43LssR4FpTO6AX5JHJBVjsM07nYZs/LdUlEhEYlsfIOpg1/YjV6WZK6u2ATh
i63/PM2zCtlB6X6qRZy0TPmmLe0GsBJCP/Ag5ICCAW9Z5A9CK5pjAfBhHwrKXluDklYWQqc2W1Jp
7EijcTqVWQ6Gs6MVlGwjKEhilW3MNwLJfj541GWdpUcvloz0C2JX+MnJ9OoBtQToL9QszVTvtWN8
gz3TP88yxrPQO8WWUSZimKElr0jb36Vt7mWvpj3XIIKEGX8amdaeGRYmvr7Qi7CEWnS13R4HMp+5
TjbWNYc3sCX1phyTlwT4Py5h4fotu+SUoN82T6BeUXeVNr4EpbFJmS7RskjaoN/GOky0vKKSRTUN
3ekuLqWWOYogP7XBV0k/RtgYWwPT6maK2T221XivWbV5vOcIkcMEXbx9whHcaqlJt8y+9demE0bs
ItzQ3Qj/LSrOLUd1nPbhEJjaXUxL0Iaas5tPx+e0FBj2uO81DB8qNkJ2Agywe+Oets4jhJJlPxX3
La1dhLuwZyZu9lLS8wn03tccvL2ZRb68ifJ3zbIOeLF2BLFCtkc2/1eDhB9qHwbY75mX76CN/vC8
ztnpuvUg+Y4xj/qujfA/bTo0gmY2dEK074BcWH0yYzeFuM8Th0rBLo+3YQSC0KNibBootHcIUkoE
MQtLy3qioxB5wHF0jAbxkrTJzojp5p5jtww6dzg402BuJt14ur2emAHurrOtNyEoi214yOICHjEk
9ZG+Neoeo0Pl7mWLzTueU4vLGn3v9XtIhcTpxgHBvLbxD7oZpvHVwNKMe0pbcogb0tu+LWPP56KI
CKfgY/TkE8s8wt16OnVBUemhw7CqUFuqUoNi9Kz/yduZLEeOZFn2V0pqjxTFqEBLVy1sHkkz4+Tk
BsLJMc+j4uv7gNHZVRElJdG96Q0lPNPDw9wMBjx9995z922k3+uVuLoBKXUTFhM7Y1Jm3HxtsHdr
CB9sQ3CPu6zQtxjrGUex8OPMplnSli6FxyldJ6aGMzSwP6jYPqvBfugFCDf/yXbBx7bK+ZzGTq10
9m8oPeNEGh2QA7dxO/TvNJ00RsfgvIu4X/W59Z1E1jMGUvhRBXWzA1/UdsqWoK7v6hi2YVmgvHF5
9xHR/15R2E3r+i8tRDtv4ZZBlhLraozvy2Gugcym5yQjNNkauOdC4ptOwUanx/+26ab8rftwaiAj
uNPvFNewlYc3gFHhMmCDVdYtFIj06tb6Q0h9NeZMSTOAf1aF/GJppK+QfG4zjLXzuiejsrJNaByn
BoS3r5s3Ae1oM7BAWujFeJuBAQM1YbGq6K1XBT3zX0CD72ZX15m/D0JyVVmIPuIBL7pYdXX/0KsY
Piql2omHeZFKECkauQ0V7nFzxGYSEuVWNnMyJYsIRCiMm0FHjhLdI5/0NR7YC1Yxz0p2Wx+sbzPI
/fqJQ9wxpp9loWsHHs4fQePfbGFg00B6Ky3nORvDj3BC6i3SR48k0VKy11sMGY8wL33yhukhiikK
gyb4QfYZB+2Ulo9h6fCC+72C2/CoUrt4bGT3WaCk8x/0WdCBpZCkIqiqBh2Pg5dqeuqbo8kzIBhw
xFYFz1C9z8/2LL5Hx5+AhGm0AT4z7rIVs+vG9d3jz76SjumHbOqWEDmMs2GSVAqi8aBi64XqG+Z3
bINL035Oe2pHbI9je2eM2r4YO9yhJGy9WE9+ufp5rs5OssK4kgWG16TGazamd1gjs82PHXewNHVE
JocFFHuXHCHVAedUO4b3pjXuXYjWY9bdiBqnaHrCarysWsK2FLfsJTo9Y4oi14l7DwRHtg5DOoyx
kVUcLRz+w9294XZ4R0izr3L6qXCHQZUsNEvHTnGLY8gQQ+Vyp84cteFr0uxdq3glIUovuvUorClf
Y1UPV7PFnHNWcwUawToSLNwa4vjCtun4STs72Yo8+bbCZLz3t4EZs13zlY+pagD2ihpmFV626vz+
XDRmhZk2cPYFbtql2fkoyCF3cRyj2FjScS+KGY0ZYD3pkIqZMHksS067dc2Q04HNZ1dEHK+0en/d
ppB6eXLAkq9xdwSE0vbpkD03JUwo7Gx8n3Ie7a6LETXz+CA4KU5xMxwxOL+agcE+HsECz4l1qWpx
reny5JGkPQi8Lfacmg9FfV+WyUnNboH5RvPTmTBQcrpJ+psbxyW9Cr7/Rk08eOBatX/Mj7mYtih7
uA9TUW60SX67ZDIWmUYTSCIkHb+hdsykWvYxSaVOlNjaLAdQFRBideoVds/AzzFVle65DYnzFTU4
gRRpKWeT4ROmPAHZbsiOHCygaBiynxzZeTup+OAJRhNGaB2qQzrI3vCLbo07YvKYp2Bchpw6yQ4R
NNgEDdlxYkM7W//oTNZzfbiwGRvOM3vyBw9Vhm8/bHGULu9kclPLogyQHft6XXLvh2JWVIGxr3CN
2vjujt4R4o97mg+jBvDkLdbQxwwW8zYWwTPp1XKlD8ZEBsww9rVeHgNEUss27Qe36NZlSX5qajjn
y/jF63VUCRyzK+patPVoi3BZGOYDCHwyUAlu9CYZPSIterXJch0jSzWa6yZqzVWAlrTgCSzmSlyx
8kVe7LqCr/8oBhzZ0cBDPrHjlQb9d98Hw1eUmPra7CQCu6z1VeN64S5HGqaVJFgWExcDNUglXYW/
ue67SzOrGZFsPbZ1pC/AeSB/6W2+BP1AsNGGl5q6SbFtmZk2Px9SonliwWYtOxkF9m1FdAzC20Ia
uXWyveGuF+zxclFeE1VOe328+aaiaDcs7jwbs1la5e5Ol8k3oEFBU1ZwCxp7KUPeLmPcOqGrPY95
8ZD6WB4/zFGrd70n3oK+IVLeJk+iyYO7yG4WtU44LKcLmp0lRqmMZYMTAVHGckLrCwZVzi8U1bdx
Td8V1cZ5PL1WfdacxxCLV1+ziu4pN0p80W61EXZv05q7jNPNQm/dxzk8SITIPQmLq8YFOAw5Ljny
yPkYBipErCGZtrJ2I0ypnsVcxm60YjO6KAk4LAdd1EvlMKMVFCDtWJRDHCSo185nphm7R1hqWIgk
krhymBc4BK181MCFiuAOyzTYcvSIG7gubUA57uSyIgx99WzG9rRBoOQWwRC6yETvrmXqHlN9nilh
SWO6yvDKlmsnkR9BOfMeRo3kly8e66QMTk1mP0+Z5m6NnNOTS74MRppLS59u7BvaHQ69ezSoCzly
Rr6i9xP9JTRmTIJsgYQS5xS7H5lw0v34ji63HZMY56nZR6RhS2eKXiJYEUJQBgm3WUwmRr7rCGms
NKn5K+geCk54/u7rtY6LgnphEREsamEM8tRbJJoQG2E36ToKmn7Z5AoXrTG9G2oWKoW1kwsKAcUh
ReRaOOpm1kZ3rtqOhaxQS9RF7UBruEcJtryEGEf41LxqbfaM4sh4NiAW9awlBAybuBuuiG0f4BPW
FRnfZdeMxamq/PdaY3Mom+DT9e4oXlTwaL1+zSFzUdr1jm7f/h0C5CNkCXLipX4HGOTI3ZRdF/6a
Aq7+WlhsG1PrA2BWwdtqrFj9glbRFG7qVL9XqNfn2KX03u+FuYJ6yc59XTmS3SwIhUURf/pu+QbQ
yLrUJgeGqfVOFdiPhUys19Fh4A+JKB0Lo1Wb1o8/IQiOpwpMkhfMl7Wb/B4H+SgIVi37egCvm5Zv
Ni1Sq0lX1oa11kHZ/ilTfbWUhYQ8BIPB95P+oMYIQ8roEw3zWqzsnBEiHd/BRLbiYXaHUZgBEEeQ
I/3JcGRi3TKsLzk9U3GF3z1kA1i47eeALWnldQRH+BzJ9YScm2dWXoQj9Wzmxq+6dzBnghSaNG2h
suYzm9sPY4snv4byv4dawjnF0l8hlTo3o3oLokQdTHQ0ILSWvnM7WSPhYgo3TaI6TsyxBDtXffCY
ln/yb7j0Q0YUDCQjfR/LChkmmagSSyYnXsRd0END9Tk/WaRkkpb0YVfzTaRUYV8GrJszvkqcC6aR
qAfsbJoHTU4FxndbtuG9VTB3hIQH+UtDnGeCg3lCksRMw4s/1O29VsTuzuWZTI6WDFgtNE7BFt7q
SIcykzmXker5XEsAu1d0cUVW8bsrm3ztDNnOLdMHN2dpXTrE2FynFHd2jXusb/Sra072iuYPLDMN
pyKRSTij1M0tjBaFoYRlvTZ9jGOBLS5UkO9rdOpd5g/HiVauo25zYiPDdfj5oUlMXsGIJmQZtXNK
puEVfNiegxTGv/k1/rxQZxLGpmmNYemFaLZF2O/sxBB38ueHHOSGTRrJpsIY4UmlTNUa40A4lenK
KxIytGUF/B5/1xSV3XYM4uApgrnXZoN7acds5PW67tYhtlpG42vsUmJgKY/HIHbVt04jK912xpah
3V8NYcxhKeKxB4/9jl6u6d7iGXmn8M/gKZc7DjHZKq2lTUsd3X2A76ZfBv5XPnw7p4qzSQ+B0aLq
51vRJOI1szmbKkhC65zTL2Zid9jzbbwVABO/0rjZF3SHBjxkSR6FEe5TcCIdi7HBKc1LB4SUg/bB
LJr6jx8y5jQIAjukiDFlwkTrPk5shpu8+PLBvUDZEu1JsICqi1Lg1w6+KBWY7VYxdHwXuGikhaef
H9TIhUdWSAsn8sqLb8fGikJKYnuje0gEYnnqvuatXtLhAgR0rHkk4svZI02dgbBVMJpVeTSzKmJj
TgX75GTNaSD9h43YCdbE+36qT0gIm0ZFGBIVfUiq5mI9+1zMc4k914if3Ruymy6NX4kVtwKKwEv7
y1RZdCS7Pd3ijtqjjC35IXxtnIpqw/QuiUgmBbj6scN9cP9P9rCLgD1CgVx3sVnNFhfInT19qlJ+
ibF+kvbk3JuNNT1DDV3kOVx9qz7D0NO2tpOUh6SlnqEyaOAc8RSkere2GIkOJrnjTUK2B4NIVj+B
sD4yu2GFQJ5eQgalg9Pw+TvPP8jxVYe2c+DuM3/7Y9cspMlaUY+9owjTrRRYiSWeVXZkkNraTFdX
g8ytk7XtJkbmAJkRWZgivXE7TFXC+gHMvywMEomyXNJM5b7Bw9LXSrQPTQPf8OdtzceAkT1Q3kri
8z8lzYGZE6tNnZYEQD2GNyZVv6Mor4Nayz4TFIGVmztmVe348yNy8mSnmcnLGKfWLlZ4RCHzX8PJ
at9RLCv+CmgquRG99g19ECQFr2VQPdIFRtVDmjo7v+U31YiLFHnPrB2rIBs7/5IkhbVp8IIxhHTp
HpLwhcfKEzWWxkEakuaNqh2urKGPReMH537N81o99hrUfx5DXV31/qJ2iiedZQpBS2cd1zMAKOG7
WfqpPEygGze1jj3G14Z0axJpaoJqXOfcctd9Y/ooJDVEdw+KW1+Mz/h9eSPlVxMME54raa2cEFWs
H7edNRUPQp8eI78qt01iRgvLrU6xrtQj61aE0Wl866fkkS6PpwA983nCG6bBQDzxFlDu1X7RDWQF
kb3xjP6993J7p2f6mycnSoKtCYcM1Uq5a9P8QwjEmZJVEmfuNYpbpiwtSGgYCB96e3xQh6h0/Wse
aWuno9a7mnfuZacNrLZbte4MsrCBtiZpCWUz4Y5G1kbtdZBpFBLyDPSA4RfkUw9UGtCt5+XH2pHB
fY3ibZmRfTZD/01kA/m/3uWrl3mHrMjgItrO44hRa+lgv6SFlntX3KgNd7NhJ/Pp07Ezem/H14jy
iks655p5kl3yhJI0je4G2bb3rqLp0AHfT5gyfkXLwJLZ8QUIPO2X6IOdw+L8G4rdE9a+9CWOWfzI
glxGHER0NEbjtieVANsePlwQZZjidJDGGnbcTclubm8hM3OffEpiR37MFjArd52P4h0qGijN2o7v
PMuZFmUyAi0t1bTRXJbYme9dXEq+bqr2gFTknMAA4l2dsPR3jaMYrEvnWRsC4+IQyH4ws2YNOzn2
1HSvu53P12F4xYGRnVyTQ+UEUmPJ9TqtAzYXK4hfINi7GiuXWPvKADoLk5HcqkrvLPjQhAr8bNmP
wUC2dmB3oicuX/CZKaP67lfxCF1P2+Q2XmiWWmzQpxH7YSriQylJG5VRNFxq8QSz0Tq6+EeIG9NF
AfGkOyU6CApXGupFqgp7qxjyqxs/Dbb6nWA1eBCpDPaOjr82BCmQOt6r3kNjNaXxVATtAHkB6YJk
LO78RlLgxcJhSrxozU4u29aAHUkILUCshudkrMJn1+iftDSs739+lTvcQzxduxTK13cYG7FtBEQt
mQ7EfU7vFc9VkIya1TiLNOv1PfxMXNQxgH9UZobg7ByKjCaU2GSxnldPdJVbn8BVToCAU0/T9wEW
X1HDMWffqhGuiL2tTGBeaDEed01s7dB295lfIsVryyrykpuiYlTLB3sb4gpkuGqWsqPpPukF7a8D
lb1x+FW1YjzVA6tdfEHdMSUIPDvPfnmi9Z6lzdRHgsVbkaQEgp+28tjNP0oZy+MEVGbrN9k30XKP
JnR3WBlxYFMqAKU66h211iLVX7u+ob6CPuAH2DMgBahkfzZKeK4UG9yyJFF3JuindUOScBHzLdzZ
zASrkIqxe1nCphQFvXw6z9BFbWWHvFNfnX5zasUaNPEORmqHBw2KJgXpYbvp4+ScRjZ7Pbma8oLa
FwZiXNop0dm+4MHerTEuwOUHyq1/eaV2ja26e55M/aPKQO7CeN30fgiQnFquiL66X8J4H4IEYmGX
2ZtWwUJKevkmZ9S9b+gd1cTti+US7nTnX2l1KLawx/0lrqD8IuthDdTBuMaa91Zm6Bt2zXvAwNmc
y4SSUz/GGt4ZubZL2vLT6srkUkbNp08GZ0vUSRwZlReGYWqHJoL7qtLh2485b9BOO+HE0JqV9CFm
eG3Ak8LXtIMzl6pPwmF/Fo3nlp6Ue6G6dhUB/4EeQe7XiIceXPvGYDHwyNo7W9qRpz2bFpTawMrU
wjdlsefkyNpgYAHboieKoqxPeOj3qWrcLXmb8VByY+Lc/WmEDewNV78ILT5pk2bfVE/uO/QB4Lsw
R/oe3mRsJGopG+MxCNLqwfYwlCSwJXMS4Yc0oEOXhpx45fdslfzRTR4U9VibDA4QJ/Sgpdo7RjUq
wmRfV+9cbSUhK448Ug9vfkICNOv8tQTQtfyRsf+/8eU+x//xSSt7jSuh/fftd3H3nn03//NP1Ll/
//Mvmz9+HXwXM/btT79Y523Uqmv3Xavbd8O37J/ktfl3/t/+n//y/fOnPKry+9/+9f0ri3K6TVpa
Cdr/qtvj3/rvNf87AP4zhO6/0fz5d/+p+Yt/WLj4wKTZ/HTmVsk/NH9P/kPYHsI9aRBbSMAx/0f0
t/5hWJTseQSgdFd4YsY4/hNBJ/7hWER+Pf5Aib3JdYT1/yT6/9lTgvN+7qIEC2nYvEYBTPjPbhrN
tw1kTIkZfRAjIAEEhiKuj5rWsrwY2wuITYj3FhdYh0dqi1r0YibWi5lGwYqQKsF8p3keWzRkUi2E
ZBuprwe3vP6nN/fyh8flX/IuYxrM2+bf/lWfWWf/YX2RwCrxObDB1DGv846YfzF0GXE+BSkG9g2c
b+oPRP/a+CGMHntrEmo5JaPNwOaHR8O0V1lRq7skea/K2nq1Q7XTU7X9m9fzZ6fEz+uBs2cahCmQ
VUBs/eVta8hBV6LsSVoPxM+rFm5zrGgtd7mJ1PJg++O8TccDi7sDtIkv/s4Hpf/dS+Ai+c9ufghK
Icbept9YKtgLtzylqNAXggT4vXVf8T8jZvdEvOHOMDlIm8jk37wL89/yL58KNiRgibaAVAc/788v
wXHaolPZ0G/woO3SrMB/lTe/o4gyYYOwYMsqJ1J4yysinwsmWWzgFkipv3kVfzaE/e/PwtOFxQvg
Qnb+8lngRQPu7xU9rCVqxkbd2sSTOORM1isC/0elBd4iVskh0ooGMDMHEz1d9VVjLqGRP1Z0nJOH
7J45Q+EeZTPyN2ZE05w/iT+/TRzkXNsleoEt2bP++gJhIVnjiKpe4M1EkjA/cXoTggTnThA+O1MD
Ck+rIfEpfMAig5cejRkzgW/m1aAEporTuxYP48zysjcu/zJGPpms5FjlCPdwniGWRZSXKVBAWpjH
DCnF8gfOU9ERus5IBq2tMQUWlTyllGqy+fyWHhHNMnDE0aA+bC3aAJhkV0s6jcIPR7MremkG6hf1
x9ppsAeG7rsfAs/O5wXRqOGn4ZQDYlxJfRfV3pmhSlu4najZHGIKdKLRXudQsHS2v2+x6j4thG4T
PHYbVussE9xVMNzdF7gex5DwGop7vBPQhtbKclExogroWVzBrVQcA7w8WxdDHK3G2LDXAaPaMs3K
ce12JGfBkM/9KMUc4itXpHnfHM0Zb32fgaGKoz3Rq2Rtm1MDk7pxVrXvRhtlTBHdjcA3iy55VPWA
1KvF2WOKrDTOI6E+jBcft0/VSrn2JeUtU0ZIBzcWVmrCB6rsd9zcvyoYPY8WLptCeDpvB8vVIiJ7
z5G0Iwd3UFNmXc3KoniF4sBtGJ6EdDbScBdhEzTHqQR8W++nllDB0MbmhovhGax3c+yp2bU16yU0
w+lA4EOjzwXPSOjC2Cdsiacv5r8VJ95raojhfggf/HTu7owzFtT6piy66TR6cUwa1aCSaFZb0D0Q
M02EtjygfT4y3MtghfdYkQ5xqfW71GTHRD0X2w42DhhEaiJrAQKLRV4/6WknTyp7I1ALtaqUsPnE
ggPV++gX3VZ6VrnOqNtcwydZpbPI6Uw0I0zuQwNIgSwmfSEVVuAub/RTDDogMqxbiFreZR9qcLdE
XrsrTISERZU++90hTMdYRNyCs22rx3RxxNOTQ5/gstUEz3bbPXUt7sy659AKN2lJRRJfB8/b6PnA
NJX2io1Pvg1N6e5by1A7OV+eWuN92SEvIKjbHZdfdFHsf7S83lNf2qx1FJx1M1cuTeaEwx84zBJ8
R0LkkEqYqdFvdI4F+0anIM7HpdO2qn6kYWRYScmJT8CwtyvRPReooJqNRp70AfHLEd+5vhz1OjrL
lg4V3euJo+jtH/mRzGzknjcHXI79Dvu6fnAb6DTaheoo85J3TMS4aRdmNAbnnN8MJ3vwEKEiLOCE
5m4UO2zoXMn3bOTuEwBJC4kMeOcHxredQaRMM3MPa03hhZoM0FAzq3CI+4u0DST43NpoQj+YY2Wc
+eM6QutecNcle7ej1IraVlj8zTmCoXDLC308UDM23OsCRqWXt0fU7999lcNsD3xrwTebL8nUjTeg
G4Ntx1RNxosebNp96QclNWTy3BG1u5tctj9ihuqrcU8E6ALI0Sdi2nfrfhLvUUdatx0hLuupzmqB
TvttWAWPE6q+NMpm1QNEJKpvFndapVMUULHYG75qlVhH1eYcKhvzDhsti3WWCkNATBU/FWcNpOyt
G/U3MxPou5C7lpGJNyPo6fTpeTBkFIwsTfpDXRq0YEzyRUvrdJbjBW76brgzLCT+oMMMxx5uJppq
p2CKbrIR7kM6RC9N7FK0mVnnceooyxvK4G8eKPY87Pz5eeLCLNY9hiF87uZf3e1lIE0WYqOx4Q3t
1/S8NRsaGuhSLj87HQPNGNHrSFy6PLH5XOhV8VCZOYKi30JEQiryFIVbpogJdCQIGkFRQ6iG7VJ7
3T423sluEJWL5H0K2NwplAcAq6upMmG+C3ItR9nU8g0HZbxFUf+dqfhRFmCLSlNHJp40cWwJyi1V
6ccbXYSftZmhDeGqqHytvWiq+Sj96RLWWX5MTcLB3SXDWnrI23RtzzHlVGLe4kvbbDFt1dCPV5lq
3b+JY/wlj8jUQBIRSy02GsC10F//8lAGOsyGwwGrUPoWjWbDi4Ft7dIo7JeiHQ5mTxJuvsSc2IkO
TDFQn9LkXvreJrDd/oL/psbYlrNqkNHHz3ejmnsUqii7TooqDy6h8D57MSa8MrZGg2ApmccMoAgU
M3YgHfBHYlPjHfBwavRt6WwUWf0Dt3vWBZq2t8I+faoqb53oEV2p1pZAJ0lj3JtHJX4ncV0c9YYo
lc4a9EnQSrdzMLQfbZN5k9URWFXEHWJBE+iJ+V7ZeAEzWtoescIb0XBvxX72nvn+AxumFPtAgV+p
ZdMJSAipmqaPReI1lFiw9BnmjlAGp2FnVQwmUWk9Zu246vBT7vVSH7mxAvKr/fT2N6Odbv05s/rz
MWFGxqHH+lzwKf0lNso+x4uTwpw2KZaJBe1P3bVJ23Y7jI06CG4rZ2Bs49qzep16J18dODqeiX82
eDlnQp6luffE86sTd3qNCM0bXUfFr37SX1B191AX9KemAaFda5gBs4B1l+/Ww06YfX/MotkvF/pL
Fv3xfTg8VIblojhNQb5mZ0C8z57uskGUl9yvLnQF9g959UhVvPMGgstYjzSpHDzIwjdz5LP35Efk
2uqUWh59s/B4CCaQ2/Q198AdG1+jE9+3VDfsyUetDAA9uRHcJfi+EPT95Fb1+HhqZ9fSmn2VVbJJ
qCIndUplKW0VMQ2pKVFPrCDR0pFJReIweCkTrVjXY6Z2sTti96VzHOLSQBYFlUz6dbBn3wdlll5Q
eqRGl+FU3+FeYKM+0wbB/7CGSDHSIsTnWwvtMcpstZzhUNQ6jKFlnryk22lojUcTvm2UteE6mpdY
P6TbfMzpoQgDHVxf261SQTlfzO8jF1lYC5P7CG7vrH40cn8jdOFuMEy6qwzBiVyFPe7np0vr699B
oFHzVbEvMpHQN2RX3hoKFNn5hLId7yYzHbZjz9Er9Hx3NQQWL4SNoJcF0V3ope9lLqxl0/rhDush
GmPtDYjf8A2c3nwNIt3dlfTo0MCZ5egm6XSlwuRSZnb9IYFtyKYYqRjKeMKP3S4pQZhkifHZzMJ8
bJjHkWbOg9kC3rRzZuu4EVSHMfxqolpxWTmPra/kgdJWbidqyd1F3+vtRJ1GHr6w4x7P01zcgRmV
Nl8s46SNACwx5R3jQIK6yaK3HKDEje7es+Zp8SoaXXlwh+fUEfq9dPLvlETyK/floHeAaXUxzTfV
4K0N6R597mE8WRmvsajMDWQgusIY+cQLuNLJuBh+6+LndeNLDhlnj2njZbJ79wxiQlvC40Pwm91t
UUYDEu9ij9mW9ZvfDepudGlKamw6k+jE4eg/hupixCzubb1bBWnorFVU3bCF0fE29y+FP01MsoJ1
STdTN7c0FdQ1JRyOtkDtEugzdDlxxQJBnvud9LnpqZk7n6i1wiXJ0EMXlJpbofiInXNQ0hSlzZ1R
tC1/JHOLlDX3SWmCMY6aYcGnM2R3Md7TKMXNjjM6i8HYker10lA9ETR81DuYl7rREQ6fS60cH45f
qsS4Z2yqHlKa5kkTZzHoIMaVoeSQOar2t1fZe8xS/s2y3Whtl7QcST3gNBK39EGlGy7XcUlvWrhr
QwFxJUkpuk5TYzX149mYMnGLGl/cSsemq4tdH5W6gH6ibu5OisTVwbjBcdE+tpR9OXPrl/ZTAOb0
Oj4gOsGktbN+KsMC2sIMZh6s7FSGZQDx9mJuFZualw7m7rM+AQzsTI4D49xBps1tZEkE5iObG8pQ
CLu3bG4tc+EbbvBSdQebSjOfarPSwE3oBywfBwmKfDHMRWht61p3wJ/ulINOS01jAFhx+gSVKo8J
H/QfP2xFPRZAPiSIuW0tnnvXSv5pGyR0sXlmRXkn7WytS0+bPTe2mXN3W0mJW53R5qb99LoltPuV
sNizhYnSDhc0sJeZERSnnx8Uvn7IqvV2+PvQfed/itI+vESaxjkOEs4qTPrmOoVAiElBYtIfgaP1
7bREl/zI+K6dmwmjUCH119Bw3kOvC89pipKi97GzbGIHnx+Nn7Fe2lcsKwf4XxCpfcYlbxzYcOU4
x0Koy5fZAbP0kvrm5BrRiCEPTuOID66tuYmHXg/emIreKfVBQSnZbcSQ9isinek6tvQEYITJ38vP
vmxr8PY8u5bxgI/257zod+0LnZHRk4svLx6zgYbeBD5F1OMC85PxwNnAe875HVu6WELG1LrZIDGd
3VIvz5Ef4/IxyaZz7yRUYN26jr4VZeQvfCzZvqGgKoc8cvRaA+xpGAdHg9U4CQeP4mLZdHwJAa/5
I84VL6W22Ij0FBHFSxYmNnyiv2N+xdayICfkPTJ/g1VmS117mbXuhNtsB616COvqU0h91kTM+kRf
y7TEaohOMkX+ue4PcZ01m6w3H7wZL6rkSOkdPQLLForAZujZ11CsAj1Plw+seDj/VPpjoNwFiriP
qB6VcBL8a+fmw3OZeTD0OrifRVftI+Pkc0wKxy9Z+OpXXL+YXusussDXnom9F5vk2riNeSRzJTdA
P+11ktpEc4rIPTLy+0xmHcNw5jprMr3nkHbeX7WgK2p+FhSYRIEnSvtS27zBuce3pIrjZ5b+6t7N
iJMb/BGoU7hV/L47ZjgsfNrVd7kqx6PFf6xCyrnogWSVOfvj3WAydjH8keuA129ZnSsV6R92JFe2
Nj2CGopurlUzTR99WI83XKnvlJQsncDRXicn+WCUrnZWkyZzZoSGx3wGDk76uW99+nhq54rx1jiJ
crjkehKsqArpdp2RzkWT+nQfU/A72gUVuwG1Ws4gAKy4HreadtF6hfdrKE6WtUp7T70xdnwSowIl
ZGseQmi3mbxuvCTtvSNnYd5yYGokITqf75hnoqKrYbC19yEKHgul/R76OD5ElvnOgcK/zJgAc/jS
tLq/cMsWD1EYvQqpXTyTxtYoQ+EpMn2+bYQerC7QIIXjBlut72AztD1AwLIzg51X0aFkBbEgccqI
FI1opbo2eVdtzfx/TMcmeQ4neXOhsJAZT/K7tnSfoKEFO7+jcUpDXvOGPH+0+2cwFnAchVfwGErG
O1XXe5gz+mh5B87C/iHMyZ5z9jra3iRXAV7DFYs31gxqIv8SjDTb0S7PbcvZaFaiLpyYPA1KXQTm
cYUhzUPmS60ltjiCcXHRwsHVCEcH7ApyLxpPwoyf8vkAWhVLyAAdMauiv7eqHPi0TpX8UOKo8bJz
ciic0Vlas+Q5dqB5QIdRiGDBNyr16sW3xmQxYYY+jfbcEEqyYlQxlk/s/Umpd3uP9uWFHCYs9z+9
s+hfEcVo20bHgK2Ai28CT8foyg5MEvFIS/N3FFTy4YeuMhAZ28O5/B35Y7LnxWV0reLUCe1S7Zos
j3eFrahVL8h/Q2y4j3zKGhyJaEucmtRVnln3OV4xDXDpvoMytA5ATC7rzMQUwly9UUVx9XLnkPF4
1BFxT54e2xuY6BGYNFwwg6bT2DWnWbgK2eOUzUFoA/kWn4WYXsstcLZN1bek3z4Yaqe11dOfqJfb
KqJ7KoS+40/WGVM5SmQMss7STGx3/Eklrgss8ZNcDCOhGdWJbRabeFas+DPsTmllk74pM1jTVnRf
tWf5c01U02PNahE65b7xve7SO6q7CHnzQTuQ9bKHM+pkdtVj0GNtm+0LTiwHyn3g5KVmc7YI+IHS
KNqDGCh048xR5kPw26q9O/C4kz1+eVW2d4syPY+d72GIah8Yn5tfrqkVi6gfD62dJb+cUl5bZYjv
oRu3jZM79wW1SAuXdioQ0tAGS8TPbRnmycUYikP3mBVaD7qPOFCKcmg0PSVyAVFCVPz8SGYiW0wZ
hrpOVZjsTY2bhcnhpnX/F3tn1ts2tq7pv7LR9zTIxfmiD9CSLFuWxzix49wQiuPiPM/89f1QdlKW
rFi7SmnAFy0c1D6opLTExTV8wzugWtaEgoO3lI9J9uPRqMWbBcTTx5huLZhr76yM7PS8FOajUlBD
kGn3V5BiJz221MfZMBI2ffPBD7rPwFOBm43/sDqqcEoTaycRNeCC9ve9PtygLovxn1df2ijMgzI1
pi5qVnjBSu353/+o3bHQ7LX5aVHaSLHTdHY1c6ppZvLVR9lrqsCBWgaW1c/SDPGdCOWSaZs2Y06l
T3vYE1e4V05Qd5HOeqR+AYMnT6kGeyNV4lM47PUFLh4tMMRrXW6Km/U/QlQyMlTPZITA0bEIsyVd
nvy4ah7kNlPnyDmisZRC/6gK9RYF+hBYGgLKjpNV12Wly0vyoEZ0wQKVlB+l0uWXfRt8bp0M8pcJ
SLP1HQ/7MEKeiNIy0EHIUjDe3eOBNHcZxQE1XloIE6vFndPuXJsTQ4XyIhyqth4ZM0ae4a3tOhhA
2z8S0WanhAHUhkVJ7ihlCGi0FqiLnh00iPBCz+TzxOdyRuuqR94nT0/coO2m4MuCeRGguaNU3jeQ
JoC90T/AAMDq5q5WwaXL+mOrVaSL3LL7aVRmwKHSDIubVLkMPKAHrhJdaGERYQeYIdlJeVevlRO7
7ZRrg4MMEzi/OrXg3Z20aaAi1qoXXypZJsglaG0zM19IeQ1DxoythSTFHFrxcA3psWG3y/kZoBVm
ymique840VLKvsRjIAbOQVxbdu7eyekwy8i+jhPPQ0wYuVFMqemwmw+WV3Q3YRlAOgxMtlbdPjh6
vEyRTx9GOCO4C2hHrb7SvPwOVWExlzUJ7pvTQ5JzeqjEdoZJatEo3PTEAl1wqXKDWZ6i3LQadnDg
P5UJZbKCQqdMPFecuLVaYzMjitu6ssTcx/Q6h3q2KKJeWrqWeY5sSoXNgVWe2xGoAJospRmgz4FC
w7xOpfMkl81zBxnZOWXZiZa15l9hBcXJMtUvRaQumJOQ8ihSZr7HgowG8AVe0D3IYBUXbgArRh/9
Vokgmllhl/c2i8IeX19Rxg8C9edTCnA96SnY6EQXJzwM9lO2fYXKoXccof+7iLKV4/o3eGegeCAh
EuFSbZmmukEY42sSirzaQGpJqOthVzmSLo2pAT7+TDLSb7Kra5O+Uc3bwRQQhTXIhPgawKhEDqtX
+jHbCr1jR0VMEmUM+1gNqXxklwA3xVWjVfdK0BmwGgLsfr2K+m3nw4jISnCTo59Rm9TpUoVTGpQF
tWSFohz+uI9SZIwuGyYE36x77HMV2plNmc2NWXCx8+Ti5PMZDV8sDz1rFkTFcJYUyidMyLrLoIAg
XgbpqeE32VRRSu2SqilM4UJCqToeMFOCWh41mEDhXWJOkLPpUEsn7QxvQ+hZuWRdCnuoLsPSX0Qg
aZZrITg8nIgk5AKx6NT4MtBEnaOxgnaDglmG1gz9AhvFUxcEtlrnyEwo4WdURsSXqKfwjFlKdTYK
hpYsPCRasSESUhmcW+DRNaXGktgAbh82qO8XCCKeSkoUzhVjcI5TkxK9a5jW3Myl5KSy/Scz9C5V
gpIr+mUV2CjpnD/SboI8QLJcLr82WU5lRLYeaDrbNH+QMFawVp806AiegmqyjkG+ULUwvNPUNJUv
avmN/B4D1Uy6hDwBB83qz8OWDqFnW/gs0wai2oWce92S5oUxcElEjpYVslGZMUsXwQ2C/eZ5nYub
pgjpZZc2MGRU96Du5Kf9gMV8j6tKk4EvitPk3EnBO0l6SkfIc6dUxBrV02+VFG/wwdYXvoNuF1h5
G1v5/i5pq3wZU5wG0eCfGFhXkD9Zj+R79bKsUH4rkO5aDC6lgMAiHR5woIDURwLYaio9yoGugq7Q
qRsoB5hxoV2UDVTqzPhaZRiNmHlZnvp5jA5/CjRJJGQN7H2k8BPOSz/DtjZL6av0bXQKXdc9Brev
T/L8gj4klgb1/Z4a6ojg+LtbYBkadHmZeN1Q0B9SIPxsNumDQHIiIxNQ7da7Sp+7POhxXSkweEq6
jgTC/kzFugSp1DKB4uwNPjmZps6zEtE5fHA+CayUrvsOAOae37bZGX/+bcBc0JswbQNUxxasoxFG
G1comlD466Pz1Icbm3PeI5XOJdbpubtENDM0fmh6wkkHN46iZSSf4lNm7UMRbOEp1r8FsQ9doPKH
YBAc2815QrwNcrad9fO+JyeXg+ySzFW9QQebu9eQ54PJZlTCcf12ORS+gv4JLWF/Kf1AmQ41FX8S
t7X+rffRVtIcE1uOsd3t9lee1QW3pkvFZeT+RYPIl1JDwI8F3iDUe9MGGF9JGEdTKYCLsKR+pp80
KiY4NSh8hOyxJIoDc1G2qr4q/AwukDRgeZV5dE7U7wUexgg2N9KFG6UnvgGBnMqSd+YbXHZl2xYo
5klTgqzqTrQIeCvyuWG2KOi7VHc1JeGp0Dui9e9jlg58cogVzizkC2aWAva1tYKL9ZmqtUGB/XUh
juU6ObFyfKHM0U/QpMvZthY+YJF9JikhBuTBsFy3lfxO/MBbybyRiN4IbWdRH4AQHytdBc4iQEXJ
0VXHO5GGKUoBFs372D72OtZibAARkE0ED+qGpoaSLrBFOEOjHvUlWm3HhgvSRON4geQwExIOl50K
zcAPaBTKo76gCeoRC7kQecZeecLXAfaDgHvKfXmbRRy6GXzWZSa7BdrSTbkHG7PWC93cdiYFVl22
LctGSXzb3FNKgkCJLfpLjQcbTGcFHetUaU6MFnZQN778XB3SueEpPdeHY576rmh5BpvCuKmWZ2zF
M5EhftzrfXTdl+EnUK7ZtNTS6FOlmAWa4R5WEOirQqVSs/MK6fNb97Ocw/pTAu8cZQUXbQx77g+u
4KBRnWMd0PPM5YC3IM99dbA4OG5EGy1iWtkiN4fTfbt7s1E5bil8llTEqmUVWVVwDZtbiu9ENCVH
yRuov7YIIutbN8Iqs4y8G11C1nGPRxR6E9D8LbM+V20fLPNQPaW1UC85MbhI/e4T4YAzlyRa8qlq
lNNaH+zbKiMLGFWM87j1v7mj0LOwzFvTjmlmGqwBxLPrKWwReS7oPUzEmMtIo24FxoNyy4Vokayj
zHiaDOTCBrfz0hf9So3hxIac8KnFEUSoDQ+8SiTCHlU+LxzKqXjbnfith3ubLzkXPrW5qqOpoMh6
Pg3ybJj5VhpN4b3MLDRideD0x0J1g6luYc5Ku4MmfQTZmLxqWSppdF78NRbpL3WNomNcAVdHOptI
lZv6VDUKcWY74XciYuMzKDusAOTyqq1DaZ4qHlZ97WleJ9ElyiG40bRxOncS40eP7Cn/j96cpWqE
6EneLIn0MX02FHtWjtVJV0m/dJEVn5goUUS0EhdpMyBSLl/DdoNJ2abOxOrl8hpAD4oaRXwZpbZz
aXWlj0QteGHDdW4atGomdiTd1bUdgcAwVrDXKfpTB5xUfj/pen5LlkmTgrLzkxSWDxgfusuyJkIa
4FUt20GhBe8H6henwgcwoiMzyRtvgUe2+TnyABcqNu3+PatyXHRbG5Mrca2EaysWBbrNRdnrphSq
tdXPPdMBRw6LZ1b7EMbKuF/YKPhXNqa1rmd9D73oa5LJ93GfnAiYvFed7lonqlQqC9uSZu3gGVfr
3/b/Abf7ALdA40DuKQSe6ObI/B9Byj7w7XJFy3eVVKtkA7u766tesLiKeYRknIYAsWmaCOL9wuIq
inakW6ZmWoZqGghlAAZ4EeDSjvBlpu9EcKIpBuWqX1Bc5Yj/zBjdefm3lFJs658AcbdwuGjzWRr3
E+BBTQAq1cZI6ZU2c1F7igYfMV9QA/c/OyJSvjJRCAmXKHn8FUrcDWLw/GsDSZg9eJIRafxqR2B7
O45tcDxbKgKx+joyejV2Ftj01hWphLTZY10n69KpnGnAMVwlMDNybGQPKc0EzX0nMvtGpv66sKBD
nmOYJ3j1vuzOX73P6+fd+Brvuxmz/vxFoxa3CmSSo2NzNqSudB3LrSgmJ2jXm/6F4Q9fwwGDmvfH
GS3A3zw6/tvj46OowEvcHCihpANAosEQogcojgZH6H4aqiyYR20XnRDu42XQ0/3AY9v09WpRtZr7
CKIbU0XV6AoIyHbjPrqBZ4zqRZk/xShYfciGAj0AqokRiI/SlC6pT2n+Hgzyrjn6+6er8ogPfvXW
6OIB2Ep6pEaK4bIdWnui1BEgQjzWrt+fpZ0jATQHKqPJQrG2MBiOWqi4pyqMhNDycd1p4ZkldEgq
YE1kb8+r3zyen189LtyyYFepAtX6zccyMluq+jzPF6GdBCBIO3pfFT4BXVnMVUs8vv9oW5qKz8ON
KZItC6T5tNF6/vUsDnQniTzKHC5ZCVF2aJTwwrfJT0WnqaP5m9t7Jz6hL1K2hkdO70iBO0eyH3J5
nGX5BQq78oXoWmwoa7u7RSE8RvLCjhpK4UawwPoruX3/N4+JyN8X2MtPZrOaSDpjYb+Nd4ZKEA9d
Q0AcGNWlRBN8ovT43f3jQZDpEegBrgNYc+s11Ai5SAN+O8g6ef2VpsfV5YAByr8ZhfMWJD0rxpC3
9nljt56uQ3JaqFlcnkqAPjASRKM3m77/NLuOOLzJEb1fX/2AsDdfs6EODYBcP11IlhMlS6MsmoVL
6H0HoRY7SMkqFvQsBvS3ynj4UuVCOgsHT53bFPF+4POb7ImNd2wpAwlTqCEcuCbw8M3f47KS5NJC
/MUz7WVnus2yUehgRa7f7DkmdpxwBvcXlxRyuCp37OZIio2BQYLOwYL208KgqpUmcYEJsj4N6/I2
wFVSL8zL0sh+vD/lYscy5Z7lvQqEy7hhtgB28JtTudDtbFEkfva5qnRbmji5mt+DnyquM1f2P+M1
0VxFuqNfhwMwL8rhuBHRAMZ/yoGOAq8yjryHAD9etHEyGVmdOpe+RNkodRbqSlPQR0B8BNpcr9ro
ebihOrNoMtO68CLEnyXCzOSfL1kD0Xi23Xj3I829OZ/cokY7xHq+6FpsLofQpBxt7SUN7FqwDMMW
N6nZEK1sLRAwkEVjxGGFRYFoesoLfXyh9KqVH4umLMwbr2mzmYpeFuDasC2bYzoN4M/dyuy+9DYK
EZPBlkpvzz7aEaVAstDxG4b6YpsjMen1aSnjOSWHnMaLtq4meuVRwBimNa/LK65r58EDuvD+Ktq1
iMif0UGC9UMyPf75q0uuw7uzbwwG9LOMRlfTedRgLbHnsXbsRpP7nwwVPhVB0NZhl7i1Zup9yVJt
u5WcBndGAJW6hicwe/9xxs22dXSbMmGWojN3KpYnm4+TqAhH0UBBm6WWnnpRXxkaRphVEDxQDv2U
996wZ8BdTyZg59D6IUVkvW4OGHmen0GqguI8uJ/NPLeWQ4pbmyxA+7//aLtHorxoqWMEvX0rxV6X
Jgj64LdHWHLK4Qly1yOchNi955l27Q1ToIQrC4GViLWdwSW2Z2sSNnwLP7TwrVPoRqIECoC4QRZd
UNzklVBhGGqlO888F251mtnl59hXK2yV9fjh/SffEbFQ6lFAp3LMmRCiNuc48BrVgj6RLECzqNPI
CReySzugVG0ciqHfvD/aNhVujNZBfhOusF7ZiKQdG1siqYo8AkBUY8sVoioZjCG6jPgnOvdRql6U
OI4gc+jHyXd80TtMbOoOVDaeH8iARRwXcRK63lXquKV7UiGf3e/5gW8Xgk3gQCjNz9NlRRv//NWW
zSIkA/rMzRZd5iH0W6T+tRyBgmvwSPj6/lxQJ+bLtjcUuGCwwbgAsau2NlSLEFjll7o4te0IMRdR
2gWmgYGNlC0OFZMmV70Tuns5qnmoT4pOSDeo/xsLO3YG76vuS4V+XEHMVXFi0hD6llB7rKlXXAN4
TH9oHS6zUWK6D5I0ahNY2PPZEx8Ds0sEW6urWqrC0xxmBqSSNspP1LakF1ZVkCf7ssfeKY8N9cmC
AmSj2xVEV0ClyisolT0Eqd5yv1kJnJIEKvwZ3adWO9WzwrpocDBHKCjTNB39Es9YYuqG6RHtYN2f
aZmVPGG5nn/HG1i7wP+UG73XhwtKKNFlHlBWojVU99+tssy+d0gqfBK4ZqH74UYCxy0vuGpdO8LT
m9obKcpgXLr0KB/B8jFfSiYH/jSyHSTm8m5wLl0PBXUgr+UjYKV6JdQErLgtSp49AYJc1VJGUOEV
c8Qcu0vh1fbdkHZonqUpyhOujkaeAvTpNMVHbeHRzX6SVPA2InIIuKIGupEQlncPFB3H8tIGnZEo
3Ymjd8gOaAWKVYGGml7ZepipUDLyjimxt9NYB3noOzGKXbLknmSIbHymZ5nRDFdKIGk1NiAnIZIW
Szh0RkzrsaFI70CJgK/RJQ8e/LAvrenjFdgUthOdDxW9Rk1VaViqddjRbuyrEoNYCxqjXmS6McU8
mU6a7Kgu6Dj8kW3ETWsT9VFTUueK7ocXtZ57l24to0iXtYDGc7eS5qUBl1xRCtJID2d30NCFX3+2
29K6EFWtOUutGORwaiBecdIWGKjIZofmp++4WEGEtY4tQIGoAly99IcegimniRyegw5GMIQWMY6N
npl+k4CZIiyQJzeRaYDOaqUW8di6re5il1r6LM9H6TJJsfPy3JMlCoeeQPmSnneISW0VudGXsoHU
AwbV1vIzvDk7KA3QDDWhDl/bOk/QZSmy8qskJXcy8gtnekEnk69NTgb66jOpMq2evt4oRJjbITqm
mDEn4MQd9M+aXhTH6poilwC6QuxIBvg0QtRRXfRuupArsIRsjDRV4k4NxQknXRvzqhMxagKr2WXl
UGkGL55Rk6hobKO/U2Z4wrqPTm6I+dDqKg61o+yi2uIgZ416L6GhXOaNnv/l4jAZ0Heks4Jkowkb
CeKct/SLPn6iIoBSXCmbJ71dfLaSDms8I64QbnW6y5I2wmlBdl3NUFrSvwyFaZI0QDQIGxPCGxWl
m1pusvtaSdzbaBSYQ4AbzR5YHZOsCGNOlrb+Gtk+wJ8Mr0N2WhICfbLVe+C19acyLHRIZE3TIxNT
h3/FuAAdp2WGiSa5x7no6uq+bwI6G31gzY3YptwtCR2wUoL5YFQG3cyTBVgtR65zTCYSvMKTEKMQ
N8CYw0eZgU56Km7NWEgFPvOSlk1yNbJvulJBiMQvolmo2l+TyvN+aK0SXGCjiSAT1VyTbZkkq4DH
mxgZSkWwUuJVpNFkjvJYvqwRvTYmos9NfCnT8sSqKtBMoYeQKqff8M1sxHBRd1V55Qe9GKP5wBh7
Hab9ySmU5D4zUMeQG8hFc5oPQPyUyLiW6GytZKU3b9w2wWGnKmokO8J0CK4geIolkuXyrImMGmJC
49r3jaNhp5n00Vyr0bNBr7jR0RPU1Cu/F/Z56OfwX0ARIPjsShVyzREiQzNwuiiYysACz/Bhl+7a
Ih5w80HreCnnqn/aohSKgwSbdYKlPJIcbZidpoaE7gvI+bnfKeBmQypEqZoDk5HM6CSLWoUVrSQx
2BMbVWfHFu1KmLKvkmTV0p3dJMjL9339JXAxeQc12147LiQszFjhb7uBfQqiGIFSXHmmuWNIwOqN
CvZonX5CJsebYrl057V9tQgkDwU/3bMeqFHErDeQZ0w9GCoA4PGpyuNPRdg1JEBN3YzyGhUMWosd
atFzRja4PDEL2H9N7aHDAQTZvDKxrsB0MLhSORNums4xHqJIXdWJjQkloBpjagID/6QiJcrdCuHW
xS2pxfxLzoTOlnK9cGZkbnLpByNLrBzAyDeAdQ3H+DagFHxSjRriERnm5wCv9pXlIS4UYaxy4nUC
4fIEL09nEkdKuPD0II1nuVU6wyzVQb2gBMiqn0YZeyvI1G90GI3rig7Dd9lqXTy7VP9MG/rmk97z
K7jRULniVCcSq2SFBoTfLIM6rpAhV60vqUCLlhS0cHH2MFQF/QKKOxNyThnBA4H/UA+28ruRg/ZU
jWbgxVj6BSABGpG6xjGCietQ42JOYcScJFFHBxOLsWZFexxyCIFxY9KRMdDwk7LYP2dLpVdWPVIf
yE+NT0FiNU9xHCYXalGJT1Vfpj+iUnEvSjUtRpVMIHcoKtiPUt1LtxQ7w6lHvhDRoY+GR9/UgvsA
rbSbJohZOi4ApkeHL4J/YCdfi6FOr4lBjC/Y4vXRLFPIy08CRQpWtaJh1Y6LcokLTtIBGaP9gUJY
1PVMhSLVsK/tQnF8XE18LO1VoCr6VGlVDwMGzU0vtaiDItfqvXEXJnroo3idAQ7WKaKcckdmX6Qe
kpnhaWwkqZERZ8sNo541dC7PbWNQYVH1ZhEeq22DxFJcp/45hFXkCJqscopJGPUIVHm2T7sv4wKd
A4hr0WSy6rmF0uS3oertduKm2nCPRpw/eicZ+q1qqNFVQMn+3qqraEkzKgbsFWlgmUbwNfIIADYC
gFPfNNsZ/WCymHOpDpBNsqDQT2TszC7VbqDmAyDNmA0gu0HMe5p9D8+9Qo3Ika6qzEUXycz7e6Fl
zXfbAgOUaiikT81YScB7dMNxSikOgipaHYD7DAEDXWJvPtrA5lBszRsE1mTWEScrcLFB0YGmgsec
9XpssH4MDTYYTswop5KX+uf4n+uzLu5CoPS4tHqAmkfke1gJIL21KEqPr8/Ku9buTUSK4vAqL0dN
vaKHARab6UVl682nIvGsq8oTNfREwxSnEnn6SSUDO6RLmmgr6n7aXd2mLh1HyWCha/Kpi3redWp2
wWkNF6ubaYrqLKG1BI8dsls3tOpVd9YZfrkiLhFfsHRDtD1XM/NbWdGAnvgDjN3BxkEQZKBzV9kt
xJLY0dRHw4sdaAgOYq4+QdhKqmNtgT9TeEkto6VaCoKxPs1V0DbTiiaHDJXaFhewGJolbAvUORVb
v0Jn2LlVtQFF0rBpMQnpIvDjfsDVZoQG0WXp+A+ASdBErOFATr2oH63Ss1aflERZ9HjRgUatPqPl
XA1mzb82Y/T2Gqu66IRndBNYjIAcpca6gtAe3URg5b756PgX07q2wKzJSoUZgae06LwJp8GlGNNK
8dlzq36ZqyWYDj8jHAgVLSQUiRFS9NuMbFQH5RDaSr4Me1We61VLNNgiMXoRZqm2bImhj0Mjdbll
tP57VABomCRljXR3JYxgKqdaL7jo7Wo4lirXL6BBIK+r1llx5zgWBzH0TNOcGDhj4DISIrZktvop
Szu74gzP7rHtQoOL8Bicj6QWdjaxEYq41EpHLEXSg+yyMyu9TosR1ZnGjbTwYpd0ck+u9jZTo1qN
BvhY0KIUtZW2KpZV5GUiU4cE8N0TEk8AqX9t1RiDSfS//vlgYzqI5yjYgzd1FsfIFbjndr6AEtVc
OGGGy3Ap4zIpRLcsmi7bwyZ+WwKwFR0/nZGOjY3tdgkgN2vFjwJwqqSV/XWtiuBWmCg2FLiTn2jk
cO2e2Rzz2s28dwR0adR1oS/TONyaTakYekWV/XxRDKqRcdfKcjBNAYecvj+RO8eBai5TZ6HduI1i
sXxFqlTBW0O2zPzau24D6BQF2/dHUcZa8Pbj2KhOjgVxJJHsrSJ1qSgttZ4sXxAKZCQxWLVzTyOW
ErYYsLJzXS87pbQJzF4ukhufutZVmHNZHveW3ZT/YvUogNHWTUFB/5Ff+6qC4Sb0YdVCY6nmuXpS
Y4OA2cwAN1RG6wB6qRzdvv/8O5aPUOmuKeARwKBtDwjBsMIPW6QLEOL4zWGuB1q4/Ivf2EyqOM7n
/3w4EibwgOMHeODm85m1mRdOBuhDUkyPDNz3o5uyGvxrVc8CaMI4rWh7ikJvC59jyRh9HhnWPRop
WxVWtD5aXy2bbBEKzEjSFF9C2Eo40yiTAOX1STiIes8W2VGH2hhyq/9ArThTic6yhadq5y353cmQ
SHel1md7pnPfQFvLJfGo9A1Fki2kMgLYTBF22Y+YIkRI9m37XRtl46G26rlFC1e1sCU2Sl0E9x74
BNhlmcai6SzVPQ5GkV3HdPw7CRk9jH7QH1fJY0pxzymUidn7C2ndPNrat2wTIQPFwuH5zTEko6sf
CkKjRSZXzTn5Q14cNxDgv+ve2DG1hrS8yvJU0vHCrvFMqTLyO7YR4iddpYUPIaGaATDQ1mklBLb6
YGiJzI6L6yeh9PaP93/uzkWockRzQGMTK8Zt+Gpf251N06j1i4VQ86+1q4HJ9vNp5AXQsmxrng1p
tOdg23F8Mj80MFAC0gBWbO+0oCc+ppi2gJpl0MOQCVRHacA9S33H+bExzFbJ1beH3KTMny1ERr0t
wOjF1wzzxJaHrznE9X9+2XE0ghQZPYVHVMDmNNaJGqE6QE8mVG+AYYPdvUGqP3P2uXju3FcmdX7V
5NfSBdscB1krXzYkxpHss9Jw5n1rHAuv+ze7F3gmMB4U3d6AX+oKamxlMoou50ApMEpu0gfbEXuG
2fmKxhYWoBaW3xqI8mrtVQGdQlVR04U3CkcQ9o9iW3jP9eVjW0T73Ox3rru/RxNbx20u+bFP7QmI
QG2ugkh8U6N9OLrdDwSOjlYPtoXbfu4Fok9Nx1JbwJ4Kv3lgqi8qoNrORCEkX1GQUT69v3t3Lgfb
VFEsZDju5q3lIFysglIzw8dTeQxj94uaUCBwqmbP7b977v4eZ2t5txZ2fTBrswVhtn6ro2V8MUBH
m/3zpwESaymIvoL7ElsHuVkBg4zbHphLqLrfRRAkp7RrqnOqAtmX94fa9aa0Ed1lAiwTXPibEweO
NS7LMswXVT/kE0hhJ5CDhmlnix4GaX/9/mjK+Mu37wQOBYX+JvBnemKbw4k8qPzAF8WikjOPDVvC
KS4kKhaOCMVZR0aWzKDDQ9X0e5ieUyOJE4Q0ZJjXmdcjSh7SeF1iaTQ8vv/Ldi0gjX4UsAtWELnI
5g/Tiyo2Ra+igT6gbz+E3lenss8qHPv2HMe77hkNIgGniTnO+NYMZF2lR53UZQsEYBGeQVwFHyAl
wekOwSG0lpOMTNGtYNj+iwfUyXrAD2pcyeNCeHXGoCWMVFZGdxn13K9xFF6EhTePIWG/P8yuDUKS
QwBJd4+RtoZRKqmHdwMGUB7S60GxT0Sj5f/iUTiLAVNwTb9N4JQq1ay+lAEahLpUzwAPY6KB8DNo
A1Vr/sXCIG+ziL41YoNtrFOUe3E+WMybVnaglfs4m7V+E0xxPkmm78/drjVoMISCspGtUALefEVd
mgM1VoMx9HYsVHWCO46Wz67V7ku3dw1ExiaA7XGBvrk8UZ6lBT/wkiitx8iTFCg0B7lA3SfVq3/x
sizybEqKtqq8Ocu0SBnQuDaYP6MpzknzOGWQtr1CgWHYE1DtfKxXQ41r89US10RoQPsldUmipkNV
aGwaCVzaOmfx/ovatchBFozQXoR2Oac3BzKNpqc5Sxcb86oS10Ab9fukay7/+Sj2aFDOCwKgtd3L
lxHv0H2432hIwOX28urBc6TjfzwGpz+wFgRSx/LL1mmkml4e0owiwHH05Ax8BKilSqv2LOw3lwxE
DxrxnAvspBHvtTlfUmy6ovaTapHgkhZM6WCm8zppYF6Unii+DHVm7Jm7tyMaFF1MhSNCATe9jUUi
s8trS8rThToE+gTrL7zH0jtJq1e1Xux5ujcnusZYoL8JRFXL0raFbsGqlm2ZRAQ71FjOeuQTfsRa
0qDOX3ZXOARHn8zB24f02DkowAaFcBFxXX1rrWM0ojSDlowaCe6s0LvjIAxhTrelhiczFXNFSe7W
S+VP8w/+H0h5v/zEnVreiIKjJP6iCb5WiP4M/2VLDfy/+kvvf9GGOPhjWoOkQWocobsNggGRzav9
N/7g9U9aC5O/9w3Ril9c/0B3XJKPyDYMc6QO/Pz8r/9EKZqrz3+B6/tIxvObIjfnHzyIV7Pzu+d/
/9HeKqa//Z6NH/9bbXTufG4t+/l3bb2Wt3Ow9TWv5sA4AsAEKG1EMa0/YnMKZOMIUUY8A7TR/JzP
R5sITroRRbzBUvnNSvj9LEA7IZWhrArBZNcsqNYRduzAvMXzX3heeh9vOXB0HTYR1tE6Wl5TMNav
m/tjY0fosG3GxoHBKfjBdgTsTpXKNQv4sDkQR9ydKgSLzUeXdVhLz7WJj/boVCywDiCGPezBtSMA
jWst1pddwDt+/fKZAThYuk5KtV4bH+4sYGWul8B/eTP8/jwwjsgbYaiNp/+ubcCpONLk6MU8r7aP
dxIQXR62GNQj8MijZAHH3vNnazGII4I9wjB4xevPR9sUL4thjIAPmgmcPiwDh6GXPcH/bB0Mgpkg
QSamf570D7QY4CvISCsfOAOSckSZmeh+DDc2DgRxNP5bc2wiM8cf7MFl8+C4wOBEHMO/8QE3Htw8
ooNGXk8rdvw8z/CHen5+3piKHbT0WdgU5K2xRvLy2ZgG2z4i8UMyBNj3+vPhouRx/VO8OnAaJPNI
jD1hkveN5ydaJHoe2VwfLxp6fvKD0wPzyOIcxVQGHsH6Q4T5eiMo4og/HrnSH+7dK4gxPAepB6RH
8hElG0qrL08//g+raWMG4J/r0Bmpjn60Q5AcEUeZsfx80ClAngy2BebS8yYf/8lF93oOZP6GDgNm
rG+Nnw94HCr4Ih16HEriCEYVTeRfq2H7PNCPYB4BoBmbLR/rQnxZC88X9b/fELioUeojLP41B9tT
MIbOXIzWqG/1Iafg4ByZaGhMg0ATbO4CRT1CmoIa/wjP+JCPfujbF0fEAmxv++dtQID1+hxQSIvo
bhIvP585Hygg+pkNHHoYKkfQN2lPKVz8689WMkBmOIqamCipfchFIMbexkHXAa6IFs1bEqKfx+DG
IrCJmZke7sSX++LDXYsjvkNXDl0IkkrsN+oWjSXR15tA2EejgJMJS/r589HWAchGdvDBl6GKAybN
bYKBl53AN27MA+V1zQZw9TLVH/AwODQ/lDkPAX8i6PAyBW9KAxYVM2Q1aMh9tFXwHBAcXjS0jnAs
NWwUAF+WO/f+62WgWEfoO9OwE88Hz0daBs/x8aGrYCyPkGuovwplb04EUoQ1sO2lFvXhpuC/baX9
vmBqERPRoh8ros+f7cOAKYCkSiL58TbCS9H44PK5oCbM89GC2NwBqnqkIJKA4tmHywrWV8GIgTwo
IuAYJD/klKOd+vzZSgoEMQNBIT3G56E+1gYY+6iH3obkRQgUj3Ww30yBrByBlQSSAW5y/flo98G4
FNDwOHApjFER0D7Wws/PdnysHYEUATDy0rT9SEvh+SAY8c0HbQfKBMBTUDlVfu2HzQNBsY/GBipg
ko+XJo1X4lp+77ApUI9MIGgKolq/vQ8sMqiRq/BPt8N/sWJ+gVCmnh/9WGNU/KfylWf93r/wE8bx
9gte4BmLH7ijc29u/MVRXvP5q59++dv/z8alue6RvPrDnz2T9Tgv//nLA74demOsn0/181+e+k/F
qnjEEGA99MvPvFzFIF3un8rqP7t1Ol+qpH//pP/9vzZ+8Ku98N4I16usXr3W/3yBZRz6vQ+p26/C
VVFtfDkr1OCQ+TneOG//7mdfpkXl/ee2jldVsTnC+jTkVjj0AW7T+r0R/uAzRKv2qfR//uJxff66
3f/UQ/xmiDGXPHSIixWanvXP73n+9S9p+qFffb6Kszpxt777GTBx6Hc/v97dW4s6w3PR+dBBjlds
37NVs7VCx9YWydah3z7lC4pV9JsBuKEOHWB9+uz++YSDh3772Sr+vrXqX3reh37z/3l88n7+vvVx
/3w3Etse+s3Pq2b9Wm/rt5tqnZqvL+FDB1pP/Y7j7aUb8Ade7s/Vs3sLvIxDRHXok6wn691B/sB7
+fkwv30pgCAPf5T1S7msy9V/Pj8lrrvavHmep2ysy/yRKds3jnL4OJ/81cbBzRO8pFSHPsGE+cGS
YNe3/4GL8+xtYPHy0//AqTpBFf3n1L4cHuOk/IGdME73fxZltEp+lBsjvKQvf2BTvxwbO06mv1Ok
Q9/tSVqkiMZH6a5n+AN7+Tm0extW/GwE/amN/CbyfRlA+wM7eIKs/tMm6v2lWPUHti1f7oYrafIU
AXffDI9+PsIfiOueX8Pug9vc6RHwK3PaFdLvyo1+Ac/eZkw/8fa7/rPNdHD8G4/R06r4n/8LAAD/
/w==</cx:binary>
              </cx:geoCache>
            </cx:geography>
          </cx:layoutPr>
          <cx:valueColors>
            <cx:minColor>
              <a:schemeClr val="accent5">
                <a:lumMod val="60000"/>
                <a:lumOff val="40000"/>
              </a:schemeClr>
            </cx:minColor>
            <cx:midColor>
              <a:srgbClr val="4DC1F2"/>
            </cx:midColor>
            <cx:maxColor>
              <a:srgbClr val="92D050"/>
            </cx:maxColor>
          </cx:valueColors>
          <cx:valueColorPositions count="3"/>
        </cx:series>
      </cx:plotAreaRegion>
    </cx:plotArea>
    <cx:legend pos="r" align="min" overlay="0"/>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6">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lumMod val="65000"/>
          <a:lumOff val="35000"/>
        </a:schemeClr>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lumMod val="65000"/>
            <a:lumOff val="35000"/>
          </a:schemeClr>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STOK!$M$2"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chart" Target="../charts/chart2.xml"/><Relationship Id="rId39" Type="http://schemas.openxmlformats.org/officeDocument/2006/relationships/chart" Target="../charts/chart15.xml"/><Relationship Id="rId21" Type="http://schemas.openxmlformats.org/officeDocument/2006/relationships/image" Target="../media/image21.png"/><Relationship Id="rId34" Type="http://schemas.openxmlformats.org/officeDocument/2006/relationships/chart" Target="../charts/chart10.xml"/><Relationship Id="rId42" Type="http://schemas.openxmlformats.org/officeDocument/2006/relationships/chart" Target="../charts/chart18.xml"/><Relationship Id="rId7" Type="http://schemas.openxmlformats.org/officeDocument/2006/relationships/image" Target="../media/image7.pn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29" Type="http://schemas.openxmlformats.org/officeDocument/2006/relationships/chart" Target="../charts/chart5.xml"/><Relationship Id="rId41" Type="http://schemas.openxmlformats.org/officeDocument/2006/relationships/chart" Target="../charts/chart17.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image" Target="../media/image24.svg"/><Relationship Id="rId32" Type="http://schemas.openxmlformats.org/officeDocument/2006/relationships/chart" Target="../charts/chart8.xml"/><Relationship Id="rId37" Type="http://schemas.openxmlformats.org/officeDocument/2006/relationships/chart" Target="../charts/chart13.xml"/><Relationship Id="rId40" Type="http://schemas.openxmlformats.org/officeDocument/2006/relationships/chart" Target="../charts/chart16.xml"/><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chart" Target="../charts/chart4.xml"/><Relationship Id="rId36" Type="http://schemas.openxmlformats.org/officeDocument/2006/relationships/chart" Target="../charts/chart12.xml"/><Relationship Id="rId10" Type="http://schemas.openxmlformats.org/officeDocument/2006/relationships/image" Target="../media/image10.svg"/><Relationship Id="rId19" Type="http://schemas.openxmlformats.org/officeDocument/2006/relationships/image" Target="../media/image19.png"/><Relationship Id="rId31" Type="http://schemas.openxmlformats.org/officeDocument/2006/relationships/chart" Target="../charts/chart7.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22.svg"/><Relationship Id="rId27" Type="http://schemas.openxmlformats.org/officeDocument/2006/relationships/chart" Target="../charts/chart3.xml"/><Relationship Id="rId30" Type="http://schemas.openxmlformats.org/officeDocument/2006/relationships/chart" Target="../charts/chart6.xml"/><Relationship Id="rId35" Type="http://schemas.openxmlformats.org/officeDocument/2006/relationships/chart" Target="../charts/chart11.xml"/><Relationship Id="rId8" Type="http://schemas.openxmlformats.org/officeDocument/2006/relationships/image" Target="../media/image8.svg"/><Relationship Id="rId3" Type="http://schemas.openxmlformats.org/officeDocument/2006/relationships/image" Target="../media/image3.png"/><Relationship Id="rId12" Type="http://schemas.openxmlformats.org/officeDocument/2006/relationships/image" Target="../media/image12.svg"/><Relationship Id="rId17" Type="http://schemas.openxmlformats.org/officeDocument/2006/relationships/image" Target="../media/image17.png"/><Relationship Id="rId25" Type="http://schemas.microsoft.com/office/2014/relationships/chartEx" Target="../charts/chartEx1.xml"/><Relationship Id="rId33" Type="http://schemas.openxmlformats.org/officeDocument/2006/relationships/chart" Target="../charts/chart9.xml"/><Relationship Id="rId38"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0</xdr:col>
      <xdr:colOff>0</xdr:colOff>
      <xdr:row>15</xdr:row>
      <xdr:rowOff>174625</xdr:rowOff>
    </xdr:from>
    <xdr:to>
      <xdr:col>4</xdr:col>
      <xdr:colOff>558800</xdr:colOff>
      <xdr:row>29</xdr:row>
      <xdr:rowOff>161925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228600</xdr:colOff>
      <xdr:row>0</xdr:row>
      <xdr:rowOff>190500</xdr:rowOff>
    </xdr:from>
    <xdr:to>
      <xdr:col>25</xdr:col>
      <xdr:colOff>390525</xdr:colOff>
      <xdr:row>39</xdr:row>
      <xdr:rowOff>85726</xdr:rowOff>
    </xdr:to>
    <xdr:grpSp>
      <xdr:nvGrpSpPr>
        <xdr:cNvPr id="172" name="Group 171">
          <a:extLst>
            <a:ext uri="{FF2B5EF4-FFF2-40B4-BE49-F238E27FC236}">
              <a16:creationId xmlns:a16="http://schemas.microsoft.com/office/drawing/2014/main" id="{00000000-0008-0000-0A00-0000AC000000}"/>
            </a:ext>
          </a:extLst>
        </xdr:cNvPr>
        <xdr:cNvGrpSpPr/>
      </xdr:nvGrpSpPr>
      <xdr:grpSpPr>
        <a:xfrm>
          <a:off x="228600" y="190500"/>
          <a:ext cx="17387989" cy="7798949"/>
          <a:chOff x="247650" y="190500"/>
          <a:chExt cx="17306925" cy="7696200"/>
        </a:xfrm>
      </xdr:grpSpPr>
      <xdr:sp macro="" textlink="">
        <xdr:nvSpPr>
          <xdr:cNvPr id="247" name="Rectangle: Rounded Corners 246">
            <a:extLst>
              <a:ext uri="{FF2B5EF4-FFF2-40B4-BE49-F238E27FC236}">
                <a16:creationId xmlns:a16="http://schemas.microsoft.com/office/drawing/2014/main" id="{00000000-0008-0000-0A00-0000F7000000}"/>
              </a:ext>
            </a:extLst>
          </xdr:cNvPr>
          <xdr:cNvSpPr/>
        </xdr:nvSpPr>
        <xdr:spPr>
          <a:xfrm>
            <a:off x="5276850" y="200023"/>
            <a:ext cx="1752600" cy="1800000"/>
          </a:xfrm>
          <a:prstGeom prst="roundRect">
            <a:avLst>
              <a:gd name="adj" fmla="val 3588"/>
            </a:avLst>
          </a:prstGeom>
          <a:solidFill>
            <a:srgbClr val="9B1BF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id-ID"/>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id-ID"/>
          </a:p>
        </xdr:txBody>
      </xdr:sp>
      <xdr:grpSp>
        <xdr:nvGrpSpPr>
          <xdr:cNvPr id="248" name="Group 247">
            <a:extLst>
              <a:ext uri="{FF2B5EF4-FFF2-40B4-BE49-F238E27FC236}">
                <a16:creationId xmlns:a16="http://schemas.microsoft.com/office/drawing/2014/main" id="{00000000-0008-0000-0A00-0000F8000000}"/>
              </a:ext>
            </a:extLst>
          </xdr:cNvPr>
          <xdr:cNvGrpSpPr/>
        </xdr:nvGrpSpPr>
        <xdr:grpSpPr>
          <a:xfrm>
            <a:off x="247650" y="190500"/>
            <a:ext cx="17306925" cy="7696200"/>
            <a:chOff x="247650" y="190500"/>
            <a:chExt cx="17306925" cy="7696200"/>
          </a:xfrm>
        </xdr:grpSpPr>
        <xdr:grpSp>
          <xdr:nvGrpSpPr>
            <xdr:cNvPr id="249" name="Group 248">
              <a:extLst>
                <a:ext uri="{FF2B5EF4-FFF2-40B4-BE49-F238E27FC236}">
                  <a16:creationId xmlns:a16="http://schemas.microsoft.com/office/drawing/2014/main" id="{00000000-0008-0000-0A00-0000F9000000}"/>
                </a:ext>
              </a:extLst>
            </xdr:cNvPr>
            <xdr:cNvGrpSpPr/>
          </xdr:nvGrpSpPr>
          <xdr:grpSpPr>
            <a:xfrm>
              <a:off x="247650" y="190500"/>
              <a:ext cx="17306925" cy="7696200"/>
              <a:chOff x="247650" y="190500"/>
              <a:chExt cx="17306925" cy="7696200"/>
            </a:xfrm>
          </xdr:grpSpPr>
          <xdr:sp macro="" textlink="">
            <xdr:nvSpPr>
              <xdr:cNvPr id="295" name="Rectangle: Rounded Corners 294">
                <a:extLst>
                  <a:ext uri="{FF2B5EF4-FFF2-40B4-BE49-F238E27FC236}">
                    <a16:creationId xmlns:a16="http://schemas.microsoft.com/office/drawing/2014/main" id="{00000000-0008-0000-0A00-000027010000}"/>
                  </a:ext>
                </a:extLst>
              </xdr:cNvPr>
              <xdr:cNvSpPr/>
            </xdr:nvSpPr>
            <xdr:spPr>
              <a:xfrm>
                <a:off x="247650" y="3933823"/>
                <a:ext cx="6781800" cy="3924302"/>
              </a:xfrm>
              <a:prstGeom prst="roundRect">
                <a:avLst>
                  <a:gd name="adj" fmla="val 2000"/>
                </a:avLst>
              </a:prstGeom>
              <a:solidFill>
                <a:srgbClr val="19193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id-ID"/>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id-ID" sz="1800" kern="1200">
                  <a:solidFill>
                    <a:schemeClr val="lt1"/>
                  </a:solidFill>
                  <a:latin typeface="+mn-lt"/>
                  <a:ea typeface="+mn-ea"/>
                  <a:cs typeface="+mn-cs"/>
                </a:endParaRPr>
              </a:p>
            </xdr:txBody>
          </xdr:sp>
          <xdr:sp macro="" textlink="">
            <xdr:nvSpPr>
              <xdr:cNvPr id="296" name="Rectangle: Rounded Corners 295">
                <a:extLst>
                  <a:ext uri="{FF2B5EF4-FFF2-40B4-BE49-F238E27FC236}">
                    <a16:creationId xmlns:a16="http://schemas.microsoft.com/office/drawing/2014/main" id="{00000000-0008-0000-0A00-000028010000}"/>
                  </a:ext>
                </a:extLst>
              </xdr:cNvPr>
              <xdr:cNvSpPr/>
            </xdr:nvSpPr>
            <xdr:spPr>
              <a:xfrm>
                <a:off x="7100887" y="2057510"/>
                <a:ext cx="3600000" cy="3600000"/>
              </a:xfrm>
              <a:prstGeom prst="roundRect">
                <a:avLst>
                  <a:gd name="adj" fmla="val 2000"/>
                </a:avLst>
              </a:prstGeom>
              <a:solidFill>
                <a:srgbClr val="023A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id-ID"/>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id-ID"/>
              </a:p>
            </xdr:txBody>
          </xdr:sp>
          <xdr:sp macro="" textlink="">
            <xdr:nvSpPr>
              <xdr:cNvPr id="297" name="Rectangle: Rounded Corners 296">
                <a:extLst>
                  <a:ext uri="{FF2B5EF4-FFF2-40B4-BE49-F238E27FC236}">
                    <a16:creationId xmlns:a16="http://schemas.microsoft.com/office/drawing/2014/main" id="{00000000-0008-0000-0A00-000029010000}"/>
                  </a:ext>
                </a:extLst>
              </xdr:cNvPr>
              <xdr:cNvSpPr/>
            </xdr:nvSpPr>
            <xdr:spPr>
              <a:xfrm>
                <a:off x="10763250" y="200023"/>
                <a:ext cx="1752600" cy="1800000"/>
              </a:xfrm>
              <a:prstGeom prst="roundRect">
                <a:avLst>
                  <a:gd name="adj" fmla="val 3588"/>
                </a:avLst>
              </a:prstGeom>
              <a:solidFill>
                <a:srgbClr val="9B1BF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id-ID"/>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id-ID"/>
              </a:p>
            </xdr:txBody>
          </xdr:sp>
          <xdr:sp macro="" textlink="">
            <xdr:nvSpPr>
              <xdr:cNvPr id="298" name="Rectangle: Rounded Corners 297">
                <a:extLst>
                  <a:ext uri="{FF2B5EF4-FFF2-40B4-BE49-F238E27FC236}">
                    <a16:creationId xmlns:a16="http://schemas.microsoft.com/office/drawing/2014/main" id="{00000000-0008-0000-0A00-00002A010000}"/>
                  </a:ext>
                </a:extLst>
              </xdr:cNvPr>
              <xdr:cNvSpPr/>
            </xdr:nvSpPr>
            <xdr:spPr>
              <a:xfrm>
                <a:off x="12592050" y="200023"/>
                <a:ext cx="1752600" cy="1800000"/>
              </a:xfrm>
              <a:prstGeom prst="roundRect">
                <a:avLst>
                  <a:gd name="adj" fmla="val 3588"/>
                </a:avLst>
              </a:prstGeom>
              <a:solidFill>
                <a:srgbClr val="023A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id-ID"/>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id-ID"/>
              </a:p>
            </xdr:txBody>
          </xdr:sp>
          <xdr:sp macro="" textlink="">
            <xdr:nvSpPr>
              <xdr:cNvPr id="299" name="Rectangle: Rounded Corners 298">
                <a:extLst>
                  <a:ext uri="{FF2B5EF4-FFF2-40B4-BE49-F238E27FC236}">
                    <a16:creationId xmlns:a16="http://schemas.microsoft.com/office/drawing/2014/main" id="{00000000-0008-0000-0A00-00002B010000}"/>
                  </a:ext>
                </a:extLst>
              </xdr:cNvPr>
              <xdr:cNvSpPr/>
            </xdr:nvSpPr>
            <xdr:spPr>
              <a:xfrm>
                <a:off x="7100887" y="5724523"/>
                <a:ext cx="3600000" cy="2133602"/>
              </a:xfrm>
              <a:prstGeom prst="roundRect">
                <a:avLst>
                  <a:gd name="adj" fmla="val 3588"/>
                </a:avLst>
              </a:prstGeom>
              <a:solidFill>
                <a:srgbClr val="19193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id-ID"/>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id-ID"/>
              </a:p>
            </xdr:txBody>
          </xdr:sp>
          <xdr:sp macro="" textlink="">
            <xdr:nvSpPr>
              <xdr:cNvPr id="300" name="Rectangle: Rounded Corners 299">
                <a:extLst>
                  <a:ext uri="{FF2B5EF4-FFF2-40B4-BE49-F238E27FC236}">
                    <a16:creationId xmlns:a16="http://schemas.microsoft.com/office/drawing/2014/main" id="{00000000-0008-0000-0A00-00002C010000}"/>
                  </a:ext>
                </a:extLst>
              </xdr:cNvPr>
              <xdr:cNvSpPr/>
            </xdr:nvSpPr>
            <xdr:spPr>
              <a:xfrm>
                <a:off x="10758487" y="2066922"/>
                <a:ext cx="3600000" cy="1764000"/>
              </a:xfrm>
              <a:prstGeom prst="roundRect">
                <a:avLst>
                  <a:gd name="adj" fmla="val 3588"/>
                </a:avLst>
              </a:prstGeom>
              <a:solidFill>
                <a:srgbClr val="19193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id-ID"/>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id-ID"/>
              </a:p>
            </xdr:txBody>
          </xdr:sp>
          <xdr:sp macro="" textlink="">
            <xdr:nvSpPr>
              <xdr:cNvPr id="301" name="Rectangle: Rounded Corners 300">
                <a:extLst>
                  <a:ext uri="{FF2B5EF4-FFF2-40B4-BE49-F238E27FC236}">
                    <a16:creationId xmlns:a16="http://schemas.microsoft.com/office/drawing/2014/main" id="{00000000-0008-0000-0A00-00002D010000}"/>
                  </a:ext>
                </a:extLst>
              </xdr:cNvPr>
              <xdr:cNvSpPr/>
            </xdr:nvSpPr>
            <xdr:spPr>
              <a:xfrm>
                <a:off x="3448050" y="200023"/>
                <a:ext cx="1752600" cy="1800000"/>
              </a:xfrm>
              <a:prstGeom prst="roundRect">
                <a:avLst>
                  <a:gd name="adj" fmla="val 3588"/>
                </a:avLst>
              </a:prstGeom>
              <a:solidFill>
                <a:srgbClr val="023A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id-ID"/>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id-ID"/>
              </a:p>
            </xdr:txBody>
          </xdr:sp>
          <xdr:sp macro="" textlink="">
            <xdr:nvSpPr>
              <xdr:cNvPr id="302" name="Rectangle: Rounded Corners 301">
                <a:extLst>
                  <a:ext uri="{FF2B5EF4-FFF2-40B4-BE49-F238E27FC236}">
                    <a16:creationId xmlns:a16="http://schemas.microsoft.com/office/drawing/2014/main" id="{00000000-0008-0000-0A00-00002E010000}"/>
                  </a:ext>
                </a:extLst>
              </xdr:cNvPr>
              <xdr:cNvSpPr/>
            </xdr:nvSpPr>
            <xdr:spPr>
              <a:xfrm>
                <a:off x="3438524" y="2066923"/>
                <a:ext cx="3595237" cy="1800000"/>
              </a:xfrm>
              <a:prstGeom prst="roundRect">
                <a:avLst>
                  <a:gd name="adj" fmla="val 3588"/>
                </a:avLst>
              </a:prstGeom>
              <a:solidFill>
                <a:srgbClr val="19193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id-ID"/>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id-ID"/>
              </a:p>
            </xdr:txBody>
          </xdr:sp>
          <xdr:sp macro="" textlink="">
            <xdr:nvSpPr>
              <xdr:cNvPr id="303" name="Rectangle: Rounded Corners 302">
                <a:extLst>
                  <a:ext uri="{FF2B5EF4-FFF2-40B4-BE49-F238E27FC236}">
                    <a16:creationId xmlns:a16="http://schemas.microsoft.com/office/drawing/2014/main" id="{00000000-0008-0000-0A00-00002F010000}"/>
                  </a:ext>
                </a:extLst>
              </xdr:cNvPr>
              <xdr:cNvSpPr/>
            </xdr:nvSpPr>
            <xdr:spPr>
              <a:xfrm>
                <a:off x="14420850" y="209551"/>
                <a:ext cx="3133725" cy="3629024"/>
              </a:xfrm>
              <a:prstGeom prst="roundRect">
                <a:avLst>
                  <a:gd name="adj" fmla="val 2000"/>
                </a:avLst>
              </a:prstGeom>
              <a:solidFill>
                <a:srgbClr val="19193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id-ID"/>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id-ID" sz="1800" kern="1200">
                  <a:solidFill>
                    <a:schemeClr val="lt1"/>
                  </a:solidFill>
                  <a:latin typeface="+mn-lt"/>
                  <a:ea typeface="+mn-ea"/>
                  <a:cs typeface="+mn-cs"/>
                </a:endParaRPr>
              </a:p>
            </xdr:txBody>
          </xdr:sp>
          <xdr:sp macro="" textlink="">
            <xdr:nvSpPr>
              <xdr:cNvPr id="304" name="Rectangle: Rounded Corners 303">
                <a:extLst>
                  <a:ext uri="{FF2B5EF4-FFF2-40B4-BE49-F238E27FC236}">
                    <a16:creationId xmlns:a16="http://schemas.microsoft.com/office/drawing/2014/main" id="{00000000-0008-0000-0A00-000030010000}"/>
                  </a:ext>
                </a:extLst>
              </xdr:cNvPr>
              <xdr:cNvSpPr/>
            </xdr:nvSpPr>
            <xdr:spPr>
              <a:xfrm>
                <a:off x="247650" y="190500"/>
                <a:ext cx="3133725" cy="3685835"/>
              </a:xfrm>
              <a:prstGeom prst="roundRect">
                <a:avLst>
                  <a:gd name="adj" fmla="val 2000"/>
                </a:avLst>
              </a:prstGeom>
              <a:solidFill>
                <a:srgbClr val="19193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id-ID"/>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id-ID"/>
              </a:p>
            </xdr:txBody>
          </xdr:sp>
          <xdr:sp macro="" textlink="">
            <xdr:nvSpPr>
              <xdr:cNvPr id="305" name="Rectangle: Rounded Corners 304">
                <a:extLst>
                  <a:ext uri="{FF2B5EF4-FFF2-40B4-BE49-F238E27FC236}">
                    <a16:creationId xmlns:a16="http://schemas.microsoft.com/office/drawing/2014/main" id="{00000000-0008-0000-0A00-000031010000}"/>
                  </a:ext>
                </a:extLst>
              </xdr:cNvPr>
              <xdr:cNvSpPr/>
            </xdr:nvSpPr>
            <xdr:spPr>
              <a:xfrm>
                <a:off x="10768012" y="3895722"/>
                <a:ext cx="3600000" cy="1764000"/>
              </a:xfrm>
              <a:prstGeom prst="roundRect">
                <a:avLst>
                  <a:gd name="adj" fmla="val 3588"/>
                </a:avLst>
              </a:prstGeom>
              <a:solidFill>
                <a:srgbClr val="19193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id-ID"/>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id-ID"/>
              </a:p>
            </xdr:txBody>
          </xdr:sp>
          <xdr:sp macro="" textlink="">
            <xdr:nvSpPr>
              <xdr:cNvPr id="306" name="Rectangle: Rounded Corners 305">
                <a:extLst>
                  <a:ext uri="{FF2B5EF4-FFF2-40B4-BE49-F238E27FC236}">
                    <a16:creationId xmlns:a16="http://schemas.microsoft.com/office/drawing/2014/main" id="{00000000-0008-0000-0A00-000032010000}"/>
                  </a:ext>
                </a:extLst>
              </xdr:cNvPr>
              <xdr:cNvSpPr/>
            </xdr:nvSpPr>
            <xdr:spPr>
              <a:xfrm>
                <a:off x="10763250" y="5734047"/>
                <a:ext cx="1752600" cy="2143128"/>
              </a:xfrm>
              <a:prstGeom prst="roundRect">
                <a:avLst>
                  <a:gd name="adj" fmla="val 3588"/>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id-ID"/>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id-ID"/>
              </a:p>
            </xdr:txBody>
          </xdr:sp>
          <xdr:sp macro="" textlink="">
            <xdr:nvSpPr>
              <xdr:cNvPr id="307" name="Rectangle: Rounded Corners 306">
                <a:extLst>
                  <a:ext uri="{FF2B5EF4-FFF2-40B4-BE49-F238E27FC236}">
                    <a16:creationId xmlns:a16="http://schemas.microsoft.com/office/drawing/2014/main" id="{00000000-0008-0000-0A00-000033010000}"/>
                  </a:ext>
                </a:extLst>
              </xdr:cNvPr>
              <xdr:cNvSpPr/>
            </xdr:nvSpPr>
            <xdr:spPr>
              <a:xfrm>
                <a:off x="12592050" y="5734047"/>
                <a:ext cx="1752600" cy="2143128"/>
              </a:xfrm>
              <a:prstGeom prst="roundRect">
                <a:avLst>
                  <a:gd name="adj" fmla="val 3588"/>
                </a:avLst>
              </a:prstGeom>
              <a:solidFill>
                <a:srgbClr val="19193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id-ID"/>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id-ID"/>
              </a:p>
            </xdr:txBody>
          </xdr:sp>
          <xdr:sp macro="" textlink="">
            <xdr:nvSpPr>
              <xdr:cNvPr id="308" name="Rectangle: Rounded Corners 307">
                <a:extLst>
                  <a:ext uri="{FF2B5EF4-FFF2-40B4-BE49-F238E27FC236}">
                    <a16:creationId xmlns:a16="http://schemas.microsoft.com/office/drawing/2014/main" id="{00000000-0008-0000-0A00-000034010000}"/>
                  </a:ext>
                </a:extLst>
              </xdr:cNvPr>
              <xdr:cNvSpPr/>
            </xdr:nvSpPr>
            <xdr:spPr>
              <a:xfrm>
                <a:off x="14420850" y="3905251"/>
                <a:ext cx="3133725" cy="3981449"/>
              </a:xfrm>
              <a:prstGeom prst="roundRect">
                <a:avLst>
                  <a:gd name="adj" fmla="val 2000"/>
                </a:avLst>
              </a:prstGeom>
              <a:solidFill>
                <a:srgbClr val="19193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id-ID"/>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id-ID"/>
              </a:p>
            </xdr:txBody>
          </xdr:sp>
          <xdr:pic>
            <xdr:nvPicPr>
              <xdr:cNvPr id="309" name="Graphic 308" descr="Map with pin with solid fill">
                <a:extLst>
                  <a:ext uri="{FF2B5EF4-FFF2-40B4-BE49-F238E27FC236}">
                    <a16:creationId xmlns:a16="http://schemas.microsoft.com/office/drawing/2014/main" id="{00000000-0008-0000-0A00-00003501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78600" y="4017150"/>
                <a:ext cx="440550" cy="440550"/>
              </a:xfrm>
              <a:prstGeom prst="rect">
                <a:avLst/>
              </a:prstGeom>
            </xdr:spPr>
          </xdr:pic>
          <xdr:grpSp>
            <xdr:nvGrpSpPr>
              <xdr:cNvPr id="310" name="Group 309">
                <a:extLst>
                  <a:ext uri="{FF2B5EF4-FFF2-40B4-BE49-F238E27FC236}">
                    <a16:creationId xmlns:a16="http://schemas.microsoft.com/office/drawing/2014/main" id="{00000000-0008-0000-0A00-000036010000}"/>
                  </a:ext>
                </a:extLst>
              </xdr:cNvPr>
              <xdr:cNvGrpSpPr/>
            </xdr:nvGrpSpPr>
            <xdr:grpSpPr>
              <a:xfrm>
                <a:off x="3738563" y="2647950"/>
                <a:ext cx="119061" cy="1089000"/>
                <a:chOff x="557213" y="523875"/>
                <a:chExt cx="328545" cy="3005070"/>
              </a:xfrm>
            </xdr:grpSpPr>
            <xdr:sp macro="" textlink="">
              <xdr:nvSpPr>
                <xdr:cNvPr id="343" name="Rectangle: Rounded Corners 342">
                  <a:extLst>
                    <a:ext uri="{FF2B5EF4-FFF2-40B4-BE49-F238E27FC236}">
                      <a16:creationId xmlns:a16="http://schemas.microsoft.com/office/drawing/2014/main" id="{00000000-0008-0000-0A00-000057010000}"/>
                    </a:ext>
                  </a:extLst>
                </xdr:cNvPr>
                <xdr:cNvSpPr/>
              </xdr:nvSpPr>
              <xdr:spPr>
                <a:xfrm>
                  <a:off x="557213" y="523875"/>
                  <a:ext cx="328545" cy="328545"/>
                </a:xfrm>
                <a:prstGeom prst="roundRect">
                  <a:avLst>
                    <a:gd name="adj" fmla="val 50000"/>
                  </a:avLst>
                </a:prstGeom>
                <a:solidFill>
                  <a:srgbClr val="9718F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id-ID"/>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id-ID"/>
                </a:p>
              </xdr:txBody>
            </xdr:sp>
            <xdr:sp macro="" textlink="">
              <xdr:nvSpPr>
                <xdr:cNvPr id="344" name="Rectangle: Rounded Corners 343">
                  <a:extLst>
                    <a:ext uri="{FF2B5EF4-FFF2-40B4-BE49-F238E27FC236}">
                      <a16:creationId xmlns:a16="http://schemas.microsoft.com/office/drawing/2014/main" id="{00000000-0008-0000-0A00-000058010000}"/>
                    </a:ext>
                  </a:extLst>
                </xdr:cNvPr>
                <xdr:cNvSpPr/>
              </xdr:nvSpPr>
              <xdr:spPr>
                <a:xfrm>
                  <a:off x="557213" y="1193006"/>
                  <a:ext cx="328545" cy="328545"/>
                </a:xfrm>
                <a:prstGeom prst="roundRect">
                  <a:avLst>
                    <a:gd name="adj" fmla="val 50000"/>
                  </a:avLst>
                </a:prstGeom>
                <a:solidFill>
                  <a:srgbClr val="4DC1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id-ID"/>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id-ID"/>
                </a:p>
              </xdr:txBody>
            </xdr:sp>
            <xdr:sp macro="" textlink="">
              <xdr:nvSpPr>
                <xdr:cNvPr id="345" name="Rectangle: Rounded Corners 344">
                  <a:extLst>
                    <a:ext uri="{FF2B5EF4-FFF2-40B4-BE49-F238E27FC236}">
                      <a16:creationId xmlns:a16="http://schemas.microsoft.com/office/drawing/2014/main" id="{00000000-0008-0000-0A00-000059010000}"/>
                    </a:ext>
                  </a:extLst>
                </xdr:cNvPr>
                <xdr:cNvSpPr/>
              </xdr:nvSpPr>
              <xdr:spPr>
                <a:xfrm>
                  <a:off x="557213" y="1862137"/>
                  <a:ext cx="328545" cy="328545"/>
                </a:xfrm>
                <a:prstGeom prst="roundRect">
                  <a:avLst>
                    <a:gd name="adj" fmla="val 50000"/>
                  </a:avLst>
                </a:prstGeom>
                <a:solidFill>
                  <a:srgbClr val="62FA5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id-ID"/>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id-ID"/>
                </a:p>
              </xdr:txBody>
            </xdr:sp>
            <xdr:sp macro="" textlink="">
              <xdr:nvSpPr>
                <xdr:cNvPr id="346" name="Rectangle: Rounded Corners 345">
                  <a:extLst>
                    <a:ext uri="{FF2B5EF4-FFF2-40B4-BE49-F238E27FC236}">
                      <a16:creationId xmlns:a16="http://schemas.microsoft.com/office/drawing/2014/main" id="{00000000-0008-0000-0A00-00005A010000}"/>
                    </a:ext>
                  </a:extLst>
                </xdr:cNvPr>
                <xdr:cNvSpPr/>
              </xdr:nvSpPr>
              <xdr:spPr>
                <a:xfrm>
                  <a:off x="557213" y="2531268"/>
                  <a:ext cx="328545" cy="328545"/>
                </a:xfrm>
                <a:prstGeom prst="roundRect">
                  <a:avLst>
                    <a:gd name="adj" fmla="val 50000"/>
                  </a:avLst>
                </a:prstGeom>
                <a:solidFill>
                  <a:srgbClr val="EE35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id-ID"/>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id-ID"/>
                </a:p>
              </xdr:txBody>
            </xdr:sp>
            <xdr:sp macro="" textlink="">
              <xdr:nvSpPr>
                <xdr:cNvPr id="347" name="Rectangle: Rounded Corners 346">
                  <a:extLst>
                    <a:ext uri="{FF2B5EF4-FFF2-40B4-BE49-F238E27FC236}">
                      <a16:creationId xmlns:a16="http://schemas.microsoft.com/office/drawing/2014/main" id="{00000000-0008-0000-0A00-00005B010000}"/>
                    </a:ext>
                  </a:extLst>
                </xdr:cNvPr>
                <xdr:cNvSpPr/>
              </xdr:nvSpPr>
              <xdr:spPr>
                <a:xfrm>
                  <a:off x="557213" y="3200400"/>
                  <a:ext cx="328545" cy="328545"/>
                </a:xfrm>
                <a:prstGeom prst="roundRect">
                  <a:avLst>
                    <a:gd name="adj" fmla="val 50000"/>
                  </a:avLst>
                </a:prstGeom>
                <a:solidFill>
                  <a:srgbClr val="FFA84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id-ID"/>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id-ID"/>
                </a:p>
              </xdr:txBody>
            </xdr:sp>
          </xdr:grpSp>
          <xdr:sp macro="" textlink="">
            <xdr:nvSpPr>
              <xdr:cNvPr id="311" name="Rectangle: Rounded Corners 310">
                <a:extLst>
                  <a:ext uri="{FF2B5EF4-FFF2-40B4-BE49-F238E27FC236}">
                    <a16:creationId xmlns:a16="http://schemas.microsoft.com/office/drawing/2014/main" id="{00000000-0008-0000-0A00-000037010000}"/>
                  </a:ext>
                </a:extLst>
              </xdr:cNvPr>
              <xdr:cNvSpPr/>
            </xdr:nvSpPr>
            <xdr:spPr>
              <a:xfrm>
                <a:off x="7105650" y="200023"/>
                <a:ext cx="1752600" cy="1800000"/>
              </a:xfrm>
              <a:prstGeom prst="roundRect">
                <a:avLst>
                  <a:gd name="adj" fmla="val 3588"/>
                </a:avLst>
              </a:prstGeom>
              <a:solidFill>
                <a:srgbClr val="19193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id-ID"/>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id-ID"/>
              </a:p>
            </xdr:txBody>
          </xdr:sp>
          <xdr:sp macro="" textlink="">
            <xdr:nvSpPr>
              <xdr:cNvPr id="312" name="Rectangle: Rounded Corners 311">
                <a:extLst>
                  <a:ext uri="{FF2B5EF4-FFF2-40B4-BE49-F238E27FC236}">
                    <a16:creationId xmlns:a16="http://schemas.microsoft.com/office/drawing/2014/main" id="{00000000-0008-0000-0A00-000038010000}"/>
                  </a:ext>
                </a:extLst>
              </xdr:cNvPr>
              <xdr:cNvSpPr/>
            </xdr:nvSpPr>
            <xdr:spPr>
              <a:xfrm>
                <a:off x="8934450" y="200023"/>
                <a:ext cx="1752600" cy="1800000"/>
              </a:xfrm>
              <a:prstGeom prst="roundRect">
                <a:avLst>
                  <a:gd name="adj" fmla="val 3588"/>
                </a:avLst>
              </a:prstGeom>
              <a:solidFill>
                <a:srgbClr val="19193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id-ID"/>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id-ID"/>
              </a:p>
            </xdr:txBody>
          </xdr:sp>
          <xdr:sp macro="" textlink="">
            <xdr:nvSpPr>
              <xdr:cNvPr id="313" name="TextBox 312">
                <a:extLst>
                  <a:ext uri="{FF2B5EF4-FFF2-40B4-BE49-F238E27FC236}">
                    <a16:creationId xmlns:a16="http://schemas.microsoft.com/office/drawing/2014/main" id="{00000000-0008-0000-0A00-000039010000}"/>
                  </a:ext>
                </a:extLst>
              </xdr:cNvPr>
              <xdr:cNvSpPr txBox="1"/>
            </xdr:nvSpPr>
            <xdr:spPr>
              <a:xfrm>
                <a:off x="3495675" y="266701"/>
                <a:ext cx="16859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lumMod val="85000"/>
                      </a:schemeClr>
                    </a:solidFill>
                  </a:rPr>
                  <a:t>Total Revenue</a:t>
                </a:r>
                <a:endParaRPr lang="id-ID" sz="1100">
                  <a:solidFill>
                    <a:schemeClr val="bg1">
                      <a:lumMod val="85000"/>
                    </a:schemeClr>
                  </a:solidFill>
                </a:endParaRPr>
              </a:p>
            </xdr:txBody>
          </xdr:sp>
          <xdr:sp macro="" textlink="">
            <xdr:nvSpPr>
              <xdr:cNvPr id="314" name="TextBox 313">
                <a:extLst>
                  <a:ext uri="{FF2B5EF4-FFF2-40B4-BE49-F238E27FC236}">
                    <a16:creationId xmlns:a16="http://schemas.microsoft.com/office/drawing/2014/main" id="{00000000-0008-0000-0A00-00003A010000}"/>
                  </a:ext>
                </a:extLst>
              </xdr:cNvPr>
              <xdr:cNvSpPr txBox="1"/>
            </xdr:nvSpPr>
            <xdr:spPr>
              <a:xfrm>
                <a:off x="5305425" y="266701"/>
                <a:ext cx="16859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lumMod val="85000"/>
                      </a:schemeClr>
                    </a:solidFill>
                  </a:rPr>
                  <a:t>Total Revenue</a:t>
                </a:r>
                <a:endParaRPr lang="id-ID" sz="1100">
                  <a:solidFill>
                    <a:schemeClr val="bg1">
                      <a:lumMod val="85000"/>
                    </a:schemeClr>
                  </a:solidFill>
                </a:endParaRPr>
              </a:p>
            </xdr:txBody>
          </xdr:sp>
          <xdr:sp macro="" textlink="">
            <xdr:nvSpPr>
              <xdr:cNvPr id="315" name="TextBox 314">
                <a:extLst>
                  <a:ext uri="{FF2B5EF4-FFF2-40B4-BE49-F238E27FC236}">
                    <a16:creationId xmlns:a16="http://schemas.microsoft.com/office/drawing/2014/main" id="{00000000-0008-0000-0A00-00003B010000}"/>
                  </a:ext>
                </a:extLst>
              </xdr:cNvPr>
              <xdr:cNvSpPr txBox="1"/>
            </xdr:nvSpPr>
            <xdr:spPr>
              <a:xfrm>
                <a:off x="7124700" y="266701"/>
                <a:ext cx="16859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lumMod val="85000"/>
                      </a:schemeClr>
                    </a:solidFill>
                  </a:rPr>
                  <a:t>Total Revenue</a:t>
                </a:r>
                <a:endParaRPr lang="id-ID" sz="1100">
                  <a:solidFill>
                    <a:schemeClr val="bg1">
                      <a:lumMod val="85000"/>
                    </a:schemeClr>
                  </a:solidFill>
                </a:endParaRPr>
              </a:p>
            </xdr:txBody>
          </xdr:sp>
          <xdr:sp macro="" textlink="">
            <xdr:nvSpPr>
              <xdr:cNvPr id="316" name="TextBox 315">
                <a:extLst>
                  <a:ext uri="{FF2B5EF4-FFF2-40B4-BE49-F238E27FC236}">
                    <a16:creationId xmlns:a16="http://schemas.microsoft.com/office/drawing/2014/main" id="{00000000-0008-0000-0A00-00003C010000}"/>
                  </a:ext>
                </a:extLst>
              </xdr:cNvPr>
              <xdr:cNvSpPr txBox="1"/>
            </xdr:nvSpPr>
            <xdr:spPr>
              <a:xfrm>
                <a:off x="8991600" y="247651"/>
                <a:ext cx="16859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lumMod val="85000"/>
                      </a:schemeClr>
                    </a:solidFill>
                  </a:rPr>
                  <a:t>Total Profit</a:t>
                </a:r>
                <a:endParaRPr lang="id-ID" sz="1100">
                  <a:solidFill>
                    <a:schemeClr val="bg1">
                      <a:lumMod val="85000"/>
                    </a:schemeClr>
                  </a:solidFill>
                </a:endParaRPr>
              </a:p>
            </xdr:txBody>
          </xdr:sp>
          <xdr:sp macro="" textlink="">
            <xdr:nvSpPr>
              <xdr:cNvPr id="317" name="TextBox 316">
                <a:extLst>
                  <a:ext uri="{FF2B5EF4-FFF2-40B4-BE49-F238E27FC236}">
                    <a16:creationId xmlns:a16="http://schemas.microsoft.com/office/drawing/2014/main" id="{00000000-0008-0000-0A00-00003D010000}"/>
                  </a:ext>
                </a:extLst>
              </xdr:cNvPr>
              <xdr:cNvSpPr txBox="1"/>
            </xdr:nvSpPr>
            <xdr:spPr>
              <a:xfrm>
                <a:off x="10801350" y="247651"/>
                <a:ext cx="16859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lumMod val="85000"/>
                      </a:schemeClr>
                    </a:solidFill>
                  </a:rPr>
                  <a:t>Total Profit</a:t>
                </a:r>
                <a:endParaRPr lang="id-ID" sz="1100">
                  <a:solidFill>
                    <a:schemeClr val="bg1">
                      <a:lumMod val="85000"/>
                    </a:schemeClr>
                  </a:solidFill>
                </a:endParaRPr>
              </a:p>
            </xdr:txBody>
          </xdr:sp>
          <xdr:sp macro="" textlink="">
            <xdr:nvSpPr>
              <xdr:cNvPr id="318" name="TextBox 317">
                <a:extLst>
                  <a:ext uri="{FF2B5EF4-FFF2-40B4-BE49-F238E27FC236}">
                    <a16:creationId xmlns:a16="http://schemas.microsoft.com/office/drawing/2014/main" id="{00000000-0008-0000-0A00-00003E010000}"/>
                  </a:ext>
                </a:extLst>
              </xdr:cNvPr>
              <xdr:cNvSpPr txBox="1"/>
            </xdr:nvSpPr>
            <xdr:spPr>
              <a:xfrm>
                <a:off x="12620625" y="247651"/>
                <a:ext cx="16859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lumMod val="85000"/>
                      </a:schemeClr>
                    </a:solidFill>
                  </a:rPr>
                  <a:t>Total Profit</a:t>
                </a:r>
                <a:endParaRPr lang="id-ID" sz="1100">
                  <a:solidFill>
                    <a:schemeClr val="bg1">
                      <a:lumMod val="85000"/>
                    </a:schemeClr>
                  </a:solidFill>
                </a:endParaRPr>
              </a:p>
            </xdr:txBody>
          </xdr:sp>
          <xdr:pic>
            <xdr:nvPicPr>
              <xdr:cNvPr id="319" name="Graphic 318" descr="Couch">
                <a:extLst>
                  <a:ext uri="{FF2B5EF4-FFF2-40B4-BE49-F238E27FC236}">
                    <a16:creationId xmlns:a16="http://schemas.microsoft.com/office/drawing/2014/main" id="{00000000-0008-0000-0A00-00003F01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327088" y="5991225"/>
                <a:ext cx="242925" cy="242925"/>
              </a:xfrm>
              <a:prstGeom prst="rect">
                <a:avLst/>
              </a:prstGeom>
            </xdr:spPr>
          </xdr:pic>
          <xdr:pic>
            <xdr:nvPicPr>
              <xdr:cNvPr id="320" name="Graphic 319" descr="Stapler">
                <a:extLst>
                  <a:ext uri="{FF2B5EF4-FFF2-40B4-BE49-F238E27FC236}">
                    <a16:creationId xmlns:a16="http://schemas.microsoft.com/office/drawing/2014/main" id="{00000000-0008-0000-0A00-00004001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336613" y="6579375"/>
                <a:ext cx="242925" cy="242925"/>
              </a:xfrm>
              <a:prstGeom prst="rect">
                <a:avLst/>
              </a:prstGeom>
            </xdr:spPr>
          </xdr:pic>
          <xdr:pic>
            <xdr:nvPicPr>
              <xdr:cNvPr id="321" name="Graphic 320" descr="Internet">
                <a:extLst>
                  <a:ext uri="{FF2B5EF4-FFF2-40B4-BE49-F238E27FC236}">
                    <a16:creationId xmlns:a16="http://schemas.microsoft.com/office/drawing/2014/main" id="{00000000-0008-0000-0A00-00004101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317563" y="7186575"/>
                <a:ext cx="242925" cy="242925"/>
              </a:xfrm>
              <a:prstGeom prst="rect">
                <a:avLst/>
              </a:prstGeom>
            </xdr:spPr>
          </xdr:pic>
          <xdr:sp macro="" textlink="">
            <xdr:nvSpPr>
              <xdr:cNvPr id="322" name="TextBox 321">
                <a:extLst>
                  <a:ext uri="{FF2B5EF4-FFF2-40B4-BE49-F238E27FC236}">
                    <a16:creationId xmlns:a16="http://schemas.microsoft.com/office/drawing/2014/main" id="{00000000-0008-0000-0A00-000042010000}"/>
                  </a:ext>
                </a:extLst>
              </xdr:cNvPr>
              <xdr:cNvSpPr txBox="1"/>
            </xdr:nvSpPr>
            <xdr:spPr>
              <a:xfrm>
                <a:off x="7234237" y="6181723"/>
                <a:ext cx="862013"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a:solidFill>
                      <a:schemeClr val="bg1">
                        <a:lumMod val="85000"/>
                      </a:schemeClr>
                    </a:solidFill>
                  </a:rPr>
                  <a:t>Furniture</a:t>
                </a:r>
                <a:endParaRPr lang="id-ID" sz="1050">
                  <a:solidFill>
                    <a:schemeClr val="bg1">
                      <a:lumMod val="85000"/>
                    </a:schemeClr>
                  </a:solidFill>
                </a:endParaRPr>
              </a:p>
            </xdr:txBody>
          </xdr:sp>
          <xdr:sp macro="" textlink="">
            <xdr:nvSpPr>
              <xdr:cNvPr id="323" name="TextBox 322">
                <a:extLst>
                  <a:ext uri="{FF2B5EF4-FFF2-40B4-BE49-F238E27FC236}">
                    <a16:creationId xmlns:a16="http://schemas.microsoft.com/office/drawing/2014/main" id="{00000000-0008-0000-0A00-000043010000}"/>
                  </a:ext>
                </a:extLst>
              </xdr:cNvPr>
              <xdr:cNvSpPr txBox="1"/>
            </xdr:nvSpPr>
            <xdr:spPr>
              <a:xfrm>
                <a:off x="7224712" y="6753223"/>
                <a:ext cx="995363"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a:solidFill>
                      <a:schemeClr val="bg1">
                        <a:lumMod val="85000"/>
                      </a:schemeClr>
                    </a:solidFill>
                  </a:rPr>
                  <a:t>Office Supplies</a:t>
                </a:r>
                <a:endParaRPr lang="id-ID" sz="1050">
                  <a:solidFill>
                    <a:schemeClr val="bg1">
                      <a:lumMod val="85000"/>
                    </a:schemeClr>
                  </a:solidFill>
                </a:endParaRPr>
              </a:p>
            </xdr:txBody>
          </xdr:sp>
          <xdr:sp macro="" textlink="">
            <xdr:nvSpPr>
              <xdr:cNvPr id="324" name="TextBox 323">
                <a:extLst>
                  <a:ext uri="{FF2B5EF4-FFF2-40B4-BE49-F238E27FC236}">
                    <a16:creationId xmlns:a16="http://schemas.microsoft.com/office/drawing/2014/main" id="{00000000-0008-0000-0A00-000044010000}"/>
                  </a:ext>
                </a:extLst>
              </xdr:cNvPr>
              <xdr:cNvSpPr txBox="1"/>
            </xdr:nvSpPr>
            <xdr:spPr>
              <a:xfrm>
                <a:off x="7224712" y="7372348"/>
                <a:ext cx="957263"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a:solidFill>
                      <a:schemeClr val="bg1">
                        <a:lumMod val="85000"/>
                      </a:schemeClr>
                    </a:solidFill>
                  </a:rPr>
                  <a:t>Technology</a:t>
                </a:r>
                <a:endParaRPr lang="id-ID" sz="1050">
                  <a:solidFill>
                    <a:schemeClr val="bg1">
                      <a:lumMod val="85000"/>
                    </a:schemeClr>
                  </a:solidFill>
                </a:endParaRPr>
              </a:p>
            </xdr:txBody>
          </xdr:sp>
          <xdr:sp macro="" textlink="">
            <xdr:nvSpPr>
              <xdr:cNvPr id="325" name="Rectangle: Rounded Corners 324">
                <a:extLst>
                  <a:ext uri="{FF2B5EF4-FFF2-40B4-BE49-F238E27FC236}">
                    <a16:creationId xmlns:a16="http://schemas.microsoft.com/office/drawing/2014/main" id="{00000000-0008-0000-0A00-000045010000}"/>
                  </a:ext>
                </a:extLst>
              </xdr:cNvPr>
              <xdr:cNvSpPr/>
            </xdr:nvSpPr>
            <xdr:spPr>
              <a:xfrm>
                <a:off x="8391525" y="5819775"/>
                <a:ext cx="1133475" cy="1981200"/>
              </a:xfrm>
              <a:prstGeom prst="roundRect">
                <a:avLst>
                  <a:gd name="adj" fmla="val 4472"/>
                </a:avLst>
              </a:prstGeom>
              <a:solidFill>
                <a:srgbClr val="0E0E1C">
                  <a:alpha val="81961"/>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sp macro="" textlink="">
            <xdr:nvSpPr>
              <xdr:cNvPr id="326" name="Rectangle: Rounded Corners 325">
                <a:extLst>
                  <a:ext uri="{FF2B5EF4-FFF2-40B4-BE49-F238E27FC236}">
                    <a16:creationId xmlns:a16="http://schemas.microsoft.com/office/drawing/2014/main" id="{00000000-0008-0000-0A00-000046010000}"/>
                  </a:ext>
                </a:extLst>
              </xdr:cNvPr>
              <xdr:cNvSpPr/>
            </xdr:nvSpPr>
            <xdr:spPr>
              <a:xfrm>
                <a:off x="9572625" y="5819775"/>
                <a:ext cx="1066800" cy="1981200"/>
              </a:xfrm>
              <a:prstGeom prst="roundRect">
                <a:avLst>
                  <a:gd name="adj" fmla="val 4472"/>
                </a:avLst>
              </a:prstGeom>
              <a:solidFill>
                <a:srgbClr val="0E0E1C">
                  <a:alpha val="81961"/>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sp macro="" textlink="">
            <xdr:nvSpPr>
              <xdr:cNvPr id="327" name="TextBox 326">
                <a:extLst>
                  <a:ext uri="{FF2B5EF4-FFF2-40B4-BE49-F238E27FC236}">
                    <a16:creationId xmlns:a16="http://schemas.microsoft.com/office/drawing/2014/main" id="{00000000-0008-0000-0A00-000047010000}"/>
                  </a:ext>
                </a:extLst>
              </xdr:cNvPr>
              <xdr:cNvSpPr txBox="1"/>
            </xdr:nvSpPr>
            <xdr:spPr>
              <a:xfrm>
                <a:off x="8641556" y="5886448"/>
                <a:ext cx="633413"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a:solidFill>
                      <a:schemeClr val="bg1">
                        <a:lumMod val="85000"/>
                      </a:schemeClr>
                    </a:solidFill>
                  </a:rPr>
                  <a:t>Revenue</a:t>
                </a:r>
                <a:endParaRPr lang="id-ID" sz="900">
                  <a:solidFill>
                    <a:schemeClr val="bg1">
                      <a:lumMod val="85000"/>
                    </a:schemeClr>
                  </a:solidFill>
                </a:endParaRPr>
              </a:p>
            </xdr:txBody>
          </xdr:sp>
          <xdr:sp macro="" textlink="">
            <xdr:nvSpPr>
              <xdr:cNvPr id="328" name="TextBox 327">
                <a:extLst>
                  <a:ext uri="{FF2B5EF4-FFF2-40B4-BE49-F238E27FC236}">
                    <a16:creationId xmlns:a16="http://schemas.microsoft.com/office/drawing/2014/main" id="{00000000-0008-0000-0A00-000048010000}"/>
                  </a:ext>
                </a:extLst>
              </xdr:cNvPr>
              <xdr:cNvSpPr txBox="1"/>
            </xdr:nvSpPr>
            <xdr:spPr>
              <a:xfrm>
                <a:off x="9789319" y="5876923"/>
                <a:ext cx="633413"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a:solidFill>
                      <a:schemeClr val="bg1">
                        <a:lumMod val="85000"/>
                      </a:schemeClr>
                    </a:solidFill>
                  </a:rPr>
                  <a:t>Profit</a:t>
                </a:r>
                <a:endParaRPr lang="id-ID" sz="900">
                  <a:solidFill>
                    <a:schemeClr val="bg1">
                      <a:lumMod val="85000"/>
                    </a:schemeClr>
                  </a:solidFill>
                </a:endParaRPr>
              </a:p>
            </xdr:txBody>
          </xdr:sp>
          <xdr:pic>
            <xdr:nvPicPr>
              <xdr:cNvPr id="329" name="Graphic 328" descr="Wallet">
                <a:extLst>
                  <a:ext uri="{FF2B5EF4-FFF2-40B4-BE49-F238E27FC236}">
                    <a16:creationId xmlns:a16="http://schemas.microsoft.com/office/drawing/2014/main" id="{00000000-0008-0000-0A00-00004901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0810875" y="2138362"/>
                <a:ext cx="360000" cy="360000"/>
              </a:xfrm>
              <a:prstGeom prst="rect">
                <a:avLst/>
              </a:prstGeom>
            </xdr:spPr>
          </xdr:pic>
          <xdr:pic>
            <xdr:nvPicPr>
              <xdr:cNvPr id="330" name="Graphic 329" descr="Money">
                <a:extLst>
                  <a:ext uri="{FF2B5EF4-FFF2-40B4-BE49-F238E27FC236}">
                    <a16:creationId xmlns:a16="http://schemas.microsoft.com/office/drawing/2014/main" id="{00000000-0008-0000-0A00-00004A01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846575" y="3874275"/>
                <a:ext cx="360000" cy="360000"/>
              </a:xfrm>
              <a:prstGeom prst="rect">
                <a:avLst/>
              </a:prstGeom>
            </xdr:spPr>
          </xdr:pic>
          <xdr:pic>
            <xdr:nvPicPr>
              <xdr:cNvPr id="331" name="Graphic 330" descr="Shopping bag">
                <a:extLst>
                  <a:ext uri="{FF2B5EF4-FFF2-40B4-BE49-F238E27FC236}">
                    <a16:creationId xmlns:a16="http://schemas.microsoft.com/office/drawing/2014/main" id="{00000000-0008-0000-0A00-00004B01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7162725" y="2152575"/>
                <a:ext cx="438225" cy="438225"/>
              </a:xfrm>
              <a:prstGeom prst="rect">
                <a:avLst/>
              </a:prstGeom>
            </xdr:spPr>
          </xdr:pic>
          <xdr:sp macro="" textlink="">
            <xdr:nvSpPr>
              <xdr:cNvPr id="332" name="TextBox 331">
                <a:extLst>
                  <a:ext uri="{FF2B5EF4-FFF2-40B4-BE49-F238E27FC236}">
                    <a16:creationId xmlns:a16="http://schemas.microsoft.com/office/drawing/2014/main" id="{00000000-0008-0000-0A00-00004C010000}"/>
                  </a:ext>
                </a:extLst>
              </xdr:cNvPr>
              <xdr:cNvSpPr txBox="1"/>
            </xdr:nvSpPr>
            <xdr:spPr>
              <a:xfrm>
                <a:off x="11813381" y="2257426"/>
                <a:ext cx="14954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lumMod val="85000"/>
                      </a:schemeClr>
                    </a:solidFill>
                  </a:rPr>
                  <a:t>Total Revenue</a:t>
                </a:r>
                <a:endParaRPr lang="id-ID" sz="1100">
                  <a:solidFill>
                    <a:schemeClr val="bg1">
                      <a:lumMod val="85000"/>
                    </a:schemeClr>
                  </a:solidFill>
                </a:endParaRPr>
              </a:p>
            </xdr:txBody>
          </xdr:sp>
          <xdr:sp macro="" textlink="">
            <xdr:nvSpPr>
              <xdr:cNvPr id="333" name="TextBox 332">
                <a:extLst>
                  <a:ext uri="{FF2B5EF4-FFF2-40B4-BE49-F238E27FC236}">
                    <a16:creationId xmlns:a16="http://schemas.microsoft.com/office/drawing/2014/main" id="{00000000-0008-0000-0A00-00004D010000}"/>
                  </a:ext>
                </a:extLst>
              </xdr:cNvPr>
              <xdr:cNvSpPr txBox="1"/>
            </xdr:nvSpPr>
            <xdr:spPr>
              <a:xfrm>
                <a:off x="11813381" y="4019551"/>
                <a:ext cx="14954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lumMod val="85000"/>
                      </a:schemeClr>
                    </a:solidFill>
                  </a:rPr>
                  <a:t>Total Profit</a:t>
                </a:r>
                <a:endParaRPr lang="id-ID" sz="1100">
                  <a:solidFill>
                    <a:schemeClr val="bg1">
                      <a:lumMod val="85000"/>
                    </a:schemeClr>
                  </a:solidFill>
                </a:endParaRPr>
              </a:p>
            </xdr:txBody>
          </xdr:sp>
          <xdr:sp macro="" textlink="">
            <xdr:nvSpPr>
              <xdr:cNvPr id="334" name="TextBox 333">
                <a:extLst>
                  <a:ext uri="{FF2B5EF4-FFF2-40B4-BE49-F238E27FC236}">
                    <a16:creationId xmlns:a16="http://schemas.microsoft.com/office/drawing/2014/main" id="{00000000-0008-0000-0A00-00004E010000}"/>
                  </a:ext>
                </a:extLst>
              </xdr:cNvPr>
              <xdr:cNvSpPr txBox="1"/>
            </xdr:nvSpPr>
            <xdr:spPr>
              <a:xfrm>
                <a:off x="838200" y="4124326"/>
                <a:ext cx="30289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85000"/>
                      </a:schemeClr>
                    </a:solidFill>
                  </a:rPr>
                  <a:t>Grafik Sebaran Pengiriman Barang</a:t>
                </a:r>
                <a:r>
                  <a:rPr lang="en-US" sz="1100" baseline="0">
                    <a:solidFill>
                      <a:schemeClr val="bg1">
                        <a:lumMod val="85000"/>
                      </a:schemeClr>
                    </a:solidFill>
                  </a:rPr>
                  <a:t> Se-Indonesia</a:t>
                </a:r>
                <a:endParaRPr lang="id-ID" sz="1100">
                  <a:solidFill>
                    <a:schemeClr val="bg1">
                      <a:lumMod val="85000"/>
                    </a:schemeClr>
                  </a:solidFill>
                </a:endParaRPr>
              </a:p>
            </xdr:txBody>
          </xdr:sp>
          <xdr:sp macro="" textlink="">
            <xdr:nvSpPr>
              <xdr:cNvPr id="335" name="TextBox 334">
                <a:extLst>
                  <a:ext uri="{FF2B5EF4-FFF2-40B4-BE49-F238E27FC236}">
                    <a16:creationId xmlns:a16="http://schemas.microsoft.com/office/drawing/2014/main" id="{00000000-0008-0000-0A00-00004F010000}"/>
                  </a:ext>
                </a:extLst>
              </xdr:cNvPr>
              <xdr:cNvSpPr txBox="1"/>
            </xdr:nvSpPr>
            <xdr:spPr>
              <a:xfrm>
                <a:off x="381000" y="6300299"/>
                <a:ext cx="14097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85000"/>
                      </a:schemeClr>
                    </a:solidFill>
                  </a:rPr>
                  <a:t>Total Barang</a:t>
                </a:r>
                <a:endParaRPr lang="id-ID" sz="1100">
                  <a:solidFill>
                    <a:schemeClr val="bg1">
                      <a:lumMod val="85000"/>
                    </a:schemeClr>
                  </a:solidFill>
                </a:endParaRPr>
              </a:p>
            </xdr:txBody>
          </xdr:sp>
          <xdr:sp macro="" textlink="">
            <xdr:nvSpPr>
              <xdr:cNvPr id="336" name="TextBox 335">
                <a:extLst>
                  <a:ext uri="{FF2B5EF4-FFF2-40B4-BE49-F238E27FC236}">
                    <a16:creationId xmlns:a16="http://schemas.microsoft.com/office/drawing/2014/main" id="{00000000-0008-0000-0A00-000050010000}"/>
                  </a:ext>
                </a:extLst>
              </xdr:cNvPr>
              <xdr:cNvSpPr txBox="1"/>
            </xdr:nvSpPr>
            <xdr:spPr>
              <a:xfrm>
                <a:off x="381000" y="6776550"/>
                <a:ext cx="14097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85000"/>
                      </a:schemeClr>
                    </a:solidFill>
                  </a:rPr>
                  <a:t>Total Revenue</a:t>
                </a:r>
                <a:endParaRPr lang="id-ID" sz="1100">
                  <a:solidFill>
                    <a:schemeClr val="bg1">
                      <a:lumMod val="85000"/>
                    </a:schemeClr>
                  </a:solidFill>
                </a:endParaRPr>
              </a:p>
            </xdr:txBody>
          </xdr:sp>
          <xdr:sp macro="" textlink="">
            <xdr:nvSpPr>
              <xdr:cNvPr id="337" name="TextBox 336">
                <a:extLst>
                  <a:ext uri="{FF2B5EF4-FFF2-40B4-BE49-F238E27FC236}">
                    <a16:creationId xmlns:a16="http://schemas.microsoft.com/office/drawing/2014/main" id="{00000000-0008-0000-0A00-000051010000}"/>
                  </a:ext>
                </a:extLst>
              </xdr:cNvPr>
              <xdr:cNvSpPr txBox="1"/>
            </xdr:nvSpPr>
            <xdr:spPr>
              <a:xfrm>
                <a:off x="381000" y="7252800"/>
                <a:ext cx="14097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85000"/>
                      </a:schemeClr>
                    </a:solidFill>
                  </a:rPr>
                  <a:t>Total Profit</a:t>
                </a:r>
                <a:endParaRPr lang="id-ID" sz="1100">
                  <a:solidFill>
                    <a:schemeClr val="bg1">
                      <a:lumMod val="85000"/>
                    </a:schemeClr>
                  </a:solidFill>
                </a:endParaRPr>
              </a:p>
            </xdr:txBody>
          </xdr:sp>
          <xdr:sp macro="" textlink="">
            <xdr:nvSpPr>
              <xdr:cNvPr id="338" name="TextBox 337">
                <a:extLst>
                  <a:ext uri="{FF2B5EF4-FFF2-40B4-BE49-F238E27FC236}">
                    <a16:creationId xmlns:a16="http://schemas.microsoft.com/office/drawing/2014/main" id="{00000000-0008-0000-0A00-000052010000}"/>
                  </a:ext>
                </a:extLst>
              </xdr:cNvPr>
              <xdr:cNvSpPr txBox="1"/>
            </xdr:nvSpPr>
            <xdr:spPr>
              <a:xfrm>
                <a:off x="7562850" y="2247901"/>
                <a:ext cx="30289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85000"/>
                      </a:schemeClr>
                    </a:solidFill>
                  </a:rPr>
                  <a:t>Situasi Stok</a:t>
                </a:r>
                <a:r>
                  <a:rPr lang="en-US" sz="1100" baseline="0">
                    <a:solidFill>
                      <a:schemeClr val="bg1">
                        <a:lumMod val="85000"/>
                      </a:schemeClr>
                    </a:solidFill>
                  </a:rPr>
                  <a:t> Barang Gudang</a:t>
                </a:r>
                <a:endParaRPr lang="id-ID" sz="1100">
                  <a:solidFill>
                    <a:schemeClr val="bg1">
                      <a:lumMod val="85000"/>
                    </a:schemeClr>
                  </a:solidFill>
                </a:endParaRPr>
              </a:p>
            </xdr:txBody>
          </xdr:sp>
          <xdr:sp macro="" textlink="">
            <xdr:nvSpPr>
              <xdr:cNvPr id="339" name="TextBox 338">
                <a:extLst>
                  <a:ext uri="{FF2B5EF4-FFF2-40B4-BE49-F238E27FC236}">
                    <a16:creationId xmlns:a16="http://schemas.microsoft.com/office/drawing/2014/main" id="{00000000-0008-0000-0A00-000053010000}"/>
                  </a:ext>
                </a:extLst>
              </xdr:cNvPr>
              <xdr:cNvSpPr txBox="1"/>
            </xdr:nvSpPr>
            <xdr:spPr>
              <a:xfrm>
                <a:off x="419100" y="238126"/>
                <a:ext cx="27432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85000"/>
                      </a:schemeClr>
                    </a:solidFill>
                  </a:rPr>
                  <a:t>Data Pengiriman Barang</a:t>
                </a:r>
                <a:endParaRPr lang="id-ID" sz="1100">
                  <a:solidFill>
                    <a:schemeClr val="bg1">
                      <a:lumMod val="85000"/>
                    </a:schemeClr>
                  </a:solidFill>
                </a:endParaRPr>
              </a:p>
            </xdr:txBody>
          </xdr:sp>
          <xdr:sp macro="" textlink="">
            <xdr:nvSpPr>
              <xdr:cNvPr id="340" name="TextBox 339">
                <a:extLst>
                  <a:ext uri="{FF2B5EF4-FFF2-40B4-BE49-F238E27FC236}">
                    <a16:creationId xmlns:a16="http://schemas.microsoft.com/office/drawing/2014/main" id="{00000000-0008-0000-0A00-000054010000}"/>
                  </a:ext>
                </a:extLst>
              </xdr:cNvPr>
              <xdr:cNvSpPr txBox="1"/>
            </xdr:nvSpPr>
            <xdr:spPr>
              <a:xfrm>
                <a:off x="3581400" y="2085976"/>
                <a:ext cx="27432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85000"/>
                      </a:schemeClr>
                    </a:solidFill>
                  </a:rPr>
                  <a:t>Data</a:t>
                </a:r>
                <a:r>
                  <a:rPr lang="en-US" sz="1100" baseline="0">
                    <a:solidFill>
                      <a:schemeClr val="bg1">
                        <a:lumMod val="85000"/>
                      </a:schemeClr>
                    </a:solidFill>
                  </a:rPr>
                  <a:t> Penggunaan Jasa Kurir</a:t>
                </a:r>
                <a:endParaRPr lang="id-ID" sz="1100">
                  <a:solidFill>
                    <a:schemeClr val="bg1">
                      <a:lumMod val="85000"/>
                    </a:schemeClr>
                  </a:solidFill>
                </a:endParaRPr>
              </a:p>
            </xdr:txBody>
          </xdr:sp>
          <xdr:sp macro="" textlink="">
            <xdr:nvSpPr>
              <xdr:cNvPr id="342" name="TextBox 341">
                <a:extLst>
                  <a:ext uri="{FF2B5EF4-FFF2-40B4-BE49-F238E27FC236}">
                    <a16:creationId xmlns:a16="http://schemas.microsoft.com/office/drawing/2014/main" id="{00000000-0008-0000-0A00-000056010000}"/>
                  </a:ext>
                </a:extLst>
              </xdr:cNvPr>
              <xdr:cNvSpPr txBox="1"/>
            </xdr:nvSpPr>
            <xdr:spPr>
              <a:xfrm>
                <a:off x="12620625" y="5705475"/>
                <a:ext cx="173355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lumMod val="85000"/>
                      </a:schemeClr>
                    </a:solidFill>
                  </a:rPr>
                  <a:t>Stok Terjual vs Sisa Stok</a:t>
                </a:r>
                <a:endParaRPr lang="id-ID" sz="1100">
                  <a:solidFill>
                    <a:schemeClr val="bg1">
                      <a:lumMod val="85000"/>
                    </a:schemeClr>
                  </a:solidFill>
                </a:endParaRPr>
              </a:p>
            </xdr:txBody>
          </xdr:sp>
          <xdr:sp macro="" textlink="">
            <xdr:nvSpPr>
              <xdr:cNvPr id="22" name="Rectangle: Rounded Corners 21">
                <a:extLst>
                  <a:ext uri="{FF2B5EF4-FFF2-40B4-BE49-F238E27FC236}">
                    <a16:creationId xmlns:a16="http://schemas.microsoft.com/office/drawing/2014/main" id="{00000000-0008-0000-0A00-000016000000}"/>
                  </a:ext>
                </a:extLst>
              </xdr:cNvPr>
              <xdr:cNvSpPr/>
            </xdr:nvSpPr>
            <xdr:spPr>
              <a:xfrm>
                <a:off x="10766548" y="5729200"/>
                <a:ext cx="1752600" cy="2143128"/>
              </a:xfrm>
              <a:prstGeom prst="roundRect">
                <a:avLst>
                  <a:gd name="adj" fmla="val 3588"/>
                </a:avLst>
              </a:prstGeom>
              <a:solidFill>
                <a:srgbClr val="19193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id-ID"/>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id-ID"/>
              </a:p>
            </xdr:txBody>
          </xdr:sp>
          <xdr:sp macro="" textlink="">
            <xdr:nvSpPr>
              <xdr:cNvPr id="23" name="TextBox 22">
                <a:extLst>
                  <a:ext uri="{FF2B5EF4-FFF2-40B4-BE49-F238E27FC236}">
                    <a16:creationId xmlns:a16="http://schemas.microsoft.com/office/drawing/2014/main" id="{00000000-0008-0000-0A00-000017000000}"/>
                  </a:ext>
                </a:extLst>
              </xdr:cNvPr>
              <xdr:cNvSpPr txBox="1"/>
            </xdr:nvSpPr>
            <xdr:spPr>
              <a:xfrm>
                <a:off x="10776601" y="5761241"/>
                <a:ext cx="173355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lumMod val="85000"/>
                      </a:schemeClr>
                    </a:solidFill>
                  </a:rPr>
                  <a:t>Diskon Berdasarkan Kategori</a:t>
                </a:r>
                <a:endParaRPr lang="id-ID" sz="1100">
                  <a:solidFill>
                    <a:schemeClr val="bg1">
                      <a:lumMod val="85000"/>
                    </a:schemeClr>
                  </a:solidFill>
                </a:endParaRPr>
              </a:p>
            </xdr:txBody>
          </xdr:sp>
        </xdr:grpSp>
        <xdr:grpSp>
          <xdr:nvGrpSpPr>
            <xdr:cNvPr id="250" name="Group 249">
              <a:extLst>
                <a:ext uri="{FF2B5EF4-FFF2-40B4-BE49-F238E27FC236}">
                  <a16:creationId xmlns:a16="http://schemas.microsoft.com/office/drawing/2014/main" id="{00000000-0008-0000-0A00-0000FA000000}"/>
                </a:ext>
              </a:extLst>
            </xdr:cNvPr>
            <xdr:cNvGrpSpPr/>
          </xdr:nvGrpSpPr>
          <xdr:grpSpPr>
            <a:xfrm>
              <a:off x="481013" y="561976"/>
              <a:ext cx="14110410" cy="3133724"/>
              <a:chOff x="481013" y="561976"/>
              <a:chExt cx="14110410" cy="3133724"/>
            </a:xfrm>
          </xdr:grpSpPr>
          <xdr:grpSp>
            <xdr:nvGrpSpPr>
              <xdr:cNvPr id="251" name="Group 250">
                <a:extLst>
                  <a:ext uri="{FF2B5EF4-FFF2-40B4-BE49-F238E27FC236}">
                    <a16:creationId xmlns:a16="http://schemas.microsoft.com/office/drawing/2014/main" id="{00000000-0008-0000-0A00-0000FB000000}"/>
                  </a:ext>
                </a:extLst>
              </xdr:cNvPr>
              <xdr:cNvGrpSpPr/>
            </xdr:nvGrpSpPr>
            <xdr:grpSpPr>
              <a:xfrm>
                <a:off x="481013" y="571500"/>
                <a:ext cx="447675" cy="3124200"/>
                <a:chOff x="557213" y="523875"/>
                <a:chExt cx="447675" cy="3124200"/>
              </a:xfrm>
            </xdr:grpSpPr>
            <xdr:sp macro="" textlink="">
              <xdr:nvSpPr>
                <xdr:cNvPr id="290" name="Rectangle: Rounded Corners 289">
                  <a:extLst>
                    <a:ext uri="{FF2B5EF4-FFF2-40B4-BE49-F238E27FC236}">
                      <a16:creationId xmlns:a16="http://schemas.microsoft.com/office/drawing/2014/main" id="{00000000-0008-0000-0A00-000022010000}"/>
                    </a:ext>
                  </a:extLst>
                </xdr:cNvPr>
                <xdr:cNvSpPr/>
              </xdr:nvSpPr>
              <xdr:spPr>
                <a:xfrm>
                  <a:off x="557213" y="523875"/>
                  <a:ext cx="447675" cy="447675"/>
                </a:xfrm>
                <a:prstGeom prst="roundRect">
                  <a:avLst/>
                </a:prstGeom>
                <a:solidFill>
                  <a:srgbClr val="9718F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id-ID"/>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id-ID"/>
                </a:p>
              </xdr:txBody>
            </xdr:sp>
            <xdr:sp macro="" textlink="">
              <xdr:nvSpPr>
                <xdr:cNvPr id="291" name="Rectangle: Rounded Corners 290">
                  <a:extLst>
                    <a:ext uri="{FF2B5EF4-FFF2-40B4-BE49-F238E27FC236}">
                      <a16:creationId xmlns:a16="http://schemas.microsoft.com/office/drawing/2014/main" id="{00000000-0008-0000-0A00-000023010000}"/>
                    </a:ext>
                  </a:extLst>
                </xdr:cNvPr>
                <xdr:cNvSpPr/>
              </xdr:nvSpPr>
              <xdr:spPr>
                <a:xfrm>
                  <a:off x="557213" y="1193006"/>
                  <a:ext cx="447675" cy="447675"/>
                </a:xfrm>
                <a:prstGeom prst="roundRect">
                  <a:avLst/>
                </a:prstGeom>
                <a:solidFill>
                  <a:srgbClr val="4DC1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id-ID"/>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id-ID"/>
                </a:p>
              </xdr:txBody>
            </xdr:sp>
            <xdr:sp macro="" textlink="">
              <xdr:nvSpPr>
                <xdr:cNvPr id="292" name="Rectangle: Rounded Corners 291">
                  <a:extLst>
                    <a:ext uri="{FF2B5EF4-FFF2-40B4-BE49-F238E27FC236}">
                      <a16:creationId xmlns:a16="http://schemas.microsoft.com/office/drawing/2014/main" id="{00000000-0008-0000-0A00-000024010000}"/>
                    </a:ext>
                  </a:extLst>
                </xdr:cNvPr>
                <xdr:cNvSpPr/>
              </xdr:nvSpPr>
              <xdr:spPr>
                <a:xfrm>
                  <a:off x="557213" y="1862137"/>
                  <a:ext cx="447675" cy="447675"/>
                </a:xfrm>
                <a:prstGeom prst="roundRect">
                  <a:avLst/>
                </a:prstGeom>
                <a:solidFill>
                  <a:srgbClr val="FFA84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id-ID"/>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id-ID"/>
                </a:p>
              </xdr:txBody>
            </xdr:sp>
            <xdr:sp macro="" textlink="">
              <xdr:nvSpPr>
                <xdr:cNvPr id="293" name="Rectangle: Rounded Corners 292">
                  <a:extLst>
                    <a:ext uri="{FF2B5EF4-FFF2-40B4-BE49-F238E27FC236}">
                      <a16:creationId xmlns:a16="http://schemas.microsoft.com/office/drawing/2014/main" id="{00000000-0008-0000-0A00-000025010000}"/>
                    </a:ext>
                  </a:extLst>
                </xdr:cNvPr>
                <xdr:cNvSpPr/>
              </xdr:nvSpPr>
              <xdr:spPr>
                <a:xfrm>
                  <a:off x="557213" y="2531268"/>
                  <a:ext cx="447675" cy="447675"/>
                </a:xfrm>
                <a:prstGeom prst="roundRect">
                  <a:avLst/>
                </a:prstGeom>
                <a:solidFill>
                  <a:srgbClr val="62FA5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id-ID"/>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id-ID"/>
                </a:p>
              </xdr:txBody>
            </xdr:sp>
            <xdr:sp macro="" textlink="">
              <xdr:nvSpPr>
                <xdr:cNvPr id="294" name="Rectangle: Rounded Corners 293">
                  <a:extLst>
                    <a:ext uri="{FF2B5EF4-FFF2-40B4-BE49-F238E27FC236}">
                      <a16:creationId xmlns:a16="http://schemas.microsoft.com/office/drawing/2014/main" id="{00000000-0008-0000-0A00-000026010000}"/>
                    </a:ext>
                  </a:extLst>
                </xdr:cNvPr>
                <xdr:cNvSpPr/>
              </xdr:nvSpPr>
              <xdr:spPr>
                <a:xfrm>
                  <a:off x="557213" y="3200400"/>
                  <a:ext cx="447675" cy="447675"/>
                </a:xfrm>
                <a:prstGeom prst="roundRect">
                  <a:avLst/>
                </a:prstGeom>
                <a:solidFill>
                  <a:srgbClr val="EE35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id-ID"/>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id-ID"/>
                </a:p>
              </xdr:txBody>
            </xdr:sp>
          </xdr:grpSp>
          <xdr:sp macro="" textlink="">
            <xdr:nvSpPr>
              <xdr:cNvPr id="252" name="TextBox 251">
                <a:extLst>
                  <a:ext uri="{FF2B5EF4-FFF2-40B4-BE49-F238E27FC236}">
                    <a16:creationId xmlns:a16="http://schemas.microsoft.com/office/drawing/2014/main" id="{00000000-0008-0000-0A00-0000FC000000}"/>
                  </a:ext>
                </a:extLst>
              </xdr:cNvPr>
              <xdr:cNvSpPr txBox="1"/>
            </xdr:nvSpPr>
            <xdr:spPr>
              <a:xfrm>
                <a:off x="933450" y="561976"/>
                <a:ext cx="14954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85000"/>
                      </a:schemeClr>
                    </a:solidFill>
                  </a:rPr>
                  <a:t>Diterima</a:t>
                </a:r>
                <a:endParaRPr lang="id-ID" sz="1100">
                  <a:solidFill>
                    <a:schemeClr val="bg1">
                      <a:lumMod val="85000"/>
                    </a:schemeClr>
                  </a:solidFill>
                </a:endParaRPr>
              </a:p>
            </xdr:txBody>
          </xdr:sp>
          <xdr:sp macro="" textlink="">
            <xdr:nvSpPr>
              <xdr:cNvPr id="253" name="TextBox 252">
                <a:extLst>
                  <a:ext uri="{FF2B5EF4-FFF2-40B4-BE49-F238E27FC236}">
                    <a16:creationId xmlns:a16="http://schemas.microsoft.com/office/drawing/2014/main" id="{00000000-0008-0000-0A00-0000FD000000}"/>
                  </a:ext>
                </a:extLst>
              </xdr:cNvPr>
              <xdr:cNvSpPr txBox="1"/>
            </xdr:nvSpPr>
            <xdr:spPr>
              <a:xfrm>
                <a:off x="933450" y="1228726"/>
                <a:ext cx="14954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85000"/>
                      </a:schemeClr>
                    </a:solidFill>
                  </a:rPr>
                  <a:t>Dalam Perjalanan</a:t>
                </a:r>
                <a:endParaRPr lang="id-ID" sz="1100">
                  <a:solidFill>
                    <a:schemeClr val="bg1">
                      <a:lumMod val="85000"/>
                    </a:schemeClr>
                  </a:solidFill>
                </a:endParaRPr>
              </a:p>
            </xdr:txBody>
          </xdr:sp>
          <xdr:sp macro="" textlink="">
            <xdr:nvSpPr>
              <xdr:cNvPr id="254" name="TextBox 253">
                <a:extLst>
                  <a:ext uri="{FF2B5EF4-FFF2-40B4-BE49-F238E27FC236}">
                    <a16:creationId xmlns:a16="http://schemas.microsoft.com/office/drawing/2014/main" id="{00000000-0008-0000-0A00-0000FE000000}"/>
                  </a:ext>
                </a:extLst>
              </xdr:cNvPr>
              <xdr:cNvSpPr txBox="1"/>
            </xdr:nvSpPr>
            <xdr:spPr>
              <a:xfrm>
                <a:off x="933450" y="1895476"/>
                <a:ext cx="14954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85000"/>
                      </a:schemeClr>
                    </a:solidFill>
                  </a:rPr>
                  <a:t>Rusak</a:t>
                </a:r>
                <a:endParaRPr lang="id-ID" sz="1100">
                  <a:solidFill>
                    <a:schemeClr val="bg1">
                      <a:lumMod val="85000"/>
                    </a:schemeClr>
                  </a:solidFill>
                </a:endParaRPr>
              </a:p>
            </xdr:txBody>
          </xdr:sp>
          <xdr:sp macro="" textlink="">
            <xdr:nvSpPr>
              <xdr:cNvPr id="255" name="TextBox 254">
                <a:extLst>
                  <a:ext uri="{FF2B5EF4-FFF2-40B4-BE49-F238E27FC236}">
                    <a16:creationId xmlns:a16="http://schemas.microsoft.com/office/drawing/2014/main" id="{00000000-0008-0000-0A00-0000FF000000}"/>
                  </a:ext>
                </a:extLst>
              </xdr:cNvPr>
              <xdr:cNvSpPr txBox="1"/>
            </xdr:nvSpPr>
            <xdr:spPr>
              <a:xfrm>
                <a:off x="933450" y="2562226"/>
                <a:ext cx="14954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85000"/>
                      </a:schemeClr>
                    </a:solidFill>
                  </a:rPr>
                  <a:t>Hilang</a:t>
                </a:r>
                <a:endParaRPr lang="id-ID" sz="1100">
                  <a:solidFill>
                    <a:schemeClr val="bg1">
                      <a:lumMod val="85000"/>
                    </a:schemeClr>
                  </a:solidFill>
                </a:endParaRPr>
              </a:p>
            </xdr:txBody>
          </xdr:sp>
          <xdr:sp macro="" textlink="">
            <xdr:nvSpPr>
              <xdr:cNvPr id="256" name="TextBox 255">
                <a:extLst>
                  <a:ext uri="{FF2B5EF4-FFF2-40B4-BE49-F238E27FC236}">
                    <a16:creationId xmlns:a16="http://schemas.microsoft.com/office/drawing/2014/main" id="{00000000-0008-0000-0A00-000000010000}"/>
                  </a:ext>
                </a:extLst>
              </xdr:cNvPr>
              <xdr:cNvSpPr txBox="1"/>
            </xdr:nvSpPr>
            <xdr:spPr>
              <a:xfrm>
                <a:off x="933450" y="3228976"/>
                <a:ext cx="14954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85000"/>
                      </a:schemeClr>
                    </a:solidFill>
                  </a:rPr>
                  <a:t>Dikembalikan</a:t>
                </a:r>
                <a:endParaRPr lang="id-ID" sz="1100">
                  <a:solidFill>
                    <a:schemeClr val="bg1">
                      <a:lumMod val="85000"/>
                    </a:schemeClr>
                  </a:solidFill>
                </a:endParaRPr>
              </a:p>
            </xdr:txBody>
          </xdr:sp>
          <xdr:pic>
            <xdr:nvPicPr>
              <xdr:cNvPr id="257" name="Graphic 256" descr="Handshake with solid fill">
                <a:extLst>
                  <a:ext uri="{FF2B5EF4-FFF2-40B4-BE49-F238E27FC236}">
                    <a16:creationId xmlns:a16="http://schemas.microsoft.com/office/drawing/2014/main" id="{00000000-0008-0000-0A00-00000101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561975" y="657225"/>
                <a:ext cx="288000" cy="288000"/>
              </a:xfrm>
              <a:prstGeom prst="rect">
                <a:avLst/>
              </a:prstGeom>
            </xdr:spPr>
          </xdr:pic>
          <xdr:pic>
            <xdr:nvPicPr>
              <xdr:cNvPr id="258" name="Graphic 257" descr="Airplane with solid fill">
                <a:extLst>
                  <a:ext uri="{FF2B5EF4-FFF2-40B4-BE49-F238E27FC236}">
                    <a16:creationId xmlns:a16="http://schemas.microsoft.com/office/drawing/2014/main" id="{00000000-0008-0000-0A00-00000201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571499" y="1314449"/>
                <a:ext cx="288000" cy="288000"/>
              </a:xfrm>
              <a:prstGeom prst="rect">
                <a:avLst/>
              </a:prstGeom>
            </xdr:spPr>
          </xdr:pic>
          <xdr:pic>
            <xdr:nvPicPr>
              <xdr:cNvPr id="259" name="Graphic 258" descr="Back with solid fill">
                <a:extLst>
                  <a:ext uri="{FF2B5EF4-FFF2-40B4-BE49-F238E27FC236}">
                    <a16:creationId xmlns:a16="http://schemas.microsoft.com/office/drawing/2014/main" id="{00000000-0008-0000-0A00-00000301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552450" y="3314700"/>
                <a:ext cx="288000" cy="288000"/>
              </a:xfrm>
              <a:prstGeom prst="rect">
                <a:avLst/>
              </a:prstGeom>
            </xdr:spPr>
          </xdr:pic>
          <xdr:pic>
            <xdr:nvPicPr>
              <xdr:cNvPr id="260" name="Graphic 259" descr="Eyes with solid fill">
                <a:extLst>
                  <a:ext uri="{FF2B5EF4-FFF2-40B4-BE49-F238E27FC236}">
                    <a16:creationId xmlns:a16="http://schemas.microsoft.com/office/drawing/2014/main" id="{00000000-0008-0000-0A00-00000401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59575" y="2645550"/>
                <a:ext cx="288000" cy="288000"/>
              </a:xfrm>
              <a:prstGeom prst="rect">
                <a:avLst/>
              </a:prstGeom>
            </xdr:spPr>
          </xdr:pic>
          <xdr:pic>
            <xdr:nvPicPr>
              <xdr:cNvPr id="261" name="Graphic 260" descr="Sad face outline with solid fill">
                <a:extLst>
                  <a:ext uri="{FF2B5EF4-FFF2-40B4-BE49-F238E27FC236}">
                    <a16:creationId xmlns:a16="http://schemas.microsoft.com/office/drawing/2014/main" id="{00000000-0008-0000-0A00-00000501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57175" y="1985925"/>
                <a:ext cx="288000" cy="288000"/>
              </a:xfrm>
              <a:prstGeom prst="rect">
                <a:avLst/>
              </a:prstGeom>
            </xdr:spPr>
          </xdr:pic>
          <xdr:sp macro="" textlink="">
            <xdr:nvSpPr>
              <xdr:cNvPr id="42" name="TextBox 41">
                <a:extLst>
                  <a:ext uri="{FF2B5EF4-FFF2-40B4-BE49-F238E27FC236}">
                    <a16:creationId xmlns:a16="http://schemas.microsoft.com/office/drawing/2014/main" id="{00000000-0008-0000-0A00-00002A000000}"/>
                  </a:ext>
                </a:extLst>
              </xdr:cNvPr>
              <xdr:cNvSpPr txBox="1"/>
            </xdr:nvSpPr>
            <xdr:spPr>
              <a:xfrm>
                <a:off x="3855042" y="2562711"/>
                <a:ext cx="14954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85000"/>
                      </a:schemeClr>
                    </a:solidFill>
                  </a:rPr>
                  <a:t>JNT Express</a:t>
                </a:r>
                <a:endParaRPr lang="id-ID" sz="1100">
                  <a:solidFill>
                    <a:schemeClr val="bg1">
                      <a:lumMod val="85000"/>
                    </a:schemeClr>
                  </a:solidFill>
                </a:endParaRPr>
              </a:p>
            </xdr:txBody>
          </xdr:sp>
          <xdr:sp macro="" textlink="">
            <xdr:nvSpPr>
              <xdr:cNvPr id="57" name="TextBox 56">
                <a:extLst>
                  <a:ext uri="{FF2B5EF4-FFF2-40B4-BE49-F238E27FC236}">
                    <a16:creationId xmlns:a16="http://schemas.microsoft.com/office/drawing/2014/main" id="{00000000-0008-0000-0A00-000039000000}"/>
                  </a:ext>
                </a:extLst>
              </xdr:cNvPr>
              <xdr:cNvSpPr txBox="1"/>
            </xdr:nvSpPr>
            <xdr:spPr>
              <a:xfrm>
                <a:off x="3977284" y="1538566"/>
                <a:ext cx="14954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85000"/>
                      </a:schemeClr>
                    </a:solidFill>
                  </a:rPr>
                  <a:t>Customer</a:t>
                </a:r>
                <a:endParaRPr lang="id-ID" sz="1100">
                  <a:solidFill>
                    <a:schemeClr val="bg1">
                      <a:lumMod val="85000"/>
                    </a:schemeClr>
                  </a:solidFill>
                </a:endParaRPr>
              </a:p>
            </xdr:txBody>
          </xdr:sp>
          <xdr:sp macro="" textlink="">
            <xdr:nvSpPr>
              <xdr:cNvPr id="58" name="TextBox 57">
                <a:extLst>
                  <a:ext uri="{FF2B5EF4-FFF2-40B4-BE49-F238E27FC236}">
                    <a16:creationId xmlns:a16="http://schemas.microsoft.com/office/drawing/2014/main" id="{00000000-0008-0000-0A00-00003A000000}"/>
                  </a:ext>
                </a:extLst>
              </xdr:cNvPr>
              <xdr:cNvSpPr txBox="1"/>
            </xdr:nvSpPr>
            <xdr:spPr>
              <a:xfrm>
                <a:off x="5738519" y="1556228"/>
                <a:ext cx="14954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85000"/>
                      </a:schemeClr>
                    </a:solidFill>
                  </a:rPr>
                  <a:t>Corporate</a:t>
                </a:r>
                <a:endParaRPr lang="id-ID" sz="1100">
                  <a:solidFill>
                    <a:schemeClr val="bg1">
                      <a:lumMod val="85000"/>
                    </a:schemeClr>
                  </a:solidFill>
                </a:endParaRPr>
              </a:p>
            </xdr:txBody>
          </xdr:sp>
          <xdr:sp macro="" textlink="">
            <xdr:nvSpPr>
              <xdr:cNvPr id="59" name="TextBox 58">
                <a:extLst>
                  <a:ext uri="{FF2B5EF4-FFF2-40B4-BE49-F238E27FC236}">
                    <a16:creationId xmlns:a16="http://schemas.microsoft.com/office/drawing/2014/main" id="{00000000-0008-0000-0A00-00003B000000}"/>
                  </a:ext>
                </a:extLst>
              </xdr:cNvPr>
              <xdr:cNvSpPr txBox="1"/>
            </xdr:nvSpPr>
            <xdr:spPr>
              <a:xfrm>
                <a:off x="7577889" y="1573889"/>
                <a:ext cx="14954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85000"/>
                      </a:schemeClr>
                    </a:solidFill>
                  </a:rPr>
                  <a:t>Home Office</a:t>
                </a:r>
                <a:endParaRPr lang="id-ID" sz="1100">
                  <a:solidFill>
                    <a:schemeClr val="bg1">
                      <a:lumMod val="85000"/>
                    </a:schemeClr>
                  </a:solidFill>
                </a:endParaRPr>
              </a:p>
            </xdr:txBody>
          </xdr:sp>
          <xdr:sp macro="" textlink="">
            <xdr:nvSpPr>
              <xdr:cNvPr id="60" name="TextBox 59">
                <a:extLst>
                  <a:ext uri="{FF2B5EF4-FFF2-40B4-BE49-F238E27FC236}">
                    <a16:creationId xmlns:a16="http://schemas.microsoft.com/office/drawing/2014/main" id="{00000000-0008-0000-0A00-00003C000000}"/>
                  </a:ext>
                </a:extLst>
              </xdr:cNvPr>
              <xdr:cNvSpPr txBox="1"/>
            </xdr:nvSpPr>
            <xdr:spPr>
              <a:xfrm>
                <a:off x="9417258" y="1591551"/>
                <a:ext cx="14954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85000"/>
                      </a:schemeClr>
                    </a:solidFill>
                  </a:rPr>
                  <a:t>Customer</a:t>
                </a:r>
                <a:endParaRPr lang="id-ID" sz="1100">
                  <a:solidFill>
                    <a:schemeClr val="bg1">
                      <a:lumMod val="85000"/>
                    </a:schemeClr>
                  </a:solidFill>
                </a:endParaRPr>
              </a:p>
            </xdr:txBody>
          </xdr:sp>
          <xdr:sp macro="" textlink="">
            <xdr:nvSpPr>
              <xdr:cNvPr id="61" name="TextBox 60">
                <a:extLst>
                  <a:ext uri="{FF2B5EF4-FFF2-40B4-BE49-F238E27FC236}">
                    <a16:creationId xmlns:a16="http://schemas.microsoft.com/office/drawing/2014/main" id="{00000000-0008-0000-0A00-00003D000000}"/>
                  </a:ext>
                </a:extLst>
              </xdr:cNvPr>
              <xdr:cNvSpPr txBox="1"/>
            </xdr:nvSpPr>
            <xdr:spPr>
              <a:xfrm>
                <a:off x="11256628" y="1609213"/>
                <a:ext cx="14954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85000"/>
                      </a:schemeClr>
                    </a:solidFill>
                  </a:rPr>
                  <a:t>Corporate</a:t>
                </a:r>
                <a:endParaRPr lang="id-ID" sz="1100">
                  <a:solidFill>
                    <a:schemeClr val="bg1">
                      <a:lumMod val="85000"/>
                    </a:schemeClr>
                  </a:solidFill>
                </a:endParaRPr>
              </a:p>
            </xdr:txBody>
          </xdr:sp>
          <xdr:sp macro="" textlink="">
            <xdr:nvSpPr>
              <xdr:cNvPr id="62" name="TextBox 61">
                <a:extLst>
                  <a:ext uri="{FF2B5EF4-FFF2-40B4-BE49-F238E27FC236}">
                    <a16:creationId xmlns:a16="http://schemas.microsoft.com/office/drawing/2014/main" id="{00000000-0008-0000-0A00-00003E000000}"/>
                  </a:ext>
                </a:extLst>
              </xdr:cNvPr>
              <xdr:cNvSpPr txBox="1"/>
            </xdr:nvSpPr>
            <xdr:spPr>
              <a:xfrm>
                <a:off x="13095998" y="1626875"/>
                <a:ext cx="14954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85000"/>
                      </a:schemeClr>
                    </a:solidFill>
                  </a:rPr>
                  <a:t>Home Office</a:t>
                </a:r>
                <a:endParaRPr lang="id-ID" sz="1100">
                  <a:solidFill>
                    <a:schemeClr val="bg1">
                      <a:lumMod val="85000"/>
                    </a:schemeClr>
                  </a:solidFill>
                </a:endParaRPr>
              </a:p>
            </xdr:txBody>
          </xdr:sp>
        </xdr:grpSp>
      </xdr:grpSp>
    </xdr:grpSp>
    <xdr:clientData/>
  </xdr:twoCellAnchor>
  <xdr:twoCellAnchor>
    <xdr:from>
      <xdr:col>0</xdr:col>
      <xdr:colOff>450345</xdr:colOff>
      <xdr:row>21</xdr:row>
      <xdr:rowOff>99785</xdr:rowOff>
    </xdr:from>
    <xdr:to>
      <xdr:col>10</xdr:col>
      <xdr:colOff>60476</xdr:colOff>
      <xdr:row>37</xdr:row>
      <xdr:rowOff>10077</xdr:rowOff>
    </xdr:to>
    <mc:AlternateContent xmlns:mc="http://schemas.openxmlformats.org/markup-compatibility/2006">
      <mc:Choice xmlns:cx4="http://schemas.microsoft.com/office/drawing/2016/5/10/chartex" Requires="cx4">
        <xdr:graphicFrame macro="">
          <xdr:nvGraphicFramePr>
            <xdr:cNvPr id="140" name="Chart 139">
              <a:extLst>
                <a:ext uri="{FF2B5EF4-FFF2-40B4-BE49-F238E27FC236}">
                  <a16:creationId xmlns:a16="http://schemas.microsoft.com/office/drawing/2014/main" id="{00000000-0008-0000-0A00-00008C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5"/>
            </a:graphicData>
          </a:graphic>
        </xdr:graphicFrame>
      </mc:Choice>
      <mc:Fallback>
        <xdr:sp macro="" textlink="">
          <xdr:nvSpPr>
            <xdr:cNvPr id="0" name=""/>
            <xdr:cNvSpPr>
              <a:spLocks noTextEdit="1"/>
            </xdr:cNvSpPr>
          </xdr:nvSpPr>
          <xdr:spPr>
            <a:xfrm>
              <a:off x="450345" y="4233635"/>
              <a:ext cx="6468131" cy="305989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473730</xdr:colOff>
      <xdr:row>19</xdr:row>
      <xdr:rowOff>0</xdr:rowOff>
    </xdr:from>
    <xdr:to>
      <xdr:col>12</xdr:col>
      <xdr:colOff>17336</xdr:colOff>
      <xdr:row>22</xdr:row>
      <xdr:rowOff>20158</xdr:rowOff>
    </xdr:to>
    <xdr:sp macro="" textlink="">
      <xdr:nvSpPr>
        <xdr:cNvPr id="141" name="Oval 140">
          <a:extLst>
            <a:ext uri="{FF2B5EF4-FFF2-40B4-BE49-F238E27FC236}">
              <a16:creationId xmlns:a16="http://schemas.microsoft.com/office/drawing/2014/main" id="{00000000-0008-0000-0A00-00008D000000}"/>
            </a:ext>
          </a:extLst>
        </xdr:cNvPr>
        <xdr:cNvSpPr/>
      </xdr:nvSpPr>
      <xdr:spPr>
        <a:xfrm>
          <a:off x="7327698" y="3830159"/>
          <a:ext cx="914400" cy="624920"/>
        </a:xfrm>
        <a:prstGeom prst="ellipse">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t> </a:t>
          </a:r>
          <a:endParaRPr lang="en-US" sz="1100"/>
        </a:p>
      </xdr:txBody>
    </xdr:sp>
    <xdr:clientData/>
  </xdr:twoCellAnchor>
  <xdr:twoCellAnchor>
    <xdr:from>
      <xdr:col>0</xdr:col>
      <xdr:colOff>373921</xdr:colOff>
      <xdr:row>32</xdr:row>
      <xdr:rowOff>86432</xdr:rowOff>
    </xdr:from>
    <xdr:to>
      <xdr:col>1</xdr:col>
      <xdr:colOff>474715</xdr:colOff>
      <xdr:row>33</xdr:row>
      <xdr:rowOff>189058</xdr:rowOff>
    </xdr:to>
    <xdr:sp macro="" textlink="">
      <xdr:nvSpPr>
        <xdr:cNvPr id="143" name="Rectangle 142">
          <a:extLst>
            <a:ext uri="{FF2B5EF4-FFF2-40B4-BE49-F238E27FC236}">
              <a16:creationId xmlns:a16="http://schemas.microsoft.com/office/drawing/2014/main" id="{00000000-0008-0000-0A00-00008F000000}"/>
            </a:ext>
          </a:extLst>
        </xdr:cNvPr>
        <xdr:cNvSpPr/>
      </xdr:nvSpPr>
      <xdr:spPr>
        <a:xfrm>
          <a:off x="373921" y="6351765"/>
          <a:ext cx="788711" cy="29841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300" b="1" i="0" u="none" strike="noStrike">
              <a:solidFill>
                <a:schemeClr val="lt1"/>
              </a:solidFill>
              <a:effectLst/>
              <a:latin typeface="Bahnschrift" panose="020B0502040204020203" pitchFamily="34" charset="0"/>
              <a:ea typeface="+mn-ea"/>
              <a:cs typeface="+mn-cs"/>
            </a:rPr>
            <a:t>19044</a:t>
          </a:r>
          <a:r>
            <a:rPr lang="en-US" sz="1300" b="1">
              <a:latin typeface="Bahnschrift" panose="020B0502040204020203" pitchFamily="34" charset="0"/>
            </a:rPr>
            <a:t> </a:t>
          </a:r>
        </a:p>
      </xdr:txBody>
    </xdr:sp>
    <xdr:clientData/>
  </xdr:twoCellAnchor>
  <xdr:twoCellAnchor>
    <xdr:from>
      <xdr:col>0</xdr:col>
      <xdr:colOff>360795</xdr:colOff>
      <xdr:row>34</xdr:row>
      <xdr:rowOff>173181</xdr:rowOff>
    </xdr:from>
    <xdr:to>
      <xdr:col>2</xdr:col>
      <xdr:colOff>151534</xdr:colOff>
      <xdr:row>36</xdr:row>
      <xdr:rowOff>108238</xdr:rowOff>
    </xdr:to>
    <xdr:sp macro="" textlink="">
      <xdr:nvSpPr>
        <xdr:cNvPr id="145" name="Rectangle 144">
          <a:extLst>
            <a:ext uri="{FF2B5EF4-FFF2-40B4-BE49-F238E27FC236}">
              <a16:creationId xmlns:a16="http://schemas.microsoft.com/office/drawing/2014/main" id="{00000000-0008-0000-0A00-000091000000}"/>
            </a:ext>
          </a:extLst>
        </xdr:cNvPr>
        <xdr:cNvSpPr/>
      </xdr:nvSpPr>
      <xdr:spPr>
        <a:xfrm>
          <a:off x="360795" y="6797386"/>
          <a:ext cx="1161762" cy="32471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300" b="1" i="0" u="none" strike="noStrike">
              <a:solidFill>
                <a:schemeClr val="lt1"/>
              </a:solidFill>
              <a:effectLst/>
              <a:latin typeface="Bahnschrift" panose="020B0502040204020203" pitchFamily="34" charset="0"/>
              <a:ea typeface="+mn-ea"/>
              <a:cs typeface="+mn-cs"/>
            </a:rPr>
            <a:t>4500920000</a:t>
          </a:r>
          <a:r>
            <a:rPr lang="en-US" sz="1300" b="1">
              <a:latin typeface="Bahnschrift" panose="020B0502040204020203" pitchFamily="34" charset="0"/>
            </a:rPr>
            <a:t> </a:t>
          </a:r>
        </a:p>
      </xdr:txBody>
    </xdr:sp>
    <xdr:clientData/>
  </xdr:twoCellAnchor>
  <xdr:twoCellAnchor>
    <xdr:from>
      <xdr:col>0</xdr:col>
      <xdr:colOff>375227</xdr:colOff>
      <xdr:row>37</xdr:row>
      <xdr:rowOff>28864</xdr:rowOff>
    </xdr:from>
    <xdr:to>
      <xdr:col>2</xdr:col>
      <xdr:colOff>64943</xdr:colOff>
      <xdr:row>39</xdr:row>
      <xdr:rowOff>0</xdr:rowOff>
    </xdr:to>
    <xdr:sp macro="" textlink="">
      <xdr:nvSpPr>
        <xdr:cNvPr id="146" name="Rectangle 145">
          <a:extLst>
            <a:ext uri="{FF2B5EF4-FFF2-40B4-BE49-F238E27FC236}">
              <a16:creationId xmlns:a16="http://schemas.microsoft.com/office/drawing/2014/main" id="{00000000-0008-0000-0A00-000092000000}"/>
            </a:ext>
          </a:extLst>
        </xdr:cNvPr>
        <xdr:cNvSpPr/>
      </xdr:nvSpPr>
      <xdr:spPr>
        <a:xfrm>
          <a:off x="375227" y="7237557"/>
          <a:ext cx="1060739" cy="36079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300" b="1" i="0" u="none" strike="noStrike">
              <a:solidFill>
                <a:schemeClr val="lt1"/>
              </a:solidFill>
              <a:effectLst/>
              <a:latin typeface="Bahnschrift" panose="020B0502040204020203" pitchFamily="34" charset="0"/>
              <a:ea typeface="+mn-ea"/>
              <a:cs typeface="+mn-cs"/>
            </a:rPr>
            <a:t>3782699210</a:t>
          </a:r>
          <a:r>
            <a:rPr lang="en-US" sz="1300" b="1">
              <a:latin typeface="Bahnschrift" panose="020B0502040204020203" pitchFamily="34" charset="0"/>
            </a:rPr>
            <a:t> </a:t>
          </a:r>
        </a:p>
      </xdr:txBody>
    </xdr:sp>
    <xdr:clientData/>
  </xdr:twoCellAnchor>
  <xdr:twoCellAnchor>
    <xdr:from>
      <xdr:col>1</xdr:col>
      <xdr:colOff>232530</xdr:colOff>
      <xdr:row>3</xdr:row>
      <xdr:rowOff>145535</xdr:rowOff>
    </xdr:from>
    <xdr:to>
      <xdr:col>2</xdr:col>
      <xdr:colOff>607190</xdr:colOff>
      <xdr:row>5</xdr:row>
      <xdr:rowOff>116672</xdr:rowOff>
    </xdr:to>
    <xdr:sp macro="" textlink="STATUSKIRIM!AD52">
      <xdr:nvSpPr>
        <xdr:cNvPr id="2" name="Rectangle 1">
          <a:extLst>
            <a:ext uri="{FF2B5EF4-FFF2-40B4-BE49-F238E27FC236}">
              <a16:creationId xmlns:a16="http://schemas.microsoft.com/office/drawing/2014/main" id="{00000000-0008-0000-0A00-000002000000}"/>
            </a:ext>
          </a:extLst>
        </xdr:cNvPr>
        <xdr:cNvSpPr/>
      </xdr:nvSpPr>
      <xdr:spPr>
        <a:xfrm>
          <a:off x="917474" y="744861"/>
          <a:ext cx="1059604" cy="37068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5DE2280-CD0A-4FA5-A19B-E84B2B8AE8AF}" type="TxLink">
            <a:rPr lang="en-US" sz="1300" b="1" i="0" u="none" strike="noStrike">
              <a:solidFill>
                <a:schemeClr val="bg1"/>
              </a:solidFill>
              <a:effectLst/>
              <a:latin typeface="Bahnschrift" panose="020B0502040204020203" pitchFamily="34" charset="0"/>
              <a:ea typeface="Calibri"/>
              <a:cs typeface="Calibri"/>
            </a:rPr>
            <a:pPr algn="l"/>
            <a:t> </a:t>
          </a:fld>
          <a:endParaRPr lang="en-US" sz="1300" b="1">
            <a:solidFill>
              <a:schemeClr val="bg1"/>
            </a:solidFill>
            <a:latin typeface="Bahnschrift" panose="020B0502040204020203" pitchFamily="34" charset="0"/>
          </a:endParaRPr>
        </a:p>
      </xdr:txBody>
    </xdr:sp>
    <xdr:clientData/>
  </xdr:twoCellAnchor>
  <xdr:twoCellAnchor>
    <xdr:from>
      <xdr:col>1</xdr:col>
      <xdr:colOff>235099</xdr:colOff>
      <xdr:row>7</xdr:row>
      <xdr:rowOff>26811</xdr:rowOff>
    </xdr:from>
    <xdr:to>
      <xdr:col>2</xdr:col>
      <xdr:colOff>609759</xdr:colOff>
      <xdr:row>8</xdr:row>
      <xdr:rowOff>197723</xdr:rowOff>
    </xdr:to>
    <xdr:sp macro="" textlink="STATUSKIRIM!AD50">
      <xdr:nvSpPr>
        <xdr:cNvPr id="3" name="Rectangle 2">
          <a:extLst>
            <a:ext uri="{FF2B5EF4-FFF2-40B4-BE49-F238E27FC236}">
              <a16:creationId xmlns:a16="http://schemas.microsoft.com/office/drawing/2014/main" id="{00000000-0008-0000-0A00-000003000000}"/>
            </a:ext>
          </a:extLst>
        </xdr:cNvPr>
        <xdr:cNvSpPr/>
      </xdr:nvSpPr>
      <xdr:spPr>
        <a:xfrm>
          <a:off x="920043" y="1425238"/>
          <a:ext cx="1059604" cy="37068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3D5948A7-12A0-4AD6-A302-E92809E164E7}" type="TxLink">
            <a:rPr lang="en-US" sz="1300" b="1" i="0" u="none" strike="noStrike">
              <a:solidFill>
                <a:schemeClr val="bg1"/>
              </a:solidFill>
              <a:effectLst/>
              <a:latin typeface="Bahnschrift" panose="020B0502040204020203" pitchFamily="34" charset="0"/>
              <a:ea typeface="Calibri"/>
              <a:cs typeface="Calibri"/>
            </a:rPr>
            <a:pPr algn="l"/>
            <a:t> </a:t>
          </a:fld>
          <a:endParaRPr lang="en-US" sz="1300" b="1">
            <a:solidFill>
              <a:schemeClr val="bg1"/>
            </a:solidFill>
            <a:latin typeface="Bahnschrift" panose="020B0502040204020203" pitchFamily="34" charset="0"/>
          </a:endParaRPr>
        </a:p>
      </xdr:txBody>
    </xdr:sp>
    <xdr:clientData/>
  </xdr:twoCellAnchor>
  <xdr:twoCellAnchor>
    <xdr:from>
      <xdr:col>1</xdr:col>
      <xdr:colOff>237667</xdr:colOff>
      <xdr:row>10</xdr:row>
      <xdr:rowOff>86458</xdr:rowOff>
    </xdr:from>
    <xdr:to>
      <xdr:col>2</xdr:col>
      <xdr:colOff>612327</xdr:colOff>
      <xdr:row>12</xdr:row>
      <xdr:rowOff>57595</xdr:rowOff>
    </xdr:to>
    <xdr:sp macro="" textlink="STATUSKIRIM!AD54">
      <xdr:nvSpPr>
        <xdr:cNvPr id="4" name="Rectangle 3">
          <a:extLst>
            <a:ext uri="{FF2B5EF4-FFF2-40B4-BE49-F238E27FC236}">
              <a16:creationId xmlns:a16="http://schemas.microsoft.com/office/drawing/2014/main" id="{00000000-0008-0000-0A00-000004000000}"/>
            </a:ext>
          </a:extLst>
        </xdr:cNvPr>
        <xdr:cNvSpPr/>
      </xdr:nvSpPr>
      <xdr:spPr>
        <a:xfrm>
          <a:off x="922611" y="2084211"/>
          <a:ext cx="1059604" cy="37068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C7F0866-519B-4C5B-A1EF-9392CCC946A1}" type="TxLink">
            <a:rPr lang="en-US" sz="1300" b="1" i="0" u="none" strike="noStrike">
              <a:solidFill>
                <a:schemeClr val="bg1"/>
              </a:solidFill>
              <a:effectLst/>
              <a:latin typeface="Bahnschrift" panose="020B0502040204020203" pitchFamily="34" charset="0"/>
              <a:ea typeface="Calibri"/>
              <a:cs typeface="Calibri"/>
            </a:rPr>
            <a:pPr algn="l"/>
            <a:t> </a:t>
          </a:fld>
          <a:endParaRPr lang="en-US" sz="1300" b="1">
            <a:solidFill>
              <a:schemeClr val="bg1"/>
            </a:solidFill>
            <a:latin typeface="Bahnschrift" panose="020B0502040204020203" pitchFamily="34" charset="0"/>
          </a:endParaRPr>
        </a:p>
      </xdr:txBody>
    </xdr:sp>
    <xdr:clientData/>
  </xdr:twoCellAnchor>
  <xdr:twoCellAnchor>
    <xdr:from>
      <xdr:col>1</xdr:col>
      <xdr:colOff>240235</xdr:colOff>
      <xdr:row>13</xdr:row>
      <xdr:rowOff>160374</xdr:rowOff>
    </xdr:from>
    <xdr:to>
      <xdr:col>2</xdr:col>
      <xdr:colOff>614895</xdr:colOff>
      <xdr:row>15</xdr:row>
      <xdr:rowOff>131511</xdr:rowOff>
    </xdr:to>
    <xdr:sp macro="" textlink="STATUSKIRIM!AD53">
      <xdr:nvSpPr>
        <xdr:cNvPr id="5" name="Rectangle 4">
          <a:extLst>
            <a:ext uri="{FF2B5EF4-FFF2-40B4-BE49-F238E27FC236}">
              <a16:creationId xmlns:a16="http://schemas.microsoft.com/office/drawing/2014/main" id="{00000000-0008-0000-0A00-000005000000}"/>
            </a:ext>
          </a:extLst>
        </xdr:cNvPr>
        <xdr:cNvSpPr/>
      </xdr:nvSpPr>
      <xdr:spPr>
        <a:xfrm>
          <a:off x="925179" y="2757453"/>
          <a:ext cx="1059604" cy="37068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6DBAF474-8EFA-45EF-90F2-E9AC6C4175EC}" type="TxLink">
            <a:rPr lang="en-US" sz="1300" b="1" i="0" u="none" strike="noStrike">
              <a:solidFill>
                <a:schemeClr val="bg1"/>
              </a:solidFill>
              <a:effectLst/>
              <a:latin typeface="Bahnschrift" panose="020B0502040204020203" pitchFamily="34" charset="0"/>
              <a:ea typeface="Calibri"/>
              <a:cs typeface="Calibri"/>
            </a:rPr>
            <a:pPr algn="l"/>
            <a:t> </a:t>
          </a:fld>
          <a:endParaRPr lang="en-US" sz="1300" b="1" i="0">
            <a:solidFill>
              <a:schemeClr val="bg1"/>
            </a:solidFill>
            <a:latin typeface="Bahnschrift" panose="020B0502040204020203" pitchFamily="34" charset="0"/>
          </a:endParaRPr>
        </a:p>
      </xdr:txBody>
    </xdr:sp>
    <xdr:clientData/>
  </xdr:twoCellAnchor>
  <xdr:twoCellAnchor>
    <xdr:from>
      <xdr:col>1</xdr:col>
      <xdr:colOff>242804</xdr:colOff>
      <xdr:row>17</xdr:row>
      <xdr:rowOff>13111</xdr:rowOff>
    </xdr:from>
    <xdr:to>
      <xdr:col>2</xdr:col>
      <xdr:colOff>617464</xdr:colOff>
      <xdr:row>18</xdr:row>
      <xdr:rowOff>184023</xdr:rowOff>
    </xdr:to>
    <xdr:sp macro="" textlink="STATUSKIRIM!AD51">
      <xdr:nvSpPr>
        <xdr:cNvPr id="6" name="Rectangle 5">
          <a:extLst>
            <a:ext uri="{FF2B5EF4-FFF2-40B4-BE49-F238E27FC236}">
              <a16:creationId xmlns:a16="http://schemas.microsoft.com/office/drawing/2014/main" id="{00000000-0008-0000-0A00-000006000000}"/>
            </a:ext>
          </a:extLst>
        </xdr:cNvPr>
        <xdr:cNvSpPr/>
      </xdr:nvSpPr>
      <xdr:spPr>
        <a:xfrm>
          <a:off x="927748" y="3409291"/>
          <a:ext cx="1059604" cy="37068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9E9D4246-B3C9-4095-8AEF-C2B8139DA836}" type="TxLink">
            <a:rPr lang="en-US" sz="1300" b="1" i="0" u="none" strike="noStrike">
              <a:solidFill>
                <a:schemeClr val="bg1"/>
              </a:solidFill>
              <a:effectLst/>
              <a:latin typeface="Bahnschrift" panose="020B0502040204020203" pitchFamily="34" charset="0"/>
              <a:ea typeface="Calibri"/>
              <a:cs typeface="Calibri"/>
            </a:rPr>
            <a:pPr algn="l"/>
            <a:t> </a:t>
          </a:fld>
          <a:endParaRPr lang="en-US" sz="1300" b="1">
            <a:solidFill>
              <a:schemeClr val="bg1"/>
            </a:solidFill>
            <a:latin typeface="Bahnschrift" panose="020B0502040204020203" pitchFamily="34" charset="0"/>
          </a:endParaRPr>
        </a:p>
      </xdr:txBody>
    </xdr:sp>
    <xdr:clientData/>
  </xdr:twoCellAnchor>
  <xdr:twoCellAnchor>
    <xdr:from>
      <xdr:col>3</xdr:col>
      <xdr:colOff>584693</xdr:colOff>
      <xdr:row>3</xdr:row>
      <xdr:rowOff>58925</xdr:rowOff>
    </xdr:from>
    <xdr:to>
      <xdr:col>4</xdr:col>
      <xdr:colOff>502567</xdr:colOff>
      <xdr:row>5</xdr:row>
      <xdr:rowOff>30062</xdr:rowOff>
    </xdr:to>
    <xdr:sp macro="" textlink="STATUSKIRIM!AE52">
      <xdr:nvSpPr>
        <xdr:cNvPr id="8" name="Rectangle 7">
          <a:extLst>
            <a:ext uri="{FF2B5EF4-FFF2-40B4-BE49-F238E27FC236}">
              <a16:creationId xmlns:a16="http://schemas.microsoft.com/office/drawing/2014/main" id="{00000000-0008-0000-0A00-000008000000}"/>
            </a:ext>
          </a:extLst>
        </xdr:cNvPr>
        <xdr:cNvSpPr/>
      </xdr:nvSpPr>
      <xdr:spPr>
        <a:xfrm>
          <a:off x="2642500" y="649781"/>
          <a:ext cx="603810" cy="3650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3AEA0AD-AD78-4542-9B98-F75904118F3D}" type="TxLink">
            <a:rPr lang="en-US" sz="1100" b="1" i="0" u="none" strike="noStrike">
              <a:solidFill>
                <a:schemeClr val="bg1"/>
              </a:solidFill>
              <a:effectLst/>
              <a:latin typeface="Bahnschrift" panose="020B0502040204020203" pitchFamily="34" charset="0"/>
              <a:ea typeface="Calibri"/>
              <a:cs typeface="Calibri"/>
            </a:rPr>
            <a:pPr algn="l"/>
            <a:t> </a:t>
          </a:fld>
          <a:endParaRPr lang="en-US" sz="1100" b="1">
            <a:solidFill>
              <a:schemeClr val="bg1"/>
            </a:solidFill>
            <a:latin typeface="Bahnschrift" panose="020B0502040204020203" pitchFamily="34" charset="0"/>
          </a:endParaRPr>
        </a:p>
      </xdr:txBody>
    </xdr:sp>
    <xdr:clientData/>
  </xdr:twoCellAnchor>
  <xdr:twoCellAnchor>
    <xdr:from>
      <xdr:col>3</xdr:col>
      <xdr:colOff>505447</xdr:colOff>
      <xdr:row>2</xdr:row>
      <xdr:rowOff>106002</xdr:rowOff>
    </xdr:from>
    <xdr:to>
      <xdr:col>4</xdr:col>
      <xdr:colOff>418725</xdr:colOff>
      <xdr:row>5</xdr:row>
      <xdr:rowOff>84716</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3</xdr:col>
      <xdr:colOff>508371</xdr:colOff>
      <xdr:row>6</xdr:row>
      <xdr:rowOff>37337</xdr:rowOff>
    </xdr:from>
    <xdr:to>
      <xdr:col>4</xdr:col>
      <xdr:colOff>421649</xdr:colOff>
      <xdr:row>9</xdr:row>
      <xdr:rowOff>16051</xdr:rowOff>
    </xdr:to>
    <xdr:grpSp>
      <xdr:nvGrpSpPr>
        <xdr:cNvPr id="38" name="Group 37">
          <a:extLst>
            <a:ext uri="{FF2B5EF4-FFF2-40B4-BE49-F238E27FC236}">
              <a16:creationId xmlns:a16="http://schemas.microsoft.com/office/drawing/2014/main" id="{00000000-0008-0000-0A00-000026000000}"/>
            </a:ext>
          </a:extLst>
        </xdr:cNvPr>
        <xdr:cNvGrpSpPr/>
      </xdr:nvGrpSpPr>
      <xdr:grpSpPr>
        <a:xfrm>
          <a:off x="2575499" y="1253294"/>
          <a:ext cx="602320" cy="586693"/>
          <a:chOff x="2567780" y="1227962"/>
          <a:chExt cx="601195" cy="574027"/>
        </a:xfrm>
      </xdr:grpSpPr>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2567780" y="1227962"/>
          <a:ext cx="601195" cy="574027"/>
        </xdr:xfrm>
        <a:graphic>
          <a:graphicData uri="http://schemas.openxmlformats.org/drawingml/2006/chart">
            <c:chart xmlns:c="http://schemas.openxmlformats.org/drawingml/2006/chart" xmlns:r="http://schemas.openxmlformats.org/officeDocument/2006/relationships" r:id="rId27"/>
          </a:graphicData>
        </a:graphic>
      </xdr:graphicFrame>
      <xdr:sp macro="" textlink="STATUSKIRIM!AE50">
        <xdr:nvSpPr>
          <xdr:cNvPr id="31" name="Rectangle 30">
            <a:extLst>
              <a:ext uri="{FF2B5EF4-FFF2-40B4-BE49-F238E27FC236}">
                <a16:creationId xmlns:a16="http://schemas.microsoft.com/office/drawing/2014/main" id="{00000000-0008-0000-0A00-00001F000000}"/>
              </a:ext>
            </a:extLst>
          </xdr:cNvPr>
          <xdr:cNvSpPr/>
        </xdr:nvSpPr>
        <xdr:spPr>
          <a:xfrm>
            <a:off x="2656027" y="1367606"/>
            <a:ext cx="510334" cy="36801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62525F08-9CAC-41C6-A54B-A2D600489615}" type="TxLink">
              <a:rPr lang="en-US" sz="1100" b="1" i="0" u="none" strike="noStrike">
                <a:solidFill>
                  <a:schemeClr val="bg1"/>
                </a:solidFill>
                <a:effectLst/>
                <a:latin typeface="Bahnschrift" panose="020B0502040204020203" pitchFamily="34" charset="0"/>
                <a:ea typeface="Calibri"/>
                <a:cs typeface="Calibri"/>
              </a:rPr>
              <a:pPr algn="l"/>
              <a:t> </a:t>
            </a:fld>
            <a:endParaRPr lang="en-US" sz="1100" b="1">
              <a:solidFill>
                <a:schemeClr val="bg1"/>
              </a:solidFill>
              <a:latin typeface="Bahnschrift" panose="020B0502040204020203" pitchFamily="34" charset="0"/>
            </a:endParaRPr>
          </a:p>
        </xdr:txBody>
      </xdr:sp>
    </xdr:grpSp>
    <xdr:clientData/>
  </xdr:twoCellAnchor>
  <xdr:twoCellAnchor>
    <xdr:from>
      <xdr:col>3</xdr:col>
      <xdr:colOff>503058</xdr:colOff>
      <xdr:row>9</xdr:row>
      <xdr:rowOff>91409</xdr:rowOff>
    </xdr:from>
    <xdr:to>
      <xdr:col>4</xdr:col>
      <xdr:colOff>424038</xdr:colOff>
      <xdr:row>12</xdr:row>
      <xdr:rowOff>70123</xdr:rowOff>
    </xdr:to>
    <xdr:grpSp>
      <xdr:nvGrpSpPr>
        <xdr:cNvPr id="39" name="Group 38">
          <a:extLst>
            <a:ext uri="{FF2B5EF4-FFF2-40B4-BE49-F238E27FC236}">
              <a16:creationId xmlns:a16="http://schemas.microsoft.com/office/drawing/2014/main" id="{00000000-0008-0000-0A00-000027000000}"/>
            </a:ext>
          </a:extLst>
        </xdr:cNvPr>
        <xdr:cNvGrpSpPr/>
      </xdr:nvGrpSpPr>
      <xdr:grpSpPr>
        <a:xfrm>
          <a:off x="2570186" y="1915345"/>
          <a:ext cx="610022" cy="586693"/>
          <a:chOff x="2567313" y="1877347"/>
          <a:chExt cx="608897" cy="574026"/>
        </a:xfrm>
      </xdr:grpSpPr>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2567313" y="1877347"/>
          <a:ext cx="601195" cy="574026"/>
        </xdr:xfrm>
        <a:graphic>
          <a:graphicData uri="http://schemas.openxmlformats.org/drawingml/2006/chart">
            <c:chart xmlns:c="http://schemas.openxmlformats.org/drawingml/2006/chart" xmlns:r="http://schemas.openxmlformats.org/officeDocument/2006/relationships" r:id="rId28"/>
          </a:graphicData>
        </a:graphic>
      </xdr:graphicFrame>
      <xdr:sp macro="" textlink="STATUSKIRIM!AE54">
        <xdr:nvSpPr>
          <xdr:cNvPr id="32" name="Rectangle 31">
            <a:extLst>
              <a:ext uri="{FF2B5EF4-FFF2-40B4-BE49-F238E27FC236}">
                <a16:creationId xmlns:a16="http://schemas.microsoft.com/office/drawing/2014/main" id="{00000000-0008-0000-0A00-000020000000}"/>
              </a:ext>
            </a:extLst>
          </xdr:cNvPr>
          <xdr:cNvSpPr/>
        </xdr:nvSpPr>
        <xdr:spPr>
          <a:xfrm>
            <a:off x="2665876" y="2024334"/>
            <a:ext cx="510334" cy="36801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3B39C9D-42CF-4793-B3A3-CDB6B7CC1E23}" type="TxLink">
              <a:rPr lang="en-US" sz="1100" b="1" i="0" u="none" strike="noStrike">
                <a:solidFill>
                  <a:schemeClr val="bg1"/>
                </a:solidFill>
                <a:effectLst/>
                <a:latin typeface="Bahnschrift" panose="020B0502040204020203" pitchFamily="34" charset="0"/>
                <a:ea typeface="Calibri"/>
                <a:cs typeface="Calibri"/>
              </a:rPr>
              <a:pPr algn="l"/>
              <a:t> </a:t>
            </a:fld>
            <a:endParaRPr lang="en-US" sz="1100" b="1">
              <a:solidFill>
                <a:schemeClr val="bg1"/>
              </a:solidFill>
              <a:latin typeface="Bahnschrift" panose="020B0502040204020203" pitchFamily="34" charset="0"/>
            </a:endParaRPr>
          </a:p>
        </xdr:txBody>
      </xdr:sp>
    </xdr:grpSp>
    <xdr:clientData/>
  </xdr:twoCellAnchor>
  <xdr:twoCellAnchor>
    <xdr:from>
      <xdr:col>3</xdr:col>
      <xdr:colOff>500135</xdr:colOff>
      <xdr:row>12</xdr:row>
      <xdr:rowOff>119146</xdr:rowOff>
    </xdr:from>
    <xdr:to>
      <xdr:col>4</xdr:col>
      <xdr:colOff>434392</xdr:colOff>
      <xdr:row>15</xdr:row>
      <xdr:rowOff>97860</xdr:rowOff>
    </xdr:to>
    <xdr:grpSp>
      <xdr:nvGrpSpPr>
        <xdr:cNvPr id="40" name="Group 39">
          <a:extLst>
            <a:ext uri="{FF2B5EF4-FFF2-40B4-BE49-F238E27FC236}">
              <a16:creationId xmlns:a16="http://schemas.microsoft.com/office/drawing/2014/main" id="{00000000-0008-0000-0A00-000028000000}"/>
            </a:ext>
          </a:extLst>
        </xdr:cNvPr>
        <xdr:cNvGrpSpPr/>
      </xdr:nvGrpSpPr>
      <xdr:grpSpPr>
        <a:xfrm>
          <a:off x="2567263" y="2551061"/>
          <a:ext cx="623299" cy="586693"/>
          <a:chOff x="2563885" y="2500396"/>
          <a:chExt cx="622174" cy="574027"/>
        </a:xfrm>
      </xdr:grpSpPr>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2563885" y="2500396"/>
          <a:ext cx="601195" cy="574027"/>
        </xdr:xfrm>
        <a:graphic>
          <a:graphicData uri="http://schemas.openxmlformats.org/drawingml/2006/chart">
            <c:chart xmlns:c="http://schemas.openxmlformats.org/drawingml/2006/chart" xmlns:r="http://schemas.openxmlformats.org/officeDocument/2006/relationships" r:id="rId29"/>
          </a:graphicData>
        </a:graphic>
      </xdr:graphicFrame>
      <xdr:sp macro="" textlink="STATUSKIRIM!AE53">
        <xdr:nvSpPr>
          <xdr:cNvPr id="34" name="Rectangle 33">
            <a:extLst>
              <a:ext uri="{FF2B5EF4-FFF2-40B4-BE49-F238E27FC236}">
                <a16:creationId xmlns:a16="http://schemas.microsoft.com/office/drawing/2014/main" id="{00000000-0008-0000-0A00-000022000000}"/>
              </a:ext>
            </a:extLst>
          </xdr:cNvPr>
          <xdr:cNvSpPr/>
        </xdr:nvSpPr>
        <xdr:spPr>
          <a:xfrm>
            <a:off x="2675725" y="2651095"/>
            <a:ext cx="510334" cy="36801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4D2DD39-06FD-48C6-9E0F-B799A4844590}" type="TxLink">
              <a:rPr lang="en-US" sz="1100" b="1" i="0" u="none" strike="noStrike">
                <a:solidFill>
                  <a:schemeClr val="bg1"/>
                </a:solidFill>
                <a:effectLst/>
                <a:latin typeface="Bahnschrift" panose="020B0502040204020203" pitchFamily="34" charset="0"/>
                <a:ea typeface="Calibri"/>
                <a:cs typeface="Calibri"/>
              </a:rPr>
              <a:pPr algn="l"/>
              <a:t> </a:t>
            </a:fld>
            <a:endParaRPr lang="en-US" sz="1100" b="1">
              <a:solidFill>
                <a:schemeClr val="bg1"/>
              </a:solidFill>
              <a:latin typeface="Bahnschrift" panose="020B0502040204020203" pitchFamily="34" charset="0"/>
            </a:endParaRPr>
          </a:p>
        </xdr:txBody>
      </xdr:sp>
    </xdr:grpSp>
    <xdr:clientData/>
  </xdr:twoCellAnchor>
  <xdr:twoCellAnchor>
    <xdr:from>
      <xdr:col>3</xdr:col>
      <xdr:colOff>492811</xdr:colOff>
      <xdr:row>15</xdr:row>
      <xdr:rowOff>158571</xdr:rowOff>
    </xdr:from>
    <xdr:to>
      <xdr:col>4</xdr:col>
      <xdr:colOff>426962</xdr:colOff>
      <xdr:row>18</xdr:row>
      <xdr:rowOff>137285</xdr:rowOff>
    </xdr:to>
    <xdr:grpSp>
      <xdr:nvGrpSpPr>
        <xdr:cNvPr id="41" name="Group 40">
          <a:extLst>
            <a:ext uri="{FF2B5EF4-FFF2-40B4-BE49-F238E27FC236}">
              <a16:creationId xmlns:a16="http://schemas.microsoft.com/office/drawing/2014/main" id="{00000000-0008-0000-0A00-000029000000}"/>
            </a:ext>
          </a:extLst>
        </xdr:cNvPr>
        <xdr:cNvGrpSpPr/>
      </xdr:nvGrpSpPr>
      <xdr:grpSpPr>
        <a:xfrm>
          <a:off x="2559939" y="3198465"/>
          <a:ext cx="623193" cy="586692"/>
          <a:chOff x="2556561" y="3135134"/>
          <a:chExt cx="622068" cy="574026"/>
        </a:xfrm>
      </xdr:grpSpPr>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2556561" y="3135134"/>
          <a:ext cx="601195" cy="574026"/>
        </xdr:xfrm>
        <a:graphic>
          <a:graphicData uri="http://schemas.openxmlformats.org/drawingml/2006/chart">
            <c:chart xmlns:c="http://schemas.openxmlformats.org/drawingml/2006/chart" xmlns:r="http://schemas.openxmlformats.org/officeDocument/2006/relationships" r:id="rId30"/>
          </a:graphicData>
        </a:graphic>
      </xdr:graphicFrame>
      <xdr:sp macro="" textlink="STATUSKIRIM!AE51">
        <xdr:nvSpPr>
          <xdr:cNvPr id="35" name="Rectangle 34">
            <a:extLst>
              <a:ext uri="{FF2B5EF4-FFF2-40B4-BE49-F238E27FC236}">
                <a16:creationId xmlns:a16="http://schemas.microsoft.com/office/drawing/2014/main" id="{00000000-0008-0000-0A00-000023000000}"/>
              </a:ext>
            </a:extLst>
          </xdr:cNvPr>
          <xdr:cNvSpPr/>
        </xdr:nvSpPr>
        <xdr:spPr>
          <a:xfrm>
            <a:off x="2668295" y="3277854"/>
            <a:ext cx="510334" cy="36801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F7AA58A-B180-47A5-9705-7FFACC040FF2}" type="TxLink">
              <a:rPr lang="en-US" sz="1100" b="1" i="0" u="none" strike="noStrike">
                <a:solidFill>
                  <a:schemeClr val="bg1"/>
                </a:solidFill>
                <a:effectLst/>
                <a:latin typeface="Bahnschrift" panose="020B0502040204020203" pitchFamily="34" charset="0"/>
                <a:ea typeface="Calibri"/>
                <a:cs typeface="Calibri"/>
              </a:rPr>
              <a:pPr algn="l"/>
              <a:t> </a:t>
            </a:fld>
            <a:endParaRPr lang="en-US" sz="1100" b="1">
              <a:solidFill>
                <a:schemeClr val="bg1"/>
              </a:solidFill>
              <a:latin typeface="Bahnschrift" panose="020B0502040204020203" pitchFamily="34" charset="0"/>
            </a:endParaRPr>
          </a:p>
        </xdr:txBody>
      </xdr:sp>
    </xdr:grpSp>
    <xdr:clientData/>
  </xdr:twoCellAnchor>
  <xdr:twoCellAnchor>
    <xdr:from>
      <xdr:col>5</xdr:col>
      <xdr:colOff>227625</xdr:colOff>
      <xdr:row>11</xdr:row>
      <xdr:rowOff>157427</xdr:rowOff>
    </xdr:from>
    <xdr:to>
      <xdr:col>9</xdr:col>
      <xdr:colOff>665253</xdr:colOff>
      <xdr:row>12</xdr:row>
      <xdr:rowOff>115215</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5</xdr:col>
      <xdr:colOff>413808</xdr:colOff>
      <xdr:row>14</xdr:row>
      <xdr:rowOff>11907</xdr:rowOff>
    </xdr:from>
    <xdr:to>
      <xdr:col>7</xdr:col>
      <xdr:colOff>537971</xdr:colOff>
      <xdr:row>15</xdr:row>
      <xdr:rowOff>78024</xdr:rowOff>
    </xdr:to>
    <xdr:sp macro="" textlink="">
      <xdr:nvSpPr>
        <xdr:cNvPr id="43" name="TextBox 42">
          <a:extLst>
            <a:ext uri="{FF2B5EF4-FFF2-40B4-BE49-F238E27FC236}">
              <a16:creationId xmlns:a16="http://schemas.microsoft.com/office/drawing/2014/main" id="{00000000-0008-0000-0A00-00002B000000}"/>
            </a:ext>
          </a:extLst>
        </xdr:cNvPr>
        <xdr:cNvSpPr txBox="1"/>
      </xdr:nvSpPr>
      <xdr:spPr>
        <a:xfrm>
          <a:off x="3853391" y="2790032"/>
          <a:ext cx="1499997" cy="264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85000"/>
                </a:schemeClr>
              </a:solidFill>
            </a:rPr>
            <a:t>JNE</a:t>
          </a:r>
          <a:endParaRPr lang="id-ID" sz="1100">
            <a:solidFill>
              <a:schemeClr val="bg1">
                <a:lumMod val="85000"/>
              </a:schemeClr>
            </a:solidFill>
          </a:endParaRPr>
        </a:p>
      </xdr:txBody>
    </xdr:sp>
    <xdr:clientData/>
  </xdr:twoCellAnchor>
  <xdr:twoCellAnchor>
    <xdr:from>
      <xdr:col>5</xdr:col>
      <xdr:colOff>414073</xdr:colOff>
      <xdr:row>15</xdr:row>
      <xdr:rowOff>45244</xdr:rowOff>
    </xdr:from>
    <xdr:to>
      <xdr:col>7</xdr:col>
      <xdr:colOff>538236</xdr:colOff>
      <xdr:row>16</xdr:row>
      <xdr:rowOff>111362</xdr:rowOff>
    </xdr:to>
    <xdr:sp macro="" textlink="">
      <xdr:nvSpPr>
        <xdr:cNvPr id="44" name="TextBox 43">
          <a:extLst>
            <a:ext uri="{FF2B5EF4-FFF2-40B4-BE49-F238E27FC236}">
              <a16:creationId xmlns:a16="http://schemas.microsoft.com/office/drawing/2014/main" id="{00000000-0008-0000-0A00-00002C000000}"/>
            </a:ext>
          </a:extLst>
        </xdr:cNvPr>
        <xdr:cNvSpPr txBox="1"/>
      </xdr:nvSpPr>
      <xdr:spPr>
        <a:xfrm>
          <a:off x="3837718" y="2971599"/>
          <a:ext cx="1493620" cy="2612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85000"/>
                </a:schemeClr>
              </a:solidFill>
            </a:rPr>
            <a:t>POS INDONESIA</a:t>
          </a:r>
          <a:endParaRPr lang="id-ID" sz="1100">
            <a:solidFill>
              <a:schemeClr val="bg1">
                <a:lumMod val="85000"/>
              </a:schemeClr>
            </a:solidFill>
          </a:endParaRPr>
        </a:p>
      </xdr:txBody>
    </xdr:sp>
    <xdr:clientData/>
  </xdr:twoCellAnchor>
  <xdr:twoCellAnchor>
    <xdr:from>
      <xdr:col>5</xdr:col>
      <xdr:colOff>414338</xdr:colOff>
      <xdr:row>16</xdr:row>
      <xdr:rowOff>118272</xdr:rowOff>
    </xdr:from>
    <xdr:to>
      <xdr:col>7</xdr:col>
      <xdr:colOff>538501</xdr:colOff>
      <xdr:row>17</xdr:row>
      <xdr:rowOff>184389</xdr:rowOff>
    </xdr:to>
    <xdr:sp macro="" textlink="">
      <xdr:nvSpPr>
        <xdr:cNvPr id="45" name="TextBox 44">
          <a:extLst>
            <a:ext uri="{FF2B5EF4-FFF2-40B4-BE49-F238E27FC236}">
              <a16:creationId xmlns:a16="http://schemas.microsoft.com/office/drawing/2014/main" id="{00000000-0008-0000-0A00-00002D000000}"/>
            </a:ext>
          </a:extLst>
        </xdr:cNvPr>
        <xdr:cNvSpPr txBox="1"/>
      </xdr:nvSpPr>
      <xdr:spPr>
        <a:xfrm>
          <a:off x="3837983" y="3239718"/>
          <a:ext cx="1493620" cy="261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85000"/>
                </a:schemeClr>
              </a:solidFill>
            </a:rPr>
            <a:t>SICEPAT</a:t>
          </a:r>
          <a:endParaRPr lang="id-ID" sz="1100">
            <a:solidFill>
              <a:schemeClr val="bg1">
                <a:lumMod val="85000"/>
              </a:schemeClr>
            </a:solidFill>
          </a:endParaRPr>
        </a:p>
      </xdr:txBody>
    </xdr:sp>
    <xdr:clientData/>
  </xdr:twoCellAnchor>
  <xdr:twoCellAnchor>
    <xdr:from>
      <xdr:col>5</xdr:col>
      <xdr:colOff>414603</xdr:colOff>
      <xdr:row>17</xdr:row>
      <xdr:rowOff>138380</xdr:rowOff>
    </xdr:from>
    <xdr:to>
      <xdr:col>7</xdr:col>
      <xdr:colOff>538766</xdr:colOff>
      <xdr:row>19</xdr:row>
      <xdr:rowOff>6060</xdr:rowOff>
    </xdr:to>
    <xdr:sp macro="" textlink="">
      <xdr:nvSpPr>
        <xdr:cNvPr id="46" name="TextBox 45">
          <a:extLst>
            <a:ext uri="{FF2B5EF4-FFF2-40B4-BE49-F238E27FC236}">
              <a16:creationId xmlns:a16="http://schemas.microsoft.com/office/drawing/2014/main" id="{00000000-0008-0000-0A00-00002E000000}"/>
            </a:ext>
          </a:extLst>
        </xdr:cNvPr>
        <xdr:cNvSpPr txBox="1"/>
      </xdr:nvSpPr>
      <xdr:spPr>
        <a:xfrm>
          <a:off x="3854186" y="3511818"/>
          <a:ext cx="1499997" cy="264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85000"/>
                </a:schemeClr>
              </a:solidFill>
            </a:rPr>
            <a:t>TIKI</a:t>
          </a:r>
          <a:endParaRPr lang="id-ID" sz="1100">
            <a:solidFill>
              <a:schemeClr val="bg1">
                <a:lumMod val="85000"/>
              </a:schemeClr>
            </a:solidFill>
          </a:endParaRPr>
        </a:p>
      </xdr:txBody>
    </xdr:sp>
    <xdr:clientData/>
  </xdr:twoCellAnchor>
  <xdr:twoCellAnchor>
    <xdr:from>
      <xdr:col>7</xdr:col>
      <xdr:colOff>675783</xdr:colOff>
      <xdr:row>12</xdr:row>
      <xdr:rowOff>180805</xdr:rowOff>
    </xdr:from>
    <xdr:to>
      <xdr:col>9</xdr:col>
      <xdr:colOff>14542</xdr:colOff>
      <xdr:row>14</xdr:row>
      <xdr:rowOff>48485</xdr:rowOff>
    </xdr:to>
    <xdr:sp macro="" textlink="KURIR!AD50">
      <xdr:nvSpPr>
        <xdr:cNvPr id="47" name="TextBox 46">
          <a:extLst>
            <a:ext uri="{FF2B5EF4-FFF2-40B4-BE49-F238E27FC236}">
              <a16:creationId xmlns:a16="http://schemas.microsoft.com/office/drawing/2014/main" id="{00000000-0008-0000-0A00-00002F000000}"/>
            </a:ext>
          </a:extLst>
        </xdr:cNvPr>
        <xdr:cNvSpPr txBox="1"/>
      </xdr:nvSpPr>
      <xdr:spPr>
        <a:xfrm>
          <a:off x="5460096" y="2565690"/>
          <a:ext cx="705706" cy="2651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A897906-DD75-43CC-B716-5A23FB5AE981}" type="TxLink">
            <a:rPr lang="en-US" sz="1100" b="1" i="0" u="none" strike="noStrike">
              <a:solidFill>
                <a:schemeClr val="bg1"/>
              </a:solidFill>
              <a:latin typeface="Bahnschrift" panose="020B0502040204020203" pitchFamily="34" charset="0"/>
              <a:ea typeface="Calibri"/>
              <a:cs typeface="Calibri"/>
            </a:rPr>
            <a:pPr/>
            <a:t> </a:t>
          </a:fld>
          <a:endParaRPr lang="id-ID" sz="1100" b="1">
            <a:solidFill>
              <a:schemeClr val="bg1"/>
            </a:solidFill>
            <a:latin typeface="Bahnschrift" panose="020B0502040204020203" pitchFamily="34" charset="0"/>
          </a:endParaRPr>
        </a:p>
      </xdr:txBody>
    </xdr:sp>
    <xdr:clientData/>
  </xdr:twoCellAnchor>
  <xdr:twoCellAnchor>
    <xdr:from>
      <xdr:col>8</xdr:col>
      <xdr:colOff>677916</xdr:colOff>
      <xdr:row>12</xdr:row>
      <xdr:rowOff>187785</xdr:rowOff>
    </xdr:from>
    <xdr:to>
      <xdr:col>10</xdr:col>
      <xdr:colOff>16675</xdr:colOff>
      <xdr:row>14</xdr:row>
      <xdr:rowOff>55465</xdr:rowOff>
    </xdr:to>
    <xdr:sp macro="" textlink="KURIR!AE50">
      <xdr:nvSpPr>
        <xdr:cNvPr id="48" name="TextBox 47">
          <a:extLst>
            <a:ext uri="{FF2B5EF4-FFF2-40B4-BE49-F238E27FC236}">
              <a16:creationId xmlns:a16="http://schemas.microsoft.com/office/drawing/2014/main" id="{00000000-0008-0000-0A00-000030000000}"/>
            </a:ext>
          </a:extLst>
        </xdr:cNvPr>
        <xdr:cNvSpPr txBox="1"/>
      </xdr:nvSpPr>
      <xdr:spPr>
        <a:xfrm>
          <a:off x="6145702" y="2572670"/>
          <a:ext cx="705706" cy="2651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22AC702-16FC-4BFC-9799-795C80E284EF}" type="TxLink">
            <a:rPr lang="en-US" sz="1100" b="1" i="0" u="none" strike="noStrike">
              <a:solidFill>
                <a:schemeClr val="bg1"/>
              </a:solidFill>
              <a:latin typeface="Bahnschrift" panose="020B0502040204020203" pitchFamily="34" charset="0"/>
              <a:ea typeface="Calibri"/>
              <a:cs typeface="Calibri"/>
            </a:rPr>
            <a:pPr/>
            <a:t> </a:t>
          </a:fld>
          <a:endParaRPr lang="id-ID" sz="1100" b="1">
            <a:solidFill>
              <a:schemeClr val="bg1"/>
            </a:solidFill>
            <a:latin typeface="Bahnschrift" panose="020B0502040204020203" pitchFamily="34" charset="0"/>
          </a:endParaRPr>
        </a:p>
      </xdr:txBody>
    </xdr:sp>
    <xdr:clientData/>
  </xdr:twoCellAnchor>
  <xdr:twoCellAnchor>
    <xdr:from>
      <xdr:col>7</xdr:col>
      <xdr:colOff>673068</xdr:colOff>
      <xdr:row>14</xdr:row>
      <xdr:rowOff>22973</xdr:rowOff>
    </xdr:from>
    <xdr:to>
      <xdr:col>9</xdr:col>
      <xdr:colOff>11827</xdr:colOff>
      <xdr:row>15</xdr:row>
      <xdr:rowOff>89393</xdr:rowOff>
    </xdr:to>
    <xdr:sp macro="" textlink="KURIR!AD51">
      <xdr:nvSpPr>
        <xdr:cNvPr id="49" name="TextBox 48">
          <a:extLst>
            <a:ext uri="{FF2B5EF4-FFF2-40B4-BE49-F238E27FC236}">
              <a16:creationId xmlns:a16="http://schemas.microsoft.com/office/drawing/2014/main" id="{00000000-0008-0000-0A00-000031000000}"/>
            </a:ext>
          </a:extLst>
        </xdr:cNvPr>
        <xdr:cNvSpPr txBox="1"/>
      </xdr:nvSpPr>
      <xdr:spPr>
        <a:xfrm>
          <a:off x="5457381" y="2805339"/>
          <a:ext cx="705706" cy="2651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B37D276-0A1F-46C0-A81F-7DA525CC9F39}" type="TxLink">
            <a:rPr lang="en-US" sz="1100" b="1" i="0" u="none" strike="noStrike">
              <a:solidFill>
                <a:schemeClr val="bg1"/>
              </a:solidFill>
              <a:latin typeface="Bahnschrift" panose="020B0502040204020203" pitchFamily="34" charset="0"/>
              <a:ea typeface="Calibri"/>
              <a:cs typeface="Calibri"/>
            </a:rPr>
            <a:pPr/>
            <a:t> </a:t>
          </a:fld>
          <a:endParaRPr lang="id-ID" sz="1100" b="1">
            <a:solidFill>
              <a:schemeClr val="bg1"/>
            </a:solidFill>
            <a:latin typeface="Bahnschrift" panose="020B0502040204020203" pitchFamily="34" charset="0"/>
          </a:endParaRPr>
        </a:p>
      </xdr:txBody>
    </xdr:sp>
    <xdr:clientData/>
  </xdr:twoCellAnchor>
  <xdr:twoCellAnchor>
    <xdr:from>
      <xdr:col>8</xdr:col>
      <xdr:colOff>675201</xdr:colOff>
      <xdr:row>14</xdr:row>
      <xdr:rowOff>29953</xdr:rowOff>
    </xdr:from>
    <xdr:to>
      <xdr:col>10</xdr:col>
      <xdr:colOff>13960</xdr:colOff>
      <xdr:row>15</xdr:row>
      <xdr:rowOff>96373</xdr:rowOff>
    </xdr:to>
    <xdr:sp macro="" textlink="KURIR!AE51">
      <xdr:nvSpPr>
        <xdr:cNvPr id="50" name="TextBox 49">
          <a:extLst>
            <a:ext uri="{FF2B5EF4-FFF2-40B4-BE49-F238E27FC236}">
              <a16:creationId xmlns:a16="http://schemas.microsoft.com/office/drawing/2014/main" id="{00000000-0008-0000-0A00-000032000000}"/>
            </a:ext>
          </a:extLst>
        </xdr:cNvPr>
        <xdr:cNvSpPr txBox="1"/>
      </xdr:nvSpPr>
      <xdr:spPr>
        <a:xfrm>
          <a:off x="6142987" y="2812319"/>
          <a:ext cx="705706" cy="2651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0074751-B45A-4310-9830-5439D874F486}" type="TxLink">
            <a:rPr lang="en-US" sz="1100" b="1" i="0" u="none" strike="noStrike">
              <a:solidFill>
                <a:schemeClr val="bg1"/>
              </a:solidFill>
              <a:latin typeface="Bahnschrift" panose="020B0502040204020203" pitchFamily="34" charset="0"/>
              <a:ea typeface="Calibri"/>
              <a:cs typeface="Calibri"/>
            </a:rPr>
            <a:pPr/>
            <a:t> </a:t>
          </a:fld>
          <a:endParaRPr lang="id-ID" sz="1100" b="1">
            <a:solidFill>
              <a:schemeClr val="bg1"/>
            </a:solidFill>
            <a:latin typeface="Bahnschrift" panose="020B0502040204020203" pitchFamily="34" charset="0"/>
          </a:endParaRPr>
        </a:p>
      </xdr:txBody>
    </xdr:sp>
    <xdr:clientData/>
  </xdr:twoCellAnchor>
  <xdr:twoCellAnchor>
    <xdr:from>
      <xdr:col>7</xdr:col>
      <xdr:colOff>670353</xdr:colOff>
      <xdr:row>15</xdr:row>
      <xdr:rowOff>63883</xdr:rowOff>
    </xdr:from>
    <xdr:to>
      <xdr:col>9</xdr:col>
      <xdr:colOff>9112</xdr:colOff>
      <xdr:row>16</xdr:row>
      <xdr:rowOff>130304</xdr:rowOff>
    </xdr:to>
    <xdr:sp macro="" textlink="KURIR!AD52">
      <xdr:nvSpPr>
        <xdr:cNvPr id="51" name="TextBox 50">
          <a:extLst>
            <a:ext uri="{FF2B5EF4-FFF2-40B4-BE49-F238E27FC236}">
              <a16:creationId xmlns:a16="http://schemas.microsoft.com/office/drawing/2014/main" id="{00000000-0008-0000-0A00-000033000000}"/>
            </a:ext>
          </a:extLst>
        </xdr:cNvPr>
        <xdr:cNvSpPr txBox="1"/>
      </xdr:nvSpPr>
      <xdr:spPr>
        <a:xfrm>
          <a:off x="5454666" y="3044990"/>
          <a:ext cx="705706" cy="2651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4500377-A0AE-4B3E-8884-278D710AC26F}" type="TxLink">
            <a:rPr lang="en-US" sz="1100" b="1" i="0" u="none" strike="noStrike">
              <a:solidFill>
                <a:schemeClr val="bg1"/>
              </a:solidFill>
              <a:latin typeface="Bahnschrift" panose="020B0502040204020203" pitchFamily="34" charset="0"/>
              <a:ea typeface="Calibri"/>
              <a:cs typeface="Calibri"/>
            </a:rPr>
            <a:pPr/>
            <a:t> </a:t>
          </a:fld>
          <a:endParaRPr lang="id-ID" sz="1100" b="1">
            <a:solidFill>
              <a:schemeClr val="bg1"/>
            </a:solidFill>
            <a:latin typeface="Bahnschrift" panose="020B0502040204020203" pitchFamily="34" charset="0"/>
          </a:endParaRPr>
        </a:p>
      </xdr:txBody>
    </xdr:sp>
    <xdr:clientData/>
  </xdr:twoCellAnchor>
  <xdr:twoCellAnchor>
    <xdr:from>
      <xdr:col>8</xdr:col>
      <xdr:colOff>672486</xdr:colOff>
      <xdr:row>15</xdr:row>
      <xdr:rowOff>70863</xdr:rowOff>
    </xdr:from>
    <xdr:to>
      <xdr:col>10</xdr:col>
      <xdr:colOff>11245</xdr:colOff>
      <xdr:row>16</xdr:row>
      <xdr:rowOff>137284</xdr:rowOff>
    </xdr:to>
    <xdr:sp macro="" textlink="KURIR!AE52">
      <xdr:nvSpPr>
        <xdr:cNvPr id="52" name="TextBox 51">
          <a:extLst>
            <a:ext uri="{FF2B5EF4-FFF2-40B4-BE49-F238E27FC236}">
              <a16:creationId xmlns:a16="http://schemas.microsoft.com/office/drawing/2014/main" id="{00000000-0008-0000-0A00-000034000000}"/>
            </a:ext>
          </a:extLst>
        </xdr:cNvPr>
        <xdr:cNvSpPr txBox="1"/>
      </xdr:nvSpPr>
      <xdr:spPr>
        <a:xfrm>
          <a:off x="6140272" y="3051970"/>
          <a:ext cx="705706" cy="2651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9712F19-DC66-4FB5-89F9-98909D939648}" type="TxLink">
            <a:rPr lang="en-US" sz="1100" b="1" i="0" u="none" strike="noStrike">
              <a:solidFill>
                <a:schemeClr val="bg1"/>
              </a:solidFill>
              <a:latin typeface="Bahnschrift" panose="020B0502040204020203" pitchFamily="34" charset="0"/>
              <a:ea typeface="Calibri"/>
              <a:cs typeface="Calibri"/>
            </a:rPr>
            <a:pPr/>
            <a:t> </a:t>
          </a:fld>
          <a:endParaRPr lang="id-ID" sz="1100" b="1">
            <a:solidFill>
              <a:schemeClr val="bg1"/>
            </a:solidFill>
            <a:latin typeface="Bahnschrift" panose="020B0502040204020203" pitchFamily="34" charset="0"/>
          </a:endParaRPr>
        </a:p>
      </xdr:txBody>
    </xdr:sp>
    <xdr:clientData/>
  </xdr:twoCellAnchor>
  <xdr:twoCellAnchor>
    <xdr:from>
      <xdr:col>7</xdr:col>
      <xdr:colOff>667638</xdr:colOff>
      <xdr:row>16</xdr:row>
      <xdr:rowOff>95105</xdr:rowOff>
    </xdr:from>
    <xdr:to>
      <xdr:col>9</xdr:col>
      <xdr:colOff>6397</xdr:colOff>
      <xdr:row>17</xdr:row>
      <xdr:rowOff>161525</xdr:rowOff>
    </xdr:to>
    <xdr:sp macro="" textlink="KURIR!AD53">
      <xdr:nvSpPr>
        <xdr:cNvPr id="53" name="TextBox 52">
          <a:extLst>
            <a:ext uri="{FF2B5EF4-FFF2-40B4-BE49-F238E27FC236}">
              <a16:creationId xmlns:a16="http://schemas.microsoft.com/office/drawing/2014/main" id="{00000000-0008-0000-0A00-000035000000}"/>
            </a:ext>
          </a:extLst>
        </xdr:cNvPr>
        <xdr:cNvSpPr txBox="1"/>
      </xdr:nvSpPr>
      <xdr:spPr>
        <a:xfrm>
          <a:off x="5451951" y="3274952"/>
          <a:ext cx="705706" cy="2651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66342DE-6967-43ED-939C-B4530D456193}" type="TxLink">
            <a:rPr lang="en-US" sz="1100" b="1" i="0" u="none" strike="noStrike">
              <a:solidFill>
                <a:schemeClr val="bg1"/>
              </a:solidFill>
              <a:latin typeface="Bahnschrift" panose="020B0502040204020203" pitchFamily="34" charset="0"/>
              <a:ea typeface="Calibri"/>
              <a:cs typeface="Calibri"/>
            </a:rPr>
            <a:pPr/>
            <a:t> </a:t>
          </a:fld>
          <a:endParaRPr lang="id-ID" sz="1100" b="1">
            <a:solidFill>
              <a:schemeClr val="bg1"/>
            </a:solidFill>
            <a:latin typeface="Bahnschrift" panose="020B0502040204020203" pitchFamily="34" charset="0"/>
          </a:endParaRPr>
        </a:p>
      </xdr:txBody>
    </xdr:sp>
    <xdr:clientData/>
  </xdr:twoCellAnchor>
  <xdr:twoCellAnchor>
    <xdr:from>
      <xdr:col>8</xdr:col>
      <xdr:colOff>669771</xdr:colOff>
      <xdr:row>16</xdr:row>
      <xdr:rowOff>102085</xdr:rowOff>
    </xdr:from>
    <xdr:to>
      <xdr:col>10</xdr:col>
      <xdr:colOff>8530</xdr:colOff>
      <xdr:row>17</xdr:row>
      <xdr:rowOff>168505</xdr:rowOff>
    </xdr:to>
    <xdr:sp macro="" textlink="KURIR!AE53">
      <xdr:nvSpPr>
        <xdr:cNvPr id="54" name="TextBox 53">
          <a:extLst>
            <a:ext uri="{FF2B5EF4-FFF2-40B4-BE49-F238E27FC236}">
              <a16:creationId xmlns:a16="http://schemas.microsoft.com/office/drawing/2014/main" id="{00000000-0008-0000-0A00-000036000000}"/>
            </a:ext>
          </a:extLst>
        </xdr:cNvPr>
        <xdr:cNvSpPr txBox="1"/>
      </xdr:nvSpPr>
      <xdr:spPr>
        <a:xfrm>
          <a:off x="6137557" y="3281932"/>
          <a:ext cx="705706" cy="2651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A8CB341-B6A5-4302-8BA2-F5C964A88186}" type="TxLink">
            <a:rPr lang="en-US" sz="1100" b="1" i="0" u="none" strike="noStrike">
              <a:solidFill>
                <a:schemeClr val="bg1"/>
              </a:solidFill>
              <a:latin typeface="Bahnschrift" panose="020B0502040204020203" pitchFamily="34" charset="0"/>
              <a:ea typeface="Calibri"/>
              <a:cs typeface="Calibri"/>
            </a:rPr>
            <a:pPr/>
            <a:t> </a:t>
          </a:fld>
          <a:endParaRPr lang="id-ID" sz="1100" b="1">
            <a:solidFill>
              <a:schemeClr val="bg1"/>
            </a:solidFill>
            <a:latin typeface="Bahnschrift" panose="020B0502040204020203" pitchFamily="34" charset="0"/>
          </a:endParaRPr>
        </a:p>
      </xdr:txBody>
    </xdr:sp>
    <xdr:clientData/>
  </xdr:twoCellAnchor>
  <xdr:twoCellAnchor>
    <xdr:from>
      <xdr:col>7</xdr:col>
      <xdr:colOff>664923</xdr:colOff>
      <xdr:row>17</xdr:row>
      <xdr:rowOff>126318</xdr:rowOff>
    </xdr:from>
    <xdr:to>
      <xdr:col>9</xdr:col>
      <xdr:colOff>3682</xdr:colOff>
      <xdr:row>18</xdr:row>
      <xdr:rowOff>192739</xdr:rowOff>
    </xdr:to>
    <xdr:sp macro="" textlink="KURIR!AD54">
      <xdr:nvSpPr>
        <xdr:cNvPr id="55" name="TextBox 54">
          <a:extLst>
            <a:ext uri="{FF2B5EF4-FFF2-40B4-BE49-F238E27FC236}">
              <a16:creationId xmlns:a16="http://schemas.microsoft.com/office/drawing/2014/main" id="{00000000-0008-0000-0A00-000037000000}"/>
            </a:ext>
          </a:extLst>
        </xdr:cNvPr>
        <xdr:cNvSpPr txBox="1"/>
      </xdr:nvSpPr>
      <xdr:spPr>
        <a:xfrm>
          <a:off x="5449236" y="3504906"/>
          <a:ext cx="705706" cy="2651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5358FA4-176C-4018-9ECC-0E4DF130D050}" type="TxLink">
            <a:rPr lang="en-US" sz="1100" b="1" i="0" u="none" strike="noStrike">
              <a:solidFill>
                <a:schemeClr val="bg1"/>
              </a:solidFill>
              <a:latin typeface="Bahnschrift" panose="020B0502040204020203" pitchFamily="34" charset="0"/>
              <a:ea typeface="Calibri"/>
              <a:cs typeface="Calibri"/>
            </a:rPr>
            <a:pPr/>
            <a:t> </a:t>
          </a:fld>
          <a:endParaRPr lang="id-ID" sz="1100" b="1">
            <a:solidFill>
              <a:schemeClr val="bg1"/>
            </a:solidFill>
            <a:latin typeface="Bahnschrift" panose="020B0502040204020203" pitchFamily="34" charset="0"/>
          </a:endParaRPr>
        </a:p>
      </xdr:txBody>
    </xdr:sp>
    <xdr:clientData/>
  </xdr:twoCellAnchor>
  <xdr:twoCellAnchor>
    <xdr:from>
      <xdr:col>8</xdr:col>
      <xdr:colOff>667056</xdr:colOff>
      <xdr:row>17</xdr:row>
      <xdr:rowOff>133298</xdr:rowOff>
    </xdr:from>
    <xdr:to>
      <xdr:col>10</xdr:col>
      <xdr:colOff>5815</xdr:colOff>
      <xdr:row>19</xdr:row>
      <xdr:rowOff>978</xdr:rowOff>
    </xdr:to>
    <xdr:sp macro="" textlink="KURIR!AE54">
      <xdr:nvSpPr>
        <xdr:cNvPr id="56" name="TextBox 55">
          <a:extLst>
            <a:ext uri="{FF2B5EF4-FFF2-40B4-BE49-F238E27FC236}">
              <a16:creationId xmlns:a16="http://schemas.microsoft.com/office/drawing/2014/main" id="{00000000-0008-0000-0A00-000038000000}"/>
            </a:ext>
          </a:extLst>
        </xdr:cNvPr>
        <xdr:cNvSpPr txBox="1"/>
      </xdr:nvSpPr>
      <xdr:spPr>
        <a:xfrm>
          <a:off x="6134842" y="3511886"/>
          <a:ext cx="705706" cy="2651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35415D-8549-47E5-BC1D-E1EABB10C5EC}" type="TxLink">
            <a:rPr lang="en-US" sz="1100" b="1" i="0" u="none" strike="noStrike">
              <a:solidFill>
                <a:schemeClr val="bg1"/>
              </a:solidFill>
              <a:latin typeface="Bahnschrift" panose="020B0502040204020203" pitchFamily="34" charset="0"/>
              <a:ea typeface="Calibri"/>
              <a:cs typeface="Calibri"/>
            </a:rPr>
            <a:pPr/>
            <a:t> </a:t>
          </a:fld>
          <a:endParaRPr lang="id-ID" sz="1100" b="1">
            <a:solidFill>
              <a:schemeClr val="bg1"/>
            </a:solidFill>
            <a:latin typeface="Bahnschrift" panose="020B0502040204020203" pitchFamily="34" charset="0"/>
          </a:endParaRPr>
        </a:p>
      </xdr:txBody>
    </xdr:sp>
    <xdr:clientData/>
  </xdr:twoCellAnchor>
  <xdr:twoCellAnchor>
    <xdr:from>
      <xdr:col>5</xdr:col>
      <xdr:colOff>312335</xdr:colOff>
      <xdr:row>2</xdr:row>
      <xdr:rowOff>78852</xdr:rowOff>
    </xdr:from>
    <xdr:to>
      <xdr:col>7</xdr:col>
      <xdr:colOff>76758</xdr:colOff>
      <xdr:row>7</xdr:row>
      <xdr:rowOff>167473</xdr:rowOff>
    </xdr:to>
    <xdr:graphicFrame macro="">
      <xdr:nvGraphicFramePr>
        <xdr:cNvPr id="63" name="Chart 62">
          <a:extLst>
            <a:ext uri="{FF2B5EF4-FFF2-40B4-BE49-F238E27FC236}">
              <a16:creationId xmlns:a16="http://schemas.microsoft.com/office/drawing/2014/main" id="{00000000-0008-0000-0A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5</xdr:col>
      <xdr:colOff>558525</xdr:colOff>
      <xdr:row>4</xdr:row>
      <xdr:rowOff>28753</xdr:rowOff>
    </xdr:from>
    <xdr:to>
      <xdr:col>6</xdr:col>
      <xdr:colOff>584476</xdr:colOff>
      <xdr:row>5</xdr:row>
      <xdr:rowOff>191370</xdr:rowOff>
    </xdr:to>
    <xdr:sp macro="" textlink="SEGMENT!AG50">
      <xdr:nvSpPr>
        <xdr:cNvPr id="128" name="TextBox 127">
          <a:extLst>
            <a:ext uri="{FF2B5EF4-FFF2-40B4-BE49-F238E27FC236}">
              <a16:creationId xmlns:a16="http://schemas.microsoft.com/office/drawing/2014/main" id="{00000000-0008-0000-0A00-000080000000}"/>
            </a:ext>
          </a:extLst>
        </xdr:cNvPr>
        <xdr:cNvSpPr txBox="1"/>
      </xdr:nvSpPr>
      <xdr:spPr>
        <a:xfrm>
          <a:off x="3994484" y="829027"/>
          <a:ext cx="713143" cy="362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D5ECEE0-60AC-46EC-9220-C81468A546F7}" type="TxLink">
            <a:rPr lang="en-US" sz="2000" b="1" i="0" u="none" strike="noStrike">
              <a:solidFill>
                <a:schemeClr val="bg1"/>
              </a:solidFill>
              <a:latin typeface="Bahnschrift" panose="020B0502040204020203" pitchFamily="34" charset="0"/>
              <a:ea typeface="Calibri"/>
              <a:cs typeface="Calibri"/>
            </a:rPr>
            <a:pPr/>
            <a:t> </a:t>
          </a:fld>
          <a:endParaRPr lang="id-ID" sz="2000" b="1">
            <a:solidFill>
              <a:schemeClr val="bg1"/>
            </a:solidFill>
            <a:latin typeface="Bahnschrift" panose="020B0502040204020203" pitchFamily="34" charset="0"/>
          </a:endParaRPr>
        </a:p>
      </xdr:txBody>
    </xdr:sp>
    <xdr:clientData/>
  </xdr:twoCellAnchor>
  <xdr:twoCellAnchor>
    <xdr:from>
      <xdr:col>5</xdr:col>
      <xdr:colOff>365340</xdr:colOff>
      <xdr:row>8</xdr:row>
      <xdr:rowOff>117351</xdr:rowOff>
    </xdr:from>
    <xdr:to>
      <xdr:col>7</xdr:col>
      <xdr:colOff>106049</xdr:colOff>
      <xdr:row>9</xdr:row>
      <xdr:rowOff>126867</xdr:rowOff>
    </xdr:to>
    <xdr:sp macro="" textlink="SEGMENT!AE50">
      <xdr:nvSpPr>
        <xdr:cNvPr id="129" name="TextBox 128">
          <a:extLst>
            <a:ext uri="{FF2B5EF4-FFF2-40B4-BE49-F238E27FC236}">
              <a16:creationId xmlns:a16="http://schemas.microsoft.com/office/drawing/2014/main" id="{00000000-0008-0000-0A00-000081000000}"/>
            </a:ext>
          </a:extLst>
        </xdr:cNvPr>
        <xdr:cNvSpPr txBox="1"/>
      </xdr:nvSpPr>
      <xdr:spPr>
        <a:xfrm>
          <a:off x="3801299" y="1717899"/>
          <a:ext cx="1115092" cy="209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498866B-CEC6-417E-8846-E0526107B32D}" type="TxLink">
            <a:rPr lang="en-US" sz="1200" b="1" i="0" u="none" strike="noStrike">
              <a:solidFill>
                <a:schemeClr val="bg1"/>
              </a:solidFill>
              <a:latin typeface="Bahnschrift" panose="020B0502040204020203" pitchFamily="34" charset="0"/>
              <a:ea typeface="Calibri"/>
              <a:cs typeface="Calibri"/>
            </a:rPr>
            <a:pPr/>
            <a:t> </a:t>
          </a:fld>
          <a:endParaRPr lang="id-ID" sz="1100" b="1">
            <a:solidFill>
              <a:schemeClr val="bg1"/>
            </a:solidFill>
            <a:latin typeface="Bahnschrift" panose="020B0502040204020203" pitchFamily="34" charset="0"/>
          </a:endParaRPr>
        </a:p>
      </xdr:txBody>
    </xdr:sp>
    <xdr:clientData/>
  </xdr:twoCellAnchor>
  <xdr:twoCellAnchor>
    <xdr:from>
      <xdr:col>8</xdr:col>
      <xdr:colOff>52398</xdr:colOff>
      <xdr:row>2</xdr:row>
      <xdr:rowOff>107551</xdr:rowOff>
    </xdr:from>
    <xdr:to>
      <xdr:col>9</xdr:col>
      <xdr:colOff>501301</xdr:colOff>
      <xdr:row>7</xdr:row>
      <xdr:rowOff>196172</xdr:rowOff>
    </xdr:to>
    <xdr:graphicFrame macro="">
      <xdr:nvGraphicFramePr>
        <xdr:cNvPr id="130" name="Chart 129">
          <a:extLst>
            <a:ext uri="{FF2B5EF4-FFF2-40B4-BE49-F238E27FC236}">
              <a16:creationId xmlns:a16="http://schemas.microsoft.com/office/drawing/2014/main" id="{00000000-0008-0000-0A00-00008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10</xdr:col>
      <xdr:colOff>575902</xdr:colOff>
      <xdr:row>2</xdr:row>
      <xdr:rowOff>103262</xdr:rowOff>
    </xdr:from>
    <xdr:to>
      <xdr:col>12</xdr:col>
      <xdr:colOff>340325</xdr:colOff>
      <xdr:row>7</xdr:row>
      <xdr:rowOff>191883</xdr:rowOff>
    </xdr:to>
    <xdr:graphicFrame macro="">
      <xdr:nvGraphicFramePr>
        <xdr:cNvPr id="131" name="Chart 130">
          <a:extLst>
            <a:ext uri="{FF2B5EF4-FFF2-40B4-BE49-F238E27FC236}">
              <a16:creationId xmlns:a16="http://schemas.microsoft.com/office/drawing/2014/main" id="{00000000-0008-0000-0A00-00008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xdr:col>
      <xdr:colOff>357197</xdr:colOff>
      <xdr:row>2</xdr:row>
      <xdr:rowOff>107220</xdr:rowOff>
    </xdr:from>
    <xdr:to>
      <xdr:col>15</xdr:col>
      <xdr:colOff>121620</xdr:colOff>
      <xdr:row>7</xdr:row>
      <xdr:rowOff>195841</xdr:rowOff>
    </xdr:to>
    <xdr:graphicFrame macro="">
      <xdr:nvGraphicFramePr>
        <xdr:cNvPr id="132" name="Chart 131">
          <a:extLst>
            <a:ext uri="{FF2B5EF4-FFF2-40B4-BE49-F238E27FC236}">
              <a16:creationId xmlns:a16="http://schemas.microsoft.com/office/drawing/2014/main" id="{00000000-0008-0000-0A00-00008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16</xdr:col>
      <xdr:colOff>138493</xdr:colOff>
      <xdr:row>2</xdr:row>
      <xdr:rowOff>111178</xdr:rowOff>
    </xdr:from>
    <xdr:to>
      <xdr:col>17</xdr:col>
      <xdr:colOff>587396</xdr:colOff>
      <xdr:row>8</xdr:row>
      <xdr:rowOff>1877</xdr:rowOff>
    </xdr:to>
    <xdr:graphicFrame macro="">
      <xdr:nvGraphicFramePr>
        <xdr:cNvPr id="133" name="Chart 132">
          <a:extLst>
            <a:ext uri="{FF2B5EF4-FFF2-40B4-BE49-F238E27FC236}">
              <a16:creationId xmlns:a16="http://schemas.microsoft.com/office/drawing/2014/main" id="{00000000-0008-0000-0A00-00008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18</xdr:col>
      <xdr:colOff>604269</xdr:colOff>
      <xdr:row>2</xdr:row>
      <xdr:rowOff>115136</xdr:rowOff>
    </xdr:from>
    <xdr:to>
      <xdr:col>20</xdr:col>
      <xdr:colOff>368692</xdr:colOff>
      <xdr:row>8</xdr:row>
      <xdr:rowOff>5835</xdr:rowOff>
    </xdr:to>
    <xdr:graphicFrame macro="">
      <xdr:nvGraphicFramePr>
        <xdr:cNvPr id="134" name="Chart 133">
          <a:extLst>
            <a:ext uri="{FF2B5EF4-FFF2-40B4-BE49-F238E27FC236}">
              <a16:creationId xmlns:a16="http://schemas.microsoft.com/office/drawing/2014/main" id="{00000000-0008-0000-0A00-00008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8</xdr:col>
      <xdr:colOff>306835</xdr:colOff>
      <xdr:row>4</xdr:row>
      <xdr:rowOff>49205</xdr:rowOff>
    </xdr:from>
    <xdr:to>
      <xdr:col>9</xdr:col>
      <xdr:colOff>332785</xdr:colOff>
      <xdr:row>6</xdr:row>
      <xdr:rowOff>13900</xdr:rowOff>
    </xdr:to>
    <xdr:sp macro="" textlink="SEGMENT!AG51">
      <xdr:nvSpPr>
        <xdr:cNvPr id="135" name="TextBox 134">
          <a:extLst>
            <a:ext uri="{FF2B5EF4-FFF2-40B4-BE49-F238E27FC236}">
              <a16:creationId xmlns:a16="http://schemas.microsoft.com/office/drawing/2014/main" id="{00000000-0008-0000-0A00-000087000000}"/>
            </a:ext>
          </a:extLst>
        </xdr:cNvPr>
        <xdr:cNvSpPr txBox="1"/>
      </xdr:nvSpPr>
      <xdr:spPr>
        <a:xfrm>
          <a:off x="5782679" y="840893"/>
          <a:ext cx="710431" cy="360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70CEC7E-8072-42EE-8D19-666C52AB50CF}" type="TxLink">
            <a:rPr lang="en-US" sz="2000" b="1" i="0" u="none" strike="noStrike">
              <a:solidFill>
                <a:schemeClr val="bg1"/>
              </a:solidFill>
              <a:latin typeface="Bahnschrift" panose="020B0502040204020203" pitchFamily="34" charset="0"/>
              <a:ea typeface="Calibri"/>
              <a:cs typeface="Calibri"/>
            </a:rPr>
            <a:pPr/>
            <a:t> </a:t>
          </a:fld>
          <a:endParaRPr lang="id-ID" sz="2000" b="1">
            <a:solidFill>
              <a:schemeClr val="bg1"/>
            </a:solidFill>
            <a:latin typeface="Bahnschrift" panose="020B0502040204020203" pitchFamily="34" charset="0"/>
          </a:endParaRPr>
        </a:p>
      </xdr:txBody>
    </xdr:sp>
    <xdr:clientData/>
  </xdr:twoCellAnchor>
  <xdr:twoCellAnchor>
    <xdr:from>
      <xdr:col>11</xdr:col>
      <xdr:colOff>145858</xdr:colOff>
      <xdr:row>4</xdr:row>
      <xdr:rowOff>36670</xdr:rowOff>
    </xdr:from>
    <xdr:to>
      <xdr:col>12</xdr:col>
      <xdr:colOff>171809</xdr:colOff>
      <xdr:row>6</xdr:row>
      <xdr:rowOff>1365</xdr:rowOff>
    </xdr:to>
    <xdr:sp macro="" textlink="SEGMENT!AG52">
      <xdr:nvSpPr>
        <xdr:cNvPr id="136" name="TextBox 135">
          <a:extLst>
            <a:ext uri="{FF2B5EF4-FFF2-40B4-BE49-F238E27FC236}">
              <a16:creationId xmlns:a16="http://schemas.microsoft.com/office/drawing/2014/main" id="{00000000-0008-0000-0A00-000088000000}"/>
            </a:ext>
          </a:extLst>
        </xdr:cNvPr>
        <xdr:cNvSpPr txBox="1"/>
      </xdr:nvSpPr>
      <xdr:spPr>
        <a:xfrm>
          <a:off x="7675144" y="828358"/>
          <a:ext cx="710431" cy="360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DFA025-D88F-4786-9614-718D9EABD231}" type="TxLink">
            <a:rPr lang="en-US" sz="2000" b="1" i="0" u="none" strike="noStrike">
              <a:solidFill>
                <a:schemeClr val="bg1"/>
              </a:solidFill>
              <a:latin typeface="Bahnschrift" panose="020B0502040204020203" pitchFamily="34" charset="0"/>
              <a:ea typeface="Calibri"/>
              <a:cs typeface="Calibri"/>
            </a:rPr>
            <a:pPr/>
            <a:t> </a:t>
          </a:fld>
          <a:endParaRPr lang="id-ID" sz="2000" b="1">
            <a:solidFill>
              <a:schemeClr val="bg1"/>
            </a:solidFill>
            <a:latin typeface="Bahnschrift" panose="020B0502040204020203" pitchFamily="34" charset="0"/>
          </a:endParaRPr>
        </a:p>
      </xdr:txBody>
    </xdr:sp>
    <xdr:clientData/>
  </xdr:twoCellAnchor>
  <xdr:twoCellAnchor>
    <xdr:from>
      <xdr:col>13</xdr:col>
      <xdr:colOff>619882</xdr:colOff>
      <xdr:row>4</xdr:row>
      <xdr:rowOff>48875</xdr:rowOff>
    </xdr:from>
    <xdr:to>
      <xdr:col>14</xdr:col>
      <xdr:colOff>645833</xdr:colOff>
      <xdr:row>6</xdr:row>
      <xdr:rowOff>13570</xdr:rowOff>
    </xdr:to>
    <xdr:sp macro="" textlink="SEGMENT!AI50">
      <xdr:nvSpPr>
        <xdr:cNvPr id="137" name="TextBox 136">
          <a:extLst>
            <a:ext uri="{FF2B5EF4-FFF2-40B4-BE49-F238E27FC236}">
              <a16:creationId xmlns:a16="http://schemas.microsoft.com/office/drawing/2014/main" id="{00000000-0008-0000-0A00-000089000000}"/>
            </a:ext>
          </a:extLst>
        </xdr:cNvPr>
        <xdr:cNvSpPr txBox="1"/>
      </xdr:nvSpPr>
      <xdr:spPr>
        <a:xfrm>
          <a:off x="9518129" y="840563"/>
          <a:ext cx="710431" cy="360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3450763-CB38-461D-8502-6DC235C0A007}" type="TxLink">
            <a:rPr lang="en-US" sz="2000" b="1" i="0" u="none" strike="noStrike">
              <a:solidFill>
                <a:schemeClr val="bg1"/>
              </a:solidFill>
              <a:latin typeface="Bahnschrift" panose="020B0502040204020203" pitchFamily="34" charset="0"/>
              <a:ea typeface="Calibri"/>
              <a:cs typeface="Calibri"/>
            </a:rPr>
            <a:pPr/>
            <a:t> </a:t>
          </a:fld>
          <a:endParaRPr lang="id-ID" sz="2000" b="1">
            <a:solidFill>
              <a:schemeClr val="bg1"/>
            </a:solidFill>
            <a:latin typeface="Bahnschrift" panose="020B0502040204020203" pitchFamily="34" charset="0"/>
          </a:endParaRPr>
        </a:p>
      </xdr:txBody>
    </xdr:sp>
    <xdr:clientData/>
  </xdr:twoCellAnchor>
  <xdr:twoCellAnchor>
    <xdr:from>
      <xdr:col>16</xdr:col>
      <xdr:colOff>401179</xdr:colOff>
      <xdr:row>4</xdr:row>
      <xdr:rowOff>52834</xdr:rowOff>
    </xdr:from>
    <xdr:to>
      <xdr:col>17</xdr:col>
      <xdr:colOff>427129</xdr:colOff>
      <xdr:row>6</xdr:row>
      <xdr:rowOff>17529</xdr:rowOff>
    </xdr:to>
    <xdr:sp macro="" textlink="SEGMENT!AI51">
      <xdr:nvSpPr>
        <xdr:cNvPr id="138" name="TextBox 137">
          <a:extLst>
            <a:ext uri="{FF2B5EF4-FFF2-40B4-BE49-F238E27FC236}">
              <a16:creationId xmlns:a16="http://schemas.microsoft.com/office/drawing/2014/main" id="{00000000-0008-0000-0A00-00008A000000}"/>
            </a:ext>
          </a:extLst>
        </xdr:cNvPr>
        <xdr:cNvSpPr txBox="1"/>
      </xdr:nvSpPr>
      <xdr:spPr>
        <a:xfrm>
          <a:off x="11352867" y="844522"/>
          <a:ext cx="710431" cy="360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4ADB878-A41D-44D5-B93F-274992819518}" type="TxLink">
            <a:rPr lang="en-US" sz="2000" b="1" i="0" u="none" strike="noStrike">
              <a:solidFill>
                <a:schemeClr val="bg1"/>
              </a:solidFill>
              <a:latin typeface="Bahnschrift" panose="020B0502040204020203" pitchFamily="34" charset="0"/>
              <a:ea typeface="Calibri"/>
              <a:cs typeface="Calibri"/>
            </a:rPr>
            <a:pPr/>
            <a:t> </a:t>
          </a:fld>
          <a:endParaRPr lang="id-ID" sz="2000" b="1">
            <a:solidFill>
              <a:schemeClr val="bg1"/>
            </a:solidFill>
            <a:latin typeface="Bahnschrift" panose="020B0502040204020203" pitchFamily="34" charset="0"/>
          </a:endParaRPr>
        </a:p>
      </xdr:txBody>
    </xdr:sp>
    <xdr:clientData/>
  </xdr:twoCellAnchor>
  <xdr:twoCellAnchor>
    <xdr:from>
      <xdr:col>19</xdr:col>
      <xdr:colOff>174229</xdr:colOff>
      <xdr:row>4</xdr:row>
      <xdr:rowOff>48545</xdr:rowOff>
    </xdr:from>
    <xdr:to>
      <xdr:col>20</xdr:col>
      <xdr:colOff>200180</xdr:colOff>
      <xdr:row>6</xdr:row>
      <xdr:rowOff>13240</xdr:rowOff>
    </xdr:to>
    <xdr:sp macro="" textlink="SEGMENT!AI52">
      <xdr:nvSpPr>
        <xdr:cNvPr id="139" name="TextBox 138">
          <a:extLst>
            <a:ext uri="{FF2B5EF4-FFF2-40B4-BE49-F238E27FC236}">
              <a16:creationId xmlns:a16="http://schemas.microsoft.com/office/drawing/2014/main" id="{00000000-0008-0000-0A00-00008B000000}"/>
            </a:ext>
          </a:extLst>
        </xdr:cNvPr>
        <xdr:cNvSpPr txBox="1"/>
      </xdr:nvSpPr>
      <xdr:spPr>
        <a:xfrm>
          <a:off x="13179359" y="840233"/>
          <a:ext cx="710431" cy="360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5319620-50A7-4196-9F5A-32D881118158}" type="TxLink">
            <a:rPr lang="en-US" sz="2000" b="1" i="0" u="none" strike="noStrike">
              <a:solidFill>
                <a:schemeClr val="bg1"/>
              </a:solidFill>
              <a:latin typeface="Bahnschrift" panose="020B0502040204020203" pitchFamily="34" charset="0"/>
              <a:ea typeface="Calibri"/>
              <a:cs typeface="Calibri"/>
            </a:rPr>
            <a:pPr/>
            <a:t> </a:t>
          </a:fld>
          <a:endParaRPr lang="id-ID" sz="2000" b="1">
            <a:solidFill>
              <a:schemeClr val="bg1"/>
            </a:solidFill>
            <a:latin typeface="Bahnschrift" panose="020B0502040204020203" pitchFamily="34" charset="0"/>
          </a:endParaRPr>
        </a:p>
      </xdr:txBody>
    </xdr:sp>
    <xdr:clientData/>
  </xdr:twoCellAnchor>
  <xdr:twoCellAnchor>
    <xdr:from>
      <xdr:col>8</xdr:col>
      <xdr:colOff>82649</xdr:colOff>
      <xdr:row>8</xdr:row>
      <xdr:rowOff>109308</xdr:rowOff>
    </xdr:from>
    <xdr:to>
      <xdr:col>9</xdr:col>
      <xdr:colOff>511275</xdr:colOff>
      <xdr:row>9</xdr:row>
      <xdr:rowOff>118824</xdr:rowOff>
    </xdr:to>
    <xdr:sp macro="" textlink="SEGMENT!AE51">
      <xdr:nvSpPr>
        <xdr:cNvPr id="144" name="TextBox 143">
          <a:extLst>
            <a:ext uri="{FF2B5EF4-FFF2-40B4-BE49-F238E27FC236}">
              <a16:creationId xmlns:a16="http://schemas.microsoft.com/office/drawing/2014/main" id="{00000000-0008-0000-0A00-000090000000}"/>
            </a:ext>
          </a:extLst>
        </xdr:cNvPr>
        <xdr:cNvSpPr txBox="1"/>
      </xdr:nvSpPr>
      <xdr:spPr>
        <a:xfrm>
          <a:off x="5585982" y="1661530"/>
          <a:ext cx="1116543" cy="203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0167D9B-C4F1-4589-A8AC-82BD0D080E75}" type="TxLink">
            <a:rPr lang="en-US" sz="1200" b="1" i="0" u="none" strike="noStrike">
              <a:solidFill>
                <a:schemeClr val="bg1"/>
              </a:solidFill>
              <a:latin typeface="Bahnschrift" panose="020B0502040204020203" pitchFamily="34" charset="0"/>
              <a:ea typeface="Calibri"/>
              <a:cs typeface="Calibri"/>
            </a:rPr>
            <a:pPr/>
            <a:t> </a:t>
          </a:fld>
          <a:endParaRPr lang="id-ID" sz="1100" b="1">
            <a:solidFill>
              <a:schemeClr val="bg1"/>
            </a:solidFill>
            <a:latin typeface="Bahnschrift" panose="020B0502040204020203" pitchFamily="34" charset="0"/>
          </a:endParaRPr>
        </a:p>
      </xdr:txBody>
    </xdr:sp>
    <xdr:clientData/>
  </xdr:twoCellAnchor>
  <xdr:twoCellAnchor>
    <xdr:from>
      <xdr:col>10</xdr:col>
      <xdr:colOff>666841</xdr:colOff>
      <xdr:row>8</xdr:row>
      <xdr:rowOff>125394</xdr:rowOff>
    </xdr:from>
    <xdr:to>
      <xdr:col>12</xdr:col>
      <xdr:colOff>408275</xdr:colOff>
      <xdr:row>9</xdr:row>
      <xdr:rowOff>134910</xdr:rowOff>
    </xdr:to>
    <xdr:sp macro="" textlink="SEGMENT!AE52">
      <xdr:nvSpPr>
        <xdr:cNvPr id="147" name="TextBox 146">
          <a:extLst>
            <a:ext uri="{FF2B5EF4-FFF2-40B4-BE49-F238E27FC236}">
              <a16:creationId xmlns:a16="http://schemas.microsoft.com/office/drawing/2014/main" id="{00000000-0008-0000-0A00-000093000000}"/>
            </a:ext>
          </a:extLst>
        </xdr:cNvPr>
        <xdr:cNvSpPr txBox="1"/>
      </xdr:nvSpPr>
      <xdr:spPr>
        <a:xfrm>
          <a:off x="7538759" y="1725942"/>
          <a:ext cx="1115817" cy="209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9C5C8D7-E778-4E9C-AF1E-9B29EA2F44BB}" type="TxLink">
            <a:rPr lang="en-US" sz="1200" b="1" i="0" u="none" strike="noStrike">
              <a:solidFill>
                <a:schemeClr val="bg1"/>
              </a:solidFill>
              <a:latin typeface="Bahnschrift" panose="020B0502040204020203" pitchFamily="34" charset="0"/>
              <a:ea typeface="Calibri"/>
              <a:cs typeface="Calibri"/>
            </a:rPr>
            <a:pPr/>
            <a:t> </a:t>
          </a:fld>
          <a:endParaRPr lang="id-ID" sz="1200" b="1">
            <a:solidFill>
              <a:schemeClr val="bg1"/>
            </a:solidFill>
            <a:latin typeface="Bahnschrift" panose="020B0502040204020203" pitchFamily="34" charset="0"/>
          </a:endParaRPr>
        </a:p>
      </xdr:txBody>
    </xdr:sp>
    <xdr:clientData/>
  </xdr:twoCellAnchor>
  <xdr:twoCellAnchor>
    <xdr:from>
      <xdr:col>13</xdr:col>
      <xdr:colOff>311013</xdr:colOff>
      <xdr:row>8</xdr:row>
      <xdr:rowOff>149522</xdr:rowOff>
    </xdr:from>
    <xdr:to>
      <xdr:col>15</xdr:col>
      <xdr:colOff>51723</xdr:colOff>
      <xdr:row>9</xdr:row>
      <xdr:rowOff>159038</xdr:rowOff>
    </xdr:to>
    <xdr:sp macro="" textlink="SEGMENT!AF50">
      <xdr:nvSpPr>
        <xdr:cNvPr id="148" name="TextBox 147">
          <a:extLst>
            <a:ext uri="{FF2B5EF4-FFF2-40B4-BE49-F238E27FC236}">
              <a16:creationId xmlns:a16="http://schemas.microsoft.com/office/drawing/2014/main" id="{00000000-0008-0000-0A00-000094000000}"/>
            </a:ext>
          </a:extLst>
        </xdr:cNvPr>
        <xdr:cNvSpPr txBox="1"/>
      </xdr:nvSpPr>
      <xdr:spPr>
        <a:xfrm>
          <a:off x="9253930" y="1701744"/>
          <a:ext cx="1116543" cy="203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ADFB0B9-DC0B-4743-B155-17E2B5E0EB0D}" type="TxLink">
            <a:rPr lang="en-US" sz="1200" b="1" i="0" u="none" strike="noStrike">
              <a:solidFill>
                <a:schemeClr val="bg1"/>
              </a:solidFill>
              <a:latin typeface="Bahnschrift" panose="020B0502040204020203" pitchFamily="34" charset="0"/>
              <a:ea typeface="Calibri"/>
              <a:cs typeface="Calibri"/>
            </a:rPr>
            <a:pPr/>
            <a:t> </a:t>
          </a:fld>
          <a:endParaRPr lang="id-ID" sz="1100" b="1">
            <a:solidFill>
              <a:schemeClr val="bg1"/>
            </a:solidFill>
            <a:latin typeface="Bahnschrift" panose="020B0502040204020203" pitchFamily="34" charset="0"/>
          </a:endParaRPr>
        </a:p>
      </xdr:txBody>
    </xdr:sp>
    <xdr:clientData/>
  </xdr:twoCellAnchor>
  <xdr:twoCellAnchor>
    <xdr:from>
      <xdr:col>16</xdr:col>
      <xdr:colOff>145431</xdr:colOff>
      <xdr:row>8</xdr:row>
      <xdr:rowOff>133437</xdr:rowOff>
    </xdr:from>
    <xdr:to>
      <xdr:col>17</xdr:col>
      <xdr:colOff>574058</xdr:colOff>
      <xdr:row>9</xdr:row>
      <xdr:rowOff>142953</xdr:rowOff>
    </xdr:to>
    <xdr:sp macro="" textlink="SEGMENT!AF51">
      <xdr:nvSpPr>
        <xdr:cNvPr id="149" name="TextBox 148">
          <a:extLst>
            <a:ext uri="{FF2B5EF4-FFF2-40B4-BE49-F238E27FC236}">
              <a16:creationId xmlns:a16="http://schemas.microsoft.com/office/drawing/2014/main" id="{00000000-0008-0000-0A00-000095000000}"/>
            </a:ext>
          </a:extLst>
        </xdr:cNvPr>
        <xdr:cNvSpPr txBox="1"/>
      </xdr:nvSpPr>
      <xdr:spPr>
        <a:xfrm>
          <a:off x="11140499" y="1733985"/>
          <a:ext cx="1115819" cy="209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58A10CD-E401-40BD-90A5-5AC90859002E}" type="TxLink">
            <a:rPr lang="en-US" sz="1200" b="1" i="0" u="none" strike="noStrike">
              <a:solidFill>
                <a:schemeClr val="bg1"/>
              </a:solidFill>
              <a:latin typeface="Bahnschrift" panose="020B0502040204020203" pitchFamily="34" charset="0"/>
              <a:ea typeface="Calibri"/>
              <a:cs typeface="Calibri"/>
            </a:rPr>
            <a:pPr/>
            <a:t> </a:t>
          </a:fld>
          <a:endParaRPr lang="id-ID" sz="1100" b="1">
            <a:solidFill>
              <a:schemeClr val="bg1"/>
            </a:solidFill>
            <a:latin typeface="Bahnschrift" panose="020B0502040204020203" pitchFamily="34" charset="0"/>
          </a:endParaRPr>
        </a:p>
      </xdr:txBody>
    </xdr:sp>
    <xdr:clientData/>
  </xdr:twoCellAnchor>
  <xdr:twoCellAnchor>
    <xdr:from>
      <xdr:col>19</xdr:col>
      <xdr:colOff>24064</xdr:colOff>
      <xdr:row>8</xdr:row>
      <xdr:rowOff>141480</xdr:rowOff>
    </xdr:from>
    <xdr:to>
      <xdr:col>20</xdr:col>
      <xdr:colOff>451966</xdr:colOff>
      <xdr:row>9</xdr:row>
      <xdr:rowOff>150996</xdr:rowOff>
    </xdr:to>
    <xdr:sp macro="" textlink="SEGMENT!AF52">
      <xdr:nvSpPr>
        <xdr:cNvPr id="150" name="TextBox 149">
          <a:extLst>
            <a:ext uri="{FF2B5EF4-FFF2-40B4-BE49-F238E27FC236}">
              <a16:creationId xmlns:a16="http://schemas.microsoft.com/office/drawing/2014/main" id="{00000000-0008-0000-0A00-000096000000}"/>
            </a:ext>
          </a:extLst>
        </xdr:cNvPr>
        <xdr:cNvSpPr txBox="1"/>
      </xdr:nvSpPr>
      <xdr:spPr>
        <a:xfrm>
          <a:off x="13080708" y="1742028"/>
          <a:ext cx="1115094" cy="209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1095463-C2D7-4B10-A325-ABE8A7C89DD6}" type="TxLink">
            <a:rPr lang="en-US" sz="1200" b="1" i="0" u="none" strike="noStrike">
              <a:solidFill>
                <a:schemeClr val="bg1"/>
              </a:solidFill>
              <a:latin typeface="Bahnschrift" panose="020B0502040204020203" pitchFamily="34" charset="0"/>
              <a:ea typeface="Calibri"/>
              <a:cs typeface="Calibri"/>
            </a:rPr>
            <a:pPr/>
            <a:t> </a:t>
          </a:fld>
          <a:endParaRPr lang="id-ID" sz="1200" b="1">
            <a:solidFill>
              <a:schemeClr val="bg1"/>
            </a:solidFill>
            <a:latin typeface="Bahnschrift" panose="020B0502040204020203" pitchFamily="34" charset="0"/>
          </a:endParaRPr>
        </a:p>
      </xdr:txBody>
    </xdr:sp>
    <xdr:clientData/>
  </xdr:twoCellAnchor>
  <xdr:twoCellAnchor>
    <xdr:from>
      <xdr:col>12</xdr:col>
      <xdr:colOff>235787</xdr:colOff>
      <xdr:row>30</xdr:row>
      <xdr:rowOff>127182</xdr:rowOff>
    </xdr:from>
    <xdr:to>
      <xdr:col>13</xdr:col>
      <xdr:colOff>664270</xdr:colOff>
      <xdr:row>31</xdr:row>
      <xdr:rowOff>136699</xdr:rowOff>
    </xdr:to>
    <xdr:sp macro="" textlink="PROFITKATEGORI!AG50">
      <xdr:nvSpPr>
        <xdr:cNvPr id="7" name="TextBox 6">
          <a:extLst>
            <a:ext uri="{FF2B5EF4-FFF2-40B4-BE49-F238E27FC236}">
              <a16:creationId xmlns:a16="http://schemas.microsoft.com/office/drawing/2014/main" id="{00000000-0008-0000-0A00-000007000000}"/>
            </a:ext>
          </a:extLst>
        </xdr:cNvPr>
        <xdr:cNvSpPr txBox="1"/>
      </xdr:nvSpPr>
      <xdr:spPr>
        <a:xfrm>
          <a:off x="8446069" y="6029999"/>
          <a:ext cx="1112673" cy="2062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9023161-447A-4D4C-A305-6B782986CD2B}" type="TxLink">
            <a:rPr lang="en-US" sz="1200" b="1" i="0" u="none" strike="noStrike">
              <a:solidFill>
                <a:schemeClr val="bg1"/>
              </a:solidFill>
              <a:latin typeface="Bahnschrift" panose="020B0502040204020203" pitchFamily="34" charset="0"/>
              <a:ea typeface="Calibri"/>
              <a:cs typeface="Calibri"/>
            </a:rPr>
            <a:pPr/>
            <a:t> </a:t>
          </a:fld>
          <a:endParaRPr lang="id-ID" sz="1200" b="1">
            <a:solidFill>
              <a:schemeClr val="bg1"/>
            </a:solidFill>
            <a:latin typeface="Bahnschrift" panose="020B0502040204020203" pitchFamily="34" charset="0"/>
          </a:endParaRPr>
        </a:p>
      </xdr:txBody>
    </xdr:sp>
    <xdr:clientData/>
  </xdr:twoCellAnchor>
  <xdr:twoCellAnchor>
    <xdr:from>
      <xdr:col>13</xdr:col>
      <xdr:colOff>492728</xdr:colOff>
      <xdr:row>52</xdr:row>
      <xdr:rowOff>132340</xdr:rowOff>
    </xdr:from>
    <xdr:to>
      <xdr:col>15</xdr:col>
      <xdr:colOff>234825</xdr:colOff>
      <xdr:row>53</xdr:row>
      <xdr:rowOff>141857</xdr:rowOff>
    </xdr:to>
    <xdr:sp macro="" textlink="SEGMENT!AE52">
      <xdr:nvSpPr>
        <xdr:cNvPr id="9" name="TextBox 8">
          <a:extLst>
            <a:ext uri="{FF2B5EF4-FFF2-40B4-BE49-F238E27FC236}">
              <a16:creationId xmlns:a16="http://schemas.microsoft.com/office/drawing/2014/main" id="{00000000-0008-0000-0A00-000009000000}"/>
            </a:ext>
          </a:extLst>
        </xdr:cNvPr>
        <xdr:cNvSpPr txBox="1"/>
      </xdr:nvSpPr>
      <xdr:spPr>
        <a:xfrm>
          <a:off x="9415763" y="10439161"/>
          <a:ext cx="1114871" cy="20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9C5C8D7-E778-4E9C-AF1E-9B29EA2F44BB}" type="TxLink">
            <a:rPr lang="en-US" sz="1200" b="1" i="0" u="none" strike="noStrike">
              <a:solidFill>
                <a:schemeClr val="bg1"/>
              </a:solidFill>
              <a:latin typeface="Bahnschrift" panose="020B0502040204020203" pitchFamily="34" charset="0"/>
              <a:ea typeface="Calibri"/>
              <a:cs typeface="Calibri"/>
            </a:rPr>
            <a:pPr/>
            <a:t> </a:t>
          </a:fld>
          <a:endParaRPr lang="id-ID" sz="1200" b="1">
            <a:solidFill>
              <a:schemeClr val="bg1"/>
            </a:solidFill>
            <a:latin typeface="Bahnschrift" panose="020B0502040204020203" pitchFamily="34" charset="0"/>
          </a:endParaRPr>
        </a:p>
      </xdr:txBody>
    </xdr:sp>
    <xdr:clientData/>
  </xdr:twoCellAnchor>
  <xdr:twoCellAnchor>
    <xdr:from>
      <xdr:col>12</xdr:col>
      <xdr:colOff>235787</xdr:colOff>
      <xdr:row>33</xdr:row>
      <xdr:rowOff>136483</xdr:rowOff>
    </xdr:from>
    <xdr:to>
      <xdr:col>13</xdr:col>
      <xdr:colOff>664270</xdr:colOff>
      <xdr:row>34</xdr:row>
      <xdr:rowOff>146000</xdr:rowOff>
    </xdr:to>
    <xdr:sp macro="" textlink="PROFITKATEGORI!AG51">
      <xdr:nvSpPr>
        <xdr:cNvPr id="10" name="TextBox 9">
          <a:extLst>
            <a:ext uri="{FF2B5EF4-FFF2-40B4-BE49-F238E27FC236}">
              <a16:creationId xmlns:a16="http://schemas.microsoft.com/office/drawing/2014/main" id="{00000000-0008-0000-0A00-00000A000000}"/>
            </a:ext>
          </a:extLst>
        </xdr:cNvPr>
        <xdr:cNvSpPr txBox="1"/>
      </xdr:nvSpPr>
      <xdr:spPr>
        <a:xfrm>
          <a:off x="8446069" y="6629582"/>
          <a:ext cx="1112673" cy="2062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ACE1679-55E6-43FB-8BC4-C9BC28E9860F}" type="TxLink">
            <a:rPr lang="en-US" sz="1200" b="1" i="0" u="none" strike="noStrike">
              <a:solidFill>
                <a:schemeClr val="bg1"/>
              </a:solidFill>
              <a:latin typeface="Bahnschrift" panose="020B0502040204020203" pitchFamily="34" charset="0"/>
              <a:ea typeface="Calibri"/>
              <a:cs typeface="Calibri"/>
            </a:rPr>
            <a:pPr/>
            <a:t> </a:t>
          </a:fld>
          <a:endParaRPr lang="id-ID" sz="1200" b="1">
            <a:solidFill>
              <a:schemeClr val="bg1"/>
            </a:solidFill>
            <a:latin typeface="Bahnschrift" panose="020B0502040204020203" pitchFamily="34" charset="0"/>
          </a:endParaRPr>
        </a:p>
      </xdr:txBody>
    </xdr:sp>
    <xdr:clientData/>
  </xdr:twoCellAnchor>
  <xdr:twoCellAnchor>
    <xdr:from>
      <xdr:col>12</xdr:col>
      <xdr:colOff>235787</xdr:colOff>
      <xdr:row>36</xdr:row>
      <xdr:rowOff>145785</xdr:rowOff>
    </xdr:from>
    <xdr:to>
      <xdr:col>13</xdr:col>
      <xdr:colOff>664270</xdr:colOff>
      <xdr:row>37</xdr:row>
      <xdr:rowOff>155301</xdr:rowOff>
    </xdr:to>
    <xdr:sp macro="" textlink="PROFITKATEGORI!AG52">
      <xdr:nvSpPr>
        <xdr:cNvPr id="11" name="TextBox 10">
          <a:extLst>
            <a:ext uri="{FF2B5EF4-FFF2-40B4-BE49-F238E27FC236}">
              <a16:creationId xmlns:a16="http://schemas.microsoft.com/office/drawing/2014/main" id="{00000000-0008-0000-0A00-00000B000000}"/>
            </a:ext>
          </a:extLst>
        </xdr:cNvPr>
        <xdr:cNvSpPr txBox="1"/>
      </xdr:nvSpPr>
      <xdr:spPr>
        <a:xfrm>
          <a:off x="8446069" y="7229165"/>
          <a:ext cx="1112673" cy="2062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5BA3049-159D-4493-9C90-C6E882ADD86E}" type="TxLink">
            <a:rPr lang="en-US" sz="1200" b="1" i="0" u="none" strike="noStrike">
              <a:solidFill>
                <a:schemeClr val="bg1"/>
              </a:solidFill>
              <a:latin typeface="Bahnschrift" panose="020B0502040204020203" pitchFamily="34" charset="0"/>
              <a:ea typeface="Calibri"/>
              <a:cs typeface="Calibri"/>
            </a:rPr>
            <a:pPr/>
            <a:t> </a:t>
          </a:fld>
          <a:endParaRPr lang="id-ID" sz="1200" b="1">
            <a:solidFill>
              <a:schemeClr val="bg1"/>
            </a:solidFill>
            <a:latin typeface="Bahnschrift" panose="020B0502040204020203" pitchFamily="34" charset="0"/>
          </a:endParaRPr>
        </a:p>
      </xdr:txBody>
    </xdr:sp>
    <xdr:clientData/>
  </xdr:twoCellAnchor>
  <xdr:twoCellAnchor>
    <xdr:from>
      <xdr:col>13</xdr:col>
      <xdr:colOff>639323</xdr:colOff>
      <xdr:row>30</xdr:row>
      <xdr:rowOff>128256</xdr:rowOff>
    </xdr:from>
    <xdr:to>
      <xdr:col>15</xdr:col>
      <xdr:colOff>383616</xdr:colOff>
      <xdr:row>31</xdr:row>
      <xdr:rowOff>137773</xdr:rowOff>
    </xdr:to>
    <xdr:sp macro="" textlink="PROFITKATEGORI!AF50">
      <xdr:nvSpPr>
        <xdr:cNvPr id="12" name="TextBox 11">
          <a:extLst>
            <a:ext uri="{FF2B5EF4-FFF2-40B4-BE49-F238E27FC236}">
              <a16:creationId xmlns:a16="http://schemas.microsoft.com/office/drawing/2014/main" id="{00000000-0008-0000-0A00-00000C000000}"/>
            </a:ext>
          </a:extLst>
        </xdr:cNvPr>
        <xdr:cNvSpPr txBox="1"/>
      </xdr:nvSpPr>
      <xdr:spPr>
        <a:xfrm>
          <a:off x="9533795" y="6031073"/>
          <a:ext cx="1112673" cy="2062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C57592D-E26B-4637-82AC-F642EE2E5ABE}" type="TxLink">
            <a:rPr lang="en-US" sz="1200" b="1" i="0" u="none" strike="noStrike">
              <a:solidFill>
                <a:schemeClr val="bg1"/>
              </a:solidFill>
              <a:latin typeface="Bahnschrift" panose="020B0502040204020203" pitchFamily="34" charset="0"/>
              <a:ea typeface="Calibri"/>
              <a:cs typeface="Calibri"/>
            </a:rPr>
            <a:pPr/>
            <a:t> </a:t>
          </a:fld>
          <a:endParaRPr lang="id-ID" sz="1200" b="1">
            <a:solidFill>
              <a:schemeClr val="bg1"/>
            </a:solidFill>
            <a:latin typeface="Bahnschrift" panose="020B0502040204020203" pitchFamily="34" charset="0"/>
          </a:endParaRPr>
        </a:p>
      </xdr:txBody>
    </xdr:sp>
    <xdr:clientData/>
  </xdr:twoCellAnchor>
  <xdr:twoCellAnchor>
    <xdr:from>
      <xdr:col>13</xdr:col>
      <xdr:colOff>657211</xdr:colOff>
      <xdr:row>33</xdr:row>
      <xdr:rowOff>126377</xdr:rowOff>
    </xdr:from>
    <xdr:to>
      <xdr:col>15</xdr:col>
      <xdr:colOff>401504</xdr:colOff>
      <xdr:row>34</xdr:row>
      <xdr:rowOff>135894</xdr:rowOff>
    </xdr:to>
    <xdr:sp macro="" textlink="PROFITKATEGORI!AF51">
      <xdr:nvSpPr>
        <xdr:cNvPr id="14" name="TextBox 13">
          <a:extLst>
            <a:ext uri="{FF2B5EF4-FFF2-40B4-BE49-F238E27FC236}">
              <a16:creationId xmlns:a16="http://schemas.microsoft.com/office/drawing/2014/main" id="{00000000-0008-0000-0A00-00000E000000}"/>
            </a:ext>
          </a:extLst>
        </xdr:cNvPr>
        <xdr:cNvSpPr txBox="1"/>
      </xdr:nvSpPr>
      <xdr:spPr>
        <a:xfrm>
          <a:off x="9551683" y="6619476"/>
          <a:ext cx="1112673" cy="2062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93F184A-DE4E-4961-B9A0-4E10BA3A53DA}" type="TxLink">
            <a:rPr lang="en-US" sz="1200" b="1" i="0" u="none" strike="noStrike">
              <a:solidFill>
                <a:schemeClr val="bg1"/>
              </a:solidFill>
              <a:latin typeface="Bahnschrift" panose="020B0502040204020203" pitchFamily="34" charset="0"/>
              <a:ea typeface="Calibri"/>
              <a:cs typeface="Calibri"/>
            </a:rPr>
            <a:pPr/>
            <a:t> </a:t>
          </a:fld>
          <a:endParaRPr lang="id-ID" sz="1200" b="1">
            <a:solidFill>
              <a:schemeClr val="bg1"/>
            </a:solidFill>
            <a:latin typeface="Bahnschrift" panose="020B0502040204020203" pitchFamily="34" charset="0"/>
          </a:endParaRPr>
        </a:p>
      </xdr:txBody>
    </xdr:sp>
    <xdr:clientData/>
  </xdr:twoCellAnchor>
  <xdr:twoCellAnchor>
    <xdr:from>
      <xdr:col>13</xdr:col>
      <xdr:colOff>657211</xdr:colOff>
      <xdr:row>36</xdr:row>
      <xdr:rowOff>142387</xdr:rowOff>
    </xdr:from>
    <xdr:to>
      <xdr:col>15</xdr:col>
      <xdr:colOff>401504</xdr:colOff>
      <xdr:row>37</xdr:row>
      <xdr:rowOff>151903</xdr:rowOff>
    </xdr:to>
    <xdr:sp macro="" textlink="PROFITKATEGORI!AF52">
      <xdr:nvSpPr>
        <xdr:cNvPr id="15" name="TextBox 14">
          <a:extLst>
            <a:ext uri="{FF2B5EF4-FFF2-40B4-BE49-F238E27FC236}">
              <a16:creationId xmlns:a16="http://schemas.microsoft.com/office/drawing/2014/main" id="{00000000-0008-0000-0A00-00000F000000}"/>
            </a:ext>
          </a:extLst>
        </xdr:cNvPr>
        <xdr:cNvSpPr txBox="1"/>
      </xdr:nvSpPr>
      <xdr:spPr>
        <a:xfrm>
          <a:off x="9551683" y="7225767"/>
          <a:ext cx="1112673" cy="2062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F0BE7C3-BC8A-4CCD-A40B-F70B47847F77}" type="TxLink">
            <a:rPr lang="en-US" sz="1200" b="1" i="0" u="none" strike="noStrike">
              <a:solidFill>
                <a:schemeClr val="bg1"/>
              </a:solidFill>
              <a:latin typeface="Bahnschrift" panose="020B0502040204020203" pitchFamily="34" charset="0"/>
              <a:ea typeface="Calibri"/>
              <a:cs typeface="Calibri"/>
            </a:rPr>
            <a:pPr/>
            <a:t> </a:t>
          </a:fld>
          <a:endParaRPr lang="id-ID" sz="1200" b="1">
            <a:solidFill>
              <a:schemeClr val="bg1"/>
            </a:solidFill>
            <a:latin typeface="Bahnschrift" panose="020B0502040204020203" pitchFamily="34" charset="0"/>
          </a:endParaRPr>
        </a:p>
      </xdr:txBody>
    </xdr:sp>
    <xdr:clientData/>
  </xdr:twoCellAnchor>
  <xdr:twoCellAnchor>
    <xdr:from>
      <xdr:col>17</xdr:col>
      <xdr:colOff>384785</xdr:colOff>
      <xdr:row>21</xdr:row>
      <xdr:rowOff>92840</xdr:rowOff>
    </xdr:from>
    <xdr:to>
      <xdr:col>19</xdr:col>
      <xdr:colOff>129077</xdr:colOff>
      <xdr:row>22</xdr:row>
      <xdr:rowOff>102357</xdr:rowOff>
    </xdr:to>
    <xdr:sp macro="" textlink="">
      <xdr:nvSpPr>
        <xdr:cNvPr id="16" name="TextBox 15">
          <a:extLst>
            <a:ext uri="{FF2B5EF4-FFF2-40B4-BE49-F238E27FC236}">
              <a16:creationId xmlns:a16="http://schemas.microsoft.com/office/drawing/2014/main" id="{00000000-0008-0000-0A00-000010000000}"/>
            </a:ext>
          </a:extLst>
        </xdr:cNvPr>
        <xdr:cNvSpPr txBox="1"/>
      </xdr:nvSpPr>
      <xdr:spPr>
        <a:xfrm>
          <a:off x="12016017" y="4224812"/>
          <a:ext cx="1112673" cy="2062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solidFill>
              <a:latin typeface="Bahnschrift" panose="020B0502040204020203" pitchFamily="34" charset="0"/>
            </a:rPr>
            <a:t>3.782.699.210</a:t>
          </a:r>
        </a:p>
      </xdr:txBody>
    </xdr:sp>
    <xdr:clientData/>
  </xdr:twoCellAnchor>
  <xdr:twoCellAnchor>
    <xdr:from>
      <xdr:col>17</xdr:col>
      <xdr:colOff>358309</xdr:colOff>
      <xdr:row>12</xdr:row>
      <xdr:rowOff>61896</xdr:rowOff>
    </xdr:from>
    <xdr:to>
      <xdr:col>19</xdr:col>
      <xdr:colOff>102601</xdr:colOff>
      <xdr:row>13</xdr:row>
      <xdr:rowOff>71413</xdr:rowOff>
    </xdr:to>
    <xdr:sp macro="" textlink="PROFITKATEGORI!AG48">
      <xdr:nvSpPr>
        <xdr:cNvPr id="17" name="TextBox 16">
          <a:extLst>
            <a:ext uri="{FF2B5EF4-FFF2-40B4-BE49-F238E27FC236}">
              <a16:creationId xmlns:a16="http://schemas.microsoft.com/office/drawing/2014/main" id="{00000000-0008-0000-0A00-000011000000}"/>
            </a:ext>
          </a:extLst>
        </xdr:cNvPr>
        <xdr:cNvSpPr txBox="1"/>
      </xdr:nvSpPr>
      <xdr:spPr>
        <a:xfrm>
          <a:off x="11989541" y="2423023"/>
          <a:ext cx="1112673" cy="2062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375BCBA-07C0-4951-A0F7-6E151E08F207}" type="TxLink">
            <a:rPr lang="en-US" sz="1200" b="1" i="0" u="none" strike="noStrike">
              <a:solidFill>
                <a:schemeClr val="bg1"/>
              </a:solidFill>
              <a:latin typeface="Bahnschrift" panose="020B0502040204020203" pitchFamily="34" charset="0"/>
              <a:ea typeface="Calibri"/>
              <a:cs typeface="Calibri"/>
            </a:rPr>
            <a:pPr/>
            <a:t> </a:t>
          </a:fld>
          <a:endParaRPr lang="id-ID" sz="1200" b="1">
            <a:solidFill>
              <a:schemeClr val="bg1"/>
            </a:solidFill>
            <a:latin typeface="Bahnschrift" panose="020B0502040204020203" pitchFamily="34" charset="0"/>
          </a:endParaRPr>
        </a:p>
      </xdr:txBody>
    </xdr:sp>
    <xdr:clientData/>
  </xdr:twoCellAnchor>
  <xdr:twoCellAnchor>
    <xdr:from>
      <xdr:col>15</xdr:col>
      <xdr:colOff>406883</xdr:colOff>
      <xdr:row>22</xdr:row>
      <xdr:rowOff>132773</xdr:rowOff>
    </xdr:from>
    <xdr:to>
      <xdr:col>20</xdr:col>
      <xdr:colOff>600363</xdr:colOff>
      <xdr:row>27</xdr:row>
      <xdr:rowOff>170325</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15</xdr:col>
      <xdr:colOff>375985</xdr:colOff>
      <xdr:row>12</xdr:row>
      <xdr:rowOff>16710</xdr:rowOff>
    </xdr:from>
    <xdr:to>
      <xdr:col>20</xdr:col>
      <xdr:colOff>670608</xdr:colOff>
      <xdr:row>18</xdr:row>
      <xdr:rowOff>191502</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14</xdr:col>
      <xdr:colOff>540529</xdr:colOff>
      <xdr:row>30</xdr:row>
      <xdr:rowOff>79097</xdr:rowOff>
    </xdr:from>
    <xdr:to>
      <xdr:col>18</xdr:col>
      <xdr:colOff>619881</xdr:colOff>
      <xdr:row>40</xdr:row>
      <xdr:rowOff>22678</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10</xdr:col>
      <xdr:colOff>386522</xdr:colOff>
      <xdr:row>14</xdr:row>
      <xdr:rowOff>27609</xdr:rowOff>
    </xdr:from>
    <xdr:to>
      <xdr:col>14</xdr:col>
      <xdr:colOff>621196</xdr:colOff>
      <xdr:row>26</xdr:row>
      <xdr:rowOff>138043</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10</xdr:col>
      <xdr:colOff>255649</xdr:colOff>
      <xdr:row>24</xdr:row>
      <xdr:rowOff>65974</xdr:rowOff>
    </xdr:from>
    <xdr:to>
      <xdr:col>12</xdr:col>
      <xdr:colOff>24740</xdr:colOff>
      <xdr:row>25</xdr:row>
      <xdr:rowOff>131948</xdr:rowOff>
    </xdr:to>
    <xdr:sp macro="" textlink="">
      <xdr:nvSpPr>
        <xdr:cNvPr id="151" name="Rectangle: Rounded Corners 150">
          <a:extLst>
            <a:ext uri="{FF2B5EF4-FFF2-40B4-BE49-F238E27FC236}">
              <a16:creationId xmlns:a16="http://schemas.microsoft.com/office/drawing/2014/main" id="{00000000-0008-0000-0A00-000097000000}"/>
            </a:ext>
          </a:extLst>
        </xdr:cNvPr>
        <xdr:cNvSpPr/>
      </xdr:nvSpPr>
      <xdr:spPr>
        <a:xfrm>
          <a:off x="7100454" y="4816104"/>
          <a:ext cx="1138052" cy="263896"/>
        </a:xfrm>
        <a:prstGeom prst="roundRect">
          <a:avLst/>
        </a:prstGeom>
        <a:solidFill>
          <a:srgbClr val="62FA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tx1"/>
              </a:solidFill>
              <a:effectLst/>
              <a:latin typeface="Bahnschrift" panose="020B0502040204020203" pitchFamily="34" charset="0"/>
              <a:ea typeface="+mn-ea"/>
              <a:cs typeface="+mn-cs"/>
            </a:rPr>
            <a:t>Furniture</a:t>
          </a:r>
          <a:endParaRPr lang="en-US" b="1">
            <a:solidFill>
              <a:schemeClr val="tx1"/>
            </a:solidFill>
            <a:effectLst/>
            <a:latin typeface="Bahnschrift" panose="020B0502040204020203" pitchFamily="34" charset="0"/>
          </a:endParaRPr>
        </a:p>
        <a:p>
          <a:pPr algn="ctr"/>
          <a:endParaRPr lang="en-US" sz="1100" b="1">
            <a:solidFill>
              <a:schemeClr val="tx1"/>
            </a:solidFill>
            <a:latin typeface="Bahnschrift" panose="020B0502040204020203" pitchFamily="34" charset="0"/>
          </a:endParaRPr>
        </a:p>
      </xdr:txBody>
    </xdr:sp>
    <xdr:clientData/>
  </xdr:twoCellAnchor>
  <xdr:twoCellAnchor>
    <xdr:from>
      <xdr:col>12</xdr:col>
      <xdr:colOff>86426</xdr:colOff>
      <xdr:row>24</xdr:row>
      <xdr:rowOff>69319</xdr:rowOff>
    </xdr:from>
    <xdr:to>
      <xdr:col>13</xdr:col>
      <xdr:colOff>539997</xdr:colOff>
      <xdr:row>25</xdr:row>
      <xdr:rowOff>135293</xdr:rowOff>
    </xdr:to>
    <xdr:sp macro="" textlink="">
      <xdr:nvSpPr>
        <xdr:cNvPr id="152" name="Rectangle: Rounded Corners 151">
          <a:extLst>
            <a:ext uri="{FF2B5EF4-FFF2-40B4-BE49-F238E27FC236}">
              <a16:creationId xmlns:a16="http://schemas.microsoft.com/office/drawing/2014/main" id="{00000000-0008-0000-0A00-000098000000}"/>
            </a:ext>
          </a:extLst>
        </xdr:cNvPr>
        <xdr:cNvSpPr/>
      </xdr:nvSpPr>
      <xdr:spPr>
        <a:xfrm>
          <a:off x="8308938" y="4818528"/>
          <a:ext cx="1138780" cy="263858"/>
        </a:xfrm>
        <a:prstGeom prst="roundRect">
          <a:avLst/>
        </a:prstGeom>
        <a:solidFill>
          <a:srgbClr val="62FA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900" b="1">
              <a:solidFill>
                <a:schemeClr val="tx1"/>
              </a:solidFill>
              <a:effectLst/>
              <a:latin typeface="Bahnschrift" panose="020B0502040204020203" pitchFamily="34" charset="0"/>
              <a:ea typeface="+mn-ea"/>
              <a:cs typeface="+mn-cs"/>
            </a:rPr>
            <a:t>    Office Supplies</a:t>
          </a:r>
          <a:endParaRPr lang="en-US" sz="900" b="1">
            <a:solidFill>
              <a:schemeClr val="tx1"/>
            </a:solidFill>
            <a:effectLst/>
            <a:latin typeface="Bahnschrift" panose="020B0502040204020203" pitchFamily="34" charset="0"/>
          </a:endParaRPr>
        </a:p>
        <a:p>
          <a:pPr algn="l"/>
          <a:endParaRPr lang="en-US" sz="1050" b="1">
            <a:solidFill>
              <a:schemeClr val="tx1"/>
            </a:solidFill>
            <a:latin typeface="Bahnschrift" panose="020B0502040204020203" pitchFamily="34" charset="0"/>
          </a:endParaRPr>
        </a:p>
      </xdr:txBody>
    </xdr:sp>
    <xdr:clientData/>
  </xdr:twoCellAnchor>
  <xdr:twoCellAnchor>
    <xdr:from>
      <xdr:col>13</xdr:col>
      <xdr:colOff>587529</xdr:colOff>
      <xdr:row>24</xdr:row>
      <xdr:rowOff>69709</xdr:rowOff>
    </xdr:from>
    <xdr:to>
      <xdr:col>15</xdr:col>
      <xdr:colOff>356620</xdr:colOff>
      <xdr:row>25</xdr:row>
      <xdr:rowOff>135683</xdr:rowOff>
    </xdr:to>
    <xdr:sp macro="" textlink="">
      <xdr:nvSpPr>
        <xdr:cNvPr id="153" name="Rectangle: Rounded Corners 152">
          <a:extLst>
            <a:ext uri="{FF2B5EF4-FFF2-40B4-BE49-F238E27FC236}">
              <a16:creationId xmlns:a16="http://schemas.microsoft.com/office/drawing/2014/main" id="{00000000-0008-0000-0A00-000099000000}"/>
            </a:ext>
          </a:extLst>
        </xdr:cNvPr>
        <xdr:cNvSpPr/>
      </xdr:nvSpPr>
      <xdr:spPr>
        <a:xfrm>
          <a:off x="9495250" y="4818918"/>
          <a:ext cx="1139510" cy="263858"/>
        </a:xfrm>
        <a:prstGeom prst="roundRect">
          <a:avLst/>
        </a:prstGeom>
        <a:solidFill>
          <a:srgbClr val="62FA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tx1"/>
              </a:solidFill>
              <a:effectLst/>
              <a:latin typeface="Bahnschrift" panose="020B0502040204020203" pitchFamily="34" charset="0"/>
              <a:ea typeface="+mn-ea"/>
              <a:cs typeface="+mn-cs"/>
            </a:rPr>
            <a:t>  Technology</a:t>
          </a:r>
          <a:endParaRPr lang="en-US" b="1">
            <a:solidFill>
              <a:schemeClr val="tx1"/>
            </a:solidFill>
            <a:effectLst/>
            <a:latin typeface="Bahnschrift" panose="020B0502040204020203" pitchFamily="34" charset="0"/>
          </a:endParaRPr>
        </a:p>
        <a:p>
          <a:pPr algn="ctr"/>
          <a:endParaRPr lang="en-US" sz="1100" b="1">
            <a:solidFill>
              <a:schemeClr val="tx1"/>
            </a:solidFill>
            <a:latin typeface="Bahnschrift"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10</xdr:col>
          <xdr:colOff>285750</xdr:colOff>
          <xdr:row>24</xdr:row>
          <xdr:rowOff>101600</xdr:rowOff>
        </xdr:from>
        <xdr:to>
          <xdr:col>10</xdr:col>
          <xdr:colOff>628650</xdr:colOff>
          <xdr:row>25</xdr:row>
          <xdr:rowOff>120650</xdr:rowOff>
        </xdr:to>
        <xdr:sp macro="" textlink="">
          <xdr:nvSpPr>
            <xdr:cNvPr id="3079" name="Option Button 7" hidden="1">
              <a:extLst>
                <a:ext uri="{63B3BB69-23CF-44E3-9099-C40C66FF867C}">
                  <a14:compatExt spid="_x0000_s3079"/>
                </a:ext>
                <a:ext uri="{FF2B5EF4-FFF2-40B4-BE49-F238E27FC236}">
                  <a16:creationId xmlns:a16="http://schemas.microsoft.com/office/drawing/2014/main" id="{00000000-0008-0000-0A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107950</xdr:colOff>
          <xdr:row>24</xdr:row>
          <xdr:rowOff>82550</xdr:rowOff>
        </xdr:from>
        <xdr:to>
          <xdr:col>12</xdr:col>
          <xdr:colOff>450850</xdr:colOff>
          <xdr:row>25</xdr:row>
          <xdr:rowOff>101600</xdr:rowOff>
        </xdr:to>
        <xdr:sp macro="" textlink="">
          <xdr:nvSpPr>
            <xdr:cNvPr id="3081" name="Option Button 9" hidden="1">
              <a:extLst>
                <a:ext uri="{63B3BB69-23CF-44E3-9099-C40C66FF867C}">
                  <a14:compatExt spid="_x0000_s3081"/>
                </a:ext>
                <a:ext uri="{FF2B5EF4-FFF2-40B4-BE49-F238E27FC236}">
                  <a16:creationId xmlns:a16="http://schemas.microsoft.com/office/drawing/2014/main" id="{00000000-0008-0000-0A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603250</xdr:colOff>
          <xdr:row>24</xdr:row>
          <xdr:rowOff>101600</xdr:rowOff>
        </xdr:from>
        <xdr:to>
          <xdr:col>14</xdr:col>
          <xdr:colOff>260350</xdr:colOff>
          <xdr:row>25</xdr:row>
          <xdr:rowOff>120650</xdr:rowOff>
        </xdr:to>
        <xdr:sp macro="" textlink="">
          <xdr:nvSpPr>
            <xdr:cNvPr id="3082" name="Option Button 10" hidden="1">
              <a:extLst>
                <a:ext uri="{63B3BB69-23CF-44E3-9099-C40C66FF867C}">
                  <a14:compatExt spid="_x0000_s3082"/>
                </a:ext>
                <a:ext uri="{FF2B5EF4-FFF2-40B4-BE49-F238E27FC236}">
                  <a16:creationId xmlns:a16="http://schemas.microsoft.com/office/drawing/2014/main" id="{00000000-0008-0000-0A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12</xdr:col>
      <xdr:colOff>265311</xdr:colOff>
      <xdr:row>17</xdr:row>
      <xdr:rowOff>0</xdr:rowOff>
    </xdr:from>
    <xdr:to>
      <xdr:col>13</xdr:col>
      <xdr:colOff>275810</xdr:colOff>
      <xdr:row>18</xdr:row>
      <xdr:rowOff>187006</xdr:rowOff>
    </xdr:to>
    <xdr:sp macro="" textlink="STOK!N4">
      <xdr:nvSpPr>
        <xdr:cNvPr id="154" name="TextBox 153">
          <a:extLst>
            <a:ext uri="{FF2B5EF4-FFF2-40B4-BE49-F238E27FC236}">
              <a16:creationId xmlns:a16="http://schemas.microsoft.com/office/drawing/2014/main" id="{00000000-0008-0000-0A00-00009A000000}"/>
            </a:ext>
          </a:extLst>
        </xdr:cNvPr>
        <xdr:cNvSpPr txBox="1"/>
      </xdr:nvSpPr>
      <xdr:spPr>
        <a:xfrm>
          <a:off x="8501069" y="3380253"/>
          <a:ext cx="696812" cy="3858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3E9B9F2-6B8A-4420-9D7F-134A516A2C42}" type="TxLink">
            <a:rPr lang="en-US" sz="2400" b="1" i="0" u="none" strike="noStrike">
              <a:solidFill>
                <a:schemeClr val="bg1"/>
              </a:solidFill>
              <a:latin typeface="Bahnschrift" panose="020B0502040204020203" pitchFamily="34" charset="0"/>
              <a:ea typeface="Calibri"/>
              <a:cs typeface="Calibri"/>
            </a:rPr>
            <a:pPr/>
            <a:t>355</a:t>
          </a:fld>
          <a:endParaRPr lang="en-US" sz="2400" b="1">
            <a:solidFill>
              <a:schemeClr val="bg1"/>
            </a:solidFill>
            <a:latin typeface="Bahnschrift" panose="020B0502040204020203" pitchFamily="34" charset="0"/>
          </a:endParaRPr>
        </a:p>
      </xdr:txBody>
    </xdr:sp>
    <xdr:clientData/>
  </xdr:twoCellAnchor>
  <xdr:twoCellAnchor>
    <xdr:from>
      <xdr:col>18</xdr:col>
      <xdr:colOff>233948</xdr:colOff>
      <xdr:row>29</xdr:row>
      <xdr:rowOff>146177</xdr:rowOff>
    </xdr:from>
    <xdr:to>
      <xdr:col>20</xdr:col>
      <xdr:colOff>607150</xdr:colOff>
      <xdr:row>39</xdr:row>
      <xdr:rowOff>67803</xdr:rowOff>
    </xdr:to>
    <xdr:graphicFrame macro="">
      <xdr:nvGraphicFramePr>
        <xdr:cNvPr id="155" name="Chart 154">
          <a:extLst>
            <a:ext uri="{FF2B5EF4-FFF2-40B4-BE49-F238E27FC236}">
              <a16:creationId xmlns:a16="http://schemas.microsoft.com/office/drawing/2014/main" id="{00000000-0008-0000-0A00-00009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editAs="oneCell">
    <xdr:from>
      <xdr:col>21</xdr:col>
      <xdr:colOff>13154</xdr:colOff>
      <xdr:row>1</xdr:row>
      <xdr:rowOff>122463</xdr:rowOff>
    </xdr:from>
    <xdr:to>
      <xdr:col>25</xdr:col>
      <xdr:colOff>215254</xdr:colOff>
      <xdr:row>7</xdr:row>
      <xdr:rowOff>53813</xdr:rowOff>
    </xdr:to>
    <mc:AlternateContent xmlns:mc="http://schemas.openxmlformats.org/markup-compatibility/2006" xmlns:a14="http://schemas.microsoft.com/office/drawing/2010/main">
      <mc:Choice Requires="a14">
        <xdr:graphicFrame macro="">
          <xdr:nvGraphicFramePr>
            <xdr:cNvPr id="156" name="Year">
              <a:extLst>
                <a:ext uri="{FF2B5EF4-FFF2-40B4-BE49-F238E27FC236}">
                  <a16:creationId xmlns:a16="http://schemas.microsoft.com/office/drawing/2014/main" id="{00000000-0008-0000-0A00-00009C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4483048" y="325123"/>
              <a:ext cx="2958270" cy="11473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10110</xdr:colOff>
      <xdr:row>7</xdr:row>
      <xdr:rowOff>125896</xdr:rowOff>
    </xdr:from>
    <xdr:to>
      <xdr:col>25</xdr:col>
      <xdr:colOff>193729</xdr:colOff>
      <xdr:row>18</xdr:row>
      <xdr:rowOff>129152</xdr:rowOff>
    </xdr:to>
    <mc:AlternateContent xmlns:mc="http://schemas.openxmlformats.org/markup-compatibility/2006" xmlns:a14="http://schemas.microsoft.com/office/drawing/2010/main">
      <mc:Choice Requires="a14">
        <xdr:graphicFrame macro="">
          <xdr:nvGraphicFramePr>
            <xdr:cNvPr id="157" name="Month">
              <a:extLst>
                <a:ext uri="{FF2B5EF4-FFF2-40B4-BE49-F238E27FC236}">
                  <a16:creationId xmlns:a16="http://schemas.microsoft.com/office/drawing/2014/main" id="{00000000-0008-0000-0A00-00009D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4480004" y="1544513"/>
              <a:ext cx="2939789" cy="22325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53545</xdr:colOff>
      <xdr:row>20</xdr:row>
      <xdr:rowOff>14280</xdr:rowOff>
    </xdr:from>
    <xdr:to>
      <xdr:col>25</xdr:col>
      <xdr:colOff>322881</xdr:colOff>
      <xdr:row>29</xdr:row>
      <xdr:rowOff>53813</xdr:rowOff>
    </xdr:to>
    <mc:AlternateContent xmlns:mc="http://schemas.openxmlformats.org/markup-compatibility/2006" xmlns:a14="http://schemas.microsoft.com/office/drawing/2010/main">
      <mc:Choice Requires="a14">
        <xdr:graphicFrame macro="">
          <xdr:nvGraphicFramePr>
            <xdr:cNvPr id="158" name="Day">
              <a:extLst>
                <a:ext uri="{FF2B5EF4-FFF2-40B4-BE49-F238E27FC236}">
                  <a16:creationId xmlns:a16="http://schemas.microsoft.com/office/drawing/2014/main" id="{00000000-0008-0000-0A00-00009E000000}"/>
                </a:ext>
              </a:extLst>
            </xdr:cNvPr>
            <xdr:cNvGraphicFramePr/>
          </xdr:nvGraphicFramePr>
          <xdr:xfrm>
            <a:off x="0" y="0"/>
            <a:ext cx="0" cy="0"/>
          </xdr:xfrm>
          <a:graphic>
            <a:graphicData uri="http://schemas.microsoft.com/office/drawing/2010/slicer">
              <sle:slicer xmlns:sle="http://schemas.microsoft.com/office/drawing/2010/slicer" name="Day"/>
            </a:graphicData>
          </a:graphic>
        </xdr:graphicFrame>
      </mc:Choice>
      <mc:Fallback xmlns="">
        <xdr:sp macro="" textlink="">
          <xdr:nvSpPr>
            <xdr:cNvPr id="0" name=""/>
            <xdr:cNvSpPr>
              <a:spLocks noTextEdit="1"/>
            </xdr:cNvSpPr>
          </xdr:nvSpPr>
          <xdr:spPr>
            <a:xfrm>
              <a:off x="14523439" y="4067471"/>
              <a:ext cx="3025506" cy="18634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26668</xdr:colOff>
      <xdr:row>29</xdr:row>
      <xdr:rowOff>81327</xdr:rowOff>
    </xdr:from>
    <xdr:to>
      <xdr:col>25</xdr:col>
      <xdr:colOff>365931</xdr:colOff>
      <xdr:row>39</xdr:row>
      <xdr:rowOff>21525</xdr:rowOff>
    </xdr:to>
    <mc:AlternateContent xmlns:mc="http://schemas.openxmlformats.org/markup-compatibility/2006" xmlns:a14="http://schemas.microsoft.com/office/drawing/2010/main">
      <mc:Choice Requires="a14">
        <xdr:graphicFrame macro="">
          <xdr:nvGraphicFramePr>
            <xdr:cNvPr id="159" name="City">
              <a:extLst>
                <a:ext uri="{FF2B5EF4-FFF2-40B4-BE49-F238E27FC236}">
                  <a16:creationId xmlns:a16="http://schemas.microsoft.com/office/drawing/2014/main" id="{00000000-0008-0000-0A00-00009F000000}"/>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4496562" y="5958455"/>
              <a:ext cx="3095433" cy="19667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c:userShapes xmlns:c="http://schemas.openxmlformats.org/drawingml/2006/chart">
  <cdr:relSizeAnchor xmlns:cdr="http://schemas.openxmlformats.org/drawingml/2006/chartDrawing">
    <cdr:from>
      <cdr:x>0.19179</cdr:x>
      <cdr:y>0.57949</cdr:y>
    </cdr:from>
    <cdr:to>
      <cdr:x>0.88813</cdr:x>
      <cdr:y>0.74207</cdr:y>
    </cdr:to>
    <cdr:sp macro="" textlink="STOK!$Q$2">
      <cdr:nvSpPr>
        <cdr:cNvPr id="2" name="Rectangle: Rounded Corners 1">
          <a:extLst xmlns:a="http://schemas.openxmlformats.org/drawingml/2006/main">
            <a:ext uri="{FF2B5EF4-FFF2-40B4-BE49-F238E27FC236}">
              <a16:creationId xmlns:a16="http://schemas.microsoft.com/office/drawing/2014/main" id="{CDCE86E2-5186-68EF-25EB-2D07949D52FD}"/>
            </a:ext>
          </a:extLst>
        </cdr:cNvPr>
        <cdr:cNvSpPr/>
      </cdr:nvSpPr>
      <cdr:spPr>
        <a:xfrm xmlns:a="http://schemas.openxmlformats.org/drawingml/2006/main">
          <a:off x="570102" y="1440313"/>
          <a:ext cx="2069935" cy="404091"/>
        </a:xfrm>
        <a:prstGeom xmlns:a="http://schemas.openxmlformats.org/drawingml/2006/main" prst="roundRect">
          <a:avLst/>
        </a:prstGeom>
        <a:solidFill xmlns:a="http://schemas.openxmlformats.org/drawingml/2006/main">
          <a:schemeClr val="bg1"/>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fld id="{1287FE51-1F7E-406E-9490-5757F260A8C3}" type="TxLink">
            <a:rPr lang="en-US" sz="1200" b="1" i="0" u="none" strike="noStrike">
              <a:solidFill>
                <a:srgbClr val="000000"/>
              </a:solidFill>
              <a:latin typeface="Bahnschrift" panose="020B0502040204020203" pitchFamily="34" charset="0"/>
              <a:ea typeface="Calibri"/>
              <a:cs typeface="Calibri"/>
            </a:rPr>
            <a:pPr algn="ctr"/>
            <a:t>Furniture</a:t>
          </a:fld>
          <a:endParaRPr lang="en-US" b="1">
            <a:latin typeface="Bahnschrift" panose="020B0502040204020203" pitchFamily="34" charset="0"/>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lsa bila" refreshedDate="45366.432471412038" createdVersion="8" refreshedVersion="8" minRefreshableVersion="3" recordCount="5009" xr:uid="{6FB8A404-FF18-4943-9D90-51910A0BAED2}">
  <cacheSource type="worksheet">
    <worksheetSource name="Table3"/>
  </cacheSource>
  <cacheFields count="22">
    <cacheField name="Row ID" numFmtId="0">
      <sharedItems containsSemiMixedTypes="0" containsString="0" containsNumber="1" containsInteger="1" minValue="1" maxValue="5009"/>
    </cacheField>
    <cacheField name="Order ID" numFmtId="0">
      <sharedItems/>
    </cacheField>
    <cacheField name="Order Date" numFmtId="14">
      <sharedItems containsSemiMixedTypes="0" containsNonDate="0" containsDate="1" containsString="0" minDate="2014-01-03T00:00:00" maxDate="2017-12-31T00:00:00"/>
    </cacheField>
    <cacheField name="Year" numFmtId="1">
      <sharedItems containsSemiMixedTypes="0" containsString="0" containsNumber="1" containsInteger="1" minValue="2014" maxValue="2017" count="4">
        <n v="2016"/>
        <n v="2015"/>
        <n v="2014"/>
        <n v="2017"/>
      </sharedItems>
    </cacheField>
    <cacheField name="Month" numFmtId="14">
      <sharedItems count="12">
        <s v="November"/>
        <s v="Juni"/>
        <s v="Oktober"/>
        <s v="April"/>
        <s v="Desember"/>
        <s v="Mei"/>
        <s v="Agustus"/>
        <s v="Juli"/>
        <s v="September"/>
        <s v="Januari"/>
        <s v="Maret"/>
        <s v="Februari"/>
      </sharedItems>
    </cacheField>
    <cacheField name="Day" numFmtId="1">
      <sharedItems containsSemiMixedTypes="0" containsString="0" containsNumber="1" containsInteger="1" minValue="1" maxValue="31" count="31">
        <n v="8"/>
        <n v="12"/>
        <n v="11"/>
        <n v="9"/>
        <n v="15"/>
        <n v="5"/>
        <n v="22"/>
        <n v="13"/>
        <n v="27"/>
        <n v="16"/>
        <n v="25"/>
        <n v="17"/>
        <n v="19"/>
        <n v="10"/>
        <n v="20"/>
        <n v="18"/>
        <n v="24"/>
        <n v="30"/>
        <n v="4"/>
        <n v="14"/>
        <n v="26"/>
        <n v="3"/>
        <n v="28"/>
        <n v="31"/>
        <n v="6"/>
        <n v="29"/>
        <n v="1"/>
        <n v="23"/>
        <n v="2"/>
        <n v="7"/>
        <n v="21"/>
      </sharedItems>
    </cacheField>
    <cacheField name="Jasa Pengiriman" numFmtId="0">
      <sharedItems count="5">
        <s v="Si Cepat"/>
        <s v="JNE"/>
        <s v="J&amp;T Express"/>
        <s v="TIKI"/>
        <s v="POS Indonesia"/>
      </sharedItems>
    </cacheField>
    <cacheField name="Status Barang" numFmtId="0">
      <sharedItems count="5">
        <s v="Diterima"/>
        <s v="Dikembalikan"/>
        <s v="Hilang"/>
        <s v="Rusak"/>
        <s v="Dalam Perjalanan"/>
      </sharedItems>
    </cacheField>
    <cacheField name="Customer Name" numFmtId="0">
      <sharedItems/>
    </cacheField>
    <cacheField name="Segment" numFmtId="0">
      <sharedItems count="3">
        <s v="Consumer"/>
        <s v="Corporate"/>
        <s v="Home Office"/>
      </sharedItems>
    </cacheField>
    <cacheField name="City" numFmtId="0">
      <sharedItems count="37">
        <s v="Kalimantan Timur"/>
        <s v="DKI Jakarta"/>
        <s v="Bali"/>
        <s v="Bengkulu"/>
        <s v="Jambi"/>
        <s v="Banten"/>
        <s v="Kepulauan Riau"/>
        <s v="Sumatra Selatan"/>
        <s v="Papua Selatan"/>
        <s v="Papua Barat"/>
        <s v="Jawa Timur"/>
        <s v="Kalimantan Barat"/>
        <s v="Nusa Tenggara Barat"/>
        <s v="Papua Tengah"/>
        <s v="Kalimantan Tengah"/>
        <s v="Kalimantan Selatan"/>
        <s v="Kalimantan Utara"/>
        <s v="Jawa Tengah"/>
        <s v="Jawa Barat"/>
        <s v="Papua Pegunungan"/>
        <s v="Sulawesi Tenggara"/>
        <s v="Sumatra Barat"/>
        <s v="Sulawesi Selatan"/>
        <s v="Maluku"/>
        <s v="Bangka Belitung"/>
        <s v="Lampung"/>
        <s v="Maluku Utara"/>
        <s v="Sumatra Utara"/>
        <s v="Riau"/>
        <s v="Gorontalo"/>
        <s v="Papua"/>
        <s v="Sulawesi Utara"/>
        <s v="Sulawesi Tengah"/>
        <s v="Nusa Tenggara Timur"/>
        <s v="DI Yogyakarta"/>
        <s v="Sulawesi Barat"/>
        <s v="Nanggroe Aceh Darussalam"/>
      </sharedItems>
    </cacheField>
    <cacheField name="Postal Code" numFmtId="0">
      <sharedItems containsMixedTypes="1" containsNumber="1" containsInteger="1" minValue="1040" maxValue="99301"/>
    </cacheField>
    <cacheField name="Product ID" numFmtId="0">
      <sharedItems/>
    </cacheField>
    <cacheField name="Category" numFmtId="0">
      <sharedItems count="3">
        <s v="Furniture"/>
        <s v="Office Supplies"/>
        <s v="Technology"/>
      </sharedItems>
    </cacheField>
    <cacheField name="Sub-Category" numFmtId="0">
      <sharedItems/>
    </cacheField>
    <cacheField name="Product Name" numFmtId="0">
      <sharedItems/>
    </cacheField>
    <cacheField name="Harga" numFmtId="164">
      <sharedItems containsSemiMixedTypes="0" containsString="0" containsNumber="1" containsInteger="1" minValue="1000" maxValue="11200000"/>
    </cacheField>
    <cacheField name="Quantity" numFmtId="0">
      <sharedItems containsSemiMixedTypes="0" containsString="0" containsNumber="1" containsInteger="1" minValue="1" maxValue="14" count="14">
        <n v="2"/>
        <n v="5"/>
        <n v="7"/>
        <n v="3"/>
        <n v="6"/>
        <n v="9"/>
        <n v="4"/>
        <n v="8"/>
        <n v="1"/>
        <n v="14"/>
        <n v="11"/>
        <n v="10"/>
        <n v="12"/>
        <n v="13"/>
      </sharedItems>
    </cacheField>
    <cacheField name="Revenue" numFmtId="164">
      <sharedItems containsSemiMixedTypes="0" containsString="0" containsNumber="1" containsInteger="1" minValue="1000" maxValue="63700000" count="1258">
        <n v="524000"/>
        <n v="30000"/>
        <n v="4790000"/>
        <n v="343000"/>
        <n v="48000"/>
        <n v="1224000"/>
        <n v="345000"/>
        <n v="3996000"/>
        <n v="112000"/>
        <n v="18000"/>
        <n v="140000"/>
        <n v="144000"/>
        <n v="2874000"/>
        <n v="24000"/>
        <n v="21588000"/>
        <n v="90000"/>
        <n v="7686000"/>
        <n v="1026000"/>
        <n v="592000"/>
        <n v="156000"/>
        <n v="192000"/>
        <n v="92000"/>
        <n v="848000"/>
        <n v="135000"/>
        <n v="234000"/>
        <n v="1254000"/>
        <n v="28000"/>
        <n v="1070000"/>
        <n v="8912000"/>
        <n v="152000"/>
        <n v="5000"/>
        <n v="60000"/>
        <n v="6656000"/>
        <n v="6000"/>
        <n v="100000"/>
        <n v="209000"/>
        <n v="75000"/>
        <n v="1407000"/>
        <n v="693000"/>
        <n v="604000"/>
        <n v="20000"/>
        <n v="1113000"/>
        <n v="63000"/>
        <n v="26000"/>
        <n v="679000"/>
        <n v="468000"/>
        <n v="455000"/>
        <n v="96000"/>
        <n v="1434000"/>
        <n v="600000"/>
        <n v="1700000"/>
        <n v="84000"/>
        <n v="574000"/>
        <n v="2364000"/>
        <n v="158000"/>
        <n v="1803000"/>
        <n v="3708000"/>
        <n v="428000"/>
        <n v="300000"/>
        <n v="166000"/>
        <n v="27000"/>
        <n v="2520000"/>
        <n v="1617000"/>
        <n v="376000"/>
        <n v="4235000"/>
        <n v="790000"/>
        <n v="413000"/>
        <n v="21000"/>
        <n v="1202000"/>
        <n v="110000"/>
        <n v="145000"/>
        <n v="56000"/>
        <n v="106000"/>
        <n v="392000"/>
        <n v="2779000"/>
        <n v="4000"/>
        <n v="50000"/>
        <n v="2016000"/>
        <n v="16000"/>
        <n v="1416000"/>
        <n v="114000"/>
        <n v="3600000"/>
        <n v="105000"/>
        <n v="141000"/>
        <n v="66000"/>
        <n v="438000"/>
        <n v="134000"/>
        <n v="252000"/>
        <n v="1780000"/>
        <n v="336000"/>
        <n v="42000"/>
        <n v="228000"/>
        <n v="12000"/>
        <n v="3000"/>
        <n v="324000"/>
        <n v="133000"/>
        <n v="22000"/>
        <n v="130000"/>
        <n v="4207000"/>
        <n v="644000"/>
        <n v="8000"/>
        <n v="486000"/>
        <n v="117000"/>
        <n v="9180000"/>
        <n v="1316000"/>
        <n v="160000"/>
        <n v="45000"/>
        <n v="38000"/>
        <n v="2904000"/>
        <n v="1470000"/>
        <n v="15000"/>
        <n v="5195000"/>
        <n v="710000"/>
        <n v="1785000"/>
        <n v="2408000"/>
        <n v="165000"/>
        <n v="660000"/>
        <n v="54000"/>
        <n v="138000"/>
        <n v="64000"/>
        <n v="264000"/>
        <n v="358000"/>
        <n v="400000"/>
        <n v="136000"/>
        <n v="1512000"/>
        <n v="873000"/>
        <n v="72000"/>
        <n v="224000"/>
        <n v="180000"/>
        <n v="2334000"/>
        <n v="5184000"/>
        <n v="10423000"/>
        <n v="357000"/>
        <n v="1128000"/>
        <n v="1932000"/>
        <n v="494000"/>
        <n v="39000"/>
        <n v="284000"/>
        <n v="108000"/>
        <n v="240000"/>
        <n v="900000"/>
        <n v="980000"/>
        <n v="768000"/>
        <n v="1920000"/>
        <n v="40000"/>
        <n v="1182000"/>
        <n v="3468000"/>
        <n v="58000"/>
        <n v="70000"/>
        <n v="380000"/>
        <n v="3575000"/>
        <n v="10000"/>
        <n v="3024000"/>
        <n v="256000"/>
        <n v="624000"/>
        <n v="13000"/>
        <n v="570000"/>
        <n v="260000"/>
        <n v="2244000"/>
        <n v="416000"/>
        <n v="120000"/>
        <n v="412000"/>
        <n v="1023000"/>
        <n v="576000"/>
        <n v="81000"/>
        <n v="16416000"/>
        <n v="2250000"/>
        <n v="188000"/>
        <n v="212000"/>
        <n v="960000"/>
        <n v="46000"/>
        <n v="381000"/>
        <n v="15000000"/>
        <n v="168000"/>
        <n v="115000"/>
        <n v="2052000"/>
        <n v="111000"/>
        <n v="191000"/>
        <n v="4900000"/>
        <n v="34000"/>
        <n v="301000"/>
        <n v="44000"/>
        <n v="459000"/>
        <n v="2814000"/>
        <n v="3048000"/>
        <n v="4050000"/>
        <n v="118000"/>
        <n v="1881000"/>
        <n v="35000"/>
        <n v="33000"/>
        <n v="2592000"/>
        <n v="80000"/>
        <n v="87000"/>
        <n v="65000"/>
        <n v="1125000"/>
        <n v="736000"/>
        <n v="147000"/>
        <n v="1288000"/>
        <n v="208000"/>
        <n v="3294000"/>
        <n v="71000"/>
        <n v="170000"/>
        <n v="154000"/>
        <n v="432000"/>
        <n v="143000"/>
        <n v="741000"/>
        <n v="1200000"/>
        <n v="82000"/>
        <n v="196000"/>
        <n v="732000"/>
        <n v="1179000"/>
        <n v="57000"/>
        <n v="5250000"/>
        <n v="662000"/>
        <n v="532000"/>
        <n v="7000"/>
        <n v="420000"/>
        <n v="760000"/>
        <n v="1404000"/>
        <n v="1001000"/>
        <n v="2300000"/>
        <n v="123000"/>
        <n v="155000"/>
        <n v="186000"/>
        <n v="9000"/>
        <n v="32000000"/>
        <n v="1440000"/>
        <n v="384000"/>
        <n v="167000"/>
        <n v="800000"/>
        <n v="630000"/>
        <n v="1110000"/>
        <n v="840000"/>
        <n v="1692000"/>
        <n v="312000"/>
        <n v="441000"/>
        <n v="4959000"/>
        <n v="650000"/>
        <n v="322000"/>
        <n v="36000"/>
        <n v="1464000"/>
        <n v="729000"/>
        <n v="5680000"/>
        <n v="177000"/>
        <n v="1536000"/>
        <n v="531000"/>
        <n v="622000"/>
        <n v="1284000"/>
        <n v="231000"/>
        <n v="1635000"/>
        <n v="561000"/>
        <n v="698000"/>
        <n v="6820000"/>
        <n v="931000"/>
        <n v="1420000"/>
        <n v="23000"/>
        <n v="3204000"/>
        <n v="132000"/>
        <n v="720000"/>
        <n v="272000"/>
        <n v="245000"/>
        <n v="183000"/>
        <n v="588000"/>
        <n v="812000"/>
        <n v="1152000"/>
        <n v="270000"/>
        <n v="5710000"/>
        <n v="965000"/>
        <n v="969000"/>
        <n v="207000"/>
        <n v="62000"/>
        <n v="95000"/>
        <n v="1008000"/>
        <n v="266000"/>
        <n v="750000"/>
        <n v="1092000"/>
        <n v="32000"/>
        <n v="210000"/>
        <n v="55000"/>
        <n v="972000"/>
        <n v="1296000"/>
        <n v="4800000"/>
        <n v="200000"/>
        <n v="258000"/>
        <n v="316000"/>
        <n v="368000"/>
        <n v="480000"/>
        <n v="14000"/>
        <n v="3619000"/>
        <n v="104000"/>
        <n v="1045000"/>
        <n v="410000"/>
        <n v="6120000"/>
        <n v="525000"/>
        <n v="5835000"/>
        <n v="19012000"/>
        <n v="11000"/>
        <n v="16170000"/>
        <n v="1455000"/>
        <n v="579000"/>
        <n v="225000"/>
        <n v="216000"/>
        <n v="608000"/>
        <n v="249000"/>
        <n v="21047000"/>
        <n v="69000"/>
        <n v="174000"/>
        <n v="3570000"/>
        <n v="13368000"/>
        <n v="338000"/>
        <n v="856000"/>
        <n v="2000"/>
        <n v="287000"/>
        <n v="3072000"/>
        <n v="1089000"/>
        <n v="2443000"/>
        <n v="2240000"/>
        <n v="504000"/>
        <n v="94000"/>
        <n v="150000"/>
        <n v="1376000"/>
        <n v="99000"/>
        <n v="2304000"/>
        <n v="1290000"/>
        <n v="246000"/>
        <n v="1068000"/>
        <n v="162000"/>
        <n v="2151000"/>
        <n v="220000"/>
        <n v="85000"/>
        <n v="306000"/>
        <n v="346000"/>
        <n v="777000"/>
        <n v="9261000"/>
        <n v="91000"/>
        <n v="248000"/>
        <n v="3888000"/>
        <n v="1360000"/>
        <n v="456000"/>
        <n v="1680000"/>
        <n v="88000"/>
        <n v="1197000"/>
        <n v="4590000"/>
        <n v="4400000"/>
        <n v="770000"/>
        <n v="715000"/>
        <n v="261000"/>
        <n v="837000"/>
        <n v="10998000"/>
        <n v="280000"/>
        <n v="3438000"/>
        <n v="124000"/>
        <n v="2940000"/>
        <n v="329000"/>
        <n v="1728000"/>
        <n v="365000"/>
        <n v="93000"/>
        <n v="352000"/>
        <n v="2212000"/>
        <n v="78000"/>
        <n v="1392000"/>
        <n v="564000"/>
        <n v="920000"/>
        <n v="1380000"/>
        <n v="292000"/>
        <n v="440000"/>
        <n v="6300000"/>
        <n v="4565000"/>
        <n v="3270000"/>
        <n v="3265000"/>
        <n v="52000"/>
        <n v="1090000"/>
        <n v="2345000"/>
        <n v="6629000"/>
        <n v="348000"/>
        <n v="1472000"/>
        <n v="918000"/>
        <n v="792000"/>
        <n v="74000"/>
        <n v="9900000"/>
        <n v="267000"/>
        <n v="497000"/>
        <n v="276000"/>
        <n v="320000"/>
        <n v="2619000"/>
        <n v="203000"/>
        <n v="8491000"/>
        <n v="363000"/>
        <n v="51000"/>
        <n v="68000"/>
        <n v="1584000"/>
        <n v="3088000"/>
        <n v="603000"/>
        <n v="146000"/>
        <n v="6680000"/>
        <n v="49000"/>
        <n v="189000"/>
        <n v="1278000"/>
        <n v="1344000"/>
        <n v="184000"/>
        <n v="344000"/>
        <n v="1775000"/>
        <n v="3969000"/>
        <n v="369000"/>
        <n v="1510000"/>
        <n v="513000"/>
        <n v="238000"/>
        <n v="808000"/>
        <n v="1080000"/>
        <n v="1651000"/>
        <n v="424000"/>
        <n v="936000"/>
        <n v="5005000"/>
        <n v="398000"/>
        <n v="4735000"/>
        <n v="1050000"/>
        <n v="1038000"/>
        <n v="3021000"/>
        <n v="3744000"/>
        <n v="354000"/>
        <n v="954000"/>
        <n v="483000"/>
        <n v="3390000"/>
        <n v="4076000"/>
        <n v="672000"/>
        <n v="394000"/>
        <n v="627000"/>
        <n v="1710000"/>
        <n v="214000"/>
        <n v="2064000"/>
        <n v="1533000"/>
        <n v="616000"/>
        <n v="490000"/>
        <n v="1400000"/>
        <n v="1305000"/>
        <n v="5245000"/>
        <n v="776000"/>
        <n v="1017000"/>
        <n v="414000"/>
        <n v="3141000"/>
        <n v="3971000"/>
        <n v="1648000"/>
        <n v="142000"/>
        <n v="3321000"/>
        <n v="405000"/>
        <n v="22464000"/>
        <n v="122000"/>
        <n v="512000"/>
        <n v="175000"/>
        <n v="18032000"/>
        <n v="119000"/>
        <n v="4326000"/>
        <n v="390000"/>
        <n v="1704000"/>
        <n v="558000"/>
        <n v="510000"/>
        <n v="3384000"/>
        <n v="1560000"/>
        <n v="11520000"/>
        <n v="519000"/>
        <n v="4320000"/>
        <n v="8722000"/>
        <n v="164000"/>
        <n v="273000"/>
        <n v="126000"/>
        <n v="408000"/>
        <n v="515000"/>
        <n v="516000"/>
        <n v="3640000"/>
        <n v="985000"/>
        <n v="500000"/>
        <n v="1036000"/>
        <n v="1377000"/>
        <n v="1526000"/>
        <n v="308000"/>
        <n v="25000"/>
        <n v="976000"/>
        <n v="3588000"/>
        <n v="618000"/>
        <n v="2728000"/>
        <n v="548000"/>
        <n v="399000"/>
        <n v="1918000"/>
        <n v="4480000"/>
        <n v="7776000"/>
        <n v="534000"/>
        <n v="1225000"/>
        <n v="846000"/>
        <n v="1168000"/>
        <n v="4668000"/>
        <n v="642000"/>
        <n v="5760000"/>
        <n v="1475000"/>
        <n v="1000000"/>
        <n v="309000"/>
        <n v="2808000"/>
        <n v="1287000"/>
        <n v="1675000"/>
        <n v="581000"/>
        <n v="355000"/>
        <n v="749000"/>
        <n v="492000"/>
        <n v="2400000"/>
        <n v="4096000"/>
        <n v="1911000"/>
        <n v="1040000"/>
        <n v="1000"/>
        <n v="1049000"/>
        <n v="1120000"/>
        <n v="648000"/>
        <n v="484000"/>
        <n v="540000"/>
        <n v="195000"/>
        <n v="966000"/>
        <n v="425000"/>
        <n v="702000"/>
        <n v="448000"/>
        <n v="1506000"/>
        <n v="199000"/>
        <n v="945000"/>
        <n v="602000"/>
        <n v="204000"/>
        <n v="5831000"/>
        <n v="73000"/>
        <n v="331000"/>
        <n v="1348000"/>
        <n v="845000"/>
        <n v="1145000"/>
        <n v="1280000"/>
        <n v="382000"/>
        <n v="3300000"/>
        <n v="318000"/>
        <n v="1314000"/>
        <n v="6069000"/>
        <n v="3052000"/>
        <n v="615000"/>
        <n v="98000"/>
        <n v="1786000"/>
        <n v="864000"/>
        <n v="546000"/>
        <n v="1264000"/>
        <n v="2896000"/>
        <n v="281000"/>
        <n v="1862000"/>
        <n v="2192000"/>
        <n v="294000"/>
        <n v="495000"/>
        <n v="4419000"/>
        <n v="10871000"/>
        <n v="11060000"/>
        <n v="121000"/>
        <n v="3198000"/>
        <n v="2048000"/>
        <n v="708000"/>
        <n v="76000"/>
        <n v="3150000"/>
        <n v="6699000"/>
        <n v="10044000"/>
        <n v="1696000"/>
        <n v="605000"/>
        <n v="2975000"/>
        <n v="23970000"/>
        <n v="128000"/>
        <n v="2569000"/>
        <n v="340000"/>
        <n v="1638000"/>
        <n v="415000"/>
        <n v="705000"/>
        <n v="1350000"/>
        <n v="436000"/>
        <n v="3012000"/>
        <n v="172000"/>
        <n v="2528000"/>
        <n v="582000"/>
        <n v="5460000"/>
        <n v="1720000"/>
        <n v="591000"/>
        <n v="4472000"/>
        <n v="215000"/>
        <n v="5445000"/>
        <n v="575000"/>
        <n v="10812000"/>
        <n v="1664000"/>
        <n v="8094000"/>
        <n v="360000"/>
        <n v="522000"/>
        <n v="4932000"/>
        <n v="4942000"/>
        <n v="9849000"/>
        <n v="330000"/>
        <n v="3500000"/>
        <n v="362000"/>
        <n v="244000"/>
        <n v="17000"/>
        <n v="44800000"/>
        <n v="970000"/>
        <n v="1308000"/>
        <n v="2125000"/>
        <n v="3536000"/>
        <n v="21780000"/>
        <n v="501000"/>
        <n v="2817000"/>
        <n v="288000"/>
        <n v="550000"/>
        <n v="3288000"/>
        <n v="351000"/>
        <n v="1062000"/>
        <n v="1596000"/>
        <n v="909000"/>
        <n v="1134000"/>
        <n v="1912000"/>
        <n v="2103000"/>
        <n v="1758000"/>
        <n v="4664000"/>
        <n v="282000"/>
        <n v="275000"/>
        <n v="427000"/>
        <n v="4032000"/>
        <n v="291000"/>
        <n v="1260000"/>
        <n v="185000"/>
        <n v="654000"/>
        <n v="2220000"/>
        <n v="61000"/>
        <n v="2736000"/>
        <n v="2527000"/>
        <n v="2416000"/>
        <n v="3051000"/>
        <n v="342000"/>
        <n v="102000"/>
        <n v="243000"/>
        <n v="1952000"/>
        <n v="250000"/>
        <n v="3840000"/>
        <n v="1295000"/>
        <n v="1424000"/>
        <n v="6536000"/>
        <n v="157000"/>
        <n v="2754000"/>
        <n v="852000"/>
        <n v="1323000"/>
        <n v="756000"/>
        <n v="3584000"/>
        <n v="2175000"/>
        <n v="610000"/>
        <n v="690000"/>
        <n v="636000"/>
        <n v="2525000"/>
        <n v="584000"/>
        <n v="1236000"/>
        <n v="4200000"/>
        <n v="728000"/>
        <n v="832000"/>
        <n v="7049000"/>
        <n v="458000"/>
        <n v="2145000"/>
        <n v="305000"/>
        <n v="364000"/>
        <n v="4176000"/>
        <n v="2094000"/>
        <n v="2514000"/>
        <n v="6745000"/>
        <n v="5152000"/>
        <n v="460000"/>
        <n v="1988000"/>
        <n v="3856000"/>
        <n v="295000"/>
        <n v="6696000"/>
        <n v="784000"/>
        <n v="1274000"/>
        <n v="939000"/>
        <n v="2256000"/>
        <n v="1750000"/>
        <n v="506000"/>
        <n v="8148000"/>
        <n v="535000"/>
        <n v="1802000"/>
        <n v="1039000"/>
        <n v="1595000"/>
        <n v="1100000"/>
        <n v="544000"/>
        <n v="5040000"/>
        <n v="4092000"/>
        <n v="472000"/>
        <n v="18755000"/>
        <n v="1165000"/>
        <n v="680000"/>
        <n v="2740000"/>
        <n v="549000"/>
        <n v="8970000"/>
        <n v="684000"/>
        <n v="1107000"/>
        <n v="2880000"/>
        <n v="639000"/>
        <n v="665000"/>
        <n v="5456000"/>
        <n v="1776000"/>
        <n v="182000"/>
        <n v="198000"/>
        <n v="285000"/>
        <n v="944000"/>
        <n v="988000"/>
        <n v="2009000"/>
        <n v="804000"/>
        <n v="724000"/>
        <n v="2900000"/>
        <n v="1028000"/>
        <n v="3604000"/>
        <n v="1412000"/>
        <n v="7434000"/>
        <n v="279000"/>
        <n v="5579000"/>
        <n v="232000"/>
        <n v="3948000"/>
        <n v="1800000"/>
        <n v="259000"/>
        <n v="321000"/>
        <n v="474000"/>
        <n v="2340000"/>
        <n v="3332000"/>
        <n v="933000"/>
        <n v="218000"/>
        <n v="699000"/>
        <n v="3408000"/>
        <n v="2590000"/>
        <n v="638000"/>
        <n v="788000"/>
        <n v="366000"/>
        <n v="3680000"/>
        <n v="722000"/>
        <n v="595000"/>
        <n v="161000"/>
        <n v="1269000"/>
        <n v="10020000"/>
        <n v="810000"/>
        <n v="518000"/>
        <n v="2177000"/>
        <n v="229000"/>
        <n v="2184000"/>
        <n v="103000"/>
        <n v="1855000"/>
        <n v="1604000"/>
        <n v="1986000"/>
        <n v="5472000"/>
        <n v="2768000"/>
        <n v="3136000"/>
        <n v="1542000"/>
        <n v="1190000"/>
        <n v="1554000"/>
        <n v="1044000"/>
        <n v="765000"/>
        <n v="4620000"/>
        <n v="1960000"/>
        <n v="868000"/>
        <n v="1413000"/>
        <n v="2570000"/>
        <n v="3420000"/>
        <n v="3346000"/>
        <n v="1160000"/>
        <n v="187000"/>
        <n v="4467000"/>
        <n v="5225000"/>
        <n v="1191000"/>
        <n v="2136000"/>
        <n v="125000"/>
        <n v="1025000"/>
        <n v="1551000"/>
        <n v="2425000"/>
        <n v="511000"/>
        <n v="884000"/>
        <n v="606000"/>
        <n v="5751000"/>
        <n v="1106000"/>
        <n v="21560000"/>
        <n v="2440000"/>
        <n v="296000"/>
        <n v="315000"/>
        <n v="565000"/>
        <n v="5940000"/>
        <n v="637000"/>
        <n v="1792000"/>
        <n v="33600000"/>
        <n v="1916000"/>
        <n v="1580000"/>
        <n v="387000"/>
        <n v="3864000"/>
        <n v="4653000"/>
        <n v="176000"/>
        <n v="450000"/>
        <n v="987000"/>
        <n v="2960000"/>
        <n v="3488000"/>
        <n v="63700000"/>
        <n v="2840000"/>
        <n v="1425000"/>
        <n v="56784000"/>
        <n v="77000"/>
        <n v="498000"/>
        <n v="2178000"/>
        <n v="562000"/>
        <n v="7994000"/>
        <n v="396000"/>
        <n v="910000"/>
        <n v="1356000"/>
        <n v="2716000"/>
        <n v="2680000"/>
        <n v="573000"/>
        <n v="205000"/>
        <n v="5784000"/>
        <n v="213000"/>
        <n v="190000"/>
        <n v="520000"/>
        <n v="1370000"/>
        <n v="319000"/>
        <n v="1002000"/>
        <n v="1320000"/>
        <n v="632000"/>
        <n v="1218000"/>
        <n v="10784000"/>
        <n v="236000"/>
        <n v="652000"/>
        <n v="3456000"/>
        <n v="1056000"/>
        <n v="543000"/>
        <n v="1974000"/>
        <n v="726000"/>
        <n v="302000"/>
        <n v="148000"/>
        <n v="8640000"/>
        <n v="3522000"/>
        <n v="12800000"/>
        <n v="1136000"/>
        <n v="968000"/>
        <n v="404000"/>
        <n v="1306000"/>
        <n v="6636000"/>
        <n v="807000"/>
        <n v="1977000"/>
        <n v="235000"/>
        <n v="786000"/>
        <n v="3920000"/>
        <n v="430000"/>
        <n v="2344000"/>
        <n v="560000"/>
        <n v="475000"/>
        <n v="1764000"/>
        <n v="2172000"/>
        <n v="3712000"/>
        <n v="217000"/>
        <n v="194000"/>
        <n v="1220000"/>
        <n v="3792000"/>
        <n v="153000"/>
        <n v="4212000"/>
        <n v="645000"/>
        <n v="1926000"/>
        <n v="696000"/>
        <n v="913000"/>
        <n v="3185000"/>
        <n v="11421000"/>
        <n v="1752000"/>
        <n v="6462000"/>
        <n v="477000"/>
        <n v="9450000"/>
        <n v="658000"/>
        <n v="350000"/>
        <n v="4644000"/>
        <n v="2088000"/>
        <n v="3440000"/>
        <n v="2616000"/>
        <n v="327000"/>
        <n v="3590000"/>
        <n v="801000"/>
        <n v="2100000"/>
        <n v="2196000"/>
        <n v="1170000"/>
        <n v="740000"/>
        <n v="3269000"/>
        <n v="1468000"/>
        <n v="268000"/>
        <n v="1548000"/>
        <n v="3954000"/>
        <n v="1458000"/>
        <n v="612000"/>
        <n v="2004000"/>
        <n v="5610000"/>
        <n v="5992000"/>
        <n v="955000"/>
        <n v="11793000"/>
        <n v="798000"/>
        <n v="1917000"/>
        <n v="4949000"/>
        <n v="3636000"/>
        <n v="222000"/>
        <n v="1998000"/>
        <n v="274000"/>
        <n v="568000"/>
        <n v="230000"/>
        <n v="2382000"/>
        <n v="1476000"/>
        <n v="7970000"/>
        <n v="485000"/>
        <n v="957000"/>
        <n v="2295000"/>
        <n v="2156000"/>
        <n v="2202000"/>
        <n v="496000"/>
        <n v="1805000"/>
        <n v="426000"/>
        <n v="1644000"/>
        <n v="1309000"/>
        <n v="1077000"/>
        <n v="1310000"/>
        <n v="895000"/>
        <n v="675000"/>
        <n v="2247000"/>
        <n v="8250000"/>
        <n v="3000000"/>
        <n v="1414000"/>
        <n v="8205000"/>
        <n v="718000"/>
        <n v="435000"/>
        <n v="6600000"/>
        <n v="219000"/>
        <n v="19000"/>
        <n v="3546000"/>
        <n v="2232000"/>
        <n v="2664000"/>
        <n v="7344000"/>
        <n v="5304000"/>
        <n v="297000"/>
        <n v="774000"/>
        <n v="528000"/>
        <n v="5580000"/>
        <n v="1659000"/>
        <n v="8100000"/>
        <n v="537000"/>
        <n v="375000"/>
        <n v="855000"/>
        <n v="4350000"/>
        <n v="4473000"/>
        <n v="1452000"/>
        <n v="2799000"/>
        <n v="1928000"/>
        <n v="956000"/>
        <n v="1456000"/>
        <n v="2080000"/>
        <n v="1632000"/>
        <n v="9058000"/>
        <n v="772000"/>
        <n v="86000"/>
        <n v="193000"/>
        <n v="2640000"/>
        <n v="3648000"/>
        <n v="4740000"/>
        <n v="181000"/>
        <n v="1940000"/>
        <n v="830000"/>
        <n v="860000"/>
        <n v="1116000"/>
        <n v="4718000"/>
        <n v="3807000"/>
        <n v="5656000"/>
        <n v="2580000"/>
        <n v="597000"/>
        <n v="3882000"/>
        <n v="1368000"/>
        <n v="1515000"/>
        <n v="6748000"/>
        <n v="9120000"/>
        <n v="1968000"/>
        <n v="5376000"/>
        <n v="1544000"/>
        <n v="1272000"/>
        <n v="6000000"/>
        <n v="3092000"/>
        <n v="6764000"/>
        <n v="2020000"/>
        <n v="1210000"/>
        <n v="2200000"/>
        <n v="6345000"/>
        <n v="3528000"/>
        <n v="206000"/>
        <n v="24444000"/>
        <n v="67000"/>
        <n v="1488000"/>
        <n v="313000"/>
        <n v="1330000"/>
        <n v="915000"/>
        <n v="1509000"/>
        <n v="2404000"/>
        <n v="5616000"/>
        <n v="2784000"/>
        <n v="2205000"/>
        <n v="2319000"/>
        <n v="304000"/>
        <n v="545000"/>
        <n v="385000"/>
        <n v="935000"/>
        <n v="4125000"/>
        <n v="824000"/>
        <n v="1496000"/>
        <n v="4500000"/>
        <n v="3832000"/>
        <n v="6240000"/>
        <n v="3852000"/>
        <n v="580000"/>
        <n v="2160000"/>
        <n v="5382000"/>
        <n v="2739000"/>
        <n v="159000"/>
        <n v="444000"/>
        <n v="1812000"/>
        <n v="1530000"/>
        <n v="640000"/>
        <n v="5418000"/>
        <n v="3025000"/>
        <n v="8400000"/>
        <n v="10080000"/>
        <n v="28000000"/>
        <n v="491000"/>
        <n v="11376000"/>
        <n v="901000"/>
        <n v="3443000"/>
        <n v="924000"/>
        <n v="2076000"/>
        <n v="656000"/>
        <n v="1953000"/>
        <n v="1032000"/>
        <n v="819000"/>
        <n v="2538000"/>
        <n v="791000"/>
        <n v="1575000"/>
        <n v="9318000"/>
        <n v="3510000"/>
        <n v="20544000"/>
        <n v="1813000"/>
        <n v="7200000"/>
        <n v="464000"/>
        <n v="1047000"/>
        <n v="14040000"/>
        <n v="2499000"/>
        <n v="3120000"/>
        <n v="870000"/>
        <n v="2320000"/>
        <n v="402000"/>
        <n v="8000000"/>
        <n v="1619000"/>
        <n v="552000"/>
        <n v="2696000"/>
        <n v="4344000"/>
        <n v="10116000"/>
        <n v="896000"/>
        <n v="670000"/>
        <n v="1826000"/>
        <n v="668000"/>
        <n v="418000"/>
        <n v="5406000"/>
        <n v="3785000"/>
        <n v="10098000"/>
        <n v="1020000"/>
        <n v="9000000"/>
        <n v="2034000"/>
        <n v="1298000"/>
        <n v="41000"/>
        <n v="310000"/>
        <n v="880000"/>
        <n v="3057000"/>
        <n v="785000"/>
        <n v="2005000"/>
        <n v="254000"/>
        <n v="885000"/>
        <n v="1318000"/>
        <n v="173000"/>
        <n v="471000"/>
        <n v="1768000"/>
        <n v="488000"/>
        <n v="1140000"/>
        <n v="6400000"/>
        <n v="4851000"/>
        <n v="5409000"/>
        <n v="2233000"/>
        <n v="1599000"/>
        <n v="3738000"/>
        <n v="659000"/>
        <n v="872000"/>
        <n v="1332000"/>
        <n v="1806000"/>
        <n v="13128000"/>
        <n v="24500000"/>
        <n v="903000"/>
        <n v="356000"/>
        <n v="1956000"/>
        <n v="1088000"/>
        <n v="4224000"/>
        <n v="2679000"/>
        <n v="2600000"/>
        <n v="3105000"/>
        <n v="717000"/>
        <n v="1176000"/>
        <n v="1276000"/>
        <n v="1883000"/>
        <n v="378000"/>
        <n v="2284000"/>
        <n v="1232000"/>
        <n v="2844000"/>
        <n v="6168000"/>
        <n v="3558000"/>
        <n v="1835000"/>
        <n v="3028000"/>
        <n v="3372000"/>
        <n v="686000"/>
        <n v="17025000"/>
        <n v="1540000"/>
        <n v="4852000"/>
        <n v="1980000"/>
        <n v="1995000"/>
        <n v="891000"/>
        <n v="1705000"/>
        <n v="882000"/>
        <n v="2968000"/>
        <n v="447000"/>
        <n v="1845000"/>
        <n v="2709000"/>
        <n v="5096000"/>
        <n v="1112000"/>
        <n v="5224000"/>
        <n v="958000"/>
        <n v="6852000"/>
        <n v="1035000"/>
        <n v="226000"/>
        <n v="278000"/>
        <n v="5984000"/>
        <n v="1552000"/>
        <n v="2703000"/>
        <n v="1824000"/>
        <n v="687000"/>
        <n v="466000"/>
        <n v="1914000"/>
        <n v="1212000"/>
        <n v="692000"/>
        <n v="1169000"/>
        <n v="332000"/>
        <n v="3152000"/>
        <n v="2804000"/>
        <n v="445000"/>
        <n v="688000"/>
        <n v="21840000"/>
        <n v="890000"/>
        <n v="1185000"/>
        <n v="5358000"/>
        <n v="4144000"/>
        <n v="116000"/>
        <n v="35000000"/>
        <n v="1034000"/>
        <n v="178000"/>
        <n v="242000"/>
        <n v="5712000"/>
        <n v="4365000"/>
        <n v="4844000"/>
        <n v="4995000"/>
        <n v="2978000"/>
        <n v="1428000"/>
        <n v="286000"/>
        <n v="335000"/>
        <n v="700000"/>
        <n v="328000"/>
        <n v="1410000"/>
        <n v="6741000"/>
        <n v="2426000"/>
        <n v="1959000"/>
        <n v="429000"/>
        <n v="97000"/>
        <n v="1180000"/>
        <n v="934000"/>
        <n v="1546000"/>
        <n v="1374000"/>
        <n v="1890000"/>
        <n v="8037000"/>
        <n v="2098000"/>
        <n v="2475000"/>
        <n v="858000"/>
        <n v="712000"/>
        <n v="1435000"/>
        <n v="6234000"/>
        <n v="179000"/>
        <n v="1624000"/>
        <n v="1965000"/>
        <n v="1677000"/>
        <n v="393000"/>
        <n v="14846000"/>
        <n v="28842000"/>
        <n v="5355000"/>
        <n v="452000"/>
        <n v="975000"/>
        <n v="3318000"/>
        <n v="764000"/>
        <n v="735000"/>
        <n v="1384000"/>
        <n v="1480000"/>
        <n v="109000"/>
        <n v="423000"/>
        <n v="4221000"/>
        <n v="1670000"/>
        <n v="2380000"/>
        <n v="17908000"/>
        <n v="2562000"/>
        <n v="201000"/>
        <n v="37000"/>
        <n v="3437000"/>
        <n v="948000"/>
        <n v="2496000"/>
        <n v="2544000"/>
        <n v="5400000"/>
        <n v="539000"/>
        <n v="2280000"/>
        <n v="1248000"/>
        <n v="6732000"/>
        <n v="6936000"/>
        <n v="5500000"/>
        <n v="2865000"/>
        <n v="333000"/>
        <n v="1158000"/>
        <n v="5870000"/>
        <n v="476000"/>
        <n v="1520000"/>
        <n v="2632000"/>
        <n v="4368000"/>
        <n v="11550000"/>
        <n v="1064000"/>
        <n v="2254000"/>
        <n v="1132000"/>
        <n v="442000"/>
        <n v="21489000"/>
        <n v="888000"/>
        <n v="39312000"/>
        <n v="946000"/>
        <n v="1818000"/>
        <n v="1096000"/>
        <n v="1164000"/>
        <n v="897000"/>
        <n v="2457000"/>
        <n v="15420000"/>
        <n v="752000"/>
        <n v="1925000"/>
        <n v="13072000"/>
        <n v="1375000"/>
        <n v="905000"/>
        <n v="1071000"/>
        <n v="2688000"/>
        <n v="8152000"/>
        <n v="2548000"/>
        <n v="1022000"/>
        <n v="1155000"/>
        <n v="1653000"/>
        <n v="1779000"/>
        <n v="738000"/>
        <n v="374000"/>
      </sharedItems>
    </cacheField>
    <cacheField name="Discount" numFmtId="0">
      <sharedItems containsSemiMixedTypes="0" containsString="0" containsNumber="1" minValue="0" maxValue="0.8"/>
    </cacheField>
    <cacheField name="Total Discount" numFmtId="164">
      <sharedItems containsSemiMixedTypes="0" containsString="0" containsNumber="1" minValue="0" maxValue="17920000"/>
    </cacheField>
    <cacheField name="Profit" numFmtId="164">
      <sharedItems containsSemiMixedTypes="0" containsString="0" containsNumber="1" minValue="200" maxValue="63700000"/>
    </cacheField>
  </cacheFields>
  <extLst>
    <ext xmlns:x14="http://schemas.microsoft.com/office/spreadsheetml/2009/9/main" uri="{725AE2AE-9491-48be-B2B4-4EB974FC3084}">
      <x14:pivotCacheDefinition pivotCacheId="109309606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lsa bila" refreshedDate="45367.808758796295" backgroundQuery="1" createdVersion="8" refreshedVersion="8" minRefreshableVersion="3" recordCount="0" supportSubquery="1" supportAdvancedDrill="1" xr:uid="{04046095-68FC-4E07-A7B6-A3C9E51A3412}">
  <cacheSource type="external" connectionId="1"/>
  <cacheFields count="2">
    <cacheField name="[Table3].[Month].[Month]" caption="Month" numFmtId="0" hierarchy="6" level="1">
      <sharedItems count="12">
        <s v="Agustus"/>
        <s v="April"/>
        <s v="Desember"/>
        <s v="Februari"/>
        <s v="Januari"/>
        <s v="Juli"/>
        <s v="Juni"/>
        <s v="Maret"/>
        <s v="Mei"/>
        <s v="November"/>
        <s v="Oktober"/>
        <s v="September"/>
      </sharedItems>
    </cacheField>
    <cacheField name="[Measures].[Sum of Profit]" caption="Sum of Profit" numFmtId="0" hierarchy="28" level="32767"/>
  </cacheFields>
  <cacheHierarchies count="29">
    <cacheHierarchy uniqueName="[Range].[Row Labels]" caption="Row Labels" attribute="1" defaultMemberUniqueName="[Range].[Row Labels].[All]" allUniqueName="[Range].[Row Labels].[All]" dimensionUniqueName="[Range]" displayFolder="" count="0" memberValueDatatype="130" unbalanced="0"/>
    <cacheHierarchy uniqueName="[Range].[Sum of Quantity]" caption="Sum of Quantity" attribute="1" defaultMemberUniqueName="[Range].[Sum of Quantity].[All]" allUniqueName="[Range].[Sum of Quantity].[All]" dimensionUniqueName="[Range]" displayFolder="" count="0" memberValueDatatype="20" unbalanced="0"/>
    <cacheHierarchy uniqueName="[Table3].[Row ID]" caption="Row ID" attribute="1" defaultMemberUniqueName="[Table3].[Row ID].[All]" allUniqueName="[Table3].[Row ID].[All]" dimensionUniqueName="[Table3]" displayFolder="" count="0" memberValueDatatype="20" unbalanced="0"/>
    <cacheHierarchy uniqueName="[Table3].[Order ID]" caption="Order ID" attribute="1" defaultMemberUniqueName="[Table3].[Order ID].[All]" allUniqueName="[Table3].[Order ID].[All]" dimensionUniqueName="[Table3]" displayFolder="" count="0" memberValueDatatype="130" unbalanced="0"/>
    <cacheHierarchy uniqueName="[Table3].[Order Date]" caption="Order Date" attribute="1" time="1" defaultMemberUniqueName="[Table3].[Order Date].[All]" allUniqueName="[Table3].[Order Date].[All]" dimensionUniqueName="[Table3]" displayFolder="" count="0" memberValueDatatype="7" unbalanced="0"/>
    <cacheHierarchy uniqueName="[Table3].[Year]" caption="Year" attribute="1" defaultMemberUniqueName="[Table3].[Year].[All]" allUniqueName="[Table3].[Year].[All]" dimensionUniqueName="[Table3]" displayFolder="" count="0" memberValueDatatype="20" unbalanced="0"/>
    <cacheHierarchy uniqueName="[Table3].[Month]" caption="Month" attribute="1" defaultMemberUniqueName="[Table3].[Month].[All]" allUniqueName="[Table3].[Month].[All]" dimensionUniqueName="[Table3]" displayFolder="" count="2" memberValueDatatype="130" unbalanced="0">
      <fieldsUsage count="2">
        <fieldUsage x="-1"/>
        <fieldUsage x="0"/>
      </fieldsUsage>
    </cacheHierarchy>
    <cacheHierarchy uniqueName="[Table3].[Day]" caption="Day" attribute="1" defaultMemberUniqueName="[Table3].[Day].[All]" allUniqueName="[Table3].[Day].[All]" dimensionUniqueName="[Table3]" displayFolder="" count="0" memberValueDatatype="20" unbalanced="0"/>
    <cacheHierarchy uniqueName="[Table3].[Jasa Pengiriman]" caption="Jasa Pengiriman" attribute="1" defaultMemberUniqueName="[Table3].[Jasa Pengiriman].[All]" allUniqueName="[Table3].[Jasa Pengiriman].[All]" dimensionUniqueName="[Table3]" displayFolder="" count="0" memberValueDatatype="130" unbalanced="0"/>
    <cacheHierarchy uniqueName="[Table3].[Status Barang]" caption="Status Barang" attribute="1" defaultMemberUniqueName="[Table3].[Status Barang].[All]" allUniqueName="[Table3].[Status Barang].[All]" dimensionUniqueName="[Table3]" displayFolder="" count="0" memberValueDatatype="130" unbalanced="0"/>
    <cacheHierarchy uniqueName="[Table3].[Customer Name]" caption="Customer Name" attribute="1" defaultMemberUniqueName="[Table3].[Customer Name].[All]" allUniqueName="[Table3].[Customer Name].[All]" dimensionUniqueName="[Table3]" displayFolder="" count="0" memberValueDatatype="130" unbalanced="0"/>
    <cacheHierarchy uniqueName="[Table3].[Segment]" caption="Segment" attribute="1" defaultMemberUniqueName="[Table3].[Segment].[All]" allUniqueName="[Table3].[Segment].[All]" dimensionUniqueName="[Table3]" displayFolder="" count="0" memberValueDatatype="130" unbalanced="0"/>
    <cacheHierarchy uniqueName="[Table3].[City]" caption="City" attribute="1" defaultMemberUniqueName="[Table3].[City].[All]" allUniqueName="[Table3].[City].[All]" dimensionUniqueName="[Table3]" displayFolder="" count="0" memberValueDatatype="130" unbalanced="0"/>
    <cacheHierarchy uniqueName="[Table3].[Postal Code]" caption="Postal Code" attribute="1" defaultMemberUniqueName="[Table3].[Postal Code].[All]" allUniqueName="[Table3].[Postal Code].[All]" dimensionUniqueName="[Table3]" displayFolder="" count="0" memberValueDatatype="130" unbalanced="0"/>
    <cacheHierarchy uniqueName="[Table3].[Product ID]" caption="Product ID" attribute="1" defaultMemberUniqueName="[Table3].[Product ID].[All]" allUniqueName="[Table3].[Product ID].[All]" dimensionUniqueName="[Table3]" displayFolder="" count="0" memberValueDatatype="130" unbalanced="0"/>
    <cacheHierarchy uniqueName="[Table3].[Category]" caption="Category" attribute="1" defaultMemberUniqueName="[Table3].[Category].[All]" allUniqueName="[Table3].[Category].[All]" dimensionUniqueName="[Table3]" displayFolder="" count="0" memberValueDatatype="130" unbalanced="0"/>
    <cacheHierarchy uniqueName="[Table3].[Sub-Category]" caption="Sub-Category" attribute="1" defaultMemberUniqueName="[Table3].[Sub-Category].[All]" allUniqueName="[Table3].[Sub-Category].[All]" dimensionUniqueName="[Table3]" displayFolder="" count="0" memberValueDatatype="130" unbalanced="0"/>
    <cacheHierarchy uniqueName="[Table3].[Product Name]" caption="Product Name" attribute="1" defaultMemberUniqueName="[Table3].[Product Name].[All]" allUniqueName="[Table3].[Product Name].[All]" dimensionUniqueName="[Table3]" displayFolder="" count="0" memberValueDatatype="130" unbalanced="0"/>
    <cacheHierarchy uniqueName="[Table3].[Harga]" caption="Harga" attribute="1" defaultMemberUniqueName="[Table3].[Harga].[All]" allUniqueName="[Table3].[Harga].[All]" dimensionUniqueName="[Table3]" displayFolder="" count="0" memberValueDatatype="20" unbalanced="0"/>
    <cacheHierarchy uniqueName="[Table3].[Quantity]" caption="Quantity" attribute="1" defaultMemberUniqueName="[Table3].[Quantity].[All]" allUniqueName="[Table3].[Quantity].[All]" dimensionUniqueName="[Table3]" displayFolder="" count="0" memberValueDatatype="20" unbalanced="0"/>
    <cacheHierarchy uniqueName="[Table3].[Revenue]" caption="Revenue" attribute="1" defaultMemberUniqueName="[Table3].[Revenue].[All]" allUniqueName="[Table3].[Revenue].[All]" dimensionUniqueName="[Table3]" displayFolder="" count="0" memberValueDatatype="20" unbalanced="0"/>
    <cacheHierarchy uniqueName="[Table3].[Discount]" caption="Discount" attribute="1" defaultMemberUniqueName="[Table3].[Discount].[All]" allUniqueName="[Table3].[Discount].[All]" dimensionUniqueName="[Table3]" displayFolder="" count="0" memberValueDatatype="5" unbalanced="0"/>
    <cacheHierarchy uniqueName="[Table3].[Total Discount]" caption="Total Discount" attribute="1" defaultMemberUniqueName="[Table3].[Total Discount].[All]" allUniqueName="[Table3].[Total Discount].[All]" dimensionUniqueName="[Table3]" displayFolder="" count="0" memberValueDatatype="5" unbalanced="0"/>
    <cacheHierarchy uniqueName="[Table3].[Profit]" caption="Profit" attribute="1" defaultMemberUniqueName="[Table3].[Profit].[All]" allUniqueName="[Table3].[Profit].[All]" dimensionUniqueName="[Table3]" displayFolder="" count="0" memberValueDatatype="5" unbalanced="0"/>
    <cacheHierarchy uniqueName="[Measures].[__XL_Count Range]" caption="__XL_Count Range" measure="1" displayFolder="" measureGroup="Range" count="0" hidden="1"/>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Sum of Revenue]" caption="Sum of Revenue" measure="1" displayFolder="" measureGroup="Table3" count="0" hidden="1">
      <extLst>
        <ext xmlns:x15="http://schemas.microsoft.com/office/spreadsheetml/2010/11/main" uri="{B97F6D7D-B522-45F9-BDA1-12C45D357490}">
          <x15:cacheHierarchy aggregatedColumn="20"/>
        </ext>
      </extLst>
    </cacheHierarchy>
    <cacheHierarchy uniqueName="[Measures].[Sum of Profit]" caption="Sum of Profit" measure="1" displayFolder="" measureGroup="Table3" count="0" oneField="1" hidden="1">
      <fieldsUsage count="1">
        <fieldUsage x="1"/>
      </fieldsUsage>
      <extLst>
        <ext xmlns:x15="http://schemas.microsoft.com/office/spreadsheetml/2010/11/main" uri="{B97F6D7D-B522-45F9-BDA1-12C45D357490}">
          <x15:cacheHierarchy aggregatedColumn="23"/>
        </ext>
      </extLst>
    </cacheHierarchy>
  </cacheHierarchies>
  <kpis count="0"/>
  <dimensions count="3">
    <dimension measure="1" name="Measures" uniqueName="[Measures]" caption="Measures"/>
    <dimension name="Range" uniqueName="[Range]" caption="Range"/>
    <dimension name="Table3" uniqueName="[Table3]" caption="Table3"/>
  </dimensions>
  <measureGroups count="2">
    <measureGroup name="Range" caption="Range"/>
    <measureGroup name="Table3" caption="Table3"/>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lsa bila" refreshedDate="45367.825223263892" createdVersion="8" refreshedVersion="8" minRefreshableVersion="3" recordCount="1729" xr:uid="{7A3D4239-DDAF-4393-8CF4-3262B61D729F}">
  <cacheSource type="worksheet">
    <worksheetSource name="Table2"/>
  </cacheSource>
  <cacheFields count="8">
    <cacheField name="Id Produk" numFmtId="0">
      <sharedItems/>
    </cacheField>
    <cacheField name="Kategori" numFmtId="0">
      <sharedItems count="3">
        <s v="Furniture"/>
        <s v="Office Supplies"/>
        <s v="Technology"/>
      </sharedItems>
    </cacheField>
    <cacheField name="Sub-Kategori" numFmtId="0">
      <sharedItems/>
    </cacheField>
    <cacheField name="Nama Produk" numFmtId="0">
      <sharedItems/>
    </cacheField>
    <cacheField name="Harga" numFmtId="164">
      <sharedItems containsSemiMixedTypes="0" containsString="0" containsNumber="1" containsInteger="1" minValue="1000" maxValue="11200000"/>
    </cacheField>
    <cacheField name="Stok" numFmtId="0">
      <sharedItems containsSemiMixedTypes="0" containsString="0" containsNumber="1" containsInteger="1" minValue="25" maxValue="78"/>
    </cacheField>
    <cacheField name="Terjual" numFmtId="0">
      <sharedItems containsSemiMixedTypes="0" containsString="0" containsNumber="1" containsInteger="1" minValue="1" maxValue="40"/>
    </cacheField>
    <cacheField name="Sisa Stok" numFmtId="0">
      <sharedItems containsSemiMixedTypes="0" containsString="0" containsNumber="1" containsInteger="1" minValue="-10" maxValue="7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9">
  <r>
    <n v="1"/>
    <s v="CA-2016-152156"/>
    <d v="2016-11-08T00:00:00"/>
    <x v="0"/>
    <x v="0"/>
    <x v="0"/>
    <x v="0"/>
    <x v="0"/>
    <s v="Claire Gute"/>
    <x v="0"/>
    <x v="0"/>
    <n v="42420"/>
    <s v="FUR-BO-10001798"/>
    <x v="0"/>
    <s v="Bookcases"/>
    <s v="Bush Somerset Collection Bookcase"/>
    <n v="262000"/>
    <x v="0"/>
    <x v="0"/>
    <n v="0"/>
    <n v="0"/>
    <n v="524000"/>
  </r>
  <r>
    <n v="2"/>
    <s v="CA-2016-138688"/>
    <d v="2016-06-12T00:00:00"/>
    <x v="0"/>
    <x v="1"/>
    <x v="1"/>
    <x v="1"/>
    <x v="0"/>
    <s v="Darrin Van Huff"/>
    <x v="1"/>
    <x v="1"/>
    <n v="90036"/>
    <s v="OFF-LA-10000240"/>
    <x v="1"/>
    <s v="Labels"/>
    <s v="Self-Adhesive Address Labels for Typewriters by Universal"/>
    <n v="15000"/>
    <x v="0"/>
    <x v="1"/>
    <n v="0"/>
    <n v="0"/>
    <n v="30000"/>
  </r>
  <r>
    <n v="3"/>
    <s v="US-2015-108966"/>
    <d v="2015-10-11T00:00:00"/>
    <x v="1"/>
    <x v="2"/>
    <x v="2"/>
    <x v="0"/>
    <x v="0"/>
    <s v="Sean O'Donnell"/>
    <x v="0"/>
    <x v="2"/>
    <n v="33311"/>
    <s v="FUR-TA-10000577"/>
    <x v="0"/>
    <s v="Tables"/>
    <s v="Bretford CR4500 Series Slim Rectangular Table"/>
    <n v="958000"/>
    <x v="1"/>
    <x v="2"/>
    <n v="0.45"/>
    <n v="2155500"/>
    <n v="2634500"/>
  </r>
  <r>
    <n v="4"/>
    <s v="CA-2014-115812"/>
    <d v="2014-06-09T00:00:00"/>
    <x v="2"/>
    <x v="1"/>
    <x v="3"/>
    <x v="2"/>
    <x v="0"/>
    <s v="Brosina Hoffman"/>
    <x v="0"/>
    <x v="3"/>
    <n v="90032"/>
    <s v="FUR-FU-10001487"/>
    <x v="0"/>
    <s v="Furnishings"/>
    <s v="Eldon Expressions Wood and Plastic Desk Accessories, Cherry Wood"/>
    <n v="49000"/>
    <x v="2"/>
    <x v="3"/>
    <n v="0"/>
    <n v="0"/>
    <n v="343000"/>
  </r>
  <r>
    <n v="5"/>
    <s v="CA-2017-114412"/>
    <d v="2017-04-15T00:00:00"/>
    <x v="3"/>
    <x v="3"/>
    <x v="4"/>
    <x v="0"/>
    <x v="1"/>
    <s v="Andrew Allen"/>
    <x v="0"/>
    <x v="4"/>
    <n v="28027"/>
    <s v="OFF-PA-10002365"/>
    <x v="1"/>
    <s v="Paper"/>
    <s v="Xerox 1967"/>
    <n v="16000"/>
    <x v="3"/>
    <x v="4"/>
    <n v="0.2"/>
    <n v="9600"/>
    <n v="38400"/>
  </r>
  <r>
    <n v="6"/>
    <s v="CA-2016-161389"/>
    <d v="2016-12-05T00:00:00"/>
    <x v="0"/>
    <x v="4"/>
    <x v="5"/>
    <x v="3"/>
    <x v="0"/>
    <s v="Irene Maddox"/>
    <x v="0"/>
    <x v="5"/>
    <n v="98103"/>
    <s v="OFF-BI-10003656"/>
    <x v="1"/>
    <s v="Binders"/>
    <s v="Fellowes PB200 Plastic Comb Binding Machine"/>
    <n v="408000"/>
    <x v="3"/>
    <x v="5"/>
    <n v="0.2"/>
    <n v="244800"/>
    <n v="979200"/>
  </r>
  <r>
    <n v="7"/>
    <s v="US-2015-118983"/>
    <d v="2015-11-22T00:00:00"/>
    <x v="1"/>
    <x v="0"/>
    <x v="6"/>
    <x v="2"/>
    <x v="1"/>
    <s v="Harold Pawlan"/>
    <x v="2"/>
    <x v="6"/>
    <n v="76106"/>
    <s v="OFF-AP-10002311"/>
    <x v="1"/>
    <s v="Appliances"/>
    <s v="Holmes Replacement Filter for HEPA Air Cleaner, Very Large Room, HEPA Filter"/>
    <n v="69000"/>
    <x v="1"/>
    <x v="6"/>
    <n v="0.8"/>
    <n v="276000"/>
    <n v="69000"/>
  </r>
  <r>
    <n v="8"/>
    <s v="CA-2014-105893"/>
    <d v="2014-11-11T00:00:00"/>
    <x v="2"/>
    <x v="0"/>
    <x v="2"/>
    <x v="2"/>
    <x v="0"/>
    <s v="Pete Kriz"/>
    <x v="0"/>
    <x v="7"/>
    <n v="53711"/>
    <s v="OFF-ST-10004186"/>
    <x v="1"/>
    <s v="Storage"/>
    <s v="Stur-D-Stor Shelving, Vertical 5-Shelf: 72&quot;H x 36&quot;W x 18 1/2&quot;D"/>
    <n v="666000"/>
    <x v="4"/>
    <x v="7"/>
    <n v="0"/>
    <n v="0"/>
    <n v="3996000"/>
  </r>
  <r>
    <n v="9"/>
    <s v="CA-2014-167164"/>
    <d v="2014-05-13T00:00:00"/>
    <x v="2"/>
    <x v="5"/>
    <x v="7"/>
    <x v="3"/>
    <x v="0"/>
    <s v="Alejandro Grove"/>
    <x v="0"/>
    <x v="8"/>
    <n v="84084"/>
    <s v="OFF-ST-10000107"/>
    <x v="1"/>
    <s v="Storage"/>
    <s v="Fellowes Super Stor/Drawer"/>
    <n v="56000"/>
    <x v="0"/>
    <x v="8"/>
    <n v="0"/>
    <n v="0"/>
    <n v="112000"/>
  </r>
  <r>
    <n v="10"/>
    <s v="CA-2014-143336"/>
    <d v="2014-08-27T00:00:00"/>
    <x v="2"/>
    <x v="6"/>
    <x v="8"/>
    <x v="2"/>
    <x v="0"/>
    <s v="Zuschuss Donatelli"/>
    <x v="0"/>
    <x v="1"/>
    <n v="94109"/>
    <s v="OFF-AR-10003056"/>
    <x v="1"/>
    <s v="Art"/>
    <s v="Newell 341"/>
    <n v="9000"/>
    <x v="0"/>
    <x v="9"/>
    <n v="0"/>
    <n v="0"/>
    <n v="18000"/>
  </r>
  <r>
    <n v="11"/>
    <s v="CA-2016-137330"/>
    <d v="2016-12-09T00:00:00"/>
    <x v="0"/>
    <x v="4"/>
    <x v="3"/>
    <x v="3"/>
    <x v="0"/>
    <s v="Ken Black"/>
    <x v="1"/>
    <x v="9"/>
    <n v="68025"/>
    <s v="OFF-AR-10000246"/>
    <x v="1"/>
    <s v="Art"/>
    <s v="Newell 318"/>
    <n v="20000"/>
    <x v="2"/>
    <x v="10"/>
    <n v="0"/>
    <n v="0"/>
    <n v="140000"/>
  </r>
  <r>
    <n v="12"/>
    <s v="US-2017-156909"/>
    <d v="2017-07-16T00:00:00"/>
    <x v="3"/>
    <x v="7"/>
    <x v="9"/>
    <x v="2"/>
    <x v="2"/>
    <s v="Sandra Flanagan"/>
    <x v="0"/>
    <x v="9"/>
    <n v="19140"/>
    <s v="FUR-CH-10002774"/>
    <x v="0"/>
    <s v="Chairs"/>
    <s v="Global Deluxe Stacking Chair, Gray"/>
    <n v="72000"/>
    <x v="0"/>
    <x v="11"/>
    <n v="0.3"/>
    <n v="43200"/>
    <n v="100800"/>
  </r>
  <r>
    <n v="13"/>
    <s v="CA-2015-106320"/>
    <d v="2015-09-25T00:00:00"/>
    <x v="1"/>
    <x v="8"/>
    <x v="10"/>
    <x v="3"/>
    <x v="0"/>
    <s v="Emily Burns"/>
    <x v="0"/>
    <x v="10"/>
    <n v="84057"/>
    <s v="FUR-TA-10000577"/>
    <x v="0"/>
    <s v="Tables"/>
    <s v="Bretford CR4500 Series Slim Rectangular Table"/>
    <n v="958000"/>
    <x v="3"/>
    <x v="12"/>
    <n v="0"/>
    <n v="0"/>
    <n v="2874000"/>
  </r>
  <r>
    <n v="14"/>
    <s v="CA-2016-121755"/>
    <d v="2016-01-16T00:00:00"/>
    <x v="0"/>
    <x v="9"/>
    <x v="9"/>
    <x v="4"/>
    <x v="0"/>
    <s v="Eric Hoffmann"/>
    <x v="0"/>
    <x v="11"/>
    <n v="90049"/>
    <s v="OFF-BI-10001634"/>
    <x v="1"/>
    <s v="Binders"/>
    <s v="Wilson Jones Active Use Binders"/>
    <n v="12000"/>
    <x v="0"/>
    <x v="13"/>
    <n v="0.2"/>
    <n v="4800"/>
    <n v="19200"/>
  </r>
  <r>
    <n v="15"/>
    <s v="US-2015-150630"/>
    <d v="2015-09-17T00:00:00"/>
    <x v="1"/>
    <x v="8"/>
    <x v="11"/>
    <x v="3"/>
    <x v="0"/>
    <s v="Tracy Blumstein"/>
    <x v="0"/>
    <x v="1"/>
    <n v="19140"/>
    <s v="FUR-BO-10004834"/>
    <x v="0"/>
    <s v="Bookcases"/>
    <s v="Riverside Palais Royal Lawyers Bookcase, Royale Cherry Finish"/>
    <n v="3084000"/>
    <x v="2"/>
    <x v="14"/>
    <n v="0.5"/>
    <n v="10794000"/>
    <n v="10794000"/>
  </r>
  <r>
    <n v="16"/>
    <s v="CA-2017-107727"/>
    <d v="2017-10-19T00:00:00"/>
    <x v="3"/>
    <x v="2"/>
    <x v="12"/>
    <x v="3"/>
    <x v="0"/>
    <s v="Matt Abelman"/>
    <x v="2"/>
    <x v="12"/>
    <n v="77095"/>
    <s v="OFF-PA-10000249"/>
    <x v="1"/>
    <s v="Paper"/>
    <s v="Easy-staple paper"/>
    <n v="30000"/>
    <x v="3"/>
    <x v="15"/>
    <n v="0.2"/>
    <n v="18000"/>
    <n v="72000"/>
  </r>
  <r>
    <n v="17"/>
    <s v="CA-2016-117590"/>
    <d v="2016-12-08T00:00:00"/>
    <x v="0"/>
    <x v="4"/>
    <x v="0"/>
    <x v="0"/>
    <x v="3"/>
    <s v="Gene Hale"/>
    <x v="1"/>
    <x v="13"/>
    <n v="75080"/>
    <s v="TEC-PH-10004977"/>
    <x v="2"/>
    <s v="Phones"/>
    <s v="GE 30524EE4"/>
    <n v="1098000"/>
    <x v="2"/>
    <x v="16"/>
    <n v="0.2"/>
    <n v="1537200"/>
    <n v="6148800"/>
  </r>
  <r>
    <n v="18"/>
    <s v="CA-2015-117415"/>
    <d v="2015-12-27T00:00:00"/>
    <x v="1"/>
    <x v="4"/>
    <x v="8"/>
    <x v="0"/>
    <x v="4"/>
    <s v="Steve Nguyen"/>
    <x v="2"/>
    <x v="14"/>
    <n v="77041"/>
    <s v="OFF-EN-10002986"/>
    <x v="1"/>
    <s v="Envelopes"/>
    <s v="#10-4 1/8&quot; x 9 1/2&quot; Premium Diagonal Seam Envelopes"/>
    <n v="114000"/>
    <x v="5"/>
    <x v="17"/>
    <n v="0.2"/>
    <n v="205200"/>
    <n v="820800"/>
  </r>
  <r>
    <n v="19"/>
    <s v="CA-2017-120999"/>
    <d v="2017-09-10T00:00:00"/>
    <x v="3"/>
    <x v="8"/>
    <x v="13"/>
    <x v="3"/>
    <x v="4"/>
    <s v="Linda Cazamias"/>
    <x v="1"/>
    <x v="14"/>
    <n v="60540"/>
    <s v="TEC-PH-10004093"/>
    <x v="2"/>
    <s v="Phones"/>
    <s v="Panasonic Kx-TS550"/>
    <n v="148000"/>
    <x v="6"/>
    <x v="18"/>
    <n v="0.2"/>
    <n v="118400"/>
    <n v="473600"/>
  </r>
  <r>
    <n v="20"/>
    <s v="CA-2016-101343"/>
    <d v="2016-07-17T00:00:00"/>
    <x v="0"/>
    <x v="7"/>
    <x v="11"/>
    <x v="2"/>
    <x v="0"/>
    <s v="Ruben Ausman"/>
    <x v="1"/>
    <x v="15"/>
    <n v="90049"/>
    <s v="OFF-ST-10003479"/>
    <x v="1"/>
    <s v="Storage"/>
    <s v="Eldon Base for stackable storage shelf, platinum"/>
    <n v="78000"/>
    <x v="0"/>
    <x v="19"/>
    <n v="0"/>
    <n v="0"/>
    <n v="156000"/>
  </r>
  <r>
    <n v="21"/>
    <s v="CA-2017-139619"/>
    <d v="2017-09-19T00:00:00"/>
    <x v="3"/>
    <x v="8"/>
    <x v="12"/>
    <x v="0"/>
    <x v="0"/>
    <s v="Erin Smith"/>
    <x v="1"/>
    <x v="6"/>
    <n v="32935"/>
    <s v="OFF-ST-10003282"/>
    <x v="1"/>
    <s v="Storage"/>
    <s v="Advantus 10-Drawer Portable Organizer, Chrome Metal Frame, Smoke Drawers"/>
    <n v="96000"/>
    <x v="0"/>
    <x v="20"/>
    <n v="0.2"/>
    <n v="38400"/>
    <n v="153600"/>
  </r>
  <r>
    <n v="22"/>
    <s v="CA-2016-118255"/>
    <d v="2016-03-11T00:00:00"/>
    <x v="0"/>
    <x v="10"/>
    <x v="2"/>
    <x v="0"/>
    <x v="4"/>
    <s v="Odella Nelson"/>
    <x v="1"/>
    <x v="12"/>
    <n v="55122"/>
    <s v="TEC-AC-10000171"/>
    <x v="2"/>
    <s v="Accessories"/>
    <s v="Verbatim 25 GB 6x Blu-ray Single Layer Recordable Disc, 25/Pack"/>
    <n v="46000"/>
    <x v="0"/>
    <x v="21"/>
    <n v="0"/>
    <n v="0"/>
    <n v="92000"/>
  </r>
  <r>
    <n v="23"/>
    <s v="CA-2014-146703"/>
    <d v="2014-10-20T00:00:00"/>
    <x v="2"/>
    <x v="2"/>
    <x v="14"/>
    <x v="2"/>
    <x v="1"/>
    <s v="Patrick O'Donnell"/>
    <x v="0"/>
    <x v="16"/>
    <n v="48185"/>
    <s v="OFF-ST-10001713"/>
    <x v="1"/>
    <s v="Storage"/>
    <s v="Gould Plastics 9-Pocket Panel Bin, 18-3/8w x 5-1/4d x 20-1/2h, Black"/>
    <n v="212000"/>
    <x v="6"/>
    <x v="22"/>
    <n v="0"/>
    <n v="0"/>
    <n v="848000"/>
  </r>
  <r>
    <n v="24"/>
    <s v="CA-2016-169194"/>
    <d v="2016-06-20T00:00:00"/>
    <x v="0"/>
    <x v="1"/>
    <x v="14"/>
    <x v="1"/>
    <x v="0"/>
    <s v="Lena Hernandez"/>
    <x v="0"/>
    <x v="4"/>
    <n v="19901"/>
    <s v="TEC-AC-10002167"/>
    <x v="2"/>
    <s v="Accessories"/>
    <s v="Imation 8gb Micro Traveldrive Usb 2.0 Flash Drive"/>
    <n v="45000"/>
    <x v="3"/>
    <x v="23"/>
    <n v="0"/>
    <n v="0"/>
    <n v="135000"/>
  </r>
  <r>
    <n v="25"/>
    <s v="CA-2015-115742"/>
    <d v="2015-04-18T00:00:00"/>
    <x v="1"/>
    <x v="3"/>
    <x v="15"/>
    <x v="3"/>
    <x v="0"/>
    <s v="Darren Powers"/>
    <x v="0"/>
    <x v="5"/>
    <n v="47150"/>
    <s v="OFF-BI-10004410"/>
    <x v="1"/>
    <s v="Binders"/>
    <s v="C-Line Peel &amp; Stick Add-On Filing Pockets, 8-3/4 x 5-1/8, 10/Pack"/>
    <n v="39000"/>
    <x v="4"/>
    <x v="24"/>
    <n v="0"/>
    <n v="0"/>
    <n v="234000"/>
  </r>
  <r>
    <n v="26"/>
    <s v="CA-2016-105816"/>
    <d v="2016-12-11T00:00:00"/>
    <x v="0"/>
    <x v="4"/>
    <x v="2"/>
    <x v="2"/>
    <x v="0"/>
    <s v="Janet Molinari"/>
    <x v="1"/>
    <x v="4"/>
    <n v="10024"/>
    <s v="OFF-FA-10000304"/>
    <x v="1"/>
    <s v="Fasteners"/>
    <s v="Advantus Push Pins"/>
    <n v="16000"/>
    <x v="2"/>
    <x v="8"/>
    <n v="0"/>
    <n v="0"/>
    <n v="112000"/>
  </r>
  <r>
    <n v="27"/>
    <s v="CA-2016-111682"/>
    <d v="2016-06-17T00:00:00"/>
    <x v="0"/>
    <x v="1"/>
    <x v="11"/>
    <x v="3"/>
    <x v="0"/>
    <s v="Ted Butterfield"/>
    <x v="0"/>
    <x v="15"/>
    <n v="12180"/>
    <s v="OFF-ST-10000604"/>
    <x v="1"/>
    <s v="Storage"/>
    <s v="Home/Office Personal File Carts"/>
    <n v="209000"/>
    <x v="4"/>
    <x v="25"/>
    <n v="0"/>
    <n v="0"/>
    <n v="1254000"/>
  </r>
  <r>
    <n v="28"/>
    <s v="CA-2015-135545"/>
    <d v="2015-11-24T00:00:00"/>
    <x v="1"/>
    <x v="0"/>
    <x v="16"/>
    <x v="0"/>
    <x v="0"/>
    <s v="Kunst Miller"/>
    <x v="0"/>
    <x v="17"/>
    <n v="90004"/>
    <s v="TEC-AC-10004633"/>
    <x v="2"/>
    <s v="Accessories"/>
    <s v="Verbatim 25 GB 6x Blu-ray Single Layer Recordable Disc, 3/Pack"/>
    <n v="14000"/>
    <x v="0"/>
    <x v="26"/>
    <n v="0"/>
    <n v="0"/>
    <n v="28000"/>
  </r>
  <r>
    <n v="29"/>
    <s v="US-2015-164175"/>
    <d v="2015-04-30T00:00:00"/>
    <x v="1"/>
    <x v="3"/>
    <x v="17"/>
    <x v="3"/>
    <x v="0"/>
    <s v="Paul Stevenson"/>
    <x v="2"/>
    <x v="18"/>
    <n v="60610"/>
    <s v="FUR-CH-10001146"/>
    <x v="0"/>
    <s v="Chairs"/>
    <s v="Global Value Mid-Back Manager's Chair, Gray"/>
    <n v="214000"/>
    <x v="1"/>
    <x v="27"/>
    <n v="0.3"/>
    <n v="321000"/>
    <n v="749000"/>
  </r>
  <r>
    <n v="30"/>
    <s v="CA-2014-106376"/>
    <d v="2014-12-05T00:00:00"/>
    <x v="2"/>
    <x v="4"/>
    <x v="5"/>
    <x v="3"/>
    <x v="0"/>
    <s v="Brendan Sweed"/>
    <x v="1"/>
    <x v="18"/>
    <n v="85234"/>
    <s v="OFF-AR-10002671"/>
    <x v="1"/>
    <s v="Art"/>
    <s v="Hunt BOSTON Model 1606 High-Volume Electric Pencil Sharpener, Beige"/>
    <n v="1114000"/>
    <x v="7"/>
    <x v="28"/>
    <n v="0.2"/>
    <n v="1782400"/>
    <n v="7129600"/>
  </r>
  <r>
    <n v="31"/>
    <s v="CA-2016-119823"/>
    <d v="2016-06-04T00:00:00"/>
    <x v="0"/>
    <x v="1"/>
    <x v="18"/>
    <x v="0"/>
    <x v="0"/>
    <s v="Karen Daniels"/>
    <x v="0"/>
    <x v="15"/>
    <n v="22153"/>
    <s v="OFF-PA-10000482"/>
    <x v="1"/>
    <s v="Paper"/>
    <s v="Snap-A-Way Black Print Carbonless Ruled Speed Letter, Triplicate"/>
    <n v="76000"/>
    <x v="0"/>
    <x v="29"/>
    <n v="0"/>
    <n v="0"/>
    <n v="152000"/>
  </r>
  <r>
    <n v="32"/>
    <s v="CA-2016-106075"/>
    <d v="2016-09-18T00:00:00"/>
    <x v="0"/>
    <x v="8"/>
    <x v="15"/>
    <x v="2"/>
    <x v="0"/>
    <s v="Henry MacAllister"/>
    <x v="0"/>
    <x v="8"/>
    <n v="10009"/>
    <s v="OFF-BI-10004654"/>
    <x v="1"/>
    <s v="Binders"/>
    <s v="Avery Binding System Hidden Tab Executive Style Index Sets"/>
    <n v="5000"/>
    <x v="8"/>
    <x v="30"/>
    <n v="0.2"/>
    <n v="1000"/>
    <n v="4000"/>
  </r>
  <r>
    <n v="33"/>
    <s v="CA-2017-114440"/>
    <d v="2017-09-14T00:00:00"/>
    <x v="3"/>
    <x v="8"/>
    <x v="19"/>
    <x v="1"/>
    <x v="0"/>
    <s v="Tracy Blumstein"/>
    <x v="0"/>
    <x v="2"/>
    <n v="49201"/>
    <s v="OFF-PA-10004675"/>
    <x v="1"/>
    <s v="Paper"/>
    <s v="Telephone Message Books with Fax/Mobile Section, 5 1/2&quot; x 3 3/16&quot;"/>
    <n v="20000"/>
    <x v="3"/>
    <x v="31"/>
    <n v="0"/>
    <n v="0"/>
    <n v="60000"/>
  </r>
  <r>
    <n v="34"/>
    <s v="US-2015-134026"/>
    <d v="2015-04-26T00:00:00"/>
    <x v="1"/>
    <x v="3"/>
    <x v="20"/>
    <x v="1"/>
    <x v="4"/>
    <s v="Joel Eaton"/>
    <x v="0"/>
    <x v="19"/>
    <n v="38109"/>
    <s v="FUR-CH-10000513"/>
    <x v="0"/>
    <s v="Chairs"/>
    <s v="High-Back Leather Manager's Chair"/>
    <n v="832000"/>
    <x v="7"/>
    <x v="32"/>
    <n v="0.2"/>
    <n v="1331200"/>
    <n v="5324800"/>
  </r>
  <r>
    <n v="35"/>
    <s v="US-2017-118038"/>
    <d v="2017-12-09T00:00:00"/>
    <x v="3"/>
    <x v="4"/>
    <x v="3"/>
    <x v="0"/>
    <x v="4"/>
    <s v="Ken Brennan"/>
    <x v="1"/>
    <x v="20"/>
    <n v="77041"/>
    <s v="OFF-BI-10004182"/>
    <x v="1"/>
    <s v="Binders"/>
    <s v="Economy Binders"/>
    <n v="2000"/>
    <x v="3"/>
    <x v="33"/>
    <n v="0.8"/>
    <n v="4800"/>
    <n v="1200"/>
  </r>
  <r>
    <n v="36"/>
    <s v="US-2014-147606"/>
    <d v="2014-11-26T00:00:00"/>
    <x v="2"/>
    <x v="0"/>
    <x v="20"/>
    <x v="0"/>
    <x v="0"/>
    <s v="Joel Eaton"/>
    <x v="0"/>
    <x v="21"/>
    <n v="77070"/>
    <s v="FUR-FU-10003194"/>
    <x v="0"/>
    <s v="Furnishings"/>
    <s v="Eldon Expressions Desk Accessory, Wood Pencil Holder, Oak"/>
    <n v="20000"/>
    <x v="1"/>
    <x v="34"/>
    <n v="0.6"/>
    <n v="60000"/>
    <n v="40000"/>
  </r>
  <r>
    <n v="37"/>
    <s v="CA-2016-127208"/>
    <d v="2016-06-12T00:00:00"/>
    <x v="0"/>
    <x v="1"/>
    <x v="1"/>
    <x v="2"/>
    <x v="0"/>
    <s v="Stewart Carmichael"/>
    <x v="1"/>
    <x v="22"/>
    <n v="35601"/>
    <s v="OFF-AP-10002118"/>
    <x v="1"/>
    <s v="Appliances"/>
    <s v="1.7 Cubic Foot Compact &quot;Cube&quot; Office Refrigerators"/>
    <n v="209000"/>
    <x v="8"/>
    <x v="35"/>
    <n v="0"/>
    <n v="0"/>
    <n v="209000"/>
  </r>
  <r>
    <n v="38"/>
    <s v="CA-2014-139451"/>
    <d v="2014-10-12T00:00:00"/>
    <x v="2"/>
    <x v="2"/>
    <x v="1"/>
    <x v="2"/>
    <x v="4"/>
    <s v="Duane Noonan"/>
    <x v="0"/>
    <x v="11"/>
    <n v="94122"/>
    <s v="OFF-AR-10002053"/>
    <x v="1"/>
    <s v="Art"/>
    <s v="Premium Writing Pencils, Soft, #2 by Central Association for the Blind"/>
    <n v="15000"/>
    <x v="1"/>
    <x v="36"/>
    <n v="0"/>
    <n v="0"/>
    <n v="75000"/>
  </r>
  <r>
    <n v="39"/>
    <s v="CA-2015-149734"/>
    <d v="2015-09-03T00:00:00"/>
    <x v="1"/>
    <x v="8"/>
    <x v="21"/>
    <x v="2"/>
    <x v="0"/>
    <s v="Julie Creighton"/>
    <x v="1"/>
    <x v="23"/>
    <n v="27707"/>
    <s v="OFF-EN-10000927"/>
    <x v="1"/>
    <s v="Envelopes"/>
    <s v="Jet-Pak Recycled Peel 'N' Seal Padded Mailers"/>
    <n v="201000"/>
    <x v="2"/>
    <x v="37"/>
    <n v="0.2"/>
    <n v="281400"/>
    <n v="1125600"/>
  </r>
  <r>
    <n v="40"/>
    <s v="US-2017-119662"/>
    <d v="2017-11-13T00:00:00"/>
    <x v="3"/>
    <x v="0"/>
    <x v="7"/>
    <x v="3"/>
    <x v="4"/>
    <s v="Christopher Schild"/>
    <x v="2"/>
    <x v="12"/>
    <n v="60623"/>
    <s v="OFF-ST-10003656"/>
    <x v="1"/>
    <s v="Storage"/>
    <s v="Safco Industrial Wire Shelving"/>
    <n v="231000"/>
    <x v="3"/>
    <x v="38"/>
    <n v="0.2"/>
    <n v="138600"/>
    <n v="554400"/>
  </r>
  <r>
    <n v="41"/>
    <s v="CA-2017-140088"/>
    <d v="2017-05-28T00:00:00"/>
    <x v="3"/>
    <x v="5"/>
    <x v="22"/>
    <x v="0"/>
    <x v="4"/>
    <s v="Patrick O'Donnell"/>
    <x v="0"/>
    <x v="3"/>
    <n v="29203"/>
    <s v="FUR-CH-10000863"/>
    <x v="0"/>
    <s v="Chairs"/>
    <s v="Novimex Swivel Fabric Task Chair"/>
    <n v="302000"/>
    <x v="0"/>
    <x v="39"/>
    <n v="0"/>
    <n v="0"/>
    <n v="604000"/>
  </r>
  <r>
    <n v="42"/>
    <s v="CA-2017-155558"/>
    <d v="2017-10-26T00:00:00"/>
    <x v="3"/>
    <x v="2"/>
    <x v="20"/>
    <x v="2"/>
    <x v="0"/>
    <s v="Paul Gonzalez"/>
    <x v="0"/>
    <x v="24"/>
    <n v="55901"/>
    <s v="TEC-AC-10001998"/>
    <x v="2"/>
    <s v="Accessories"/>
    <s v="Logitech LS21 Speaker System - PC Multimedia - 2.1-CH - Wired"/>
    <n v="20000"/>
    <x v="8"/>
    <x v="40"/>
    <n v="0"/>
    <n v="0"/>
    <n v="20000"/>
  </r>
  <r>
    <n v="43"/>
    <s v="CA-2016-159695"/>
    <d v="2016-04-05T00:00:00"/>
    <x v="0"/>
    <x v="3"/>
    <x v="5"/>
    <x v="1"/>
    <x v="4"/>
    <s v="Gary Mitchum"/>
    <x v="2"/>
    <x v="25"/>
    <n v="77095"/>
    <s v="OFF-ST-10003442"/>
    <x v="1"/>
    <s v="Storage"/>
    <s v="Eldon Portable Mobile Manager"/>
    <n v="159000"/>
    <x v="2"/>
    <x v="41"/>
    <n v="0.2"/>
    <n v="222600"/>
    <n v="890400"/>
  </r>
  <r>
    <n v="44"/>
    <s v="CA-2016-109806"/>
    <d v="2016-09-17T00:00:00"/>
    <x v="0"/>
    <x v="8"/>
    <x v="11"/>
    <x v="1"/>
    <x v="0"/>
    <s v="Jim Sink"/>
    <x v="1"/>
    <x v="25"/>
    <n v="90036"/>
    <s v="OFF-AR-10004930"/>
    <x v="1"/>
    <s v="Art"/>
    <s v="Turquoise Lead Holder with Pocket Clip"/>
    <n v="21000"/>
    <x v="3"/>
    <x v="42"/>
    <n v="0"/>
    <n v="0"/>
    <n v="63000"/>
  </r>
  <r>
    <n v="45"/>
    <s v="CA-2015-149587"/>
    <d v="2015-01-31T00:00:00"/>
    <x v="1"/>
    <x v="9"/>
    <x v="23"/>
    <x v="2"/>
    <x v="0"/>
    <s v="Karl Braun"/>
    <x v="0"/>
    <x v="25"/>
    <n v="55407"/>
    <s v="OFF-PA-10003177"/>
    <x v="1"/>
    <s v="Paper"/>
    <s v="Xerox 1999"/>
    <n v="13000"/>
    <x v="0"/>
    <x v="43"/>
    <n v="0"/>
    <n v="0"/>
    <n v="26000"/>
  </r>
  <r>
    <n v="46"/>
    <s v="US-2017-109484"/>
    <d v="2017-11-06T00:00:00"/>
    <x v="3"/>
    <x v="0"/>
    <x v="24"/>
    <x v="0"/>
    <x v="4"/>
    <s v="Roger Barcio"/>
    <x v="2"/>
    <x v="9"/>
    <n v="97206"/>
    <s v="OFF-BI-10004738"/>
    <x v="1"/>
    <s v="Binders"/>
    <s v="Flexible Leather- Look Classic Collection Ring Binder"/>
    <n v="6000"/>
    <x v="8"/>
    <x v="33"/>
    <n v="0.7"/>
    <n v="4200"/>
    <n v="1800"/>
  </r>
  <r>
    <n v="47"/>
    <s v="CA-2017-161018"/>
    <d v="2017-11-09T00:00:00"/>
    <x v="3"/>
    <x v="0"/>
    <x v="3"/>
    <x v="3"/>
    <x v="0"/>
    <s v="Parhena Norris"/>
    <x v="2"/>
    <x v="11"/>
    <n v="10009"/>
    <s v="FUR-FU-10000629"/>
    <x v="0"/>
    <s v="Furnishings"/>
    <s v="9-3/4 Diameter Round Wall Clock"/>
    <n v="97000"/>
    <x v="2"/>
    <x v="44"/>
    <n v="0"/>
    <n v="0"/>
    <n v="679000"/>
  </r>
  <r>
    <n v="48"/>
    <s v="CA-2017-157833"/>
    <d v="2017-06-17T00:00:00"/>
    <x v="3"/>
    <x v="1"/>
    <x v="11"/>
    <x v="2"/>
    <x v="4"/>
    <s v="Katherine Ducich"/>
    <x v="0"/>
    <x v="26"/>
    <n v="94122"/>
    <s v="OFF-BI-10001721"/>
    <x v="1"/>
    <s v="Binders"/>
    <s v="Trimflex Flexible Post Binders"/>
    <n v="52000"/>
    <x v="3"/>
    <x v="19"/>
    <n v="0.2"/>
    <n v="31200"/>
    <n v="124800"/>
  </r>
  <r>
    <n v="49"/>
    <s v="CA-2016-149223"/>
    <d v="2016-09-06T00:00:00"/>
    <x v="0"/>
    <x v="8"/>
    <x v="24"/>
    <x v="3"/>
    <x v="0"/>
    <s v="Elpida Rittenbach"/>
    <x v="1"/>
    <x v="8"/>
    <n v="55106"/>
    <s v="OFF-AP-10000358"/>
    <x v="1"/>
    <s v="Appliances"/>
    <s v="Fellowes Basic Home/Office Series Surge Protectors"/>
    <n v="78000"/>
    <x v="4"/>
    <x v="45"/>
    <n v="0"/>
    <n v="0"/>
    <n v="468000"/>
  </r>
  <r>
    <n v="50"/>
    <s v="CA-2016-158568"/>
    <d v="2016-08-29T00:00:00"/>
    <x v="0"/>
    <x v="6"/>
    <x v="25"/>
    <x v="2"/>
    <x v="2"/>
    <s v="Rick Bensley"/>
    <x v="2"/>
    <x v="27"/>
    <n v="60610"/>
    <s v="OFF-PA-10003256"/>
    <x v="1"/>
    <s v="Paper"/>
    <s v="Avery Personal Creations Heavyweight Cards"/>
    <n v="65000"/>
    <x v="2"/>
    <x v="46"/>
    <n v="0.2"/>
    <n v="91000"/>
    <n v="364000"/>
  </r>
  <r>
    <n v="51"/>
    <s v="CA-2016-129903"/>
    <d v="2016-12-01T00:00:00"/>
    <x v="0"/>
    <x v="4"/>
    <x v="26"/>
    <x v="1"/>
    <x v="0"/>
    <s v="Gary Zandusky"/>
    <x v="0"/>
    <x v="0"/>
    <n v="55901"/>
    <s v="OFF-PA-10004040"/>
    <x v="1"/>
    <s v="Paper"/>
    <s v="Universal Premium White Copier/Laser Paper (20Lb. and 87 Bright)"/>
    <n v="24000"/>
    <x v="6"/>
    <x v="47"/>
    <n v="0"/>
    <n v="0"/>
    <n v="96000"/>
  </r>
  <r>
    <n v="52"/>
    <s v="US-2015-156867"/>
    <d v="2015-11-13T00:00:00"/>
    <x v="1"/>
    <x v="0"/>
    <x v="7"/>
    <x v="3"/>
    <x v="4"/>
    <s v="Lena Cacioppo"/>
    <x v="0"/>
    <x v="18"/>
    <n v="80013"/>
    <s v="TEC-AC-10001552"/>
    <x v="2"/>
    <s v="Accessories"/>
    <s v="Logitech K350 2.4Ghz Wireless Keyboard"/>
    <n v="239000"/>
    <x v="4"/>
    <x v="48"/>
    <n v="0.2"/>
    <n v="286800"/>
    <n v="1147200"/>
  </r>
  <r>
    <n v="53"/>
    <s v="CA-2017-119004"/>
    <d v="2017-11-23T00:00:00"/>
    <x v="3"/>
    <x v="0"/>
    <x v="27"/>
    <x v="0"/>
    <x v="0"/>
    <s v="Janet Martin"/>
    <x v="0"/>
    <x v="4"/>
    <n v="28205"/>
    <s v="TEC-AC-10003499"/>
    <x v="2"/>
    <s v="Accessories"/>
    <s v="Memorex Mini Travel Drive 8 GB USB 2.0 Flash Drive"/>
    <n v="75000"/>
    <x v="7"/>
    <x v="49"/>
    <n v="0.2"/>
    <n v="120000"/>
    <n v="480000"/>
  </r>
  <r>
    <n v="54"/>
    <s v="CA-2015-129476"/>
    <d v="2015-10-15T00:00:00"/>
    <x v="1"/>
    <x v="2"/>
    <x v="4"/>
    <x v="0"/>
    <x v="4"/>
    <s v="Pete Armstrong"/>
    <x v="2"/>
    <x v="24"/>
    <n v="60462"/>
    <s v="TEC-AC-10000844"/>
    <x v="2"/>
    <s v="Accessories"/>
    <s v="Logitech Gaming G510s - Keyboard"/>
    <n v="340000"/>
    <x v="1"/>
    <x v="50"/>
    <n v="0.2"/>
    <n v="340000"/>
    <n v="1360000"/>
  </r>
  <r>
    <n v="55"/>
    <s v="CA-2017-146780"/>
    <d v="2017-12-25T00:00:00"/>
    <x v="3"/>
    <x v="4"/>
    <x v="10"/>
    <x v="1"/>
    <x v="4"/>
    <s v="Cynthia Voltz"/>
    <x v="1"/>
    <x v="2"/>
    <n v="10035"/>
    <s v="FUR-FU-10001934"/>
    <x v="0"/>
    <s v="Furnishings"/>
    <s v="Magnifier Swing Arm Lamp"/>
    <n v="42000"/>
    <x v="0"/>
    <x v="51"/>
    <n v="0"/>
    <n v="0"/>
    <n v="84000"/>
  </r>
  <r>
    <n v="56"/>
    <s v="CA-2016-128867"/>
    <d v="2016-11-03T00:00:00"/>
    <x v="0"/>
    <x v="0"/>
    <x v="21"/>
    <x v="2"/>
    <x v="0"/>
    <s v="Clay Ludtke"/>
    <x v="0"/>
    <x v="8"/>
    <n v="50322"/>
    <s v="OFF-AR-10000380"/>
    <x v="1"/>
    <s v="Art"/>
    <s v="Hunt PowerHouse Electric Pencil Sharpener, Blue"/>
    <n v="76000"/>
    <x v="0"/>
    <x v="29"/>
    <n v="0"/>
    <n v="0"/>
    <n v="152000"/>
  </r>
  <r>
    <n v="57"/>
    <s v="CA-2014-115259"/>
    <d v="2014-08-25T00:00:00"/>
    <x v="2"/>
    <x v="6"/>
    <x v="10"/>
    <x v="3"/>
    <x v="3"/>
    <s v="Ryan Crowe"/>
    <x v="0"/>
    <x v="8"/>
    <n v="43229"/>
    <s v="OFF-FA-10000621"/>
    <x v="1"/>
    <s v="Fasteners"/>
    <s v="OIC Colored Binder Clips, Assorted Sizes"/>
    <n v="41000"/>
    <x v="9"/>
    <x v="52"/>
    <n v="0.2"/>
    <n v="114800"/>
    <n v="459200"/>
  </r>
  <r>
    <n v="58"/>
    <s v="CA-2015-110457"/>
    <d v="2015-03-02T00:00:00"/>
    <x v="1"/>
    <x v="10"/>
    <x v="28"/>
    <x v="0"/>
    <x v="0"/>
    <s v="Dave Kipp"/>
    <x v="0"/>
    <x v="13"/>
    <n v="98103"/>
    <s v="FUR-TA-10001768"/>
    <x v="0"/>
    <s v="Tables"/>
    <s v="Hon Racetrack Conference Tables"/>
    <n v="788000"/>
    <x v="3"/>
    <x v="53"/>
    <n v="0"/>
    <n v="0"/>
    <n v="2364000"/>
  </r>
  <r>
    <n v="59"/>
    <s v="US-2015-136476"/>
    <d v="2015-04-05T00:00:00"/>
    <x v="1"/>
    <x v="3"/>
    <x v="5"/>
    <x v="0"/>
    <x v="0"/>
    <s v="Greg Guthrie"/>
    <x v="1"/>
    <x v="4"/>
    <n v="37620"/>
    <s v="OFF-BI-10003650"/>
    <x v="1"/>
    <s v="Binders"/>
    <s v="GBC DocuBind 300 Electric Binding Machine"/>
    <n v="158000"/>
    <x v="8"/>
    <x v="54"/>
    <n v="0.7"/>
    <n v="110600"/>
    <n v="47400"/>
  </r>
  <r>
    <n v="60"/>
    <s v="CA-2016-103730"/>
    <d v="2016-06-12T00:00:00"/>
    <x v="0"/>
    <x v="1"/>
    <x v="1"/>
    <x v="1"/>
    <x v="4"/>
    <s v="Steven Cartwright"/>
    <x v="0"/>
    <x v="28"/>
    <n v="19805"/>
    <s v="FUR-FU-10002157"/>
    <x v="0"/>
    <s v="Furnishings"/>
    <s v="Artistic Insta-Plaque"/>
    <n v="48000"/>
    <x v="3"/>
    <x v="11"/>
    <n v="0"/>
    <n v="0"/>
    <n v="144000"/>
  </r>
  <r>
    <n v="61"/>
    <s v="US-2014-152030"/>
    <d v="2014-12-26T00:00:00"/>
    <x v="2"/>
    <x v="4"/>
    <x v="20"/>
    <x v="1"/>
    <x v="4"/>
    <s v="Alan Dominguez"/>
    <x v="2"/>
    <x v="29"/>
    <n v="77041"/>
    <s v="FUR-CH-10004063"/>
    <x v="0"/>
    <s v="Chairs"/>
    <s v="Global Deluxe High-Back Manager's Chair"/>
    <n v="601000"/>
    <x v="3"/>
    <x v="55"/>
    <n v="0.3"/>
    <n v="540900"/>
    <n v="1262100"/>
  </r>
  <r>
    <n v="62"/>
    <s v="US-2014-134614"/>
    <d v="2014-09-20T00:00:00"/>
    <x v="2"/>
    <x v="8"/>
    <x v="14"/>
    <x v="2"/>
    <x v="4"/>
    <s v="Philip Fox"/>
    <x v="0"/>
    <x v="19"/>
    <n v="61701"/>
    <s v="FUR-TA-10004534"/>
    <x v="0"/>
    <s v="Tables"/>
    <s v="Bevis 44 x 96 Conference Tables"/>
    <n v="618000"/>
    <x v="4"/>
    <x v="56"/>
    <n v="0.5"/>
    <n v="1854000"/>
    <n v="1854000"/>
  </r>
  <r>
    <n v="63"/>
    <s v="US-2017-107272"/>
    <d v="2017-11-05T00:00:00"/>
    <x v="3"/>
    <x v="0"/>
    <x v="5"/>
    <x v="3"/>
    <x v="0"/>
    <s v="Troy Staebel"/>
    <x v="0"/>
    <x v="19"/>
    <n v="85023"/>
    <s v="OFF-BI-10003274"/>
    <x v="1"/>
    <s v="Binders"/>
    <s v="Avery Durable Slant Ring Binders, No Labels"/>
    <n v="3000"/>
    <x v="0"/>
    <x v="33"/>
    <n v="0.7"/>
    <n v="4200"/>
    <n v="1800"/>
  </r>
  <r>
    <n v="64"/>
    <s v="US-2016-125969"/>
    <d v="2016-11-06T00:00:00"/>
    <x v="0"/>
    <x v="0"/>
    <x v="24"/>
    <x v="1"/>
    <x v="0"/>
    <s v="Lindsay Shagiari"/>
    <x v="2"/>
    <x v="16"/>
    <n v="90004"/>
    <s v="FUR-CH-10001146"/>
    <x v="0"/>
    <s v="Chairs"/>
    <s v="Global Task Chair, Black"/>
    <n v="214000"/>
    <x v="0"/>
    <x v="57"/>
    <n v="0.2"/>
    <n v="85600"/>
    <n v="342400"/>
  </r>
  <r>
    <n v="65"/>
    <s v="US-2017-164147"/>
    <d v="2017-02-02T00:00:00"/>
    <x v="3"/>
    <x v="11"/>
    <x v="28"/>
    <x v="1"/>
    <x v="4"/>
    <s v="Dorothy Wardle"/>
    <x v="1"/>
    <x v="10"/>
    <n v="43229"/>
    <s v="TEC-PH-10002293"/>
    <x v="2"/>
    <s v="Phones"/>
    <s v="Anker 36W 4-Port USB Wall Charger Travel Power Adapter for iPhone 5s 5c 5"/>
    <n v="60000"/>
    <x v="1"/>
    <x v="58"/>
    <n v="0.4"/>
    <n v="120000"/>
    <n v="180000"/>
  </r>
  <r>
    <n v="66"/>
    <s v="CA-2016-145583"/>
    <d v="2016-10-13T00:00:00"/>
    <x v="0"/>
    <x v="2"/>
    <x v="7"/>
    <x v="3"/>
    <x v="4"/>
    <s v="Lena Creighton"/>
    <x v="0"/>
    <x v="19"/>
    <n v="95661"/>
    <s v="OFF-PA-10001804"/>
    <x v="1"/>
    <s v="Paper"/>
    <s v="Xerox 195"/>
    <n v="21000"/>
    <x v="3"/>
    <x v="42"/>
    <n v="0"/>
    <n v="0"/>
    <n v="63000"/>
  </r>
  <r>
    <n v="67"/>
    <s v="CA-2016-110366"/>
    <d v="2016-09-05T00:00:00"/>
    <x v="0"/>
    <x v="8"/>
    <x v="5"/>
    <x v="1"/>
    <x v="0"/>
    <s v="Jonathan Doherty"/>
    <x v="1"/>
    <x v="30"/>
    <n v="19140"/>
    <s v="FUR-FU-10004848"/>
    <x v="0"/>
    <s v="Furnishings"/>
    <s v="Howard Miller 13-3/4&quot; Diameter Brushed Chrome Round Wall Clock"/>
    <n v="83000"/>
    <x v="0"/>
    <x v="59"/>
    <n v="0.2"/>
    <n v="33200"/>
    <n v="132800"/>
  </r>
  <r>
    <n v="68"/>
    <s v="CA-2017-106180"/>
    <d v="2017-09-18T00:00:00"/>
    <x v="3"/>
    <x v="8"/>
    <x v="15"/>
    <x v="2"/>
    <x v="0"/>
    <s v="Sally Hughsby"/>
    <x v="1"/>
    <x v="7"/>
    <n v="94122"/>
    <s v="OFF-AR-10000940"/>
    <x v="1"/>
    <s v="Art"/>
    <s v="Newell 343"/>
    <n v="9000"/>
    <x v="3"/>
    <x v="60"/>
    <n v="0"/>
    <n v="0"/>
    <n v="27000"/>
  </r>
  <r>
    <n v="69"/>
    <s v="CA-2017-155376"/>
    <d v="2017-12-22T00:00:00"/>
    <x v="3"/>
    <x v="4"/>
    <x v="6"/>
    <x v="3"/>
    <x v="0"/>
    <s v="Sandra Glassco"/>
    <x v="0"/>
    <x v="26"/>
    <n v="64055"/>
    <s v="OFF-AP-10001058"/>
    <x v="1"/>
    <s v="Appliances"/>
    <s v="Sanyo 2.5 Cubic Foot Mid-Size Office Refrigerators"/>
    <n v="840000"/>
    <x v="3"/>
    <x v="61"/>
    <n v="0"/>
    <n v="0"/>
    <n v="2520000"/>
  </r>
  <r>
    <n v="70"/>
    <s v="CA-2015-110744"/>
    <d v="2015-09-07T00:00:00"/>
    <x v="1"/>
    <x v="8"/>
    <x v="29"/>
    <x v="0"/>
    <x v="0"/>
    <s v="Helen Andreada"/>
    <x v="0"/>
    <x v="7"/>
    <n v="91104"/>
    <s v="OFF-ST-10003656"/>
    <x v="1"/>
    <s v="Storage"/>
    <s v="Safco Industrial Wire Shelving"/>
    <n v="231000"/>
    <x v="2"/>
    <x v="62"/>
    <n v="0"/>
    <n v="0"/>
    <n v="1617000"/>
  </r>
  <r>
    <n v="71"/>
    <s v="CA-2014-110072"/>
    <d v="2014-10-22T00:00:00"/>
    <x v="2"/>
    <x v="2"/>
    <x v="6"/>
    <x v="0"/>
    <x v="4"/>
    <s v="Maureen Gastineau"/>
    <x v="2"/>
    <x v="31"/>
    <n v="43055"/>
    <s v="FUR-FU-10000521"/>
    <x v="0"/>
    <s v="Furnishings"/>
    <s v="Seth Thomas 14&quot; Putty-Colored Wall Clock"/>
    <n v="94000"/>
    <x v="6"/>
    <x v="63"/>
    <n v="0.2"/>
    <n v="75200"/>
    <n v="300800"/>
  </r>
  <r>
    <n v="72"/>
    <s v="CA-2016-114489"/>
    <d v="2016-12-05T00:00:00"/>
    <x v="0"/>
    <x v="4"/>
    <x v="5"/>
    <x v="2"/>
    <x v="1"/>
    <s v="Justin Ellison"/>
    <x v="1"/>
    <x v="13"/>
    <n v="53132"/>
    <s v="TEC-PH-10000215"/>
    <x v="2"/>
    <s v="Phones"/>
    <s v="Plantronics Cordless Phone Headset with In-line Volume - M214C"/>
    <n v="385000"/>
    <x v="10"/>
    <x v="64"/>
    <n v="0"/>
    <n v="0"/>
    <n v="4235000"/>
  </r>
  <r>
    <n v="73"/>
    <s v="CA-2016-158834"/>
    <d v="2016-03-13T00:00:00"/>
    <x v="0"/>
    <x v="10"/>
    <x v="7"/>
    <x v="2"/>
    <x v="2"/>
    <s v="Tamara Willingham"/>
    <x v="2"/>
    <x v="31"/>
    <n v="85254"/>
    <s v="OFF-AP-10000326"/>
    <x v="1"/>
    <s v="Appliances"/>
    <s v="Belkin 7 Outlet SurgeMaster Surge Protector with Phone Protection"/>
    <n v="158000"/>
    <x v="1"/>
    <x v="65"/>
    <n v="0.2"/>
    <n v="158000"/>
    <n v="632000"/>
  </r>
  <r>
    <n v="74"/>
    <s v="CA-2015-124919"/>
    <d v="2015-05-31T00:00:00"/>
    <x v="1"/>
    <x v="5"/>
    <x v="23"/>
    <x v="1"/>
    <x v="1"/>
    <s v="Stephanie Phelps"/>
    <x v="1"/>
    <x v="25"/>
    <n v="95123"/>
    <s v="OFF-PA-10001950"/>
    <x v="1"/>
    <s v="Paper"/>
    <s v="Southworth 25% Cotton Antique Laid Paper &amp; Envelopes"/>
    <n v="59000"/>
    <x v="2"/>
    <x v="66"/>
    <n v="0"/>
    <n v="0"/>
    <n v="413000"/>
  </r>
  <r>
    <n v="75"/>
    <s v="CA-2015-118948"/>
    <d v="2015-05-28T00:00:00"/>
    <x v="1"/>
    <x v="5"/>
    <x v="22"/>
    <x v="0"/>
    <x v="0"/>
    <s v="Neil Knudson"/>
    <x v="2"/>
    <x v="27"/>
    <n v="98105"/>
    <s v="OFF-AR-10001547"/>
    <x v="1"/>
    <s v="Art"/>
    <s v="Newell 311"/>
    <n v="7000"/>
    <x v="3"/>
    <x v="67"/>
    <n v="0"/>
    <n v="0"/>
    <n v="21000"/>
  </r>
  <r>
    <n v="76"/>
    <s v="CA-2014-104269"/>
    <d v="2014-03-01T00:00:00"/>
    <x v="2"/>
    <x v="10"/>
    <x v="26"/>
    <x v="1"/>
    <x v="0"/>
    <s v="Dave Brooks"/>
    <x v="0"/>
    <x v="24"/>
    <n v="98115"/>
    <s v="FUR-CH-10004063"/>
    <x v="0"/>
    <s v="Chairs"/>
    <s v="Global Deluxe High-Back Manager's Chair"/>
    <n v="601000"/>
    <x v="0"/>
    <x v="68"/>
    <n v="0.2"/>
    <n v="240400"/>
    <n v="961600"/>
  </r>
  <r>
    <n v="77"/>
    <s v="CA-2016-114104"/>
    <d v="2016-11-20T00:00:00"/>
    <x v="0"/>
    <x v="0"/>
    <x v="14"/>
    <x v="1"/>
    <x v="0"/>
    <s v="Nora Paige"/>
    <x v="0"/>
    <x v="17"/>
    <n v="73034"/>
    <s v="OFF-LA-10002475"/>
    <x v="1"/>
    <s v="Labels"/>
    <s v="Avery 519"/>
    <n v="15000"/>
    <x v="0"/>
    <x v="1"/>
    <n v="0"/>
    <n v="0"/>
    <n v="30000"/>
  </r>
  <r>
    <n v="78"/>
    <s v="CA-2016-162733"/>
    <d v="2016-05-11T00:00:00"/>
    <x v="0"/>
    <x v="5"/>
    <x v="2"/>
    <x v="0"/>
    <x v="0"/>
    <s v="Ted Trevino"/>
    <x v="0"/>
    <x v="7"/>
    <n v="90045"/>
    <s v="OFF-PA-10002751"/>
    <x v="1"/>
    <s v="Paper"/>
    <s v="Xerox 1920"/>
    <n v="6000"/>
    <x v="8"/>
    <x v="33"/>
    <n v="0"/>
    <n v="0"/>
    <n v="6000"/>
  </r>
  <r>
    <n v="79"/>
    <s v="CA-2015-119697"/>
    <d v="2015-12-28T00:00:00"/>
    <x v="1"/>
    <x v="4"/>
    <x v="22"/>
    <x v="4"/>
    <x v="4"/>
    <s v="Eric Murdock"/>
    <x v="0"/>
    <x v="12"/>
    <n v="19134"/>
    <s v="TEC-AC-10003657"/>
    <x v="2"/>
    <s v="Accessories"/>
    <s v="Lenovo 17-Key USB Numeric Keypad"/>
    <n v="55000"/>
    <x v="0"/>
    <x v="69"/>
    <n v="0.2"/>
    <n v="22000"/>
    <n v="88000"/>
  </r>
  <r>
    <n v="80"/>
    <s v="CA-2016-154508"/>
    <d v="2016-11-16T00:00:00"/>
    <x v="0"/>
    <x v="0"/>
    <x v="9"/>
    <x v="0"/>
    <x v="4"/>
    <s v="Ruben Dartt"/>
    <x v="0"/>
    <x v="28"/>
    <n v="88220"/>
    <s v="OFF-EN-10001990"/>
    <x v="1"/>
    <s v="Envelopes"/>
    <s v="Staple envelope"/>
    <n v="29000"/>
    <x v="1"/>
    <x v="70"/>
    <n v="0"/>
    <n v="0"/>
    <n v="145000"/>
  </r>
  <r>
    <n v="81"/>
    <s v="CA-2016-113817"/>
    <d v="2016-11-07T00:00:00"/>
    <x v="0"/>
    <x v="0"/>
    <x v="29"/>
    <x v="2"/>
    <x v="0"/>
    <s v="Max Jones"/>
    <x v="0"/>
    <x v="24"/>
    <n v="98115"/>
    <s v="OFF-BI-10004002"/>
    <x v="1"/>
    <s v="Binders"/>
    <s v="Wilson Jones International Size A4 Ring Binders"/>
    <n v="28000"/>
    <x v="0"/>
    <x v="71"/>
    <n v="0.2"/>
    <n v="11200"/>
    <n v="44800"/>
  </r>
  <r>
    <n v="82"/>
    <s v="CA-2014-139892"/>
    <d v="2014-09-08T00:00:00"/>
    <x v="2"/>
    <x v="8"/>
    <x v="0"/>
    <x v="1"/>
    <x v="1"/>
    <s v="Becky Martin"/>
    <x v="0"/>
    <x v="25"/>
    <n v="78207"/>
    <s v="OFF-AR-10004441"/>
    <x v="1"/>
    <s v="Art"/>
    <s v="BIC Brite Liner Highlighters"/>
    <n v="10000"/>
    <x v="3"/>
    <x v="1"/>
    <n v="0.2"/>
    <n v="6000"/>
    <n v="24000"/>
  </r>
  <r>
    <n v="83"/>
    <s v="CA-2014-118962"/>
    <d v="2014-08-05T00:00:00"/>
    <x v="2"/>
    <x v="6"/>
    <x v="5"/>
    <x v="2"/>
    <x v="4"/>
    <s v="Chad Sievert"/>
    <x v="0"/>
    <x v="17"/>
    <n v="90004"/>
    <s v="OFF-PA-10000659"/>
    <x v="1"/>
    <s v="Paper"/>
    <s v="Adams Phone Message Book, Professional, 400 Message Capacity, 5 3/6” x 11”"/>
    <n v="21000"/>
    <x v="3"/>
    <x v="42"/>
    <n v="0"/>
    <n v="0"/>
    <n v="63000"/>
  </r>
  <r>
    <n v="84"/>
    <s v="US-2014-100853"/>
    <d v="2014-09-14T00:00:00"/>
    <x v="2"/>
    <x v="8"/>
    <x v="19"/>
    <x v="3"/>
    <x v="0"/>
    <s v="Jennifer Braxton"/>
    <x v="1"/>
    <x v="32"/>
    <n v="60623"/>
    <s v="OFF-AP-10000891"/>
    <x v="1"/>
    <s v="Appliances"/>
    <s v="Kensington 7 Outlet MasterPiece HOMEOFFICE Power Control Center"/>
    <n v="53000"/>
    <x v="0"/>
    <x v="72"/>
    <n v="0.8"/>
    <n v="84800"/>
    <n v="21200"/>
  </r>
  <r>
    <n v="85"/>
    <s v="US-2017-152366"/>
    <d v="2017-04-21T00:00:00"/>
    <x v="3"/>
    <x v="3"/>
    <x v="30"/>
    <x v="0"/>
    <x v="0"/>
    <s v="Shirley Jackson"/>
    <x v="0"/>
    <x v="3"/>
    <n v="77036"/>
    <s v="OFF-AP-10002684"/>
    <x v="1"/>
    <s v="Appliances"/>
    <s v="Acco 7-Outlet Masterpiece Power Center, Wihtout Fax/Phone Line Protection"/>
    <n v="98000"/>
    <x v="6"/>
    <x v="73"/>
    <n v="0.8"/>
    <n v="313600"/>
    <n v="78400"/>
  </r>
  <r>
    <n v="86"/>
    <s v="US-2015-101511"/>
    <d v="2015-11-21T00:00:00"/>
    <x v="1"/>
    <x v="0"/>
    <x v="30"/>
    <x v="3"/>
    <x v="0"/>
    <s v="Joel Eaton"/>
    <x v="0"/>
    <x v="9"/>
    <n v="43055"/>
    <s v="FUR-CH-10004698"/>
    <x v="0"/>
    <s v="Chairs"/>
    <s v="Padded Folding Chairs, Black, 4/Carton"/>
    <n v="397000"/>
    <x v="2"/>
    <x v="74"/>
    <n v="0.3"/>
    <n v="833700"/>
    <n v="1945300"/>
  </r>
  <r>
    <n v="87"/>
    <s v="CA-2015-137225"/>
    <d v="2015-12-15T00:00:00"/>
    <x v="1"/>
    <x v="4"/>
    <x v="4"/>
    <x v="3"/>
    <x v="4"/>
    <s v="Jim Kriz"/>
    <x v="2"/>
    <x v="26"/>
    <n v="10009"/>
    <s v="OFF-AR-10001940"/>
    <x v="1"/>
    <s v="Art"/>
    <s v="Sanford Colorific Eraseable Coloring Pencils, 12 Count"/>
    <n v="4000"/>
    <x v="8"/>
    <x v="75"/>
    <n v="0"/>
    <n v="0"/>
    <n v="4000"/>
  </r>
  <r>
    <n v="88"/>
    <s v="CA-2014-166191"/>
    <d v="2014-12-05T00:00:00"/>
    <x v="2"/>
    <x v="4"/>
    <x v="5"/>
    <x v="3"/>
    <x v="0"/>
    <s v="David Kendrick"/>
    <x v="1"/>
    <x v="9"/>
    <n v="62521"/>
    <s v="OFF-ST-10003455"/>
    <x v="1"/>
    <s v="Storage"/>
    <s v="Tenex File Box, Personal Filing Tote with Lid, Black"/>
    <n v="25000"/>
    <x v="0"/>
    <x v="76"/>
    <n v="0.2"/>
    <n v="10000"/>
    <n v="40000"/>
  </r>
  <r>
    <n v="89"/>
    <s v="CA-2014-158274"/>
    <d v="2014-11-19T00:00:00"/>
    <x v="2"/>
    <x v="0"/>
    <x v="12"/>
    <x v="4"/>
    <x v="4"/>
    <s v="Robert Marley"/>
    <x v="2"/>
    <x v="10"/>
    <n v="71203"/>
    <s v="TEC-PH-10003273"/>
    <x v="2"/>
    <s v="Phones"/>
    <s v="AT&amp;T TR1909W"/>
    <n v="504000"/>
    <x v="6"/>
    <x v="77"/>
    <n v="0"/>
    <n v="0"/>
    <n v="2016000"/>
  </r>
  <r>
    <n v="90"/>
    <s v="CA-2016-105018"/>
    <d v="2016-11-28T00:00:00"/>
    <x v="0"/>
    <x v="0"/>
    <x v="22"/>
    <x v="0"/>
    <x v="4"/>
    <s v="Sally Knutson"/>
    <x v="0"/>
    <x v="23"/>
    <n v="6824"/>
    <s v="OFF-BI-10001890"/>
    <x v="1"/>
    <s v="Binders"/>
    <s v="Avery Poly Binder Pockets"/>
    <n v="8000"/>
    <x v="0"/>
    <x v="78"/>
    <n v="0"/>
    <n v="0"/>
    <n v="16000"/>
  </r>
  <r>
    <n v="91"/>
    <s v="CA-2014-123260"/>
    <d v="2014-08-26T00:00:00"/>
    <x v="2"/>
    <x v="6"/>
    <x v="20"/>
    <x v="1"/>
    <x v="0"/>
    <s v="Frank Merwin"/>
    <x v="2"/>
    <x v="22"/>
    <n v="90032"/>
    <s v="TEC-AC-10002323"/>
    <x v="2"/>
    <s v="Accessories"/>
    <s v="SanDisk Ultra 32 GB MicroSDHC Class 10 Memory Card"/>
    <n v="177000"/>
    <x v="7"/>
    <x v="79"/>
    <n v="0"/>
    <n v="0"/>
    <n v="1416000"/>
  </r>
  <r>
    <n v="92"/>
    <s v="CA-2016-157000"/>
    <d v="2016-07-16T00:00:00"/>
    <x v="0"/>
    <x v="7"/>
    <x v="9"/>
    <x v="1"/>
    <x v="0"/>
    <s v="Alice McCarthy"/>
    <x v="1"/>
    <x v="17"/>
    <n v="75051"/>
    <s v="OFF-ST-10001328"/>
    <x v="1"/>
    <s v="Storage"/>
    <s v="Personal Filing Tote with Lid, Black/Gray"/>
    <n v="38000"/>
    <x v="3"/>
    <x v="80"/>
    <n v="0.2"/>
    <n v="22800"/>
    <n v="91200"/>
  </r>
  <r>
    <n v="93"/>
    <s v="CA-2015-102281"/>
    <d v="2015-10-12T00:00:00"/>
    <x v="1"/>
    <x v="2"/>
    <x v="1"/>
    <x v="4"/>
    <x v="4"/>
    <s v="Mark Packer"/>
    <x v="2"/>
    <x v="19"/>
    <n v="10035"/>
    <s v="FUR-BO-10002613"/>
    <x v="0"/>
    <s v="Bookcases"/>
    <s v="Atlantic Metals Mobile 4-Shelf Bookcases, Custom Colors"/>
    <n v="900000"/>
    <x v="6"/>
    <x v="81"/>
    <n v="0.2"/>
    <n v="720000"/>
    <n v="2880000"/>
  </r>
  <r>
    <n v="94"/>
    <s v="CA-2015-131457"/>
    <d v="2015-10-31T00:00:00"/>
    <x v="1"/>
    <x v="2"/>
    <x v="23"/>
    <x v="3"/>
    <x v="0"/>
    <s v="Mary Zewe"/>
    <x v="1"/>
    <x v="16"/>
    <n v="92374"/>
    <s v="OFF-EN-10001509"/>
    <x v="1"/>
    <s v="Envelopes"/>
    <s v="Poly String Tie Envelopes"/>
    <n v="15000"/>
    <x v="2"/>
    <x v="82"/>
    <n v="0"/>
    <n v="0"/>
    <n v="105000"/>
  </r>
  <r>
    <n v="95"/>
    <s v="CA-2014-140004"/>
    <d v="2014-03-21T00:00:00"/>
    <x v="2"/>
    <x v="10"/>
    <x v="30"/>
    <x v="2"/>
    <x v="0"/>
    <s v="Cassandra Brandow"/>
    <x v="0"/>
    <x v="19"/>
    <n v="45011"/>
    <s v="OFF-AR-10004685"/>
    <x v="1"/>
    <s v="Art"/>
    <s v="Binney &amp; Smith Crayola Metallic Colored Pencils, 8-Color Set"/>
    <n v="8000"/>
    <x v="0"/>
    <x v="78"/>
    <n v="0.2"/>
    <n v="3200"/>
    <n v="12800"/>
  </r>
  <r>
    <n v="96"/>
    <s v="CA-2017-107720"/>
    <d v="2017-11-06T00:00:00"/>
    <x v="3"/>
    <x v="0"/>
    <x v="24"/>
    <x v="0"/>
    <x v="0"/>
    <s v="Valerie Mitchum"/>
    <x v="2"/>
    <x v="0"/>
    <n v="7090"/>
    <s v="OFF-ST-10001414"/>
    <x v="1"/>
    <s v="Storage"/>
    <s v="Decoflex Hanging Personal Folder File"/>
    <n v="47000"/>
    <x v="3"/>
    <x v="83"/>
    <n v="0"/>
    <n v="0"/>
    <n v="141000"/>
  </r>
  <r>
    <n v="97"/>
    <s v="US-2017-124303"/>
    <d v="2017-07-06T00:00:00"/>
    <x v="3"/>
    <x v="7"/>
    <x v="24"/>
    <x v="1"/>
    <x v="0"/>
    <s v="Fred Hopkins"/>
    <x v="1"/>
    <x v="4"/>
    <n v="19120"/>
    <s v="OFF-BI-10000343"/>
    <x v="1"/>
    <s v="Binders"/>
    <s v="Pressboard Covers with Storage Hooks, 9 1/2&quot; x 11&quot;, Light Blue"/>
    <n v="3000"/>
    <x v="0"/>
    <x v="33"/>
    <n v="0.7"/>
    <n v="4200"/>
    <n v="1800"/>
  </r>
  <r>
    <n v="98"/>
    <s v="CA-2017-105074"/>
    <d v="2017-06-24T00:00:00"/>
    <x v="3"/>
    <x v="1"/>
    <x v="16"/>
    <x v="4"/>
    <x v="0"/>
    <s v="Maria Bertelson"/>
    <x v="0"/>
    <x v="11"/>
    <n v="44312"/>
    <s v="OFF-PA-10002666"/>
    <x v="1"/>
    <s v="Paper"/>
    <s v="Southworth 25% Cotton Linen-Finish Paper &amp; Envelopes"/>
    <n v="22000"/>
    <x v="3"/>
    <x v="84"/>
    <n v="0.2"/>
    <n v="13200"/>
    <n v="52800"/>
  </r>
  <r>
    <n v="99"/>
    <s v="CA-2014-133690"/>
    <d v="2014-08-03T00:00:00"/>
    <x v="2"/>
    <x v="6"/>
    <x v="21"/>
    <x v="0"/>
    <x v="0"/>
    <s v="Bruce Stewart"/>
    <x v="0"/>
    <x v="10"/>
    <n v="80219"/>
    <s v="FUR-TA-10004289"/>
    <x v="0"/>
    <s v="Tables"/>
    <s v="BoxOffice By Design Rectangular and Half-Moon Meeting Room Tables"/>
    <n v="219000"/>
    <x v="0"/>
    <x v="85"/>
    <n v="0.5"/>
    <n v="219000"/>
    <n v="219000"/>
  </r>
  <r>
    <n v="100"/>
    <s v="US-2017-116701"/>
    <d v="2017-12-17T00:00:00"/>
    <x v="3"/>
    <x v="4"/>
    <x v="11"/>
    <x v="2"/>
    <x v="4"/>
    <s v="Logan Currie"/>
    <x v="0"/>
    <x v="26"/>
    <n v="75220"/>
    <s v="OFF-AP-10003217"/>
    <x v="1"/>
    <s v="Appliances"/>
    <s v="Eureka Sanitaire  Commercial Upright"/>
    <n v="67000"/>
    <x v="0"/>
    <x v="86"/>
    <n v="0.8"/>
    <n v="107200"/>
    <n v="26800"/>
  </r>
  <r>
    <n v="101"/>
    <s v="CA-2017-126382"/>
    <d v="2017-06-03T00:00:00"/>
    <x v="3"/>
    <x v="1"/>
    <x v="21"/>
    <x v="0"/>
    <x v="4"/>
    <s v="Heather Kirkland"/>
    <x v="1"/>
    <x v="1"/>
    <n v="37064"/>
    <s v="FUR-FU-10002960"/>
    <x v="0"/>
    <s v="Furnishings"/>
    <s v="Eldon 200 Class Desk Accessories, Burgundy"/>
    <n v="36000"/>
    <x v="2"/>
    <x v="87"/>
    <n v="0.2"/>
    <n v="50400"/>
    <n v="201600"/>
  </r>
  <r>
    <n v="102"/>
    <s v="CA-2017-108329"/>
    <d v="2017-12-09T00:00:00"/>
    <x v="3"/>
    <x v="4"/>
    <x v="3"/>
    <x v="4"/>
    <x v="4"/>
    <s v="Laurel Elliston"/>
    <x v="0"/>
    <x v="27"/>
    <n v="90604"/>
    <s v="TEC-PH-10001918"/>
    <x v="2"/>
    <s v="Phones"/>
    <s v="Nortel Business Series Terminal T7208 Digital phone"/>
    <n v="445000"/>
    <x v="6"/>
    <x v="88"/>
    <n v="0.2"/>
    <n v="356000"/>
    <n v="1424000"/>
  </r>
  <r>
    <n v="103"/>
    <s v="CA-2017-135860"/>
    <d v="2017-12-01T00:00:00"/>
    <x v="3"/>
    <x v="4"/>
    <x v="26"/>
    <x v="1"/>
    <x v="4"/>
    <s v="Joseph Holt"/>
    <x v="0"/>
    <x v="19"/>
    <n v="48601"/>
    <s v="OFF-ST-10000642"/>
    <x v="1"/>
    <s v="Storage"/>
    <s v="Tennsco Lockers, Gray"/>
    <n v="84000"/>
    <x v="6"/>
    <x v="89"/>
    <n v="0"/>
    <n v="0"/>
    <n v="336000"/>
  </r>
  <r>
    <n v="104"/>
    <s v="CA-2015-101007"/>
    <d v="2015-02-09T00:00:00"/>
    <x v="1"/>
    <x v="11"/>
    <x v="3"/>
    <x v="1"/>
    <x v="0"/>
    <s v="Michael Stewart"/>
    <x v="1"/>
    <x v="33"/>
    <n v="75220"/>
    <s v="TEC-AC-10001266"/>
    <x v="2"/>
    <s v="Accessories"/>
    <s v="Memorex Micro Travel Drive 8 GB"/>
    <n v="21000"/>
    <x v="0"/>
    <x v="90"/>
    <n v="0.2"/>
    <n v="8400"/>
    <n v="33600"/>
  </r>
  <r>
    <n v="105"/>
    <s v="CA-2015-146262"/>
    <d v="2015-01-02T00:00:00"/>
    <x v="1"/>
    <x v="9"/>
    <x v="28"/>
    <x v="1"/>
    <x v="0"/>
    <s v="Victoria Wilson"/>
    <x v="1"/>
    <x v="31"/>
    <n v="44256"/>
    <s v="OFF-LA-10004544"/>
    <x v="1"/>
    <s v="Labels"/>
    <s v="Avery 505"/>
    <n v="24000"/>
    <x v="0"/>
    <x v="4"/>
    <n v="0.2"/>
    <n v="9600"/>
    <n v="38400"/>
  </r>
  <r>
    <n v="106"/>
    <s v="CA-2016-130162"/>
    <d v="2016-10-28T00:00:00"/>
    <x v="0"/>
    <x v="2"/>
    <x v="22"/>
    <x v="0"/>
    <x v="0"/>
    <s v="Jonathan Howell"/>
    <x v="0"/>
    <x v="17"/>
    <n v="90032"/>
    <s v="OFF-ST-10001328"/>
    <x v="1"/>
    <s v="Storage"/>
    <s v="Personal Filing Tote with Lid, Black/Gray"/>
    <n v="38000"/>
    <x v="4"/>
    <x v="91"/>
    <n v="0"/>
    <n v="0"/>
    <n v="228000"/>
  </r>
  <r>
    <n v="107"/>
    <s v="CA-2015-169397"/>
    <d v="2015-12-24T00:00:00"/>
    <x v="1"/>
    <x v="4"/>
    <x v="16"/>
    <x v="2"/>
    <x v="0"/>
    <s v="Joni Blumstein"/>
    <x v="0"/>
    <x v="2"/>
    <n v="43017"/>
    <s v="OFF-FA-10000585"/>
    <x v="1"/>
    <s v="Fasteners"/>
    <s v="OIC Bulk Pack Metal Binder Clips"/>
    <n v="6000"/>
    <x v="0"/>
    <x v="92"/>
    <n v="0.2"/>
    <n v="2400"/>
    <n v="9600"/>
  </r>
  <r>
    <n v="108"/>
    <s v="CA-2015-163055"/>
    <d v="2015-08-09T00:00:00"/>
    <x v="1"/>
    <x v="6"/>
    <x v="3"/>
    <x v="2"/>
    <x v="4"/>
    <s v="David Smith"/>
    <x v="1"/>
    <x v="21"/>
    <n v="48227"/>
    <s v="OFF-AR-10001026"/>
    <x v="1"/>
    <s v="Art"/>
    <s v="Sanford Uni-Blazer View Highlighters, Chisel Tip, Yellow"/>
    <n v="3000"/>
    <x v="8"/>
    <x v="93"/>
    <n v="0"/>
    <n v="0"/>
    <n v="3000"/>
  </r>
  <r>
    <n v="109"/>
    <s v="US-2015-145436"/>
    <d v="2015-02-28T00:00:00"/>
    <x v="1"/>
    <x v="11"/>
    <x v="22"/>
    <x v="2"/>
    <x v="0"/>
    <s v="Valerie Dominguez"/>
    <x v="0"/>
    <x v="34"/>
    <n v="38401"/>
    <s v="FUR-CH-10004860"/>
    <x v="0"/>
    <s v="Chairs"/>
    <s v="Global Low Back Tilter Chair"/>
    <n v="162000"/>
    <x v="0"/>
    <x v="94"/>
    <n v="0.2"/>
    <n v="64800"/>
    <n v="259200"/>
  </r>
  <r>
    <n v="110"/>
    <s v="US-2014-156216"/>
    <d v="2014-09-13T00:00:00"/>
    <x v="2"/>
    <x v="8"/>
    <x v="7"/>
    <x v="3"/>
    <x v="4"/>
    <s v="Erin Ashbrook"/>
    <x v="1"/>
    <x v="33"/>
    <n v="28205"/>
    <s v="OFF-BI-10001679"/>
    <x v="1"/>
    <s v="Binders"/>
    <s v="GBC Instant Index System for Binding Systems"/>
    <n v="19000"/>
    <x v="2"/>
    <x v="95"/>
    <n v="0.7"/>
    <n v="93100"/>
    <n v="39900"/>
  </r>
  <r>
    <n v="111"/>
    <s v="US-2017-100930"/>
    <d v="2017-04-07T00:00:00"/>
    <x v="3"/>
    <x v="3"/>
    <x v="29"/>
    <x v="3"/>
    <x v="0"/>
    <s v="Christopher Schild"/>
    <x v="2"/>
    <x v="34"/>
    <n v="33614"/>
    <s v="FUR-TA-10001705"/>
    <x v="0"/>
    <s v="Tables"/>
    <s v="Bush Advantage Collection Round Conference Table"/>
    <n v="234000"/>
    <x v="0"/>
    <x v="45"/>
    <n v="0.45"/>
    <n v="210600"/>
    <n v="257400"/>
  </r>
  <r>
    <n v="112"/>
    <s v="CA-2017-160514"/>
    <d v="2017-11-12T00:00:00"/>
    <x v="3"/>
    <x v="0"/>
    <x v="1"/>
    <x v="3"/>
    <x v="0"/>
    <s v="David Bremer"/>
    <x v="1"/>
    <x v="17"/>
    <n v="95051"/>
    <s v="OFF-PA-10002479"/>
    <x v="1"/>
    <s v="Paper"/>
    <s v="Xerox 4200 Series MultiUse Premium Copy Paper (20Lb. and 84 Bright)"/>
    <n v="11000"/>
    <x v="0"/>
    <x v="96"/>
    <n v="0"/>
    <n v="0"/>
    <n v="22000"/>
  </r>
  <r>
    <n v="113"/>
    <s v="CA-2016-157749"/>
    <d v="2016-06-04T00:00:00"/>
    <x v="0"/>
    <x v="1"/>
    <x v="18"/>
    <x v="0"/>
    <x v="4"/>
    <s v="Ken Lonsdale"/>
    <x v="0"/>
    <x v="3"/>
    <n v="60610"/>
    <s v="OFF-PA-10003349"/>
    <x v="1"/>
    <s v="Paper"/>
    <s v="Xerox 1957"/>
    <n v="26000"/>
    <x v="1"/>
    <x v="97"/>
    <n v="0.2"/>
    <n v="26000"/>
    <n v="104000"/>
  </r>
  <r>
    <n v="114"/>
    <s v="CA-2014-131926"/>
    <d v="2014-06-01T00:00:00"/>
    <x v="2"/>
    <x v="1"/>
    <x v="26"/>
    <x v="0"/>
    <x v="0"/>
    <s v="Dianna Wilson"/>
    <x v="2"/>
    <x v="28"/>
    <n v="55044"/>
    <s v="FUR-CH-10004063"/>
    <x v="0"/>
    <s v="Chairs"/>
    <s v="Global Deluxe High-Back Manager's Chair"/>
    <n v="601000"/>
    <x v="2"/>
    <x v="98"/>
    <n v="0"/>
    <n v="0"/>
    <n v="4207000"/>
  </r>
  <r>
    <n v="115"/>
    <s v="CA-2016-154739"/>
    <d v="2016-12-10T00:00:00"/>
    <x v="0"/>
    <x v="4"/>
    <x v="13"/>
    <x v="2"/>
    <x v="0"/>
    <s v="Logan Haushalter"/>
    <x v="0"/>
    <x v="6"/>
    <n v="94109"/>
    <s v="FUR-CH-10002965"/>
    <x v="0"/>
    <s v="Chairs"/>
    <s v="Global Leather Highback Executive Chair with Pneumatic Height Adjustment, Black"/>
    <n v="322000"/>
    <x v="0"/>
    <x v="99"/>
    <n v="0.2"/>
    <n v="128800"/>
    <n v="515200"/>
  </r>
  <r>
    <n v="116"/>
    <s v="CA-2016-145625"/>
    <d v="2016-09-11T00:00:00"/>
    <x v="0"/>
    <x v="8"/>
    <x v="2"/>
    <x v="2"/>
    <x v="0"/>
    <s v="Kelly Collister"/>
    <x v="0"/>
    <x v="35"/>
    <n v="92037"/>
    <s v="OFF-PA-10004569"/>
    <x v="1"/>
    <s v="Paper"/>
    <s v="Wirebound Message Books, Two 4 1/4&quot; x 5&quot; Forms per Page"/>
    <n v="8000"/>
    <x v="8"/>
    <x v="100"/>
    <n v="0"/>
    <n v="0"/>
    <n v="8000"/>
  </r>
  <r>
    <n v="117"/>
    <s v="CA-2016-146941"/>
    <d v="2016-12-10T00:00:00"/>
    <x v="0"/>
    <x v="4"/>
    <x v="13"/>
    <x v="2"/>
    <x v="4"/>
    <s v="Delfina Latchford"/>
    <x v="0"/>
    <x v="3"/>
    <n v="10024"/>
    <s v="OFF-ST-10001228"/>
    <x v="1"/>
    <s v="Storage"/>
    <s v="Fellowes Personal Hanging Folder Files, Navy"/>
    <n v="81000"/>
    <x v="4"/>
    <x v="101"/>
    <n v="0"/>
    <n v="0"/>
    <n v="486000"/>
  </r>
  <r>
    <n v="118"/>
    <s v="US-2015-159982"/>
    <d v="2015-11-28T00:00:00"/>
    <x v="1"/>
    <x v="0"/>
    <x v="22"/>
    <x v="2"/>
    <x v="0"/>
    <s v="Dan Reichenbach"/>
    <x v="1"/>
    <x v="6"/>
    <n v="60623"/>
    <s v="FUR-FU-10002505"/>
    <x v="0"/>
    <s v="Furnishings"/>
    <s v="Eldon 100 Class Desk Accessories"/>
    <n v="13000"/>
    <x v="5"/>
    <x v="102"/>
    <n v="0.6"/>
    <n v="70200"/>
    <n v="46800"/>
  </r>
  <r>
    <n v="119"/>
    <s v="CA-2017-163139"/>
    <d v="2017-12-01T00:00:00"/>
    <x v="3"/>
    <x v="4"/>
    <x v="26"/>
    <x v="1"/>
    <x v="0"/>
    <s v="Craig Carreira"/>
    <x v="0"/>
    <x v="8"/>
    <n v="10009"/>
    <s v="TEC-AC-10000290"/>
    <x v="2"/>
    <s v="Accessories"/>
    <s v="Sabrent 4-Port USB 2.0 Hub"/>
    <n v="21000"/>
    <x v="3"/>
    <x v="42"/>
    <n v="0"/>
    <n v="0"/>
    <n v="63000"/>
  </r>
  <r>
    <n v="120"/>
    <s v="US-2017-155299"/>
    <d v="2017-06-08T00:00:00"/>
    <x v="3"/>
    <x v="1"/>
    <x v="0"/>
    <x v="3"/>
    <x v="0"/>
    <s v="Dorris liebe"/>
    <x v="1"/>
    <x v="21"/>
    <n v="77506"/>
    <s v="OFF-AP-10002203"/>
    <x v="1"/>
    <s v="Appliances"/>
    <s v="Eureka Disposable Bags for Sanitaire Vibra Groomer I Upright Vac"/>
    <n v="2000"/>
    <x v="0"/>
    <x v="75"/>
    <n v="0.8"/>
    <n v="3200"/>
    <n v="800"/>
  </r>
  <r>
    <n v="121"/>
    <s v="US-2014-106992"/>
    <d v="2014-09-19T00:00:00"/>
    <x v="2"/>
    <x v="8"/>
    <x v="12"/>
    <x v="3"/>
    <x v="0"/>
    <s v="Sean Braxton"/>
    <x v="1"/>
    <x v="28"/>
    <n v="77036"/>
    <s v="TEC-MA-10000822"/>
    <x v="2"/>
    <s v="Machines"/>
    <s v="Lexmark MX611dhe Monochrome Laser Printer"/>
    <n v="3060000"/>
    <x v="3"/>
    <x v="103"/>
    <n v="0.4"/>
    <n v="3672000"/>
    <n v="5508000"/>
  </r>
  <r>
    <n v="122"/>
    <s v="CA-2016-125318"/>
    <d v="2016-06-06T00:00:00"/>
    <x v="0"/>
    <x v="1"/>
    <x v="24"/>
    <x v="0"/>
    <x v="4"/>
    <s v="Roy Collins"/>
    <x v="0"/>
    <x v="19"/>
    <n v="60610"/>
    <s v="TEC-PH-10001433"/>
    <x v="2"/>
    <s v="Phones"/>
    <s v="Cisco Small Business SPA 502G VoIP phone"/>
    <n v="329000"/>
    <x v="6"/>
    <x v="104"/>
    <n v="0.2"/>
    <n v="263200"/>
    <n v="1052800"/>
  </r>
  <r>
    <n v="123"/>
    <s v="CA-2015-155040"/>
    <d v="2015-11-10T00:00:00"/>
    <x v="1"/>
    <x v="0"/>
    <x v="13"/>
    <x v="0"/>
    <x v="4"/>
    <s v="Alan Hwang"/>
    <x v="0"/>
    <x v="35"/>
    <n v="94513"/>
    <s v="TEC-AC-10004469"/>
    <x v="2"/>
    <s v="Accessories"/>
    <s v="Microsoft Sculpt Comfort Mouse"/>
    <n v="80000"/>
    <x v="0"/>
    <x v="105"/>
    <n v="0"/>
    <n v="0"/>
    <n v="160000"/>
  </r>
  <r>
    <n v="124"/>
    <s v="CA-2017-136826"/>
    <d v="2017-06-16T00:00:00"/>
    <x v="3"/>
    <x v="1"/>
    <x v="9"/>
    <x v="2"/>
    <x v="0"/>
    <s v="Claudia Bergmann"/>
    <x v="1"/>
    <x v="18"/>
    <n v="27514"/>
    <s v="OFF-AR-10003602"/>
    <x v="1"/>
    <s v="Art"/>
    <s v="Quartet Omega Colored Chalk, 12/Pack"/>
    <n v="15000"/>
    <x v="3"/>
    <x v="106"/>
    <n v="0.2"/>
    <n v="9000"/>
    <n v="36000"/>
  </r>
  <r>
    <n v="125"/>
    <s v="CA-2016-111010"/>
    <d v="2016-01-22T00:00:00"/>
    <x v="0"/>
    <x v="9"/>
    <x v="6"/>
    <x v="2"/>
    <x v="0"/>
    <s v="Paul Gonzalez"/>
    <x v="0"/>
    <x v="11"/>
    <n v="7960"/>
    <s v="OFF-FA-10003472"/>
    <x v="1"/>
    <s v="Fasteners"/>
    <s v="Bagged Rubber Bands"/>
    <n v="8000"/>
    <x v="4"/>
    <x v="4"/>
    <n v="0"/>
    <n v="0"/>
    <n v="48000"/>
  </r>
  <r>
    <n v="126"/>
    <s v="US-2017-145366"/>
    <d v="2017-12-09T00:00:00"/>
    <x v="3"/>
    <x v="4"/>
    <x v="3"/>
    <x v="3"/>
    <x v="0"/>
    <s v="Christine Abelman"/>
    <x v="1"/>
    <x v="35"/>
    <n v="45231"/>
    <s v="OFF-ST-10004180"/>
    <x v="1"/>
    <s v="Storage"/>
    <s v="Safco Commercial Shelving"/>
    <n v="38000"/>
    <x v="8"/>
    <x v="107"/>
    <n v="0.2"/>
    <n v="7600"/>
    <n v="30400"/>
  </r>
  <r>
    <n v="127"/>
    <s v="CA-2017-163979"/>
    <d v="2017-12-28T00:00:00"/>
    <x v="3"/>
    <x v="4"/>
    <x v="22"/>
    <x v="1"/>
    <x v="4"/>
    <s v="Kristen Hastings"/>
    <x v="1"/>
    <x v="21"/>
    <n v="94110"/>
    <s v="OFF-ST-10003208"/>
    <x v="1"/>
    <s v="Storage"/>
    <s v="Adjustable Depth Letter/Legal Cart"/>
    <n v="726000"/>
    <x v="6"/>
    <x v="108"/>
    <n v="0"/>
    <n v="0"/>
    <n v="2904000"/>
  </r>
  <r>
    <n v="128"/>
    <s v="CA-2015-155334"/>
    <d v="2015-07-30T00:00:00"/>
    <x v="1"/>
    <x v="7"/>
    <x v="17"/>
    <x v="1"/>
    <x v="0"/>
    <s v="Helen Andreada"/>
    <x v="0"/>
    <x v="0"/>
    <n v="94109"/>
    <s v="TEC-AC-10003628"/>
    <x v="2"/>
    <s v="Accessories"/>
    <s v="Logitech 910-002974 M325 Wireless Mouse for Web Scrolling"/>
    <n v="210000"/>
    <x v="2"/>
    <x v="109"/>
    <n v="0"/>
    <n v="0"/>
    <n v="1470000"/>
  </r>
  <r>
    <n v="129"/>
    <s v="CA-2017-118136"/>
    <d v="2017-09-16T00:00:00"/>
    <x v="3"/>
    <x v="8"/>
    <x v="9"/>
    <x v="2"/>
    <x v="0"/>
    <s v="Barry Blumstein"/>
    <x v="1"/>
    <x v="14"/>
    <n v="90301"/>
    <s v="OFF-PA-10002615"/>
    <x v="1"/>
    <s v="Paper"/>
    <s v="Ampad Gold Fibre Wirebound Steno Books, 6&quot; x 9&quot;, Gregg Ruled"/>
    <n v="9000"/>
    <x v="0"/>
    <x v="9"/>
    <n v="0"/>
    <n v="0"/>
    <n v="18000"/>
  </r>
  <r>
    <n v="130"/>
    <s v="CA-2017-132976"/>
    <d v="2017-10-13T00:00:00"/>
    <x v="3"/>
    <x v="2"/>
    <x v="7"/>
    <x v="1"/>
    <x v="0"/>
    <s v="Andrew Gjertsen"/>
    <x v="1"/>
    <x v="17"/>
    <n v="19140"/>
    <s v="OFF-PA-10000673"/>
    <x v="1"/>
    <s v="Paper"/>
    <s v="Post-it “Important Message” Note Pad, Neon Colors, 50 Sheets/Pad"/>
    <n v="12000"/>
    <x v="0"/>
    <x v="13"/>
    <n v="0.2"/>
    <n v="4800"/>
    <n v="19200"/>
  </r>
  <r>
    <n v="131"/>
    <s v="US-2015-161991"/>
    <d v="2015-09-26T00:00:00"/>
    <x v="1"/>
    <x v="8"/>
    <x v="20"/>
    <x v="0"/>
    <x v="0"/>
    <s v="Steven Cartwright"/>
    <x v="0"/>
    <x v="19"/>
    <n v="77070"/>
    <s v="OFF-BI-10004967"/>
    <x v="1"/>
    <s v="Binders"/>
    <s v="Round Ring Binders"/>
    <n v="3000"/>
    <x v="1"/>
    <x v="110"/>
    <n v="0.8"/>
    <n v="12000"/>
    <n v="3000"/>
  </r>
  <r>
    <n v="132"/>
    <s v="CA-2015-130890"/>
    <d v="2015-11-02T00:00:00"/>
    <x v="1"/>
    <x v="0"/>
    <x v="28"/>
    <x v="3"/>
    <x v="0"/>
    <s v="Jas O'Carroll"/>
    <x v="0"/>
    <x v="32"/>
    <n v="90004"/>
    <s v="FUR-TA-10002903"/>
    <x v="0"/>
    <s v="Tables"/>
    <s v="Bevis Round Bullnose 29&quot; High Table Top"/>
    <n v="1039000"/>
    <x v="1"/>
    <x v="111"/>
    <n v="0.2"/>
    <n v="1039000"/>
    <n v="4156000"/>
  </r>
  <r>
    <n v="133"/>
    <s v="CA-2015-130883"/>
    <d v="2015-09-26T00:00:00"/>
    <x v="1"/>
    <x v="8"/>
    <x v="20"/>
    <x v="0"/>
    <x v="0"/>
    <s v="Tracy Blumstein"/>
    <x v="0"/>
    <x v="17"/>
    <n v="97206"/>
    <s v="OFF-PA-10000474"/>
    <x v="1"/>
    <s v="Paper"/>
    <s v="Easy-staple paper"/>
    <n v="142000"/>
    <x v="1"/>
    <x v="112"/>
    <n v="0.2"/>
    <n v="142000"/>
    <n v="568000"/>
  </r>
  <r>
    <n v="134"/>
    <s v="CA-2016-112697"/>
    <d v="2016-12-18T00:00:00"/>
    <x v="0"/>
    <x v="4"/>
    <x v="15"/>
    <x v="2"/>
    <x v="0"/>
    <s v="Alan Haines"/>
    <x v="1"/>
    <x v="9"/>
    <n v="33319"/>
    <s v="OFF-BI-10000778"/>
    <x v="1"/>
    <s v="Binders"/>
    <s v="GBC VeloBinder Electric Binding Machine"/>
    <n v="255000"/>
    <x v="2"/>
    <x v="113"/>
    <n v="0.7"/>
    <n v="1249500"/>
    <n v="535500"/>
  </r>
  <r>
    <n v="135"/>
    <s v="CA-2016-110772"/>
    <d v="2016-11-20T00:00:00"/>
    <x v="0"/>
    <x v="0"/>
    <x v="14"/>
    <x v="3"/>
    <x v="0"/>
    <s v="Nick Zandusky"/>
    <x v="2"/>
    <x v="24"/>
    <n v="43229"/>
    <s v="OFF-FA-10002983"/>
    <x v="1"/>
    <s v="Fasteners"/>
    <s v="Advantus SlideClip Paper Clips"/>
    <n v="20000"/>
    <x v="2"/>
    <x v="10"/>
    <n v="0.2"/>
    <n v="28000"/>
    <n v="112000"/>
  </r>
  <r>
    <n v="136"/>
    <s v="CA-2014-111451"/>
    <d v="2014-12-26T00:00:00"/>
    <x v="2"/>
    <x v="4"/>
    <x v="20"/>
    <x v="4"/>
    <x v="0"/>
    <s v="Kelly Lampkin"/>
    <x v="1"/>
    <x v="31"/>
    <n v="80906"/>
    <s v="FUR-FU-10004091"/>
    <x v="0"/>
    <s v="Furnishings"/>
    <s v="Howard Miller 13&quot; Diameter Goldtone Round Wall Clock"/>
    <n v="301000"/>
    <x v="7"/>
    <x v="114"/>
    <n v="0.2"/>
    <n v="481600"/>
    <n v="1926400"/>
  </r>
  <r>
    <n v="137"/>
    <s v="CA-2016-142545"/>
    <d v="2016-10-28T00:00:00"/>
    <x v="0"/>
    <x v="2"/>
    <x v="22"/>
    <x v="2"/>
    <x v="0"/>
    <s v="Jonathan Doherty"/>
    <x v="1"/>
    <x v="5"/>
    <n v="7109"/>
    <s v="OFF-PA-10002105"/>
    <x v="1"/>
    <s v="Paper"/>
    <s v="Xerox 223"/>
    <n v="33000"/>
    <x v="1"/>
    <x v="115"/>
    <n v="0"/>
    <n v="0"/>
    <n v="165000"/>
  </r>
  <r>
    <n v="138"/>
    <s v="US-2017-152380"/>
    <d v="2017-11-19T00:00:00"/>
    <x v="3"/>
    <x v="0"/>
    <x v="12"/>
    <x v="3"/>
    <x v="0"/>
    <s v="Jonathan Howell"/>
    <x v="0"/>
    <x v="27"/>
    <n v="60623"/>
    <s v="FUR-TA-10002533"/>
    <x v="0"/>
    <s v="Tables"/>
    <s v="BPI Conference Tables"/>
    <n v="220000"/>
    <x v="3"/>
    <x v="116"/>
    <n v="0.5"/>
    <n v="330000"/>
    <n v="330000"/>
  </r>
  <r>
    <n v="139"/>
    <s v="CA-2015-144253"/>
    <d v="2015-05-04T00:00:00"/>
    <x v="1"/>
    <x v="5"/>
    <x v="18"/>
    <x v="0"/>
    <x v="0"/>
    <s v="Alan Schoenberger"/>
    <x v="1"/>
    <x v="11"/>
    <n v="10024"/>
    <s v="FUR-FU-10002671"/>
    <x v="0"/>
    <s v="Furnishings"/>
    <s v="Electrix 20W Halogen Replacement Bulb for Zoom-In Desk Lamp"/>
    <n v="27000"/>
    <x v="0"/>
    <x v="117"/>
    <n v="0"/>
    <n v="0"/>
    <n v="54000"/>
  </r>
  <r>
    <n v="140"/>
    <s v="CA-2014-130960"/>
    <d v="2014-12-30T00:00:00"/>
    <x v="2"/>
    <x v="4"/>
    <x v="17"/>
    <x v="2"/>
    <x v="1"/>
    <s v="Ken Brennan"/>
    <x v="1"/>
    <x v="18"/>
    <n v="48180"/>
    <s v="OFF-AR-10003651"/>
    <x v="1"/>
    <s v="Art"/>
    <s v="Newell 350"/>
    <n v="10000"/>
    <x v="3"/>
    <x v="1"/>
    <n v="0"/>
    <n v="0"/>
    <n v="30000"/>
  </r>
  <r>
    <n v="141"/>
    <s v="CA-2014-111003"/>
    <d v="2014-06-01T00:00:00"/>
    <x v="2"/>
    <x v="1"/>
    <x v="26"/>
    <x v="1"/>
    <x v="4"/>
    <s v="Corey Roper"/>
    <x v="2"/>
    <x v="5"/>
    <n v="8701"/>
    <s v="OFF-BI-10001072"/>
    <x v="1"/>
    <s v="Binders"/>
    <s v="GBC Clear Cover, 8-1/2 x 11, unpunched, 25 covers per pack"/>
    <n v="46000"/>
    <x v="3"/>
    <x v="118"/>
    <n v="0"/>
    <n v="0"/>
    <n v="138000"/>
  </r>
  <r>
    <n v="142"/>
    <s v="CA-2017-126774"/>
    <d v="2017-04-15T00:00:00"/>
    <x v="3"/>
    <x v="3"/>
    <x v="4"/>
    <x v="2"/>
    <x v="4"/>
    <s v="Shahid Hopkins"/>
    <x v="0"/>
    <x v="17"/>
    <n v="22204"/>
    <s v="OFF-AR-10002804"/>
    <x v="1"/>
    <s v="Art"/>
    <s v="Faber Castell Col-Erase Pencils"/>
    <n v="5000"/>
    <x v="8"/>
    <x v="30"/>
    <n v="0"/>
    <n v="0"/>
    <n v="5000"/>
  </r>
  <r>
    <n v="143"/>
    <s v="CA-2016-142902"/>
    <d v="2016-09-12T00:00:00"/>
    <x v="0"/>
    <x v="8"/>
    <x v="1"/>
    <x v="1"/>
    <x v="4"/>
    <s v="Ben Peterman"/>
    <x v="1"/>
    <x v="1"/>
    <n v="80004"/>
    <s v="FUR-FU-10001918"/>
    <x v="0"/>
    <s v="Furnishings"/>
    <s v="C-Line Cubicle Keepers Polyproplyene Holder With Velcro Backings"/>
    <n v="16000"/>
    <x v="6"/>
    <x v="119"/>
    <n v="0.2"/>
    <n v="12800"/>
    <n v="51200"/>
  </r>
  <r>
    <n v="144"/>
    <s v="CA-2014-120887"/>
    <d v="2014-09-27T00:00:00"/>
    <x v="2"/>
    <x v="8"/>
    <x v="8"/>
    <x v="3"/>
    <x v="0"/>
    <s v="Thomas Seio"/>
    <x v="1"/>
    <x v="36"/>
    <n v="7601"/>
    <s v="FUR-FU-10001588"/>
    <x v="0"/>
    <s v="Furnishings"/>
    <s v="Deflect-o SuperTray Unbreakable Stackable Tray, Letter, Black"/>
    <n v="88000"/>
    <x v="3"/>
    <x v="120"/>
    <n v="0"/>
    <n v="0"/>
    <n v="264000"/>
  </r>
  <r>
    <n v="145"/>
    <s v="CA-2014-167850"/>
    <d v="2014-08-09T00:00:00"/>
    <x v="2"/>
    <x v="6"/>
    <x v="3"/>
    <x v="1"/>
    <x v="0"/>
    <s v="Andy Gerbode"/>
    <x v="1"/>
    <x v="33"/>
    <n v="33710"/>
    <s v="TEC-PH-10002398"/>
    <x v="2"/>
    <s v="Phones"/>
    <s v="AT&amp;T 1070 Corded Phone"/>
    <n v="179000"/>
    <x v="0"/>
    <x v="121"/>
    <n v="0.2"/>
    <n v="71600"/>
    <n v="286400"/>
  </r>
  <r>
    <n v="146"/>
    <s v="CA-2014-164259"/>
    <d v="2014-12-28T00:00:00"/>
    <x v="2"/>
    <x v="4"/>
    <x v="22"/>
    <x v="1"/>
    <x v="0"/>
    <s v="Sung Pak"/>
    <x v="1"/>
    <x v="17"/>
    <n v="19143"/>
    <s v="OFF-AR-10003373"/>
    <x v="1"/>
    <s v="Art"/>
    <s v="Boston School Pro Electric Pencil Sharpener, 1670"/>
    <n v="100000"/>
    <x v="6"/>
    <x v="122"/>
    <n v="0.2"/>
    <n v="80000"/>
    <n v="320000"/>
  </r>
  <r>
    <n v="147"/>
    <s v="CA-2014-164973"/>
    <d v="2014-11-04T00:00:00"/>
    <x v="2"/>
    <x v="0"/>
    <x v="18"/>
    <x v="2"/>
    <x v="3"/>
    <s v="Nathan Mautz"/>
    <x v="2"/>
    <x v="26"/>
    <n v="10024"/>
    <s v="FUR-CH-10002602"/>
    <x v="0"/>
    <s v="Chairs"/>
    <s v="DMI Arturo Collection Mission-style Design Wood Chair"/>
    <n v="136000"/>
    <x v="8"/>
    <x v="123"/>
    <n v="0.1"/>
    <n v="13600"/>
    <n v="122400"/>
  </r>
  <r>
    <n v="148"/>
    <s v="CA-2014-156601"/>
    <d v="2014-09-19T00:00:00"/>
    <x v="2"/>
    <x v="8"/>
    <x v="12"/>
    <x v="1"/>
    <x v="0"/>
    <s v="Frank Atkinson"/>
    <x v="1"/>
    <x v="33"/>
    <n v="90805"/>
    <s v="OFF-FA-10000624"/>
    <x v="1"/>
    <s v="Fasteners"/>
    <s v="OIC Binder Clips"/>
    <n v="8000"/>
    <x v="0"/>
    <x v="78"/>
    <n v="0"/>
    <n v="0"/>
    <n v="16000"/>
  </r>
  <r>
    <n v="149"/>
    <s v="CA-2016-162138"/>
    <d v="2016-04-23T00:00:00"/>
    <x v="0"/>
    <x v="3"/>
    <x v="27"/>
    <x v="2"/>
    <x v="0"/>
    <s v="Grace Kelly"/>
    <x v="1"/>
    <x v="36"/>
    <n v="92345"/>
    <s v="OFF-BI-10004593"/>
    <x v="1"/>
    <s v="Binders"/>
    <s v="Ibico Laser Imprintable Binding System Covers"/>
    <n v="252000"/>
    <x v="4"/>
    <x v="124"/>
    <n v="0.2"/>
    <n v="302400"/>
    <n v="1209600"/>
  </r>
  <r>
    <n v="150"/>
    <s v="CA-2017-153339"/>
    <d v="2017-11-03T00:00:00"/>
    <x v="3"/>
    <x v="0"/>
    <x v="21"/>
    <x v="2"/>
    <x v="3"/>
    <s v="Don Jones"/>
    <x v="1"/>
    <x v="3"/>
    <n v="37130"/>
    <s v="FUR-FU-10001967"/>
    <x v="0"/>
    <s v="Furnishings"/>
    <s v="Telescoping Adjustable Floor Lamp"/>
    <n v="16000"/>
    <x v="8"/>
    <x v="78"/>
    <n v="0.2"/>
    <n v="3200"/>
    <n v="12800"/>
  </r>
  <r>
    <n v="151"/>
    <s v="US-2016-141544"/>
    <d v="2016-08-30T00:00:00"/>
    <x v="0"/>
    <x v="6"/>
    <x v="17"/>
    <x v="2"/>
    <x v="4"/>
    <s v="Patrick O'Brill"/>
    <x v="0"/>
    <x v="30"/>
    <n v="19143"/>
    <s v="TEC-PH-10003645"/>
    <x v="2"/>
    <s v="Phones"/>
    <s v="Aastra 57i VoIP phone"/>
    <n v="291000"/>
    <x v="3"/>
    <x v="125"/>
    <n v="0.4"/>
    <n v="349200"/>
    <n v="523800"/>
  </r>
  <r>
    <n v="152"/>
    <s v="US-2016-150147"/>
    <d v="2016-04-25T00:00:00"/>
    <x v="0"/>
    <x v="3"/>
    <x v="10"/>
    <x v="2"/>
    <x v="0"/>
    <s v="John Lucas"/>
    <x v="0"/>
    <x v="6"/>
    <n v="19134"/>
    <s v="TEC-PH-10004614"/>
    <x v="2"/>
    <s v="Phones"/>
    <s v="AT&amp;T 841000 Phone"/>
    <n v="83000"/>
    <x v="0"/>
    <x v="59"/>
    <n v="0.4"/>
    <n v="66400"/>
    <n v="99600"/>
  </r>
  <r>
    <n v="153"/>
    <s v="CA-2015-137946"/>
    <d v="2015-09-01T00:00:00"/>
    <x v="1"/>
    <x v="8"/>
    <x v="26"/>
    <x v="2"/>
    <x v="1"/>
    <s v="Doug Bickford"/>
    <x v="0"/>
    <x v="16"/>
    <n v="90045"/>
    <s v="OFF-BI-10001922"/>
    <x v="1"/>
    <s v="Binders"/>
    <s v="Storex Dura Pro Binders"/>
    <n v="5000"/>
    <x v="8"/>
    <x v="30"/>
    <n v="0.2"/>
    <n v="1000"/>
    <n v="4000"/>
  </r>
  <r>
    <n v="154"/>
    <s v="CA-2014-129924"/>
    <d v="2014-07-12T00:00:00"/>
    <x v="2"/>
    <x v="7"/>
    <x v="1"/>
    <x v="3"/>
    <x v="3"/>
    <s v="Alyssa Crouse"/>
    <x v="1"/>
    <x v="10"/>
    <n v="94122"/>
    <s v="OFF-BI-10003314"/>
    <x v="1"/>
    <s v="Binders"/>
    <s v="Tuff Stuff Recycled Round Ring Binders"/>
    <n v="8000"/>
    <x v="0"/>
    <x v="78"/>
    <n v="0.2"/>
    <n v="3200"/>
    <n v="12800"/>
  </r>
  <r>
    <n v="155"/>
    <s v="CA-2015-128167"/>
    <d v="2015-06-22T00:00:00"/>
    <x v="1"/>
    <x v="1"/>
    <x v="6"/>
    <x v="1"/>
    <x v="4"/>
    <s v="Ken Lonsdale"/>
    <x v="0"/>
    <x v="10"/>
    <n v="84041"/>
    <s v="OFF-FA-10000490"/>
    <x v="1"/>
    <s v="Fasteners"/>
    <s v="OIC Binder Clips, Mini, 1/4&quot; Capacity, Black"/>
    <n v="5000"/>
    <x v="6"/>
    <x v="40"/>
    <n v="0"/>
    <n v="0"/>
    <n v="20000"/>
  </r>
  <r>
    <n v="156"/>
    <s v="CA-2014-122336"/>
    <d v="2014-04-13T00:00:00"/>
    <x v="2"/>
    <x v="3"/>
    <x v="7"/>
    <x v="0"/>
    <x v="0"/>
    <s v="Jonathan Doherty"/>
    <x v="1"/>
    <x v="9"/>
    <n v="19140"/>
    <s v="OFF-AR-10000122"/>
    <x v="1"/>
    <s v="Art"/>
    <s v="Newell 314"/>
    <n v="18000"/>
    <x v="6"/>
    <x v="126"/>
    <n v="0.2"/>
    <n v="14400"/>
    <n v="57600"/>
  </r>
  <r>
    <n v="157"/>
    <s v="US-2015-120712"/>
    <d v="2015-12-20T00:00:00"/>
    <x v="1"/>
    <x v="4"/>
    <x v="14"/>
    <x v="1"/>
    <x v="0"/>
    <s v="Chad Sievert"/>
    <x v="0"/>
    <x v="5"/>
    <n v="78745"/>
    <s v="OFF-ST-10000107"/>
    <x v="1"/>
    <s v="Storage"/>
    <s v="Fellowes Super Stor/Drawer"/>
    <n v="56000"/>
    <x v="6"/>
    <x v="127"/>
    <n v="0.2"/>
    <n v="44800"/>
    <n v="179200"/>
  </r>
  <r>
    <n v="158"/>
    <s v="CA-2017-169901"/>
    <d v="2017-06-15T00:00:00"/>
    <x v="3"/>
    <x v="1"/>
    <x v="4"/>
    <x v="1"/>
    <x v="4"/>
    <s v="Clay Cheatham"/>
    <x v="0"/>
    <x v="4"/>
    <n v="94122"/>
    <s v="TEC-PH-10002293"/>
    <x v="2"/>
    <s v="Phones"/>
    <s v="Anker 36W 4-Port USB Wall Charger Travel Power Adapter for iPhone 5s 5c 5"/>
    <n v="60000"/>
    <x v="3"/>
    <x v="128"/>
    <n v="0.2"/>
    <n v="36000"/>
    <n v="144000"/>
  </r>
  <r>
    <n v="159"/>
    <s v="CA-2017-134306"/>
    <d v="2017-07-08T00:00:00"/>
    <x v="3"/>
    <x v="7"/>
    <x v="0"/>
    <x v="2"/>
    <x v="4"/>
    <s v="Tamara Dahlen"/>
    <x v="0"/>
    <x v="35"/>
    <n v="1852"/>
    <s v="OFF-AR-10004027"/>
    <x v="1"/>
    <s v="Art"/>
    <s v="Binney &amp; Smith inkTank Erasable Desk Highlighter, Chisel Tip, Yellow, 12/Box"/>
    <n v="8000"/>
    <x v="3"/>
    <x v="13"/>
    <n v="0"/>
    <n v="0"/>
    <n v="24000"/>
  </r>
  <r>
    <n v="160"/>
    <s v="CA-2016-129714"/>
    <d v="2016-09-01T00:00:00"/>
    <x v="0"/>
    <x v="8"/>
    <x v="26"/>
    <x v="1"/>
    <x v="4"/>
    <s v="Adam Bellavance"/>
    <x v="2"/>
    <x v="18"/>
    <n v="10009"/>
    <s v="TEC-AC-10000290"/>
    <x v="2"/>
    <s v="Accessories"/>
    <s v="Sabrent 4-Port USB 2.0 Hub"/>
    <n v="21000"/>
    <x v="8"/>
    <x v="67"/>
    <n v="0"/>
    <n v="0"/>
    <n v="21000"/>
  </r>
  <r>
    <n v="161"/>
    <s v="CA-2016-138520"/>
    <d v="2016-04-08T00:00:00"/>
    <x v="0"/>
    <x v="3"/>
    <x v="0"/>
    <x v="2"/>
    <x v="3"/>
    <s v="Jeremy Lonsdale"/>
    <x v="0"/>
    <x v="31"/>
    <n v="10035"/>
    <s v="FUR-BO-10002268"/>
    <x v="0"/>
    <s v="Bookcases"/>
    <s v="Sauder Barrister Bookcases"/>
    <n v="389000"/>
    <x v="4"/>
    <x v="129"/>
    <n v="0.2"/>
    <n v="466800"/>
    <n v="1867200"/>
  </r>
  <r>
    <n v="162"/>
    <s v="CA-2016-130001"/>
    <d v="2016-04-23T00:00:00"/>
    <x v="0"/>
    <x v="3"/>
    <x v="27"/>
    <x v="2"/>
    <x v="0"/>
    <s v="Heather Kirkland"/>
    <x v="1"/>
    <x v="22"/>
    <n v="28205"/>
    <s v="OFF-PA-10002666"/>
    <x v="1"/>
    <s v="Paper"/>
    <s v="Southworth 25% Cotton Linen-Finish Paper &amp; Envelopes"/>
    <n v="22000"/>
    <x v="1"/>
    <x v="69"/>
    <n v="0.2"/>
    <n v="22000"/>
    <n v="88000"/>
  </r>
  <r>
    <n v="163"/>
    <s v="CA-2017-155698"/>
    <d v="2017-03-08T00:00:00"/>
    <x v="3"/>
    <x v="10"/>
    <x v="0"/>
    <x v="4"/>
    <x v="2"/>
    <s v="Victoria Brennan"/>
    <x v="1"/>
    <x v="30"/>
    <n v="31907"/>
    <s v="OFF-AP-10001124"/>
    <x v="1"/>
    <s v="Appliances"/>
    <s v="Belkin 8 Outlet SurgeMaster II Gold Surge Protector with Phone Protection"/>
    <n v="648000"/>
    <x v="7"/>
    <x v="130"/>
    <n v="0"/>
    <n v="0"/>
    <n v="5184000"/>
  </r>
  <r>
    <n v="164"/>
    <s v="CA-2017-144904"/>
    <d v="2017-09-25T00:00:00"/>
    <x v="3"/>
    <x v="8"/>
    <x v="10"/>
    <x v="3"/>
    <x v="4"/>
    <s v="Katrina Willman"/>
    <x v="0"/>
    <x v="29"/>
    <n v="10009"/>
    <s v="OFF-LA-10001158"/>
    <x v="1"/>
    <s v="Labels"/>
    <s v="Avery Address/Shipping Labels for Typewriters, 4&quot; x 2&quot;"/>
    <n v="21000"/>
    <x v="0"/>
    <x v="90"/>
    <n v="0"/>
    <n v="0"/>
    <n v="42000"/>
  </r>
  <r>
    <n v="165"/>
    <s v="CA-2014-123344"/>
    <d v="2014-09-24T00:00:00"/>
    <x v="2"/>
    <x v="8"/>
    <x v="16"/>
    <x v="2"/>
    <x v="0"/>
    <s v="Julia Dunbar"/>
    <x v="0"/>
    <x v="6"/>
    <n v="94109"/>
    <s v="OFF-ST-10001713"/>
    <x v="1"/>
    <s v="Storage"/>
    <s v="Gould Plastics 9-Pocket Panel Bin, 18-3/8w x 5-1/4d x 20-1/2h, Black"/>
    <n v="212000"/>
    <x v="6"/>
    <x v="22"/>
    <n v="0"/>
    <n v="0"/>
    <n v="848000"/>
  </r>
  <r>
    <n v="166"/>
    <s v="CA-2016-155516"/>
    <d v="2016-10-21T00:00:00"/>
    <x v="0"/>
    <x v="2"/>
    <x v="30"/>
    <x v="2"/>
    <x v="0"/>
    <s v="Michael Kennedy"/>
    <x v="1"/>
    <x v="27"/>
    <n v="6040"/>
    <s v="OFF-BI-10002412"/>
    <x v="1"/>
    <s v="Binders"/>
    <s v="Wilson Jones “Snap” Scratch Pad Binder Tool for Ring Binders"/>
    <n v="24000"/>
    <x v="6"/>
    <x v="47"/>
    <n v="0"/>
    <n v="0"/>
    <n v="96000"/>
  </r>
  <r>
    <n v="167"/>
    <s v="CA-2017-104745"/>
    <d v="2017-05-29T00:00:00"/>
    <x v="3"/>
    <x v="5"/>
    <x v="25"/>
    <x v="2"/>
    <x v="2"/>
    <s v="Guy Thornton"/>
    <x v="0"/>
    <x v="9"/>
    <n v="78550"/>
    <s v="OFF-PA-10002036"/>
    <x v="1"/>
    <s v="Paper"/>
    <s v="Xerox 1930"/>
    <n v="26000"/>
    <x v="1"/>
    <x v="97"/>
    <n v="0.2"/>
    <n v="26000"/>
    <n v="104000"/>
  </r>
  <r>
    <n v="168"/>
    <s v="US-2014-119137"/>
    <d v="2014-07-23T00:00:00"/>
    <x v="2"/>
    <x v="7"/>
    <x v="27"/>
    <x v="3"/>
    <x v="1"/>
    <s v="Arthur Gainer"/>
    <x v="0"/>
    <x v="35"/>
    <n v="85705"/>
    <s v="OFF-BI-10001982"/>
    <x v="1"/>
    <s v="Binders"/>
    <s v="Wilson Jones Custom Binder Spines &amp; Labels"/>
    <n v="9000"/>
    <x v="1"/>
    <x v="106"/>
    <n v="0.7"/>
    <n v="31499.999999999996"/>
    <n v="13500.000000000004"/>
  </r>
  <r>
    <n v="169"/>
    <s v="US-2016-134656"/>
    <d v="2016-09-28T00:00:00"/>
    <x v="0"/>
    <x v="8"/>
    <x v="22"/>
    <x v="3"/>
    <x v="4"/>
    <s v="Muhammed MacIntyre"/>
    <x v="1"/>
    <x v="36"/>
    <n v="62301"/>
    <s v="OFF-PA-10003039"/>
    <x v="1"/>
    <s v="Paper"/>
    <s v="Xerox 1960"/>
    <n v="100000"/>
    <x v="6"/>
    <x v="122"/>
    <n v="0.2"/>
    <n v="80000"/>
    <n v="320000"/>
  </r>
  <r>
    <n v="170"/>
    <s v="US-2017-134481"/>
    <d v="2017-08-27T00:00:00"/>
    <x v="3"/>
    <x v="6"/>
    <x v="8"/>
    <x v="3"/>
    <x v="0"/>
    <s v="Allen Rosenblatt"/>
    <x v="1"/>
    <x v="19"/>
    <n v="2038"/>
    <s v="FUR-TA-10004915"/>
    <x v="0"/>
    <s v="Tables"/>
    <s v="Office Impressions End Table, 20-1/2&quot;H x 24&quot;W x 20&quot;D"/>
    <n v="1489000"/>
    <x v="2"/>
    <x v="131"/>
    <n v="0.3"/>
    <n v="3126900"/>
    <n v="7296100"/>
  </r>
  <r>
    <n v="171"/>
    <s v="CA-2015-130792"/>
    <d v="2015-04-28T00:00:00"/>
    <x v="1"/>
    <x v="3"/>
    <x v="22"/>
    <x v="1"/>
    <x v="0"/>
    <s v="Russell Applegate"/>
    <x v="0"/>
    <x v="7"/>
    <n v="77095"/>
    <s v="OFF-AP-10000696"/>
    <x v="1"/>
    <s v="Appliances"/>
    <s v="Holmes Odor Grabber"/>
    <n v="9000"/>
    <x v="3"/>
    <x v="60"/>
    <n v="0.8"/>
    <n v="21600"/>
    <n v="5400"/>
  </r>
  <r>
    <n v="172"/>
    <s v="CA-2016-134775"/>
    <d v="2016-10-28T00:00:00"/>
    <x v="0"/>
    <x v="2"/>
    <x v="22"/>
    <x v="2"/>
    <x v="4"/>
    <s v="Alejandro Savely"/>
    <x v="1"/>
    <x v="1"/>
    <n v="94109"/>
    <s v="OFF-PA-10004734"/>
    <x v="1"/>
    <s v="Paper"/>
    <s v="Southworth Structures Collection"/>
    <n v="51000"/>
    <x v="2"/>
    <x v="132"/>
    <n v="0"/>
    <n v="0"/>
    <n v="357000"/>
  </r>
  <r>
    <n v="173"/>
    <s v="CA-2015-125395"/>
    <d v="2015-06-26T00:00:00"/>
    <x v="1"/>
    <x v="1"/>
    <x v="20"/>
    <x v="3"/>
    <x v="0"/>
    <s v="Laura Armstrong"/>
    <x v="1"/>
    <x v="35"/>
    <n v="48180"/>
    <s v="TEC-AC-10004708"/>
    <x v="2"/>
    <s v="Accessories"/>
    <s v="Sony 32GB Class 10 Micro SDHC R40 Memory Card"/>
    <n v="42000"/>
    <x v="0"/>
    <x v="51"/>
    <n v="0"/>
    <n v="0"/>
    <n v="84000"/>
  </r>
  <r>
    <n v="174"/>
    <s v="US-2015-168935"/>
    <d v="2015-11-27T00:00:00"/>
    <x v="1"/>
    <x v="0"/>
    <x v="8"/>
    <x v="4"/>
    <x v="0"/>
    <s v="Denny Ordway"/>
    <x v="0"/>
    <x v="32"/>
    <n v="33024"/>
    <s v="FUR-TA-10000617"/>
    <x v="0"/>
    <s v="Tables"/>
    <s v="Hon Practical Foundations 30 x 60 Training Table, Light Gray/Charcoal"/>
    <n v="376000"/>
    <x v="3"/>
    <x v="133"/>
    <n v="0.45"/>
    <n v="507600"/>
    <n v="620400"/>
  </r>
  <r>
    <n v="175"/>
    <s v="CA-2015-122756"/>
    <d v="2015-12-03T00:00:00"/>
    <x v="1"/>
    <x v="4"/>
    <x v="21"/>
    <x v="4"/>
    <x v="4"/>
    <s v="Dean Katz"/>
    <x v="1"/>
    <x v="14"/>
    <n v="19140"/>
    <s v="TEC-MA-10001681"/>
    <x v="2"/>
    <s v="Machines"/>
    <s v="Lexmark MarkNet N8150 Wireless Print Server"/>
    <n v="483000"/>
    <x v="6"/>
    <x v="134"/>
    <n v="0.7"/>
    <n v="1352400"/>
    <n v="579600"/>
  </r>
  <r>
    <n v="176"/>
    <s v="CA-2014-115973"/>
    <d v="2014-11-24T00:00:00"/>
    <x v="2"/>
    <x v="0"/>
    <x v="16"/>
    <x v="3"/>
    <x v="4"/>
    <s v="Nathan Gelder"/>
    <x v="0"/>
    <x v="19"/>
    <n v="45231"/>
    <s v="OFF-AR-10004757"/>
    <x v="1"/>
    <s v="Art"/>
    <s v="Crayola Colored Pencils"/>
    <n v="3000"/>
    <x v="8"/>
    <x v="93"/>
    <n v="0.2"/>
    <n v="600"/>
    <n v="2400"/>
  </r>
  <r>
    <n v="177"/>
    <s v="CA-2017-101798"/>
    <d v="2017-12-11T00:00:00"/>
    <x v="3"/>
    <x v="4"/>
    <x v="2"/>
    <x v="3"/>
    <x v="4"/>
    <s v="Mike Vittorini"/>
    <x v="0"/>
    <x v="24"/>
    <n v="10009"/>
    <s v="OFF-BI-10000050"/>
    <x v="1"/>
    <s v="Binders"/>
    <s v="Angle-D Binders with Locking Rings, Label Holders"/>
    <n v="24000"/>
    <x v="6"/>
    <x v="47"/>
    <n v="0.2"/>
    <n v="19200"/>
    <n v="76800"/>
  </r>
  <r>
    <n v="178"/>
    <s v="US-2014-135972"/>
    <d v="2014-09-21T00:00:00"/>
    <x v="2"/>
    <x v="8"/>
    <x v="30"/>
    <x v="0"/>
    <x v="0"/>
    <s v="Jack Garza"/>
    <x v="0"/>
    <x v="3"/>
    <n v="98198"/>
    <s v="TEC-PH-10003012"/>
    <x v="2"/>
    <s v="Phones"/>
    <s v="Nortel Meridian M3904 Professional Digital phone"/>
    <n v="247000"/>
    <x v="0"/>
    <x v="135"/>
    <n v="0.2"/>
    <n v="98800"/>
    <n v="395200"/>
  </r>
  <r>
    <n v="179"/>
    <s v="US-2014-134971"/>
    <d v="2014-06-07T00:00:00"/>
    <x v="2"/>
    <x v="1"/>
    <x v="29"/>
    <x v="2"/>
    <x v="4"/>
    <s v="Bart Pistole"/>
    <x v="1"/>
    <x v="20"/>
    <n v="61604"/>
    <s v="OFF-BI-10003982"/>
    <x v="1"/>
    <s v="Binders"/>
    <s v="Wilson Jones Century Plastic Molded Ring Binders"/>
    <n v="13000"/>
    <x v="3"/>
    <x v="136"/>
    <n v="0.8"/>
    <n v="31200"/>
    <n v="7800"/>
  </r>
  <r>
    <n v="180"/>
    <s v="CA-2017-102946"/>
    <d v="2017-06-30T00:00:00"/>
    <x v="3"/>
    <x v="1"/>
    <x v="17"/>
    <x v="3"/>
    <x v="4"/>
    <s v="Victor Preis"/>
    <x v="2"/>
    <x v="15"/>
    <n v="89115"/>
    <s v="OFF-BI-10004492"/>
    <x v="1"/>
    <s v="Binders"/>
    <s v="Tuf-Vin Binders"/>
    <n v="76000"/>
    <x v="3"/>
    <x v="91"/>
    <n v="0.2"/>
    <n v="45600"/>
    <n v="182400"/>
  </r>
  <r>
    <n v="181"/>
    <s v="CA-2017-165603"/>
    <d v="2017-10-17T00:00:00"/>
    <x v="3"/>
    <x v="2"/>
    <x v="11"/>
    <x v="2"/>
    <x v="0"/>
    <s v="Saphhira Shifley"/>
    <x v="1"/>
    <x v="19"/>
    <n v="2886"/>
    <s v="OFF-ST-10000798"/>
    <x v="1"/>
    <s v="Storage"/>
    <s v="2300 Heavy-Duty Transfer File Systems by Perma"/>
    <n v="50000"/>
    <x v="0"/>
    <x v="34"/>
    <n v="0"/>
    <n v="0"/>
    <n v="100000"/>
  </r>
  <r>
    <n v="182"/>
    <s v="CA-2015-122259"/>
    <d v="2015-10-31T00:00:00"/>
    <x v="1"/>
    <x v="2"/>
    <x v="23"/>
    <x v="2"/>
    <x v="0"/>
    <s v="Harold Pawlan"/>
    <x v="2"/>
    <x v="32"/>
    <n v="49201"/>
    <s v="OFF-SU-10002573"/>
    <x v="1"/>
    <s v="Supplies"/>
    <s v="Acme 10&quot; Easy Grip Assistive Scissors"/>
    <n v="71000"/>
    <x v="6"/>
    <x v="137"/>
    <n v="0"/>
    <n v="0"/>
    <n v="284000"/>
  </r>
  <r>
    <n v="183"/>
    <s v="CA-2016-108987"/>
    <d v="2016-09-08T00:00:00"/>
    <x v="0"/>
    <x v="8"/>
    <x v="0"/>
    <x v="2"/>
    <x v="0"/>
    <s v="Anna Gayman"/>
    <x v="0"/>
    <x v="27"/>
    <n v="77036"/>
    <s v="OFF-ST-10001580"/>
    <x v="1"/>
    <s v="Storage"/>
    <s v="Super Decoflex Portable Personal File"/>
    <n v="36000"/>
    <x v="3"/>
    <x v="138"/>
    <n v="0.2"/>
    <n v="21600"/>
    <n v="86400"/>
  </r>
  <r>
    <n v="184"/>
    <s v="CA-2014-113166"/>
    <d v="2014-12-24T00:00:00"/>
    <x v="2"/>
    <x v="4"/>
    <x v="16"/>
    <x v="1"/>
    <x v="4"/>
    <s v="Luke Foster"/>
    <x v="0"/>
    <x v="13"/>
    <n v="33180"/>
    <s v="OFF-PA-10001947"/>
    <x v="1"/>
    <s v="Paper"/>
    <s v="Xerox 1974"/>
    <n v="10000"/>
    <x v="0"/>
    <x v="40"/>
    <n v="0.2"/>
    <n v="4000"/>
    <n v="16000"/>
  </r>
  <r>
    <n v="185"/>
    <s v="CA-2014-155208"/>
    <d v="2014-04-16T00:00:00"/>
    <x v="2"/>
    <x v="3"/>
    <x v="9"/>
    <x v="1"/>
    <x v="0"/>
    <s v="Stephanie Phelps"/>
    <x v="1"/>
    <x v="16"/>
    <n v="28403"/>
    <s v="OFF-AR-10003478"/>
    <x v="1"/>
    <s v="Art"/>
    <s v="Avery Hi-Liter EverBold Pen Style Fluorescent Highlighters, 4/Pack"/>
    <n v="40000"/>
    <x v="4"/>
    <x v="139"/>
    <n v="0.2"/>
    <n v="48000"/>
    <n v="192000"/>
  </r>
  <r>
    <n v="186"/>
    <s v="CA-2017-117933"/>
    <d v="2017-12-24T00:00:00"/>
    <x v="3"/>
    <x v="4"/>
    <x v="16"/>
    <x v="2"/>
    <x v="1"/>
    <s v="Roy Französisch"/>
    <x v="0"/>
    <x v="21"/>
    <n v="10024"/>
    <s v="OFF-AP-10004249"/>
    <x v="1"/>
    <s v="Appliances"/>
    <s v="Staple holder"/>
    <n v="36000"/>
    <x v="3"/>
    <x v="138"/>
    <n v="0"/>
    <n v="0"/>
    <n v="108000"/>
  </r>
  <r>
    <n v="187"/>
    <s v="CA-2017-117457"/>
    <d v="2017-12-08T00:00:00"/>
    <x v="3"/>
    <x v="4"/>
    <x v="0"/>
    <x v="2"/>
    <x v="0"/>
    <s v="Keith Herrera"/>
    <x v="0"/>
    <x v="35"/>
    <n v="94110"/>
    <s v="TEC-AC-10000158"/>
    <x v="2"/>
    <s v="Accessories"/>
    <s v="Sony 64GB Class 10 Micro SDHC R40 Memory Card"/>
    <n v="180000"/>
    <x v="1"/>
    <x v="140"/>
    <n v="0"/>
    <n v="0"/>
    <n v="900000"/>
  </r>
  <r>
    <n v="188"/>
    <s v="CA-2017-142636"/>
    <d v="2017-11-03T00:00:00"/>
    <x v="3"/>
    <x v="0"/>
    <x v="21"/>
    <x v="3"/>
    <x v="4"/>
    <s v="Kimberly Carter"/>
    <x v="1"/>
    <x v="25"/>
    <n v="98105"/>
    <s v="OFF-PA-10000157"/>
    <x v="1"/>
    <s v="Paper"/>
    <s v="Xerox 191"/>
    <n v="140000"/>
    <x v="2"/>
    <x v="141"/>
    <n v="0"/>
    <n v="0"/>
    <n v="980000"/>
  </r>
  <r>
    <n v="189"/>
    <s v="CA-2017-122105"/>
    <d v="2017-06-24T00:00:00"/>
    <x v="3"/>
    <x v="1"/>
    <x v="16"/>
    <x v="2"/>
    <x v="4"/>
    <s v="Caroline Jumper"/>
    <x v="0"/>
    <x v="1"/>
    <n v="92646"/>
    <s v="OFF-AR-10004344"/>
    <x v="1"/>
    <s v="Art"/>
    <s v="Bulldog Vacuum Base Pencil Sharpener"/>
    <n v="96000"/>
    <x v="7"/>
    <x v="142"/>
    <n v="0"/>
    <n v="0"/>
    <n v="768000"/>
  </r>
  <r>
    <n v="190"/>
    <s v="CA-2016-148796"/>
    <d v="2016-04-14T00:00:00"/>
    <x v="0"/>
    <x v="3"/>
    <x v="19"/>
    <x v="1"/>
    <x v="2"/>
    <s v="Philip Brown"/>
    <x v="0"/>
    <x v="12"/>
    <n v="90004"/>
    <s v="FUR-CH-10004886"/>
    <x v="0"/>
    <s v="Chairs"/>
    <s v="Bevis Steel Folding Chairs"/>
    <n v="384000"/>
    <x v="1"/>
    <x v="143"/>
    <n v="0.2"/>
    <n v="384000"/>
    <n v="1536000"/>
  </r>
  <r>
    <n v="191"/>
    <s v="CA-2017-154816"/>
    <d v="2017-11-06T00:00:00"/>
    <x v="3"/>
    <x v="0"/>
    <x v="24"/>
    <x v="1"/>
    <x v="0"/>
    <s v="Victoria Brennan"/>
    <x v="1"/>
    <x v="22"/>
    <n v="40475"/>
    <s v="OFF-PA-10003845"/>
    <x v="1"/>
    <s v="Paper"/>
    <s v="Xerox 1987"/>
    <n v="6000"/>
    <x v="8"/>
    <x v="33"/>
    <n v="0"/>
    <n v="0"/>
    <n v="6000"/>
  </r>
  <r>
    <n v="192"/>
    <s v="CA-2017-110478"/>
    <d v="2017-03-04T00:00:00"/>
    <x v="3"/>
    <x v="10"/>
    <x v="18"/>
    <x v="0"/>
    <x v="3"/>
    <s v="Sung Pak"/>
    <x v="1"/>
    <x v="29"/>
    <n v="90045"/>
    <s v="OFF-AR-10001573"/>
    <x v="1"/>
    <s v="Art"/>
    <s v="American Pencil"/>
    <n v="10000"/>
    <x v="6"/>
    <x v="144"/>
    <n v="0"/>
    <n v="0"/>
    <n v="40000"/>
  </r>
  <r>
    <n v="193"/>
    <s v="CA-2014-142048"/>
    <d v="2014-06-22T00:00:00"/>
    <x v="2"/>
    <x v="1"/>
    <x v="6"/>
    <x v="3"/>
    <x v="4"/>
    <s v="Joel Eaton"/>
    <x v="0"/>
    <x v="27"/>
    <n v="80027"/>
    <s v="TEC-AC-10004114"/>
    <x v="2"/>
    <s v="Accessories"/>
    <s v="KeyTronic 6101 Series - Keyboard - Black"/>
    <n v="197000"/>
    <x v="4"/>
    <x v="145"/>
    <n v="0.2"/>
    <n v="236400"/>
    <n v="945600"/>
  </r>
  <r>
    <n v="194"/>
    <s v="CA-2017-125388"/>
    <d v="2017-10-19T00:00:00"/>
    <x v="3"/>
    <x v="2"/>
    <x v="12"/>
    <x v="0"/>
    <x v="0"/>
    <s v="Michael Paige"/>
    <x v="1"/>
    <x v="9"/>
    <n v="1841"/>
    <s v="FUR-FU-10004712"/>
    <x v="0"/>
    <s v="Furnishings"/>
    <s v="Westinghouse Mesh Shade Clip-On Gooseneck Lamp, Black"/>
    <n v="57000"/>
    <x v="6"/>
    <x v="91"/>
    <n v="0"/>
    <n v="0"/>
    <n v="228000"/>
  </r>
  <r>
    <n v="195"/>
    <s v="CA-2017-155705"/>
    <d v="2017-08-21T00:00:00"/>
    <x v="3"/>
    <x v="6"/>
    <x v="30"/>
    <x v="3"/>
    <x v="0"/>
    <s v="Natalie Fritzler"/>
    <x v="0"/>
    <x v="8"/>
    <n v="39212"/>
    <s v="FUR-CH-10000015"/>
    <x v="0"/>
    <s v="Chairs"/>
    <s v="Hon Multipurpose Stacking Arm Chairs"/>
    <n v="867000"/>
    <x v="6"/>
    <x v="146"/>
    <n v="0"/>
    <n v="0"/>
    <n v="3468000"/>
  </r>
  <r>
    <n v="196"/>
    <s v="CA-2017-149160"/>
    <d v="2017-11-23T00:00:00"/>
    <x v="3"/>
    <x v="0"/>
    <x v="27"/>
    <x v="2"/>
    <x v="3"/>
    <s v="Janet Molinari"/>
    <x v="1"/>
    <x v="17"/>
    <n v="48187"/>
    <s v="FUR-FU-10003347"/>
    <x v="0"/>
    <s v="Furnishings"/>
    <s v="Coloredge Poster Frame"/>
    <n v="29000"/>
    <x v="0"/>
    <x v="147"/>
    <n v="0"/>
    <n v="0"/>
    <n v="58000"/>
  </r>
  <r>
    <n v="197"/>
    <s v="CA-2014-101476"/>
    <d v="2014-09-12T00:00:00"/>
    <x v="2"/>
    <x v="8"/>
    <x v="1"/>
    <x v="2"/>
    <x v="4"/>
    <s v="Shirley Daniels"/>
    <x v="2"/>
    <x v="4"/>
    <n v="10801"/>
    <s v="TEC-MA-10000029"/>
    <x v="2"/>
    <s v="Machines"/>
    <s v="Epson WorkForce WF-2530 All-in-One Printer, Copier Scanner"/>
    <n v="70000"/>
    <x v="8"/>
    <x v="148"/>
    <n v="0"/>
    <n v="0"/>
    <n v="70000"/>
  </r>
  <r>
    <n v="198"/>
    <s v="CA-2017-152275"/>
    <d v="2017-10-01T00:00:00"/>
    <x v="3"/>
    <x v="2"/>
    <x v="26"/>
    <x v="1"/>
    <x v="4"/>
    <s v="Ken Heidel"/>
    <x v="1"/>
    <x v="17"/>
    <n v="78207"/>
    <s v="OFF-AR-10000369"/>
    <x v="1"/>
    <s v="Art"/>
    <s v="Design Ebony Sketching Pencil"/>
    <n v="7000"/>
    <x v="4"/>
    <x v="90"/>
    <n v="0.2"/>
    <n v="8400"/>
    <n v="33600"/>
  </r>
  <r>
    <n v="199"/>
    <s v="US-2016-123750"/>
    <d v="2016-04-15T00:00:00"/>
    <x v="0"/>
    <x v="3"/>
    <x v="4"/>
    <x v="3"/>
    <x v="0"/>
    <s v="Ross Baird"/>
    <x v="2"/>
    <x v="27"/>
    <n v="28052"/>
    <s v="OFF-BI-10004584"/>
    <x v="1"/>
    <s v="Binders"/>
    <s v="GBC ProClick 150 Presentation Binding System"/>
    <n v="190000"/>
    <x v="0"/>
    <x v="149"/>
    <n v="0.7"/>
    <n v="266000"/>
    <n v="114000"/>
  </r>
  <r>
    <n v="200"/>
    <s v="CA-2016-127369"/>
    <d v="2016-06-06T00:00:00"/>
    <x v="0"/>
    <x v="1"/>
    <x v="24"/>
    <x v="3"/>
    <x v="0"/>
    <s v="Dave Brooks"/>
    <x v="0"/>
    <x v="19"/>
    <n v="1852"/>
    <s v="OFF-ST-10003306"/>
    <x v="1"/>
    <s v="Storage"/>
    <s v="Letter Size Cart"/>
    <n v="715000"/>
    <x v="1"/>
    <x v="150"/>
    <n v="0"/>
    <n v="0"/>
    <n v="3575000"/>
  </r>
  <r>
    <n v="201"/>
    <s v="US-2014-150574"/>
    <d v="2014-12-19T00:00:00"/>
    <x v="2"/>
    <x v="4"/>
    <x v="12"/>
    <x v="1"/>
    <x v="2"/>
    <s v="Mike Kennedy"/>
    <x v="0"/>
    <x v="7"/>
    <n v="32216"/>
    <s v="OFF-BI-10000773"/>
    <x v="1"/>
    <s v="Binders"/>
    <s v="Insertable Tab Post Binder Dividers"/>
    <n v="5000"/>
    <x v="0"/>
    <x v="151"/>
    <n v="0.7"/>
    <n v="7000"/>
    <n v="3000"/>
  </r>
  <r>
    <n v="202"/>
    <s v="CA-2016-147375"/>
    <d v="2016-06-12T00:00:00"/>
    <x v="0"/>
    <x v="1"/>
    <x v="1"/>
    <x v="4"/>
    <x v="0"/>
    <s v="Philisse Overcash"/>
    <x v="2"/>
    <x v="31"/>
    <n v="60623"/>
    <s v="TEC-MA-10002937"/>
    <x v="2"/>
    <s v="Machines"/>
    <s v="Canon Color ImageCLASS MF8580Cdw Wireless Laser All-In-One Printer, Copier, Scanner"/>
    <n v="1008000"/>
    <x v="3"/>
    <x v="152"/>
    <n v="0.3"/>
    <n v="907200"/>
    <n v="2116800"/>
  </r>
  <r>
    <n v="203"/>
    <s v="CA-2017-130043"/>
    <d v="2017-09-15T00:00:00"/>
    <x v="3"/>
    <x v="8"/>
    <x v="4"/>
    <x v="1"/>
    <x v="4"/>
    <s v="Brenda Bowman"/>
    <x v="1"/>
    <x v="0"/>
    <n v="77070"/>
    <s v="OFF-PA-10002230"/>
    <x v="1"/>
    <s v="Paper"/>
    <s v="Xerox 1897"/>
    <n v="32000"/>
    <x v="7"/>
    <x v="153"/>
    <n v="0.2"/>
    <n v="51200"/>
    <n v="204800"/>
  </r>
  <r>
    <n v="204"/>
    <s v="CA-2017-157252"/>
    <d v="2017-01-20T00:00:00"/>
    <x v="3"/>
    <x v="9"/>
    <x v="14"/>
    <x v="0"/>
    <x v="0"/>
    <s v="Cynthia Voltz"/>
    <x v="1"/>
    <x v="11"/>
    <n v="10024"/>
    <s v="FUR-CH-10003396"/>
    <x v="0"/>
    <s v="Chairs"/>
    <s v="Global Deluxe Steno Chair"/>
    <n v="208000"/>
    <x v="3"/>
    <x v="154"/>
    <n v="0.1"/>
    <n v="62400"/>
    <n v="561600"/>
  </r>
  <r>
    <n v="205"/>
    <s v="CA-2016-115756"/>
    <d v="2016-09-05T00:00:00"/>
    <x v="0"/>
    <x v="8"/>
    <x v="5"/>
    <x v="4"/>
    <x v="0"/>
    <s v="Pete Kriz"/>
    <x v="0"/>
    <x v="14"/>
    <n v="48227"/>
    <s v="FUR-FU-10000246"/>
    <x v="0"/>
    <s v="Furnishings"/>
    <s v="Aluminum Document Frame"/>
    <n v="13000"/>
    <x v="8"/>
    <x v="155"/>
    <n v="0"/>
    <n v="0"/>
    <n v="13000"/>
  </r>
  <r>
    <n v="206"/>
    <s v="CA-2017-154214"/>
    <d v="2017-03-20T00:00:00"/>
    <x v="3"/>
    <x v="10"/>
    <x v="14"/>
    <x v="1"/>
    <x v="0"/>
    <s v="Troy Blackwell"/>
    <x v="0"/>
    <x v="16"/>
    <n v="47201"/>
    <s v="FUR-FU-10000206"/>
    <x v="0"/>
    <s v="Furnishings"/>
    <s v="GE General Purpose, Extra Long Life, Showcase &amp; Floodlight Incandescent Bulbs"/>
    <n v="3000"/>
    <x v="8"/>
    <x v="93"/>
    <n v="0"/>
    <n v="0"/>
    <n v="3000"/>
  </r>
  <r>
    <n v="207"/>
    <s v="CA-2016-166674"/>
    <d v="2016-04-01T00:00:00"/>
    <x v="0"/>
    <x v="3"/>
    <x v="26"/>
    <x v="2"/>
    <x v="0"/>
    <s v="Raymond Buch"/>
    <x v="0"/>
    <x v="4"/>
    <n v="13021"/>
    <s v="OFF-AR-10000588"/>
    <x v="1"/>
    <s v="Art"/>
    <s v="Newell 345"/>
    <n v="60000"/>
    <x v="3"/>
    <x v="128"/>
    <n v="0"/>
    <n v="0"/>
    <n v="180000"/>
  </r>
  <r>
    <n v="208"/>
    <s v="CA-2017-147277"/>
    <d v="2017-10-20T00:00:00"/>
    <x v="3"/>
    <x v="2"/>
    <x v="14"/>
    <x v="2"/>
    <x v="0"/>
    <s v="Ed Braxton"/>
    <x v="1"/>
    <x v="5"/>
    <n v="44312"/>
    <s v="FUR-TA-10001539"/>
    <x v="0"/>
    <s v="Tables"/>
    <s v="Chromcraft Rectangular Conference Tables"/>
    <n v="285000"/>
    <x v="0"/>
    <x v="156"/>
    <n v="0.4"/>
    <n v="228000"/>
    <n v="342000"/>
  </r>
  <r>
    <n v="209"/>
    <s v="CA-2016-100153"/>
    <d v="2016-12-13T00:00:00"/>
    <x v="0"/>
    <x v="4"/>
    <x v="7"/>
    <x v="2"/>
    <x v="0"/>
    <s v="Ken Heidel"/>
    <x v="1"/>
    <x v="28"/>
    <n v="73071"/>
    <s v="TEC-AC-10001772"/>
    <x v="2"/>
    <s v="Accessories"/>
    <s v="Memorex Mini Travel Drive 16 GB USB 2.0 Flash Drive"/>
    <n v="64000"/>
    <x v="6"/>
    <x v="153"/>
    <n v="0"/>
    <n v="0"/>
    <n v="256000"/>
  </r>
  <r>
    <n v="210"/>
    <s v="US-2014-110674"/>
    <d v="2014-02-12T00:00:00"/>
    <x v="2"/>
    <x v="11"/>
    <x v="1"/>
    <x v="1"/>
    <x v="0"/>
    <s v="Sanjit Chand"/>
    <x v="0"/>
    <x v="29"/>
    <n v="94521"/>
    <s v="FUR-CH-10000225"/>
    <x v="0"/>
    <s v="Chairs"/>
    <s v="Global Geo Office Task Chair, Gray"/>
    <n v="130000"/>
    <x v="0"/>
    <x v="157"/>
    <n v="0.2"/>
    <n v="52000"/>
    <n v="208000"/>
  </r>
  <r>
    <n v="211"/>
    <s v="US-2016-157945"/>
    <d v="2016-09-26T00:00:00"/>
    <x v="0"/>
    <x v="8"/>
    <x v="20"/>
    <x v="0"/>
    <x v="0"/>
    <s v="Natalie Fritzler"/>
    <x v="0"/>
    <x v="8"/>
    <n v="62521"/>
    <s v="FUR-CH-10002331"/>
    <x v="0"/>
    <s v="Chairs"/>
    <s v="Hon 4700 Series Mobuis Mid-Back Task Chairs with Adjustable Arms"/>
    <n v="748000"/>
    <x v="3"/>
    <x v="158"/>
    <n v="0.3"/>
    <n v="673200"/>
    <n v="1570800"/>
  </r>
  <r>
    <n v="212"/>
    <s v="CA-2015-109638"/>
    <d v="2015-12-15T00:00:00"/>
    <x v="1"/>
    <x v="4"/>
    <x v="4"/>
    <x v="2"/>
    <x v="0"/>
    <s v="Joseph Holt"/>
    <x v="0"/>
    <x v="27"/>
    <n v="98115"/>
    <s v="OFF-AP-10002472"/>
    <x v="1"/>
    <s v="Appliances"/>
    <s v="3M Office Air Cleaner"/>
    <n v="104000"/>
    <x v="6"/>
    <x v="159"/>
    <n v="0"/>
    <n v="0"/>
    <n v="416000"/>
  </r>
  <r>
    <n v="213"/>
    <s v="CA-2016-109869"/>
    <d v="2016-04-22T00:00:00"/>
    <x v="0"/>
    <x v="3"/>
    <x v="6"/>
    <x v="0"/>
    <x v="0"/>
    <s v="Tanja Norvell"/>
    <x v="2"/>
    <x v="23"/>
    <n v="85023"/>
    <s v="FUR-FU-10000023"/>
    <x v="0"/>
    <s v="Furnishings"/>
    <s v="Eldon Wave Desk Accessories"/>
    <n v="24000"/>
    <x v="1"/>
    <x v="160"/>
    <n v="0.2"/>
    <n v="24000"/>
    <n v="96000"/>
  </r>
  <r>
    <n v="214"/>
    <s v="US-2015-101399"/>
    <d v="2015-01-17T00:00:00"/>
    <x v="1"/>
    <x v="9"/>
    <x v="11"/>
    <x v="3"/>
    <x v="0"/>
    <s v="Joni Sundaresam"/>
    <x v="2"/>
    <x v="18"/>
    <n v="60068"/>
    <s v="FUR-FU-10002918"/>
    <x v="0"/>
    <s v="Furnishings"/>
    <s v="Eldon ClusterMat Chair Mat with Cordless Antistatic Protection"/>
    <n v="255000"/>
    <x v="2"/>
    <x v="113"/>
    <n v="0.6"/>
    <n v="1071000"/>
    <n v="714000"/>
  </r>
  <r>
    <n v="215"/>
    <s v="CA-2017-154907"/>
    <d v="2017-03-31T00:00:00"/>
    <x v="3"/>
    <x v="10"/>
    <x v="23"/>
    <x v="3"/>
    <x v="0"/>
    <s v="David Smith"/>
    <x v="1"/>
    <x v="26"/>
    <n v="79109"/>
    <s v="FUR-BO-10002824"/>
    <x v="0"/>
    <s v="Bookcases"/>
    <s v="Bush Mission Pointe Library"/>
    <n v="206000"/>
    <x v="0"/>
    <x v="161"/>
    <n v="0.32"/>
    <n v="131840"/>
    <n v="280160"/>
  </r>
  <r>
    <n v="216"/>
    <s v="US-2016-100419"/>
    <d v="2016-12-16T00:00:00"/>
    <x v="0"/>
    <x v="4"/>
    <x v="9"/>
    <x v="2"/>
    <x v="0"/>
    <s v="Craig Carreira"/>
    <x v="0"/>
    <x v="11"/>
    <n v="60610"/>
    <s v="OFF-BI-10002194"/>
    <x v="1"/>
    <s v="Binders"/>
    <s v="Cardinal Hold-It CD Pocket"/>
    <n v="5000"/>
    <x v="3"/>
    <x v="110"/>
    <n v="0.8"/>
    <n v="12000"/>
    <n v="3000"/>
  </r>
  <r>
    <n v="217"/>
    <s v="CA-2015-154144"/>
    <d v="2015-12-20T00:00:00"/>
    <x v="1"/>
    <x v="4"/>
    <x v="14"/>
    <x v="3"/>
    <x v="0"/>
    <s v="Maya Herman"/>
    <x v="1"/>
    <x v="12"/>
    <n v="11757"/>
    <s v="OFF-PA-10004071"/>
    <x v="1"/>
    <s v="Paper"/>
    <s v="Eaton Premium Continuous-Feed Paper, 25% Cotton, Letter Size, White, 1000 Shts/Box"/>
    <n v="56000"/>
    <x v="8"/>
    <x v="71"/>
    <n v="0"/>
    <n v="0"/>
    <n v="56000"/>
  </r>
  <r>
    <n v="218"/>
    <s v="CA-2014-144666"/>
    <d v="2014-11-09T00:00:00"/>
    <x v="2"/>
    <x v="0"/>
    <x v="3"/>
    <x v="0"/>
    <x v="2"/>
    <s v="Jeremy Pistek"/>
    <x v="0"/>
    <x v="32"/>
    <n v="94110"/>
    <s v="OFF-ST-10002743"/>
    <x v="1"/>
    <s v="Storage"/>
    <s v="SAFCO Boltless Steel Shelving"/>
    <n v="341000"/>
    <x v="3"/>
    <x v="162"/>
    <n v="0"/>
    <n v="0"/>
    <n v="1023000"/>
  </r>
  <r>
    <n v="219"/>
    <s v="CA-2016-103891"/>
    <d v="2016-07-12T00:00:00"/>
    <x v="0"/>
    <x v="7"/>
    <x v="1"/>
    <x v="2"/>
    <x v="0"/>
    <s v="Kristen Hastings"/>
    <x v="1"/>
    <x v="4"/>
    <n v="90008"/>
    <s v="TEC-PH-10000149"/>
    <x v="2"/>
    <s v="Phones"/>
    <s v="Cisco SPA525G2 IP Phone - Wireless"/>
    <n v="96000"/>
    <x v="4"/>
    <x v="163"/>
    <n v="0.2"/>
    <n v="115200"/>
    <n v="460800"/>
  </r>
  <r>
    <n v="220"/>
    <s v="CA-2016-152632"/>
    <d v="2016-10-27T00:00:00"/>
    <x v="0"/>
    <x v="2"/>
    <x v="8"/>
    <x v="2"/>
    <x v="0"/>
    <s v="Jeremy Ellison"/>
    <x v="0"/>
    <x v="1"/>
    <n v="12180"/>
    <s v="FUR-FU-10002671"/>
    <x v="0"/>
    <s v="Furnishings"/>
    <s v="Electrix 20W Halogen Replacement Bulb for Zoom-In Desk Lamp"/>
    <n v="27000"/>
    <x v="3"/>
    <x v="164"/>
    <n v="0"/>
    <n v="0"/>
    <n v="81000"/>
  </r>
  <r>
    <n v="221"/>
    <s v="CA-2016-100790"/>
    <d v="2016-06-26T00:00:00"/>
    <x v="0"/>
    <x v="1"/>
    <x v="20"/>
    <x v="0"/>
    <x v="0"/>
    <s v="John Grady"/>
    <x v="1"/>
    <x v="18"/>
    <n v="10024"/>
    <s v="OFF-AR-10003045"/>
    <x v="1"/>
    <s v="Art"/>
    <s v="Prang Colored Pencils"/>
    <n v="15000"/>
    <x v="1"/>
    <x v="36"/>
    <n v="0"/>
    <n v="0"/>
    <n v="75000"/>
  </r>
  <r>
    <n v="222"/>
    <s v="CA-2014-134677"/>
    <d v="2014-10-06T00:00:00"/>
    <x v="2"/>
    <x v="2"/>
    <x v="24"/>
    <x v="2"/>
    <x v="2"/>
    <s v="Xylona Preis"/>
    <x v="0"/>
    <x v="15"/>
    <n v="92024"/>
    <s v="TEC-AC-10001445"/>
    <x v="2"/>
    <s v="Accessories"/>
    <s v="Imation USB 2.0 Swivel Flash Drive USB flash drive - 4 GB - Pink"/>
    <n v="10000"/>
    <x v="3"/>
    <x v="1"/>
    <n v="0"/>
    <n v="0"/>
    <n v="30000"/>
  </r>
  <r>
    <n v="223"/>
    <s v="CA-2014-127691"/>
    <d v="2014-07-22T00:00:00"/>
    <x v="2"/>
    <x v="7"/>
    <x v="6"/>
    <x v="0"/>
    <x v="0"/>
    <s v="Erin Mull"/>
    <x v="0"/>
    <x v="0"/>
    <n v="10024"/>
    <s v="OFF-AR-10002053"/>
    <x v="1"/>
    <s v="Art"/>
    <s v="Premium Writing Pencils, Soft, #2 by Central Association for the Blind"/>
    <n v="15000"/>
    <x v="0"/>
    <x v="1"/>
    <n v="0"/>
    <n v="0"/>
    <n v="30000"/>
  </r>
  <r>
    <n v="224"/>
    <s v="CA-2017-140963"/>
    <d v="2017-06-10T00:00:00"/>
    <x v="3"/>
    <x v="1"/>
    <x v="13"/>
    <x v="3"/>
    <x v="4"/>
    <s v="Michelle Tran"/>
    <x v="2"/>
    <x v="15"/>
    <n v="90045"/>
    <s v="OFF-LA-10003923"/>
    <x v="1"/>
    <s v="Labels"/>
    <s v="Alphabetical Labels for Top Tab Filing"/>
    <n v="30000"/>
    <x v="0"/>
    <x v="31"/>
    <n v="0"/>
    <n v="0"/>
    <n v="60000"/>
  </r>
  <r>
    <n v="225"/>
    <s v="CA-2014-154627"/>
    <d v="2014-10-29T00:00:00"/>
    <x v="2"/>
    <x v="2"/>
    <x v="25"/>
    <x v="2"/>
    <x v="0"/>
    <s v="Sue Ann Reed"/>
    <x v="0"/>
    <x v="10"/>
    <n v="60610"/>
    <s v="TEC-PH-10001363"/>
    <x v="2"/>
    <s v="Phones"/>
    <s v="Apple iPhone 5S"/>
    <n v="2736000"/>
    <x v="4"/>
    <x v="165"/>
    <n v="0.2"/>
    <n v="3283200"/>
    <n v="13132800"/>
  </r>
  <r>
    <n v="226"/>
    <s v="CA-2014-133753"/>
    <d v="2014-06-09T00:00:00"/>
    <x v="2"/>
    <x v="1"/>
    <x v="3"/>
    <x v="3"/>
    <x v="0"/>
    <s v="Carl Weiss"/>
    <x v="2"/>
    <x v="12"/>
    <n v="77340"/>
    <s v="TEC-PH-10000376"/>
    <x v="2"/>
    <s v="Phones"/>
    <s v="Square Credit Card Reader"/>
    <n v="8000"/>
    <x v="8"/>
    <x v="100"/>
    <n v="0.2"/>
    <n v="1600"/>
    <n v="6400"/>
  </r>
  <r>
    <n v="227"/>
    <s v="CA-2014-113362"/>
    <d v="2014-09-14T00:00:00"/>
    <x v="2"/>
    <x v="8"/>
    <x v="19"/>
    <x v="1"/>
    <x v="0"/>
    <s v="Astrea Jones"/>
    <x v="0"/>
    <x v="26"/>
    <n v="14609"/>
    <s v="OFF-ST-10001809"/>
    <x v="1"/>
    <s v="Storage"/>
    <s v="Fellowes Officeware Wire Shelving"/>
    <n v="450000"/>
    <x v="1"/>
    <x v="166"/>
    <n v="0"/>
    <n v="0"/>
    <n v="2250000"/>
  </r>
  <r>
    <n v="228"/>
    <s v="CA-2016-169166"/>
    <d v="2016-05-09T00:00:00"/>
    <x v="0"/>
    <x v="5"/>
    <x v="3"/>
    <x v="2"/>
    <x v="0"/>
    <s v="Sonia Sunley"/>
    <x v="0"/>
    <x v="10"/>
    <n v="98115"/>
    <s v="TEC-AC-10000991"/>
    <x v="2"/>
    <s v="Accessories"/>
    <s v="Sony Micro Vault Click 8 GB USB 2.0 Flash Drive"/>
    <n v="94000"/>
    <x v="0"/>
    <x v="167"/>
    <n v="0"/>
    <n v="0"/>
    <n v="188000"/>
  </r>
  <r>
    <n v="229"/>
    <s v="US-2016-120929"/>
    <d v="2016-03-18T00:00:00"/>
    <x v="0"/>
    <x v="10"/>
    <x v="15"/>
    <x v="4"/>
    <x v="4"/>
    <s v="Rose O'Brian"/>
    <x v="0"/>
    <x v="26"/>
    <n v="38109"/>
    <s v="FUR-TA-10001857"/>
    <x v="0"/>
    <s v="Tables"/>
    <s v="Balt Solid Wood Rectangular Table"/>
    <n v="190000"/>
    <x v="3"/>
    <x v="156"/>
    <n v="0.4"/>
    <n v="228000"/>
    <n v="342000"/>
  </r>
  <r>
    <n v="230"/>
    <s v="CA-2015-134782"/>
    <d v="2015-12-27T00:00:00"/>
    <x v="1"/>
    <x v="4"/>
    <x v="8"/>
    <x v="1"/>
    <x v="0"/>
    <s v="Maribeth Dona"/>
    <x v="0"/>
    <x v="7"/>
    <n v="72701"/>
    <s v="OFF-EN-10001434"/>
    <x v="1"/>
    <s v="Envelopes"/>
    <s v="Strathmore #10 Envelopes, Ultimate White"/>
    <n v="106000"/>
    <x v="0"/>
    <x v="168"/>
    <n v="0"/>
    <n v="0"/>
    <n v="212000"/>
  </r>
  <r>
    <n v="231"/>
    <s v="CA-2016-126158"/>
    <d v="2016-07-25T00:00:00"/>
    <x v="0"/>
    <x v="7"/>
    <x v="10"/>
    <x v="0"/>
    <x v="0"/>
    <s v="Sanjit Chand"/>
    <x v="0"/>
    <x v="6"/>
    <n v="92627"/>
    <s v="OFF-BI-10002498"/>
    <x v="1"/>
    <s v="Binders"/>
    <s v="Clear Mylar Reinforcing Strips"/>
    <n v="120000"/>
    <x v="7"/>
    <x v="169"/>
    <n v="0.2"/>
    <n v="192000"/>
    <n v="768000"/>
  </r>
  <r>
    <n v="232"/>
    <s v="US-2016-105578"/>
    <d v="2016-05-30T00:00:00"/>
    <x v="0"/>
    <x v="5"/>
    <x v="17"/>
    <x v="2"/>
    <x v="0"/>
    <s v="Maribeth Yedwab"/>
    <x v="1"/>
    <x v="14"/>
    <n v="80134"/>
    <s v="OFF-BI-10001670"/>
    <x v="1"/>
    <s v="Binders"/>
    <s v="Vinyl Sectional Post Binders"/>
    <n v="23000"/>
    <x v="0"/>
    <x v="170"/>
    <n v="0.7"/>
    <n v="32199.999999999996"/>
    <n v="13800.000000000004"/>
  </r>
  <r>
    <n v="233"/>
    <s v="CA-2017-134978"/>
    <d v="2017-11-12T00:00:00"/>
    <x v="3"/>
    <x v="0"/>
    <x v="1"/>
    <x v="2"/>
    <x v="0"/>
    <s v="Ed Braxton"/>
    <x v="1"/>
    <x v="9"/>
    <n v="10024"/>
    <s v="OFF-BI-10003274"/>
    <x v="1"/>
    <s v="Binders"/>
    <s v="Avery Durable Slant Ring Binders, No Labels"/>
    <n v="3000"/>
    <x v="1"/>
    <x v="110"/>
    <n v="0.2"/>
    <n v="3000"/>
    <n v="12000"/>
  </r>
  <r>
    <n v="234"/>
    <s v="CA-2015-145352"/>
    <d v="2015-03-16T00:00:00"/>
    <x v="1"/>
    <x v="10"/>
    <x v="9"/>
    <x v="3"/>
    <x v="0"/>
    <s v="Christopher Martinez"/>
    <x v="0"/>
    <x v="21"/>
    <n v="30318"/>
    <s v="OFF-AR-10001662"/>
    <x v="1"/>
    <s v="Art"/>
    <s v="Rogers Handheld Barrel Pencil Sharpener"/>
    <n v="3000"/>
    <x v="8"/>
    <x v="93"/>
    <n v="0"/>
    <n v="0"/>
    <n v="3000"/>
  </r>
  <r>
    <n v="235"/>
    <s v="CA-2017-135307"/>
    <d v="2017-11-26T00:00:00"/>
    <x v="3"/>
    <x v="0"/>
    <x v="20"/>
    <x v="3"/>
    <x v="1"/>
    <s v="Lynn Smith"/>
    <x v="0"/>
    <x v="36"/>
    <n v="64118"/>
    <s v="FUR-FU-10001290"/>
    <x v="0"/>
    <s v="Furnishings"/>
    <s v="Executive Impressions Supervisor Wall Clock"/>
    <n v="127000"/>
    <x v="3"/>
    <x v="171"/>
    <n v="0"/>
    <n v="0"/>
    <n v="381000"/>
  </r>
  <r>
    <n v="236"/>
    <s v="CA-2016-106341"/>
    <d v="2016-10-20T00:00:00"/>
    <x v="0"/>
    <x v="2"/>
    <x v="14"/>
    <x v="3"/>
    <x v="4"/>
    <s v="Luke Foster"/>
    <x v="0"/>
    <x v="18"/>
    <n v="43055"/>
    <s v="OFF-AR-10002053"/>
    <x v="1"/>
    <s v="Art"/>
    <s v="Premium Writing Pencils, Soft, #2 by Central Association for the Blind"/>
    <n v="15000"/>
    <x v="3"/>
    <x v="106"/>
    <n v="0.2"/>
    <n v="9000"/>
    <n v="36000"/>
  </r>
  <r>
    <n v="237"/>
    <s v="CA-2017-163405"/>
    <d v="2017-12-21T00:00:00"/>
    <x v="3"/>
    <x v="4"/>
    <x v="30"/>
    <x v="2"/>
    <x v="4"/>
    <s v="Bradley Nguyen"/>
    <x v="0"/>
    <x v="24"/>
    <n v="90049"/>
    <s v="OFF-AR-10003811"/>
    <x v="1"/>
    <s v="Art"/>
    <s v="Newell 327"/>
    <n v="7000"/>
    <x v="3"/>
    <x v="67"/>
    <n v="0"/>
    <n v="0"/>
    <n v="21000"/>
  </r>
  <r>
    <n v="238"/>
    <s v="CA-2017-127432"/>
    <d v="2017-01-22T00:00:00"/>
    <x v="3"/>
    <x v="9"/>
    <x v="6"/>
    <x v="3"/>
    <x v="0"/>
    <s v="Alan Dominguez"/>
    <x v="2"/>
    <x v="0"/>
    <n v="59405"/>
    <s v="TEC-CO-10003236"/>
    <x v="2"/>
    <s v="Copiers"/>
    <s v="Canon Image Class D660 Copier"/>
    <n v="3000000"/>
    <x v="1"/>
    <x v="172"/>
    <n v="0"/>
    <n v="0"/>
    <n v="15000000"/>
  </r>
  <r>
    <n v="239"/>
    <s v="CA-2015-157812"/>
    <d v="2015-03-22T00:00:00"/>
    <x v="1"/>
    <x v="10"/>
    <x v="6"/>
    <x v="2"/>
    <x v="4"/>
    <s v="Dean Braden"/>
    <x v="0"/>
    <x v="7"/>
    <n v="77041"/>
    <s v="TEC-AC-10000171"/>
    <x v="2"/>
    <s v="Accessories"/>
    <s v="Verbatim 25 GB 6x Blu-ray Single Layer Recordable Disc, 25/Pack"/>
    <n v="46000"/>
    <x v="8"/>
    <x v="170"/>
    <n v="0.2"/>
    <n v="9200"/>
    <n v="36800"/>
  </r>
  <r>
    <n v="240"/>
    <s v="CA-2017-145142"/>
    <d v="2017-01-23T00:00:00"/>
    <x v="3"/>
    <x v="9"/>
    <x v="27"/>
    <x v="1"/>
    <x v="0"/>
    <s v="Matt Connell"/>
    <x v="1"/>
    <x v="27"/>
    <n v="48234"/>
    <s v="FUR-TA-10001857"/>
    <x v="0"/>
    <s v="Tables"/>
    <s v="Balt Solid Wood Rectangular Table"/>
    <n v="190000"/>
    <x v="0"/>
    <x v="149"/>
    <n v="0"/>
    <n v="0"/>
    <n v="380000"/>
  </r>
  <r>
    <n v="241"/>
    <s v="US-2016-139486"/>
    <d v="2016-05-21T00:00:00"/>
    <x v="0"/>
    <x v="5"/>
    <x v="30"/>
    <x v="4"/>
    <x v="0"/>
    <s v="Logan Haushalter"/>
    <x v="0"/>
    <x v="13"/>
    <n v="90032"/>
    <s v="TEC-PH-10003555"/>
    <x v="2"/>
    <s v="Phones"/>
    <s v="Motorola HK250 Universal Bluetooth Headset"/>
    <n v="56000"/>
    <x v="3"/>
    <x v="173"/>
    <n v="0.2"/>
    <n v="33600"/>
    <n v="134400"/>
  </r>
  <r>
    <n v="242"/>
    <s v="CA-2015-158792"/>
    <d v="2015-12-26T00:00:00"/>
    <x v="1"/>
    <x v="4"/>
    <x v="20"/>
    <x v="3"/>
    <x v="0"/>
    <s v="Brian Dahlen"/>
    <x v="0"/>
    <x v="17"/>
    <n v="1841"/>
    <s v="OFF-FA-10002815"/>
    <x v="1"/>
    <s v="Fasteners"/>
    <s v="Staples"/>
    <n v="23000"/>
    <x v="1"/>
    <x v="174"/>
    <n v="0"/>
    <n v="0"/>
    <n v="115000"/>
  </r>
  <r>
    <n v="243"/>
    <s v="CA-2017-113558"/>
    <d v="2017-10-21T00:00:00"/>
    <x v="3"/>
    <x v="2"/>
    <x v="30"/>
    <x v="0"/>
    <x v="2"/>
    <s v="Patricia Hirasaki"/>
    <x v="2"/>
    <x v="29"/>
    <n v="33801"/>
    <s v="FUR-CH-10003379"/>
    <x v="0"/>
    <s v="Chairs"/>
    <s v="Global Commerce Series High-Back Swivel/Tilt Chairs"/>
    <n v="684000"/>
    <x v="3"/>
    <x v="175"/>
    <n v="0.2"/>
    <n v="410400"/>
    <n v="1641600"/>
  </r>
  <r>
    <n v="244"/>
    <s v="US-2015-138303"/>
    <d v="2015-09-03T00:00:00"/>
    <x v="1"/>
    <x v="8"/>
    <x v="21"/>
    <x v="2"/>
    <x v="0"/>
    <s v="Mike Gockenbach"/>
    <x v="0"/>
    <x v="2"/>
    <n v="19134"/>
    <s v="OFF-ST-10004963"/>
    <x v="1"/>
    <s v="Storage"/>
    <s v="Eldon Gobal File Keepers"/>
    <n v="37000"/>
    <x v="3"/>
    <x v="176"/>
    <n v="0.2"/>
    <n v="22200"/>
    <n v="88800"/>
  </r>
  <r>
    <n v="245"/>
    <s v="CA-2015-102848"/>
    <d v="2015-11-07T00:00:00"/>
    <x v="1"/>
    <x v="0"/>
    <x v="29"/>
    <x v="0"/>
    <x v="0"/>
    <s v="Karen Bern"/>
    <x v="1"/>
    <x v="10"/>
    <n v="90036"/>
    <s v="FUR-CH-10000595"/>
    <x v="0"/>
    <s v="Chairs"/>
    <s v="Safco Contoured Stacking Chairs"/>
    <n v="191000"/>
    <x v="8"/>
    <x v="177"/>
    <n v="0.2"/>
    <n v="38200"/>
    <n v="152800"/>
  </r>
  <r>
    <n v="246"/>
    <s v="US-2017-129441"/>
    <d v="2017-09-07T00:00:00"/>
    <x v="3"/>
    <x v="8"/>
    <x v="29"/>
    <x v="2"/>
    <x v="1"/>
    <s v="Jasper Cacioppo"/>
    <x v="0"/>
    <x v="13"/>
    <n v="90032"/>
    <s v="FUR-FU-10000448"/>
    <x v="0"/>
    <s v="Furnishings"/>
    <s v="Tenex Chairmats For Use With Carpeted Floors"/>
    <n v="48000"/>
    <x v="3"/>
    <x v="11"/>
    <n v="0"/>
    <n v="0"/>
    <n v="144000"/>
  </r>
  <r>
    <n v="247"/>
    <s v="CA-2016-168753"/>
    <d v="2016-05-29T00:00:00"/>
    <x v="0"/>
    <x v="5"/>
    <x v="25"/>
    <x v="0"/>
    <x v="4"/>
    <s v="Rob Lucas"/>
    <x v="0"/>
    <x v="7"/>
    <n v="36116"/>
    <s v="TEC-PH-10000984"/>
    <x v="2"/>
    <s v="Phones"/>
    <s v="Panasonic KX-TG9471B"/>
    <n v="980000"/>
    <x v="1"/>
    <x v="178"/>
    <n v="0"/>
    <n v="0"/>
    <n v="4900000"/>
  </r>
  <r>
    <n v="248"/>
    <s v="CA-2016-126613"/>
    <d v="2016-07-10T00:00:00"/>
    <x v="0"/>
    <x v="7"/>
    <x v="13"/>
    <x v="2"/>
    <x v="0"/>
    <s v="Allen Armold"/>
    <x v="0"/>
    <x v="2"/>
    <n v="85204"/>
    <s v="OFF-ST-10001325"/>
    <x v="1"/>
    <s v="Storage"/>
    <s v="Sterilite Officeware Hinged File Box"/>
    <n v="17000"/>
    <x v="0"/>
    <x v="179"/>
    <n v="0.2"/>
    <n v="6800"/>
    <n v="27200"/>
  </r>
  <r>
    <n v="249"/>
    <s v="US-2017-122637"/>
    <d v="2017-09-03T00:00:00"/>
    <x v="3"/>
    <x v="8"/>
    <x v="21"/>
    <x v="0"/>
    <x v="0"/>
    <s v="Emily Phan"/>
    <x v="0"/>
    <x v="30"/>
    <n v="60653"/>
    <s v="OFF-BI-10002429"/>
    <x v="1"/>
    <s v="Binders"/>
    <s v="Premier Elliptical Ring Binder, Black"/>
    <n v="43000"/>
    <x v="2"/>
    <x v="180"/>
    <n v="0.8"/>
    <n v="240800"/>
    <n v="60200"/>
  </r>
  <r>
    <n v="250"/>
    <s v="CA-2015-147851"/>
    <d v="2015-12-03T00:00:00"/>
    <x v="1"/>
    <x v="4"/>
    <x v="21"/>
    <x v="2"/>
    <x v="0"/>
    <s v="Mark Packer"/>
    <x v="2"/>
    <x v="2"/>
    <n v="10009"/>
    <s v="OFF-BI-10004528"/>
    <x v="1"/>
    <s v="Binders"/>
    <s v="Cardinal Poly Pocket Divider Pockets for Ring Binders"/>
    <n v="11000"/>
    <x v="6"/>
    <x v="181"/>
    <n v="0.2"/>
    <n v="8800"/>
    <n v="35200"/>
  </r>
  <r>
    <n v="251"/>
    <s v="CA-2015-134894"/>
    <d v="2015-12-07T00:00:00"/>
    <x v="1"/>
    <x v="4"/>
    <x v="29"/>
    <x v="3"/>
    <x v="4"/>
    <s v="Darren Koutras"/>
    <x v="0"/>
    <x v="5"/>
    <n v="42420"/>
    <s v="OFF-AP-10001271"/>
    <x v="1"/>
    <s v="Appliances"/>
    <s v="Eureka The Boss Cordless Rechargeable Stick Vac"/>
    <n v="153000"/>
    <x v="3"/>
    <x v="182"/>
    <n v="0"/>
    <n v="0"/>
    <n v="459000"/>
  </r>
  <r>
    <n v="252"/>
    <s v="CA-2014-140795"/>
    <d v="2014-02-01T00:00:00"/>
    <x v="2"/>
    <x v="11"/>
    <x v="26"/>
    <x v="0"/>
    <x v="4"/>
    <s v="Bradley Drucker"/>
    <x v="0"/>
    <x v="18"/>
    <n v="54302"/>
    <s v="TEC-AC-10001432"/>
    <x v="2"/>
    <s v="Accessories"/>
    <s v="Enermax Aurora Lite Keyboard"/>
    <n v="469000"/>
    <x v="4"/>
    <x v="183"/>
    <n v="0"/>
    <n v="0"/>
    <n v="2814000"/>
  </r>
  <r>
    <n v="253"/>
    <s v="CA-2016-136924"/>
    <d v="2016-07-14T00:00:00"/>
    <x v="0"/>
    <x v="7"/>
    <x v="19"/>
    <x v="2"/>
    <x v="0"/>
    <s v="Erin Smith"/>
    <x v="1"/>
    <x v="31"/>
    <n v="85705"/>
    <s v="TEC-PH-10002262"/>
    <x v="2"/>
    <s v="Phones"/>
    <s v="LG Electronics Tone+ HBS-730 Bluetooth Headset"/>
    <n v="381000"/>
    <x v="7"/>
    <x v="184"/>
    <n v="0.2"/>
    <n v="609600"/>
    <n v="2438400"/>
  </r>
  <r>
    <n v="254"/>
    <s v="US-2015-120161"/>
    <d v="2015-12-18T00:00:00"/>
    <x v="1"/>
    <x v="4"/>
    <x v="15"/>
    <x v="3"/>
    <x v="0"/>
    <s v="Liz MacKendrick"/>
    <x v="0"/>
    <x v="4"/>
    <n v="45503"/>
    <s v="OFF-ST-10001809"/>
    <x v="1"/>
    <s v="Storage"/>
    <s v="Fellowes Officeware Wire Shelving"/>
    <n v="450000"/>
    <x v="5"/>
    <x v="185"/>
    <n v="0.2"/>
    <n v="810000"/>
    <n v="3240000"/>
  </r>
  <r>
    <n v="255"/>
    <s v="CA-2014-103849"/>
    <d v="2014-05-11T00:00:00"/>
    <x v="2"/>
    <x v="5"/>
    <x v="2"/>
    <x v="3"/>
    <x v="4"/>
    <s v="Paul Gonzalez"/>
    <x v="0"/>
    <x v="31"/>
    <n v="76106"/>
    <s v="TEC-AC-10001465"/>
    <x v="2"/>
    <s v="Accessories"/>
    <s v="SanDisk Cruzer 64 GB USB Flash Drive"/>
    <n v="59000"/>
    <x v="0"/>
    <x v="186"/>
    <n v="0.2"/>
    <n v="23600"/>
    <n v="94400"/>
  </r>
  <r>
    <n v="256"/>
    <s v="CA-2017-162929"/>
    <d v="2017-11-19T00:00:00"/>
    <x v="3"/>
    <x v="0"/>
    <x v="12"/>
    <x v="1"/>
    <x v="0"/>
    <s v="Adrian Shami"/>
    <x v="2"/>
    <x v="29"/>
    <n v="10035"/>
    <s v="OFF-BI-10000404"/>
    <x v="1"/>
    <s v="Binders"/>
    <s v="Avery Printable Repositionable Plastic Tabs"/>
    <n v="42000"/>
    <x v="4"/>
    <x v="87"/>
    <n v="0.2"/>
    <n v="50400"/>
    <n v="201600"/>
  </r>
  <r>
    <n v="257"/>
    <s v="CA-2015-113173"/>
    <d v="2015-11-15T00:00:00"/>
    <x v="1"/>
    <x v="0"/>
    <x v="4"/>
    <x v="1"/>
    <x v="0"/>
    <s v="Dean Katz"/>
    <x v="1"/>
    <x v="36"/>
    <n v="60653"/>
    <s v="OFF-ST-10000604"/>
    <x v="1"/>
    <s v="Storage"/>
    <s v="Home/Office Personal File Carts"/>
    <n v="209000"/>
    <x v="5"/>
    <x v="187"/>
    <n v="0.2"/>
    <n v="376200"/>
    <n v="1504800"/>
  </r>
  <r>
    <n v="258"/>
    <s v="CA-2016-136406"/>
    <d v="2016-04-15T00:00:00"/>
    <x v="0"/>
    <x v="3"/>
    <x v="4"/>
    <x v="1"/>
    <x v="1"/>
    <s v="Bill Donatelli"/>
    <x v="0"/>
    <x v="33"/>
    <n v="94110"/>
    <s v="FUR-CH-10002024"/>
    <x v="0"/>
    <s v="Chairs"/>
    <s v="HON 5400 Series Task Chairs for Big and Tall"/>
    <n v="1122000"/>
    <x v="0"/>
    <x v="158"/>
    <n v="0.2"/>
    <n v="448800"/>
    <n v="1795200"/>
  </r>
  <r>
    <n v="259"/>
    <s v="CA-2017-112774"/>
    <d v="2017-09-11T00:00:00"/>
    <x v="3"/>
    <x v="8"/>
    <x v="2"/>
    <x v="2"/>
    <x v="0"/>
    <s v="Ryan Crowe"/>
    <x v="0"/>
    <x v="26"/>
    <n v="32216"/>
    <s v="FUR-FU-10003039"/>
    <x v="0"/>
    <s v="Furnishings"/>
    <s v="Howard Miller 11-1/2&quot; Diameter Grantwood Wall Clock"/>
    <n v="35000"/>
    <x v="8"/>
    <x v="188"/>
    <n v="0.2"/>
    <n v="7000"/>
    <n v="28000"/>
  </r>
  <r>
    <n v="260"/>
    <s v="CA-2017-101945"/>
    <d v="2017-11-24T00:00:00"/>
    <x v="3"/>
    <x v="0"/>
    <x v="16"/>
    <x v="4"/>
    <x v="1"/>
    <s v="Greg Tran"/>
    <x v="0"/>
    <x v="5"/>
    <n v="77070"/>
    <s v="OFF-FA-10004248"/>
    <x v="1"/>
    <s v="Fasteners"/>
    <s v="Advantus T-Pin Paper Clips"/>
    <n v="11000"/>
    <x v="3"/>
    <x v="189"/>
    <n v="0.2"/>
    <n v="6600"/>
    <n v="26400"/>
  </r>
  <r>
    <n v="261"/>
    <s v="CA-2017-100650"/>
    <d v="2017-06-29T00:00:00"/>
    <x v="3"/>
    <x v="1"/>
    <x v="25"/>
    <x v="0"/>
    <x v="4"/>
    <s v="Dean Katz"/>
    <x v="1"/>
    <x v="9"/>
    <n v="92804"/>
    <s v="OFF-ST-10001780"/>
    <x v="1"/>
    <s v="Storage"/>
    <s v="Tennsco 16-Compartment Lockers with Coat Rack"/>
    <n v="1296000"/>
    <x v="0"/>
    <x v="190"/>
    <n v="0"/>
    <n v="0"/>
    <n v="2592000"/>
  </r>
  <r>
    <n v="262"/>
    <s v="CA-2014-155852"/>
    <d v="2014-03-03T00:00:00"/>
    <x v="2"/>
    <x v="10"/>
    <x v="21"/>
    <x v="2"/>
    <x v="0"/>
    <s v="Ashley Jarboe"/>
    <x v="0"/>
    <x v="36"/>
    <n v="28403"/>
    <s v="OFF-AR-10003560"/>
    <x v="1"/>
    <s v="Art"/>
    <s v="Zebra Zazzle Fluorescent Highlighters"/>
    <n v="20000"/>
    <x v="6"/>
    <x v="191"/>
    <n v="0.2"/>
    <n v="16000"/>
    <n v="64000"/>
  </r>
  <r>
    <n v="263"/>
    <s v="CA-2016-113243"/>
    <d v="2016-06-10T00:00:00"/>
    <x v="0"/>
    <x v="1"/>
    <x v="13"/>
    <x v="3"/>
    <x v="0"/>
    <s v="Olvera Toch"/>
    <x v="0"/>
    <x v="15"/>
    <n v="90045"/>
    <s v="OFF-LA-10001297"/>
    <x v="1"/>
    <s v="Labels"/>
    <s v="Avery 473"/>
    <n v="21000"/>
    <x v="0"/>
    <x v="90"/>
    <n v="0"/>
    <n v="0"/>
    <n v="42000"/>
  </r>
  <r>
    <n v="264"/>
    <s v="CA-2017-118731"/>
    <d v="2017-11-20T00:00:00"/>
    <x v="3"/>
    <x v="0"/>
    <x v="14"/>
    <x v="3"/>
    <x v="4"/>
    <s v="Liz Pelletier"/>
    <x v="0"/>
    <x v="1"/>
    <n v="94110"/>
    <s v="FUR-FU-10003347"/>
    <x v="0"/>
    <s v="Furnishings"/>
    <s v="Coloredge Poster Frame"/>
    <n v="29000"/>
    <x v="3"/>
    <x v="192"/>
    <n v="0"/>
    <n v="0"/>
    <n v="87000"/>
  </r>
  <r>
    <n v="265"/>
    <s v="CA-2014-145576"/>
    <d v="2014-09-14T00:00:00"/>
    <x v="2"/>
    <x v="8"/>
    <x v="19"/>
    <x v="4"/>
    <x v="0"/>
    <s v="Cynthia Arntzen"/>
    <x v="0"/>
    <x v="28"/>
    <n v="33614"/>
    <s v="OFF-AP-10003914"/>
    <x v="1"/>
    <s v="Appliances"/>
    <s v="Sanitaire Vibra Groomer IR Commercial Upright Vacuum, Replacement Belts"/>
    <n v="13000"/>
    <x v="1"/>
    <x v="193"/>
    <n v="0.2"/>
    <n v="13000"/>
    <n v="52000"/>
  </r>
  <r>
    <n v="266"/>
    <s v="CA-2015-130736"/>
    <d v="2015-12-07T00:00:00"/>
    <x v="1"/>
    <x v="4"/>
    <x v="29"/>
    <x v="0"/>
    <x v="4"/>
    <s v="Jeremy Farry"/>
    <x v="0"/>
    <x v="21"/>
    <n v="98105"/>
    <s v="OFF-FA-10003467"/>
    <x v="1"/>
    <s v="Fasteners"/>
    <s v="Alliance Big Bands Rubber Bands, 12/Pack"/>
    <n v="4000"/>
    <x v="0"/>
    <x v="100"/>
    <n v="0"/>
    <n v="0"/>
    <n v="8000"/>
  </r>
  <r>
    <n v="267"/>
    <s v="CA-2017-137099"/>
    <d v="2017-12-07T00:00:00"/>
    <x v="3"/>
    <x v="4"/>
    <x v="29"/>
    <x v="2"/>
    <x v="4"/>
    <s v="Frank Preis"/>
    <x v="0"/>
    <x v="24"/>
    <n v="90008"/>
    <s v="TEC-PH-10002496"/>
    <x v="2"/>
    <s v="Phones"/>
    <s v="Cisco SPA301"/>
    <n v="375000"/>
    <x v="3"/>
    <x v="194"/>
    <n v="0.2"/>
    <n v="225000"/>
    <n v="900000"/>
  </r>
  <r>
    <n v="268"/>
    <s v="CA-2017-156951"/>
    <d v="2017-10-01T00:00:00"/>
    <x v="3"/>
    <x v="2"/>
    <x v="26"/>
    <x v="3"/>
    <x v="0"/>
    <s v="Ellis Ballard"/>
    <x v="1"/>
    <x v="4"/>
    <n v="98105"/>
    <s v="OFF-PA-10004530"/>
    <x v="1"/>
    <s v="Paper"/>
    <s v="Personal Creations Ink Jet Cards and Labels"/>
    <n v="92000"/>
    <x v="7"/>
    <x v="195"/>
    <n v="0"/>
    <n v="0"/>
    <n v="736000"/>
  </r>
  <r>
    <n v="269"/>
    <s v="CA-2017-164826"/>
    <d v="2017-12-28T00:00:00"/>
    <x v="3"/>
    <x v="4"/>
    <x v="22"/>
    <x v="2"/>
    <x v="0"/>
    <s v="Jennifer Ferguson"/>
    <x v="0"/>
    <x v="26"/>
    <n v="10024"/>
    <s v="OFF-LA-10001297"/>
    <x v="1"/>
    <s v="Labels"/>
    <s v="Avery 473"/>
    <n v="21000"/>
    <x v="2"/>
    <x v="196"/>
    <n v="0"/>
    <n v="0"/>
    <n v="147000"/>
  </r>
  <r>
    <n v="270"/>
    <s v="CA-2016-127250"/>
    <d v="2016-11-03T00:00:00"/>
    <x v="0"/>
    <x v="0"/>
    <x v="21"/>
    <x v="0"/>
    <x v="0"/>
    <s v="Sarah Foster"/>
    <x v="0"/>
    <x v="33"/>
    <n v="98270"/>
    <s v="OFF-AR-10003394"/>
    <x v="1"/>
    <s v="Art"/>
    <s v="Newell 332"/>
    <n v="9000"/>
    <x v="3"/>
    <x v="60"/>
    <n v="0"/>
    <n v="0"/>
    <n v="27000"/>
  </r>
  <r>
    <n v="271"/>
    <s v="CA-2015-149713"/>
    <d v="2015-09-18T00:00:00"/>
    <x v="1"/>
    <x v="8"/>
    <x v="15"/>
    <x v="3"/>
    <x v="0"/>
    <s v="Trudy Glocke"/>
    <x v="0"/>
    <x v="31"/>
    <n v="90805"/>
    <s v="OFF-PA-10004530"/>
    <x v="1"/>
    <s v="Paper"/>
    <s v="Personal Creations Ink Jet Cards and Labels"/>
    <n v="92000"/>
    <x v="9"/>
    <x v="197"/>
    <n v="0"/>
    <n v="0"/>
    <n v="1288000"/>
  </r>
  <r>
    <n v="272"/>
    <s v="CA-2017-118640"/>
    <d v="2017-07-20T00:00:00"/>
    <x v="3"/>
    <x v="7"/>
    <x v="14"/>
    <x v="1"/>
    <x v="0"/>
    <s v="Carlos Soltero"/>
    <x v="0"/>
    <x v="32"/>
    <n v="60610"/>
    <s v="OFF-ST-10002974"/>
    <x v="1"/>
    <s v="Storage"/>
    <s v="Trav-L-File Heavy-Duty Shuttle II, Black"/>
    <n v="70000"/>
    <x v="0"/>
    <x v="10"/>
    <n v="0.2"/>
    <n v="28000"/>
    <n v="112000"/>
  </r>
  <r>
    <n v="273"/>
    <s v="CA-2015-132906"/>
    <d v="2015-09-10T00:00:00"/>
    <x v="1"/>
    <x v="8"/>
    <x v="13"/>
    <x v="3"/>
    <x v="4"/>
    <s v="Charles Crestani"/>
    <x v="0"/>
    <x v="23"/>
    <n v="90004"/>
    <s v="OFF-SU-10004498"/>
    <x v="1"/>
    <s v="Supplies"/>
    <s v="Martin-Yale Premier Letter Opener"/>
    <n v="52000"/>
    <x v="6"/>
    <x v="198"/>
    <n v="0"/>
    <n v="0"/>
    <n v="208000"/>
  </r>
  <r>
    <n v="274"/>
    <s v="CA-2017-145233"/>
    <d v="2017-12-01T00:00:00"/>
    <x v="3"/>
    <x v="4"/>
    <x v="26"/>
    <x v="2"/>
    <x v="4"/>
    <s v="Dianna Vittorini"/>
    <x v="0"/>
    <x v="2"/>
    <n v="80219"/>
    <s v="TEC-PH-10004977"/>
    <x v="2"/>
    <s v="Phones"/>
    <s v="GE 30524EE4"/>
    <n v="1098000"/>
    <x v="3"/>
    <x v="199"/>
    <n v="0.2"/>
    <n v="658800"/>
    <n v="2635200"/>
  </r>
  <r>
    <n v="275"/>
    <s v="CA-2015-128139"/>
    <d v="2015-07-03T00:00:00"/>
    <x v="1"/>
    <x v="7"/>
    <x v="21"/>
    <x v="0"/>
    <x v="4"/>
    <s v="Bruce Degenhardt"/>
    <x v="0"/>
    <x v="34"/>
    <n v="40475"/>
    <s v="FUR-CH-10003956"/>
    <x v="0"/>
    <s v="Chairs"/>
    <s v="Novimex High-Tech Fabric Mesh Task Chair"/>
    <n v="71000"/>
    <x v="8"/>
    <x v="200"/>
    <n v="0"/>
    <n v="0"/>
    <n v="71000"/>
  </r>
  <r>
    <n v="276"/>
    <s v="US-2016-156986"/>
    <d v="2016-03-20T00:00:00"/>
    <x v="0"/>
    <x v="10"/>
    <x v="14"/>
    <x v="1"/>
    <x v="4"/>
    <s v="Zuschuss Carroll"/>
    <x v="0"/>
    <x v="3"/>
    <n v="97301"/>
    <s v="TEC-PH-10003800"/>
    <x v="2"/>
    <s v="Phones"/>
    <s v="i.Sound Portable Power - 8000 mAh"/>
    <n v="85000"/>
    <x v="0"/>
    <x v="201"/>
    <n v="0.2"/>
    <n v="34000"/>
    <n v="136000"/>
  </r>
  <r>
    <n v="277"/>
    <s v="CA-2014-135405"/>
    <d v="2014-01-09T00:00:00"/>
    <x v="2"/>
    <x v="9"/>
    <x v="3"/>
    <x v="3"/>
    <x v="0"/>
    <s v="Melanie Seite"/>
    <x v="0"/>
    <x v="3"/>
    <n v="78041"/>
    <s v="OFF-AR-10004078"/>
    <x v="1"/>
    <s v="Art"/>
    <s v="Newell 312"/>
    <n v="10000"/>
    <x v="0"/>
    <x v="40"/>
    <n v="0.2"/>
    <n v="4000"/>
    <n v="16000"/>
  </r>
  <r>
    <n v="278"/>
    <s v="CA-2014-131450"/>
    <d v="2014-08-08T00:00:00"/>
    <x v="2"/>
    <x v="6"/>
    <x v="0"/>
    <x v="2"/>
    <x v="1"/>
    <s v="Lena Radford"/>
    <x v="0"/>
    <x v="0"/>
    <n v="92024"/>
    <s v="OFF-AP-10004708"/>
    <x v="1"/>
    <s v="Appliances"/>
    <s v="Fellowes Superior 10 Outlet Split Surge Protector"/>
    <n v="77000"/>
    <x v="0"/>
    <x v="202"/>
    <n v="0"/>
    <n v="0"/>
    <n v="154000"/>
  </r>
  <r>
    <n v="279"/>
    <s v="CA-2016-120180"/>
    <d v="2016-07-14T00:00:00"/>
    <x v="0"/>
    <x v="7"/>
    <x v="19"/>
    <x v="1"/>
    <x v="4"/>
    <s v="Theone Pippenger"/>
    <x v="0"/>
    <x v="7"/>
    <n v="19134"/>
    <s v="OFF-SU-10004115"/>
    <x v="1"/>
    <s v="Supplies"/>
    <s v="Acme Stainless Steel Office Snips"/>
    <n v="12000"/>
    <x v="0"/>
    <x v="13"/>
    <n v="0.2"/>
    <n v="4800"/>
    <n v="19200"/>
  </r>
  <r>
    <n v="280"/>
    <s v="US-2016-100720"/>
    <d v="2016-07-16T00:00:00"/>
    <x v="0"/>
    <x v="7"/>
    <x v="9"/>
    <x v="2"/>
    <x v="4"/>
    <s v="Chloris Kastensmidt"/>
    <x v="0"/>
    <x v="32"/>
    <n v="19120"/>
    <s v="TEC-PH-10001425"/>
    <x v="2"/>
    <s v="Phones"/>
    <s v="Mophie Juice Pack Helium for iPhone"/>
    <n v="144000"/>
    <x v="3"/>
    <x v="203"/>
    <n v="0.4"/>
    <n v="172800"/>
    <n v="259200"/>
  </r>
  <r>
    <n v="281"/>
    <s v="CA-2014-149958"/>
    <d v="2014-03-15T00:00:00"/>
    <x v="2"/>
    <x v="10"/>
    <x v="4"/>
    <x v="0"/>
    <x v="3"/>
    <s v="Alan Shonely"/>
    <x v="0"/>
    <x v="12"/>
    <n v="33614"/>
    <s v="OFF-ST-10001490"/>
    <x v="1"/>
    <s v="Storage"/>
    <s v="Hot File 7-Pocket, Floor Stand"/>
    <n v="143000"/>
    <x v="8"/>
    <x v="204"/>
    <n v="0.2"/>
    <n v="28600"/>
    <n v="114400"/>
  </r>
  <r>
    <n v="282"/>
    <s v="US-2014-105767"/>
    <d v="2014-05-23T00:00:00"/>
    <x v="2"/>
    <x v="5"/>
    <x v="27"/>
    <x v="4"/>
    <x v="0"/>
    <s v="Andrew Roberts"/>
    <x v="0"/>
    <x v="8"/>
    <n v="19134"/>
    <s v="OFF-BI-10000848"/>
    <x v="1"/>
    <s v="Binders"/>
    <s v="Angle-D Ring Binders"/>
    <n v="4000"/>
    <x v="0"/>
    <x v="100"/>
    <n v="0.7"/>
    <n v="5600"/>
    <n v="2400"/>
  </r>
  <r>
    <n v="283"/>
    <s v="CA-2016-161816"/>
    <d v="2016-04-28T00:00:00"/>
    <x v="0"/>
    <x v="3"/>
    <x v="22"/>
    <x v="3"/>
    <x v="0"/>
    <s v="Nona Balk"/>
    <x v="1"/>
    <x v="11"/>
    <n v="75217"/>
    <s v="TEC-PH-10003012"/>
    <x v="2"/>
    <s v="Phones"/>
    <s v="Nortel Meridian M3904 Professional Digital phone"/>
    <n v="247000"/>
    <x v="3"/>
    <x v="205"/>
    <n v="0.2"/>
    <n v="148200"/>
    <n v="592800"/>
  </r>
  <r>
    <n v="284"/>
    <s v="CA-2016-121223"/>
    <d v="2016-09-11T00:00:00"/>
    <x v="0"/>
    <x v="8"/>
    <x v="2"/>
    <x v="2"/>
    <x v="0"/>
    <s v="Giulietta Dortch"/>
    <x v="1"/>
    <x v="33"/>
    <n v="19143"/>
    <s v="OFF-PA-10001204"/>
    <x v="1"/>
    <s v="Paper"/>
    <s v="Xerox 1972"/>
    <n v="9000"/>
    <x v="0"/>
    <x v="9"/>
    <n v="0.2"/>
    <n v="3600"/>
    <n v="14400"/>
  </r>
  <r>
    <n v="285"/>
    <s v="CA-2017-138611"/>
    <d v="2017-11-14T00:00:00"/>
    <x v="3"/>
    <x v="0"/>
    <x v="19"/>
    <x v="1"/>
    <x v="0"/>
    <s v="Clytie Kelty"/>
    <x v="0"/>
    <x v="15"/>
    <n v="43123"/>
    <s v="TEC-PH-10000011"/>
    <x v="2"/>
    <s v="Phones"/>
    <s v="PureGear Roll-On Screen Protector"/>
    <n v="120000"/>
    <x v="11"/>
    <x v="206"/>
    <n v="0.4"/>
    <n v="480000"/>
    <n v="720000"/>
  </r>
  <r>
    <n v="286"/>
    <s v="CA-2017-117947"/>
    <d v="2017-08-18T00:00:00"/>
    <x v="3"/>
    <x v="6"/>
    <x v="15"/>
    <x v="0"/>
    <x v="0"/>
    <s v="Nat Gilpin"/>
    <x v="1"/>
    <x v="14"/>
    <n v="10011"/>
    <s v="FUR-FU-10003849"/>
    <x v="0"/>
    <s v="Furnishings"/>
    <s v="DAX Metal Frame, Desktop, Stepped-Edge"/>
    <n v="41000"/>
    <x v="0"/>
    <x v="207"/>
    <n v="0"/>
    <n v="0"/>
    <n v="82000"/>
  </r>
  <r>
    <n v="287"/>
    <s v="US-2014-111171"/>
    <d v="2014-12-26T00:00:00"/>
    <x v="2"/>
    <x v="4"/>
    <x v="20"/>
    <x v="0"/>
    <x v="0"/>
    <s v="Christina Anderson"/>
    <x v="0"/>
    <x v="5"/>
    <n v="60610"/>
    <s v="OFF-BI-10002103"/>
    <x v="1"/>
    <s v="Binders"/>
    <s v="Cardinal Slant-D Ring Binder, Heavy Gauge Vinyl"/>
    <n v="9000"/>
    <x v="1"/>
    <x v="106"/>
    <n v="0.8"/>
    <n v="36000"/>
    <n v="9000"/>
  </r>
  <r>
    <n v="288"/>
    <s v="CA-2015-138009"/>
    <d v="2015-11-29T00:00:00"/>
    <x v="1"/>
    <x v="0"/>
    <x v="25"/>
    <x v="0"/>
    <x v="4"/>
    <s v="Sylvia Foulston"/>
    <x v="1"/>
    <x v="30"/>
    <n v="48126"/>
    <s v="FUR-CH-10004853"/>
    <x v="0"/>
    <s v="Chairs"/>
    <s v="Global Manager's Adjustable Task Chair, Storm"/>
    <n v="302000"/>
    <x v="0"/>
    <x v="39"/>
    <n v="0"/>
    <n v="0"/>
    <n v="604000"/>
  </r>
  <r>
    <n v="289"/>
    <s v="CA-2017-163020"/>
    <d v="2017-09-15T00:00:00"/>
    <x v="3"/>
    <x v="8"/>
    <x v="4"/>
    <x v="3"/>
    <x v="2"/>
    <s v="Meg O'Connel"/>
    <x v="2"/>
    <x v="31"/>
    <n v="10009"/>
    <s v="FUR-FU-10000221"/>
    <x v="0"/>
    <s v="Furnishings"/>
    <s v="Master Caster Door Stop, Brown"/>
    <n v="36000"/>
    <x v="2"/>
    <x v="87"/>
    <n v="0"/>
    <n v="0"/>
    <n v="252000"/>
  </r>
  <r>
    <n v="290"/>
    <s v="CA-2017-153787"/>
    <d v="2017-05-19T00:00:00"/>
    <x v="3"/>
    <x v="5"/>
    <x v="12"/>
    <x v="1"/>
    <x v="0"/>
    <s v="Annie Thurman"/>
    <x v="0"/>
    <x v="25"/>
    <n v="98115"/>
    <s v="OFF-AP-10001563"/>
    <x v="1"/>
    <s v="Appliances"/>
    <s v="Belkin Premiere Surge Master II 8-outlet surge protector"/>
    <n v="98000"/>
    <x v="0"/>
    <x v="208"/>
    <n v="0"/>
    <n v="0"/>
    <n v="196000"/>
  </r>
  <r>
    <n v="291"/>
    <s v="CA-2017-133431"/>
    <d v="2017-12-17T00:00:00"/>
    <x v="3"/>
    <x v="4"/>
    <x v="11"/>
    <x v="1"/>
    <x v="0"/>
    <s v="Logan Currie"/>
    <x v="0"/>
    <x v="24"/>
    <n v="94122"/>
    <s v="OFF-BI-10000605"/>
    <x v="1"/>
    <s v="Binders"/>
    <s v="Acco Pressboard Covers with Storage Hooks, 9 1/2&quot; x 11&quot;, Executive Red"/>
    <n v="16000"/>
    <x v="1"/>
    <x v="191"/>
    <n v="0.2"/>
    <n v="16000"/>
    <n v="64000"/>
  </r>
  <r>
    <n v="292"/>
    <s v="US-2016-135720"/>
    <d v="2016-12-11T00:00:00"/>
    <x v="0"/>
    <x v="4"/>
    <x v="2"/>
    <x v="1"/>
    <x v="4"/>
    <s v="Fred McMath"/>
    <x v="0"/>
    <x v="25"/>
    <n v="80013"/>
    <s v="OFF-ST-10001963"/>
    <x v="1"/>
    <s v="Storage"/>
    <s v="Tennsco Regal Shelving Units"/>
    <n v="244000"/>
    <x v="3"/>
    <x v="209"/>
    <n v="0.2"/>
    <n v="146400"/>
    <n v="585600"/>
  </r>
  <r>
    <n v="293"/>
    <s v="CA-2017-144694"/>
    <d v="2017-09-24T00:00:00"/>
    <x v="3"/>
    <x v="8"/>
    <x v="16"/>
    <x v="3"/>
    <x v="0"/>
    <s v="Brian Dahlen"/>
    <x v="0"/>
    <x v="25"/>
    <n v="33180"/>
    <s v="TEC-AC-10002857"/>
    <x v="2"/>
    <s v="Accessories"/>
    <s v="Verbatim 25 GB 6x Blu-ray Single Layer Recordable Disc, 1/Pack"/>
    <n v="18000"/>
    <x v="3"/>
    <x v="117"/>
    <n v="0.2"/>
    <n v="10800"/>
    <n v="43200"/>
  </r>
  <r>
    <n v="294"/>
    <s v="CA-2015-168004"/>
    <d v="2015-10-04T00:00:00"/>
    <x v="1"/>
    <x v="2"/>
    <x v="18"/>
    <x v="1"/>
    <x v="0"/>
    <s v="Denny Joy"/>
    <x v="1"/>
    <x v="32"/>
    <n v="31088"/>
    <s v="FUR-CH-10001482"/>
    <x v="0"/>
    <s v="Chairs"/>
    <s v="Office Star - Mesh Screen back chair with Vinyl seat"/>
    <n v="393000"/>
    <x v="3"/>
    <x v="210"/>
    <n v="0"/>
    <n v="0"/>
    <n v="1179000"/>
  </r>
  <r>
    <n v="295"/>
    <s v="US-2016-123470"/>
    <d v="2016-08-15T00:00:00"/>
    <x v="0"/>
    <x v="6"/>
    <x v="4"/>
    <x v="1"/>
    <x v="4"/>
    <s v="Max Engle"/>
    <x v="0"/>
    <x v="1"/>
    <n v="80013"/>
    <s v="OFF-BI-10001989"/>
    <x v="1"/>
    <s v="Binders"/>
    <s v="Premium Transparent Presentation Covers by GBC"/>
    <n v="19000"/>
    <x v="3"/>
    <x v="211"/>
    <n v="0.7"/>
    <n v="39900"/>
    <n v="17100"/>
  </r>
  <r>
    <n v="296"/>
    <s v="CA-2016-115917"/>
    <d v="2016-05-20T00:00:00"/>
    <x v="0"/>
    <x v="5"/>
    <x v="14"/>
    <x v="4"/>
    <x v="0"/>
    <s v="Rick Bensley"/>
    <x v="2"/>
    <x v="10"/>
    <n v="94591"/>
    <s v="FUR-FU-10000576"/>
    <x v="0"/>
    <s v="Furnishings"/>
    <s v="Luxo Professional Fluorescent Magnifier Lamp with Clamp-Mount Base"/>
    <n v="1050000"/>
    <x v="1"/>
    <x v="212"/>
    <n v="0"/>
    <n v="0"/>
    <n v="5250000"/>
  </r>
  <r>
    <n v="297"/>
    <s v="CA-2016-147067"/>
    <d v="2016-12-18T00:00:00"/>
    <x v="0"/>
    <x v="4"/>
    <x v="15"/>
    <x v="1"/>
    <x v="3"/>
    <s v="Justin Deggeller"/>
    <x v="1"/>
    <x v="18"/>
    <n v="55407"/>
    <s v="FUR-FU-10000732"/>
    <x v="0"/>
    <s v="Furnishings"/>
    <s v="Eldon 200 Class Desk Accessories"/>
    <n v="19000"/>
    <x v="3"/>
    <x v="211"/>
    <n v="0"/>
    <n v="0"/>
    <n v="57000"/>
  </r>
  <r>
    <n v="298"/>
    <s v="CA-2017-167913"/>
    <d v="2017-07-30T00:00:00"/>
    <x v="3"/>
    <x v="7"/>
    <x v="17"/>
    <x v="2"/>
    <x v="0"/>
    <s v="John Lee"/>
    <x v="0"/>
    <x v="23"/>
    <n v="92691"/>
    <s v="OFF-ST-10000585"/>
    <x v="1"/>
    <s v="Storage"/>
    <s v="Economy Rollaway Files"/>
    <n v="331000"/>
    <x v="0"/>
    <x v="213"/>
    <n v="0"/>
    <n v="0"/>
    <n v="662000"/>
  </r>
  <r>
    <n v="299"/>
    <s v="CA-2017-106103"/>
    <d v="2017-06-10T00:00:00"/>
    <x v="3"/>
    <x v="1"/>
    <x v="13"/>
    <x v="3"/>
    <x v="0"/>
    <s v="Sean Christensen"/>
    <x v="0"/>
    <x v="32"/>
    <n v="48307"/>
    <s v="TEC-AC-10003832"/>
    <x v="2"/>
    <s v="Accessories"/>
    <s v="Imation 16GB Mini TravelDrive USB 2.0 Flash Drive"/>
    <n v="133000"/>
    <x v="6"/>
    <x v="214"/>
    <n v="0"/>
    <n v="0"/>
    <n v="532000"/>
  </r>
  <r>
    <n v="300"/>
    <s v="US-2017-127719"/>
    <d v="2017-07-21T00:00:00"/>
    <x v="3"/>
    <x v="7"/>
    <x v="30"/>
    <x v="1"/>
    <x v="4"/>
    <s v="Tamara Willingham"/>
    <x v="2"/>
    <x v="8"/>
    <n v="7060"/>
    <s v="OFF-PA-10001934"/>
    <x v="1"/>
    <s v="Paper"/>
    <s v="Xerox 1993"/>
    <n v="7000"/>
    <x v="8"/>
    <x v="215"/>
    <n v="0"/>
    <n v="0"/>
    <n v="7000"/>
  </r>
  <r>
    <n v="301"/>
    <s v="CA-2017-126221"/>
    <d v="2017-12-30T00:00:00"/>
    <x v="3"/>
    <x v="4"/>
    <x v="17"/>
    <x v="1"/>
    <x v="0"/>
    <s v="Chuck Clark"/>
    <x v="2"/>
    <x v="30"/>
    <n v="47201"/>
    <s v="OFF-AP-10002457"/>
    <x v="1"/>
    <s v="Appliances"/>
    <s v="Eureka The Boss Plus 12-Amp Hard Box Upright Vacuum, Red"/>
    <n v="210000"/>
    <x v="0"/>
    <x v="216"/>
    <n v="0"/>
    <n v="0"/>
    <n v="420000"/>
  </r>
  <r>
    <n v="302"/>
    <s v="CA-2016-103947"/>
    <d v="2016-04-01T00:00:00"/>
    <x v="0"/>
    <x v="3"/>
    <x v="26"/>
    <x v="0"/>
    <x v="4"/>
    <s v="Barry Blumstein"/>
    <x v="1"/>
    <x v="33"/>
    <n v="85635"/>
    <s v="OFF-FA-10003112"/>
    <x v="1"/>
    <s v="Fasteners"/>
    <s v="Staples"/>
    <n v="32000"/>
    <x v="1"/>
    <x v="105"/>
    <n v="0.2"/>
    <n v="32000"/>
    <n v="128000"/>
  </r>
  <r>
    <n v="303"/>
    <s v="CA-2016-160745"/>
    <d v="2016-12-11T00:00:00"/>
    <x v="0"/>
    <x v="4"/>
    <x v="2"/>
    <x v="3"/>
    <x v="4"/>
    <s v="Anthony Rawles"/>
    <x v="1"/>
    <x v="30"/>
    <n v="98661"/>
    <s v="FUR-FU-10001935"/>
    <x v="0"/>
    <s v="Furnishings"/>
    <s v="3M Hangers With Command Adhesive"/>
    <n v="15000"/>
    <x v="6"/>
    <x v="31"/>
    <n v="0"/>
    <n v="0"/>
    <n v="60000"/>
  </r>
  <r>
    <n v="304"/>
    <s v="CA-2016-132661"/>
    <d v="2016-10-23T00:00:00"/>
    <x v="0"/>
    <x v="2"/>
    <x v="27"/>
    <x v="1"/>
    <x v="0"/>
    <s v="Steven Roelle"/>
    <x v="2"/>
    <x v="15"/>
    <n v="10024"/>
    <s v="OFF-PA-10000482"/>
    <x v="1"/>
    <s v="Paper"/>
    <s v="Snap-A-Way Black Print Carbonless Ruled Speed Letter, Triplicate"/>
    <n v="76000"/>
    <x v="11"/>
    <x v="217"/>
    <n v="0"/>
    <n v="0"/>
    <n v="760000"/>
  </r>
  <r>
    <n v="305"/>
    <s v="CA-2017-140844"/>
    <d v="2017-06-19T00:00:00"/>
    <x v="3"/>
    <x v="1"/>
    <x v="12"/>
    <x v="2"/>
    <x v="4"/>
    <s v="Allen Rosenblatt"/>
    <x v="1"/>
    <x v="10"/>
    <n v="10035"/>
    <s v="OFF-PA-10003892"/>
    <x v="1"/>
    <s v="Paper"/>
    <s v="Xerox 1943"/>
    <n v="98000"/>
    <x v="0"/>
    <x v="208"/>
    <n v="0"/>
    <n v="0"/>
    <n v="196000"/>
  </r>
  <r>
    <n v="306"/>
    <s v="CA-2016-137239"/>
    <d v="2016-08-22T00:00:00"/>
    <x v="0"/>
    <x v="6"/>
    <x v="6"/>
    <x v="1"/>
    <x v="4"/>
    <s v="Craig Reiter"/>
    <x v="0"/>
    <x v="8"/>
    <n v="43229"/>
    <s v="OFF-AP-10002439"/>
    <x v="1"/>
    <s v="Appliances"/>
    <s v="Tripp Lite Isotel 8 Ultra 8 Outlet Metal Surge"/>
    <n v="114000"/>
    <x v="0"/>
    <x v="91"/>
    <n v="0.2"/>
    <n v="45600"/>
    <n v="182400"/>
  </r>
  <r>
    <n v="307"/>
    <s v="US-2016-156097"/>
    <d v="2016-09-19T00:00:00"/>
    <x v="0"/>
    <x v="8"/>
    <x v="12"/>
    <x v="2"/>
    <x v="3"/>
    <s v="Eugene Hildebrand"/>
    <x v="2"/>
    <x v="6"/>
    <n v="60505"/>
    <s v="FUR-CH-10001215"/>
    <x v="0"/>
    <s v="Chairs"/>
    <s v="Global Troy Executive Leather Low-Back Tilter"/>
    <n v="702000"/>
    <x v="0"/>
    <x v="218"/>
    <n v="0.3"/>
    <n v="421200"/>
    <n v="982800"/>
  </r>
  <r>
    <n v="308"/>
    <s v="CA-2015-146563"/>
    <d v="2015-08-24T00:00:00"/>
    <x v="1"/>
    <x v="6"/>
    <x v="16"/>
    <x v="2"/>
    <x v="4"/>
    <s v="Cassandra Brandow"/>
    <x v="0"/>
    <x v="10"/>
    <n v="76017"/>
    <s v="OFF-ST-10001490"/>
    <x v="1"/>
    <s v="Storage"/>
    <s v="Hot File 7-Pocket, Floor Stand"/>
    <n v="143000"/>
    <x v="2"/>
    <x v="219"/>
    <n v="0.2"/>
    <n v="200200"/>
    <n v="800800"/>
  </r>
  <r>
    <n v="309"/>
    <s v="CA-2016-123666"/>
    <d v="2016-03-26T00:00:00"/>
    <x v="0"/>
    <x v="10"/>
    <x v="20"/>
    <x v="1"/>
    <x v="0"/>
    <s v="Sibella Parks"/>
    <x v="1"/>
    <x v="6"/>
    <n v="10011"/>
    <s v="OFF-ST-10001522"/>
    <x v="1"/>
    <s v="Storage"/>
    <s v="Gould Plastics 18-Pocket Panel Bin, 34w x 5-1/4d x 20-1/2h"/>
    <n v="460000"/>
    <x v="1"/>
    <x v="220"/>
    <n v="0"/>
    <n v="0"/>
    <n v="2300000"/>
  </r>
  <r>
    <n v="310"/>
    <s v="CA-2016-143308"/>
    <d v="2016-11-04T00:00:00"/>
    <x v="0"/>
    <x v="0"/>
    <x v="18"/>
    <x v="2"/>
    <x v="1"/>
    <s v="Roy Collins"/>
    <x v="0"/>
    <x v="2"/>
    <n v="40214"/>
    <s v="OFF-FA-10000621"/>
    <x v="1"/>
    <s v="Fasteners"/>
    <s v="OIC Colored Binder Clips, Assorted Sizes"/>
    <n v="41000"/>
    <x v="3"/>
    <x v="221"/>
    <n v="0"/>
    <n v="0"/>
    <n v="123000"/>
  </r>
  <r>
    <n v="311"/>
    <s v="CA-2017-132682"/>
    <d v="2017-06-08T00:00:00"/>
    <x v="3"/>
    <x v="1"/>
    <x v="0"/>
    <x v="1"/>
    <x v="2"/>
    <s v="Tiffany House"/>
    <x v="1"/>
    <x v="28"/>
    <n v="75081"/>
    <s v="OFF-SU-10004231"/>
    <x v="1"/>
    <s v="Supplies"/>
    <s v="Acme Tagit Stainless Steel Antibacterial Scissors"/>
    <n v="24000"/>
    <x v="3"/>
    <x v="126"/>
    <n v="0.2"/>
    <n v="14400"/>
    <n v="57600"/>
  </r>
  <r>
    <n v="312"/>
    <s v="CA-2014-156314"/>
    <d v="2014-12-24T00:00:00"/>
    <x v="2"/>
    <x v="4"/>
    <x v="16"/>
    <x v="0"/>
    <x v="0"/>
    <s v="Resi Pölking"/>
    <x v="0"/>
    <x v="24"/>
    <n v="44105"/>
    <s v="FUR-FU-10003096"/>
    <x v="0"/>
    <s v="Furnishings"/>
    <s v="Master Giant Foot Doorstop, Safety Yellow"/>
    <n v="31000"/>
    <x v="1"/>
    <x v="222"/>
    <n v="0.2"/>
    <n v="31000"/>
    <n v="124000"/>
  </r>
  <r>
    <n v="313"/>
    <s v="US-2017-106663"/>
    <d v="2017-06-09T00:00:00"/>
    <x v="3"/>
    <x v="1"/>
    <x v="3"/>
    <x v="1"/>
    <x v="0"/>
    <s v="Meg O'Connel"/>
    <x v="2"/>
    <x v="20"/>
    <n v="60653"/>
    <s v="FUR-FU-10002759"/>
    <x v="0"/>
    <s v="Furnishings"/>
    <s v="12-1/2 Diameter Round Wall Clock"/>
    <n v="24000"/>
    <x v="3"/>
    <x v="126"/>
    <n v="0.6"/>
    <n v="43200"/>
    <n v="28800"/>
  </r>
  <r>
    <n v="314"/>
    <s v="CA-2017-111178"/>
    <d v="2017-06-15T00:00:00"/>
    <x v="3"/>
    <x v="1"/>
    <x v="4"/>
    <x v="3"/>
    <x v="3"/>
    <s v="Tamara Dahlen"/>
    <x v="0"/>
    <x v="24"/>
    <n v="62301"/>
    <s v="OFF-AR-10001954"/>
    <x v="1"/>
    <s v="Art"/>
    <s v="Newell 331"/>
    <n v="20000"/>
    <x v="1"/>
    <x v="34"/>
    <n v="0.2"/>
    <n v="20000"/>
    <n v="80000"/>
  </r>
  <r>
    <n v="315"/>
    <s v="CA-2017-130351"/>
    <d v="2017-12-05T00:00:00"/>
    <x v="3"/>
    <x v="4"/>
    <x v="5"/>
    <x v="1"/>
    <x v="4"/>
    <s v="Rob Beeghly"/>
    <x v="0"/>
    <x v="36"/>
    <n v="47201"/>
    <s v="OFF-AP-10004532"/>
    <x v="1"/>
    <s v="Appliances"/>
    <s v="Kensington 6 Outlet Guardian Standard Surge Protector"/>
    <n v="62000"/>
    <x v="3"/>
    <x v="223"/>
    <n v="0"/>
    <n v="0"/>
    <n v="186000"/>
  </r>
  <r>
    <n v="316"/>
    <s v="US-2017-119438"/>
    <d v="2017-03-18T00:00:00"/>
    <x v="3"/>
    <x v="10"/>
    <x v="15"/>
    <x v="3"/>
    <x v="0"/>
    <s v="Carol Darley"/>
    <x v="0"/>
    <x v="22"/>
    <n v="75701"/>
    <s v="OFF-AP-10000804"/>
    <x v="1"/>
    <s v="Appliances"/>
    <s v="Hoover Portapower Portable Vacuum"/>
    <n v="3000"/>
    <x v="3"/>
    <x v="224"/>
    <n v="0.8"/>
    <n v="7200"/>
    <n v="1800"/>
  </r>
  <r>
    <n v="317"/>
    <s v="CA-2016-164511"/>
    <d v="2016-11-19T00:00:00"/>
    <x v="0"/>
    <x v="0"/>
    <x v="12"/>
    <x v="1"/>
    <x v="0"/>
    <s v="Doug Jacobs"/>
    <x v="0"/>
    <x v="1"/>
    <n v="10024"/>
    <s v="OFF-BI-10003305"/>
    <x v="1"/>
    <s v="Binders"/>
    <s v="Avery Hanging File Binders"/>
    <n v="15000"/>
    <x v="3"/>
    <x v="106"/>
    <n v="0.2"/>
    <n v="9000"/>
    <n v="36000"/>
  </r>
  <r>
    <n v="318"/>
    <s v="US-2017-168116"/>
    <d v="2017-11-04T00:00:00"/>
    <x v="3"/>
    <x v="0"/>
    <x v="18"/>
    <x v="1"/>
    <x v="0"/>
    <s v="Grant Thornton"/>
    <x v="1"/>
    <x v="9"/>
    <n v="27217"/>
    <s v="TEC-MA-10004125"/>
    <x v="2"/>
    <s v="Machines"/>
    <s v="Cubify CubeX 3D Printer Triple Head Print"/>
    <n v="8000000"/>
    <x v="6"/>
    <x v="225"/>
    <n v="0.5"/>
    <n v="16000000"/>
    <n v="16000000"/>
  </r>
  <r>
    <n v="319"/>
    <s v="CA-2014-157784"/>
    <d v="2014-07-05T00:00:00"/>
    <x v="2"/>
    <x v="7"/>
    <x v="5"/>
    <x v="0"/>
    <x v="0"/>
    <s v="Michael Chen"/>
    <x v="0"/>
    <x v="13"/>
    <n v="39212"/>
    <s v="TEC-AC-10003911"/>
    <x v="2"/>
    <s v="Accessories"/>
    <s v="NETGEAR AC1750 Dual Band Gigabit Smart WiFi Router"/>
    <n v="480000"/>
    <x v="3"/>
    <x v="226"/>
    <n v="0"/>
    <n v="0"/>
    <n v="1440000"/>
  </r>
  <r>
    <n v="320"/>
    <s v="CA-2017-161480"/>
    <d v="2017-12-25T00:00:00"/>
    <x v="3"/>
    <x v="4"/>
    <x v="10"/>
    <x v="3"/>
    <x v="0"/>
    <s v="Ralph Arnett"/>
    <x v="0"/>
    <x v="7"/>
    <n v="10035"/>
    <s v="FUR-BO-10004015"/>
    <x v="0"/>
    <s v="Bookcases"/>
    <s v="Bush Andora Bookcase, Maple/Graphite Gray Finish"/>
    <n v="192000"/>
    <x v="0"/>
    <x v="227"/>
    <n v="0.2"/>
    <n v="76800"/>
    <n v="307200"/>
  </r>
  <r>
    <n v="321"/>
    <s v="US-2014-117135"/>
    <d v="2014-06-21T00:00:00"/>
    <x v="2"/>
    <x v="1"/>
    <x v="30"/>
    <x v="1"/>
    <x v="0"/>
    <s v="Naresj Patel"/>
    <x v="0"/>
    <x v="17"/>
    <n v="22980"/>
    <s v="FUR-FU-10004071"/>
    <x v="0"/>
    <s v="Furnishings"/>
    <s v="Luxo Professional Magnifying Clamp-On Fluorescent Lamps"/>
    <n v="105000"/>
    <x v="8"/>
    <x v="82"/>
    <n v="0"/>
    <n v="0"/>
    <n v="105000"/>
  </r>
  <r>
    <n v="322"/>
    <s v="CA-2015-131534"/>
    <d v="2015-03-28T00:00:00"/>
    <x v="1"/>
    <x v="10"/>
    <x v="22"/>
    <x v="1"/>
    <x v="0"/>
    <s v="Alan Barnes"/>
    <x v="0"/>
    <x v="33"/>
    <n v="90036"/>
    <s v="TEC-AC-10002253"/>
    <x v="2"/>
    <s v="Accessories"/>
    <s v="Imation Bio 8GB USB Flash Drive Imation Corp"/>
    <n v="167000"/>
    <x v="8"/>
    <x v="228"/>
    <n v="0"/>
    <n v="0"/>
    <n v="167000"/>
  </r>
  <r>
    <n v="323"/>
    <s v="CA-2015-119291"/>
    <d v="2015-05-14T00:00:00"/>
    <x v="1"/>
    <x v="5"/>
    <x v="19"/>
    <x v="1"/>
    <x v="0"/>
    <s v="Jesus Ocampo"/>
    <x v="2"/>
    <x v="23"/>
    <n v="19013"/>
    <s v="OFF-AR-10003373"/>
    <x v="1"/>
    <s v="Art"/>
    <s v="Boston School Pro Electric Pencil Sharpener, 1670"/>
    <n v="100000"/>
    <x v="7"/>
    <x v="229"/>
    <n v="0.2"/>
    <n v="160000"/>
    <n v="640000"/>
  </r>
  <r>
    <n v="324"/>
    <s v="CA-2017-114552"/>
    <d v="2017-09-02T00:00:00"/>
    <x v="3"/>
    <x v="8"/>
    <x v="28"/>
    <x v="3"/>
    <x v="4"/>
    <s v="Dorris liebe"/>
    <x v="1"/>
    <x v="6"/>
    <n v="44105"/>
    <s v="FUR-FU-10002960"/>
    <x v="0"/>
    <s v="Furnishings"/>
    <s v="Eldon 200 Class Desk Accessories, Burgundy"/>
    <n v="36000"/>
    <x v="3"/>
    <x v="138"/>
    <n v="0.2"/>
    <n v="21600"/>
    <n v="86400"/>
  </r>
  <r>
    <n v="325"/>
    <s v="CA-2016-163755"/>
    <d v="2016-11-04T00:00:00"/>
    <x v="0"/>
    <x v="0"/>
    <x v="18"/>
    <x v="3"/>
    <x v="1"/>
    <s v="Alejandro Savely"/>
    <x v="1"/>
    <x v="19"/>
    <n v="98103"/>
    <s v="FUR-FU-10003394"/>
    <x v="0"/>
    <s v="Furnishings"/>
    <s v="Tenex &quot;The Solids&quot; Textured Chair Mats"/>
    <n v="210000"/>
    <x v="3"/>
    <x v="230"/>
    <n v="0"/>
    <n v="0"/>
    <n v="630000"/>
  </r>
  <r>
    <n v="326"/>
    <s v="CA-2015-142027"/>
    <d v="2015-04-09T00:00:00"/>
    <x v="1"/>
    <x v="3"/>
    <x v="3"/>
    <x v="2"/>
    <x v="3"/>
    <s v="Jay Kimmel"/>
    <x v="0"/>
    <x v="10"/>
    <n v="90805"/>
    <s v="FUR-TA-10002774"/>
    <x v="0"/>
    <s v="Tables"/>
    <s v="Laminate Occasional Tables"/>
    <n v="370000"/>
    <x v="3"/>
    <x v="231"/>
    <n v="0.2"/>
    <n v="222000"/>
    <n v="888000"/>
  </r>
  <r>
    <n v="327"/>
    <s v="CA-2014-138527"/>
    <d v="2014-09-12T00:00:00"/>
    <x v="2"/>
    <x v="8"/>
    <x v="1"/>
    <x v="3"/>
    <x v="4"/>
    <s v="Brad Norvell"/>
    <x v="1"/>
    <x v="32"/>
    <n v="27511"/>
    <s v="OFF-PA-10001800"/>
    <x v="1"/>
    <s v="Paper"/>
    <s v="Xerox 220"/>
    <n v="11000"/>
    <x v="0"/>
    <x v="96"/>
    <n v="0.2"/>
    <n v="4400"/>
    <n v="17600"/>
  </r>
  <r>
    <n v="328"/>
    <s v="CA-2014-112158"/>
    <d v="2014-12-02T00:00:00"/>
    <x v="2"/>
    <x v="4"/>
    <x v="28"/>
    <x v="1"/>
    <x v="0"/>
    <s v="David Philippe"/>
    <x v="0"/>
    <x v="27"/>
    <n v="10035"/>
    <s v="TEC-AC-10003628"/>
    <x v="2"/>
    <s v="Accessories"/>
    <s v="Logitech 910-002974 M325 Wireless Mouse for Web Scrolling"/>
    <n v="210000"/>
    <x v="6"/>
    <x v="232"/>
    <n v="0"/>
    <n v="0"/>
    <n v="840000"/>
  </r>
  <r>
    <n v="329"/>
    <s v="CA-2014-113887"/>
    <d v="2014-04-05T00:00:00"/>
    <x v="2"/>
    <x v="3"/>
    <x v="5"/>
    <x v="4"/>
    <x v="0"/>
    <s v="Tracy Hopkins"/>
    <x v="2"/>
    <x v="8"/>
    <n v="10035"/>
    <s v="OFF-PA-10004071"/>
    <x v="1"/>
    <s v="Paper"/>
    <s v="Eaton Premium Continuous-Feed Paper, 25% Cotton, Letter Size, White, 1000 Shts/Box"/>
    <n v="56000"/>
    <x v="8"/>
    <x v="71"/>
    <n v="0"/>
    <n v="0"/>
    <n v="56000"/>
  </r>
  <r>
    <n v="330"/>
    <s v="CA-2017-146136"/>
    <d v="2017-09-03T00:00:00"/>
    <x v="3"/>
    <x v="8"/>
    <x v="21"/>
    <x v="0"/>
    <x v="0"/>
    <s v="Arthur Prichep"/>
    <x v="0"/>
    <x v="35"/>
    <n v="32137"/>
    <s v="OFF-EN-10001219"/>
    <x v="1"/>
    <s v="Envelopes"/>
    <s v="#10- 4 1/8&quot; x 9 1/2&quot; Security-Tint Envelopes"/>
    <n v="25000"/>
    <x v="6"/>
    <x v="34"/>
    <n v="0.2"/>
    <n v="20000"/>
    <n v="80000"/>
  </r>
  <r>
    <n v="331"/>
    <s v="US-2017-100048"/>
    <d v="2017-05-19T00:00:00"/>
    <x v="3"/>
    <x v="5"/>
    <x v="12"/>
    <x v="2"/>
    <x v="4"/>
    <s v="Roland Schwarz"/>
    <x v="1"/>
    <x v="24"/>
    <n v="10550"/>
    <s v="OFF-AP-10001154"/>
    <x v="1"/>
    <s v="Appliances"/>
    <s v="Bionaire Personal Warm Mist Humidifier/Vaporizer"/>
    <n v="282000"/>
    <x v="4"/>
    <x v="233"/>
    <n v="0"/>
    <n v="0"/>
    <n v="1692000"/>
  </r>
  <r>
    <n v="332"/>
    <s v="CA-2014-153150"/>
    <d v="2014-07-01T00:00:00"/>
    <x v="2"/>
    <x v="7"/>
    <x v="26"/>
    <x v="1"/>
    <x v="4"/>
    <s v="Dorris liebe"/>
    <x v="1"/>
    <x v="3"/>
    <n v="98105"/>
    <s v="OFF-BI-10003355"/>
    <x v="1"/>
    <s v="Binders"/>
    <s v="Cardinal Holdit Business Card Pockets"/>
    <n v="20000"/>
    <x v="1"/>
    <x v="34"/>
    <n v="0.2"/>
    <n v="20000"/>
    <n v="80000"/>
  </r>
  <r>
    <n v="333"/>
    <s v="CA-2014-130092"/>
    <d v="2014-01-11T00:00:00"/>
    <x v="2"/>
    <x v="9"/>
    <x v="2"/>
    <x v="2"/>
    <x v="0"/>
    <s v="Seth Vernon"/>
    <x v="0"/>
    <x v="32"/>
    <n v="19901"/>
    <s v="FUR-FU-10000010"/>
    <x v="0"/>
    <s v="Furnishings"/>
    <s v="DAX Value U-Channel Document Frames, Easel Back"/>
    <n v="10000"/>
    <x v="0"/>
    <x v="40"/>
    <n v="0"/>
    <n v="0"/>
    <n v="20000"/>
  </r>
  <r>
    <n v="334"/>
    <s v="CA-2017-108910"/>
    <d v="2017-09-24T00:00:00"/>
    <x v="3"/>
    <x v="8"/>
    <x v="16"/>
    <x v="2"/>
    <x v="4"/>
    <s v="Kelly Collister"/>
    <x v="0"/>
    <x v="12"/>
    <n v="43055"/>
    <s v="FUR-FU-10002253"/>
    <x v="0"/>
    <s v="Furnishings"/>
    <s v="Howard Miller 13&quot; Diameter Pewter Finish Round Wall Clock"/>
    <n v="104000"/>
    <x v="3"/>
    <x v="234"/>
    <n v="0.2"/>
    <n v="62400"/>
    <n v="249600"/>
  </r>
  <r>
    <n v="335"/>
    <s v="CA-2014-104472"/>
    <d v="2014-06-02T00:00:00"/>
    <x v="2"/>
    <x v="1"/>
    <x v="28"/>
    <x v="0"/>
    <x v="0"/>
    <s v="Christine Kargatis"/>
    <x v="2"/>
    <x v="34"/>
    <n v="84057"/>
    <s v="OFF-BI-10001658"/>
    <x v="1"/>
    <s v="Binders"/>
    <s v="GBC Standard Therm-A-Bind Covers"/>
    <n v="60000"/>
    <x v="3"/>
    <x v="128"/>
    <n v="0.2"/>
    <n v="36000"/>
    <n v="144000"/>
  </r>
  <r>
    <n v="336"/>
    <s v="CA-2016-112942"/>
    <d v="2016-02-13T00:00:00"/>
    <x v="0"/>
    <x v="11"/>
    <x v="7"/>
    <x v="0"/>
    <x v="1"/>
    <s v="Ross DeVincentis"/>
    <x v="2"/>
    <x v="13"/>
    <n v="90045"/>
    <s v="OFF-PA-10004092"/>
    <x v="1"/>
    <s v="Paper"/>
    <s v="Tops Green Bar Computer Printout Paper"/>
    <n v="147000"/>
    <x v="3"/>
    <x v="235"/>
    <n v="0"/>
    <n v="0"/>
    <n v="441000"/>
  </r>
  <r>
    <n v="337"/>
    <s v="CA-2016-142335"/>
    <d v="2016-12-15T00:00:00"/>
    <x v="0"/>
    <x v="4"/>
    <x v="4"/>
    <x v="0"/>
    <x v="0"/>
    <s v="Michael Paige"/>
    <x v="1"/>
    <x v="6"/>
    <n v="48205"/>
    <s v="FUR-TA-10000198"/>
    <x v="0"/>
    <s v="Tables"/>
    <s v="Chromcraft Bull-Nose Wood Oval Conference Tables &amp; Bases"/>
    <n v="1653000"/>
    <x v="3"/>
    <x v="236"/>
    <n v="0"/>
    <n v="0"/>
    <n v="4959000"/>
  </r>
  <r>
    <n v="338"/>
    <s v="CA-2014-117429"/>
    <d v="2014-10-07T00:00:00"/>
    <x v="2"/>
    <x v="2"/>
    <x v="29"/>
    <x v="1"/>
    <x v="0"/>
    <s v="Mathew Reese"/>
    <x v="2"/>
    <x v="6"/>
    <n v="19140"/>
    <s v="FUR-FU-10000222"/>
    <x v="0"/>
    <s v="Furnishings"/>
    <s v="Seth Thomas 16&quot; Steel Case Clock"/>
    <n v="130000"/>
    <x v="1"/>
    <x v="237"/>
    <n v="0.2"/>
    <n v="130000"/>
    <n v="520000"/>
  </r>
  <r>
    <n v="339"/>
    <s v="CA-2016-114713"/>
    <d v="2016-07-07T00:00:00"/>
    <x v="0"/>
    <x v="7"/>
    <x v="29"/>
    <x v="1"/>
    <x v="4"/>
    <s v="Steve Chapman"/>
    <x v="1"/>
    <x v="19"/>
    <n v="33012"/>
    <s v="OFF-SU-10004664"/>
    <x v="1"/>
    <s v="Supplies"/>
    <s v="Acme Softgrip Scissors"/>
    <n v="46000"/>
    <x v="2"/>
    <x v="238"/>
    <n v="0.2"/>
    <n v="64400"/>
    <n v="257600"/>
  </r>
  <r>
    <n v="340"/>
    <s v="CA-2017-144113"/>
    <d v="2017-09-16T00:00:00"/>
    <x v="3"/>
    <x v="8"/>
    <x v="9"/>
    <x v="3"/>
    <x v="0"/>
    <s v="Jay Fein"/>
    <x v="0"/>
    <x v="10"/>
    <n v="78745"/>
    <s v="OFF-EN-10001141"/>
    <x v="1"/>
    <s v="Envelopes"/>
    <s v="Manila Recycled Extra-Heavyweight Clasp Envelopes, 6&quot; x 9&quot;"/>
    <n v="18000"/>
    <x v="0"/>
    <x v="239"/>
    <n v="0.2"/>
    <n v="7200"/>
    <n v="28800"/>
  </r>
  <r>
    <n v="341"/>
    <s v="US-2016-150861"/>
    <d v="2016-12-03T00:00:00"/>
    <x v="0"/>
    <x v="4"/>
    <x v="21"/>
    <x v="3"/>
    <x v="0"/>
    <s v="Emily Grady"/>
    <x v="0"/>
    <x v="31"/>
    <n v="11572"/>
    <s v="OFF-PA-10001954"/>
    <x v="1"/>
    <s v="Paper"/>
    <s v="Xerox 1964"/>
    <n v="183000"/>
    <x v="7"/>
    <x v="240"/>
    <n v="0"/>
    <n v="0"/>
    <n v="1464000"/>
  </r>
  <r>
    <n v="342"/>
    <s v="CA-2017-131954"/>
    <d v="2017-01-21T00:00:00"/>
    <x v="3"/>
    <x v="9"/>
    <x v="30"/>
    <x v="3"/>
    <x v="0"/>
    <s v="Darrin Sayre"/>
    <x v="2"/>
    <x v="10"/>
    <n v="98115"/>
    <s v="OFF-ST-10000736"/>
    <x v="1"/>
    <s v="Storage"/>
    <s v="Carina Double Wide Media Storage Towers in Natural &amp; Black"/>
    <n v="243000"/>
    <x v="3"/>
    <x v="241"/>
    <n v="0"/>
    <n v="0"/>
    <n v="729000"/>
  </r>
  <r>
    <n v="343"/>
    <s v="CA-2014-132500"/>
    <d v="2014-09-08T00:00:00"/>
    <x v="2"/>
    <x v="8"/>
    <x v="0"/>
    <x v="0"/>
    <x v="4"/>
    <s v="Gary Zandusky"/>
    <x v="0"/>
    <x v="18"/>
    <n v="94110"/>
    <s v="TEC-AC-10001383"/>
    <x v="2"/>
    <s v="Accessories"/>
    <s v="Logitech Wireless Touch Keyboard K400"/>
    <n v="50000"/>
    <x v="0"/>
    <x v="34"/>
    <n v="0"/>
    <n v="0"/>
    <n v="100000"/>
  </r>
  <r>
    <n v="344"/>
    <s v="CA-2014-112326"/>
    <d v="2014-01-04T00:00:00"/>
    <x v="2"/>
    <x v="9"/>
    <x v="18"/>
    <x v="0"/>
    <x v="0"/>
    <s v="Phillina Ober"/>
    <x v="2"/>
    <x v="13"/>
    <n v="60540"/>
    <s v="OFF-LA-10003223"/>
    <x v="1"/>
    <s v="Labels"/>
    <s v="Avery 508"/>
    <n v="12000"/>
    <x v="3"/>
    <x v="239"/>
    <n v="0.2"/>
    <n v="7200"/>
    <n v="28800"/>
  </r>
  <r>
    <n v="345"/>
    <s v="US-2016-146710"/>
    <d v="2016-08-27T00:00:00"/>
    <x v="0"/>
    <x v="6"/>
    <x v="8"/>
    <x v="2"/>
    <x v="4"/>
    <s v="Sung Shariari"/>
    <x v="0"/>
    <x v="35"/>
    <n v="75220"/>
    <s v="OFF-SU-10004498"/>
    <x v="1"/>
    <s v="Supplies"/>
    <s v="Martin-Yale Premier Letter Opener"/>
    <n v="52000"/>
    <x v="1"/>
    <x v="157"/>
    <n v="0.2"/>
    <n v="52000"/>
    <n v="208000"/>
  </r>
  <r>
    <n v="346"/>
    <s v="CA-2014-124429"/>
    <d v="2014-05-27T00:00:00"/>
    <x v="2"/>
    <x v="5"/>
    <x v="8"/>
    <x v="0"/>
    <x v="0"/>
    <s v="Maya Herman"/>
    <x v="1"/>
    <x v="12"/>
    <n v="92105"/>
    <s v="FUR-TA-10002607"/>
    <x v="0"/>
    <s v="Tables"/>
    <s v="KI Conference Tables"/>
    <n v="568000"/>
    <x v="11"/>
    <x v="242"/>
    <n v="0.2"/>
    <n v="1136000"/>
    <n v="4544000"/>
  </r>
  <r>
    <n v="347"/>
    <s v="CA-2016-150889"/>
    <d v="2016-03-20T00:00:00"/>
    <x v="0"/>
    <x v="10"/>
    <x v="14"/>
    <x v="1"/>
    <x v="0"/>
    <s v="Peter Bühler"/>
    <x v="0"/>
    <x v="34"/>
    <n v="60201"/>
    <s v="TEC-PH-10000004"/>
    <x v="2"/>
    <s v="Phones"/>
    <s v="Belkin iPhone and iPad Lightning Cable"/>
    <n v="12000"/>
    <x v="8"/>
    <x v="92"/>
    <n v="0.2"/>
    <n v="2400"/>
    <n v="9600"/>
  </r>
  <r>
    <n v="348"/>
    <s v="CA-2017-126074"/>
    <d v="2017-10-02T00:00:00"/>
    <x v="3"/>
    <x v="2"/>
    <x v="28"/>
    <x v="3"/>
    <x v="0"/>
    <s v="Roland Fjeld"/>
    <x v="0"/>
    <x v="2"/>
    <n v="48183"/>
    <s v="OFF-BI-10003638"/>
    <x v="1"/>
    <s v="Binders"/>
    <s v="GBC Durable Plastic Covers"/>
    <n v="59000"/>
    <x v="3"/>
    <x v="243"/>
    <n v="0"/>
    <n v="0"/>
    <n v="177000"/>
  </r>
  <r>
    <n v="349"/>
    <s v="CA-2016-110499"/>
    <d v="2016-04-07T00:00:00"/>
    <x v="0"/>
    <x v="3"/>
    <x v="29"/>
    <x v="3"/>
    <x v="4"/>
    <s v="Yoseph Carroll"/>
    <x v="1"/>
    <x v="3"/>
    <n v="94110"/>
    <s v="TEC-CO-10002095"/>
    <x v="2"/>
    <s v="Copiers"/>
    <s v="Hewlett Packard 610 Color Digital Copier / Printer"/>
    <n v="1200000"/>
    <x v="3"/>
    <x v="81"/>
    <n v="0.2"/>
    <n v="720000"/>
    <n v="2880000"/>
  </r>
  <r>
    <n v="350"/>
    <s v="CA-2015-135272"/>
    <d v="2015-12-07T00:00:00"/>
    <x v="1"/>
    <x v="4"/>
    <x v="29"/>
    <x v="2"/>
    <x v="1"/>
    <s v="Melanie Seite"/>
    <x v="0"/>
    <x v="18"/>
    <n v="90036"/>
    <s v="FUR-FU-10002759"/>
    <x v="0"/>
    <s v="Furnishings"/>
    <s v="12-1/2 Diameter Round Wall Clock"/>
    <n v="24000"/>
    <x v="6"/>
    <x v="47"/>
    <n v="0"/>
    <n v="0"/>
    <n v="96000"/>
  </r>
  <r>
    <n v="351"/>
    <s v="CA-2016-140928"/>
    <d v="2016-09-18T00:00:00"/>
    <x v="0"/>
    <x v="8"/>
    <x v="15"/>
    <x v="0"/>
    <x v="0"/>
    <s v="Nona Balk"/>
    <x v="1"/>
    <x v="4"/>
    <n v="32216"/>
    <s v="FUR-TA-10001095"/>
    <x v="0"/>
    <s v="Tables"/>
    <s v="Chromcraft Round Conference Tables"/>
    <n v="384000"/>
    <x v="6"/>
    <x v="244"/>
    <n v="0.45"/>
    <n v="691200"/>
    <n v="844800"/>
  </r>
  <r>
    <n v="352"/>
    <s v="CA-2014-106803"/>
    <d v="2014-12-29T00:00:00"/>
    <x v="2"/>
    <x v="4"/>
    <x v="25"/>
    <x v="2"/>
    <x v="0"/>
    <s v="Debra Catini"/>
    <x v="0"/>
    <x v="0"/>
    <n v="55016"/>
    <s v="OFF-ST-10002444"/>
    <x v="1"/>
    <s v="Storage"/>
    <s v="Recycled Eldon Regeneration Jumbo File"/>
    <n v="25000"/>
    <x v="0"/>
    <x v="76"/>
    <n v="0"/>
    <n v="0"/>
    <n v="50000"/>
  </r>
  <r>
    <n v="353"/>
    <s v="CA-2017-117240"/>
    <d v="2017-07-23T00:00:00"/>
    <x v="3"/>
    <x v="7"/>
    <x v="27"/>
    <x v="2"/>
    <x v="4"/>
    <s v="Christine Phan"/>
    <x v="1"/>
    <x v="4"/>
    <n v="10009"/>
    <s v="OFF-BI-10000848"/>
    <x v="1"/>
    <s v="Binders"/>
    <s v="Angle-D Ring Binders"/>
    <n v="4000"/>
    <x v="3"/>
    <x v="92"/>
    <n v="0.2"/>
    <n v="2400"/>
    <n v="9600"/>
  </r>
  <r>
    <n v="354"/>
    <s v="CA-2017-133333"/>
    <d v="2017-09-18T00:00:00"/>
    <x v="3"/>
    <x v="8"/>
    <x v="15"/>
    <x v="0"/>
    <x v="4"/>
    <s v="Barry Französisch"/>
    <x v="1"/>
    <x v="12"/>
    <n v="54302"/>
    <s v="OFF-PA-10002377"/>
    <x v="1"/>
    <s v="Paper"/>
    <s v="Adams Telephone Message Book W/Dividers/Space For Phone Numbers, 5 1/4&quot;X8 1/2&quot;, 200/Messages"/>
    <n v="23000"/>
    <x v="6"/>
    <x v="21"/>
    <n v="0"/>
    <n v="0"/>
    <n v="92000"/>
  </r>
  <r>
    <n v="355"/>
    <s v="CA-2015-112319"/>
    <d v="2015-08-31T00:00:00"/>
    <x v="1"/>
    <x v="6"/>
    <x v="23"/>
    <x v="3"/>
    <x v="0"/>
    <s v="Andrew Roberts"/>
    <x v="0"/>
    <x v="12"/>
    <n v="90004"/>
    <s v="OFF-PA-10003441"/>
    <x v="1"/>
    <s v="Paper"/>
    <s v="Xerox 226"/>
    <n v="59000"/>
    <x v="5"/>
    <x v="245"/>
    <n v="0"/>
    <n v="0"/>
    <n v="531000"/>
  </r>
  <r>
    <n v="356"/>
    <s v="CA-2017-126046"/>
    <d v="2017-11-03T00:00:00"/>
    <x v="3"/>
    <x v="0"/>
    <x v="21"/>
    <x v="2"/>
    <x v="4"/>
    <s v="Julie Creighton"/>
    <x v="1"/>
    <x v="11"/>
    <n v="30318"/>
    <s v="OFF-LA-10004484"/>
    <x v="1"/>
    <s v="Labels"/>
    <s v="Avery 476"/>
    <n v="13000"/>
    <x v="3"/>
    <x v="136"/>
    <n v="0"/>
    <n v="0"/>
    <n v="39000"/>
  </r>
  <r>
    <n v="357"/>
    <s v="CA-2015-114923"/>
    <d v="2015-02-08T00:00:00"/>
    <x v="1"/>
    <x v="11"/>
    <x v="0"/>
    <x v="0"/>
    <x v="0"/>
    <s v="Lisa Hazard"/>
    <x v="0"/>
    <x v="3"/>
    <n v="43229"/>
    <s v="TEC-PH-10003931"/>
    <x v="2"/>
    <s v="Phones"/>
    <s v="JBL Micro Wireless Portable Bluetooth Speaker"/>
    <n v="108000"/>
    <x v="3"/>
    <x v="94"/>
    <n v="0.4"/>
    <n v="129600"/>
    <n v="194400"/>
  </r>
  <r>
    <n v="358"/>
    <s v="CA-2014-162775"/>
    <d v="2014-01-13T00:00:00"/>
    <x v="2"/>
    <x v="9"/>
    <x v="7"/>
    <x v="1"/>
    <x v="0"/>
    <s v="Chris Selesnick"/>
    <x v="1"/>
    <x v="8"/>
    <n v="71111"/>
    <s v="OFF-EN-10001990"/>
    <x v="1"/>
    <s v="Envelopes"/>
    <s v="Staple envelope"/>
    <n v="29000"/>
    <x v="0"/>
    <x v="147"/>
    <n v="0"/>
    <n v="0"/>
    <n v="58000"/>
  </r>
  <r>
    <n v="359"/>
    <s v="CA-2014-106810"/>
    <d v="2014-05-14T00:00:00"/>
    <x v="2"/>
    <x v="5"/>
    <x v="19"/>
    <x v="4"/>
    <x v="0"/>
    <s v="Anthony Johnson"/>
    <x v="1"/>
    <x v="10"/>
    <n v="33710"/>
    <s v="FUR-FU-10004306"/>
    <x v="0"/>
    <s v="Furnishings"/>
    <s v="Electrix Halogen Magnifier Lamp"/>
    <n v="311000"/>
    <x v="0"/>
    <x v="246"/>
    <n v="0.2"/>
    <n v="124400"/>
    <n v="497600"/>
  </r>
  <r>
    <n v="360"/>
    <s v="CA-2016-157245"/>
    <d v="2016-05-19T00:00:00"/>
    <x v="0"/>
    <x v="5"/>
    <x v="12"/>
    <x v="1"/>
    <x v="0"/>
    <s v="Laurel Elliston"/>
    <x v="0"/>
    <x v="7"/>
    <n v="22204"/>
    <s v="FUR-CH-10003746"/>
    <x v="0"/>
    <s v="Chairs"/>
    <s v="Hon 4070 Series Pagoda Round Back Stacking Chairs"/>
    <n v="642000"/>
    <x v="0"/>
    <x v="247"/>
    <n v="0"/>
    <n v="0"/>
    <n v="1284000"/>
  </r>
  <r>
    <n v="361"/>
    <s v="CA-2017-104220"/>
    <d v="2017-01-30T00:00:00"/>
    <x v="3"/>
    <x v="9"/>
    <x v="17"/>
    <x v="0"/>
    <x v="4"/>
    <s v="Benjamin Venier"/>
    <x v="1"/>
    <x v="24"/>
    <n v="50315"/>
    <s v="OFF-BI-10001036"/>
    <x v="1"/>
    <s v="Binders"/>
    <s v="Cardinal EasyOpen D-Ring Binders"/>
    <n v="19000"/>
    <x v="0"/>
    <x v="107"/>
    <n v="0"/>
    <n v="0"/>
    <n v="38000"/>
  </r>
  <r>
    <n v="362"/>
    <s v="CA-2014-165974"/>
    <d v="2014-06-29T00:00:00"/>
    <x v="2"/>
    <x v="1"/>
    <x v="25"/>
    <x v="2"/>
    <x v="0"/>
    <s v="Dan Lawera"/>
    <x v="0"/>
    <x v="11"/>
    <n v="45231"/>
    <s v="OFF-AR-10003405"/>
    <x v="1"/>
    <s v="Art"/>
    <s v="Dixon My First Ticonderoga Pencil, #2"/>
    <n v="33000"/>
    <x v="2"/>
    <x v="248"/>
    <n v="0.2"/>
    <n v="46200"/>
    <n v="184800"/>
  </r>
  <r>
    <n v="363"/>
    <s v="CA-2015-144267"/>
    <d v="2015-08-21T00:00:00"/>
    <x v="1"/>
    <x v="6"/>
    <x v="30"/>
    <x v="4"/>
    <x v="0"/>
    <s v="Nick Zandusky"/>
    <x v="2"/>
    <x v="19"/>
    <n v="94110"/>
    <s v="FUR-CH-10002335"/>
    <x v="0"/>
    <s v="Chairs"/>
    <s v="Hon GuestStacker Chair"/>
    <n v="545000"/>
    <x v="3"/>
    <x v="249"/>
    <n v="0.2"/>
    <n v="327000"/>
    <n v="1308000"/>
  </r>
  <r>
    <n v="364"/>
    <s v="US-2015-157014"/>
    <d v="2015-10-03T00:00:00"/>
    <x v="1"/>
    <x v="2"/>
    <x v="21"/>
    <x v="2"/>
    <x v="3"/>
    <s v="Bryan Mills"/>
    <x v="0"/>
    <x v="6"/>
    <n v="43229"/>
    <s v="OFF-BI-10001098"/>
    <x v="1"/>
    <s v="Binders"/>
    <s v="Acco D-Ring Binder w/DublLock"/>
    <n v="33000"/>
    <x v="1"/>
    <x v="115"/>
    <n v="0.7"/>
    <n v="115499.99999999999"/>
    <n v="49500.000000000015"/>
  </r>
  <r>
    <n v="365"/>
    <s v="CA-2015-154921"/>
    <d v="2015-05-23T00:00:00"/>
    <x v="1"/>
    <x v="5"/>
    <x v="27"/>
    <x v="1"/>
    <x v="0"/>
    <s v="Erin Ashbrook"/>
    <x v="1"/>
    <x v="35"/>
    <n v="29203"/>
    <s v="OFF-EN-10000056"/>
    <x v="1"/>
    <s v="Envelopes"/>
    <s v="Cameo Buff Policy Envelopes"/>
    <n v="187000"/>
    <x v="3"/>
    <x v="250"/>
    <n v="0"/>
    <n v="0"/>
    <n v="561000"/>
  </r>
  <r>
    <n v="366"/>
    <s v="CA-2017-129567"/>
    <d v="2017-03-17T00:00:00"/>
    <x v="3"/>
    <x v="10"/>
    <x v="11"/>
    <x v="3"/>
    <x v="4"/>
    <s v="Clay Ludtke"/>
    <x v="0"/>
    <x v="17"/>
    <n v="93534"/>
    <s v="OFF-BI-10000014"/>
    <x v="1"/>
    <s v="Binders"/>
    <s v="Heavy-Duty E-Z-D Binders"/>
    <n v="18000"/>
    <x v="0"/>
    <x v="239"/>
    <n v="0.2"/>
    <n v="7200"/>
    <n v="28800"/>
  </r>
  <r>
    <n v="367"/>
    <s v="CA-2015-154620"/>
    <d v="2015-12-12T00:00:00"/>
    <x v="1"/>
    <x v="4"/>
    <x v="1"/>
    <x v="3"/>
    <x v="0"/>
    <s v="Liz Thompson"/>
    <x v="0"/>
    <x v="14"/>
    <n v="93534"/>
    <s v="FUR-CH-10004675"/>
    <x v="0"/>
    <s v="Chairs"/>
    <s v="Lifetime Advantage Folding Chairs, 4/Carton"/>
    <n v="349000"/>
    <x v="0"/>
    <x v="251"/>
    <n v="0.2"/>
    <n v="139600"/>
    <n v="558400"/>
  </r>
  <r>
    <n v="368"/>
    <s v="CA-2015-115938"/>
    <d v="2015-06-26T00:00:00"/>
    <x v="1"/>
    <x v="1"/>
    <x v="20"/>
    <x v="2"/>
    <x v="0"/>
    <s v="Sue Ann Reed"/>
    <x v="0"/>
    <x v="21"/>
    <n v="23223"/>
    <s v="OFF-BI-10001543"/>
    <x v="1"/>
    <s v="Binders"/>
    <s v="GBC VeloBinder Manual Binding System"/>
    <n v="144000"/>
    <x v="6"/>
    <x v="163"/>
    <n v="0"/>
    <n v="0"/>
    <n v="576000"/>
  </r>
  <r>
    <n v="369"/>
    <s v="CA-2016-105256"/>
    <d v="2016-05-20T00:00:00"/>
    <x v="0"/>
    <x v="5"/>
    <x v="14"/>
    <x v="3"/>
    <x v="0"/>
    <s v="Joe Kamberova"/>
    <x v="0"/>
    <x v="33"/>
    <n v="28806"/>
    <s v="TEC-PH-10001530"/>
    <x v="2"/>
    <s v="Phones"/>
    <s v="Cisco Unified IP Phone 7945G VoIP phone"/>
    <n v="1364000"/>
    <x v="1"/>
    <x v="252"/>
    <n v="0.2"/>
    <n v="1364000"/>
    <n v="5456000"/>
  </r>
  <r>
    <n v="370"/>
    <s v="CA-2014-156433"/>
    <d v="2014-09-20T00:00:00"/>
    <x v="2"/>
    <x v="8"/>
    <x v="14"/>
    <x v="0"/>
    <x v="0"/>
    <s v="Erica Smith"/>
    <x v="0"/>
    <x v="26"/>
    <n v="94110"/>
    <s v="OFF-LA-10001569"/>
    <x v="1"/>
    <s v="Labels"/>
    <s v="Avery 499"/>
    <n v="10000"/>
    <x v="0"/>
    <x v="40"/>
    <n v="0"/>
    <n v="0"/>
    <n v="20000"/>
  </r>
  <r>
    <n v="371"/>
    <s v="CA-2017-151428"/>
    <d v="2017-09-21T00:00:00"/>
    <x v="3"/>
    <x v="8"/>
    <x v="30"/>
    <x v="3"/>
    <x v="0"/>
    <s v="Rick Hansen"/>
    <x v="0"/>
    <x v="14"/>
    <n v="55901"/>
    <s v="OFF-BI-10000546"/>
    <x v="1"/>
    <s v="Binders"/>
    <s v="Avery Durable Binders"/>
    <n v="21000"/>
    <x v="2"/>
    <x v="196"/>
    <n v="0"/>
    <n v="0"/>
    <n v="147000"/>
  </r>
  <r>
    <n v="372"/>
    <s v="CA-2015-124653"/>
    <d v="2015-12-24T00:00:00"/>
    <x v="1"/>
    <x v="4"/>
    <x v="16"/>
    <x v="0"/>
    <x v="0"/>
    <s v="David Bremer"/>
    <x v="1"/>
    <x v="11"/>
    <n v="14609"/>
    <s v="OFF-PA-10000176"/>
    <x v="1"/>
    <s v="Paper"/>
    <s v="Xerox 1887"/>
    <n v="133000"/>
    <x v="2"/>
    <x v="253"/>
    <n v="0"/>
    <n v="0"/>
    <n v="931000"/>
  </r>
  <r>
    <n v="373"/>
    <s v="CA-2015-101910"/>
    <d v="2015-11-27T00:00:00"/>
    <x v="1"/>
    <x v="0"/>
    <x v="8"/>
    <x v="2"/>
    <x v="0"/>
    <s v="Carlos Daly"/>
    <x v="0"/>
    <x v="11"/>
    <n v="92530"/>
    <s v="FUR-CH-10002647"/>
    <x v="0"/>
    <s v="Chairs"/>
    <s v="Situations Contoured Folding Chairs, 4/Set"/>
    <n v="284000"/>
    <x v="1"/>
    <x v="254"/>
    <n v="0.2"/>
    <n v="284000"/>
    <n v="1136000"/>
  </r>
  <r>
    <n v="374"/>
    <s v="CA-2017-105809"/>
    <d v="2017-02-20T00:00:00"/>
    <x v="3"/>
    <x v="11"/>
    <x v="14"/>
    <x v="2"/>
    <x v="0"/>
    <s v="Helen Wasserman"/>
    <x v="1"/>
    <x v="10"/>
    <n v="92105"/>
    <s v="FUR-FU-10004090"/>
    <x v="0"/>
    <s v="Furnishings"/>
    <s v="Executive Impressions 14&quot; Contract Wall Clock"/>
    <n v="23000"/>
    <x v="8"/>
    <x v="255"/>
    <n v="0"/>
    <n v="0"/>
    <n v="23000"/>
  </r>
  <r>
    <n v="375"/>
    <s v="CA-2016-136133"/>
    <d v="2016-08-18T00:00:00"/>
    <x v="0"/>
    <x v="6"/>
    <x v="15"/>
    <x v="1"/>
    <x v="3"/>
    <s v="Helen Wasserman"/>
    <x v="1"/>
    <x v="34"/>
    <n v="10024"/>
    <s v="OFF-AP-10000576"/>
    <x v="1"/>
    <s v="Appliances"/>
    <s v="Belkin 7 Outlet SurgeMaster II"/>
    <n v="356000"/>
    <x v="5"/>
    <x v="256"/>
    <n v="0"/>
    <n v="0"/>
    <n v="3204000"/>
  </r>
  <r>
    <n v="376"/>
    <s v="CA-2016-115504"/>
    <d v="2016-03-12T00:00:00"/>
    <x v="0"/>
    <x v="10"/>
    <x v="1"/>
    <x v="1"/>
    <x v="0"/>
    <s v="Mike Caudle"/>
    <x v="1"/>
    <x v="9"/>
    <n v="71203"/>
    <s v="OFF-PA-10003953"/>
    <x v="1"/>
    <s v="Paper"/>
    <s v="Xerox 218"/>
    <n v="13000"/>
    <x v="0"/>
    <x v="43"/>
    <n v="0"/>
    <n v="0"/>
    <n v="26000"/>
  </r>
  <r>
    <n v="377"/>
    <s v="CA-2017-135783"/>
    <d v="2017-04-22T00:00:00"/>
    <x v="3"/>
    <x v="3"/>
    <x v="6"/>
    <x v="3"/>
    <x v="0"/>
    <s v="Gary McGarr"/>
    <x v="0"/>
    <x v="25"/>
    <n v="94122"/>
    <s v="FUR-FU-10000794"/>
    <x v="0"/>
    <s v="Furnishings"/>
    <s v="Eldon Stackable Tray, Side-Load, Legal, Smoke"/>
    <n v="19000"/>
    <x v="0"/>
    <x v="107"/>
    <n v="0"/>
    <n v="0"/>
    <n v="38000"/>
  </r>
  <r>
    <n v="378"/>
    <s v="CA-2014-134313"/>
    <d v="2014-11-01T00:00:00"/>
    <x v="2"/>
    <x v="0"/>
    <x v="26"/>
    <x v="1"/>
    <x v="4"/>
    <s v="Russell Applegate"/>
    <x v="0"/>
    <x v="22"/>
    <n v="80219"/>
    <s v="OFF-AR-10001897"/>
    <x v="1"/>
    <s v="Art"/>
    <s v="Model L Table or Wall-Mount Pencil Sharpener"/>
    <n v="44000"/>
    <x v="3"/>
    <x v="257"/>
    <n v="0.2"/>
    <n v="26400"/>
    <n v="105600"/>
  </r>
  <r>
    <n v="379"/>
    <s v="CA-2015-140921"/>
    <d v="2015-02-03T00:00:00"/>
    <x v="1"/>
    <x v="11"/>
    <x v="21"/>
    <x v="2"/>
    <x v="0"/>
    <s v="Allen Armold"/>
    <x v="0"/>
    <x v="5"/>
    <n v="68104"/>
    <s v="FUR-FU-10003347"/>
    <x v="0"/>
    <s v="Furnishings"/>
    <s v="Coloredge Poster Frame"/>
    <n v="29000"/>
    <x v="0"/>
    <x v="147"/>
    <n v="0"/>
    <n v="0"/>
    <n v="58000"/>
  </r>
  <r>
    <n v="380"/>
    <s v="CA-2014-151995"/>
    <d v="2014-10-13T00:00:00"/>
    <x v="2"/>
    <x v="2"/>
    <x v="7"/>
    <x v="0"/>
    <x v="2"/>
    <s v="Zuschuss Carroll"/>
    <x v="0"/>
    <x v="34"/>
    <n v="98026"/>
    <s v="OFF-AR-10003190"/>
    <x v="1"/>
    <s v="Art"/>
    <s v="Newell 32"/>
    <n v="12000"/>
    <x v="6"/>
    <x v="4"/>
    <n v="0"/>
    <n v="0"/>
    <n v="48000"/>
  </r>
  <r>
    <n v="381"/>
    <s v="CA-2017-143686"/>
    <d v="2017-05-14T00:00:00"/>
    <x v="3"/>
    <x v="5"/>
    <x v="19"/>
    <x v="3"/>
    <x v="0"/>
    <s v="Pauline Johnson"/>
    <x v="0"/>
    <x v="26"/>
    <n v="92704"/>
    <s v="FUR-FU-10000794"/>
    <x v="0"/>
    <s v="Furnishings"/>
    <s v="Eldon Stackable Tray, Side-Load, Legal, Smoke"/>
    <n v="19000"/>
    <x v="0"/>
    <x v="107"/>
    <n v="0"/>
    <n v="0"/>
    <n v="38000"/>
  </r>
  <r>
    <n v="382"/>
    <s v="CA-2015-106565"/>
    <d v="2015-03-20T00:00:00"/>
    <x v="1"/>
    <x v="10"/>
    <x v="14"/>
    <x v="2"/>
    <x v="4"/>
    <s v="Bart Watters"/>
    <x v="1"/>
    <x v="30"/>
    <n v="53209"/>
    <s v="OFF-PA-10000061"/>
    <x v="1"/>
    <s v="Paper"/>
    <s v="Xerox 205"/>
    <n v="52000"/>
    <x v="7"/>
    <x v="159"/>
    <n v="0"/>
    <n v="0"/>
    <n v="416000"/>
  </r>
  <r>
    <n v="383"/>
    <s v="CA-2016-149370"/>
    <d v="2016-09-15T00:00:00"/>
    <x v="0"/>
    <x v="8"/>
    <x v="4"/>
    <x v="2"/>
    <x v="0"/>
    <s v="Dean Braden"/>
    <x v="0"/>
    <x v="3"/>
    <n v="19140"/>
    <s v="OFF-PA-10003651"/>
    <x v="1"/>
    <s v="Paper"/>
    <s v="Xerox 1968"/>
    <n v="6000"/>
    <x v="8"/>
    <x v="33"/>
    <n v="0.2"/>
    <n v="1200"/>
    <n v="4800"/>
  </r>
  <r>
    <n v="384"/>
    <s v="CA-2014-140858"/>
    <d v="2014-06-28T00:00:00"/>
    <x v="2"/>
    <x v="1"/>
    <x v="22"/>
    <x v="0"/>
    <x v="0"/>
    <s v="Cynthia Arntzen"/>
    <x v="0"/>
    <x v="4"/>
    <n v="19140"/>
    <s v="OFF-PA-10000304"/>
    <x v="1"/>
    <s v="Paper"/>
    <s v="Xerox 1995"/>
    <n v="42000"/>
    <x v="7"/>
    <x v="89"/>
    <n v="0.2"/>
    <n v="67200"/>
    <n v="268800"/>
  </r>
  <r>
    <n v="385"/>
    <s v="CA-2017-101434"/>
    <d v="2017-06-20T00:00:00"/>
    <x v="3"/>
    <x v="1"/>
    <x v="14"/>
    <x v="3"/>
    <x v="0"/>
    <s v="Toby Ritter"/>
    <x v="0"/>
    <x v="7"/>
    <n v="7109"/>
    <s v="TEC-AC-10002402"/>
    <x v="2"/>
    <s v="Accessories"/>
    <s v="Razer Kraken PRO Over Ear PC and Music Headset"/>
    <n v="240000"/>
    <x v="3"/>
    <x v="258"/>
    <n v="0"/>
    <n v="0"/>
    <n v="720000"/>
  </r>
  <r>
    <n v="386"/>
    <s v="US-2014-102071"/>
    <d v="2014-05-09T00:00:00"/>
    <x v="2"/>
    <x v="5"/>
    <x v="3"/>
    <x v="0"/>
    <x v="0"/>
    <s v="Patrick Gardner"/>
    <x v="0"/>
    <x v="23"/>
    <n v="94110"/>
    <s v="TEC-AC-10003441"/>
    <x v="2"/>
    <s v="Accessories"/>
    <s v="Kingston Digital DataTraveler 32GB USB 2.0"/>
    <n v="68000"/>
    <x v="6"/>
    <x v="259"/>
    <n v="0"/>
    <n v="0"/>
    <n v="272000"/>
  </r>
  <r>
    <n v="387"/>
    <s v="CA-2017-126956"/>
    <d v="2017-08-21T00:00:00"/>
    <x v="3"/>
    <x v="6"/>
    <x v="30"/>
    <x v="3"/>
    <x v="0"/>
    <s v="Greg Tran"/>
    <x v="0"/>
    <x v="27"/>
    <n v="55044"/>
    <s v="OFF-FA-10002280"/>
    <x v="1"/>
    <s v="Fasteners"/>
    <s v="Advantus Plastic Paper Clips"/>
    <n v="35000"/>
    <x v="2"/>
    <x v="260"/>
    <n v="0"/>
    <n v="0"/>
    <n v="245000"/>
  </r>
  <r>
    <n v="388"/>
    <s v="CA-2017-129462"/>
    <d v="2017-06-16T00:00:00"/>
    <x v="3"/>
    <x v="1"/>
    <x v="9"/>
    <x v="2"/>
    <x v="0"/>
    <s v="Joel Eaton"/>
    <x v="0"/>
    <x v="11"/>
    <n v="41042"/>
    <s v="FUR-CH-10000665"/>
    <x v="0"/>
    <s v="Chairs"/>
    <s v="Global Airflow Leather Mesh Back Chair, Black"/>
    <n v="302000"/>
    <x v="0"/>
    <x v="39"/>
    <n v="0"/>
    <n v="0"/>
    <n v="604000"/>
  </r>
  <r>
    <n v="389"/>
    <s v="CA-2016-165316"/>
    <d v="2016-07-23T00:00:00"/>
    <x v="0"/>
    <x v="7"/>
    <x v="27"/>
    <x v="0"/>
    <x v="3"/>
    <s v="Jennifer Braxton"/>
    <x v="1"/>
    <x v="18"/>
    <n v="33614"/>
    <s v="OFF-AR-10002956"/>
    <x v="1"/>
    <s v="Art"/>
    <s v="Boston 16801 Nautilus Battery Pencil Sharpener"/>
    <n v="36000"/>
    <x v="0"/>
    <x v="126"/>
    <n v="0.2"/>
    <n v="14400"/>
    <n v="57600"/>
  </r>
  <r>
    <n v="390"/>
    <s v="US-2014-115987"/>
    <d v="2014-09-08T00:00:00"/>
    <x v="2"/>
    <x v="8"/>
    <x v="0"/>
    <x v="3"/>
    <x v="3"/>
    <s v="Lisa Hazard"/>
    <x v="0"/>
    <x v="11"/>
    <n v="75701"/>
    <s v="OFF-BI-10001071"/>
    <x v="1"/>
    <s v="Binders"/>
    <s v="GBC ProClick Punch Binding System"/>
    <n v="52000"/>
    <x v="6"/>
    <x v="198"/>
    <n v="0.8"/>
    <n v="166400"/>
    <n v="41600"/>
  </r>
  <r>
    <n v="391"/>
    <s v="US-2017-156083"/>
    <d v="2017-11-04T00:00:00"/>
    <x v="3"/>
    <x v="0"/>
    <x v="18"/>
    <x v="0"/>
    <x v="4"/>
    <s v="James Lanier"/>
    <x v="2"/>
    <x v="4"/>
    <n v="38401"/>
    <s v="OFF-PA-10001560"/>
    <x v="1"/>
    <s v="Paper"/>
    <s v="Adams Telephone Message Books, 5 1/4” x 11”"/>
    <n v="10000"/>
    <x v="0"/>
    <x v="40"/>
    <n v="0.2"/>
    <n v="4000"/>
    <n v="16000"/>
  </r>
  <r>
    <n v="392"/>
    <s v="US-2016-137547"/>
    <d v="2016-03-07T00:00:00"/>
    <x v="0"/>
    <x v="10"/>
    <x v="29"/>
    <x v="1"/>
    <x v="0"/>
    <s v="Ed Braxton"/>
    <x v="1"/>
    <x v="29"/>
    <n v="76106"/>
    <s v="TEC-PH-10002365"/>
    <x v="2"/>
    <s v="Phones"/>
    <s v="Belkin Grip Candy Sheer Case / Cover for iPhone 5 and 5S"/>
    <n v="22000"/>
    <x v="3"/>
    <x v="84"/>
    <n v="0.2"/>
    <n v="13200"/>
    <n v="52800"/>
  </r>
  <r>
    <n v="393"/>
    <s v="CA-2015-100454"/>
    <d v="2015-11-20T00:00:00"/>
    <x v="1"/>
    <x v="0"/>
    <x v="14"/>
    <x v="3"/>
    <x v="0"/>
    <s v="Brian Moss"/>
    <x v="1"/>
    <x v="17"/>
    <n v="10035"/>
    <s v="OFF-AR-10004648"/>
    <x v="1"/>
    <s v="Art"/>
    <s v="Boston 19500 Mighty Mite Electric Pencil Sharpener"/>
    <n v="61000"/>
    <x v="3"/>
    <x v="261"/>
    <n v="0"/>
    <n v="0"/>
    <n v="183000"/>
  </r>
  <r>
    <n v="394"/>
    <s v="CA-2016-161669"/>
    <d v="2016-11-07T00:00:00"/>
    <x v="0"/>
    <x v="0"/>
    <x v="29"/>
    <x v="1"/>
    <x v="0"/>
    <s v="Eudokia Martin"/>
    <x v="1"/>
    <x v="10"/>
    <n v="90036"/>
    <s v="OFF-BI-10001294"/>
    <x v="1"/>
    <s v="Binders"/>
    <s v="Fellowes Binding Cases"/>
    <n v="38000"/>
    <x v="6"/>
    <x v="29"/>
    <n v="0.2"/>
    <n v="30400"/>
    <n v="121600"/>
  </r>
  <r>
    <n v="395"/>
    <s v="CA-2015-114300"/>
    <d v="2015-10-13T00:00:00"/>
    <x v="1"/>
    <x v="2"/>
    <x v="7"/>
    <x v="2"/>
    <x v="0"/>
    <s v="Art Foster"/>
    <x v="0"/>
    <x v="25"/>
    <n v="40214"/>
    <s v="TEC-PH-10001552"/>
    <x v="2"/>
    <s v="Phones"/>
    <s v="I Need's 3d Hello Kitty Hybrid Silicone Case Cover for HTC One X 4g with 3d Hello Kitty Stylus Pen Green/pink"/>
    <n v="84000"/>
    <x v="2"/>
    <x v="262"/>
    <n v="0"/>
    <n v="0"/>
    <n v="588000"/>
  </r>
  <r>
    <n v="396"/>
    <s v="CA-2017-107503"/>
    <d v="2017-01-01T00:00:00"/>
    <x v="3"/>
    <x v="9"/>
    <x v="26"/>
    <x v="3"/>
    <x v="0"/>
    <s v="Guy Armstrong"/>
    <x v="0"/>
    <x v="3"/>
    <n v="44052"/>
    <s v="FUR-FU-10003878"/>
    <x v="0"/>
    <s v="Furnishings"/>
    <s v="Linden 10&quot; Round Wall Clock, Black"/>
    <n v="49000"/>
    <x v="6"/>
    <x v="208"/>
    <n v="0.2"/>
    <n v="39200"/>
    <n v="156800"/>
  </r>
  <r>
    <n v="397"/>
    <s v="CA-2014-107755"/>
    <d v="2014-02-07T00:00:00"/>
    <x v="2"/>
    <x v="11"/>
    <x v="29"/>
    <x v="0"/>
    <x v="0"/>
    <s v="Cyma Kinney"/>
    <x v="1"/>
    <x v="22"/>
    <n v="7036"/>
    <s v="TEC-AC-10000710"/>
    <x v="2"/>
    <s v="Accessories"/>
    <s v="Maxell DVD-RAM Discs"/>
    <n v="116000"/>
    <x v="2"/>
    <x v="263"/>
    <n v="0"/>
    <n v="0"/>
    <n v="812000"/>
  </r>
  <r>
    <n v="398"/>
    <s v="CA-2016-152534"/>
    <d v="2016-06-20T00:00:00"/>
    <x v="0"/>
    <x v="1"/>
    <x v="14"/>
    <x v="0"/>
    <x v="0"/>
    <s v="Dave Poirier"/>
    <x v="1"/>
    <x v="22"/>
    <n v="93905"/>
    <s v="OFF-AR-10002335"/>
    <x v="1"/>
    <s v="Art"/>
    <s v="DIXON Oriole Pencils"/>
    <n v="6000"/>
    <x v="0"/>
    <x v="92"/>
    <n v="0"/>
    <n v="0"/>
    <n v="12000"/>
  </r>
  <r>
    <n v="399"/>
    <s v="CA-2016-113747"/>
    <d v="2016-05-28T00:00:00"/>
    <x v="0"/>
    <x v="5"/>
    <x v="22"/>
    <x v="3"/>
    <x v="0"/>
    <s v="Valerie Dominguez"/>
    <x v="0"/>
    <x v="34"/>
    <n v="39212"/>
    <s v="OFF-AR-10003373"/>
    <x v="1"/>
    <s v="Art"/>
    <s v="Boston School Pro Electric Pencil Sharpener, 1670"/>
    <n v="100000"/>
    <x v="4"/>
    <x v="49"/>
    <n v="0"/>
    <n v="0"/>
    <n v="600000"/>
  </r>
  <r>
    <n v="400"/>
    <s v="CA-2016-123274"/>
    <d v="2016-02-19T00:00:00"/>
    <x v="0"/>
    <x v="11"/>
    <x v="12"/>
    <x v="0"/>
    <x v="4"/>
    <s v="Greg Tran"/>
    <x v="0"/>
    <x v="36"/>
    <n v="10035"/>
    <s v="FUR-FU-10004090"/>
    <x v="0"/>
    <s v="Furnishings"/>
    <s v="Executive Impressions 14&quot; Contract Wall Clock"/>
    <n v="23000"/>
    <x v="0"/>
    <x v="170"/>
    <n v="0"/>
    <n v="0"/>
    <n v="46000"/>
  </r>
  <r>
    <n v="401"/>
    <s v="CA-2014-125612"/>
    <d v="2014-08-03T00:00:00"/>
    <x v="2"/>
    <x v="6"/>
    <x v="21"/>
    <x v="2"/>
    <x v="4"/>
    <s v="Berenike Kampe"/>
    <x v="0"/>
    <x v="26"/>
    <n v="10035"/>
    <s v="OFF-PA-10001019"/>
    <x v="1"/>
    <s v="Paper"/>
    <s v="Xerox 1884"/>
    <n v="40000"/>
    <x v="0"/>
    <x v="191"/>
    <n v="0"/>
    <n v="0"/>
    <n v="80000"/>
  </r>
  <r>
    <n v="402"/>
    <s v="CA-2017-161984"/>
    <d v="2017-04-10T00:00:00"/>
    <x v="3"/>
    <x v="3"/>
    <x v="13"/>
    <x v="2"/>
    <x v="0"/>
    <s v="Sanjit Jacobs"/>
    <x v="2"/>
    <x v="24"/>
    <n v="8901"/>
    <s v="OFF-PA-10004569"/>
    <x v="1"/>
    <s v="Paper"/>
    <s v="Wirebound Message Books, Two 4 1/4&quot; x 5&quot; Forms per Page"/>
    <n v="8000"/>
    <x v="8"/>
    <x v="100"/>
    <n v="0"/>
    <n v="0"/>
    <n v="8000"/>
  </r>
  <r>
    <n v="403"/>
    <s v="CA-2014-133851"/>
    <d v="2014-06-09T00:00:00"/>
    <x v="2"/>
    <x v="1"/>
    <x v="3"/>
    <x v="2"/>
    <x v="0"/>
    <s v="Chuck Magee"/>
    <x v="0"/>
    <x v="14"/>
    <n v="94122"/>
    <s v="OFF-SU-10001225"/>
    <x v="1"/>
    <s v="Supplies"/>
    <s v="Staple remover"/>
    <n v="8000"/>
    <x v="0"/>
    <x v="78"/>
    <n v="0"/>
    <n v="0"/>
    <n v="16000"/>
  </r>
  <r>
    <n v="404"/>
    <s v="CA-2016-134474"/>
    <d v="2016-01-05T00:00:00"/>
    <x v="0"/>
    <x v="9"/>
    <x v="5"/>
    <x v="2"/>
    <x v="0"/>
    <s v="Anthony Johnson"/>
    <x v="1"/>
    <x v="16"/>
    <n v="32216"/>
    <s v="TEC-AC-10001714"/>
    <x v="2"/>
    <s v="Accessories"/>
    <s v="Logitech MX Performance Wireless Mouse"/>
    <n v="192000"/>
    <x v="4"/>
    <x v="264"/>
    <n v="0.2"/>
    <n v="230400"/>
    <n v="921600"/>
  </r>
  <r>
    <n v="405"/>
    <s v="CA-2014-149020"/>
    <d v="2014-01-10T00:00:00"/>
    <x v="2"/>
    <x v="9"/>
    <x v="13"/>
    <x v="1"/>
    <x v="4"/>
    <s v="Anthony Jacobs"/>
    <x v="1"/>
    <x v="1"/>
    <n v="22153"/>
    <s v="OFF-LA-10004272"/>
    <x v="1"/>
    <s v="Labels"/>
    <s v="Avery 482"/>
    <n v="3000"/>
    <x v="8"/>
    <x v="93"/>
    <n v="0"/>
    <n v="0"/>
    <n v="3000"/>
  </r>
  <r>
    <n v="406"/>
    <s v="CA-2016-134362"/>
    <d v="2016-09-29T00:00:00"/>
    <x v="0"/>
    <x v="8"/>
    <x v="25"/>
    <x v="2"/>
    <x v="0"/>
    <s v="Linda Southworth"/>
    <x v="1"/>
    <x v="4"/>
    <n v="19140"/>
    <s v="OFF-LA-10004853"/>
    <x v="1"/>
    <s v="Labels"/>
    <s v="Avery 483"/>
    <n v="16000"/>
    <x v="6"/>
    <x v="119"/>
    <n v="0.2"/>
    <n v="12800"/>
    <n v="51200"/>
  </r>
  <r>
    <n v="407"/>
    <s v="CA-2014-136742"/>
    <d v="2014-04-06T00:00:00"/>
    <x v="2"/>
    <x v="3"/>
    <x v="24"/>
    <x v="1"/>
    <x v="0"/>
    <s v="Guy Phonely"/>
    <x v="1"/>
    <x v="0"/>
    <n v="17602"/>
    <s v="OFF-BI-10003719"/>
    <x v="1"/>
    <s v="Binders"/>
    <s v="Large Capacity Hanging Post Binders"/>
    <n v="45000"/>
    <x v="4"/>
    <x v="265"/>
    <n v="0.7"/>
    <n v="189000"/>
    <n v="81000"/>
  </r>
  <r>
    <n v="408"/>
    <s v="CA-2016-158099"/>
    <d v="2016-09-03T00:00:00"/>
    <x v="0"/>
    <x v="8"/>
    <x v="21"/>
    <x v="2"/>
    <x v="0"/>
    <s v="Paul Knutson"/>
    <x v="2"/>
    <x v="3"/>
    <n v="19143"/>
    <s v="OFF-BI-10000545"/>
    <x v="1"/>
    <s v="Binders"/>
    <s v="GBC Ibimaster 500 Manual ProClick Binding System"/>
    <n v="1142000"/>
    <x v="1"/>
    <x v="266"/>
    <n v="0.7"/>
    <n v="3996999.9999999995"/>
    <n v="1713000.0000000005"/>
  </r>
  <r>
    <n v="409"/>
    <s v="CA-2015-131128"/>
    <d v="2015-10-19T00:00:00"/>
    <x v="1"/>
    <x v="2"/>
    <x v="12"/>
    <x v="0"/>
    <x v="4"/>
    <s v="Tracy Blumstein"/>
    <x v="0"/>
    <x v="33"/>
    <n v="3301"/>
    <s v="OFF-PA-10003591"/>
    <x v="1"/>
    <s v="Paper"/>
    <s v="Southworth 100% Cotton The Best Paper"/>
    <n v="35000"/>
    <x v="3"/>
    <x v="82"/>
    <n v="0"/>
    <n v="0"/>
    <n v="105000"/>
  </r>
  <r>
    <n v="410"/>
    <s v="CA-2014-148488"/>
    <d v="2014-12-10T00:00:00"/>
    <x v="2"/>
    <x v="4"/>
    <x v="13"/>
    <x v="2"/>
    <x v="0"/>
    <s v="Sally Matthias"/>
    <x v="0"/>
    <x v="14"/>
    <n v="10009"/>
    <s v="OFF-PA-10004470"/>
    <x v="1"/>
    <s v="Paper"/>
    <s v="Adams Write n' Stick Phone Message Book, 11&quot; X 5 1/4&quot;, 200 Messages"/>
    <n v="12000"/>
    <x v="0"/>
    <x v="13"/>
    <n v="0"/>
    <n v="0"/>
    <n v="24000"/>
  </r>
  <r>
    <n v="411"/>
    <s v="CA-2017-114636"/>
    <d v="2017-08-25T00:00:00"/>
    <x v="3"/>
    <x v="6"/>
    <x v="10"/>
    <x v="2"/>
    <x v="0"/>
    <s v="Guy Armstrong"/>
    <x v="0"/>
    <x v="30"/>
    <n v="28205"/>
    <s v="OFF-PA-10001790"/>
    <x v="1"/>
    <s v="Paper"/>
    <s v="Xerox 1910"/>
    <n v="193000"/>
    <x v="1"/>
    <x v="267"/>
    <n v="0.2"/>
    <n v="193000"/>
    <n v="772000"/>
  </r>
  <r>
    <n v="412"/>
    <s v="CA-2016-116736"/>
    <d v="2016-01-17T00:00:00"/>
    <x v="0"/>
    <x v="9"/>
    <x v="11"/>
    <x v="0"/>
    <x v="0"/>
    <s v="Chuck Clark"/>
    <x v="2"/>
    <x v="23"/>
    <n v="3301"/>
    <s v="FUR-FU-10004017"/>
    <x v="0"/>
    <s v="Furnishings"/>
    <s v="Tenex Contemporary Contur Chairmats for Low and Medium Pile Carpet, Computer, 39&quot; x 49&quot;"/>
    <n v="323000"/>
    <x v="3"/>
    <x v="268"/>
    <n v="0"/>
    <n v="0"/>
    <n v="969000"/>
  </r>
  <r>
    <n v="413"/>
    <s v="US-2014-158638"/>
    <d v="2014-09-17T00:00:00"/>
    <x v="2"/>
    <x v="8"/>
    <x v="11"/>
    <x v="0"/>
    <x v="4"/>
    <s v="Anthony Garverick"/>
    <x v="2"/>
    <x v="18"/>
    <n v="19120"/>
    <s v="OFF-BI-10003712"/>
    <x v="1"/>
    <s v="Binders"/>
    <s v="Acco Pressboard Covers with Storage Hooks, 14 7/8&quot; x 11&quot;, Light Blue"/>
    <n v="6000"/>
    <x v="6"/>
    <x v="13"/>
    <n v="0.7"/>
    <n v="16800"/>
    <n v="7200"/>
  </r>
  <r>
    <n v="414"/>
    <s v="CA-2017-111689"/>
    <d v="2017-11-30T00:00:00"/>
    <x v="3"/>
    <x v="0"/>
    <x v="17"/>
    <x v="3"/>
    <x v="4"/>
    <s v="Harold Pawlan"/>
    <x v="2"/>
    <x v="14"/>
    <n v="10024"/>
    <s v="OFF-BI-10003984"/>
    <x v="1"/>
    <s v="Binders"/>
    <s v="Lock-Up Easel 'Spel-Binder'"/>
    <n v="69000"/>
    <x v="3"/>
    <x v="269"/>
    <n v="0.2"/>
    <n v="41400"/>
    <n v="165600"/>
  </r>
  <r>
    <n v="415"/>
    <s v="CA-2015-129098"/>
    <d v="2015-10-09T00:00:00"/>
    <x v="1"/>
    <x v="2"/>
    <x v="3"/>
    <x v="3"/>
    <x v="3"/>
    <s v="Dave Kipp"/>
    <x v="0"/>
    <x v="11"/>
    <n v="22153"/>
    <s v="OFF-ST-10001321"/>
    <x v="1"/>
    <s v="Storage"/>
    <s v="Decoflex Hanging Personal Folder File, Blue"/>
    <n v="31000"/>
    <x v="0"/>
    <x v="270"/>
    <n v="0"/>
    <n v="0"/>
    <n v="62000"/>
  </r>
  <r>
    <n v="416"/>
    <s v="US-2017-123463"/>
    <d v="2017-12-23T00:00:00"/>
    <x v="3"/>
    <x v="4"/>
    <x v="27"/>
    <x v="3"/>
    <x v="0"/>
    <s v="Gary Zandusky"/>
    <x v="0"/>
    <x v="17"/>
    <n v="94109"/>
    <s v="OFF-AR-10001118"/>
    <x v="1"/>
    <s v="Art"/>
    <s v="Binney &amp; Smith Crayola Metallic Crayons, 16-Color Pack"/>
    <n v="14000"/>
    <x v="6"/>
    <x v="71"/>
    <n v="0"/>
    <n v="0"/>
    <n v="56000"/>
  </r>
  <r>
    <n v="417"/>
    <s v="CA-2016-165148"/>
    <d v="2016-10-22T00:00:00"/>
    <x v="0"/>
    <x v="2"/>
    <x v="6"/>
    <x v="3"/>
    <x v="4"/>
    <s v="Peter McVee"/>
    <x v="2"/>
    <x v="12"/>
    <n v="48227"/>
    <s v="FUR-FU-10000732"/>
    <x v="0"/>
    <s v="Furnishings"/>
    <s v="Eldon 200 Class Desk Accessories"/>
    <n v="19000"/>
    <x v="1"/>
    <x v="271"/>
    <n v="0"/>
    <n v="0"/>
    <n v="95000"/>
  </r>
  <r>
    <n v="418"/>
    <s v="CA-2014-134061"/>
    <d v="2014-04-29T00:00:00"/>
    <x v="2"/>
    <x v="3"/>
    <x v="25"/>
    <x v="1"/>
    <x v="0"/>
    <s v="Lauren Leatherbury"/>
    <x v="0"/>
    <x v="33"/>
    <n v="14609"/>
    <s v="FUR-FU-10001424"/>
    <x v="0"/>
    <s v="Furnishings"/>
    <s v="Dax Clear Box Frame"/>
    <n v="18000"/>
    <x v="0"/>
    <x v="239"/>
    <n v="0"/>
    <n v="0"/>
    <n v="36000"/>
  </r>
  <r>
    <n v="419"/>
    <s v="CA-2015-143602"/>
    <d v="2015-04-25T00:00:00"/>
    <x v="1"/>
    <x v="3"/>
    <x v="10"/>
    <x v="2"/>
    <x v="0"/>
    <s v="Jill Stevenson"/>
    <x v="1"/>
    <x v="28"/>
    <n v="90045"/>
    <s v="OFF-BI-10002071"/>
    <x v="1"/>
    <s v="Binders"/>
    <s v="Fellowes Black Plastic Comb Bindings"/>
    <n v="14000"/>
    <x v="3"/>
    <x v="90"/>
    <n v="0.2"/>
    <n v="8400"/>
    <n v="33600"/>
  </r>
  <r>
    <n v="420"/>
    <s v="CA-2017-115364"/>
    <d v="2017-06-26T00:00:00"/>
    <x v="3"/>
    <x v="1"/>
    <x v="20"/>
    <x v="1"/>
    <x v="0"/>
    <s v="Olvera Toch"/>
    <x v="0"/>
    <x v="28"/>
    <n v="92105"/>
    <s v="OFF-ST-10002486"/>
    <x v="1"/>
    <s v="Storage"/>
    <s v="Eldon Shelf Savers Cubes and Bins"/>
    <n v="84000"/>
    <x v="12"/>
    <x v="272"/>
    <n v="0"/>
    <n v="0"/>
    <n v="1008000"/>
  </r>
  <r>
    <n v="421"/>
    <s v="CA-2017-150707"/>
    <d v="2017-10-14T00:00:00"/>
    <x v="3"/>
    <x v="2"/>
    <x v="19"/>
    <x v="2"/>
    <x v="0"/>
    <s v="Ed Ludwig"/>
    <x v="2"/>
    <x v="36"/>
    <n v="21044"/>
    <s v="OFF-BI-10001078"/>
    <x v="1"/>
    <s v="Binders"/>
    <s v="Acco PRESSTEX Data Binder with Storage Hooks, Dark Blue, 14 7/8&quot; X 11&quot;"/>
    <n v="38000"/>
    <x v="2"/>
    <x v="273"/>
    <n v="0"/>
    <n v="0"/>
    <n v="266000"/>
  </r>
  <r>
    <n v="422"/>
    <s v="CA-2014-104976"/>
    <d v="2014-12-09T00:00:00"/>
    <x v="2"/>
    <x v="4"/>
    <x v="3"/>
    <x v="1"/>
    <x v="0"/>
    <s v="Cyma Kinney"/>
    <x v="1"/>
    <x v="34"/>
    <n v="94122"/>
    <s v="OFF-PA-10003845"/>
    <x v="1"/>
    <s v="Paper"/>
    <s v="Xerox 1987"/>
    <n v="6000"/>
    <x v="4"/>
    <x v="239"/>
    <n v="0"/>
    <n v="0"/>
    <n v="36000"/>
  </r>
  <r>
    <n v="423"/>
    <s v="CA-2017-132934"/>
    <d v="2017-06-20T00:00:00"/>
    <x v="3"/>
    <x v="1"/>
    <x v="14"/>
    <x v="3"/>
    <x v="3"/>
    <s v="Jeremy Ellison"/>
    <x v="0"/>
    <x v="15"/>
    <n v="10801"/>
    <s v="TEC-AC-10000927"/>
    <x v="2"/>
    <s v="Accessories"/>
    <s v="Anker Ultrathin Bluetooth Wireless Keyboard Aluminum Cover with Stand "/>
    <n v="150000"/>
    <x v="1"/>
    <x v="274"/>
    <n v="0"/>
    <n v="0"/>
    <n v="750000"/>
  </r>
  <r>
    <n v="424"/>
    <s v="CA-2017-133256"/>
    <d v="2017-06-26T00:00:00"/>
    <x v="3"/>
    <x v="1"/>
    <x v="20"/>
    <x v="2"/>
    <x v="0"/>
    <s v="Tracy Hopkins"/>
    <x v="2"/>
    <x v="12"/>
    <n v="48227"/>
    <s v="OFF-PA-10001622"/>
    <x v="1"/>
    <s v="Paper"/>
    <s v="Ampad Poly Cover Wirebound Steno Book, 6&quot; x 9&quot; Assorted Colors, Gregg Ruled"/>
    <n v="5000"/>
    <x v="8"/>
    <x v="30"/>
    <n v="0"/>
    <n v="0"/>
    <n v="5000"/>
  </r>
  <r>
    <n v="425"/>
    <s v="CA-2016-105494"/>
    <d v="2016-11-10T00:00:00"/>
    <x v="0"/>
    <x v="0"/>
    <x v="13"/>
    <x v="2"/>
    <x v="0"/>
    <s v="Pamela Coakley"/>
    <x v="1"/>
    <x v="29"/>
    <n v="94122"/>
    <s v="OFF-ST-10002205"/>
    <x v="1"/>
    <s v="Storage"/>
    <s v="File Shuttle I and Handi-File"/>
    <n v="156000"/>
    <x v="2"/>
    <x v="275"/>
    <n v="0"/>
    <n v="0"/>
    <n v="1092000"/>
  </r>
  <r>
    <n v="426"/>
    <s v="CA-2016-140634"/>
    <d v="2016-10-03T00:00:00"/>
    <x v="0"/>
    <x v="2"/>
    <x v="21"/>
    <x v="1"/>
    <x v="0"/>
    <s v="Hunter Lopez"/>
    <x v="0"/>
    <x v="9"/>
    <n v="77095"/>
    <s v="OFF-EN-10001099"/>
    <x v="1"/>
    <s v="Envelopes"/>
    <s v="Staple envelope"/>
    <n v="16000"/>
    <x v="0"/>
    <x v="276"/>
    <n v="0.2"/>
    <n v="6400"/>
    <n v="25600"/>
  </r>
  <r>
    <n v="427"/>
    <s v="CA-2014-144407"/>
    <d v="2014-09-09T00:00:00"/>
    <x v="2"/>
    <x v="8"/>
    <x v="3"/>
    <x v="1"/>
    <x v="0"/>
    <s v="Maribeth Schnelling"/>
    <x v="0"/>
    <x v="10"/>
    <n v="48227"/>
    <s v="OFF-LA-10003923"/>
    <x v="1"/>
    <s v="Labels"/>
    <s v="Alphabetical Labels for Top Tab Filing"/>
    <n v="30000"/>
    <x v="2"/>
    <x v="277"/>
    <n v="0"/>
    <n v="0"/>
    <n v="210000"/>
  </r>
  <r>
    <n v="428"/>
    <s v="CA-2017-160983"/>
    <d v="2017-10-29T00:00:00"/>
    <x v="3"/>
    <x v="2"/>
    <x v="25"/>
    <x v="4"/>
    <x v="0"/>
    <s v="George Bell"/>
    <x v="1"/>
    <x v="36"/>
    <n v="13021"/>
    <s v="OFF-PA-10002250"/>
    <x v="1"/>
    <s v="Paper"/>
    <s v="Things To Do Today Pad"/>
    <n v="47000"/>
    <x v="7"/>
    <x v="63"/>
    <n v="0"/>
    <n v="0"/>
    <n v="376000"/>
  </r>
  <r>
    <n v="429"/>
    <s v="US-2016-114622"/>
    <d v="2016-04-10T00:00:00"/>
    <x v="0"/>
    <x v="3"/>
    <x v="13"/>
    <x v="3"/>
    <x v="0"/>
    <s v="Justin Ritter"/>
    <x v="1"/>
    <x v="6"/>
    <n v="45503"/>
    <s v="OFF-BI-10004716"/>
    <x v="1"/>
    <s v="Binders"/>
    <s v="Wilson Jones Hanging Recycled Pressboard Data Binders"/>
    <n v="9000"/>
    <x v="0"/>
    <x v="9"/>
    <n v="0.7"/>
    <n v="12600"/>
    <n v="5400"/>
  </r>
  <r>
    <n v="430"/>
    <s v="CA-2017-150959"/>
    <d v="2017-11-11T00:00:00"/>
    <x v="3"/>
    <x v="0"/>
    <x v="2"/>
    <x v="1"/>
    <x v="4"/>
    <s v="Tamara Dahlen"/>
    <x v="0"/>
    <x v="24"/>
    <n v="75043"/>
    <s v="OFF-LA-10001045"/>
    <x v="1"/>
    <s v="Labels"/>
    <s v="Permanent Self-Adhesive File Folder Labels for Typewriters by Universal"/>
    <n v="11000"/>
    <x v="1"/>
    <x v="278"/>
    <n v="0.2"/>
    <n v="11000"/>
    <n v="44000"/>
  </r>
  <r>
    <n v="431"/>
    <s v="CA-2017-132353"/>
    <d v="2017-09-15T00:00:00"/>
    <x v="3"/>
    <x v="8"/>
    <x v="4"/>
    <x v="0"/>
    <x v="0"/>
    <s v="Dave Brooks"/>
    <x v="0"/>
    <x v="19"/>
    <n v="60653"/>
    <s v="TEC-PH-10004536"/>
    <x v="2"/>
    <s v="Phones"/>
    <s v="Avaya 5420 Digital phone"/>
    <n v="324000"/>
    <x v="3"/>
    <x v="279"/>
    <n v="0.2"/>
    <n v="194400"/>
    <n v="777600"/>
  </r>
  <r>
    <n v="432"/>
    <s v="CA-2016-130477"/>
    <d v="2016-04-08T00:00:00"/>
    <x v="0"/>
    <x v="3"/>
    <x v="0"/>
    <x v="1"/>
    <x v="0"/>
    <s v="Logan Currie"/>
    <x v="0"/>
    <x v="28"/>
    <n v="90032"/>
    <s v="OFF-PA-10002947"/>
    <x v="1"/>
    <s v="Paper"/>
    <s v="Xerox 1923"/>
    <n v="21000"/>
    <x v="3"/>
    <x v="42"/>
    <n v="0"/>
    <n v="0"/>
    <n v="63000"/>
  </r>
  <r>
    <n v="433"/>
    <s v="CA-2017-143259"/>
    <d v="2017-12-30T00:00:00"/>
    <x v="3"/>
    <x v="4"/>
    <x v="17"/>
    <x v="1"/>
    <x v="0"/>
    <s v="Patrick O'Donnell"/>
    <x v="0"/>
    <x v="14"/>
    <n v="10009"/>
    <s v="FUR-BO-10003441"/>
    <x v="0"/>
    <s v="Bookcases"/>
    <s v="Bush Westfield Collection Bookcases, Fully Assembled"/>
    <n v="324000"/>
    <x v="6"/>
    <x v="280"/>
    <n v="0.2"/>
    <n v="259200"/>
    <n v="1036800"/>
  </r>
  <r>
    <n v="434"/>
    <s v="CA-2017-137596"/>
    <d v="2017-09-02T00:00:00"/>
    <x v="3"/>
    <x v="8"/>
    <x v="28"/>
    <x v="3"/>
    <x v="0"/>
    <s v="Bill Eplett"/>
    <x v="2"/>
    <x v="23"/>
    <n v="49201"/>
    <s v="TEC-PH-10001494"/>
    <x v="2"/>
    <s v="Phones"/>
    <s v="Polycom CX600 IP Phone VoIP phone"/>
    <n v="1200000"/>
    <x v="6"/>
    <x v="281"/>
    <n v="0"/>
    <n v="0"/>
    <n v="4800000"/>
  </r>
  <r>
    <n v="435"/>
    <s v="CA-2015-133627"/>
    <d v="2015-05-31T00:00:00"/>
    <x v="1"/>
    <x v="5"/>
    <x v="23"/>
    <x v="1"/>
    <x v="0"/>
    <s v="Sample Company A"/>
    <x v="2"/>
    <x v="7"/>
    <n v="6360"/>
    <s v="FUR-FU-10001935"/>
    <x v="0"/>
    <s v="Furnishings"/>
    <s v="3M Hangers With Command Adhesive"/>
    <n v="15000"/>
    <x v="4"/>
    <x v="15"/>
    <n v="0"/>
    <n v="0"/>
    <n v="90000"/>
  </r>
  <r>
    <n v="436"/>
    <s v="CA-2017-102519"/>
    <d v="2017-11-27T00:00:00"/>
    <x v="3"/>
    <x v="0"/>
    <x v="8"/>
    <x v="3"/>
    <x v="0"/>
    <s v="Brian Moss"/>
    <x v="1"/>
    <x v="7"/>
    <n v="53209"/>
    <s v="FUR-FU-10004091"/>
    <x v="0"/>
    <s v="Furnishings"/>
    <s v="Howard Miller 13&quot; Diameter Goldtone Round Wall Clock"/>
    <n v="301000"/>
    <x v="8"/>
    <x v="180"/>
    <n v="0"/>
    <n v="0"/>
    <n v="301000"/>
  </r>
  <r>
    <n v="437"/>
    <s v="US-2014-141215"/>
    <d v="2014-06-15T00:00:00"/>
    <x v="2"/>
    <x v="1"/>
    <x v="4"/>
    <x v="3"/>
    <x v="4"/>
    <s v="Kelly Lampkin"/>
    <x v="1"/>
    <x v="18"/>
    <n v="78207"/>
    <s v="FUR-TA-10001520"/>
    <x v="0"/>
    <s v="Tables"/>
    <s v="Lesro Sheffield Collection Coffee Table, End Table, Center Table, Corner Table"/>
    <n v="100000"/>
    <x v="0"/>
    <x v="282"/>
    <n v="0.3"/>
    <n v="60000"/>
    <n v="140000"/>
  </r>
  <r>
    <n v="438"/>
    <s v="CA-2016-165218"/>
    <d v="2016-03-05T00:00:00"/>
    <x v="0"/>
    <x v="10"/>
    <x v="5"/>
    <x v="3"/>
    <x v="0"/>
    <s v="Rob Williams"/>
    <x v="1"/>
    <x v="24"/>
    <n v="75220"/>
    <s v="OFF-EN-10000056"/>
    <x v="1"/>
    <s v="Envelopes"/>
    <s v="Cameo Buff Policy Envelopes"/>
    <n v="187000"/>
    <x v="3"/>
    <x v="250"/>
    <n v="0.2"/>
    <n v="112200"/>
    <n v="448800"/>
  </r>
  <r>
    <n v="439"/>
    <s v="CA-2014-138296"/>
    <d v="2014-12-05T00:00:00"/>
    <x v="2"/>
    <x v="4"/>
    <x v="5"/>
    <x v="0"/>
    <x v="1"/>
    <s v="Roy Collins"/>
    <x v="0"/>
    <x v="10"/>
    <n v="22304"/>
    <s v="OFF-ST-10002444"/>
    <x v="1"/>
    <s v="Storage"/>
    <s v="Recycled Eldon Regeneration Jumbo File"/>
    <n v="25000"/>
    <x v="0"/>
    <x v="76"/>
    <n v="0"/>
    <n v="0"/>
    <n v="50000"/>
  </r>
  <r>
    <n v="440"/>
    <s v="CA-2015-111164"/>
    <d v="2015-04-11T00:00:00"/>
    <x v="1"/>
    <x v="3"/>
    <x v="2"/>
    <x v="2"/>
    <x v="4"/>
    <s v="Sanjit Engle"/>
    <x v="0"/>
    <x v="36"/>
    <n v="10009"/>
    <s v="TEC-AC-10002473"/>
    <x v="2"/>
    <s v="Accessories"/>
    <s v="Maxell 4.7GB DVD-R"/>
    <n v="86000"/>
    <x v="3"/>
    <x v="283"/>
    <n v="0"/>
    <n v="0"/>
    <n v="258000"/>
  </r>
  <r>
    <n v="441"/>
    <s v="CA-2016-149797"/>
    <d v="2016-09-15T00:00:00"/>
    <x v="0"/>
    <x v="8"/>
    <x v="4"/>
    <x v="2"/>
    <x v="0"/>
    <s v="Adam Hart"/>
    <x v="1"/>
    <x v="24"/>
    <n v="10011"/>
    <s v="OFF-BI-10003650"/>
    <x v="1"/>
    <s v="Binders"/>
    <s v="GBC DocuBind 300 Electric Binding Machine"/>
    <n v="158000"/>
    <x v="0"/>
    <x v="284"/>
    <n v="0.2"/>
    <n v="63200"/>
    <n v="252800"/>
  </r>
  <r>
    <n v="442"/>
    <s v="CA-2014-132962"/>
    <d v="2014-09-13T00:00:00"/>
    <x v="2"/>
    <x v="8"/>
    <x v="7"/>
    <x v="3"/>
    <x v="4"/>
    <s v="Jessica Myrick"/>
    <x v="0"/>
    <x v="0"/>
    <n v="19143"/>
    <s v="OFF-PA-10003543"/>
    <x v="1"/>
    <s v="Paper"/>
    <s v="Xerox 1985"/>
    <n v="16000"/>
    <x v="3"/>
    <x v="4"/>
    <n v="0.2"/>
    <n v="9600"/>
    <n v="38400"/>
  </r>
  <r>
    <n v="443"/>
    <s v="CA-2015-115091"/>
    <d v="2015-10-05T00:00:00"/>
    <x v="1"/>
    <x v="2"/>
    <x v="5"/>
    <x v="2"/>
    <x v="3"/>
    <s v="Joel Jenkins"/>
    <x v="2"/>
    <x v="7"/>
    <n v="22153"/>
    <s v="OFF-AR-10000658"/>
    <x v="1"/>
    <s v="Art"/>
    <s v="Newell 324"/>
    <n v="47000"/>
    <x v="6"/>
    <x v="167"/>
    <n v="0"/>
    <n v="0"/>
    <n v="188000"/>
  </r>
  <r>
    <n v="444"/>
    <s v="CA-2017-144932"/>
    <d v="2017-04-14T00:00:00"/>
    <x v="3"/>
    <x v="3"/>
    <x v="19"/>
    <x v="2"/>
    <x v="4"/>
    <s v="Alan Barnes"/>
    <x v="0"/>
    <x v="2"/>
    <n v="43615"/>
    <s v="OFF-AR-10003560"/>
    <x v="1"/>
    <s v="Art"/>
    <s v="Zebra Zazzle Fluorescent Highlighters"/>
    <n v="20000"/>
    <x v="3"/>
    <x v="31"/>
    <n v="0.2"/>
    <n v="12000"/>
    <n v="48000"/>
  </r>
  <r>
    <n v="445"/>
    <s v="CA-2017-114216"/>
    <d v="2017-09-02T00:00:00"/>
    <x v="3"/>
    <x v="8"/>
    <x v="28"/>
    <x v="2"/>
    <x v="0"/>
    <s v="Ralph Kennedy"/>
    <x v="0"/>
    <x v="9"/>
    <n v="19140"/>
    <s v="OFF-PA-10002195"/>
    <x v="1"/>
    <s v="Paper"/>
    <s v="RSVP Cards &amp; Envelopes, Blank White, 8-1/2&quot; X 11&quot;, 24 Cards/25 Envelopes/Set"/>
    <n v="13000"/>
    <x v="3"/>
    <x v="136"/>
    <n v="0.2"/>
    <n v="7800"/>
    <n v="31200"/>
  </r>
  <r>
    <n v="446"/>
    <s v="CA-2016-140081"/>
    <d v="2016-06-20T00:00:00"/>
    <x v="0"/>
    <x v="1"/>
    <x v="14"/>
    <x v="1"/>
    <x v="0"/>
    <s v="Catherine Glotzbach"/>
    <x v="2"/>
    <x v="5"/>
    <n v="19120"/>
    <s v="OFF-PA-10001745"/>
    <x v="1"/>
    <s v="Paper"/>
    <s v="Wirebound Message Books, 2 7/8&quot; x 5&quot;, 3 Forms per Page"/>
    <n v="46000"/>
    <x v="7"/>
    <x v="285"/>
    <n v="0.2"/>
    <n v="73600"/>
    <n v="294400"/>
  </r>
  <r>
    <n v="447"/>
    <s v="US-2017-111745"/>
    <d v="2017-11-05T00:00:00"/>
    <x v="3"/>
    <x v="0"/>
    <x v="5"/>
    <x v="4"/>
    <x v="0"/>
    <s v="Ruben Ausman"/>
    <x v="1"/>
    <x v="25"/>
    <n v="87401"/>
    <s v="TEC-AC-10003911"/>
    <x v="2"/>
    <s v="Accessories"/>
    <s v="NETGEAR AC1750 Dual Band Gigabit Smart WiFi Router"/>
    <n v="480000"/>
    <x v="8"/>
    <x v="286"/>
    <n v="0"/>
    <n v="0"/>
    <n v="480000"/>
  </r>
  <r>
    <n v="448"/>
    <s v="CA-2015-148250"/>
    <d v="2015-12-13T00:00:00"/>
    <x v="1"/>
    <x v="4"/>
    <x v="7"/>
    <x v="3"/>
    <x v="4"/>
    <s v="Rachel Payne"/>
    <x v="1"/>
    <x v="7"/>
    <n v="92503"/>
    <s v="OFF-PA-10000289"/>
    <x v="1"/>
    <s v="Paper"/>
    <s v="Xerox 213"/>
    <n v="13000"/>
    <x v="0"/>
    <x v="43"/>
    <n v="0"/>
    <n v="0"/>
    <n v="26000"/>
  </r>
  <r>
    <n v="449"/>
    <s v="CA-2016-105760"/>
    <d v="2016-06-19T00:00:00"/>
    <x v="0"/>
    <x v="1"/>
    <x v="12"/>
    <x v="0"/>
    <x v="0"/>
    <s v="Karen Carlisle"/>
    <x v="1"/>
    <x v="0"/>
    <n v="94110"/>
    <s v="OFF-PA-10000350"/>
    <x v="1"/>
    <s v="Paper"/>
    <s v="Message Book, Standard Line &quot;While You Were Out&quot;, 5 1/2&quot; X 4&quot;, 200 Sets/Book"/>
    <n v="18000"/>
    <x v="0"/>
    <x v="239"/>
    <n v="0"/>
    <n v="0"/>
    <n v="36000"/>
  </r>
  <r>
    <n v="450"/>
    <s v="CA-2016-142958"/>
    <d v="2016-12-13T00:00:00"/>
    <x v="0"/>
    <x v="4"/>
    <x v="7"/>
    <x v="3"/>
    <x v="4"/>
    <s v="Rob Williams"/>
    <x v="1"/>
    <x v="2"/>
    <n v="90503"/>
    <s v="OFF-BI-10001759"/>
    <x v="1"/>
    <s v="Binders"/>
    <s v="Acco Pressboard Covers with Storage Hooks, 14 7/8&quot; x 11&quot;, Dark Blue"/>
    <n v="7000"/>
    <x v="0"/>
    <x v="287"/>
    <n v="0.2"/>
    <n v="2800"/>
    <n v="11200"/>
  </r>
  <r>
    <n v="451"/>
    <s v="CA-2015-120880"/>
    <d v="2015-05-29T00:00:00"/>
    <x v="1"/>
    <x v="5"/>
    <x v="25"/>
    <x v="1"/>
    <x v="0"/>
    <s v="John Lucas"/>
    <x v="0"/>
    <x v="1"/>
    <n v="98105"/>
    <s v="OFF-PA-10004101"/>
    <x v="1"/>
    <s v="Paper"/>
    <s v="Xerox 1894"/>
    <n v="33000"/>
    <x v="1"/>
    <x v="115"/>
    <n v="0"/>
    <n v="0"/>
    <n v="165000"/>
  </r>
  <r>
    <n v="452"/>
    <s v="US-2015-140200"/>
    <d v="2015-07-26T00:00:00"/>
    <x v="1"/>
    <x v="7"/>
    <x v="20"/>
    <x v="0"/>
    <x v="0"/>
    <s v="Cynthia Arntzen"/>
    <x v="0"/>
    <x v="16"/>
    <n v="85204"/>
    <s v="FUR-TA-10002356"/>
    <x v="0"/>
    <s v="Tables"/>
    <s v="Bevis Boat-Shaped Conference Table"/>
    <n v="394000"/>
    <x v="3"/>
    <x v="145"/>
    <n v="0.5"/>
    <n v="591000"/>
    <n v="591000"/>
  </r>
  <r>
    <n v="453"/>
    <s v="US-2017-110576"/>
    <d v="2017-11-28T00:00:00"/>
    <x v="3"/>
    <x v="0"/>
    <x v="22"/>
    <x v="2"/>
    <x v="4"/>
    <s v="Ross Baird"/>
    <x v="2"/>
    <x v="2"/>
    <n v="19120"/>
    <s v="FUR-FU-10003601"/>
    <x v="0"/>
    <s v="Furnishings"/>
    <s v="Deflect-o RollaMat Studded, Beveled Mat for Medium Pile Carpeting"/>
    <n v="517000"/>
    <x v="2"/>
    <x v="288"/>
    <n v="0.2"/>
    <n v="723800"/>
    <n v="2895200"/>
  </r>
  <r>
    <n v="454"/>
    <s v="CA-2017-131156"/>
    <d v="2017-04-03T00:00:00"/>
    <x v="3"/>
    <x v="3"/>
    <x v="21"/>
    <x v="1"/>
    <x v="0"/>
    <s v="Katherine Hughes"/>
    <x v="0"/>
    <x v="26"/>
    <n v="19143"/>
    <s v="FUR-FU-10001940"/>
    <x v="0"/>
    <s v="Furnishings"/>
    <s v="Staple-based wall hangings"/>
    <n v="26000"/>
    <x v="6"/>
    <x v="289"/>
    <n v="0.2"/>
    <n v="20800"/>
    <n v="83200"/>
  </r>
  <r>
    <n v="455"/>
    <s v="CA-2017-136539"/>
    <d v="2017-12-28T00:00:00"/>
    <x v="3"/>
    <x v="4"/>
    <x v="22"/>
    <x v="0"/>
    <x v="0"/>
    <s v="Greg Hansen"/>
    <x v="0"/>
    <x v="36"/>
    <n v="78664"/>
    <s v="OFF-AR-10001958"/>
    <x v="1"/>
    <s v="Art"/>
    <s v="Stanley Bostitch Contemporary Electric Pencil Sharpeners"/>
    <n v="28000"/>
    <x v="0"/>
    <x v="71"/>
    <n v="0.2"/>
    <n v="11200"/>
    <n v="44800"/>
  </r>
  <r>
    <n v="456"/>
    <s v="CA-2017-119305"/>
    <d v="2017-11-30T00:00:00"/>
    <x v="3"/>
    <x v="0"/>
    <x v="17"/>
    <x v="2"/>
    <x v="0"/>
    <s v="Scott Williamson"/>
    <x v="0"/>
    <x v="30"/>
    <n v="39212"/>
    <s v="OFF-ST-10000604"/>
    <x v="1"/>
    <s v="Storage"/>
    <s v="Home/Office Personal File Carts"/>
    <n v="209000"/>
    <x v="1"/>
    <x v="290"/>
    <n v="0"/>
    <n v="0"/>
    <n v="1045000"/>
  </r>
  <r>
    <n v="457"/>
    <s v="CA-2017-102414"/>
    <d v="2017-05-15T00:00:00"/>
    <x v="3"/>
    <x v="5"/>
    <x v="4"/>
    <x v="1"/>
    <x v="4"/>
    <s v="Joseph Airdo"/>
    <x v="0"/>
    <x v="25"/>
    <n v="85023"/>
    <s v="TEC-PH-10002923"/>
    <x v="2"/>
    <s v="Phones"/>
    <s v="Logitech B530 USB Headset - headset - Full size, Binaural"/>
    <n v="30000"/>
    <x v="8"/>
    <x v="1"/>
    <n v="0.2"/>
    <n v="6000"/>
    <n v="24000"/>
  </r>
  <r>
    <n v="458"/>
    <s v="CA-2015-112571"/>
    <d v="2015-09-22T00:00:00"/>
    <x v="1"/>
    <x v="8"/>
    <x v="6"/>
    <x v="2"/>
    <x v="4"/>
    <s v="Daniel Lacy"/>
    <x v="0"/>
    <x v="28"/>
    <n v="92054"/>
    <s v="FUR-FU-10004188"/>
    <x v="0"/>
    <s v="Furnishings"/>
    <s v="Luxo Professional Combination Clamp-On Lamps"/>
    <n v="205000"/>
    <x v="0"/>
    <x v="291"/>
    <n v="0"/>
    <n v="0"/>
    <n v="410000"/>
  </r>
  <r>
    <n v="459"/>
    <s v="CA-2017-152142"/>
    <d v="2017-11-14T00:00:00"/>
    <x v="3"/>
    <x v="0"/>
    <x v="19"/>
    <x v="0"/>
    <x v="4"/>
    <s v="Lindsay Williams"/>
    <x v="1"/>
    <x v="7"/>
    <n v="94110"/>
    <s v="FUR-CH-10002965"/>
    <x v="0"/>
    <s v="Chairs"/>
    <s v="Global Leather Highback Executive Chair with Pneumatic Height Adjustment, Black"/>
    <n v="322000"/>
    <x v="0"/>
    <x v="99"/>
    <n v="0.2"/>
    <n v="128800"/>
    <n v="515200"/>
  </r>
  <r>
    <n v="460"/>
    <s v="CA-2015-160059"/>
    <d v="2015-11-27T00:00:00"/>
    <x v="1"/>
    <x v="0"/>
    <x v="8"/>
    <x v="2"/>
    <x v="0"/>
    <s v="Thomas Brumley"/>
    <x v="2"/>
    <x v="2"/>
    <n v="72701"/>
    <s v="OFF-BI-10000145"/>
    <x v="1"/>
    <s v="Binders"/>
    <s v="Zipper Ring Binder Pockets"/>
    <n v="7000"/>
    <x v="0"/>
    <x v="287"/>
    <n v="0"/>
    <n v="0"/>
    <n v="14000"/>
  </r>
  <r>
    <n v="461"/>
    <s v="CA-2016-120859"/>
    <d v="2016-09-01T00:00:00"/>
    <x v="0"/>
    <x v="8"/>
    <x v="26"/>
    <x v="3"/>
    <x v="0"/>
    <s v="Cynthia Voltz"/>
    <x v="1"/>
    <x v="14"/>
    <n v="94110"/>
    <s v="OFF-EN-10001335"/>
    <x v="1"/>
    <s v="Envelopes"/>
    <s v="White Business Envelopes with Contemporary Seam, Recycled White Business Envelopes"/>
    <n v="22000"/>
    <x v="0"/>
    <x v="181"/>
    <n v="0"/>
    <n v="0"/>
    <n v="44000"/>
  </r>
  <r>
    <n v="462"/>
    <s v="CA-2014-127488"/>
    <d v="2014-09-22T00:00:00"/>
    <x v="2"/>
    <x v="8"/>
    <x v="6"/>
    <x v="3"/>
    <x v="0"/>
    <s v="Maribeth Schnelling"/>
    <x v="0"/>
    <x v="4"/>
    <n v="33433"/>
    <s v="OFF-LA-10001613"/>
    <x v="1"/>
    <s v="Labels"/>
    <s v="Avery File Folder Labels"/>
    <n v="5000"/>
    <x v="0"/>
    <x v="151"/>
    <n v="0.2"/>
    <n v="2000"/>
    <n v="8000"/>
  </r>
  <r>
    <n v="463"/>
    <s v="CA-2017-135279"/>
    <d v="2017-04-09T00:00:00"/>
    <x v="3"/>
    <x v="3"/>
    <x v="3"/>
    <x v="2"/>
    <x v="4"/>
    <s v="Bryan Spruell"/>
    <x v="2"/>
    <x v="20"/>
    <n v="10011"/>
    <s v="OFF-LA-10004055"/>
    <x v="1"/>
    <s v="Labels"/>
    <s v="Color-Coded Legal Exhibit Labels"/>
    <n v="10000"/>
    <x v="0"/>
    <x v="40"/>
    <n v="0"/>
    <n v="0"/>
    <n v="20000"/>
  </r>
  <r>
    <n v="464"/>
    <s v="CA-2014-115791"/>
    <d v="2014-01-16T00:00:00"/>
    <x v="2"/>
    <x v="9"/>
    <x v="9"/>
    <x v="2"/>
    <x v="0"/>
    <s v="Delfina Latchford"/>
    <x v="0"/>
    <x v="23"/>
    <n v="19134"/>
    <s v="FUR-FU-10001095"/>
    <x v="0"/>
    <s v="Furnishings"/>
    <s v="DAX Black Cherry Wood-Tone Poster Frame"/>
    <n v="128000"/>
    <x v="4"/>
    <x v="142"/>
    <n v="0.2"/>
    <n v="153600"/>
    <n v="614400"/>
  </r>
  <r>
    <n v="465"/>
    <s v="US-2017-103247"/>
    <d v="2017-10-05T00:00:00"/>
    <x v="3"/>
    <x v="2"/>
    <x v="5"/>
    <x v="3"/>
    <x v="0"/>
    <s v="Phillina Ober"/>
    <x v="2"/>
    <x v="2"/>
    <n v="10011"/>
    <s v="TEC-PH-10003555"/>
    <x v="2"/>
    <s v="Phones"/>
    <s v="Motorola HK250 Universal Bluetooth Headset"/>
    <n v="56000"/>
    <x v="2"/>
    <x v="73"/>
    <n v="0"/>
    <n v="0"/>
    <n v="392000"/>
  </r>
  <r>
    <n v="466"/>
    <s v="US-2017-100209"/>
    <d v="2017-07-09T00:00:00"/>
    <x v="3"/>
    <x v="7"/>
    <x v="3"/>
    <x v="0"/>
    <x v="2"/>
    <s v="Tamara Dahlen"/>
    <x v="0"/>
    <x v="12"/>
    <n v="97206"/>
    <s v="OFF-BI-10002012"/>
    <x v="1"/>
    <s v="Binders"/>
    <s v="Wilson Jones Easy Flow II Sheet Lifters"/>
    <n v="2000"/>
    <x v="0"/>
    <x v="75"/>
    <n v="0.7"/>
    <n v="2800"/>
    <n v="1200"/>
  </r>
  <r>
    <n v="467"/>
    <s v="CA-2017-159366"/>
    <d v="2017-01-07T00:00:00"/>
    <x v="3"/>
    <x v="9"/>
    <x v="29"/>
    <x v="0"/>
    <x v="2"/>
    <s v="Bart Watters"/>
    <x v="1"/>
    <x v="36"/>
    <n v="48205"/>
    <s v="TEC-MA-10000822"/>
    <x v="2"/>
    <s v="Machines"/>
    <s v="Lexmark MX611dhe Monochrome Laser Printer"/>
    <n v="3060000"/>
    <x v="0"/>
    <x v="292"/>
    <n v="0.1"/>
    <n v="612000"/>
    <n v="5508000"/>
  </r>
  <r>
    <n v="468"/>
    <s v="CA-2016-145499"/>
    <d v="2016-05-30T00:00:00"/>
    <x v="0"/>
    <x v="5"/>
    <x v="17"/>
    <x v="3"/>
    <x v="0"/>
    <s v="Robert Waldorf"/>
    <x v="0"/>
    <x v="32"/>
    <n v="28403"/>
    <s v="OFF-BI-10000848"/>
    <x v="1"/>
    <s v="Binders"/>
    <s v="Angle-D Ring Binders"/>
    <n v="4000"/>
    <x v="0"/>
    <x v="100"/>
    <n v="0.7"/>
    <n v="5600"/>
    <n v="2400"/>
  </r>
  <r>
    <n v="469"/>
    <s v="CA-2015-157035"/>
    <d v="2015-12-09T00:00:00"/>
    <x v="1"/>
    <x v="4"/>
    <x v="3"/>
    <x v="0"/>
    <x v="0"/>
    <s v="Ken Brennan"/>
    <x v="1"/>
    <x v="32"/>
    <n v="47201"/>
    <s v="OFF-PA-10004156"/>
    <x v="1"/>
    <s v="Paper"/>
    <s v="Xerox 188"/>
    <n v="35000"/>
    <x v="3"/>
    <x v="82"/>
    <n v="0"/>
    <n v="0"/>
    <n v="105000"/>
  </r>
  <r>
    <n v="470"/>
    <s v="CA-2016-144939"/>
    <d v="2016-10-03T00:00:00"/>
    <x v="0"/>
    <x v="2"/>
    <x v="21"/>
    <x v="1"/>
    <x v="0"/>
    <s v="Emily Burns"/>
    <x v="0"/>
    <x v="14"/>
    <n v="10035"/>
    <s v="FUR-CH-10003199"/>
    <x v="0"/>
    <s v="Chairs"/>
    <s v="Office Star - Contemporary Task Swivel Chair"/>
    <n v="600000"/>
    <x v="4"/>
    <x v="81"/>
    <n v="0.1"/>
    <n v="360000"/>
    <n v="3240000"/>
  </r>
  <r>
    <n v="471"/>
    <s v="CA-2014-163419"/>
    <d v="2014-11-11T00:00:00"/>
    <x v="2"/>
    <x v="0"/>
    <x v="2"/>
    <x v="0"/>
    <x v="2"/>
    <s v="Tracy Zic"/>
    <x v="0"/>
    <x v="15"/>
    <n v="80027"/>
    <s v="OFF-AR-10000034"/>
    <x v="1"/>
    <s v="Art"/>
    <s v="BIC Brite Liner Grip Highlighters, Assorted, 5/Pack"/>
    <n v="4000"/>
    <x v="8"/>
    <x v="75"/>
    <n v="0.2"/>
    <n v="800"/>
    <n v="3200"/>
  </r>
  <r>
    <n v="472"/>
    <s v="CA-2017-100314"/>
    <d v="2017-09-29T00:00:00"/>
    <x v="3"/>
    <x v="8"/>
    <x v="25"/>
    <x v="2"/>
    <x v="0"/>
    <s v="Ann Steele"/>
    <x v="2"/>
    <x v="1"/>
    <n v="77506"/>
    <s v="OFF-LA-10001569"/>
    <x v="1"/>
    <s v="Labels"/>
    <s v="Avery 499"/>
    <n v="10000"/>
    <x v="0"/>
    <x v="40"/>
    <n v="0.2"/>
    <n v="4000"/>
    <n v="16000"/>
  </r>
  <r>
    <n v="473"/>
    <s v="CA-2015-146829"/>
    <d v="2015-03-10T00:00:00"/>
    <x v="1"/>
    <x v="10"/>
    <x v="13"/>
    <x v="0"/>
    <x v="4"/>
    <s v="Toby Swindell"/>
    <x v="0"/>
    <x v="6"/>
    <n v="77041"/>
    <s v="OFF-BI-10004022"/>
    <x v="1"/>
    <s v="Binders"/>
    <s v="Acco Suede Grain Vinyl Round Ring Binder"/>
    <n v="2000"/>
    <x v="0"/>
    <x v="75"/>
    <n v="0.8"/>
    <n v="3200"/>
    <n v="800"/>
  </r>
  <r>
    <n v="474"/>
    <s v="CA-2017-167899"/>
    <d v="2017-05-21T00:00:00"/>
    <x v="3"/>
    <x v="5"/>
    <x v="30"/>
    <x v="4"/>
    <x v="0"/>
    <s v="John Grady"/>
    <x v="1"/>
    <x v="7"/>
    <n v="13021"/>
    <s v="FUR-FU-10004071"/>
    <x v="0"/>
    <s v="Furnishings"/>
    <s v="Luxo Professional Magnifying Clamp-On Fluorescent Lamps"/>
    <n v="105000"/>
    <x v="1"/>
    <x v="293"/>
    <n v="0"/>
    <n v="0"/>
    <n v="525000"/>
  </r>
  <r>
    <n v="475"/>
    <s v="CA-2015-153549"/>
    <d v="2015-03-29T00:00:00"/>
    <x v="1"/>
    <x v="10"/>
    <x v="25"/>
    <x v="2"/>
    <x v="0"/>
    <s v="Sara Luxemburg"/>
    <x v="2"/>
    <x v="9"/>
    <n v="32216"/>
    <s v="FUR-CH-10004086"/>
    <x v="0"/>
    <s v="Chairs"/>
    <s v="Hon 4070 Series Pagoda Armless Upholstered Stacking Chairs"/>
    <n v="1167000"/>
    <x v="1"/>
    <x v="294"/>
    <n v="0.2"/>
    <n v="1167000"/>
    <n v="4668000"/>
  </r>
  <r>
    <n v="476"/>
    <s v="CA-2016-110023"/>
    <d v="2016-09-09T00:00:00"/>
    <x v="0"/>
    <x v="8"/>
    <x v="3"/>
    <x v="2"/>
    <x v="0"/>
    <s v="Troy Staebel"/>
    <x v="0"/>
    <x v="4"/>
    <n v="10024"/>
    <s v="OFF-BI-10001036"/>
    <x v="1"/>
    <s v="Binders"/>
    <s v="Cardinal EasyOpen D-Ring Binders"/>
    <n v="19000"/>
    <x v="0"/>
    <x v="107"/>
    <n v="0.2"/>
    <n v="7600"/>
    <n v="30400"/>
  </r>
  <r>
    <n v="477"/>
    <s v="CA-2016-105585"/>
    <d v="2016-08-26T00:00:00"/>
    <x v="0"/>
    <x v="6"/>
    <x v="20"/>
    <x v="2"/>
    <x v="4"/>
    <s v="Roland Fjeld"/>
    <x v="0"/>
    <x v="22"/>
    <n v="95123"/>
    <s v="OFF-FA-10002983"/>
    <x v="1"/>
    <s v="Fasteners"/>
    <s v="Advantus SlideClip Paper Clips"/>
    <n v="20000"/>
    <x v="3"/>
    <x v="31"/>
    <n v="0"/>
    <n v="0"/>
    <n v="60000"/>
  </r>
  <r>
    <n v="478"/>
    <s v="CA-2014-117639"/>
    <d v="2014-05-21T00:00:00"/>
    <x v="2"/>
    <x v="5"/>
    <x v="30"/>
    <x v="0"/>
    <x v="0"/>
    <s v="Mitch Willingham"/>
    <x v="1"/>
    <x v="24"/>
    <n v="23464"/>
    <s v="OFF-BI-10003925"/>
    <x v="1"/>
    <s v="Binders"/>
    <s v="Fellowes PB300 Plastic Comb Binding Machine"/>
    <n v="2716000"/>
    <x v="2"/>
    <x v="295"/>
    <n v="0"/>
    <n v="0"/>
    <n v="19012000"/>
  </r>
  <r>
    <n v="479"/>
    <s v="CA-2015-162537"/>
    <d v="2015-10-28T00:00:00"/>
    <x v="1"/>
    <x v="2"/>
    <x v="22"/>
    <x v="2"/>
    <x v="4"/>
    <s v="Rob Dowd"/>
    <x v="0"/>
    <x v="6"/>
    <n v="42420"/>
    <s v="OFF-EN-10003862"/>
    <x v="1"/>
    <s v="Envelopes"/>
    <s v="Laser &amp; Ink Jet Business Envelopes"/>
    <n v="11000"/>
    <x v="8"/>
    <x v="296"/>
    <n v="0"/>
    <n v="0"/>
    <n v="11000"/>
  </r>
  <r>
    <n v="480"/>
    <s v="CA-2016-155488"/>
    <d v="2016-11-13T00:00:00"/>
    <x v="0"/>
    <x v="0"/>
    <x v="7"/>
    <x v="1"/>
    <x v="0"/>
    <s v="Frank Merwin"/>
    <x v="2"/>
    <x v="19"/>
    <n v="98661"/>
    <s v="OFF-AR-10002956"/>
    <x v="1"/>
    <s v="Art"/>
    <s v="Boston 16801 Nautilus Battery Pencil Sharpener"/>
    <n v="36000"/>
    <x v="0"/>
    <x v="126"/>
    <n v="0"/>
    <n v="0"/>
    <n v="72000"/>
  </r>
  <r>
    <n v="481"/>
    <s v="CA-2015-124891"/>
    <d v="2015-07-31T00:00:00"/>
    <x v="1"/>
    <x v="7"/>
    <x v="23"/>
    <x v="3"/>
    <x v="4"/>
    <s v="Rick Hansen"/>
    <x v="0"/>
    <x v="15"/>
    <n v="10024"/>
    <s v="TEC-AC-10003033"/>
    <x v="2"/>
    <s v="Accessories"/>
    <s v="Plantronics CS510 - Over-the-Head monaural Wireless Headset System"/>
    <n v="2310000"/>
    <x v="2"/>
    <x v="297"/>
    <n v="0"/>
    <n v="0"/>
    <n v="16170000"/>
  </r>
  <r>
    <n v="482"/>
    <s v="CA-2015-126445"/>
    <d v="2015-08-27T00:00:00"/>
    <x v="1"/>
    <x v="6"/>
    <x v="8"/>
    <x v="1"/>
    <x v="1"/>
    <s v="Ryan Akin"/>
    <x v="0"/>
    <x v="16"/>
    <n v="92563"/>
    <s v="OFF-ST-10000046"/>
    <x v="1"/>
    <s v="Storage"/>
    <s v="Fellowes Super Stor/Drawer Files"/>
    <n v="485000"/>
    <x v="3"/>
    <x v="298"/>
    <n v="0"/>
    <n v="0"/>
    <n v="1455000"/>
  </r>
  <r>
    <n v="483"/>
    <s v="CA-2015-111199"/>
    <d v="2015-11-13T00:00:00"/>
    <x v="1"/>
    <x v="0"/>
    <x v="7"/>
    <x v="1"/>
    <x v="4"/>
    <s v="Joe Kamberova"/>
    <x v="0"/>
    <x v="36"/>
    <n v="28540"/>
    <s v="OFF-PA-10001790"/>
    <x v="1"/>
    <s v="Paper"/>
    <s v="Xerox 1910"/>
    <n v="193000"/>
    <x v="3"/>
    <x v="299"/>
    <n v="0.2"/>
    <n v="115800"/>
    <n v="463200"/>
  </r>
  <r>
    <n v="484"/>
    <s v="CA-2015-105312"/>
    <d v="2015-11-06T00:00:00"/>
    <x v="1"/>
    <x v="0"/>
    <x v="24"/>
    <x v="0"/>
    <x v="0"/>
    <s v="Meg Tillman"/>
    <x v="0"/>
    <x v="21"/>
    <n v="85254"/>
    <s v="OFF-EN-10002600"/>
    <x v="1"/>
    <s v="Envelopes"/>
    <s v="Redi-Strip #10 Envelopes, 4 1/8 x 9 1/2"/>
    <n v="8000"/>
    <x v="3"/>
    <x v="13"/>
    <n v="0.2"/>
    <n v="4800"/>
    <n v="19200"/>
  </r>
  <r>
    <n v="485"/>
    <s v="US-2017-106705"/>
    <d v="2017-12-26T00:00:00"/>
    <x v="3"/>
    <x v="4"/>
    <x v="20"/>
    <x v="3"/>
    <x v="4"/>
    <s v="Patrick O'Brill"/>
    <x v="0"/>
    <x v="6"/>
    <n v="52601"/>
    <s v="OFF-PA-10001509"/>
    <x v="1"/>
    <s v="Paper"/>
    <s v="Recycled Desk Saver Line &quot;While You Were Out&quot; Book, 5 1/2&quot; X 4&quot;"/>
    <n v="45000"/>
    <x v="1"/>
    <x v="300"/>
    <n v="0"/>
    <n v="0"/>
    <n v="225000"/>
  </r>
  <r>
    <n v="486"/>
    <s v="CA-2017-135034"/>
    <d v="2017-08-01T00:00:00"/>
    <x v="3"/>
    <x v="6"/>
    <x v="26"/>
    <x v="1"/>
    <x v="1"/>
    <s v="Annie Thurman"/>
    <x v="0"/>
    <x v="28"/>
    <n v="60653"/>
    <s v="TEC-PH-10003931"/>
    <x v="2"/>
    <s v="Phones"/>
    <s v="JBL Micro Wireless Portable Bluetooth Speaker"/>
    <n v="108000"/>
    <x v="0"/>
    <x v="301"/>
    <n v="0.2"/>
    <n v="43200"/>
    <n v="172800"/>
  </r>
  <r>
    <n v="487"/>
    <s v="CA-2014-158540"/>
    <d v="2014-11-24T00:00:00"/>
    <x v="2"/>
    <x v="0"/>
    <x v="16"/>
    <x v="0"/>
    <x v="0"/>
    <s v="Vivek Gonzalez"/>
    <x v="0"/>
    <x v="25"/>
    <n v="92037"/>
    <s v="FUR-FU-10001602"/>
    <x v="0"/>
    <s v="Furnishings"/>
    <s v="Eldon Delta Triangular Chair Mat, 52&quot; x 58&quot;, Clear"/>
    <n v="152000"/>
    <x v="6"/>
    <x v="302"/>
    <n v="0"/>
    <n v="0"/>
    <n v="608000"/>
  </r>
  <r>
    <n v="488"/>
    <s v="CA-2017-118437"/>
    <d v="2017-06-17T00:00:00"/>
    <x v="3"/>
    <x v="1"/>
    <x v="11"/>
    <x v="1"/>
    <x v="0"/>
    <s v="Philip Fox"/>
    <x v="0"/>
    <x v="29"/>
    <n v="98502"/>
    <s v="FUR-FU-10004848"/>
    <x v="0"/>
    <s v="Furnishings"/>
    <s v="Howard Miller 13-3/4&quot; Diameter Brushed Chrome Round Wall Clock"/>
    <n v="83000"/>
    <x v="3"/>
    <x v="303"/>
    <n v="0"/>
    <n v="0"/>
    <n v="249000"/>
  </r>
  <r>
    <n v="489"/>
    <s v="US-2015-126214"/>
    <d v="2015-12-21T00:00:00"/>
    <x v="1"/>
    <x v="4"/>
    <x v="30"/>
    <x v="3"/>
    <x v="0"/>
    <s v="John Stevenson"/>
    <x v="0"/>
    <x v="29"/>
    <n v="98103"/>
    <s v="FUR-TA-10003748"/>
    <x v="0"/>
    <s v="Tables"/>
    <s v="Bevis 36 x 72 Conference Tables"/>
    <n v="1619000"/>
    <x v="13"/>
    <x v="304"/>
    <n v="0"/>
    <n v="0"/>
    <n v="21047000"/>
  </r>
  <r>
    <n v="490"/>
    <s v="CA-2015-133025"/>
    <d v="2015-09-17T00:00:00"/>
    <x v="1"/>
    <x v="8"/>
    <x v="11"/>
    <x v="0"/>
    <x v="0"/>
    <s v="Meg O'Connel"/>
    <x v="2"/>
    <x v="4"/>
    <n v="90036"/>
    <s v="OFF-PA-10004100"/>
    <x v="1"/>
    <s v="Paper"/>
    <s v="Xerox 216"/>
    <n v="33000"/>
    <x v="1"/>
    <x v="115"/>
    <n v="0"/>
    <n v="0"/>
    <n v="165000"/>
  </r>
  <r>
    <n v="491"/>
    <s v="CA-2015-108665"/>
    <d v="2015-07-06T00:00:00"/>
    <x v="1"/>
    <x v="7"/>
    <x v="24"/>
    <x v="1"/>
    <x v="4"/>
    <s v="Kalyca Meade"/>
    <x v="1"/>
    <x v="32"/>
    <n v="10011"/>
    <s v="FUR-FU-10002191"/>
    <x v="0"/>
    <s v="Furnishings"/>
    <s v="G.E. Halogen Desk Lamp Bulbs"/>
    <n v="14000"/>
    <x v="0"/>
    <x v="26"/>
    <n v="0"/>
    <n v="0"/>
    <n v="28000"/>
  </r>
  <r>
    <n v="492"/>
    <s v="CA-2015-124450"/>
    <d v="2015-04-27T00:00:00"/>
    <x v="1"/>
    <x v="3"/>
    <x v="8"/>
    <x v="3"/>
    <x v="0"/>
    <s v="Greg Tran"/>
    <x v="0"/>
    <x v="7"/>
    <n v="20016"/>
    <s v="OFF-AR-10001166"/>
    <x v="1"/>
    <s v="Art"/>
    <s v="Staples in misc. colors"/>
    <n v="23000"/>
    <x v="3"/>
    <x v="305"/>
    <n v="0"/>
    <n v="0"/>
    <n v="69000"/>
  </r>
  <r>
    <n v="493"/>
    <s v="CA-2015-167269"/>
    <d v="2015-06-16T00:00:00"/>
    <x v="1"/>
    <x v="1"/>
    <x v="9"/>
    <x v="2"/>
    <x v="0"/>
    <s v="Philip Brown"/>
    <x v="0"/>
    <x v="19"/>
    <n v="19134"/>
    <s v="OFF-EN-10003072"/>
    <x v="1"/>
    <s v="Envelopes"/>
    <s v="Peel &amp; Seel Envelopes"/>
    <n v="7000"/>
    <x v="0"/>
    <x v="287"/>
    <n v="0.2"/>
    <n v="2800"/>
    <n v="11200"/>
  </r>
  <r>
    <n v="494"/>
    <s v="CA-2017-106964"/>
    <d v="2017-12-17T00:00:00"/>
    <x v="3"/>
    <x v="4"/>
    <x v="11"/>
    <x v="1"/>
    <x v="4"/>
    <s v="Hallie Redmond"/>
    <x v="2"/>
    <x v="13"/>
    <n v="90045"/>
    <s v="OFF-BI-10000320"/>
    <x v="1"/>
    <s v="Binders"/>
    <s v="GBC Plastic Binding Combs"/>
    <n v="12000"/>
    <x v="0"/>
    <x v="13"/>
    <n v="0.2"/>
    <n v="4800"/>
    <n v="19200"/>
  </r>
  <r>
    <n v="495"/>
    <s v="CA-2016-126529"/>
    <d v="2016-01-11T00:00:00"/>
    <x v="0"/>
    <x v="9"/>
    <x v="2"/>
    <x v="1"/>
    <x v="0"/>
    <s v="Deanra Eno"/>
    <x v="2"/>
    <x v="2"/>
    <n v="45503"/>
    <s v="OFF-PA-10001166"/>
    <x v="1"/>
    <s v="Paper"/>
    <s v="Xerox 2"/>
    <n v="16000"/>
    <x v="3"/>
    <x v="4"/>
    <n v="0.2"/>
    <n v="9600"/>
    <n v="38400"/>
  </r>
  <r>
    <n v="496"/>
    <s v="CA-2014-163552"/>
    <d v="2014-07-11T00:00:00"/>
    <x v="2"/>
    <x v="7"/>
    <x v="2"/>
    <x v="0"/>
    <x v="4"/>
    <s v="Laura Armstrong"/>
    <x v="1"/>
    <x v="1"/>
    <n v="7601"/>
    <s v="OFF-PA-10000474"/>
    <x v="1"/>
    <s v="Paper"/>
    <s v="Easy-staple paper"/>
    <n v="142000"/>
    <x v="1"/>
    <x v="112"/>
    <n v="0"/>
    <n v="0"/>
    <n v="710000"/>
  </r>
  <r>
    <n v="497"/>
    <s v="CA-2016-109820"/>
    <d v="2016-11-20T00:00:00"/>
    <x v="0"/>
    <x v="0"/>
    <x v="14"/>
    <x v="1"/>
    <x v="0"/>
    <s v="Allen Goldenen"/>
    <x v="0"/>
    <x v="31"/>
    <n v="45231"/>
    <s v="OFF-PA-10000955"/>
    <x v="1"/>
    <s v="Paper"/>
    <s v="Southworth 25% Cotton Granite Paper &amp; Envelopes"/>
    <n v="16000"/>
    <x v="3"/>
    <x v="4"/>
    <n v="0.2"/>
    <n v="9600"/>
    <n v="38400"/>
  </r>
  <r>
    <n v="498"/>
    <s v="CA-2016-113061"/>
    <d v="2016-04-22T00:00:00"/>
    <x v="0"/>
    <x v="3"/>
    <x v="6"/>
    <x v="2"/>
    <x v="4"/>
    <s v="Ed Ludwig"/>
    <x v="2"/>
    <x v="1"/>
    <n v="65109"/>
    <s v="FUR-FU-10003975"/>
    <x v="0"/>
    <s v="Furnishings"/>
    <s v="Eldon Advantage Chair Mats for Low to Medium Pile Carpets"/>
    <n v="87000"/>
    <x v="0"/>
    <x v="306"/>
    <n v="0"/>
    <n v="0"/>
    <n v="174000"/>
  </r>
  <r>
    <n v="499"/>
    <s v="CA-2015-127418"/>
    <d v="2015-06-13T00:00:00"/>
    <x v="1"/>
    <x v="1"/>
    <x v="7"/>
    <x v="2"/>
    <x v="4"/>
    <s v="Jennifer Jackson"/>
    <x v="0"/>
    <x v="14"/>
    <n v="90004"/>
    <s v="OFF-BI-10003707"/>
    <x v="1"/>
    <s v="Binders"/>
    <s v="Aluminum Screw Posts"/>
    <n v="37000"/>
    <x v="3"/>
    <x v="176"/>
    <n v="0.2"/>
    <n v="22200"/>
    <n v="88800"/>
  </r>
  <r>
    <n v="500"/>
    <s v="CA-2017-121818"/>
    <d v="2017-11-20T00:00:00"/>
    <x v="3"/>
    <x v="0"/>
    <x v="14"/>
    <x v="0"/>
    <x v="0"/>
    <s v="Jennifer Halladay"/>
    <x v="0"/>
    <x v="5"/>
    <n v="27217"/>
    <s v="OFF-AR-10000203"/>
    <x v="1"/>
    <s v="Art"/>
    <s v="Newell 336"/>
    <n v="24000"/>
    <x v="2"/>
    <x v="173"/>
    <n v="0.2"/>
    <n v="33600"/>
    <n v="134400"/>
  </r>
  <r>
    <n v="501"/>
    <s v="CA-2016-127670"/>
    <d v="2016-03-20T00:00:00"/>
    <x v="0"/>
    <x v="10"/>
    <x v="14"/>
    <x v="2"/>
    <x v="0"/>
    <s v="Robert Dilbeck"/>
    <x v="2"/>
    <x v="9"/>
    <n v="63376"/>
    <s v="FUR-TA-10001095"/>
    <x v="0"/>
    <s v="Tables"/>
    <s v="Chromcraft Round Conference Tables"/>
    <n v="384000"/>
    <x v="6"/>
    <x v="244"/>
    <n v="0"/>
    <n v="0"/>
    <n v="1536000"/>
  </r>
  <r>
    <n v="502"/>
    <s v="CA-2016-102981"/>
    <d v="2016-09-06T00:00:00"/>
    <x v="0"/>
    <x v="8"/>
    <x v="24"/>
    <x v="2"/>
    <x v="0"/>
    <s v="Mary O'Rourke"/>
    <x v="0"/>
    <x v="9"/>
    <n v="10035"/>
    <s v="TEC-AC-10004761"/>
    <x v="2"/>
    <s v="Accessories"/>
    <s v="Maxell 4.7GB DVD+RW 3/Pack"/>
    <n v="32000"/>
    <x v="0"/>
    <x v="119"/>
    <n v="0"/>
    <n v="0"/>
    <n v="64000"/>
  </r>
  <r>
    <n v="503"/>
    <s v="CA-2017-115651"/>
    <d v="2017-07-09T00:00:00"/>
    <x v="3"/>
    <x v="7"/>
    <x v="3"/>
    <x v="0"/>
    <x v="0"/>
    <s v="Noel Staavos"/>
    <x v="1"/>
    <x v="4"/>
    <n v="60610"/>
    <s v="OFF-AR-10001130"/>
    <x v="1"/>
    <s v="Art"/>
    <s v="Quartet Alpha White Chalk, 12/Pack"/>
    <n v="9000"/>
    <x v="1"/>
    <x v="106"/>
    <n v="0.2"/>
    <n v="9000"/>
    <n v="36000"/>
  </r>
  <r>
    <n v="504"/>
    <s v="CA-2017-152702"/>
    <d v="2017-10-12T00:00:00"/>
    <x v="3"/>
    <x v="2"/>
    <x v="1"/>
    <x v="3"/>
    <x v="3"/>
    <s v="Steve Nguyen"/>
    <x v="2"/>
    <x v="7"/>
    <n v="61107"/>
    <s v="FUR-CH-10002304"/>
    <x v="0"/>
    <s v="Chairs"/>
    <s v="Global Stack Chair without Arms, Black"/>
    <n v="255000"/>
    <x v="9"/>
    <x v="307"/>
    <n v="0.3"/>
    <n v="1071000"/>
    <n v="2499000"/>
  </r>
  <r>
    <n v="505"/>
    <s v="CA-2016-169103"/>
    <d v="2016-03-08T00:00:00"/>
    <x v="0"/>
    <x v="10"/>
    <x v="0"/>
    <x v="2"/>
    <x v="0"/>
    <s v="Zuschuss Carroll"/>
    <x v="0"/>
    <x v="20"/>
    <n v="33142"/>
    <s v="TEC-PH-10001530"/>
    <x v="2"/>
    <s v="Phones"/>
    <s v="Cisco Unified IP Phone 7945G VoIP phone"/>
    <n v="1364000"/>
    <x v="1"/>
    <x v="252"/>
    <n v="0.2"/>
    <n v="1364000"/>
    <n v="5456000"/>
  </r>
  <r>
    <n v="506"/>
    <s v="CA-2014-139192"/>
    <d v="2014-05-27T00:00:00"/>
    <x v="2"/>
    <x v="5"/>
    <x v="8"/>
    <x v="0"/>
    <x v="0"/>
    <s v="Lena Creighton"/>
    <x v="0"/>
    <x v="32"/>
    <n v="94109"/>
    <s v="TEC-PH-10000486"/>
    <x v="2"/>
    <s v="Phones"/>
    <s v="Plantronics HL10 Handset Lifter"/>
    <n v="1114000"/>
    <x v="12"/>
    <x v="308"/>
    <n v="0.2"/>
    <n v="2673600"/>
    <n v="10694400"/>
  </r>
  <r>
    <n v="507"/>
    <s v="US-2015-153500"/>
    <d v="2015-07-03T00:00:00"/>
    <x v="1"/>
    <x v="7"/>
    <x v="21"/>
    <x v="1"/>
    <x v="0"/>
    <s v="Deirdre Greer"/>
    <x v="1"/>
    <x v="33"/>
    <n v="19134"/>
    <s v="FUR-FU-10000293"/>
    <x v="0"/>
    <s v="Furnishings"/>
    <s v="Eldon Antistatic Chair Mats for Low to Medium Pile Carpets"/>
    <n v="169000"/>
    <x v="0"/>
    <x v="309"/>
    <n v="0.2"/>
    <n v="67600"/>
    <n v="270400"/>
  </r>
  <r>
    <n v="508"/>
    <s v="CA-2015-110667"/>
    <d v="2015-04-04T00:00:00"/>
    <x v="1"/>
    <x v="3"/>
    <x v="18"/>
    <x v="2"/>
    <x v="4"/>
    <s v="Nicole Fjeld"/>
    <x v="2"/>
    <x v="25"/>
    <n v="10009"/>
    <s v="OFF-AR-10000716"/>
    <x v="1"/>
    <s v="Art"/>
    <s v="DIXON Ticonderoga Erasable Checking Pencils"/>
    <n v="12000"/>
    <x v="0"/>
    <x v="13"/>
    <n v="0"/>
    <n v="0"/>
    <n v="24000"/>
  </r>
  <r>
    <n v="509"/>
    <s v="CA-2017-167150"/>
    <d v="2017-12-10T00:00:00"/>
    <x v="3"/>
    <x v="4"/>
    <x v="13"/>
    <x v="1"/>
    <x v="0"/>
    <s v="Ben Peterman"/>
    <x v="1"/>
    <x v="13"/>
    <n v="92037"/>
    <s v="OFF-BI-10001097"/>
    <x v="1"/>
    <s v="Binders"/>
    <s v="Avery Hole Reinforcements"/>
    <n v="20000"/>
    <x v="6"/>
    <x v="191"/>
    <n v="0.2"/>
    <n v="16000"/>
    <n v="64000"/>
  </r>
  <r>
    <n v="510"/>
    <s v="CA-2016-105284"/>
    <d v="2016-11-24T00:00:00"/>
    <x v="0"/>
    <x v="0"/>
    <x v="16"/>
    <x v="2"/>
    <x v="2"/>
    <s v="Matthew Grinstein"/>
    <x v="2"/>
    <x v="34"/>
    <n v="19143"/>
    <s v="OFF-FA-10001754"/>
    <x v="1"/>
    <s v="Fasteners"/>
    <s v="Stockwell Gold Paper Clips"/>
    <n v="5000"/>
    <x v="3"/>
    <x v="110"/>
    <n v="0.2"/>
    <n v="3000"/>
    <n v="12000"/>
  </r>
  <r>
    <n v="511"/>
    <s v="US-2015-125374"/>
    <d v="2015-03-23T00:00:00"/>
    <x v="1"/>
    <x v="10"/>
    <x v="27"/>
    <x v="1"/>
    <x v="4"/>
    <s v="Julia Dunbar"/>
    <x v="0"/>
    <x v="13"/>
    <n v="77095"/>
    <s v="FUR-CH-10003396"/>
    <x v="0"/>
    <s v="Chairs"/>
    <s v="Global Deluxe Steno Chair"/>
    <n v="208000"/>
    <x v="0"/>
    <x v="159"/>
    <n v="0.3"/>
    <n v="124800"/>
    <n v="291200"/>
  </r>
  <r>
    <n v="512"/>
    <s v="CA-2015-161263"/>
    <d v="2015-04-16T00:00:00"/>
    <x v="1"/>
    <x v="3"/>
    <x v="9"/>
    <x v="2"/>
    <x v="0"/>
    <s v="Theresa Swint"/>
    <x v="1"/>
    <x v="24"/>
    <n v="43615"/>
    <s v="OFF-AP-10002350"/>
    <x v="1"/>
    <s v="Appliances"/>
    <s v="Belkin F9H710-06 7 Outlet SurgeMaster Surge Protector"/>
    <n v="46000"/>
    <x v="3"/>
    <x v="118"/>
    <n v="0.2"/>
    <n v="27600"/>
    <n v="110400"/>
  </r>
  <r>
    <n v="513"/>
    <s v="CA-2016-157686"/>
    <d v="2016-10-01T00:00:00"/>
    <x v="0"/>
    <x v="2"/>
    <x v="26"/>
    <x v="2"/>
    <x v="0"/>
    <s v="Brian DeCherney"/>
    <x v="0"/>
    <x v="22"/>
    <n v="94122"/>
    <s v="FUR-CH-10001146"/>
    <x v="0"/>
    <s v="Chairs"/>
    <s v="Global Value Mid-Back Manager's Chair, Gray"/>
    <n v="214000"/>
    <x v="6"/>
    <x v="310"/>
    <n v="0.2"/>
    <n v="171200"/>
    <n v="684800"/>
  </r>
  <r>
    <n v="514"/>
    <s v="US-2017-139955"/>
    <d v="2017-09-28T00:00:00"/>
    <x v="3"/>
    <x v="8"/>
    <x v="22"/>
    <x v="1"/>
    <x v="0"/>
    <s v="Charles McCrossin"/>
    <x v="0"/>
    <x v="29"/>
    <n v="78521"/>
    <s v="OFF-SU-10001935"/>
    <x v="1"/>
    <s v="Supplies"/>
    <s v="Staple remover"/>
    <n v="2000"/>
    <x v="8"/>
    <x v="311"/>
    <n v="0.2"/>
    <n v="400"/>
    <n v="1600"/>
  </r>
  <r>
    <n v="515"/>
    <s v="US-2015-150161"/>
    <d v="2015-07-25T00:00:00"/>
    <x v="1"/>
    <x v="7"/>
    <x v="10"/>
    <x v="2"/>
    <x v="0"/>
    <s v="Ross Baird"/>
    <x v="2"/>
    <x v="15"/>
    <n v="19143"/>
    <s v="OFF-BI-10001524"/>
    <x v="1"/>
    <s v="Binders"/>
    <s v="GBC Premium Transparent Covers with Diagonal Lined Pattern"/>
    <n v="26000"/>
    <x v="6"/>
    <x v="289"/>
    <n v="0.7"/>
    <n v="72800"/>
    <n v="31200"/>
  </r>
  <r>
    <n v="516"/>
    <s v="CA-2015-144652"/>
    <d v="2015-11-20T00:00:00"/>
    <x v="1"/>
    <x v="0"/>
    <x v="14"/>
    <x v="2"/>
    <x v="0"/>
    <s v="Skye Norling"/>
    <x v="2"/>
    <x v="15"/>
    <n v="90008"/>
    <s v="OFF-AR-10003732"/>
    <x v="1"/>
    <s v="Art"/>
    <s v="Newell 333"/>
    <n v="20000"/>
    <x v="2"/>
    <x v="10"/>
    <n v="0"/>
    <n v="0"/>
    <n v="140000"/>
  </r>
  <r>
    <n v="517"/>
    <s v="CA-2016-152814"/>
    <d v="2016-04-28T00:00:00"/>
    <x v="0"/>
    <x v="3"/>
    <x v="22"/>
    <x v="2"/>
    <x v="0"/>
    <s v="Erica Hernandez"/>
    <x v="2"/>
    <x v="24"/>
    <n v="80219"/>
    <s v="OFF-PA-10001970"/>
    <x v="1"/>
    <s v="Paper"/>
    <s v="Xerox 1881"/>
    <n v="30000"/>
    <x v="3"/>
    <x v="15"/>
    <n v="0.2"/>
    <n v="18000"/>
    <n v="72000"/>
  </r>
  <r>
    <n v="518"/>
    <s v="CA-2017-106943"/>
    <d v="2017-11-14T00:00:00"/>
    <x v="3"/>
    <x v="0"/>
    <x v="19"/>
    <x v="1"/>
    <x v="0"/>
    <s v="Frank Olsen"/>
    <x v="0"/>
    <x v="5"/>
    <n v="10035"/>
    <s v="OFF-BI-10003669"/>
    <x v="1"/>
    <s v="Binders"/>
    <s v="3M Organizer Strips"/>
    <n v="9000"/>
    <x v="0"/>
    <x v="9"/>
    <n v="0.2"/>
    <n v="3600"/>
    <n v="14400"/>
  </r>
  <r>
    <n v="519"/>
    <s v="CA-2016-134348"/>
    <d v="2016-11-12T00:00:00"/>
    <x v="0"/>
    <x v="0"/>
    <x v="1"/>
    <x v="0"/>
    <x v="0"/>
    <s v="Maurice Satty"/>
    <x v="0"/>
    <x v="23"/>
    <n v="85204"/>
    <s v="OFF-BI-10003727"/>
    <x v="1"/>
    <s v="Binders"/>
    <s v="Avery Durable Slant Ring Binders With Label Holder"/>
    <n v="7000"/>
    <x v="1"/>
    <x v="188"/>
    <n v="0.7"/>
    <n v="24500"/>
    <n v="10500"/>
  </r>
  <r>
    <n v="520"/>
    <s v="CA-2016-161781"/>
    <d v="2016-09-29T00:00:00"/>
    <x v="0"/>
    <x v="8"/>
    <x v="25"/>
    <x v="3"/>
    <x v="4"/>
    <s v="Chad Cunningham"/>
    <x v="2"/>
    <x v="34"/>
    <n v="47201"/>
    <s v="OFF-AR-10000255"/>
    <x v="1"/>
    <s v="Art"/>
    <s v="Newell 328"/>
    <n v="41000"/>
    <x v="2"/>
    <x v="312"/>
    <n v="0"/>
    <n v="0"/>
    <n v="287000"/>
  </r>
  <r>
    <n v="521"/>
    <s v="CA-2017-132521"/>
    <d v="2017-09-23T00:00:00"/>
    <x v="3"/>
    <x v="8"/>
    <x v="27"/>
    <x v="0"/>
    <x v="0"/>
    <s v="Don Weiss"/>
    <x v="0"/>
    <x v="24"/>
    <n v="98105"/>
    <s v="OFF-AP-10002191"/>
    <x v="1"/>
    <s v="Appliances"/>
    <s v="Belkin 8 Outlet SurgeMaster II Gold Surge Protector"/>
    <n v="120000"/>
    <x v="0"/>
    <x v="139"/>
    <n v="0"/>
    <n v="0"/>
    <n v="240000"/>
  </r>
  <r>
    <n v="522"/>
    <s v="CA-2015-110016"/>
    <d v="2015-11-29T00:00:00"/>
    <x v="1"/>
    <x v="0"/>
    <x v="25"/>
    <x v="2"/>
    <x v="0"/>
    <s v="Bill Tyler"/>
    <x v="1"/>
    <x v="17"/>
    <n v="48227"/>
    <s v="OFF-PA-10000349"/>
    <x v="1"/>
    <s v="Paper"/>
    <s v="Easy-staple paper"/>
    <n v="20000"/>
    <x v="6"/>
    <x v="191"/>
    <n v="0"/>
    <n v="0"/>
    <n v="80000"/>
  </r>
  <r>
    <n v="523"/>
    <s v="US-2016-143819"/>
    <d v="2016-03-01T00:00:00"/>
    <x v="0"/>
    <x v="10"/>
    <x v="26"/>
    <x v="3"/>
    <x v="0"/>
    <s v="Karen Daniels"/>
    <x v="0"/>
    <x v="22"/>
    <n v="10701"/>
    <s v="FUR-TA-10001095"/>
    <x v="0"/>
    <s v="Tables"/>
    <s v="Chromcraft Round Conference Tables"/>
    <n v="384000"/>
    <x v="7"/>
    <x v="313"/>
    <n v="0.4"/>
    <n v="1228800"/>
    <n v="1843200"/>
  </r>
  <r>
    <n v="524"/>
    <s v="CA-2016-167584"/>
    <d v="2016-08-12T00:00:00"/>
    <x v="0"/>
    <x v="6"/>
    <x v="1"/>
    <x v="2"/>
    <x v="4"/>
    <s v="Lena Cacioppo"/>
    <x v="0"/>
    <x v="23"/>
    <n v="50315"/>
    <s v="OFF-PA-10000029"/>
    <x v="1"/>
    <s v="Paper"/>
    <s v="Xerox 224"/>
    <n v="7000"/>
    <x v="8"/>
    <x v="215"/>
    <n v="0"/>
    <n v="0"/>
    <n v="7000"/>
  </r>
  <r>
    <n v="525"/>
    <s v="CA-2016-166163"/>
    <d v="2016-08-15T00:00:00"/>
    <x v="0"/>
    <x v="6"/>
    <x v="4"/>
    <x v="2"/>
    <x v="0"/>
    <s v="Craig Yedwab"/>
    <x v="1"/>
    <x v="0"/>
    <n v="94601"/>
    <s v="TEC-PH-10004896"/>
    <x v="2"/>
    <s v="Phones"/>
    <s v="Nokia Lumia 521 (T-Mobile)"/>
    <n v="72000"/>
    <x v="3"/>
    <x v="301"/>
    <n v="0.2"/>
    <n v="43200"/>
    <n v="172800"/>
  </r>
  <r>
    <n v="526"/>
    <s v="CA-2017-158407"/>
    <d v="2017-06-04T00:00:00"/>
    <x v="3"/>
    <x v="1"/>
    <x v="18"/>
    <x v="3"/>
    <x v="2"/>
    <s v="Lindsay Williams"/>
    <x v="1"/>
    <x v="7"/>
    <n v="28110"/>
    <s v="FUR-FU-10001967"/>
    <x v="0"/>
    <s v="Furnishings"/>
    <s v="Telescoping Adjustable Floor Lamp"/>
    <n v="16000"/>
    <x v="0"/>
    <x v="276"/>
    <n v="0.2"/>
    <n v="6400"/>
    <n v="25600"/>
  </r>
  <r>
    <n v="527"/>
    <s v="CA-2015-143490"/>
    <d v="2015-12-06T00:00:00"/>
    <x v="1"/>
    <x v="4"/>
    <x v="24"/>
    <x v="2"/>
    <x v="0"/>
    <s v="Naresj Patel"/>
    <x v="0"/>
    <x v="18"/>
    <n v="92105"/>
    <s v="OFF-AR-10002952"/>
    <x v="1"/>
    <s v="Art"/>
    <s v="Stanley Contemporary Battery Pencil Sharpeners"/>
    <n v="121000"/>
    <x v="5"/>
    <x v="314"/>
    <n v="0"/>
    <n v="0"/>
    <n v="1089000"/>
  </r>
  <r>
    <n v="528"/>
    <s v="CA-2015-165085"/>
    <d v="2015-12-27T00:00:00"/>
    <x v="1"/>
    <x v="4"/>
    <x v="8"/>
    <x v="0"/>
    <x v="4"/>
    <s v="Brad Thomas"/>
    <x v="2"/>
    <x v="33"/>
    <n v="20735"/>
    <s v="OFF-PA-10000605"/>
    <x v="1"/>
    <s v="Paper"/>
    <s v="Xerox 1950"/>
    <n v="29000"/>
    <x v="1"/>
    <x v="70"/>
    <n v="0"/>
    <n v="0"/>
    <n v="145000"/>
  </r>
  <r>
    <n v="529"/>
    <s v="CA-2017-160423"/>
    <d v="2017-01-21T00:00:00"/>
    <x v="3"/>
    <x v="9"/>
    <x v="30"/>
    <x v="0"/>
    <x v="4"/>
    <s v="Penelope Sewall"/>
    <x v="2"/>
    <x v="16"/>
    <n v="28205"/>
    <s v="OFF-ST-10004340"/>
    <x v="1"/>
    <s v="Storage"/>
    <s v="Fellowes Mobile File Cart, Black"/>
    <n v="349000"/>
    <x v="2"/>
    <x v="315"/>
    <n v="0.2"/>
    <n v="488600"/>
    <n v="1954400"/>
  </r>
  <r>
    <n v="530"/>
    <s v="CA-2014-159338"/>
    <d v="2014-06-25T00:00:00"/>
    <x v="2"/>
    <x v="1"/>
    <x v="10"/>
    <x v="1"/>
    <x v="4"/>
    <s v="Noel Staavos"/>
    <x v="1"/>
    <x v="5"/>
    <n v="90049"/>
    <s v="FUR-TA-10004147"/>
    <x v="0"/>
    <s v="Tables"/>
    <s v="Hon 4060 Series Tables"/>
    <n v="448000"/>
    <x v="1"/>
    <x v="316"/>
    <n v="0.2"/>
    <n v="448000"/>
    <n v="1792000"/>
  </r>
  <r>
    <n v="531"/>
    <s v="CA-2016-107216"/>
    <d v="2016-06-14T00:00:00"/>
    <x v="0"/>
    <x v="1"/>
    <x v="19"/>
    <x v="0"/>
    <x v="0"/>
    <s v="Paul Van Hugh"/>
    <x v="2"/>
    <x v="9"/>
    <n v="94122"/>
    <s v="OFF-AR-10001545"/>
    <x v="1"/>
    <s v="Art"/>
    <s v="Newell 326"/>
    <n v="8000"/>
    <x v="6"/>
    <x v="276"/>
    <n v="0"/>
    <n v="0"/>
    <n v="32000"/>
  </r>
  <r>
    <n v="532"/>
    <s v="US-2017-145863"/>
    <d v="2017-04-21T00:00:00"/>
    <x v="3"/>
    <x v="3"/>
    <x v="30"/>
    <x v="2"/>
    <x v="0"/>
    <s v="Resi Pölking"/>
    <x v="0"/>
    <x v="7"/>
    <n v="77041"/>
    <s v="OFF-BI-10004140"/>
    <x v="1"/>
    <s v="Binders"/>
    <s v="Avery Non-Stick Binders"/>
    <n v="3000"/>
    <x v="3"/>
    <x v="224"/>
    <n v="0.8"/>
    <n v="7200"/>
    <n v="1800"/>
  </r>
  <r>
    <n v="533"/>
    <s v="CA-2016-112340"/>
    <d v="2016-10-21T00:00:00"/>
    <x v="0"/>
    <x v="2"/>
    <x v="30"/>
    <x v="3"/>
    <x v="4"/>
    <s v="Neoma Murray"/>
    <x v="0"/>
    <x v="6"/>
    <n v="92503"/>
    <s v="OFF-PA-10001892"/>
    <x v="1"/>
    <s v="Paper"/>
    <s v="Rediform Wirebound &quot;Phone Memo&quot; Message Book, 11 x 5-3/4"/>
    <n v="23000"/>
    <x v="3"/>
    <x v="305"/>
    <n v="0"/>
    <n v="0"/>
    <n v="69000"/>
  </r>
  <r>
    <n v="534"/>
    <s v="US-2016-110156"/>
    <d v="2016-11-19T00:00:00"/>
    <x v="0"/>
    <x v="0"/>
    <x v="12"/>
    <x v="3"/>
    <x v="0"/>
    <s v="Eric Hoffmann"/>
    <x v="0"/>
    <x v="20"/>
    <n v="77041"/>
    <s v="OFF-ST-10000642"/>
    <x v="1"/>
    <s v="Storage"/>
    <s v="Tennsco Lockers, Gray"/>
    <n v="84000"/>
    <x v="4"/>
    <x v="317"/>
    <n v="0.2"/>
    <n v="100800"/>
    <n v="403200"/>
  </r>
  <r>
    <n v="535"/>
    <s v="CA-2017-140585"/>
    <d v="2017-12-18T00:00:00"/>
    <x v="3"/>
    <x v="4"/>
    <x v="15"/>
    <x v="1"/>
    <x v="4"/>
    <s v="Russell Applegate"/>
    <x v="0"/>
    <x v="7"/>
    <n v="92024"/>
    <s v="OFF-BI-10003364"/>
    <x v="1"/>
    <s v="Binders"/>
    <s v="Binding Machine Supplies"/>
    <n v="47000"/>
    <x v="0"/>
    <x v="318"/>
    <n v="0.2"/>
    <n v="18800"/>
    <n v="75200"/>
  </r>
  <r>
    <n v="536"/>
    <s v="CA-2016-144855"/>
    <d v="2016-07-22T00:00:00"/>
    <x v="0"/>
    <x v="7"/>
    <x v="6"/>
    <x v="3"/>
    <x v="4"/>
    <s v="Dionis Lloyd"/>
    <x v="1"/>
    <x v="18"/>
    <n v="94110"/>
    <s v="OFF-LA-10003766"/>
    <x v="1"/>
    <s v="Labels"/>
    <s v="Self-Adhesive Removable Labels"/>
    <n v="7000"/>
    <x v="0"/>
    <x v="287"/>
    <n v="0"/>
    <n v="0"/>
    <n v="14000"/>
  </r>
  <r>
    <n v="537"/>
    <s v="CA-2015-142755"/>
    <d v="2015-09-04T00:00:00"/>
    <x v="1"/>
    <x v="8"/>
    <x v="18"/>
    <x v="1"/>
    <x v="0"/>
    <s v="Christine Sundaresam"/>
    <x v="0"/>
    <x v="25"/>
    <n v="30076"/>
    <s v="OFF-PA-10001970"/>
    <x v="1"/>
    <s v="Paper"/>
    <s v="Xerox 1908"/>
    <n v="30000"/>
    <x v="1"/>
    <x v="319"/>
    <n v="0"/>
    <n v="0"/>
    <n v="150000"/>
  </r>
  <r>
    <n v="538"/>
    <s v="US-2014-147627"/>
    <d v="2014-01-20T00:00:00"/>
    <x v="2"/>
    <x v="9"/>
    <x v="14"/>
    <x v="2"/>
    <x v="0"/>
    <s v="Hunter Lopez"/>
    <x v="0"/>
    <x v="5"/>
    <n v="72401"/>
    <s v="TEC-PH-10001061"/>
    <x v="2"/>
    <s v="Phones"/>
    <s v="Apple iPhone 5C"/>
    <n v="700000"/>
    <x v="2"/>
    <x v="178"/>
    <n v="0"/>
    <n v="0"/>
    <n v="4900000"/>
  </r>
  <r>
    <n v="539"/>
    <s v="CA-2015-105970"/>
    <d v="2015-03-02T00:00:00"/>
    <x v="1"/>
    <x v="10"/>
    <x v="28"/>
    <x v="3"/>
    <x v="0"/>
    <s v="Pete Armstrong"/>
    <x v="2"/>
    <x v="14"/>
    <n v="47374"/>
    <s v="OFF-AR-10003156"/>
    <x v="1"/>
    <s v="Art"/>
    <s v="50 Colored Long Pencils"/>
    <n v="11000"/>
    <x v="8"/>
    <x v="296"/>
    <n v="0"/>
    <n v="0"/>
    <n v="11000"/>
  </r>
  <r>
    <n v="540"/>
    <s v="CA-2016-112102"/>
    <d v="2016-04-12T00:00:00"/>
    <x v="0"/>
    <x v="3"/>
    <x v="1"/>
    <x v="3"/>
    <x v="1"/>
    <s v="Brian Dahlen"/>
    <x v="0"/>
    <x v="31"/>
    <n v="22153"/>
    <s v="FUR-TA-10004086"/>
    <x v="0"/>
    <s v="Tables"/>
    <s v="KI Adjustable-Height Table"/>
    <n v="344000"/>
    <x v="6"/>
    <x v="320"/>
    <n v="0"/>
    <n v="0"/>
    <n v="1376000"/>
  </r>
  <r>
    <n v="541"/>
    <s v="US-2016-114776"/>
    <d v="2016-12-06T00:00:00"/>
    <x v="0"/>
    <x v="4"/>
    <x v="24"/>
    <x v="2"/>
    <x v="0"/>
    <s v="Greg Guthrie"/>
    <x v="1"/>
    <x v="21"/>
    <n v="94509"/>
    <s v="OFF-PA-10004100"/>
    <x v="1"/>
    <s v="Paper"/>
    <s v="Xerox 216"/>
    <n v="33000"/>
    <x v="3"/>
    <x v="321"/>
    <n v="0"/>
    <n v="0"/>
    <n v="99000"/>
  </r>
  <r>
    <n v="542"/>
    <s v="US-2016-134908"/>
    <d v="2016-06-05T00:00:00"/>
    <x v="0"/>
    <x v="1"/>
    <x v="5"/>
    <x v="2"/>
    <x v="4"/>
    <s v="Joni Sundaresam"/>
    <x v="2"/>
    <x v="0"/>
    <n v="19134"/>
    <s v="OFF-ST-10003479"/>
    <x v="1"/>
    <s v="Storage"/>
    <s v="Eldon Base for stackable storage shelf, platinum"/>
    <n v="78000"/>
    <x v="6"/>
    <x v="234"/>
    <n v="0.2"/>
    <n v="62400"/>
    <n v="249600"/>
  </r>
  <r>
    <n v="543"/>
    <s v="US-2016-148803"/>
    <d v="2016-12-11T00:00:00"/>
    <x v="0"/>
    <x v="4"/>
    <x v="2"/>
    <x v="2"/>
    <x v="0"/>
    <s v="Lena Radford"/>
    <x v="0"/>
    <x v="4"/>
    <n v="33030"/>
    <s v="OFF-ST-10001476"/>
    <x v="1"/>
    <s v="Storage"/>
    <s v="Steel Personal Filing/Posting Tote"/>
    <n v="86000"/>
    <x v="3"/>
    <x v="283"/>
    <n v="0.2"/>
    <n v="51600"/>
    <n v="206400"/>
  </r>
  <r>
    <n v="544"/>
    <s v="CA-2016-152170"/>
    <d v="2016-11-12T00:00:00"/>
    <x v="0"/>
    <x v="0"/>
    <x v="1"/>
    <x v="2"/>
    <x v="4"/>
    <s v="Frank Hawley"/>
    <x v="1"/>
    <x v="32"/>
    <n v="46350"/>
    <s v="OFF-EN-10002831"/>
    <x v="1"/>
    <s v="Envelopes"/>
    <s v="Tyvek  Top-Opening Peel &amp; Seel  Envelopes, Gray"/>
    <n v="288000"/>
    <x v="7"/>
    <x v="322"/>
    <n v="0"/>
    <n v="0"/>
    <n v="2304000"/>
  </r>
  <r>
    <n v="545"/>
    <s v="CA-2014-146969"/>
    <d v="2014-09-29T00:00:00"/>
    <x v="2"/>
    <x v="8"/>
    <x v="25"/>
    <x v="3"/>
    <x v="0"/>
    <s v="Arthur Prichep"/>
    <x v="0"/>
    <x v="6"/>
    <n v="90045"/>
    <s v="FUR-FU-10004188"/>
    <x v="0"/>
    <s v="Furnishings"/>
    <s v="Luxo Professional Combination Clamp-On Lamps"/>
    <n v="205000"/>
    <x v="0"/>
    <x v="291"/>
    <n v="0"/>
    <n v="0"/>
    <n v="410000"/>
  </r>
  <r>
    <n v="546"/>
    <s v="CA-2015-112452"/>
    <d v="2015-04-04T00:00:00"/>
    <x v="1"/>
    <x v="3"/>
    <x v="18"/>
    <x v="2"/>
    <x v="4"/>
    <s v="Nat Carroll"/>
    <x v="0"/>
    <x v="34"/>
    <n v="48911"/>
    <s v="OFF-AP-10003849"/>
    <x v="1"/>
    <s v="Appliances"/>
    <s v="Hoover Shoulder Vac Commercial Portable Vacuum"/>
    <n v="645000"/>
    <x v="0"/>
    <x v="323"/>
    <n v="0.1"/>
    <n v="129000"/>
    <n v="1161000"/>
  </r>
  <r>
    <n v="547"/>
    <s v="CA-2015-113971"/>
    <d v="2015-05-08T00:00:00"/>
    <x v="1"/>
    <x v="5"/>
    <x v="0"/>
    <x v="0"/>
    <x v="4"/>
    <s v="Claudia Bergmann"/>
    <x v="1"/>
    <x v="7"/>
    <n v="44221"/>
    <s v="FUR-FU-10001852"/>
    <x v="0"/>
    <s v="Furnishings"/>
    <s v="Eldon Regeneration Recycled Desk Accessories, Smoke"/>
    <n v="9000"/>
    <x v="4"/>
    <x v="117"/>
    <n v="0.2"/>
    <n v="10800"/>
    <n v="43200"/>
  </r>
  <r>
    <n v="548"/>
    <s v="CA-2017-160395"/>
    <d v="2016-12-31T00:00:00"/>
    <x v="0"/>
    <x v="4"/>
    <x v="23"/>
    <x v="1"/>
    <x v="0"/>
    <s v="Kelly Lampkin"/>
    <x v="1"/>
    <x v="32"/>
    <n v="89502"/>
    <s v="OFF-AR-10003759"/>
    <x v="1"/>
    <s v="Art"/>
    <s v="Crayola Anti Dust Chalk, 12/Pack"/>
    <n v="4000"/>
    <x v="0"/>
    <x v="100"/>
    <n v="0"/>
    <n v="0"/>
    <n v="8000"/>
  </r>
  <r>
    <n v="549"/>
    <s v="CA-2014-136567"/>
    <d v="2014-12-20T00:00:00"/>
    <x v="2"/>
    <x v="4"/>
    <x v="14"/>
    <x v="3"/>
    <x v="0"/>
    <s v="Penelope Sewall"/>
    <x v="2"/>
    <x v="4"/>
    <n v="22801"/>
    <s v="OFF-ST-10004337"/>
    <x v="1"/>
    <s v="Storage"/>
    <s v="SAFCO Commercial Wire Shelving, 72h"/>
    <n v="123000"/>
    <x v="0"/>
    <x v="324"/>
    <n v="0"/>
    <n v="0"/>
    <n v="246000"/>
  </r>
  <r>
    <n v="550"/>
    <s v="CA-2016-149314"/>
    <d v="2016-07-02T00:00:00"/>
    <x v="0"/>
    <x v="7"/>
    <x v="28"/>
    <x v="1"/>
    <x v="0"/>
    <s v="George Bell"/>
    <x v="1"/>
    <x v="22"/>
    <n v="90004"/>
    <s v="FUR-CH-10002126"/>
    <x v="0"/>
    <s v="Chairs"/>
    <s v="Hon Deluxe Fabric Upholstered Stacking Chairs"/>
    <n v="196000"/>
    <x v="8"/>
    <x v="208"/>
    <n v="0.2"/>
    <n v="39200"/>
    <n v="156800"/>
  </r>
  <r>
    <n v="551"/>
    <s v="CA-2017-147039"/>
    <d v="2017-06-29T00:00:00"/>
    <x v="3"/>
    <x v="1"/>
    <x v="25"/>
    <x v="3"/>
    <x v="0"/>
    <s v="Alex Avila"/>
    <x v="0"/>
    <x v="35"/>
    <n v="55407"/>
    <s v="OFF-AP-10000576"/>
    <x v="1"/>
    <s v="Appliances"/>
    <s v="Belkin 325VA UPS Surge Protector, 6'"/>
    <n v="356000"/>
    <x v="3"/>
    <x v="325"/>
    <n v="0"/>
    <n v="0"/>
    <n v="1068000"/>
  </r>
  <r>
    <n v="552"/>
    <s v="CA-2014-126522"/>
    <d v="2014-09-01T00:00:00"/>
    <x v="2"/>
    <x v="8"/>
    <x v="26"/>
    <x v="1"/>
    <x v="4"/>
    <s v="Larry Tron"/>
    <x v="0"/>
    <x v="9"/>
    <n v="92025"/>
    <s v="OFF-AR-10004042"/>
    <x v="1"/>
    <s v="Art"/>
    <s v="BOSTON Model 1800 Electric Pencil Sharpeners, Putty/Woodgrain"/>
    <n v="54000"/>
    <x v="3"/>
    <x v="326"/>
    <n v="0"/>
    <n v="0"/>
    <n v="162000"/>
  </r>
  <r>
    <n v="553"/>
    <s v="CA-2014-127964"/>
    <d v="2014-03-03T00:00:00"/>
    <x v="2"/>
    <x v="10"/>
    <x v="21"/>
    <x v="3"/>
    <x v="0"/>
    <s v="Anne Pryor"/>
    <x v="2"/>
    <x v="34"/>
    <n v="10035"/>
    <s v="TEC-PH-10004700"/>
    <x v="2"/>
    <s v="Phones"/>
    <s v="PowerGen Dual USB Car Charger"/>
    <n v="10000"/>
    <x v="8"/>
    <x v="151"/>
    <n v="0"/>
    <n v="0"/>
    <n v="10000"/>
  </r>
  <r>
    <n v="554"/>
    <s v="CA-2014-117709"/>
    <d v="2014-05-04T00:00:00"/>
    <x v="2"/>
    <x v="5"/>
    <x v="18"/>
    <x v="2"/>
    <x v="0"/>
    <s v="Paul MacIntyre"/>
    <x v="0"/>
    <x v="21"/>
    <n v="49201"/>
    <s v="OFF-BI-10001294"/>
    <x v="1"/>
    <s v="Binders"/>
    <s v="Fellowes Binding Cases"/>
    <n v="38000"/>
    <x v="6"/>
    <x v="29"/>
    <n v="0"/>
    <n v="0"/>
    <n v="152000"/>
  </r>
  <r>
    <n v="555"/>
    <s v="CA-2015-125416"/>
    <d v="2015-11-02T00:00:00"/>
    <x v="1"/>
    <x v="0"/>
    <x v="28"/>
    <x v="3"/>
    <x v="0"/>
    <s v="Kelly Collister"/>
    <x v="0"/>
    <x v="13"/>
    <n v="98115"/>
    <s v="TEC-AC-10001552"/>
    <x v="2"/>
    <s v="Accessories"/>
    <s v="Logitech K350 2.4Ghz Wireless Keyboard"/>
    <n v="239000"/>
    <x v="5"/>
    <x v="327"/>
    <n v="0"/>
    <n v="0"/>
    <n v="2151000"/>
  </r>
  <r>
    <n v="556"/>
    <s v="CA-2017-145226"/>
    <d v="2017-12-08T00:00:00"/>
    <x v="3"/>
    <x v="4"/>
    <x v="0"/>
    <x v="1"/>
    <x v="0"/>
    <s v="Delfina Latchford"/>
    <x v="0"/>
    <x v="25"/>
    <n v="10035"/>
    <s v="FUR-FU-10004952"/>
    <x v="0"/>
    <s v="Furnishings"/>
    <s v="C-Line Cubicle Keepers Polyproplyene Holder w/Velcro Back, 8-1/2x11, 25/Bx"/>
    <n v="110000"/>
    <x v="0"/>
    <x v="328"/>
    <n v="0"/>
    <n v="0"/>
    <n v="220000"/>
  </r>
  <r>
    <n v="557"/>
    <s v="US-2014-100279"/>
    <d v="2014-03-10T00:00:00"/>
    <x v="2"/>
    <x v="10"/>
    <x v="13"/>
    <x v="3"/>
    <x v="2"/>
    <s v="Scott Williamson"/>
    <x v="0"/>
    <x v="29"/>
    <n v="48073"/>
    <s v="OFF-PA-10002259"/>
    <x v="1"/>
    <s v="Paper"/>
    <s v="Geographics Note Cards, Blank, White, 8 1/2&quot; x 11&quot;"/>
    <n v="23000"/>
    <x v="0"/>
    <x v="170"/>
    <n v="0"/>
    <n v="0"/>
    <n v="46000"/>
  </r>
  <r>
    <n v="558"/>
    <s v="CA-2014-158064"/>
    <d v="2014-04-21T00:00:00"/>
    <x v="2"/>
    <x v="3"/>
    <x v="30"/>
    <x v="0"/>
    <x v="4"/>
    <s v="Allen Armold"/>
    <x v="0"/>
    <x v="0"/>
    <n v="90008"/>
    <s v="OFF-BI-10002976"/>
    <x v="1"/>
    <s v="Binders"/>
    <s v="ACCOHIDE Binder by Acco"/>
    <n v="17000"/>
    <x v="1"/>
    <x v="329"/>
    <n v="0.2"/>
    <n v="17000"/>
    <n v="68000"/>
  </r>
  <r>
    <n v="559"/>
    <s v="US-2015-104430"/>
    <d v="2015-10-22T00:00:00"/>
    <x v="1"/>
    <x v="2"/>
    <x v="6"/>
    <x v="2"/>
    <x v="0"/>
    <s v="Liz Thompson"/>
    <x v="0"/>
    <x v="35"/>
    <n v="61701"/>
    <s v="OFF-BI-10000301"/>
    <x v="1"/>
    <s v="Binders"/>
    <s v="GBC Instant Report Kit"/>
    <n v="6000"/>
    <x v="6"/>
    <x v="13"/>
    <n v="0.8"/>
    <n v="19200"/>
    <n v="4800"/>
  </r>
  <r>
    <n v="560"/>
    <s v="CA-2015-132080"/>
    <d v="2015-08-22T00:00:00"/>
    <x v="1"/>
    <x v="6"/>
    <x v="6"/>
    <x v="1"/>
    <x v="4"/>
    <s v="Dave Poirier"/>
    <x v="1"/>
    <x v="31"/>
    <n v="10035"/>
    <s v="OFF-BI-10003694"/>
    <x v="1"/>
    <s v="Binders"/>
    <s v="Avery 3 1/2&quot; Diskette Storage Pages, 10/Pack"/>
    <n v="51000"/>
    <x v="4"/>
    <x v="330"/>
    <n v="0.2"/>
    <n v="61200"/>
    <n v="244800"/>
  </r>
  <r>
    <n v="561"/>
    <s v="CA-2016-161207"/>
    <d v="2016-08-29T00:00:00"/>
    <x v="0"/>
    <x v="6"/>
    <x v="25"/>
    <x v="1"/>
    <x v="4"/>
    <s v="Adam Bellavance"/>
    <x v="2"/>
    <x v="36"/>
    <n v="3301"/>
    <s v="OFF-SU-10000381"/>
    <x v="1"/>
    <s v="Supplies"/>
    <s v="Acme Forged Steel Scissors with Black Enamel Handles"/>
    <n v="28000"/>
    <x v="3"/>
    <x v="51"/>
    <n v="0"/>
    <n v="0"/>
    <n v="84000"/>
  </r>
  <r>
    <n v="562"/>
    <s v="CA-2014-120243"/>
    <d v="2014-12-27T00:00:00"/>
    <x v="2"/>
    <x v="4"/>
    <x v="8"/>
    <x v="0"/>
    <x v="4"/>
    <s v="Alyssa Tate"/>
    <x v="2"/>
    <x v="21"/>
    <n v="90004"/>
    <s v="OFF-LA-10004425"/>
    <x v="1"/>
    <s v="Labels"/>
    <s v="Staple-on labels"/>
    <n v="12000"/>
    <x v="6"/>
    <x v="4"/>
    <n v="0"/>
    <n v="0"/>
    <n v="48000"/>
  </r>
  <r>
    <n v="563"/>
    <s v="CA-2016-113621"/>
    <d v="2016-12-01T00:00:00"/>
    <x v="0"/>
    <x v="4"/>
    <x v="26"/>
    <x v="2"/>
    <x v="0"/>
    <s v="Joel Eaton"/>
    <x v="0"/>
    <x v="12"/>
    <n v="20852"/>
    <s v="FUR-CH-10001270"/>
    <x v="0"/>
    <s v="Chairs"/>
    <s v="Harbour Creations Steel Folding Chair"/>
    <n v="173000"/>
    <x v="0"/>
    <x v="331"/>
    <n v="0"/>
    <n v="0"/>
    <n v="346000"/>
  </r>
  <r>
    <n v="564"/>
    <s v="CA-2016-168081"/>
    <d v="2016-04-24T00:00:00"/>
    <x v="0"/>
    <x v="3"/>
    <x v="16"/>
    <x v="2"/>
    <x v="0"/>
    <s v="Cathy Armstrong"/>
    <x v="2"/>
    <x v="8"/>
    <n v="77070"/>
    <s v="TEC-AC-10003174"/>
    <x v="2"/>
    <s v="Accessories"/>
    <s v="Plantronics S12 Corded Telephone Headset System"/>
    <n v="259000"/>
    <x v="3"/>
    <x v="332"/>
    <n v="0.2"/>
    <n v="155400"/>
    <n v="621600"/>
  </r>
  <r>
    <n v="565"/>
    <s v="CA-2014-128146"/>
    <d v="2014-06-21T00:00:00"/>
    <x v="2"/>
    <x v="1"/>
    <x v="30"/>
    <x v="3"/>
    <x v="0"/>
    <s v="Dave Brooks"/>
    <x v="0"/>
    <x v="4"/>
    <n v="8701"/>
    <s v="TEC-PH-10004539"/>
    <x v="2"/>
    <s v="Phones"/>
    <s v="Wireless Extenders zBoost YX545 SOHO Signal Booster"/>
    <n v="1323000"/>
    <x v="2"/>
    <x v="333"/>
    <n v="0"/>
    <n v="0"/>
    <n v="9261000"/>
  </r>
  <r>
    <n v="566"/>
    <s v="CA-2017-138779"/>
    <d v="2017-01-14T00:00:00"/>
    <x v="3"/>
    <x v="9"/>
    <x v="19"/>
    <x v="0"/>
    <x v="0"/>
    <s v="Rob Beeghly"/>
    <x v="0"/>
    <x v="21"/>
    <n v="28540"/>
    <s v="OFF-EN-10002504"/>
    <x v="1"/>
    <s v="Envelopes"/>
    <s v="Tyvek  Top-Opening Peel &amp; Seel Envelopes, Plain White"/>
    <n v="22000"/>
    <x v="8"/>
    <x v="96"/>
    <n v="0.2"/>
    <n v="4400"/>
    <n v="17600"/>
  </r>
  <r>
    <n v="567"/>
    <s v="CA-2014-127131"/>
    <d v="2014-11-24T00:00:00"/>
    <x v="2"/>
    <x v="0"/>
    <x v="16"/>
    <x v="0"/>
    <x v="0"/>
    <s v="Harold Ryan"/>
    <x v="1"/>
    <x v="14"/>
    <n v="98103"/>
    <s v="OFF-BI-10004656"/>
    <x v="1"/>
    <s v="Binders"/>
    <s v="Peel &amp; Stick Add-On Corner Pockets"/>
    <n v="13000"/>
    <x v="2"/>
    <x v="334"/>
    <n v="0.2"/>
    <n v="18200"/>
    <n v="72800"/>
  </r>
  <r>
    <n v="568"/>
    <s v="CA-2017-117212"/>
    <d v="2017-02-26T00:00:00"/>
    <x v="3"/>
    <x v="11"/>
    <x v="20"/>
    <x v="3"/>
    <x v="4"/>
    <s v="Bradley Talbott"/>
    <x v="2"/>
    <x v="9"/>
    <n v="90036"/>
    <s v="OFF-AP-10004532"/>
    <x v="1"/>
    <s v="Appliances"/>
    <s v="Kensington 6 Outlet Guardian Standard Surge Protector"/>
    <n v="62000"/>
    <x v="6"/>
    <x v="335"/>
    <n v="0"/>
    <n v="0"/>
    <n v="248000"/>
  </r>
  <r>
    <n v="569"/>
    <s v="US-2015-130519"/>
    <d v="2015-09-15T00:00:00"/>
    <x v="1"/>
    <x v="8"/>
    <x v="4"/>
    <x v="1"/>
    <x v="0"/>
    <s v="Nat Gilpin"/>
    <x v="1"/>
    <x v="10"/>
    <n v="33065"/>
    <s v="OFF-PA-10001937"/>
    <x v="1"/>
    <s v="Paper"/>
    <s v="Xerox 21"/>
    <n v="16000"/>
    <x v="3"/>
    <x v="4"/>
    <n v="0.2"/>
    <n v="9600"/>
    <n v="38400"/>
  </r>
  <r>
    <n v="570"/>
    <s v="CA-2016-130946"/>
    <d v="2016-04-08T00:00:00"/>
    <x v="0"/>
    <x v="3"/>
    <x v="0"/>
    <x v="2"/>
    <x v="0"/>
    <s v="Zuschuss Carroll"/>
    <x v="0"/>
    <x v="21"/>
    <n v="77041"/>
    <s v="TEC-AC-10001990"/>
    <x v="2"/>
    <s v="Accessories"/>
    <s v="Kensington Orbit Wireless Mobile Trackball for PC and Mac"/>
    <n v="432000"/>
    <x v="5"/>
    <x v="336"/>
    <n v="0.2"/>
    <n v="777600"/>
    <n v="3110400"/>
  </r>
  <r>
    <n v="571"/>
    <s v="CA-2016-114727"/>
    <d v="2016-07-18T00:00:00"/>
    <x v="0"/>
    <x v="7"/>
    <x v="15"/>
    <x v="3"/>
    <x v="4"/>
    <s v="Linda Southworth"/>
    <x v="1"/>
    <x v="27"/>
    <n v="80219"/>
    <s v="FUR-CH-10002335"/>
    <x v="0"/>
    <s v="Chairs"/>
    <s v="Hon GuestStacker Chair"/>
    <n v="545000"/>
    <x v="3"/>
    <x v="249"/>
    <n v="0.2"/>
    <n v="327000"/>
    <n v="1308000"/>
  </r>
  <r>
    <n v="572"/>
    <s v="CA-2017-133235"/>
    <d v="2017-08-01T00:00:00"/>
    <x v="3"/>
    <x v="6"/>
    <x v="26"/>
    <x v="2"/>
    <x v="0"/>
    <s v="Larry Hughes"/>
    <x v="0"/>
    <x v="4"/>
    <n v="28205"/>
    <s v="TEC-PH-10002660"/>
    <x v="2"/>
    <s v="Phones"/>
    <s v="Nortel Networks T7316 E Nt8 B27"/>
    <n v="272000"/>
    <x v="1"/>
    <x v="337"/>
    <n v="0.2"/>
    <n v="272000"/>
    <n v="1088000"/>
  </r>
  <r>
    <n v="573"/>
    <s v="CA-2016-137050"/>
    <d v="2016-07-14T00:00:00"/>
    <x v="0"/>
    <x v="7"/>
    <x v="19"/>
    <x v="0"/>
    <x v="4"/>
    <s v="Steven Ward"/>
    <x v="1"/>
    <x v="19"/>
    <n v="10009"/>
    <s v="OFF-ST-10004634"/>
    <x v="1"/>
    <s v="Storage"/>
    <s v="Personal Folder Holder, Ebony"/>
    <n v="12000"/>
    <x v="8"/>
    <x v="92"/>
    <n v="0"/>
    <n v="0"/>
    <n v="12000"/>
  </r>
  <r>
    <n v="574"/>
    <s v="US-2017-118087"/>
    <d v="2017-09-09T00:00:00"/>
    <x v="3"/>
    <x v="8"/>
    <x v="3"/>
    <x v="2"/>
    <x v="2"/>
    <s v="Stefania Perrino"/>
    <x v="1"/>
    <x v="36"/>
    <n v="19134"/>
    <s v="FUR-CH-10004860"/>
    <x v="0"/>
    <s v="Chairs"/>
    <s v="Global Low Back Tilter Chair"/>
    <n v="162000"/>
    <x v="0"/>
    <x v="94"/>
    <n v="0.3"/>
    <n v="97200"/>
    <n v="226800"/>
  </r>
  <r>
    <n v="575"/>
    <s v="CA-2014-110184"/>
    <d v="2014-07-12T00:00:00"/>
    <x v="2"/>
    <x v="7"/>
    <x v="1"/>
    <x v="2"/>
    <x v="0"/>
    <s v="Ben Ferrer"/>
    <x v="2"/>
    <x v="7"/>
    <n v="90036"/>
    <s v="OFF-ST-10000107"/>
    <x v="1"/>
    <s v="Storage"/>
    <s v="Fellowes Super Stor/Drawer"/>
    <n v="56000"/>
    <x v="5"/>
    <x v="317"/>
    <n v="0"/>
    <n v="0"/>
    <n v="504000"/>
  </r>
  <r>
    <n v="576"/>
    <s v="CA-2016-126004"/>
    <d v="2016-12-04T00:00:00"/>
    <x v="0"/>
    <x v="4"/>
    <x v="18"/>
    <x v="1"/>
    <x v="0"/>
    <s v="Becky Martin"/>
    <x v="0"/>
    <x v="12"/>
    <n v="10024"/>
    <s v="FUR-FU-10001602"/>
    <x v="0"/>
    <s v="Furnishings"/>
    <s v="Eldon Delta Triangular Chair Mat, 52&quot; x 58&quot;, Clear"/>
    <n v="152000"/>
    <x v="3"/>
    <x v="338"/>
    <n v="0"/>
    <n v="0"/>
    <n v="456000"/>
  </r>
  <r>
    <n v="577"/>
    <s v="CA-2017-100013"/>
    <d v="2017-11-06T00:00:00"/>
    <x v="3"/>
    <x v="0"/>
    <x v="24"/>
    <x v="0"/>
    <x v="0"/>
    <s v="Zuschuss Carroll"/>
    <x v="0"/>
    <x v="14"/>
    <n v="90045"/>
    <s v="OFF-EN-10001219"/>
    <x v="1"/>
    <s v="Envelopes"/>
    <s v="#10- 4 1/8&quot; x 9 1/2&quot; Security-Tint Envelopes"/>
    <n v="25000"/>
    <x v="0"/>
    <x v="76"/>
    <n v="0"/>
    <n v="0"/>
    <n v="50000"/>
  </r>
  <r>
    <n v="578"/>
    <s v="CA-2015-132570"/>
    <d v="2015-10-31T00:00:00"/>
    <x v="1"/>
    <x v="2"/>
    <x v="23"/>
    <x v="0"/>
    <x v="0"/>
    <s v="Kean Thornton"/>
    <x v="0"/>
    <x v="18"/>
    <n v="14215"/>
    <s v="OFF-AR-10000369"/>
    <x v="1"/>
    <s v="Art"/>
    <s v="Design Ebony Sketching Pencil"/>
    <n v="7000"/>
    <x v="0"/>
    <x v="287"/>
    <n v="0"/>
    <n v="0"/>
    <n v="14000"/>
  </r>
  <r>
    <n v="579"/>
    <s v="CA-2016-153682"/>
    <d v="2016-05-30T00:00:00"/>
    <x v="0"/>
    <x v="5"/>
    <x v="17"/>
    <x v="4"/>
    <x v="0"/>
    <s v="Brooke Gillingham"/>
    <x v="1"/>
    <x v="2"/>
    <n v="45231"/>
    <s v="TEC-CO-10001046"/>
    <x v="2"/>
    <s v="Copiers"/>
    <s v="Canon Imageclass D680 Copier / Fax"/>
    <n v="840000"/>
    <x v="0"/>
    <x v="339"/>
    <n v="0.4"/>
    <n v="672000"/>
    <n v="1008000"/>
  </r>
  <r>
    <n v="580"/>
    <s v="CA-2016-144344"/>
    <d v="2016-10-28T00:00:00"/>
    <x v="0"/>
    <x v="2"/>
    <x v="22"/>
    <x v="2"/>
    <x v="0"/>
    <s v="Patrick Gardner"/>
    <x v="0"/>
    <x v="24"/>
    <n v="33437"/>
    <s v="FUR-FU-10000076"/>
    <x v="0"/>
    <s v="Furnishings"/>
    <s v="24-Hour Round Wall Clock"/>
    <n v="48000"/>
    <x v="3"/>
    <x v="11"/>
    <n v="0.2"/>
    <n v="28800"/>
    <n v="115200"/>
  </r>
  <r>
    <n v="581"/>
    <s v="CA-2014-127012"/>
    <d v="2014-08-11T00:00:00"/>
    <x v="2"/>
    <x v="6"/>
    <x v="2"/>
    <x v="2"/>
    <x v="0"/>
    <s v="Greg Matthias"/>
    <x v="0"/>
    <x v="26"/>
    <n v="98105"/>
    <s v="FUR-FU-10003691"/>
    <x v="0"/>
    <s v="Furnishings"/>
    <s v="Eldon Image Series Desk Accessories, Ebony"/>
    <n v="13000"/>
    <x v="8"/>
    <x v="155"/>
    <n v="0"/>
    <n v="0"/>
    <n v="13000"/>
  </r>
  <r>
    <n v="582"/>
    <s v="CA-2016-128727"/>
    <d v="2016-08-29T00:00:00"/>
    <x v="0"/>
    <x v="6"/>
    <x v="25"/>
    <x v="4"/>
    <x v="4"/>
    <s v="Meg O'Connel"/>
    <x v="2"/>
    <x v="17"/>
    <n v="10024"/>
    <s v="TEC-PH-10003442"/>
    <x v="2"/>
    <s v="Phones"/>
    <s v="Samsung Replacement EH64AVFWE Premium Headset"/>
    <n v="22000"/>
    <x v="6"/>
    <x v="340"/>
    <n v="0"/>
    <n v="0"/>
    <n v="88000"/>
  </r>
  <r>
    <n v="583"/>
    <s v="US-2016-162859"/>
    <d v="2016-02-15T00:00:00"/>
    <x v="0"/>
    <x v="11"/>
    <x v="4"/>
    <x v="1"/>
    <x v="0"/>
    <s v="Patrick Gardner"/>
    <x v="0"/>
    <x v="30"/>
    <n v="10009"/>
    <s v="OFF-BI-10004519"/>
    <x v="1"/>
    <s v="Binders"/>
    <s v="GBC DocuBind P100 Manual Binding Machine"/>
    <n v="399000"/>
    <x v="3"/>
    <x v="341"/>
    <n v="0.2"/>
    <n v="239400"/>
    <n v="957600"/>
  </r>
  <r>
    <n v="584"/>
    <s v="CA-2017-133641"/>
    <d v="2017-05-14T00:00:00"/>
    <x v="3"/>
    <x v="5"/>
    <x v="19"/>
    <x v="2"/>
    <x v="2"/>
    <s v="Eva Jacobs"/>
    <x v="0"/>
    <x v="0"/>
    <n v="39503"/>
    <s v="OFF-EN-10004955"/>
    <x v="1"/>
    <s v="Envelopes"/>
    <s v="Fashion Color Clasp Envelopes"/>
    <n v="49000"/>
    <x v="5"/>
    <x v="235"/>
    <n v="0"/>
    <n v="0"/>
    <n v="441000"/>
  </r>
  <r>
    <n v="585"/>
    <s v="CA-2014-168494"/>
    <d v="2014-12-12T00:00:00"/>
    <x v="2"/>
    <x v="4"/>
    <x v="1"/>
    <x v="2"/>
    <x v="4"/>
    <s v="Nora Preis"/>
    <x v="0"/>
    <x v="10"/>
    <n v="93727"/>
    <s v="FUR-TA-10004619"/>
    <x v="0"/>
    <s v="Tables"/>
    <s v="Hon Non-Folding Utility Tables"/>
    <n v="765000"/>
    <x v="4"/>
    <x v="342"/>
    <n v="0.2"/>
    <n v="918000"/>
    <n v="3672000"/>
  </r>
  <r>
    <n v="586"/>
    <s v="CA-2017-115602"/>
    <d v="2017-12-18T00:00:00"/>
    <x v="3"/>
    <x v="4"/>
    <x v="15"/>
    <x v="0"/>
    <x v="4"/>
    <s v="Doug Jacobs"/>
    <x v="0"/>
    <x v="28"/>
    <n v="10009"/>
    <s v="OFF-AR-10002280"/>
    <x v="1"/>
    <s v="Art"/>
    <s v="Staples in misc. colors"/>
    <n v="39000"/>
    <x v="4"/>
    <x v="24"/>
    <n v="0"/>
    <n v="0"/>
    <n v="234000"/>
  </r>
  <r>
    <n v="587"/>
    <s v="CA-2015-154956"/>
    <d v="2015-07-04T00:00:00"/>
    <x v="1"/>
    <x v="7"/>
    <x v="18"/>
    <x v="0"/>
    <x v="4"/>
    <s v="Irene Maddox"/>
    <x v="0"/>
    <x v="19"/>
    <n v="53209"/>
    <s v="TEC-PH-10004165"/>
    <x v="2"/>
    <s v="Phones"/>
    <s v="Mitel MiVoice 5330e IP Phone"/>
    <n v="1100000"/>
    <x v="6"/>
    <x v="343"/>
    <n v="0"/>
    <n v="0"/>
    <n v="4400000"/>
  </r>
  <r>
    <n v="588"/>
    <s v="CA-2017-144638"/>
    <d v="2017-03-10T00:00:00"/>
    <x v="3"/>
    <x v="10"/>
    <x v="13"/>
    <x v="2"/>
    <x v="4"/>
    <s v="Mick Hernandez"/>
    <x v="2"/>
    <x v="17"/>
    <n v="19013"/>
    <s v="OFF-AR-10003958"/>
    <x v="1"/>
    <s v="Art"/>
    <s v="Newell 337"/>
    <n v="6000"/>
    <x v="0"/>
    <x v="92"/>
    <n v="0.2"/>
    <n v="2400"/>
    <n v="9600"/>
  </r>
  <r>
    <n v="589"/>
    <s v="US-2016-168620"/>
    <d v="2016-12-24T00:00:00"/>
    <x v="0"/>
    <x v="4"/>
    <x v="16"/>
    <x v="2"/>
    <x v="0"/>
    <s v="Ross Baird"/>
    <x v="2"/>
    <x v="28"/>
    <n v="28205"/>
    <s v="OFF-BI-10001575"/>
    <x v="1"/>
    <s v="Binders"/>
    <s v="GBC Linen Binding Covers"/>
    <n v="28000"/>
    <x v="3"/>
    <x v="51"/>
    <n v="0.7"/>
    <n v="58799.999999999993"/>
    <n v="25200.000000000007"/>
  </r>
  <r>
    <n v="590"/>
    <s v="CA-2017-117079"/>
    <d v="2017-10-23T00:00:00"/>
    <x v="3"/>
    <x v="2"/>
    <x v="27"/>
    <x v="3"/>
    <x v="0"/>
    <s v="Jocasta Rupert"/>
    <x v="0"/>
    <x v="18"/>
    <n v="32216"/>
    <s v="TEC-PH-10004586"/>
    <x v="2"/>
    <s v="Phones"/>
    <s v="Wilson SignalBoost 841262 DB PRO Amplifier Kit"/>
    <n v="864000"/>
    <x v="3"/>
    <x v="190"/>
    <n v="0.2"/>
    <n v="518400"/>
    <n v="2073600"/>
  </r>
  <r>
    <n v="591"/>
    <s v="US-2016-144393"/>
    <d v="2016-10-28T00:00:00"/>
    <x v="0"/>
    <x v="2"/>
    <x v="22"/>
    <x v="3"/>
    <x v="0"/>
    <s v="Suzanne McNair"/>
    <x v="1"/>
    <x v="36"/>
    <n v="27834"/>
    <s v="OFF-BI-10004236"/>
    <x v="1"/>
    <s v="Binders"/>
    <s v="XtraLife ClearVue Slant-D Ring Binder, White, 3&quot;"/>
    <n v="18000"/>
    <x v="6"/>
    <x v="126"/>
    <n v="0.7"/>
    <n v="50400"/>
    <n v="21600"/>
  </r>
  <r>
    <n v="592"/>
    <s v="CA-2017-105053"/>
    <d v="2017-07-07T00:00:00"/>
    <x v="3"/>
    <x v="7"/>
    <x v="29"/>
    <x v="0"/>
    <x v="4"/>
    <s v="Christine Sundaresam"/>
    <x v="0"/>
    <x v="11"/>
    <n v="11561"/>
    <s v="OFF-BI-10001634"/>
    <x v="1"/>
    <s v="Binders"/>
    <s v="Wilson Jones Active Use Binders"/>
    <n v="12000"/>
    <x v="3"/>
    <x v="239"/>
    <n v="0.2"/>
    <n v="7200"/>
    <n v="28800"/>
  </r>
  <r>
    <n v="593"/>
    <s v="CA-2016-155992"/>
    <d v="2016-10-01T00:00:00"/>
    <x v="0"/>
    <x v="2"/>
    <x v="26"/>
    <x v="0"/>
    <x v="0"/>
    <s v="Chris Cortes"/>
    <x v="0"/>
    <x v="29"/>
    <n v="46350"/>
    <s v="TEC-PH-10000215"/>
    <x v="2"/>
    <s v="Phones"/>
    <s v="Plantronics Cordless Phone Headset with In-line Volume - M214C"/>
    <n v="385000"/>
    <x v="0"/>
    <x v="344"/>
    <n v="0"/>
    <n v="0"/>
    <n v="770000"/>
  </r>
  <r>
    <n v="594"/>
    <s v="CA-2017-110380"/>
    <d v="2017-09-02T00:00:00"/>
    <x v="3"/>
    <x v="8"/>
    <x v="28"/>
    <x v="4"/>
    <x v="0"/>
    <s v="Phillip Flathmann"/>
    <x v="0"/>
    <x v="27"/>
    <n v="94122"/>
    <s v="OFF-AR-10000422"/>
    <x v="1"/>
    <s v="Art"/>
    <s v="Pencil and Crayon Sharpener"/>
    <n v="7000"/>
    <x v="3"/>
    <x v="67"/>
    <n v="0"/>
    <n v="0"/>
    <n v="21000"/>
  </r>
  <r>
    <n v="595"/>
    <s v="US-2014-167738"/>
    <d v="2014-12-24T00:00:00"/>
    <x v="2"/>
    <x v="4"/>
    <x v="16"/>
    <x v="1"/>
    <x v="4"/>
    <s v="Julie Creighton"/>
    <x v="1"/>
    <x v="8"/>
    <n v="90045"/>
    <s v="OFF-ST-10003306"/>
    <x v="1"/>
    <s v="Storage"/>
    <s v="Letter Size Cart"/>
    <n v="715000"/>
    <x v="8"/>
    <x v="345"/>
    <n v="0"/>
    <n v="0"/>
    <n v="715000"/>
  </r>
  <r>
    <n v="596"/>
    <s v="CA-2017-121412"/>
    <d v="2017-09-23T00:00:00"/>
    <x v="3"/>
    <x v="8"/>
    <x v="27"/>
    <x v="2"/>
    <x v="0"/>
    <s v="Brooke Gillingham"/>
    <x v="1"/>
    <x v="20"/>
    <n v="80027"/>
    <s v="FUR-FU-10000246"/>
    <x v="0"/>
    <s v="Furnishings"/>
    <s v="Aluminum Document Frame"/>
    <n v="13000"/>
    <x v="3"/>
    <x v="136"/>
    <n v="0.2"/>
    <n v="7800"/>
    <n v="31200"/>
  </r>
  <r>
    <n v="597"/>
    <s v="CA-2017-100426"/>
    <d v="2017-06-04T00:00:00"/>
    <x v="3"/>
    <x v="1"/>
    <x v="18"/>
    <x v="4"/>
    <x v="0"/>
    <s v="Dan Campbell"/>
    <x v="0"/>
    <x v="34"/>
    <n v="35630"/>
    <s v="OFF-PA-10002870"/>
    <x v="1"/>
    <s v="Paper"/>
    <s v="Ampad Phone Message Book, Recycled, 400 Message Capacity, 5 ¾” x 11”"/>
    <n v="13000"/>
    <x v="0"/>
    <x v="43"/>
    <n v="0"/>
    <n v="0"/>
    <n v="26000"/>
  </r>
  <r>
    <n v="598"/>
    <s v="US-2016-103646"/>
    <d v="2016-04-21T00:00:00"/>
    <x v="0"/>
    <x v="3"/>
    <x v="30"/>
    <x v="3"/>
    <x v="0"/>
    <s v="Sibella Parks"/>
    <x v="1"/>
    <x v="31"/>
    <n v="60623"/>
    <s v="OFF-ST-10000563"/>
    <x v="1"/>
    <s v="Storage"/>
    <s v="Fellowes Bankers Box Stor/Drawer Steel Plus"/>
    <n v="103000"/>
    <x v="6"/>
    <x v="161"/>
    <n v="0.2"/>
    <n v="82400"/>
    <n v="329600"/>
  </r>
  <r>
    <n v="599"/>
    <s v="CA-2016-119186"/>
    <d v="2016-05-26T00:00:00"/>
    <x v="0"/>
    <x v="5"/>
    <x v="20"/>
    <x v="1"/>
    <x v="2"/>
    <s v="Maurice Satty"/>
    <x v="0"/>
    <x v="0"/>
    <n v="76106"/>
    <s v="OFF-PA-10004621"/>
    <x v="1"/>
    <s v="Paper"/>
    <s v="Xerox 212"/>
    <n v="11000"/>
    <x v="0"/>
    <x v="96"/>
    <n v="0.2"/>
    <n v="4400"/>
    <n v="17600"/>
  </r>
  <r>
    <n v="600"/>
    <s v="CA-2016-148698"/>
    <d v="2016-05-02T00:00:00"/>
    <x v="0"/>
    <x v="5"/>
    <x v="28"/>
    <x v="2"/>
    <x v="0"/>
    <s v="Bryan Davis"/>
    <x v="0"/>
    <x v="22"/>
    <n v="77070"/>
    <s v="OFF-AR-10004022"/>
    <x v="1"/>
    <s v="Art"/>
    <s v="Panasonic KP-380BK Classic Electric Pencil Sharpener"/>
    <n v="87000"/>
    <x v="3"/>
    <x v="346"/>
    <n v="0.2"/>
    <n v="52200"/>
    <n v="208800"/>
  </r>
  <r>
    <n v="601"/>
    <s v="CA-2014-163293"/>
    <d v="2014-09-08T00:00:00"/>
    <x v="2"/>
    <x v="8"/>
    <x v="0"/>
    <x v="0"/>
    <x v="4"/>
    <s v="Karen Carlisle"/>
    <x v="1"/>
    <x v="19"/>
    <n v="31204"/>
    <s v="TEC-AC-10004209"/>
    <x v="2"/>
    <s v="Accessories"/>
    <s v="Memorex Froggy Flash Drive 4 GB"/>
    <n v="33000"/>
    <x v="3"/>
    <x v="321"/>
    <n v="0"/>
    <n v="0"/>
    <n v="99000"/>
  </r>
  <r>
    <n v="602"/>
    <s v="CA-2016-160815"/>
    <d v="2016-09-05T00:00:00"/>
    <x v="0"/>
    <x v="8"/>
    <x v="5"/>
    <x v="0"/>
    <x v="2"/>
    <s v="Toby Ritter"/>
    <x v="0"/>
    <x v="36"/>
    <n v="52402"/>
    <s v="TEC-PH-10003505"/>
    <x v="2"/>
    <s v="Phones"/>
    <s v="Geemarc AmpliPOWER60"/>
    <n v="279000"/>
    <x v="3"/>
    <x v="347"/>
    <n v="0"/>
    <n v="0"/>
    <n v="837000"/>
  </r>
  <r>
    <n v="603"/>
    <s v="CA-2017-122154"/>
    <d v="2017-04-09T00:00:00"/>
    <x v="3"/>
    <x v="3"/>
    <x v="3"/>
    <x v="2"/>
    <x v="4"/>
    <s v="Sue Ann Reed"/>
    <x v="0"/>
    <x v="11"/>
    <n v="32216"/>
    <s v="OFF-LA-10000121"/>
    <x v="1"/>
    <s v="Labels"/>
    <s v="Avery 48"/>
    <n v="16000"/>
    <x v="3"/>
    <x v="4"/>
    <n v="0.2"/>
    <n v="9600"/>
    <n v="38400"/>
  </r>
  <r>
    <n v="604"/>
    <s v="US-2015-149692"/>
    <d v="2015-12-06T00:00:00"/>
    <x v="1"/>
    <x v="4"/>
    <x v="24"/>
    <x v="3"/>
    <x v="4"/>
    <s v="Katrina Willman"/>
    <x v="0"/>
    <x v="17"/>
    <n v="78745"/>
    <s v="OFF-BI-10002813"/>
    <x v="1"/>
    <s v="Binders"/>
    <s v="Avery Reinforcements for Hole-Punch Pages"/>
    <n v="3000"/>
    <x v="2"/>
    <x v="67"/>
    <n v="0.8"/>
    <n v="16800"/>
    <n v="4200"/>
  </r>
  <r>
    <n v="605"/>
    <s v="CA-2016-119445"/>
    <d v="2016-06-26T00:00:00"/>
    <x v="0"/>
    <x v="1"/>
    <x v="20"/>
    <x v="1"/>
    <x v="0"/>
    <s v="Gene McClure"/>
    <x v="0"/>
    <x v="23"/>
    <n v="2908"/>
    <s v="OFF-ST-10000617"/>
    <x v="1"/>
    <s v="Storage"/>
    <s v="Woodgrain Magazine Files by Perma"/>
    <n v="15000"/>
    <x v="1"/>
    <x v="36"/>
    <n v="0"/>
    <n v="0"/>
    <n v="75000"/>
  </r>
  <r>
    <n v="606"/>
    <s v="CA-2015-124268"/>
    <d v="2015-07-04T00:00:00"/>
    <x v="1"/>
    <x v="7"/>
    <x v="18"/>
    <x v="3"/>
    <x v="3"/>
    <s v="Alan Dominguez"/>
    <x v="2"/>
    <x v="22"/>
    <n v="10035"/>
    <s v="OFF-AR-10004817"/>
    <x v="1"/>
    <s v="Art"/>
    <s v="Colorific Watercolor Pencils"/>
    <n v="16000"/>
    <x v="3"/>
    <x v="4"/>
    <n v="0"/>
    <n v="0"/>
    <n v="48000"/>
  </r>
  <r>
    <n v="607"/>
    <s v="CA-2016-154711"/>
    <d v="2016-11-22T00:00:00"/>
    <x v="0"/>
    <x v="0"/>
    <x v="6"/>
    <x v="1"/>
    <x v="0"/>
    <s v="Todd Boyes"/>
    <x v="1"/>
    <x v="32"/>
    <n v="10009"/>
    <s v="FUR-FU-10000397"/>
    <x v="0"/>
    <s v="Furnishings"/>
    <s v="Luxo Economy Swing Arm Lamp"/>
    <n v="40000"/>
    <x v="0"/>
    <x v="191"/>
    <n v="0"/>
    <n v="0"/>
    <n v="80000"/>
  </r>
  <r>
    <n v="608"/>
    <s v="CA-2016-163384"/>
    <d v="2016-11-10T00:00:00"/>
    <x v="0"/>
    <x v="0"/>
    <x v="13"/>
    <x v="0"/>
    <x v="4"/>
    <s v="Chuck Clark"/>
    <x v="2"/>
    <x v="24"/>
    <n v="94122"/>
    <s v="OFF-BI-10004970"/>
    <x v="1"/>
    <s v="Binders"/>
    <s v="ACCOHIDE 3-Ring Binder, Blue, 1&quot;"/>
    <n v="14000"/>
    <x v="6"/>
    <x v="71"/>
    <n v="0.2"/>
    <n v="11200"/>
    <n v="44800"/>
  </r>
  <r>
    <n v="609"/>
    <s v="CA-2015-101707"/>
    <d v="2015-08-27T00:00:00"/>
    <x v="1"/>
    <x v="6"/>
    <x v="8"/>
    <x v="0"/>
    <x v="0"/>
    <s v="Philip Fox"/>
    <x v="0"/>
    <x v="28"/>
    <n v="92105"/>
    <s v="OFF-SU-10001218"/>
    <x v="1"/>
    <s v="Supplies"/>
    <s v="Fiskars Softgrip Scissors"/>
    <n v="33000"/>
    <x v="3"/>
    <x v="321"/>
    <n v="0"/>
    <n v="0"/>
    <n v="99000"/>
  </r>
  <r>
    <n v="610"/>
    <s v="CA-2015-138898"/>
    <d v="2015-05-25T00:00:00"/>
    <x v="1"/>
    <x v="5"/>
    <x v="10"/>
    <x v="1"/>
    <x v="0"/>
    <s v="Justin Hirsh"/>
    <x v="0"/>
    <x v="21"/>
    <n v="81001"/>
    <s v="OFF-AP-10004487"/>
    <x v="1"/>
    <s v="Appliances"/>
    <s v="Kensington 4 Outlet MasterPiece Compact Power Control Center"/>
    <n v="846000"/>
    <x v="13"/>
    <x v="348"/>
    <n v="0.2"/>
    <n v="2199600"/>
    <n v="8798400"/>
  </r>
  <r>
    <n v="611"/>
    <s v="CA-2017-115427"/>
    <d v="2017-12-30T00:00:00"/>
    <x v="3"/>
    <x v="4"/>
    <x v="17"/>
    <x v="2"/>
    <x v="4"/>
    <s v="Erica Bern"/>
    <x v="1"/>
    <x v="13"/>
    <n v="94533"/>
    <s v="OFF-BI-10002103"/>
    <x v="1"/>
    <s v="Binders"/>
    <s v="Cardinal Slant-D Ring Binder, Heavy Gauge Vinyl"/>
    <n v="9000"/>
    <x v="0"/>
    <x v="9"/>
    <n v="0.2"/>
    <n v="3600"/>
    <n v="14400"/>
  </r>
  <r>
    <n v="612"/>
    <s v="CA-2016-134425"/>
    <d v="2016-12-08T00:00:00"/>
    <x v="0"/>
    <x v="4"/>
    <x v="0"/>
    <x v="3"/>
    <x v="2"/>
    <s v="Quincy Jones"/>
    <x v="1"/>
    <x v="7"/>
    <n v="55106"/>
    <s v="TEC-PH-10003555"/>
    <x v="2"/>
    <s v="Phones"/>
    <s v="Motorola HK250 Universal Bluetooth Headset"/>
    <n v="56000"/>
    <x v="1"/>
    <x v="349"/>
    <n v="0"/>
    <n v="0"/>
    <n v="280000"/>
  </r>
  <r>
    <n v="613"/>
    <s v="CA-2015-121391"/>
    <d v="2015-10-04T00:00:00"/>
    <x v="1"/>
    <x v="2"/>
    <x v="18"/>
    <x v="1"/>
    <x v="4"/>
    <s v="Alex Avila"/>
    <x v="0"/>
    <x v="3"/>
    <n v="94109"/>
    <s v="OFF-ST-10001590"/>
    <x v="1"/>
    <s v="Storage"/>
    <s v="Tenex Personal Project File with Scoop Front Design, Black"/>
    <n v="27000"/>
    <x v="0"/>
    <x v="117"/>
    <n v="0"/>
    <n v="0"/>
    <n v="54000"/>
  </r>
  <r>
    <n v="614"/>
    <s v="CA-2016-137043"/>
    <d v="2016-12-23T00:00:00"/>
    <x v="0"/>
    <x v="4"/>
    <x v="27"/>
    <x v="1"/>
    <x v="2"/>
    <s v="Logan Currie"/>
    <x v="0"/>
    <x v="6"/>
    <n v="22153"/>
    <s v="FUR-FU-10003664"/>
    <x v="0"/>
    <s v="Furnishings"/>
    <s v="Electrix Architect's Clamp-On Swing Arm Lamp, Black"/>
    <n v="573000"/>
    <x v="4"/>
    <x v="350"/>
    <n v="0"/>
    <n v="0"/>
    <n v="3438000"/>
  </r>
  <r>
    <n v="615"/>
    <s v="CA-2015-115847"/>
    <d v="2015-09-19T00:00:00"/>
    <x v="1"/>
    <x v="8"/>
    <x v="12"/>
    <x v="0"/>
    <x v="0"/>
    <s v="Tracy Collins"/>
    <x v="2"/>
    <x v="26"/>
    <n v="22204"/>
    <s v="FUR-BO-10003433"/>
    <x v="0"/>
    <s v="Bookcases"/>
    <s v="Sauder Cornerstone Collection Library"/>
    <n v="62000"/>
    <x v="0"/>
    <x v="351"/>
    <n v="0"/>
    <n v="0"/>
    <n v="124000"/>
  </r>
  <r>
    <n v="616"/>
    <s v="US-2017-126179"/>
    <d v="2017-07-03T00:00:00"/>
    <x v="3"/>
    <x v="7"/>
    <x v="21"/>
    <x v="1"/>
    <x v="0"/>
    <s v="Chuck Sachs"/>
    <x v="0"/>
    <x v="26"/>
    <n v="31907"/>
    <s v="FUR-FU-10002554"/>
    <x v="0"/>
    <s v="Furnishings"/>
    <s v="Westinghouse Floor Lamp with Metal Mesh Shade, Black"/>
    <n v="24000"/>
    <x v="8"/>
    <x v="13"/>
    <n v="0"/>
    <n v="0"/>
    <n v="24000"/>
  </r>
  <r>
    <n v="617"/>
    <s v="CA-2016-101966"/>
    <d v="2016-07-14T00:00:00"/>
    <x v="0"/>
    <x v="7"/>
    <x v="19"/>
    <x v="1"/>
    <x v="4"/>
    <s v="Bryan Mills"/>
    <x v="0"/>
    <x v="24"/>
    <n v="77036"/>
    <s v="TEC-PH-10003437"/>
    <x v="2"/>
    <s v="Phones"/>
    <s v="Blue Parrot B250XT Professional Grade Wireless Bluetooth Headset with"/>
    <n v="420000"/>
    <x v="2"/>
    <x v="352"/>
    <n v="0.2"/>
    <n v="588000"/>
    <n v="2352000"/>
  </r>
  <r>
    <n v="618"/>
    <s v="CA-2016-141397"/>
    <d v="2016-06-20T00:00:00"/>
    <x v="0"/>
    <x v="1"/>
    <x v="14"/>
    <x v="3"/>
    <x v="0"/>
    <s v="Roy Collins"/>
    <x v="0"/>
    <x v="27"/>
    <n v="91104"/>
    <s v="OFF-PA-10002986"/>
    <x v="1"/>
    <s v="Paper"/>
    <s v="Xerox 1898"/>
    <n v="47000"/>
    <x v="2"/>
    <x v="353"/>
    <n v="0"/>
    <n v="0"/>
    <n v="329000"/>
  </r>
  <r>
    <n v="619"/>
    <s v="CA-2016-141082"/>
    <d v="2016-12-09T00:00:00"/>
    <x v="0"/>
    <x v="4"/>
    <x v="3"/>
    <x v="3"/>
    <x v="4"/>
    <s v="Fred McMath"/>
    <x v="0"/>
    <x v="22"/>
    <n v="1841"/>
    <s v="OFF-LA-10001404"/>
    <x v="1"/>
    <s v="Labels"/>
    <s v="Avery 517"/>
    <n v="4000"/>
    <x v="8"/>
    <x v="75"/>
    <n v="0"/>
    <n v="0"/>
    <n v="4000"/>
  </r>
  <r>
    <n v="620"/>
    <s v="US-2016-134488"/>
    <d v="2016-09-24T00:00:00"/>
    <x v="0"/>
    <x v="8"/>
    <x v="16"/>
    <x v="1"/>
    <x v="0"/>
    <s v="Pete Kriz"/>
    <x v="0"/>
    <x v="15"/>
    <n v="43229"/>
    <s v="FUR-CH-10003199"/>
    <x v="0"/>
    <s v="Chairs"/>
    <s v="Office Star - Contemporary Task Swivel Chair"/>
    <n v="600000"/>
    <x v="0"/>
    <x v="206"/>
    <n v="0.3"/>
    <n v="360000"/>
    <n v="840000"/>
  </r>
  <r>
    <n v="621"/>
    <s v="CA-2016-145919"/>
    <d v="2016-12-18T00:00:00"/>
    <x v="0"/>
    <x v="4"/>
    <x v="15"/>
    <x v="0"/>
    <x v="0"/>
    <s v="Henry Goldwyn"/>
    <x v="1"/>
    <x v="11"/>
    <n v="90032"/>
    <s v="OFF-PA-10003072"/>
    <x v="1"/>
    <s v="Paper"/>
    <s v="Eureka Recycled Copy Paper 8 1/2&quot; x 11&quot;, Ream"/>
    <n v="39000"/>
    <x v="4"/>
    <x v="24"/>
    <n v="0"/>
    <n v="0"/>
    <n v="234000"/>
  </r>
  <r>
    <n v="622"/>
    <s v="CA-2017-157651"/>
    <d v="2017-12-10T00:00:00"/>
    <x v="3"/>
    <x v="4"/>
    <x v="13"/>
    <x v="3"/>
    <x v="0"/>
    <s v="Helen Andreada"/>
    <x v="0"/>
    <x v="10"/>
    <n v="19120"/>
    <s v="TEC-AC-10003116"/>
    <x v="2"/>
    <s v="Accessories"/>
    <s v="Memorex Froggy Flash Drive 8 GB"/>
    <n v="15000"/>
    <x v="8"/>
    <x v="110"/>
    <n v="0.2"/>
    <n v="3000"/>
    <n v="12000"/>
  </r>
  <r>
    <n v="623"/>
    <s v="CA-2014-160773"/>
    <d v="2014-07-01T00:00:00"/>
    <x v="2"/>
    <x v="7"/>
    <x v="26"/>
    <x v="0"/>
    <x v="3"/>
    <s v="Laurel Workman"/>
    <x v="1"/>
    <x v="22"/>
    <n v="32725"/>
    <s v="TEC-PH-10004586"/>
    <x v="2"/>
    <s v="Phones"/>
    <s v="Wilson SignalBoost 841262 DB PRO Amplifier Kit"/>
    <n v="864000"/>
    <x v="0"/>
    <x v="354"/>
    <n v="0.2"/>
    <n v="345600"/>
    <n v="1382400"/>
  </r>
  <r>
    <n v="624"/>
    <s v="CA-2017-167703"/>
    <d v="2017-02-03T00:00:00"/>
    <x v="3"/>
    <x v="11"/>
    <x v="21"/>
    <x v="3"/>
    <x v="4"/>
    <s v="Matt Collins"/>
    <x v="0"/>
    <x v="17"/>
    <n v="45231"/>
    <s v="OFF-BI-10002071"/>
    <x v="1"/>
    <s v="Binders"/>
    <s v="Fellowes Black Plastic Comb Bindings"/>
    <n v="14000"/>
    <x v="3"/>
    <x v="90"/>
    <n v="0.7"/>
    <n v="29399.999999999996"/>
    <n v="12600.000000000004"/>
  </r>
  <r>
    <n v="625"/>
    <s v="CA-2017-121804"/>
    <d v="2017-03-03T00:00:00"/>
    <x v="3"/>
    <x v="10"/>
    <x v="21"/>
    <x v="3"/>
    <x v="0"/>
    <s v="Liz Preis"/>
    <x v="0"/>
    <x v="35"/>
    <n v="42071"/>
    <s v="OFF-AP-10004859"/>
    <x v="1"/>
    <s v="Appliances"/>
    <s v="Acco 6 Outlet Guardian Premium Surge Suppressor"/>
    <n v="73000"/>
    <x v="1"/>
    <x v="355"/>
    <n v="0"/>
    <n v="0"/>
    <n v="365000"/>
  </r>
  <r>
    <n v="626"/>
    <s v="CA-2017-162635"/>
    <d v="2017-10-09T00:00:00"/>
    <x v="3"/>
    <x v="2"/>
    <x v="3"/>
    <x v="3"/>
    <x v="4"/>
    <s v="Evan Bailliet"/>
    <x v="0"/>
    <x v="13"/>
    <n v="28403"/>
    <s v="OFF-PA-10002659"/>
    <x v="1"/>
    <s v="Paper"/>
    <s v="Avoid Verbal Orders Carbonless Minifold Book"/>
    <n v="11000"/>
    <x v="6"/>
    <x v="181"/>
    <n v="0.2"/>
    <n v="8800"/>
    <n v="35200"/>
  </r>
  <r>
    <n v="627"/>
    <s v="CA-2014-107153"/>
    <d v="2014-09-28T00:00:00"/>
    <x v="2"/>
    <x v="8"/>
    <x v="22"/>
    <x v="3"/>
    <x v="4"/>
    <s v="George Zrebassa"/>
    <x v="1"/>
    <x v="20"/>
    <n v="1841"/>
    <s v="OFF-ST-10001321"/>
    <x v="1"/>
    <s v="Storage"/>
    <s v="Decoflex Hanging Personal Folder File, Blue"/>
    <n v="31000"/>
    <x v="3"/>
    <x v="356"/>
    <n v="0"/>
    <n v="0"/>
    <n v="93000"/>
  </r>
  <r>
    <n v="628"/>
    <s v="US-2014-117058"/>
    <d v="2014-05-27T00:00:00"/>
    <x v="2"/>
    <x v="5"/>
    <x v="8"/>
    <x v="2"/>
    <x v="0"/>
    <s v="Laurel Elliston"/>
    <x v="0"/>
    <x v="13"/>
    <n v="60653"/>
    <s v="OFF-BI-10004139"/>
    <x v="1"/>
    <s v="Binders"/>
    <s v="Fellowes Presentation Covers for Comb Binding Machines"/>
    <n v="18000"/>
    <x v="4"/>
    <x v="138"/>
    <n v="0.8"/>
    <n v="86400"/>
    <n v="21600"/>
  </r>
  <r>
    <n v="629"/>
    <s v="CA-2015-120439"/>
    <d v="2015-06-14T00:00:00"/>
    <x v="1"/>
    <x v="1"/>
    <x v="19"/>
    <x v="1"/>
    <x v="0"/>
    <s v="Alan Dominguez"/>
    <x v="2"/>
    <x v="33"/>
    <n v="19120"/>
    <s v="FUR-FU-10001867"/>
    <x v="0"/>
    <s v="Furnishings"/>
    <s v="Eldon Expressions Punched Metal &amp; Wood Desk Accessories, Pewter &amp; Cherry"/>
    <n v="52000"/>
    <x v="4"/>
    <x v="234"/>
    <n v="0.2"/>
    <n v="62400"/>
    <n v="249600"/>
  </r>
  <r>
    <n v="630"/>
    <s v="CA-2016-128258"/>
    <d v="2016-03-30T00:00:00"/>
    <x v="0"/>
    <x v="10"/>
    <x v="17"/>
    <x v="3"/>
    <x v="0"/>
    <s v="Cathy Prescott"/>
    <x v="1"/>
    <x v="8"/>
    <n v="6360"/>
    <s v="OFF-PA-10004156"/>
    <x v="1"/>
    <s v="Paper"/>
    <s v="Xerox 188"/>
    <n v="35000"/>
    <x v="8"/>
    <x v="188"/>
    <n v="0"/>
    <n v="0"/>
    <n v="35000"/>
  </r>
  <r>
    <n v="631"/>
    <s v="CA-2017-106033"/>
    <d v="2017-10-15T00:00:00"/>
    <x v="3"/>
    <x v="2"/>
    <x v="4"/>
    <x v="2"/>
    <x v="0"/>
    <s v="Frank Gastineau"/>
    <x v="2"/>
    <x v="8"/>
    <n v="94110"/>
    <s v="OFF-AR-10002818"/>
    <x v="1"/>
    <s v="Art"/>
    <s v="Panasonic KP-310 Heavy-Duty Electric Pencil Sharpener"/>
    <n v="88000"/>
    <x v="6"/>
    <x v="357"/>
    <n v="0"/>
    <n v="0"/>
    <n v="352000"/>
  </r>
  <r>
    <n v="632"/>
    <s v="CA-2016-142762"/>
    <d v="2016-05-23T00:00:00"/>
    <x v="0"/>
    <x v="5"/>
    <x v="27"/>
    <x v="3"/>
    <x v="0"/>
    <s v="Lisa DeCherney"/>
    <x v="0"/>
    <x v="21"/>
    <n v="94109"/>
    <s v="FUR-FU-10003691"/>
    <x v="0"/>
    <s v="Furnishings"/>
    <s v="Eldon Image Series Desk Accessories, Ebony"/>
    <n v="13000"/>
    <x v="3"/>
    <x v="136"/>
    <n v="0"/>
    <n v="0"/>
    <n v="39000"/>
  </r>
  <r>
    <n v="633"/>
    <s v="CA-2017-127705"/>
    <d v="2017-06-02T00:00:00"/>
    <x v="3"/>
    <x v="1"/>
    <x v="28"/>
    <x v="2"/>
    <x v="4"/>
    <s v="Alejandro Ballentine"/>
    <x v="2"/>
    <x v="14"/>
    <n v="44052"/>
    <s v="TEC-PH-10000347"/>
    <x v="2"/>
    <s v="Phones"/>
    <s v="Cush Cases Heavy Duty Rugged Cover Case for Samsung Galaxy S5 - Purple"/>
    <n v="3000"/>
    <x v="8"/>
    <x v="93"/>
    <n v="0.4"/>
    <n v="1200"/>
    <n v="1800"/>
  </r>
  <r>
    <n v="634"/>
    <s v="CA-2014-122567"/>
    <d v="2014-02-16T00:00:00"/>
    <x v="2"/>
    <x v="11"/>
    <x v="9"/>
    <x v="3"/>
    <x v="4"/>
    <s v="Michael Nguyen"/>
    <x v="0"/>
    <x v="26"/>
    <n v="75220"/>
    <s v="OFF-BI-10002012"/>
    <x v="1"/>
    <s v="Binders"/>
    <s v="Wilson Jones Easy Flow II Sheet Lifters"/>
    <n v="2000"/>
    <x v="3"/>
    <x v="33"/>
    <n v="0.8"/>
    <n v="4800"/>
    <n v="1200"/>
  </r>
  <r>
    <n v="635"/>
    <s v="CA-2014-121664"/>
    <d v="2014-05-06T00:00:00"/>
    <x v="2"/>
    <x v="5"/>
    <x v="24"/>
    <x v="3"/>
    <x v="2"/>
    <s v="Harold Pawlan"/>
    <x v="2"/>
    <x v="35"/>
    <n v="90049"/>
    <s v="OFF-BI-10003684"/>
    <x v="1"/>
    <s v="Binders"/>
    <s v="Wilson Jones Legal Size Ring Binders"/>
    <n v="141000"/>
    <x v="7"/>
    <x v="133"/>
    <n v="0.2"/>
    <n v="225600"/>
    <n v="902400"/>
  </r>
  <r>
    <n v="636"/>
    <s v="CA-2016-122133"/>
    <d v="2016-05-16T00:00:00"/>
    <x v="0"/>
    <x v="5"/>
    <x v="9"/>
    <x v="3"/>
    <x v="4"/>
    <s v="Jim Radford"/>
    <x v="0"/>
    <x v="14"/>
    <n v="6457"/>
    <s v="OFF-ST-10002574"/>
    <x v="1"/>
    <s v="Storage"/>
    <s v="SAFCO Commercial Wire Shelving, Black"/>
    <n v="553000"/>
    <x v="6"/>
    <x v="358"/>
    <n v="0"/>
    <n v="0"/>
    <n v="2212000"/>
  </r>
  <r>
    <n v="637"/>
    <s v="US-2017-123281"/>
    <d v="2017-04-02T00:00:00"/>
    <x v="3"/>
    <x v="3"/>
    <x v="28"/>
    <x v="3"/>
    <x v="0"/>
    <s v="Jamie Frazer"/>
    <x v="0"/>
    <x v="11"/>
    <n v="90008"/>
    <s v="FUR-FU-10003724"/>
    <x v="0"/>
    <s v="Furnishings"/>
    <s v="Westinghouse Clip-On Gooseneck Lamps"/>
    <n v="26000"/>
    <x v="3"/>
    <x v="359"/>
    <n v="0"/>
    <n v="0"/>
    <n v="78000"/>
  </r>
  <r>
    <n v="638"/>
    <s v="CA-2017-100524"/>
    <d v="2017-03-31T00:00:00"/>
    <x v="3"/>
    <x v="10"/>
    <x v="23"/>
    <x v="2"/>
    <x v="4"/>
    <s v="Chad McGuire"/>
    <x v="0"/>
    <x v="24"/>
    <n v="10011"/>
    <s v="FUR-FU-10004018"/>
    <x v="0"/>
    <s v="Furnishings"/>
    <s v="Tensor Computer Mounted Lamp"/>
    <n v="30000"/>
    <x v="0"/>
    <x v="31"/>
    <n v="0"/>
    <n v="0"/>
    <n v="60000"/>
  </r>
  <r>
    <n v="639"/>
    <s v="CA-2017-113481"/>
    <d v="2017-01-02T00:00:00"/>
    <x v="3"/>
    <x v="9"/>
    <x v="28"/>
    <x v="1"/>
    <x v="4"/>
    <s v="Aaron Smayling"/>
    <x v="1"/>
    <x v="1"/>
    <n v="28540"/>
    <s v="TEC-MA-10002178"/>
    <x v="2"/>
    <s v="Machines"/>
    <s v="Cisco CP-7937G Unified IP Conference Station Phone"/>
    <n v="696000"/>
    <x v="0"/>
    <x v="360"/>
    <n v="0.5"/>
    <n v="696000"/>
    <n v="696000"/>
  </r>
  <r>
    <n v="640"/>
    <s v="CA-2015-131758"/>
    <d v="2015-05-28T00:00:00"/>
    <x v="1"/>
    <x v="5"/>
    <x v="22"/>
    <x v="2"/>
    <x v="4"/>
    <s v="Karl Braun"/>
    <x v="0"/>
    <x v="20"/>
    <n v="11520"/>
    <s v="OFF-AR-10000411"/>
    <x v="1"/>
    <s v="Art"/>
    <s v="Boston 16701 Slimline Battery Pencil Sharpener"/>
    <n v="48000"/>
    <x v="3"/>
    <x v="11"/>
    <n v="0"/>
    <n v="0"/>
    <n v="144000"/>
  </r>
  <r>
    <n v="641"/>
    <s v="CA-2014-118339"/>
    <d v="2014-03-17T00:00:00"/>
    <x v="2"/>
    <x v="10"/>
    <x v="11"/>
    <x v="3"/>
    <x v="0"/>
    <s v="Bradley Nguyen"/>
    <x v="0"/>
    <x v="31"/>
    <n v="55044"/>
    <s v="OFF-AP-10001154"/>
    <x v="1"/>
    <s v="Appliances"/>
    <s v="Bionaire Personal Warm Mist Humidifier/Vaporizer"/>
    <n v="282000"/>
    <x v="0"/>
    <x v="361"/>
    <n v="0"/>
    <n v="0"/>
    <n v="564000"/>
  </r>
  <r>
    <n v="642"/>
    <s v="CA-2014-153976"/>
    <d v="2014-10-03T00:00:00"/>
    <x v="2"/>
    <x v="2"/>
    <x v="21"/>
    <x v="0"/>
    <x v="0"/>
    <s v="Beth Paige"/>
    <x v="0"/>
    <x v="29"/>
    <n v="60201"/>
    <s v="FUR-CH-10002880"/>
    <x v="0"/>
    <s v="Chairs"/>
    <s v="Global High-Back Leather Tilter, Burgundy"/>
    <n v="259000"/>
    <x v="3"/>
    <x v="332"/>
    <n v="0.3"/>
    <n v="233100"/>
    <n v="543900"/>
  </r>
  <r>
    <n v="643"/>
    <s v="CA-2016-162901"/>
    <d v="2016-03-28T00:00:00"/>
    <x v="0"/>
    <x v="10"/>
    <x v="22"/>
    <x v="1"/>
    <x v="0"/>
    <s v="Aaron Smayling"/>
    <x v="1"/>
    <x v="20"/>
    <n v="22204"/>
    <s v="OFF-ST-10000649"/>
    <x v="1"/>
    <s v="Storage"/>
    <s v="Hanging Personal Folder File"/>
    <n v="32000"/>
    <x v="0"/>
    <x v="119"/>
    <n v="0"/>
    <n v="0"/>
    <n v="64000"/>
  </r>
  <r>
    <n v="644"/>
    <s v="CA-2017-162978"/>
    <d v="2017-05-04T00:00:00"/>
    <x v="3"/>
    <x v="5"/>
    <x v="18"/>
    <x v="3"/>
    <x v="0"/>
    <s v="Lindsay Williams"/>
    <x v="1"/>
    <x v="9"/>
    <n v="94109"/>
    <s v="TEC-PH-10003092"/>
    <x v="2"/>
    <s v="Phones"/>
    <s v="Motorola L804"/>
    <n v="184000"/>
    <x v="1"/>
    <x v="362"/>
    <n v="0.2"/>
    <n v="184000"/>
    <n v="736000"/>
  </r>
  <r>
    <n v="645"/>
    <s v="US-2014-160444"/>
    <d v="2014-07-05T00:00:00"/>
    <x v="2"/>
    <x v="7"/>
    <x v="5"/>
    <x v="1"/>
    <x v="1"/>
    <s v="Dan Campbell"/>
    <x v="0"/>
    <x v="16"/>
    <n v="77036"/>
    <s v="OFF-ST-10001522"/>
    <x v="1"/>
    <s v="Storage"/>
    <s v="Gould Plastics 18-Pocket Panel Bin, 34w x 5-1/4d x 20-1/2h"/>
    <n v="460000"/>
    <x v="3"/>
    <x v="363"/>
    <n v="0.2"/>
    <n v="276000"/>
    <n v="1104000"/>
  </r>
  <r>
    <n v="646"/>
    <s v="CA-2016-145247"/>
    <d v="2016-05-05T00:00:00"/>
    <x v="0"/>
    <x v="5"/>
    <x v="5"/>
    <x v="2"/>
    <x v="4"/>
    <s v="Natalie DeCherney"/>
    <x v="0"/>
    <x v="0"/>
    <n v="40214"/>
    <s v="OFF-PA-10003641"/>
    <x v="1"/>
    <s v="Paper"/>
    <s v="Xerox 1909"/>
    <n v="80000"/>
    <x v="3"/>
    <x v="139"/>
    <n v="0"/>
    <n v="0"/>
    <n v="240000"/>
  </r>
  <r>
    <n v="647"/>
    <s v="CA-2017-160045"/>
    <d v="2017-04-26T00:00:00"/>
    <x v="3"/>
    <x v="3"/>
    <x v="20"/>
    <x v="3"/>
    <x v="0"/>
    <s v="Larry Blacks"/>
    <x v="0"/>
    <x v="25"/>
    <n v="76106"/>
    <s v="FUR-FU-10000010"/>
    <x v="0"/>
    <s v="Furnishings"/>
    <s v="DAX Value U-Channel Document Frames, Easel Back"/>
    <n v="10000"/>
    <x v="8"/>
    <x v="151"/>
    <n v="0.6"/>
    <n v="6000"/>
    <n v="4000"/>
  </r>
  <r>
    <n v="648"/>
    <s v="US-2014-151925"/>
    <d v="2014-09-26T00:00:00"/>
    <x v="2"/>
    <x v="8"/>
    <x v="20"/>
    <x v="3"/>
    <x v="0"/>
    <s v="Kean Takahito"/>
    <x v="0"/>
    <x v="1"/>
    <n v="90049"/>
    <s v="FUR-CH-10002961"/>
    <x v="0"/>
    <s v="Chairs"/>
    <s v="Leather Task Chair, Black"/>
    <n v="146000"/>
    <x v="0"/>
    <x v="364"/>
    <n v="0.2"/>
    <n v="58400"/>
    <n v="233600"/>
  </r>
  <r>
    <n v="649"/>
    <s v="CA-2017-125199"/>
    <d v="2017-10-19T00:00:00"/>
    <x v="3"/>
    <x v="2"/>
    <x v="12"/>
    <x v="0"/>
    <x v="0"/>
    <s v="Harry Marie"/>
    <x v="1"/>
    <x v="34"/>
    <n v="19120"/>
    <s v="OFF-AR-10002956"/>
    <x v="1"/>
    <s v="Art"/>
    <s v="Boston 16801 Nautilus Battery Pencil Sharpener"/>
    <n v="36000"/>
    <x v="2"/>
    <x v="87"/>
    <n v="0.2"/>
    <n v="50400"/>
    <n v="201600"/>
  </r>
  <r>
    <n v="650"/>
    <s v="US-2017-155425"/>
    <d v="2017-11-10T00:00:00"/>
    <x v="3"/>
    <x v="0"/>
    <x v="13"/>
    <x v="1"/>
    <x v="0"/>
    <s v="Ann Blume"/>
    <x v="1"/>
    <x v="35"/>
    <n v="85705"/>
    <s v="OFF-BI-10001036"/>
    <x v="1"/>
    <s v="Binders"/>
    <s v="Cardinal EasyOpen D-Ring Binders"/>
    <n v="19000"/>
    <x v="9"/>
    <x v="273"/>
    <n v="0.7"/>
    <n v="186200"/>
    <n v="79800"/>
  </r>
  <r>
    <n v="651"/>
    <s v="CA-2017-133249"/>
    <d v="2017-07-08T00:00:00"/>
    <x v="3"/>
    <x v="7"/>
    <x v="0"/>
    <x v="0"/>
    <x v="0"/>
    <s v="Sam Zeldin"/>
    <x v="2"/>
    <x v="32"/>
    <n v="90660"/>
    <s v="FUR-FU-10001588"/>
    <x v="0"/>
    <s v="Furnishings"/>
    <s v="Deflect-o SuperTray Unbreakable Stackable Tray, Letter, Black"/>
    <n v="88000"/>
    <x v="1"/>
    <x v="365"/>
    <n v="0"/>
    <n v="0"/>
    <n v="440000"/>
  </r>
  <r>
    <n v="652"/>
    <s v="US-2015-103471"/>
    <d v="2015-12-24T00:00:00"/>
    <x v="1"/>
    <x v="4"/>
    <x v="16"/>
    <x v="2"/>
    <x v="2"/>
    <s v="Jim Radford"/>
    <x v="0"/>
    <x v="33"/>
    <n v="80906"/>
    <s v="FUR-BO-10002613"/>
    <x v="0"/>
    <s v="Bookcases"/>
    <s v="Atlantic Metals Mobile 4-Shelf Bookcases, Custom Colors"/>
    <n v="900000"/>
    <x v="2"/>
    <x v="366"/>
    <n v="0.7"/>
    <n v="4410000"/>
    <n v="1890000"/>
  </r>
  <r>
    <n v="653"/>
    <s v="CA-2017-136672"/>
    <d v="2017-03-07T00:00:00"/>
    <x v="3"/>
    <x v="10"/>
    <x v="29"/>
    <x v="1"/>
    <x v="1"/>
    <s v="Michael Granlund"/>
    <x v="2"/>
    <x v="6"/>
    <n v="20735"/>
    <s v="TEC-AC-10004510"/>
    <x v="2"/>
    <s v="Accessories"/>
    <s v="Logitech Desktop MK120 Mouse and keyboard Combo"/>
    <n v="50000"/>
    <x v="3"/>
    <x v="319"/>
    <n v="0"/>
    <n v="0"/>
    <n v="150000"/>
  </r>
  <r>
    <n v="654"/>
    <s v="US-2014-157021"/>
    <d v="2014-04-01T00:00:00"/>
    <x v="2"/>
    <x v="3"/>
    <x v="26"/>
    <x v="1"/>
    <x v="4"/>
    <s v="Kunst Miller"/>
    <x v="0"/>
    <x v="29"/>
    <n v="94591"/>
    <s v="OFF-LA-10002312"/>
    <x v="1"/>
    <s v="Labels"/>
    <s v="Avery 490"/>
    <n v="30000"/>
    <x v="0"/>
    <x v="31"/>
    <n v="0"/>
    <n v="0"/>
    <n v="60000"/>
  </r>
  <r>
    <n v="655"/>
    <s v="CA-2015-120362"/>
    <d v="2015-09-14T00:00:00"/>
    <x v="1"/>
    <x v="8"/>
    <x v="19"/>
    <x v="2"/>
    <x v="0"/>
    <s v="Christina Anderson"/>
    <x v="0"/>
    <x v="24"/>
    <n v="84604"/>
    <s v="FUR-TA-10003008"/>
    <x v="0"/>
    <s v="Tables"/>
    <s v="Lesro Round Back Collection Coffee Table, End Table"/>
    <n v="913000"/>
    <x v="1"/>
    <x v="367"/>
    <n v="0"/>
    <n v="0"/>
    <n v="4565000"/>
  </r>
  <r>
    <n v="656"/>
    <s v="CA-2014-126361"/>
    <d v="2014-08-04T00:00:00"/>
    <x v="2"/>
    <x v="6"/>
    <x v="18"/>
    <x v="0"/>
    <x v="0"/>
    <s v="Valerie Dominguez"/>
    <x v="0"/>
    <x v="9"/>
    <n v="84062"/>
    <s v="OFF-AP-10003590"/>
    <x v="1"/>
    <s v="Appliances"/>
    <s v="Hoover WindTunnel Plus Canister Vacuum"/>
    <n v="1090000"/>
    <x v="3"/>
    <x v="368"/>
    <n v="0"/>
    <n v="0"/>
    <n v="3270000"/>
  </r>
  <r>
    <n v="657"/>
    <s v="US-2016-100566"/>
    <d v="2016-09-03T00:00:00"/>
    <x v="0"/>
    <x v="8"/>
    <x v="21"/>
    <x v="2"/>
    <x v="0"/>
    <s v="Julie Kriz"/>
    <x v="2"/>
    <x v="29"/>
    <n v="60505"/>
    <s v="FUR-FU-10003394"/>
    <x v="0"/>
    <s v="Furnishings"/>
    <s v="Tenex &quot;The Solids&quot; Textured Chair Mats"/>
    <n v="210000"/>
    <x v="3"/>
    <x v="230"/>
    <n v="0.6"/>
    <n v="378000"/>
    <n v="252000"/>
  </r>
  <r>
    <n v="658"/>
    <s v="US-2016-108504"/>
    <d v="2016-02-05T00:00:00"/>
    <x v="0"/>
    <x v="11"/>
    <x v="5"/>
    <x v="1"/>
    <x v="0"/>
    <s v="Paul Prost"/>
    <x v="2"/>
    <x v="0"/>
    <n v="30080"/>
    <s v="OFF-ST-10002344"/>
    <x v="1"/>
    <s v="Storage"/>
    <s v="Carina 42&quot;Hx23 3/4&quot;W Media Storage Unit"/>
    <n v="81000"/>
    <x v="8"/>
    <x v="164"/>
    <n v="0"/>
    <n v="0"/>
    <n v="81000"/>
  </r>
  <r>
    <n v="659"/>
    <s v="CA-2017-124828"/>
    <d v="2017-07-03T00:00:00"/>
    <x v="3"/>
    <x v="7"/>
    <x v="21"/>
    <x v="2"/>
    <x v="0"/>
    <s v="Yana Sorensen"/>
    <x v="1"/>
    <x v="34"/>
    <n v="27217"/>
    <s v="OFF-AR-10003514"/>
    <x v="1"/>
    <s v="Art"/>
    <s v="4009 Highlighters by Sanford"/>
    <n v="10000"/>
    <x v="3"/>
    <x v="1"/>
    <n v="0.2"/>
    <n v="6000"/>
    <n v="24000"/>
  </r>
  <r>
    <n v="660"/>
    <s v="US-2017-117247"/>
    <d v="2017-10-09T00:00:00"/>
    <x v="3"/>
    <x v="2"/>
    <x v="3"/>
    <x v="3"/>
    <x v="4"/>
    <s v="Cyma Kinney"/>
    <x v="1"/>
    <x v="8"/>
    <n v="60505"/>
    <s v="FUR-TA-10002958"/>
    <x v="0"/>
    <s v="Tables"/>
    <s v="Bevis Oval Conference Table, Walnut"/>
    <n v="653000"/>
    <x v="1"/>
    <x v="369"/>
    <n v="0.5"/>
    <n v="1632500"/>
    <n v="1632500"/>
  </r>
  <r>
    <n v="661"/>
    <s v="CA-2016-124485"/>
    <d v="2016-11-24T00:00:00"/>
    <x v="0"/>
    <x v="0"/>
    <x v="16"/>
    <x v="0"/>
    <x v="0"/>
    <s v="Nat Carroll"/>
    <x v="0"/>
    <x v="33"/>
    <n v="10035"/>
    <s v="OFF-BI-10000822"/>
    <x v="1"/>
    <s v="Binders"/>
    <s v="Acco PRESSTEX Data Binder with Storage Hooks, Light Blue, 9 1/2&quot; X 11&quot;"/>
    <n v="18000"/>
    <x v="6"/>
    <x v="126"/>
    <n v="0.2"/>
    <n v="14400"/>
    <n v="57600"/>
  </r>
  <r>
    <n v="662"/>
    <s v="CA-2016-159212"/>
    <d v="2016-11-01T00:00:00"/>
    <x v="0"/>
    <x v="0"/>
    <x v="26"/>
    <x v="2"/>
    <x v="0"/>
    <s v="Katherine Murray"/>
    <x v="2"/>
    <x v="24"/>
    <n v="24153"/>
    <s v="TEC-PH-10003988"/>
    <x v="2"/>
    <s v="Phones"/>
    <s v="LF Elite 3D Dazzle Designer Hard Case Cover, Lf Stylus Pen and Wiper For Apple Iphone 5c Mini Lite"/>
    <n v="22000"/>
    <x v="0"/>
    <x v="181"/>
    <n v="0"/>
    <n v="0"/>
    <n v="44000"/>
  </r>
  <r>
    <n v="663"/>
    <s v="US-2016-161396"/>
    <d v="2016-04-19T00:00:00"/>
    <x v="0"/>
    <x v="3"/>
    <x v="12"/>
    <x v="3"/>
    <x v="0"/>
    <s v="Gary Mitchum"/>
    <x v="2"/>
    <x v="28"/>
    <n v="43229"/>
    <s v="FUR-TA-10002622"/>
    <x v="0"/>
    <s v="Tables"/>
    <s v="Bush Andora Conference Table, Maple/Graphite Gray Finish"/>
    <n v="206000"/>
    <x v="0"/>
    <x v="161"/>
    <n v="0.4"/>
    <n v="164800"/>
    <n v="247200"/>
  </r>
  <r>
    <n v="664"/>
    <s v="US-2014-118486"/>
    <d v="2014-04-06T00:00:00"/>
    <x v="2"/>
    <x v="3"/>
    <x v="24"/>
    <x v="3"/>
    <x v="0"/>
    <s v="Shirley Daniels"/>
    <x v="2"/>
    <x v="27"/>
    <n v="19143"/>
    <s v="OFF-SU-10004498"/>
    <x v="1"/>
    <s v="Supplies"/>
    <s v="Martin-Yale Premier Letter Opener"/>
    <n v="52000"/>
    <x v="8"/>
    <x v="370"/>
    <n v="0.2"/>
    <n v="10400"/>
    <n v="41600"/>
  </r>
  <r>
    <n v="665"/>
    <s v="CA-2016-130407"/>
    <d v="2016-09-02T00:00:00"/>
    <x v="0"/>
    <x v="8"/>
    <x v="28"/>
    <x v="3"/>
    <x v="0"/>
    <s v="Karen Daniels"/>
    <x v="0"/>
    <x v="15"/>
    <n v="10024"/>
    <s v="OFF-AR-10002240"/>
    <x v="1"/>
    <s v="Art"/>
    <s v="Panasonic KP-150 Electric Pencil Sharpener"/>
    <n v="76000"/>
    <x v="0"/>
    <x v="29"/>
    <n v="0"/>
    <n v="0"/>
    <n v="152000"/>
  </r>
  <r>
    <n v="666"/>
    <s v="US-2016-122245"/>
    <d v="2016-09-25T00:00:00"/>
    <x v="0"/>
    <x v="8"/>
    <x v="10"/>
    <x v="3"/>
    <x v="3"/>
    <s v="Adrian Barton"/>
    <x v="0"/>
    <x v="20"/>
    <n v="85023"/>
    <s v="FUR-TA-10002356"/>
    <x v="0"/>
    <s v="Tables"/>
    <s v="Bevis Boat-Shaped Conference Table"/>
    <n v="394000"/>
    <x v="3"/>
    <x v="145"/>
    <n v="0.5"/>
    <n v="591000"/>
    <n v="591000"/>
  </r>
  <r>
    <n v="667"/>
    <s v="CA-2017-105144"/>
    <d v="2017-11-04T00:00:00"/>
    <x v="3"/>
    <x v="0"/>
    <x v="18"/>
    <x v="3"/>
    <x v="0"/>
    <s v="Sam Zeldin"/>
    <x v="2"/>
    <x v="33"/>
    <n v="75051"/>
    <s v="OFF-LA-10003923"/>
    <x v="1"/>
    <s v="Labels"/>
    <s v="Alphabetical Labels for Top Tab Filing"/>
    <n v="30000"/>
    <x v="0"/>
    <x v="31"/>
    <n v="0.2"/>
    <n v="12000"/>
    <n v="48000"/>
  </r>
  <r>
    <n v="668"/>
    <s v="CA-2016-136329"/>
    <d v="2016-07-09T00:00:00"/>
    <x v="0"/>
    <x v="7"/>
    <x v="3"/>
    <x v="2"/>
    <x v="0"/>
    <s v="Jonathan Doherty"/>
    <x v="1"/>
    <x v="29"/>
    <n v="10035"/>
    <s v="FUR-CH-10002335"/>
    <x v="0"/>
    <s v="Chairs"/>
    <s v="Hon GuestStacker Chair"/>
    <n v="545000"/>
    <x v="0"/>
    <x v="371"/>
    <n v="0.1"/>
    <n v="109000"/>
    <n v="981000"/>
  </r>
  <r>
    <n v="669"/>
    <s v="CA-2014-146640"/>
    <d v="2014-06-30T00:00:00"/>
    <x v="2"/>
    <x v="1"/>
    <x v="17"/>
    <x v="2"/>
    <x v="0"/>
    <s v="Helen Abelman"/>
    <x v="0"/>
    <x v="6"/>
    <n v="10024"/>
    <s v="OFF-BI-10002867"/>
    <x v="1"/>
    <s v="Binders"/>
    <s v="GBC Recycled Regency Composition Covers"/>
    <n v="335000"/>
    <x v="2"/>
    <x v="372"/>
    <n v="0.2"/>
    <n v="469000"/>
    <n v="1876000"/>
  </r>
  <r>
    <n v="670"/>
    <s v="CA-2017-115994"/>
    <d v="2017-01-28T00:00:00"/>
    <x v="3"/>
    <x v="9"/>
    <x v="22"/>
    <x v="3"/>
    <x v="4"/>
    <s v="Beth Thompson"/>
    <x v="2"/>
    <x v="20"/>
    <n v="92627"/>
    <s v="TEC-AC-10000580"/>
    <x v="2"/>
    <s v="Accessories"/>
    <s v="Logitech G13 Programmable Gameboard with LCD Display"/>
    <n v="240000"/>
    <x v="3"/>
    <x v="258"/>
    <n v="0"/>
    <n v="0"/>
    <n v="720000"/>
  </r>
  <r>
    <n v="671"/>
    <s v="CA-2015-126697"/>
    <d v="2015-09-21T00:00:00"/>
    <x v="1"/>
    <x v="8"/>
    <x v="30"/>
    <x v="0"/>
    <x v="0"/>
    <s v="Stuart Van"/>
    <x v="1"/>
    <x v="3"/>
    <n v="77041"/>
    <s v="TEC-PH-10002922"/>
    <x v="2"/>
    <s v="Phones"/>
    <s v="ShoreTel ShorePhone IP 230 VoIP phone"/>
    <n v="947000"/>
    <x v="2"/>
    <x v="373"/>
    <n v="0.2"/>
    <n v="1325800"/>
    <n v="5303200"/>
  </r>
  <r>
    <n v="672"/>
    <s v="CA-2015-124800"/>
    <d v="2015-09-26T00:00:00"/>
    <x v="1"/>
    <x v="8"/>
    <x v="20"/>
    <x v="4"/>
    <x v="4"/>
    <s v="Rick Wilson"/>
    <x v="1"/>
    <x v="23"/>
    <n v="85204"/>
    <s v="OFF-PA-10000501"/>
    <x v="1"/>
    <s v="Paper"/>
    <s v="Petty Cash Envelope"/>
    <n v="87000"/>
    <x v="6"/>
    <x v="374"/>
    <n v="0.2"/>
    <n v="69600"/>
    <n v="278400"/>
  </r>
  <r>
    <n v="673"/>
    <s v="US-2015-164448"/>
    <d v="2015-10-31T00:00:00"/>
    <x v="1"/>
    <x v="2"/>
    <x v="23"/>
    <x v="2"/>
    <x v="0"/>
    <s v="Damala Kotsonis"/>
    <x v="1"/>
    <x v="17"/>
    <n v="93905"/>
    <s v="OFF-BI-10002949"/>
    <x v="1"/>
    <s v="Binders"/>
    <s v="Prestige Round Ring Binders"/>
    <n v="10000"/>
    <x v="0"/>
    <x v="40"/>
    <n v="0.2"/>
    <n v="4000"/>
    <n v="16000"/>
  </r>
  <r>
    <n v="674"/>
    <s v="CA-2017-122700"/>
    <d v="2017-11-26T00:00:00"/>
    <x v="3"/>
    <x v="0"/>
    <x v="20"/>
    <x v="1"/>
    <x v="0"/>
    <s v="Liz Thompson"/>
    <x v="0"/>
    <x v="35"/>
    <n v="43229"/>
    <s v="TEC-PH-10003092"/>
    <x v="2"/>
    <s v="Phones"/>
    <s v="Motorola L804"/>
    <n v="184000"/>
    <x v="7"/>
    <x v="375"/>
    <n v="0.4"/>
    <n v="588800"/>
    <n v="883200"/>
  </r>
  <r>
    <n v="675"/>
    <s v="CA-2014-120768"/>
    <d v="2014-12-19T00:00:00"/>
    <x v="2"/>
    <x v="4"/>
    <x v="12"/>
    <x v="4"/>
    <x v="0"/>
    <s v="Irene Maddox"/>
    <x v="0"/>
    <x v="29"/>
    <n v="35630"/>
    <s v="OFF-BI-10001191"/>
    <x v="1"/>
    <s v="Binders"/>
    <s v="Canvas Sectional Post Binders"/>
    <n v="153000"/>
    <x v="4"/>
    <x v="376"/>
    <n v="0"/>
    <n v="0"/>
    <n v="918000"/>
  </r>
  <r>
    <n v="676"/>
    <s v="US-2016-153129"/>
    <d v="2016-12-26T00:00:00"/>
    <x v="0"/>
    <x v="4"/>
    <x v="20"/>
    <x v="1"/>
    <x v="0"/>
    <s v="Frank Preis"/>
    <x v="0"/>
    <x v="11"/>
    <n v="98105"/>
    <s v="OFF-PA-10003673"/>
    <x v="1"/>
    <s v="Paper"/>
    <s v="Strathmore Photo Mount Cards"/>
    <n v="34000"/>
    <x v="1"/>
    <x v="201"/>
    <n v="0"/>
    <n v="0"/>
    <n v="170000"/>
  </r>
  <r>
    <n v="677"/>
    <s v="CA-2017-106852"/>
    <d v="2017-06-20T00:00:00"/>
    <x v="3"/>
    <x v="1"/>
    <x v="14"/>
    <x v="1"/>
    <x v="0"/>
    <s v="Shui Tom"/>
    <x v="0"/>
    <x v="22"/>
    <n v="44134"/>
    <s v="OFF-PA-10001639"/>
    <x v="1"/>
    <s v="Paper"/>
    <s v="Xerox 203"/>
    <n v="32000"/>
    <x v="4"/>
    <x v="20"/>
    <n v="0.2"/>
    <n v="38400"/>
    <n v="153600"/>
  </r>
  <r>
    <n v="678"/>
    <s v="CA-2015-139731"/>
    <d v="2015-10-15T00:00:00"/>
    <x v="1"/>
    <x v="2"/>
    <x v="4"/>
    <x v="3"/>
    <x v="4"/>
    <s v="Joel Eaton"/>
    <x v="0"/>
    <x v="30"/>
    <n v="79109"/>
    <s v="TEC-AC-10004975"/>
    <x v="2"/>
    <s v="Accessories"/>
    <s v="Plantronics Audio 995 Wireless Stereo Headset"/>
    <n v="264000"/>
    <x v="3"/>
    <x v="377"/>
    <n v="0.2"/>
    <n v="158400"/>
    <n v="633600"/>
  </r>
  <r>
    <n v="679"/>
    <s v="CA-2017-122735"/>
    <d v="2017-04-12T00:00:00"/>
    <x v="3"/>
    <x v="3"/>
    <x v="1"/>
    <x v="1"/>
    <x v="4"/>
    <s v="Bill Donatelli"/>
    <x v="0"/>
    <x v="30"/>
    <n v="2908"/>
    <s v="OFF-BI-10004364"/>
    <x v="1"/>
    <s v="Binders"/>
    <s v="Storex Dura Pro Binders"/>
    <n v="30000"/>
    <x v="1"/>
    <x v="319"/>
    <n v="0"/>
    <n v="0"/>
    <n v="150000"/>
  </r>
  <r>
    <n v="680"/>
    <s v="CA-2017-128160"/>
    <d v="2017-12-19T00:00:00"/>
    <x v="3"/>
    <x v="4"/>
    <x v="12"/>
    <x v="0"/>
    <x v="0"/>
    <s v="Michael Moore"/>
    <x v="0"/>
    <x v="29"/>
    <n v="94110"/>
    <s v="OFF-BI-10001510"/>
    <x v="1"/>
    <s v="Binders"/>
    <s v="Deluxe Heavy-Duty Vinyl Round Ring Binder"/>
    <n v="37000"/>
    <x v="0"/>
    <x v="378"/>
    <n v="0.2"/>
    <n v="14800"/>
    <n v="59200"/>
  </r>
  <r>
    <n v="681"/>
    <s v="CA-2017-117695"/>
    <d v="2017-08-05T00:00:00"/>
    <x v="3"/>
    <x v="6"/>
    <x v="5"/>
    <x v="1"/>
    <x v="4"/>
    <s v="Pauline Webber"/>
    <x v="1"/>
    <x v="9"/>
    <n v="40475"/>
    <s v="OFF-PA-10002713"/>
    <x v="1"/>
    <s v="Paper"/>
    <s v="Adams Phone Message Book, 200 Message Capacity, 8 1/16” x 11”"/>
    <n v="14000"/>
    <x v="0"/>
    <x v="26"/>
    <n v="0"/>
    <n v="0"/>
    <n v="28000"/>
  </r>
  <r>
    <n v="682"/>
    <s v="CA-2015-166135"/>
    <d v="2015-10-01T00:00:00"/>
    <x v="1"/>
    <x v="2"/>
    <x v="26"/>
    <x v="2"/>
    <x v="0"/>
    <s v="Shaun Chance"/>
    <x v="1"/>
    <x v="22"/>
    <n v="80013"/>
    <s v="OFF-ST-10002974"/>
    <x v="1"/>
    <s v="Storage"/>
    <s v="Trav-L-File Heavy-Duty Shuttle II, Black"/>
    <n v="70000"/>
    <x v="6"/>
    <x v="349"/>
    <n v="0.2"/>
    <n v="56000"/>
    <n v="224000"/>
  </r>
  <r>
    <n v="683"/>
    <s v="CA-2016-133725"/>
    <d v="2016-05-23T00:00:00"/>
    <x v="0"/>
    <x v="5"/>
    <x v="27"/>
    <x v="2"/>
    <x v="0"/>
    <s v="Ken Lonsdale"/>
    <x v="0"/>
    <x v="28"/>
    <n v="60623"/>
    <s v="TEC-PH-10004165"/>
    <x v="2"/>
    <s v="Phones"/>
    <s v="Mitel MiVoice 5330e IP Phone"/>
    <n v="1100000"/>
    <x v="5"/>
    <x v="379"/>
    <n v="0.2"/>
    <n v="1980000"/>
    <n v="7920000"/>
  </r>
  <r>
    <n v="684"/>
    <s v="CA-2017-102337"/>
    <d v="2017-06-13T00:00:00"/>
    <x v="3"/>
    <x v="1"/>
    <x v="7"/>
    <x v="2"/>
    <x v="4"/>
    <s v="Shirley Daniels"/>
    <x v="2"/>
    <x v="22"/>
    <n v="60653"/>
    <s v="OFF-ST-10004804"/>
    <x v="1"/>
    <s v="Storage"/>
    <s v="Belkin 19&quot; Vented Equipment Shelf, Black"/>
    <n v="165000"/>
    <x v="6"/>
    <x v="116"/>
    <n v="0.2"/>
    <n v="132000"/>
    <n v="528000"/>
  </r>
  <r>
    <n v="685"/>
    <s v="US-2014-112564"/>
    <d v="2014-04-23T00:00:00"/>
    <x v="2"/>
    <x v="3"/>
    <x v="27"/>
    <x v="1"/>
    <x v="0"/>
    <s v="Theresa Swint"/>
    <x v="1"/>
    <x v="10"/>
    <n v="19134"/>
    <s v="OFF-BI-10004876"/>
    <x v="1"/>
    <s v="Binders"/>
    <s v="Wilson Jones Suede Grain Vinyl Binders"/>
    <n v="3000"/>
    <x v="3"/>
    <x v="224"/>
    <n v="0.7"/>
    <n v="6300"/>
    <n v="2700"/>
  </r>
  <r>
    <n v="686"/>
    <s v="CA-2015-145821"/>
    <d v="2015-05-01T00:00:00"/>
    <x v="1"/>
    <x v="5"/>
    <x v="26"/>
    <x v="1"/>
    <x v="0"/>
    <s v="Jennifer Braxton"/>
    <x v="1"/>
    <x v="29"/>
    <n v="90008"/>
    <s v="TEC-PH-10004348"/>
    <x v="2"/>
    <s v="Phones"/>
    <s v="OtterBox Defender Series Case - iPhone 5c"/>
    <n v="89000"/>
    <x v="3"/>
    <x v="380"/>
    <n v="0.2"/>
    <n v="53400"/>
    <n v="213600"/>
  </r>
  <r>
    <n v="687"/>
    <s v="US-2015-160150"/>
    <d v="2015-07-19T00:00:00"/>
    <x v="1"/>
    <x v="7"/>
    <x v="12"/>
    <x v="3"/>
    <x v="0"/>
    <s v="Thais Sissman"/>
    <x v="0"/>
    <x v="27"/>
    <n v="85023"/>
    <s v="OFF-BI-10004352"/>
    <x v="1"/>
    <s v="Binders"/>
    <s v="Wilson Jones DublLock D-Ring Binders"/>
    <n v="3000"/>
    <x v="8"/>
    <x v="93"/>
    <n v="0.7"/>
    <n v="2100"/>
    <n v="900"/>
  </r>
  <r>
    <n v="688"/>
    <s v="CA-2016-133711"/>
    <d v="2016-11-26T00:00:00"/>
    <x v="0"/>
    <x v="0"/>
    <x v="20"/>
    <x v="1"/>
    <x v="4"/>
    <s v="Mark Cousins"/>
    <x v="1"/>
    <x v="22"/>
    <n v="36608"/>
    <s v="OFF-PA-10001685"/>
    <x v="1"/>
    <s v="Paper"/>
    <s v="Easy-staple paper"/>
    <n v="71000"/>
    <x v="2"/>
    <x v="381"/>
    <n v="0"/>
    <n v="0"/>
    <n v="497000"/>
  </r>
  <r>
    <n v="689"/>
    <s v="CA-2017-148474"/>
    <d v="2017-06-12T00:00:00"/>
    <x v="3"/>
    <x v="1"/>
    <x v="1"/>
    <x v="2"/>
    <x v="3"/>
    <s v="Maria Etezadi"/>
    <x v="2"/>
    <x v="1"/>
    <n v="31907"/>
    <s v="OFF-BI-10000977"/>
    <x v="1"/>
    <s v="Binders"/>
    <s v="Ibico Plastic Spiral Binding Combs"/>
    <n v="92000"/>
    <x v="3"/>
    <x v="382"/>
    <n v="0"/>
    <n v="0"/>
    <n v="276000"/>
  </r>
  <r>
    <n v="690"/>
    <s v="CA-2015-111297"/>
    <d v="2015-08-17T00:00:00"/>
    <x v="1"/>
    <x v="6"/>
    <x v="11"/>
    <x v="1"/>
    <x v="0"/>
    <s v="Shaun Chance"/>
    <x v="1"/>
    <x v="13"/>
    <n v="2740"/>
    <s v="OFF-BI-10002412"/>
    <x v="1"/>
    <s v="Binders"/>
    <s v="Wilson Jones “Snap” Scratch Pad Binder Tool for Ring Binders"/>
    <n v="24000"/>
    <x v="5"/>
    <x v="301"/>
    <n v="0"/>
    <n v="0"/>
    <n v="216000"/>
  </r>
  <r>
    <n v="691"/>
    <s v="CA-2016-123722"/>
    <d v="2016-09-25T00:00:00"/>
    <x v="0"/>
    <x v="8"/>
    <x v="10"/>
    <x v="1"/>
    <x v="0"/>
    <s v="Nicole Hansen"/>
    <x v="1"/>
    <x v="16"/>
    <n v="75061"/>
    <s v="OFF-LA-10001569"/>
    <x v="1"/>
    <s v="Labels"/>
    <s v="Avery 499"/>
    <n v="10000"/>
    <x v="6"/>
    <x v="144"/>
    <n v="0.2"/>
    <n v="8000"/>
    <n v="32000"/>
  </r>
  <r>
    <n v="692"/>
    <s v="CA-2014-155271"/>
    <d v="2014-05-04T00:00:00"/>
    <x v="2"/>
    <x v="5"/>
    <x v="18"/>
    <x v="0"/>
    <x v="4"/>
    <s v="Andrew Allen"/>
    <x v="0"/>
    <x v="5"/>
    <n v="6457"/>
    <s v="FUR-FU-10001473"/>
    <x v="0"/>
    <s v="Furnishings"/>
    <s v="DAX Wood Document Frame"/>
    <n v="28000"/>
    <x v="0"/>
    <x v="71"/>
    <n v="0"/>
    <n v="0"/>
    <n v="56000"/>
  </r>
  <r>
    <n v="693"/>
    <s v="CA-2015-119907"/>
    <d v="2015-12-01T00:00:00"/>
    <x v="1"/>
    <x v="4"/>
    <x v="26"/>
    <x v="1"/>
    <x v="0"/>
    <s v="Logan Currie"/>
    <x v="0"/>
    <x v="0"/>
    <n v="98103"/>
    <s v="OFF-BI-10001765"/>
    <x v="1"/>
    <s v="Binders"/>
    <s v="Wilson Jones Heavy-Duty Casebound Ring Binders with Metal Hinges"/>
    <n v="56000"/>
    <x v="0"/>
    <x v="8"/>
    <n v="0.2"/>
    <n v="22400"/>
    <n v="89600"/>
  </r>
  <r>
    <n v="694"/>
    <s v="US-2016-128902"/>
    <d v="2016-03-11T00:00:00"/>
    <x v="0"/>
    <x v="10"/>
    <x v="2"/>
    <x v="2"/>
    <x v="0"/>
    <s v="Mick Brown"/>
    <x v="0"/>
    <x v="23"/>
    <n v="8360"/>
    <s v="FUR-TA-10001095"/>
    <x v="0"/>
    <s v="Tables"/>
    <s v="Chromcraft Round Conference Tables"/>
    <n v="384000"/>
    <x v="0"/>
    <x v="142"/>
    <n v="0.3"/>
    <n v="230400"/>
    <n v="537600"/>
  </r>
  <r>
    <n v="695"/>
    <s v="CA-2016-152289"/>
    <d v="2016-08-26T00:00:00"/>
    <x v="0"/>
    <x v="6"/>
    <x v="20"/>
    <x v="2"/>
    <x v="0"/>
    <s v="Linda Cazamias"/>
    <x v="1"/>
    <x v="27"/>
    <n v="77506"/>
    <s v="TEC-AC-10004571"/>
    <x v="2"/>
    <s v="Accessories"/>
    <s v="Logitech G700s Rechargeable Gaming Mouse"/>
    <n v="160000"/>
    <x v="0"/>
    <x v="383"/>
    <n v="0.2"/>
    <n v="64000"/>
    <n v="256000"/>
  </r>
  <r>
    <n v="696"/>
    <s v="US-2016-104794"/>
    <d v="2016-12-16T00:00:00"/>
    <x v="0"/>
    <x v="4"/>
    <x v="9"/>
    <x v="1"/>
    <x v="0"/>
    <s v="Keith Dawkins"/>
    <x v="1"/>
    <x v="15"/>
    <n v="10009"/>
    <s v="OFF-FA-10001754"/>
    <x v="1"/>
    <s v="Fasteners"/>
    <s v="Stockwell Gold Paper Clips"/>
    <n v="5000"/>
    <x v="0"/>
    <x v="151"/>
    <n v="0"/>
    <n v="0"/>
    <n v="10000"/>
  </r>
  <r>
    <n v="697"/>
    <s v="CA-2014-151708"/>
    <d v="2014-08-08T00:00:00"/>
    <x v="2"/>
    <x v="6"/>
    <x v="0"/>
    <x v="2"/>
    <x v="0"/>
    <s v="Maria Bertelson"/>
    <x v="0"/>
    <x v="21"/>
    <n v="85301"/>
    <s v="FUR-FU-10001602"/>
    <x v="0"/>
    <s v="Furnishings"/>
    <s v="Eldon Delta Triangular Chair Mat, 52&quot; x 58&quot;, Clear"/>
    <n v="152000"/>
    <x v="6"/>
    <x v="302"/>
    <n v="0.2"/>
    <n v="121600"/>
    <n v="486400"/>
  </r>
  <r>
    <n v="698"/>
    <s v="CA-2015-100769"/>
    <d v="2015-05-16T00:00:00"/>
    <x v="1"/>
    <x v="5"/>
    <x v="9"/>
    <x v="1"/>
    <x v="0"/>
    <s v="Tracy Hopkins"/>
    <x v="2"/>
    <x v="1"/>
    <n v="32216"/>
    <s v="TEC-AC-10002402"/>
    <x v="2"/>
    <s v="Accessories"/>
    <s v="Razer Kraken PRO Over Ear PC and Music Headset"/>
    <n v="240000"/>
    <x v="6"/>
    <x v="169"/>
    <n v="0.2"/>
    <n v="192000"/>
    <n v="768000"/>
  </r>
  <r>
    <n v="699"/>
    <s v="CA-2017-139199"/>
    <d v="2017-12-09T00:00:00"/>
    <x v="3"/>
    <x v="4"/>
    <x v="3"/>
    <x v="3"/>
    <x v="0"/>
    <s v="Damala Kotsonis"/>
    <x v="1"/>
    <x v="1"/>
    <n v="48234"/>
    <s v="FUR-CH-10000847"/>
    <x v="0"/>
    <s v="Chairs"/>
    <s v="Global Executive Mid-Back Manager's Chair"/>
    <n v="873000"/>
    <x v="3"/>
    <x v="384"/>
    <n v="0"/>
    <n v="0"/>
    <n v="2619000"/>
  </r>
  <r>
    <n v="700"/>
    <s v="US-2015-161466"/>
    <d v="2015-09-24T00:00:00"/>
    <x v="1"/>
    <x v="8"/>
    <x v="16"/>
    <x v="0"/>
    <x v="0"/>
    <s v="Odella Nelson"/>
    <x v="1"/>
    <x v="36"/>
    <n v="19120"/>
    <s v="OFF-AR-10000634"/>
    <x v="1"/>
    <s v="Art"/>
    <s v="Newell 320"/>
    <n v="7000"/>
    <x v="0"/>
    <x v="287"/>
    <n v="0.2"/>
    <n v="2800"/>
    <n v="11200"/>
  </r>
  <r>
    <n v="701"/>
    <s v="CA-2017-164959"/>
    <d v="2017-07-11T00:00:00"/>
    <x v="3"/>
    <x v="7"/>
    <x v="2"/>
    <x v="4"/>
    <x v="4"/>
    <s v="Katherine Nockton"/>
    <x v="1"/>
    <x v="13"/>
    <n v="90004"/>
    <s v="OFF-LA-10004272"/>
    <x v="1"/>
    <s v="Labels"/>
    <s v="Avery 482"/>
    <n v="3000"/>
    <x v="3"/>
    <x v="224"/>
    <n v="0"/>
    <n v="0"/>
    <n v="9000"/>
  </r>
  <r>
    <n v="702"/>
    <s v="US-2015-105676"/>
    <d v="2015-12-01T00:00:00"/>
    <x v="1"/>
    <x v="4"/>
    <x v="26"/>
    <x v="0"/>
    <x v="0"/>
    <s v="Neoma Murray"/>
    <x v="0"/>
    <x v="4"/>
    <n v="77036"/>
    <s v="FUR-FU-10004270"/>
    <x v="0"/>
    <s v="Furnishings"/>
    <s v="Eldon Image Series Desk Accessories, Burgundy"/>
    <n v="7000"/>
    <x v="6"/>
    <x v="26"/>
    <n v="0.6"/>
    <n v="16800"/>
    <n v="11200"/>
  </r>
  <r>
    <n v="703"/>
    <s v="CA-2016-113138"/>
    <d v="2016-11-19T00:00:00"/>
    <x v="0"/>
    <x v="0"/>
    <x v="12"/>
    <x v="1"/>
    <x v="0"/>
    <s v="Nora Pelletier"/>
    <x v="2"/>
    <x v="26"/>
    <n v="14304"/>
    <s v="OFF-AR-10003770"/>
    <x v="1"/>
    <s v="Art"/>
    <s v="Newell 340"/>
    <n v="18000"/>
    <x v="4"/>
    <x v="138"/>
    <n v="0"/>
    <n v="0"/>
    <n v="108000"/>
  </r>
  <r>
    <n v="704"/>
    <s v="US-2017-104955"/>
    <d v="2017-03-19T00:00:00"/>
    <x v="3"/>
    <x v="10"/>
    <x v="12"/>
    <x v="1"/>
    <x v="4"/>
    <s v="Catherine Glotzbach"/>
    <x v="2"/>
    <x v="3"/>
    <n v="10024"/>
    <s v="OFF-LA-10003121"/>
    <x v="1"/>
    <s v="Labels"/>
    <s v="Avery 506"/>
    <n v="29000"/>
    <x v="2"/>
    <x v="385"/>
    <n v="0"/>
    <n v="0"/>
    <n v="203000"/>
  </r>
  <r>
    <n v="705"/>
    <s v="CA-2016-121958"/>
    <d v="2016-11-13T00:00:00"/>
    <x v="0"/>
    <x v="0"/>
    <x v="7"/>
    <x v="0"/>
    <x v="0"/>
    <s v="Cindy Stewart"/>
    <x v="0"/>
    <x v="32"/>
    <n v="27360"/>
    <s v="OFF-SU-10000381"/>
    <x v="1"/>
    <s v="Supplies"/>
    <s v="Acme Forged Steel Scissors with Black Enamel Handles"/>
    <n v="28000"/>
    <x v="2"/>
    <x v="208"/>
    <n v="0.2"/>
    <n v="39200"/>
    <n v="156800"/>
  </r>
  <r>
    <n v="706"/>
    <s v="CA-2017-121468"/>
    <d v="2017-11-19T00:00:00"/>
    <x v="3"/>
    <x v="0"/>
    <x v="12"/>
    <x v="1"/>
    <x v="2"/>
    <s v="Katherine Ducich"/>
    <x v="0"/>
    <x v="21"/>
    <n v="92683"/>
    <s v="TEC-PH-10000376"/>
    <x v="2"/>
    <s v="Phones"/>
    <s v="Square Credit Card Reader"/>
    <n v="8000"/>
    <x v="6"/>
    <x v="276"/>
    <n v="0.2"/>
    <n v="6400"/>
    <n v="25600"/>
  </r>
  <r>
    <n v="707"/>
    <s v="US-2016-108455"/>
    <d v="2016-12-02T00:00:00"/>
    <x v="0"/>
    <x v="4"/>
    <x v="28"/>
    <x v="2"/>
    <x v="4"/>
    <s v="Mike Kennedy"/>
    <x v="0"/>
    <x v="27"/>
    <n v="94122"/>
    <s v="OFF-PA-10002262"/>
    <x v="1"/>
    <s v="Paper"/>
    <s v="Xerox 192"/>
    <n v="26000"/>
    <x v="6"/>
    <x v="289"/>
    <n v="0"/>
    <n v="0"/>
    <n v="104000"/>
  </r>
  <r>
    <n v="708"/>
    <s v="CA-2017-101210"/>
    <d v="2017-08-25T00:00:00"/>
    <x v="3"/>
    <x v="6"/>
    <x v="10"/>
    <x v="3"/>
    <x v="4"/>
    <s v="Don Weiss"/>
    <x v="0"/>
    <x v="8"/>
    <n v="38301"/>
    <s v="OFF-AR-10003560"/>
    <x v="1"/>
    <s v="Art"/>
    <s v="Zebra Zazzle Fluorescent Highlighters"/>
    <n v="20000"/>
    <x v="0"/>
    <x v="144"/>
    <n v="0.2"/>
    <n v="8000"/>
    <n v="32000"/>
  </r>
  <r>
    <n v="709"/>
    <s v="US-2016-108098"/>
    <d v="2016-10-14T00:00:00"/>
    <x v="0"/>
    <x v="2"/>
    <x v="19"/>
    <x v="1"/>
    <x v="0"/>
    <s v="Christine Phan"/>
    <x v="1"/>
    <x v="27"/>
    <n v="98115"/>
    <s v="TEC-AC-10000865"/>
    <x v="2"/>
    <s v="Accessories"/>
    <s v="WD My Passport Ultra 500GB Portable External Hard Drive"/>
    <n v="177000"/>
    <x v="3"/>
    <x v="245"/>
    <n v="0"/>
    <n v="0"/>
    <n v="531000"/>
  </r>
  <r>
    <n v="710"/>
    <s v="CA-2014-119032"/>
    <d v="2014-11-27T00:00:00"/>
    <x v="2"/>
    <x v="0"/>
    <x v="8"/>
    <x v="4"/>
    <x v="0"/>
    <s v="Maxwell Schwartz"/>
    <x v="0"/>
    <x v="4"/>
    <n v="10035"/>
    <s v="OFF-FA-10003021"/>
    <x v="1"/>
    <s v="Fasteners"/>
    <s v="Staples"/>
    <n v="4000"/>
    <x v="0"/>
    <x v="100"/>
    <n v="0"/>
    <n v="0"/>
    <n v="8000"/>
  </r>
  <r>
    <n v="711"/>
    <s v="CA-2015-140410"/>
    <d v="2015-11-03T00:00:00"/>
    <x v="1"/>
    <x v="0"/>
    <x v="21"/>
    <x v="2"/>
    <x v="0"/>
    <s v="Corinna Mitchell"/>
    <x v="2"/>
    <x v="20"/>
    <n v="90008"/>
    <s v="TEC-PH-10003580"/>
    <x v="2"/>
    <s v="Phones"/>
    <s v="Cisco IP Phone 7961G-GE VoIP phone"/>
    <n v="1213000"/>
    <x v="2"/>
    <x v="386"/>
    <n v="0.2"/>
    <n v="1698200"/>
    <n v="6792800"/>
  </r>
  <r>
    <n v="712"/>
    <s v="CA-2014-136280"/>
    <d v="2014-11-29T00:00:00"/>
    <x v="2"/>
    <x v="0"/>
    <x v="25"/>
    <x v="3"/>
    <x v="4"/>
    <s v="Corey-Lock"/>
    <x v="0"/>
    <x v="12"/>
    <n v="19143"/>
    <s v="OFF-LA-10000452"/>
    <x v="1"/>
    <s v="Labels"/>
    <s v="Avery 488"/>
    <n v="6000"/>
    <x v="0"/>
    <x v="92"/>
    <n v="0.2"/>
    <n v="2400"/>
    <n v="9600"/>
  </r>
  <r>
    <n v="713"/>
    <s v="CA-2017-151911"/>
    <d v="2017-04-30T00:00:00"/>
    <x v="3"/>
    <x v="3"/>
    <x v="17"/>
    <x v="2"/>
    <x v="0"/>
    <s v="Dionis Lloyd"/>
    <x v="1"/>
    <x v="19"/>
    <n v="10024"/>
    <s v="OFF-EN-10002986"/>
    <x v="1"/>
    <s v="Envelopes"/>
    <s v="#10-4 1/8&quot; x 9 1/2&quot; Premium Diagonal Seam Envelopes"/>
    <n v="114000"/>
    <x v="6"/>
    <x v="338"/>
    <n v="0"/>
    <n v="0"/>
    <n v="456000"/>
  </r>
  <r>
    <n v="714"/>
    <s v="CA-2017-166436"/>
    <d v="2017-11-24T00:00:00"/>
    <x v="3"/>
    <x v="0"/>
    <x v="16"/>
    <x v="2"/>
    <x v="0"/>
    <s v="Todd Sumrall"/>
    <x v="1"/>
    <x v="16"/>
    <n v="10035"/>
    <s v="OFF-PA-10001838"/>
    <x v="1"/>
    <s v="Paper"/>
    <s v="Adams Telephone Message Book W/Dividers/Space For Phone Numbers, 5 1/4&quot;X8 1/2&quot;, 300/Messages"/>
    <n v="6000"/>
    <x v="8"/>
    <x v="33"/>
    <n v="0"/>
    <n v="0"/>
    <n v="6000"/>
  </r>
  <r>
    <n v="715"/>
    <s v="CA-2017-139661"/>
    <d v="2017-10-30T00:00:00"/>
    <x v="3"/>
    <x v="2"/>
    <x v="17"/>
    <x v="2"/>
    <x v="0"/>
    <s v="Jane Waco"/>
    <x v="1"/>
    <x v="28"/>
    <n v="98661"/>
    <s v="FUR-FU-10002885"/>
    <x v="0"/>
    <s v="Furnishings"/>
    <s v="Magna Visual Magnetic Picture Hangers"/>
    <n v="10000"/>
    <x v="0"/>
    <x v="40"/>
    <n v="0"/>
    <n v="0"/>
    <n v="20000"/>
  </r>
  <r>
    <n v="716"/>
    <s v="CA-2014-123925"/>
    <d v="2014-12-17T00:00:00"/>
    <x v="2"/>
    <x v="4"/>
    <x v="11"/>
    <x v="3"/>
    <x v="4"/>
    <s v="Roy Französisch"/>
    <x v="0"/>
    <x v="14"/>
    <n v="31907"/>
    <s v="OFF-AR-10002952"/>
    <x v="1"/>
    <s v="Art"/>
    <s v="Stanley Contemporary Battery Pencil Sharpeners"/>
    <n v="121000"/>
    <x v="3"/>
    <x v="387"/>
    <n v="0"/>
    <n v="0"/>
    <n v="363000"/>
  </r>
  <r>
    <n v="717"/>
    <s v="CA-2017-152485"/>
    <d v="2017-09-04T00:00:00"/>
    <x v="3"/>
    <x v="8"/>
    <x v="18"/>
    <x v="0"/>
    <x v="4"/>
    <s v="John Dryer"/>
    <x v="0"/>
    <x v="26"/>
    <n v="75019"/>
    <s v="OFF-AR-10003759"/>
    <x v="1"/>
    <s v="Art"/>
    <s v="Crayola Anti Dust Chalk, 12/Pack"/>
    <n v="4000"/>
    <x v="2"/>
    <x v="26"/>
    <n v="0.2"/>
    <n v="5600"/>
    <n v="22400"/>
  </r>
  <r>
    <n v="718"/>
    <s v="CA-2016-141586"/>
    <d v="2016-10-17T00:00:00"/>
    <x v="0"/>
    <x v="2"/>
    <x v="11"/>
    <x v="0"/>
    <x v="0"/>
    <s v="Neil Knudson"/>
    <x v="2"/>
    <x v="16"/>
    <n v="94122"/>
    <s v="OFF-BI-10003981"/>
    <x v="1"/>
    <s v="Binders"/>
    <s v="Avery Durable Plastic 1&quot; Binders"/>
    <n v="19000"/>
    <x v="1"/>
    <x v="271"/>
    <n v="0.2"/>
    <n v="19000"/>
    <n v="76000"/>
  </r>
  <r>
    <n v="719"/>
    <s v="CA-2017-130386"/>
    <d v="2017-11-12T00:00:00"/>
    <x v="3"/>
    <x v="0"/>
    <x v="1"/>
    <x v="1"/>
    <x v="2"/>
    <s v="Nathan Gelder"/>
    <x v="0"/>
    <x v="25"/>
    <n v="78745"/>
    <s v="OFF-PA-10002749"/>
    <x v="1"/>
    <s v="Paper"/>
    <s v="Wirebound Message Books, 5-1/2 x 4 Forms, 2 or 4 Forms per Page"/>
    <n v="17000"/>
    <x v="3"/>
    <x v="388"/>
    <n v="0.2"/>
    <n v="10200"/>
    <n v="40800"/>
  </r>
  <r>
    <n v="720"/>
    <s v="CA-2016-100468"/>
    <d v="2016-11-24T00:00:00"/>
    <x v="0"/>
    <x v="0"/>
    <x v="16"/>
    <x v="3"/>
    <x v="4"/>
    <s v="Alyssa Tate"/>
    <x v="2"/>
    <x v="34"/>
    <n v="90045"/>
    <s v="TEC-PH-10001300"/>
    <x v="2"/>
    <s v="Phones"/>
    <s v="iKross Bluetooth Portable Keyboard + Cell Phone Stand Holder + Brush for Apple iPhone 5S 5C 5, 4S 4"/>
    <n v="34000"/>
    <x v="0"/>
    <x v="389"/>
    <n v="0.2"/>
    <n v="13600"/>
    <n v="54400"/>
  </r>
  <r>
    <n v="721"/>
    <s v="CA-2015-153388"/>
    <d v="2015-08-01T00:00:00"/>
    <x v="1"/>
    <x v="6"/>
    <x v="26"/>
    <x v="0"/>
    <x v="4"/>
    <s v="Pauline Chand"/>
    <x v="2"/>
    <x v="23"/>
    <n v="90004"/>
    <s v="OFF-AR-10001868"/>
    <x v="1"/>
    <s v="Art"/>
    <s v="Prang Dustless Chalk Sticks"/>
    <n v="7000"/>
    <x v="6"/>
    <x v="26"/>
    <n v="0"/>
    <n v="0"/>
    <n v="28000"/>
  </r>
  <r>
    <n v="722"/>
    <s v="CA-2017-154935"/>
    <d v="2017-12-24T00:00:00"/>
    <x v="3"/>
    <x v="4"/>
    <x v="16"/>
    <x v="0"/>
    <x v="4"/>
    <s v="Andy Reiter"/>
    <x v="0"/>
    <x v="34"/>
    <n v="10024"/>
    <s v="OFF-BI-10003708"/>
    <x v="1"/>
    <s v="Binders"/>
    <s v="Acco Four Pocket Poly Ring Binder with Label Holder, Smoke, 1&quot;"/>
    <n v="18000"/>
    <x v="3"/>
    <x v="117"/>
    <n v="0.2"/>
    <n v="10800"/>
    <n v="43200"/>
  </r>
  <r>
    <n v="723"/>
    <s v="CA-2016-134208"/>
    <d v="2016-09-17T00:00:00"/>
    <x v="0"/>
    <x v="8"/>
    <x v="11"/>
    <x v="1"/>
    <x v="2"/>
    <s v="Cindy Stewart"/>
    <x v="0"/>
    <x v="1"/>
    <n v="31907"/>
    <s v="TEC-MA-10004458"/>
    <x v="2"/>
    <s v="Machines"/>
    <s v="Lexmark X 9575 Professional All-in-One Color Printer"/>
    <n v="396000"/>
    <x v="6"/>
    <x v="390"/>
    <n v="0"/>
    <n v="0"/>
    <n v="1584000"/>
  </r>
  <r>
    <n v="724"/>
    <s v="CA-2017-108294"/>
    <d v="2017-12-10T00:00:00"/>
    <x v="3"/>
    <x v="4"/>
    <x v="13"/>
    <x v="0"/>
    <x v="0"/>
    <s v="Lindsay Shagiari"/>
    <x v="2"/>
    <x v="7"/>
    <n v="68104"/>
    <s v="OFF-BI-10004965"/>
    <x v="1"/>
    <s v="Binders"/>
    <s v="Ibico Covers for Plastic or Wire Binding Elements"/>
    <n v="35000"/>
    <x v="3"/>
    <x v="82"/>
    <n v="0"/>
    <n v="0"/>
    <n v="105000"/>
  </r>
  <r>
    <n v="725"/>
    <s v="CA-2017-103611"/>
    <d v="2017-09-12T00:00:00"/>
    <x v="3"/>
    <x v="8"/>
    <x v="1"/>
    <x v="0"/>
    <x v="4"/>
    <s v="Jessica Myrick"/>
    <x v="0"/>
    <x v="25"/>
    <n v="90036"/>
    <s v="FUR-FU-10004270"/>
    <x v="0"/>
    <s v="Furnishings"/>
    <s v="Eldon Image Series Desk Accessories, Burgundy"/>
    <n v="7000"/>
    <x v="0"/>
    <x v="287"/>
    <n v="0"/>
    <n v="0"/>
    <n v="14000"/>
  </r>
  <r>
    <n v="726"/>
    <s v="CA-2017-100384"/>
    <d v="2017-06-24T00:00:00"/>
    <x v="3"/>
    <x v="1"/>
    <x v="16"/>
    <x v="2"/>
    <x v="4"/>
    <s v="Nicole Hansen"/>
    <x v="1"/>
    <x v="17"/>
    <n v="91767"/>
    <s v="OFF-AR-10002135"/>
    <x v="1"/>
    <s v="Art"/>
    <s v="Boston Heavy-Duty Trimline Electric Pencil Sharpeners"/>
    <n v="386000"/>
    <x v="7"/>
    <x v="391"/>
    <n v="0"/>
    <n v="0"/>
    <n v="3088000"/>
  </r>
  <r>
    <n v="727"/>
    <s v="CA-2017-112809"/>
    <d v="2017-08-18T00:00:00"/>
    <x v="3"/>
    <x v="6"/>
    <x v="15"/>
    <x v="0"/>
    <x v="0"/>
    <s v="Russell Applegate"/>
    <x v="0"/>
    <x v="17"/>
    <n v="75220"/>
    <s v="OFF-ST-10002276"/>
    <x v="1"/>
    <s v="Storage"/>
    <s v="Safco Steel Mobile File Cart"/>
    <n v="201000"/>
    <x v="3"/>
    <x v="392"/>
    <n v="0.2"/>
    <n v="120600"/>
    <n v="482400"/>
  </r>
  <r>
    <n v="728"/>
    <s v="US-2017-160759"/>
    <d v="2017-12-11T00:00:00"/>
    <x v="3"/>
    <x v="4"/>
    <x v="2"/>
    <x v="3"/>
    <x v="4"/>
    <s v="Arianne Irving"/>
    <x v="0"/>
    <x v="14"/>
    <n v="19120"/>
    <s v="FUR-CH-10002961"/>
    <x v="0"/>
    <s v="Chairs"/>
    <s v="Leather Task Chair, Black"/>
    <n v="146000"/>
    <x v="8"/>
    <x v="393"/>
    <n v="0.3"/>
    <n v="43800"/>
    <n v="102200"/>
  </r>
  <r>
    <n v="729"/>
    <s v="CA-2017-148446"/>
    <d v="2017-12-10T00:00:00"/>
    <x v="3"/>
    <x v="4"/>
    <x v="13"/>
    <x v="0"/>
    <x v="0"/>
    <s v="Michael Chen"/>
    <x v="0"/>
    <x v="35"/>
    <n v="89031"/>
    <s v="FUR-TA-10004256"/>
    <x v="0"/>
    <s v="Tables"/>
    <s v="Bretford “Just In Time” Height-Adjustable Multi-Task Work Tables"/>
    <n v="1670000"/>
    <x v="6"/>
    <x v="394"/>
    <n v="0"/>
    <n v="0"/>
    <n v="6680000"/>
  </r>
  <r>
    <n v="730"/>
    <s v="CA-2014-111059"/>
    <d v="2014-02-03T00:00:00"/>
    <x v="2"/>
    <x v="11"/>
    <x v="21"/>
    <x v="3"/>
    <x v="4"/>
    <s v="Tom Boeckenhauer"/>
    <x v="0"/>
    <x v="25"/>
    <n v="98105"/>
    <s v="OFF-BI-10004593"/>
    <x v="1"/>
    <s v="Binders"/>
    <s v="Ibico Laser Imprintable Binding System Covers"/>
    <n v="252000"/>
    <x v="0"/>
    <x v="317"/>
    <n v="0.2"/>
    <n v="100800"/>
    <n v="403200"/>
  </r>
  <r>
    <n v="731"/>
    <s v="CA-2017-116204"/>
    <d v="2017-02-11T00:00:00"/>
    <x v="3"/>
    <x v="11"/>
    <x v="2"/>
    <x v="3"/>
    <x v="0"/>
    <s v="Victoria Wilson"/>
    <x v="1"/>
    <x v="32"/>
    <n v="94110"/>
    <s v="OFF-BI-10001759"/>
    <x v="1"/>
    <s v="Binders"/>
    <s v="Acco Pressboard Covers with Storage Hooks, 14 7/8&quot; x 11&quot;, Dark Blue"/>
    <n v="7000"/>
    <x v="2"/>
    <x v="395"/>
    <n v="0.2"/>
    <n v="9800"/>
    <n v="39200"/>
  </r>
  <r>
    <n v="732"/>
    <s v="CA-2017-109946"/>
    <d v="2017-04-16T00:00:00"/>
    <x v="3"/>
    <x v="3"/>
    <x v="9"/>
    <x v="2"/>
    <x v="0"/>
    <s v="Paul Lucas"/>
    <x v="2"/>
    <x v="7"/>
    <n v="60610"/>
    <s v="OFF-AR-10001419"/>
    <x v="1"/>
    <s v="Art"/>
    <s v="Newell 325"/>
    <n v="17000"/>
    <x v="1"/>
    <x v="329"/>
    <n v="0.2"/>
    <n v="17000"/>
    <n v="68000"/>
  </r>
  <r>
    <n v="733"/>
    <s v="CA-2015-144806"/>
    <d v="2015-12-06T00:00:00"/>
    <x v="1"/>
    <x v="4"/>
    <x v="24"/>
    <x v="1"/>
    <x v="0"/>
    <s v="Gary Hwang"/>
    <x v="0"/>
    <x v="28"/>
    <n v="85705"/>
    <s v="FUR-FU-10002253"/>
    <x v="0"/>
    <s v="Furnishings"/>
    <s v="Howard Miller 13&quot; Diameter Pewter Finish Round Wall Clock"/>
    <n v="104000"/>
    <x v="4"/>
    <x v="154"/>
    <n v="0.2"/>
    <n v="124800"/>
    <n v="499200"/>
  </r>
  <r>
    <n v="734"/>
    <s v="CA-2016-122392"/>
    <d v="2016-07-22T00:00:00"/>
    <x v="0"/>
    <x v="7"/>
    <x v="6"/>
    <x v="1"/>
    <x v="4"/>
    <s v="Caroline Jumper"/>
    <x v="0"/>
    <x v="20"/>
    <n v="18103"/>
    <s v="OFF-AR-10002221"/>
    <x v="1"/>
    <s v="Art"/>
    <s v="12 Colored Short Pencils"/>
    <n v="5000"/>
    <x v="0"/>
    <x v="151"/>
    <n v="0.2"/>
    <n v="2000"/>
    <n v="8000"/>
  </r>
  <r>
    <n v="735"/>
    <s v="CA-2015-148432"/>
    <d v="2015-11-07T00:00:00"/>
    <x v="1"/>
    <x v="0"/>
    <x v="29"/>
    <x v="0"/>
    <x v="2"/>
    <s v="Mike Caudle"/>
    <x v="1"/>
    <x v="4"/>
    <n v="19711"/>
    <s v="OFF-FA-10004968"/>
    <x v="1"/>
    <s v="Fasteners"/>
    <s v="Rubber Band Ball"/>
    <n v="27000"/>
    <x v="2"/>
    <x v="396"/>
    <n v="0"/>
    <n v="0"/>
    <n v="189000"/>
  </r>
  <r>
    <n v="736"/>
    <s v="CA-2015-103793"/>
    <d v="2015-03-26T00:00:00"/>
    <x v="1"/>
    <x v="10"/>
    <x v="20"/>
    <x v="1"/>
    <x v="0"/>
    <s v="Benjamin Venier"/>
    <x v="1"/>
    <x v="6"/>
    <n v="33142"/>
    <s v="OFF-PA-10001125"/>
    <x v="1"/>
    <s v="Paper"/>
    <s v="Xerox 1988"/>
    <n v="75000"/>
    <x v="3"/>
    <x v="300"/>
    <n v="0.2"/>
    <n v="45000"/>
    <n v="180000"/>
  </r>
  <r>
    <n v="737"/>
    <s v="CA-2017-159884"/>
    <d v="2017-08-31T00:00:00"/>
    <x v="3"/>
    <x v="6"/>
    <x v="23"/>
    <x v="0"/>
    <x v="4"/>
    <s v="Jeremy Farry"/>
    <x v="0"/>
    <x v="11"/>
    <n v="85281"/>
    <s v="OFF-ST-10000344"/>
    <x v="1"/>
    <s v="Storage"/>
    <s v="Neat Ideas Personal Hanging Folder Files, Black"/>
    <n v="11000"/>
    <x v="8"/>
    <x v="296"/>
    <n v="0.2"/>
    <n v="2200"/>
    <n v="8800"/>
  </r>
  <r>
    <n v="738"/>
    <s v="CA-2016-139885"/>
    <d v="2016-12-04T00:00:00"/>
    <x v="0"/>
    <x v="4"/>
    <x v="18"/>
    <x v="3"/>
    <x v="0"/>
    <s v="Ellis Ballard"/>
    <x v="1"/>
    <x v="19"/>
    <n v="10035"/>
    <s v="OFF-ST-10003324"/>
    <x v="1"/>
    <s v="Storage"/>
    <s v="Belkin OmniView SE Rackmount Kit"/>
    <n v="213000"/>
    <x v="4"/>
    <x v="397"/>
    <n v="0"/>
    <n v="0"/>
    <n v="1278000"/>
  </r>
  <r>
    <n v="739"/>
    <s v="CA-2017-124086"/>
    <d v="2017-02-10T00:00:00"/>
    <x v="3"/>
    <x v="11"/>
    <x v="13"/>
    <x v="2"/>
    <x v="0"/>
    <s v="Mike Pelletier"/>
    <x v="2"/>
    <x v="11"/>
    <n v="92677"/>
    <s v="FUR-BO-10004015"/>
    <x v="0"/>
    <s v="Bookcases"/>
    <s v="Bush Andora Bookcase, Maple/Graphite Gray Finish"/>
    <n v="192000"/>
    <x v="0"/>
    <x v="227"/>
    <n v="0.15"/>
    <n v="57600"/>
    <n v="326400"/>
  </r>
  <r>
    <n v="740"/>
    <s v="CA-2016-112389"/>
    <d v="2016-10-29T00:00:00"/>
    <x v="0"/>
    <x v="2"/>
    <x v="25"/>
    <x v="2"/>
    <x v="0"/>
    <s v="Jim Mitchum"/>
    <x v="1"/>
    <x v="27"/>
    <n v="8302"/>
    <s v="OFF-ST-10000419"/>
    <x v="1"/>
    <s v="Storage"/>
    <s v="Rogers Jumbo File, Granite"/>
    <n v="41000"/>
    <x v="3"/>
    <x v="221"/>
    <n v="0"/>
    <n v="0"/>
    <n v="123000"/>
  </r>
  <r>
    <n v="741"/>
    <s v="CA-2017-121888"/>
    <d v="2017-09-15T00:00:00"/>
    <x v="3"/>
    <x v="8"/>
    <x v="4"/>
    <x v="2"/>
    <x v="0"/>
    <s v="Carl Ludwig"/>
    <x v="0"/>
    <x v="0"/>
    <n v="2149"/>
    <s v="TEC-PH-10000439"/>
    <x v="2"/>
    <s v="Phones"/>
    <s v="GE DSL Phone Line Filter"/>
    <n v="40000"/>
    <x v="8"/>
    <x v="144"/>
    <n v="0"/>
    <n v="0"/>
    <n v="40000"/>
  </r>
  <r>
    <n v="742"/>
    <s v="CA-2014-166884"/>
    <d v="2014-03-11T00:00:00"/>
    <x v="2"/>
    <x v="10"/>
    <x v="2"/>
    <x v="2"/>
    <x v="0"/>
    <s v="Chloris Kastensmidt"/>
    <x v="0"/>
    <x v="17"/>
    <n v="43229"/>
    <s v="FUR-FU-10003981"/>
    <x v="0"/>
    <s v="Furnishings"/>
    <s v="Eldon Wave Desk Accessories"/>
    <n v="9000"/>
    <x v="1"/>
    <x v="106"/>
    <n v="0.2"/>
    <n v="9000"/>
    <n v="36000"/>
  </r>
  <r>
    <n v="743"/>
    <s v="CA-2014-107181"/>
    <d v="2014-02-04T00:00:00"/>
    <x v="2"/>
    <x v="11"/>
    <x v="18"/>
    <x v="1"/>
    <x v="0"/>
    <s v="Deborah Brumfield"/>
    <x v="2"/>
    <x v="3"/>
    <n v="92024"/>
    <s v="OFF-BI-10004230"/>
    <x v="1"/>
    <s v="Binders"/>
    <s v="GBC Recycled Grain Textured Covers"/>
    <n v="83000"/>
    <x v="3"/>
    <x v="303"/>
    <n v="0.2"/>
    <n v="49800"/>
    <n v="199200"/>
  </r>
  <r>
    <n v="744"/>
    <s v="CA-2014-150245"/>
    <d v="2014-12-31T00:00:00"/>
    <x v="2"/>
    <x v="4"/>
    <x v="23"/>
    <x v="3"/>
    <x v="4"/>
    <s v="Pamela Coakley"/>
    <x v="1"/>
    <x v="32"/>
    <n v="13601"/>
    <s v="FUR-BO-10002613"/>
    <x v="0"/>
    <s v="Bookcases"/>
    <s v="Atlantic Metals Mobile 4-Shelf Bookcases, Custom Colors"/>
    <n v="900000"/>
    <x v="2"/>
    <x v="366"/>
    <n v="0.2"/>
    <n v="1260000"/>
    <n v="5040000"/>
  </r>
  <r>
    <n v="745"/>
    <s v="CA-2015-111395"/>
    <d v="2015-11-23T00:00:00"/>
    <x v="1"/>
    <x v="0"/>
    <x v="27"/>
    <x v="1"/>
    <x v="1"/>
    <s v="Victoria Brennan"/>
    <x v="1"/>
    <x v="34"/>
    <n v="78207"/>
    <s v="OFF-PA-10000994"/>
    <x v="1"/>
    <s v="Paper"/>
    <s v="Xerox 1915"/>
    <n v="336000"/>
    <x v="6"/>
    <x v="398"/>
    <n v="0.2"/>
    <n v="268800"/>
    <n v="1075200"/>
  </r>
  <r>
    <n v="746"/>
    <s v="CA-2014-134278"/>
    <d v="2014-07-06T00:00:00"/>
    <x v="2"/>
    <x v="7"/>
    <x v="24"/>
    <x v="2"/>
    <x v="3"/>
    <s v="Emily Phan"/>
    <x v="0"/>
    <x v="8"/>
    <n v="10011"/>
    <s v="TEC-CO-10001046"/>
    <x v="2"/>
    <s v="Copiers"/>
    <s v="Canon Imageclass D680 Copier / Fax"/>
    <n v="840000"/>
    <x v="8"/>
    <x v="232"/>
    <n v="0.2"/>
    <n v="168000"/>
    <n v="672000"/>
  </r>
  <r>
    <n v="747"/>
    <s v="US-2017-124926"/>
    <d v="2017-11-13T00:00:00"/>
    <x v="3"/>
    <x v="0"/>
    <x v="7"/>
    <x v="4"/>
    <x v="1"/>
    <s v="Maria Etezadi"/>
    <x v="2"/>
    <x v="9"/>
    <n v="77095"/>
    <s v="OFF-AP-10004868"/>
    <x v="1"/>
    <s v="Appliances"/>
    <s v="Hoover Commercial Soft Guard Upright Vacuum And Disposable Filtration Bags"/>
    <n v="10000"/>
    <x v="4"/>
    <x v="31"/>
    <n v="0.8"/>
    <n v="48000"/>
    <n v="12000"/>
  </r>
  <r>
    <n v="748"/>
    <s v="CA-2016-159345"/>
    <d v="2016-06-17T00:00:00"/>
    <x v="0"/>
    <x v="1"/>
    <x v="11"/>
    <x v="2"/>
    <x v="2"/>
    <s v="Ivan Gibson"/>
    <x v="0"/>
    <x v="21"/>
    <n v="92024"/>
    <s v="OFF-PA-10000806"/>
    <x v="1"/>
    <s v="Paper"/>
    <s v="Xerox 1934"/>
    <n v="112000"/>
    <x v="0"/>
    <x v="127"/>
    <n v="0"/>
    <n v="0"/>
    <n v="224000"/>
  </r>
  <r>
    <n v="749"/>
    <s v="CA-2014-130274"/>
    <d v="2014-05-03T00:00:00"/>
    <x v="2"/>
    <x v="5"/>
    <x v="21"/>
    <x v="3"/>
    <x v="0"/>
    <s v="Joni Sundaresam"/>
    <x v="2"/>
    <x v="22"/>
    <n v="54915"/>
    <s v="OFF-LA-10002195"/>
    <x v="1"/>
    <s v="Labels"/>
    <s v="Avery 481"/>
    <n v="22000"/>
    <x v="2"/>
    <x v="202"/>
    <n v="0"/>
    <n v="0"/>
    <n v="154000"/>
  </r>
  <r>
    <n v="750"/>
    <s v="CA-2017-158386"/>
    <d v="2017-10-16T00:00:00"/>
    <x v="3"/>
    <x v="2"/>
    <x v="9"/>
    <x v="1"/>
    <x v="4"/>
    <s v="Bobby Odegard"/>
    <x v="0"/>
    <x v="3"/>
    <n v="40475"/>
    <s v="OFF-BI-10003719"/>
    <x v="1"/>
    <s v="Binders"/>
    <s v="Large Capacity Hanging Post Binders"/>
    <n v="45000"/>
    <x v="1"/>
    <x v="300"/>
    <n v="0"/>
    <n v="0"/>
    <n v="225000"/>
  </r>
  <r>
    <n v="751"/>
    <s v="CA-2015-111507"/>
    <d v="2015-02-06T00:00:00"/>
    <x v="1"/>
    <x v="11"/>
    <x v="24"/>
    <x v="1"/>
    <x v="0"/>
    <s v="Victoria Wilson"/>
    <x v="1"/>
    <x v="4"/>
    <n v="98006"/>
    <s v="OFF-AR-10001315"/>
    <x v="1"/>
    <s v="Art"/>
    <s v="Newell 310"/>
    <n v="6000"/>
    <x v="3"/>
    <x v="9"/>
    <n v="0"/>
    <n v="0"/>
    <n v="18000"/>
  </r>
  <r>
    <n v="752"/>
    <s v="CA-2017-120761"/>
    <d v="2017-09-04T00:00:00"/>
    <x v="3"/>
    <x v="8"/>
    <x v="18"/>
    <x v="3"/>
    <x v="0"/>
    <s v="Aimee Bixby"/>
    <x v="0"/>
    <x v="10"/>
    <n v="11561"/>
    <s v="TEC-AC-10000171"/>
    <x v="2"/>
    <s v="Accessories"/>
    <s v="Verbatim 25 GB 6x Blu-ray Single Layer Recordable Disc, 25/Pack"/>
    <n v="46000"/>
    <x v="6"/>
    <x v="399"/>
    <n v="0"/>
    <n v="0"/>
    <n v="184000"/>
  </r>
  <r>
    <n v="753"/>
    <s v="CA-2016-109176"/>
    <d v="2016-05-09T00:00:00"/>
    <x v="0"/>
    <x v="5"/>
    <x v="3"/>
    <x v="0"/>
    <x v="0"/>
    <s v="Julia West"/>
    <x v="0"/>
    <x v="2"/>
    <n v="19140"/>
    <s v="OFF-EN-10003134"/>
    <x v="1"/>
    <s v="Envelopes"/>
    <s v="Staple envelope"/>
    <n v="10000"/>
    <x v="8"/>
    <x v="151"/>
    <n v="0.2"/>
    <n v="2000"/>
    <n v="8000"/>
  </r>
  <r>
    <n v="754"/>
    <s v="CA-2015-112116"/>
    <d v="2015-03-16T00:00:00"/>
    <x v="1"/>
    <x v="10"/>
    <x v="9"/>
    <x v="4"/>
    <x v="0"/>
    <s v="Jeremy Ellison"/>
    <x v="0"/>
    <x v="30"/>
    <n v="98103"/>
    <s v="FUR-TA-10001039"/>
    <x v="0"/>
    <s v="Tables"/>
    <s v="KI Adjustable-Height Table"/>
    <n v="172000"/>
    <x v="0"/>
    <x v="400"/>
    <n v="0"/>
    <n v="0"/>
    <n v="344000"/>
  </r>
  <r>
    <n v="755"/>
    <s v="CA-2016-126809"/>
    <d v="2016-04-09T00:00:00"/>
    <x v="0"/>
    <x v="3"/>
    <x v="3"/>
    <x v="3"/>
    <x v="0"/>
    <s v="Edward Becker"/>
    <x v="1"/>
    <x v="16"/>
    <n v="98103"/>
    <s v="OFF-BI-10003712"/>
    <x v="1"/>
    <s v="Binders"/>
    <s v="Acco Pressboard Covers with Storage Hooks, 14 7/8&quot; x 11&quot;, Light Blue"/>
    <n v="6000"/>
    <x v="5"/>
    <x v="117"/>
    <n v="0.2"/>
    <n v="10800"/>
    <n v="43200"/>
  </r>
  <r>
    <n v="756"/>
    <s v="CA-2014-105172"/>
    <d v="2014-04-04T00:00:00"/>
    <x v="2"/>
    <x v="3"/>
    <x v="18"/>
    <x v="1"/>
    <x v="0"/>
    <s v="Paul Knutson"/>
    <x v="2"/>
    <x v="7"/>
    <n v="94109"/>
    <s v="OFF-LA-10001641"/>
    <x v="1"/>
    <s v="Labels"/>
    <s v="Avery 518"/>
    <n v="19000"/>
    <x v="4"/>
    <x v="80"/>
    <n v="0"/>
    <n v="0"/>
    <n v="114000"/>
  </r>
  <r>
    <n v="757"/>
    <s v="CA-2017-107293"/>
    <d v="2017-09-05T00:00:00"/>
    <x v="3"/>
    <x v="8"/>
    <x v="5"/>
    <x v="1"/>
    <x v="4"/>
    <s v="Christopher Schild"/>
    <x v="2"/>
    <x v="10"/>
    <n v="98115"/>
    <s v="OFF-AR-10003732"/>
    <x v="1"/>
    <s v="Art"/>
    <s v="Newell 333"/>
    <n v="20000"/>
    <x v="8"/>
    <x v="40"/>
    <n v="0"/>
    <n v="0"/>
    <n v="20000"/>
  </r>
  <r>
    <n v="758"/>
    <s v="US-2017-102890"/>
    <d v="2017-06-30T00:00:00"/>
    <x v="3"/>
    <x v="1"/>
    <x v="17"/>
    <x v="0"/>
    <x v="0"/>
    <s v="Sheri Gordon"/>
    <x v="0"/>
    <x v="17"/>
    <n v="10011"/>
    <s v="FUR-TA-10000577"/>
    <x v="0"/>
    <s v="Tables"/>
    <s v="Bretford CR4500 Series Slim Rectangular Table"/>
    <n v="958000"/>
    <x v="1"/>
    <x v="2"/>
    <n v="0.4"/>
    <n v="1916000"/>
    <n v="2874000"/>
  </r>
  <r>
    <n v="759"/>
    <s v="CA-2015-158554"/>
    <d v="2015-11-09T00:00:00"/>
    <x v="1"/>
    <x v="0"/>
    <x v="3"/>
    <x v="3"/>
    <x v="0"/>
    <s v="Charlotte Melton"/>
    <x v="0"/>
    <x v="28"/>
    <n v="19134"/>
    <s v="OFF-PA-10004000"/>
    <x v="1"/>
    <s v="Paper"/>
    <s v="While You Were Out Pads, 50 per Pad, 4 x 5 1/4, Green Cycle"/>
    <n v="12000"/>
    <x v="3"/>
    <x v="239"/>
    <n v="0.2"/>
    <n v="7200"/>
    <n v="28800"/>
  </r>
  <r>
    <n v="760"/>
    <s v="CA-2014-116239"/>
    <d v="2014-03-04T00:00:00"/>
    <x v="2"/>
    <x v="10"/>
    <x v="18"/>
    <x v="3"/>
    <x v="0"/>
    <s v="Clay Ludtke"/>
    <x v="0"/>
    <x v="14"/>
    <n v="29203"/>
    <s v="OFF-ST-10001370"/>
    <x v="1"/>
    <s v="Storage"/>
    <s v="Sensible Storage WireTech Storage Systems"/>
    <n v="355000"/>
    <x v="1"/>
    <x v="401"/>
    <n v="0"/>
    <n v="0"/>
    <n v="1775000"/>
  </r>
  <r>
    <n v="761"/>
    <s v="CA-2015-132101"/>
    <d v="2015-03-19T00:00:00"/>
    <x v="1"/>
    <x v="10"/>
    <x v="12"/>
    <x v="0"/>
    <x v="4"/>
    <s v="Jesus Ocampo"/>
    <x v="2"/>
    <x v="28"/>
    <n v="98105"/>
    <s v="TEC-PH-10004539"/>
    <x v="2"/>
    <s v="Phones"/>
    <s v="Wireless Extenders zBoost YX545 SOHO Signal Booster"/>
    <n v="1323000"/>
    <x v="3"/>
    <x v="402"/>
    <n v="0.2"/>
    <n v="793800"/>
    <n v="3175200"/>
  </r>
  <r>
    <n v="762"/>
    <s v="CA-2015-129112"/>
    <d v="2015-11-29T00:00:00"/>
    <x v="1"/>
    <x v="0"/>
    <x v="25"/>
    <x v="2"/>
    <x v="4"/>
    <s v="Anthony Witt"/>
    <x v="0"/>
    <x v="13"/>
    <n v="75002"/>
    <s v="TEC-AC-10003038"/>
    <x v="2"/>
    <s v="Accessories"/>
    <s v="Kingston Digital DataTraveler 16GB USB 2.0"/>
    <n v="22000"/>
    <x v="3"/>
    <x v="84"/>
    <n v="0.2"/>
    <n v="13200"/>
    <n v="52800"/>
  </r>
  <r>
    <n v="763"/>
    <s v="US-2017-152002"/>
    <d v="2017-06-11T00:00:00"/>
    <x v="3"/>
    <x v="1"/>
    <x v="2"/>
    <x v="2"/>
    <x v="0"/>
    <s v="Dianna Vittorini"/>
    <x v="0"/>
    <x v="35"/>
    <n v="90004"/>
    <s v="OFF-PA-10000357"/>
    <x v="1"/>
    <s v="Paper"/>
    <s v="White Dual Perf Computer Printout Paper, 2700 Sheets, 1 Part, Heavyweight, 20 lbs., 14 7/8 x 11"/>
    <n v="123000"/>
    <x v="3"/>
    <x v="403"/>
    <n v="0"/>
    <n v="0"/>
    <n v="369000"/>
  </r>
  <r>
    <n v="764"/>
    <s v="CA-2017-165029"/>
    <d v="2017-11-26T00:00:00"/>
    <x v="3"/>
    <x v="0"/>
    <x v="20"/>
    <x v="3"/>
    <x v="0"/>
    <s v="Adam Hart"/>
    <x v="1"/>
    <x v="12"/>
    <n v="30318"/>
    <s v="OFF-AR-10003504"/>
    <x v="1"/>
    <s v="Art"/>
    <s v="Newell 347"/>
    <n v="13000"/>
    <x v="3"/>
    <x v="136"/>
    <n v="0"/>
    <n v="0"/>
    <n v="39000"/>
  </r>
  <r>
    <n v="765"/>
    <s v="US-2014-157385"/>
    <d v="2014-11-23T00:00:00"/>
    <x v="2"/>
    <x v="0"/>
    <x v="27"/>
    <x v="3"/>
    <x v="0"/>
    <s v="Sanjit Chand"/>
    <x v="0"/>
    <x v="6"/>
    <n v="90004"/>
    <s v="FUR-CH-10000863"/>
    <x v="0"/>
    <s v="Chairs"/>
    <s v="Novimex Swivel Fabric Task Chair"/>
    <n v="302000"/>
    <x v="1"/>
    <x v="404"/>
    <n v="0.2"/>
    <n v="302000"/>
    <n v="1208000"/>
  </r>
  <r>
    <n v="766"/>
    <s v="CA-2014-101602"/>
    <d v="2014-12-15T00:00:00"/>
    <x v="2"/>
    <x v="4"/>
    <x v="4"/>
    <x v="3"/>
    <x v="4"/>
    <s v="Mick Crebagga"/>
    <x v="0"/>
    <x v="7"/>
    <n v="79907"/>
    <s v="TEC-PH-10000169"/>
    <x v="2"/>
    <s v="Phones"/>
    <s v="ARKON Windshield Dashboard Air Vent Car Mount Holder"/>
    <n v="41000"/>
    <x v="3"/>
    <x v="221"/>
    <n v="0.2"/>
    <n v="24600"/>
    <n v="98400"/>
  </r>
  <r>
    <n v="767"/>
    <s v="CA-2016-109057"/>
    <d v="2016-04-22T00:00:00"/>
    <x v="0"/>
    <x v="3"/>
    <x v="6"/>
    <x v="0"/>
    <x v="3"/>
    <s v="Tonja Turnell"/>
    <x v="2"/>
    <x v="32"/>
    <n v="60505"/>
    <s v="OFF-ST-10002406"/>
    <x v="1"/>
    <s v="Storage"/>
    <s v="Pizazz Global Quick File"/>
    <n v="24000"/>
    <x v="0"/>
    <x v="4"/>
    <n v="0.2"/>
    <n v="9600"/>
    <n v="38400"/>
  </r>
  <r>
    <n v="768"/>
    <s v="CA-2016-154403"/>
    <d v="2016-05-23T00:00:00"/>
    <x v="0"/>
    <x v="5"/>
    <x v="27"/>
    <x v="2"/>
    <x v="2"/>
    <s v="Anne Pryor"/>
    <x v="2"/>
    <x v="21"/>
    <n v="35630"/>
    <s v="OFF-PA-10001526"/>
    <x v="1"/>
    <s v="Paper"/>
    <s v="Xerox 1949"/>
    <n v="5000"/>
    <x v="8"/>
    <x v="30"/>
    <n v="0"/>
    <n v="0"/>
    <n v="5000"/>
  </r>
  <r>
    <n v="769"/>
    <s v="CA-2016-102456"/>
    <d v="2016-02-27T00:00:00"/>
    <x v="0"/>
    <x v="11"/>
    <x v="8"/>
    <x v="2"/>
    <x v="0"/>
    <s v="Dan Lawera"/>
    <x v="0"/>
    <x v="17"/>
    <n v="10011"/>
    <s v="OFF-AP-10004336"/>
    <x v="1"/>
    <s v="Appliances"/>
    <s v="Conquest 14 Commercial Heavy-Duty Upright Vacuum, Collection System, Accessory Kit"/>
    <n v="171000"/>
    <x v="3"/>
    <x v="405"/>
    <n v="0"/>
    <n v="0"/>
    <n v="513000"/>
  </r>
  <r>
    <n v="770"/>
    <s v="CA-2015-131338"/>
    <d v="2015-08-09T00:00:00"/>
    <x v="1"/>
    <x v="6"/>
    <x v="3"/>
    <x v="3"/>
    <x v="0"/>
    <s v="Naresj Patel"/>
    <x v="0"/>
    <x v="0"/>
    <n v="10024"/>
    <s v="TEC-PH-10003012"/>
    <x v="2"/>
    <s v="Phones"/>
    <s v="Nortel Meridian M3904 Professional Digital phone"/>
    <n v="247000"/>
    <x v="0"/>
    <x v="135"/>
    <n v="0"/>
    <n v="0"/>
    <n v="494000"/>
  </r>
  <r>
    <n v="771"/>
    <s v="CA-2016-109911"/>
    <d v="2016-05-12T00:00:00"/>
    <x v="0"/>
    <x v="5"/>
    <x v="1"/>
    <x v="0"/>
    <x v="0"/>
    <s v="Vivek Grady"/>
    <x v="1"/>
    <x v="15"/>
    <n v="23464"/>
    <s v="OFF-AR-10001662"/>
    <x v="1"/>
    <s v="Art"/>
    <s v="Rogers Handheld Barrel Pencil Sharpener"/>
    <n v="3000"/>
    <x v="6"/>
    <x v="92"/>
    <n v="0"/>
    <n v="0"/>
    <n v="12000"/>
  </r>
  <r>
    <n v="772"/>
    <s v="US-2016-132423"/>
    <d v="2016-04-15T00:00:00"/>
    <x v="0"/>
    <x v="3"/>
    <x v="4"/>
    <x v="1"/>
    <x v="4"/>
    <s v="Muhammed Yedwab"/>
    <x v="1"/>
    <x v="32"/>
    <n v="76051"/>
    <s v="OFF-AR-10001221"/>
    <x v="1"/>
    <s v="Art"/>
    <s v="Dixon Ticonderoga Erasable Colored Pencil Set, 12-Color"/>
    <n v="34000"/>
    <x v="2"/>
    <x v="406"/>
    <n v="0.2"/>
    <n v="47600"/>
    <n v="190400"/>
  </r>
  <r>
    <n v="773"/>
    <s v="CA-2015-122826"/>
    <d v="2015-06-23T00:00:00"/>
    <x v="1"/>
    <x v="1"/>
    <x v="27"/>
    <x v="3"/>
    <x v="3"/>
    <s v="Rick Duston"/>
    <x v="0"/>
    <x v="19"/>
    <n v="98502"/>
    <s v="TEC-PH-10004830"/>
    <x v="2"/>
    <s v="Phones"/>
    <s v="Pyle PRT45 Retro Home Telephone"/>
    <n v="202000"/>
    <x v="6"/>
    <x v="407"/>
    <n v="0.2"/>
    <n v="161600"/>
    <n v="646400"/>
  </r>
  <r>
    <n v="774"/>
    <s v="CA-2014-117317"/>
    <d v="2014-10-19T00:00:00"/>
    <x v="2"/>
    <x v="2"/>
    <x v="12"/>
    <x v="4"/>
    <x v="0"/>
    <s v="Jeremy Farry"/>
    <x v="0"/>
    <x v="16"/>
    <n v="90032"/>
    <s v="OFF-PA-10004519"/>
    <x v="1"/>
    <s v="Paper"/>
    <s v="Spiral Phone Message Books with Labels by Adams"/>
    <n v="14000"/>
    <x v="3"/>
    <x v="90"/>
    <n v="0"/>
    <n v="0"/>
    <n v="42000"/>
  </r>
  <r>
    <n v="775"/>
    <s v="CA-2015-118423"/>
    <d v="2015-03-24T00:00:00"/>
    <x v="1"/>
    <x v="10"/>
    <x v="16"/>
    <x v="2"/>
    <x v="4"/>
    <s v="Dennis Pardue"/>
    <x v="2"/>
    <x v="30"/>
    <n v="61604"/>
    <s v="FUR-BO-10000362"/>
    <x v="0"/>
    <s v="Bookcases"/>
    <s v="Sauder Inglewood Library Bookcases"/>
    <n v="360000"/>
    <x v="3"/>
    <x v="408"/>
    <n v="0.3"/>
    <n v="324000"/>
    <n v="756000"/>
  </r>
  <r>
    <n v="776"/>
    <s v="CA-2017-149181"/>
    <d v="2017-05-08T00:00:00"/>
    <x v="3"/>
    <x v="5"/>
    <x v="0"/>
    <x v="2"/>
    <x v="4"/>
    <s v="Maribeth Dona"/>
    <x v="0"/>
    <x v="13"/>
    <n v="43229"/>
    <s v="FUR-CH-10004540"/>
    <x v="0"/>
    <s v="Chairs"/>
    <s v="Global Chrome Stack Chair"/>
    <n v="48000"/>
    <x v="0"/>
    <x v="47"/>
    <n v="0.3"/>
    <n v="28800"/>
    <n v="67200"/>
  </r>
  <r>
    <n v="777"/>
    <s v="CA-2017-132234"/>
    <d v="2017-10-16T00:00:00"/>
    <x v="3"/>
    <x v="2"/>
    <x v="9"/>
    <x v="0"/>
    <x v="1"/>
    <s v="Maribeth Yedwab"/>
    <x v="1"/>
    <x v="10"/>
    <n v="10011"/>
    <s v="FUR-FU-10001290"/>
    <x v="0"/>
    <s v="Furnishings"/>
    <s v="Executive Impressions Supervisor Wall Clock"/>
    <n v="127000"/>
    <x v="13"/>
    <x v="409"/>
    <n v="0"/>
    <n v="0"/>
    <n v="1651000"/>
  </r>
  <r>
    <n v="778"/>
    <s v="CA-2017-158876"/>
    <d v="2017-11-19T00:00:00"/>
    <x v="3"/>
    <x v="0"/>
    <x v="12"/>
    <x v="1"/>
    <x v="0"/>
    <s v="Aimee Bixby"/>
    <x v="0"/>
    <x v="34"/>
    <n v="75007"/>
    <s v="OFF-PA-10000308"/>
    <x v="1"/>
    <s v="Paper"/>
    <s v="Xerox 1901"/>
    <n v="17000"/>
    <x v="6"/>
    <x v="389"/>
    <n v="0.2"/>
    <n v="13600"/>
    <n v="54400"/>
  </r>
  <r>
    <n v="779"/>
    <s v="CA-2016-164672"/>
    <d v="2016-05-08T00:00:00"/>
    <x v="0"/>
    <x v="5"/>
    <x v="0"/>
    <x v="1"/>
    <x v="1"/>
    <s v="George Bell"/>
    <x v="1"/>
    <x v="10"/>
    <n v="19901"/>
    <s v="FUR-FU-10001488"/>
    <x v="0"/>
    <s v="Furnishings"/>
    <s v="Tenex 46&quot; x 60&quot; Computer Anti-Static Chairmat, Rectangular Shaped"/>
    <n v="212000"/>
    <x v="0"/>
    <x v="410"/>
    <n v="0"/>
    <n v="0"/>
    <n v="424000"/>
  </r>
  <r>
    <n v="780"/>
    <s v="US-2016-132857"/>
    <d v="2016-12-11T00:00:00"/>
    <x v="0"/>
    <x v="4"/>
    <x v="2"/>
    <x v="2"/>
    <x v="4"/>
    <s v="Cynthia Arntzen"/>
    <x v="0"/>
    <x v="13"/>
    <n v="37167"/>
    <s v="OFF-AR-10003251"/>
    <x v="1"/>
    <s v="Art"/>
    <s v="Prang Drawing Pencil Set"/>
    <n v="7000"/>
    <x v="3"/>
    <x v="67"/>
    <n v="0.2"/>
    <n v="4200"/>
    <n v="16800"/>
  </r>
  <r>
    <n v="781"/>
    <s v="CA-2017-116645"/>
    <d v="2017-11-30T00:00:00"/>
    <x v="3"/>
    <x v="0"/>
    <x v="17"/>
    <x v="0"/>
    <x v="4"/>
    <s v="Max Engle"/>
    <x v="0"/>
    <x v="18"/>
    <n v="19711"/>
    <s v="OFF-AR-10001044"/>
    <x v="1"/>
    <s v="Art"/>
    <s v="BOSTON Ranger #55 Pencil Sharpener, Black"/>
    <n v="156000"/>
    <x v="4"/>
    <x v="411"/>
    <n v="0"/>
    <n v="0"/>
    <n v="936000"/>
  </r>
  <r>
    <n v="782"/>
    <s v="US-2016-115819"/>
    <d v="2016-04-19T00:00:00"/>
    <x v="0"/>
    <x v="3"/>
    <x v="12"/>
    <x v="3"/>
    <x v="1"/>
    <s v="Jas O'Carroll"/>
    <x v="0"/>
    <x v="13"/>
    <n v="90049"/>
    <s v="TEC-PH-10004700"/>
    <x v="2"/>
    <s v="Phones"/>
    <s v="PowerGen Dual USB Car Charger"/>
    <n v="10000"/>
    <x v="1"/>
    <x v="76"/>
    <n v="0.2"/>
    <n v="10000"/>
    <n v="40000"/>
  </r>
  <r>
    <n v="783"/>
    <s v="CA-2014-156349"/>
    <d v="2014-05-26T00:00:00"/>
    <x v="2"/>
    <x v="5"/>
    <x v="20"/>
    <x v="2"/>
    <x v="0"/>
    <s v="Marina Lichtenstein"/>
    <x v="1"/>
    <x v="7"/>
    <n v="90008"/>
    <s v="FUR-BO-10000362"/>
    <x v="0"/>
    <s v="Bookcases"/>
    <s v="Sauder Inglewood Library Bookcases"/>
    <n v="360000"/>
    <x v="0"/>
    <x v="258"/>
    <n v="0.15"/>
    <n v="108000"/>
    <n v="612000"/>
  </r>
  <r>
    <n v="784"/>
    <s v="CA-2017-138380"/>
    <d v="2017-12-21T00:00:00"/>
    <x v="3"/>
    <x v="4"/>
    <x v="30"/>
    <x v="1"/>
    <x v="2"/>
    <s v="Yana Sorensen"/>
    <x v="1"/>
    <x v="0"/>
    <n v="94601"/>
    <s v="OFF-ST-10003306"/>
    <x v="1"/>
    <s v="Storage"/>
    <s v="Letter Size Cart"/>
    <n v="715000"/>
    <x v="2"/>
    <x v="412"/>
    <n v="0"/>
    <n v="0"/>
    <n v="5005000"/>
  </r>
  <r>
    <n v="785"/>
    <s v="US-2016-113509"/>
    <d v="2016-03-15T00:00:00"/>
    <x v="0"/>
    <x v="10"/>
    <x v="4"/>
    <x v="3"/>
    <x v="4"/>
    <s v="Paul Lucas"/>
    <x v="2"/>
    <x v="28"/>
    <n v="19143"/>
    <s v="TEC-AC-10004855"/>
    <x v="2"/>
    <s v="Accessories"/>
    <s v="V7 USB Numeric Keypad"/>
    <n v="84000"/>
    <x v="3"/>
    <x v="87"/>
    <n v="0.2"/>
    <n v="50400"/>
    <n v="201600"/>
  </r>
  <r>
    <n v="786"/>
    <s v="CA-2015-130022"/>
    <d v="2015-08-10T00:00:00"/>
    <x v="1"/>
    <x v="6"/>
    <x v="13"/>
    <x v="2"/>
    <x v="0"/>
    <s v="Julie Kriz"/>
    <x v="2"/>
    <x v="1"/>
    <n v="55122"/>
    <s v="OFF-LA-10002787"/>
    <x v="1"/>
    <s v="Labels"/>
    <s v="Avery 480"/>
    <n v="4000"/>
    <x v="8"/>
    <x v="75"/>
    <n v="0"/>
    <n v="0"/>
    <n v="4000"/>
  </r>
  <r>
    <n v="787"/>
    <s v="US-2016-118780"/>
    <d v="2016-09-10T00:00:00"/>
    <x v="0"/>
    <x v="8"/>
    <x v="13"/>
    <x v="0"/>
    <x v="4"/>
    <s v="Parhena Norris"/>
    <x v="2"/>
    <x v="32"/>
    <n v="10011"/>
    <s v="OFF-ST-10000352"/>
    <x v="1"/>
    <s v="Storage"/>
    <s v="Acco Perma 2700 Stacking Storage Drawers"/>
    <n v="60000"/>
    <x v="0"/>
    <x v="160"/>
    <n v="0"/>
    <n v="0"/>
    <n v="120000"/>
  </r>
  <r>
    <n v="788"/>
    <s v="CA-2017-108560"/>
    <d v="2017-07-08T00:00:00"/>
    <x v="3"/>
    <x v="7"/>
    <x v="0"/>
    <x v="1"/>
    <x v="0"/>
    <s v="Jenna Caffey"/>
    <x v="0"/>
    <x v="1"/>
    <n v="98031"/>
    <s v="FUR-FU-10002937"/>
    <x v="0"/>
    <s v="Furnishings"/>
    <s v="GE 48&quot; Fluorescent Tube, Cool White Energy Saver, 34 Watts, 30/Box"/>
    <n v="199000"/>
    <x v="0"/>
    <x v="413"/>
    <n v="0"/>
    <n v="0"/>
    <n v="398000"/>
  </r>
  <r>
    <n v="789"/>
    <s v="CA-2015-157084"/>
    <d v="2015-12-19T00:00:00"/>
    <x v="1"/>
    <x v="4"/>
    <x v="12"/>
    <x v="4"/>
    <x v="0"/>
    <s v="James Galang"/>
    <x v="0"/>
    <x v="0"/>
    <n v="90049"/>
    <s v="TEC-PH-10002922"/>
    <x v="2"/>
    <s v="Phones"/>
    <s v="ShoreTel ShorePhone IP 230 VoIP phone"/>
    <n v="947000"/>
    <x v="1"/>
    <x v="414"/>
    <n v="0.2"/>
    <n v="947000"/>
    <n v="3788000"/>
  </r>
  <r>
    <n v="790"/>
    <s v="CA-2015-164539"/>
    <d v="2015-11-16T00:00:00"/>
    <x v="1"/>
    <x v="0"/>
    <x v="9"/>
    <x v="3"/>
    <x v="0"/>
    <s v="Philisse Overcash"/>
    <x v="2"/>
    <x v="21"/>
    <n v="10011"/>
    <s v="OFF-AP-10002457"/>
    <x v="1"/>
    <s v="Appliances"/>
    <s v="Eureka The Boss Plus 12-Amp Hard Box Upright Vacuum, Red"/>
    <n v="210000"/>
    <x v="1"/>
    <x v="415"/>
    <n v="0"/>
    <n v="0"/>
    <n v="1050000"/>
  </r>
  <r>
    <n v="791"/>
    <s v="CA-2015-143119"/>
    <d v="2015-09-24T00:00:00"/>
    <x v="1"/>
    <x v="8"/>
    <x v="16"/>
    <x v="0"/>
    <x v="1"/>
    <s v="Marc Crier"/>
    <x v="0"/>
    <x v="4"/>
    <n v="70506"/>
    <s v="FUR-CH-10001270"/>
    <x v="0"/>
    <s v="Chairs"/>
    <s v="Harbour Creations Steel Folding Chair"/>
    <n v="173000"/>
    <x v="4"/>
    <x v="416"/>
    <n v="0"/>
    <n v="0"/>
    <n v="1038000"/>
  </r>
  <r>
    <n v="792"/>
    <s v="CA-2017-101049"/>
    <d v="2017-06-21T00:00:00"/>
    <x v="3"/>
    <x v="1"/>
    <x v="30"/>
    <x v="3"/>
    <x v="4"/>
    <s v="Alan Shonely"/>
    <x v="0"/>
    <x v="24"/>
    <n v="44105"/>
    <s v="FUR-FU-10004415"/>
    <x v="0"/>
    <s v="Furnishings"/>
    <s v="Stacking Tray, Side-Loading, Legal, Smoke"/>
    <n v="18000"/>
    <x v="1"/>
    <x v="15"/>
    <n v="0.2"/>
    <n v="18000"/>
    <n v="72000"/>
  </r>
  <r>
    <n v="793"/>
    <s v="CA-2016-106530"/>
    <d v="2016-05-08T00:00:00"/>
    <x v="0"/>
    <x v="5"/>
    <x v="0"/>
    <x v="4"/>
    <x v="0"/>
    <s v="Clay Ludtke"/>
    <x v="0"/>
    <x v="16"/>
    <n v="44105"/>
    <s v="OFF-ST-10002011"/>
    <x v="1"/>
    <s v="Storage"/>
    <s v="Smead Adjustable Mobile File Trolley with Lockable Top"/>
    <n v="1007000"/>
    <x v="3"/>
    <x v="417"/>
    <n v="0.2"/>
    <n v="604200"/>
    <n v="2416800"/>
  </r>
  <r>
    <n v="794"/>
    <s v="CA-2014-168984"/>
    <d v="2014-11-26T00:00:00"/>
    <x v="2"/>
    <x v="0"/>
    <x v="20"/>
    <x v="2"/>
    <x v="0"/>
    <s v="Natalie Webber"/>
    <x v="0"/>
    <x v="25"/>
    <n v="97224"/>
    <s v="OFF-PA-10001166"/>
    <x v="1"/>
    <s v="Paper"/>
    <s v="Xerox 2"/>
    <n v="16000"/>
    <x v="3"/>
    <x v="4"/>
    <n v="0.2"/>
    <n v="9600"/>
    <n v="38400"/>
  </r>
  <r>
    <n v="795"/>
    <s v="CA-2016-157266"/>
    <d v="2016-05-26T00:00:00"/>
    <x v="0"/>
    <x v="5"/>
    <x v="20"/>
    <x v="2"/>
    <x v="4"/>
    <s v="Toby Braunhardt"/>
    <x v="0"/>
    <x v="24"/>
    <n v="20016"/>
    <s v="OFF-PA-10002689"/>
    <x v="1"/>
    <s v="Paper"/>
    <s v="Weyerhaeuser First Choice Laser/Copy Paper (20Lb. and 88 Bright)"/>
    <n v="20000"/>
    <x v="3"/>
    <x v="31"/>
    <n v="0"/>
    <n v="0"/>
    <n v="60000"/>
  </r>
  <r>
    <n v="796"/>
    <s v="US-2014-134712"/>
    <d v="2014-11-29T00:00:00"/>
    <x v="2"/>
    <x v="0"/>
    <x v="25"/>
    <x v="1"/>
    <x v="2"/>
    <s v="Bill Stewart"/>
    <x v="1"/>
    <x v="18"/>
    <n v="60076"/>
    <s v="OFF-FA-10003112"/>
    <x v="1"/>
    <s v="Fasteners"/>
    <s v="Staples"/>
    <n v="32000"/>
    <x v="0"/>
    <x v="119"/>
    <n v="0.2"/>
    <n v="12800"/>
    <n v="51200"/>
  </r>
  <r>
    <n v="797"/>
    <s v="CA-2015-111829"/>
    <d v="2015-03-19T00:00:00"/>
    <x v="1"/>
    <x v="10"/>
    <x v="12"/>
    <x v="3"/>
    <x v="0"/>
    <s v="Fred Hopkins"/>
    <x v="1"/>
    <x v="29"/>
    <n v="98115"/>
    <s v="OFF-ST-10000142"/>
    <x v="1"/>
    <s v="Storage"/>
    <s v="Deluxe Rollaway Locking File with Drawer"/>
    <n v="1248000"/>
    <x v="3"/>
    <x v="418"/>
    <n v="0"/>
    <n v="0"/>
    <n v="3744000"/>
  </r>
  <r>
    <n v="798"/>
    <s v="CA-2015-105221"/>
    <d v="2015-11-01T00:00:00"/>
    <x v="1"/>
    <x v="0"/>
    <x v="26"/>
    <x v="0"/>
    <x v="4"/>
    <s v="Valerie Mitchum"/>
    <x v="2"/>
    <x v="8"/>
    <n v="19140"/>
    <s v="TEC-AC-10002323"/>
    <x v="2"/>
    <s v="Accessories"/>
    <s v="SanDisk Ultra 32 GB MicroSDHC Class 10 Memory Card"/>
    <n v="177000"/>
    <x v="0"/>
    <x v="419"/>
    <n v="0.2"/>
    <n v="70800"/>
    <n v="283200"/>
  </r>
  <r>
    <n v="799"/>
    <s v="CA-2015-120341"/>
    <d v="2015-09-26T00:00:00"/>
    <x v="1"/>
    <x v="8"/>
    <x v="20"/>
    <x v="0"/>
    <x v="0"/>
    <s v="Sarah Foster"/>
    <x v="0"/>
    <x v="34"/>
    <n v="19143"/>
    <s v="OFF-BI-10004224"/>
    <x v="1"/>
    <s v="Binders"/>
    <s v="Catalog Binders with Expanding Posts"/>
    <n v="122000"/>
    <x v="4"/>
    <x v="209"/>
    <n v="0.7"/>
    <n v="512399.99999999994"/>
    <n v="219600.00000000006"/>
  </r>
  <r>
    <n v="800"/>
    <s v="CA-2014-135699"/>
    <d v="2014-08-29T00:00:00"/>
    <x v="2"/>
    <x v="6"/>
    <x v="25"/>
    <x v="0"/>
    <x v="1"/>
    <s v="Hilary Holden"/>
    <x v="1"/>
    <x v="16"/>
    <n v="94110"/>
    <s v="OFF-PA-10004475"/>
    <x v="1"/>
    <s v="Paper"/>
    <s v="Xerox 1940"/>
    <n v="110000"/>
    <x v="0"/>
    <x v="328"/>
    <n v="0"/>
    <n v="0"/>
    <n v="220000"/>
  </r>
  <r>
    <n v="801"/>
    <s v="US-2017-132444"/>
    <d v="2017-11-18T00:00:00"/>
    <x v="3"/>
    <x v="0"/>
    <x v="15"/>
    <x v="2"/>
    <x v="0"/>
    <s v="Christina DeMoss"/>
    <x v="0"/>
    <x v="23"/>
    <n v="98105"/>
    <s v="OFF-ST-10003442"/>
    <x v="1"/>
    <s v="Storage"/>
    <s v="Eldon Portable Mobile Manager"/>
    <n v="159000"/>
    <x v="4"/>
    <x v="420"/>
    <n v="0"/>
    <n v="0"/>
    <n v="954000"/>
  </r>
  <r>
    <n v="802"/>
    <s v="CA-2014-127159"/>
    <d v="2014-05-12T00:00:00"/>
    <x v="2"/>
    <x v="5"/>
    <x v="1"/>
    <x v="2"/>
    <x v="1"/>
    <s v="Hunter Lopez"/>
    <x v="0"/>
    <x v="1"/>
    <n v="53209"/>
    <s v="FUR-FU-10000010"/>
    <x v="0"/>
    <s v="Furnishings"/>
    <s v="DAX Value U-Channel Document Frames, Easel Back"/>
    <n v="10000"/>
    <x v="2"/>
    <x v="148"/>
    <n v="0"/>
    <n v="0"/>
    <n v="70000"/>
  </r>
  <r>
    <n v="803"/>
    <s v="CA-2017-161809"/>
    <d v="2017-01-20T00:00:00"/>
    <x v="3"/>
    <x v="9"/>
    <x v="14"/>
    <x v="0"/>
    <x v="4"/>
    <s v="Thea Hendricks"/>
    <x v="0"/>
    <x v="34"/>
    <n v="90045"/>
    <s v="TEC-PH-10004922"/>
    <x v="2"/>
    <s v="Phones"/>
    <s v="RCA Visys Integrated PBX 8-Line Router"/>
    <n v="161000"/>
    <x v="3"/>
    <x v="421"/>
    <n v="0.2"/>
    <n v="96600"/>
    <n v="386400"/>
  </r>
  <r>
    <n v="804"/>
    <s v="CA-2017-127285"/>
    <d v="2017-10-30T00:00:00"/>
    <x v="3"/>
    <x v="2"/>
    <x v="17"/>
    <x v="3"/>
    <x v="4"/>
    <s v="Michelle Moray"/>
    <x v="0"/>
    <x v="26"/>
    <n v="98115"/>
    <s v="OFF-BI-10004330"/>
    <x v="1"/>
    <s v="Binders"/>
    <s v="GBC Velobind Prepunched Cover Sets, Regency Series"/>
    <n v="89000"/>
    <x v="3"/>
    <x v="380"/>
    <n v="0.2"/>
    <n v="53400"/>
    <n v="213600"/>
  </r>
  <r>
    <n v="805"/>
    <s v="CA-2017-144526"/>
    <d v="2017-04-30T00:00:00"/>
    <x v="3"/>
    <x v="3"/>
    <x v="17"/>
    <x v="2"/>
    <x v="0"/>
    <s v="Quincy Jones"/>
    <x v="1"/>
    <x v="2"/>
    <n v="19143"/>
    <s v="TEC-PH-10002549"/>
    <x v="2"/>
    <s v="Phones"/>
    <s v="Polycom SoundPoint IP 450 VoIP phone"/>
    <n v="678000"/>
    <x v="1"/>
    <x v="422"/>
    <n v="0.4"/>
    <n v="1356000"/>
    <n v="2034000"/>
  </r>
  <r>
    <n v="806"/>
    <s v="CA-2016-128531"/>
    <d v="2016-11-24T00:00:00"/>
    <x v="0"/>
    <x v="0"/>
    <x v="16"/>
    <x v="4"/>
    <x v="0"/>
    <s v="Neola Schneider"/>
    <x v="0"/>
    <x v="35"/>
    <n v="75217"/>
    <s v="OFF-ST-10001325"/>
    <x v="1"/>
    <s v="Storage"/>
    <s v="Sterilite Officeware Hinged File Box"/>
    <n v="17000"/>
    <x v="1"/>
    <x v="329"/>
    <n v="0.2"/>
    <n v="17000"/>
    <n v="68000"/>
  </r>
  <r>
    <n v="807"/>
    <s v="US-2015-157154"/>
    <d v="2015-01-10T00:00:00"/>
    <x v="1"/>
    <x v="9"/>
    <x v="13"/>
    <x v="3"/>
    <x v="0"/>
    <s v="Michael Moore"/>
    <x v="0"/>
    <x v="26"/>
    <n v="10011"/>
    <s v="FUR-TA-10001889"/>
    <x v="0"/>
    <s v="Tables"/>
    <s v="Bush Advantage Collection Racetrack Conference Table"/>
    <n v="1019000"/>
    <x v="6"/>
    <x v="423"/>
    <n v="0.4"/>
    <n v="1630400"/>
    <n v="2445600"/>
  </r>
  <r>
    <n v="808"/>
    <s v="CA-2017-159457"/>
    <d v="2017-10-19T00:00:00"/>
    <x v="3"/>
    <x v="2"/>
    <x v="12"/>
    <x v="4"/>
    <x v="0"/>
    <s v="Rick Duston"/>
    <x v="0"/>
    <x v="29"/>
    <n v="77095"/>
    <s v="TEC-PH-10002185"/>
    <x v="2"/>
    <s v="Phones"/>
    <s v="QVS USB Car Charger 2-Port 2.1Amp for iPod/iPhone/iPad/iPad 2/iPad 3"/>
    <n v="17000"/>
    <x v="3"/>
    <x v="388"/>
    <n v="0.2"/>
    <n v="10200"/>
    <n v="40800"/>
  </r>
  <r>
    <n v="809"/>
    <s v="CA-2016-107615"/>
    <d v="2016-03-22T00:00:00"/>
    <x v="0"/>
    <x v="10"/>
    <x v="6"/>
    <x v="2"/>
    <x v="4"/>
    <s v="Robert Barroso"/>
    <x v="1"/>
    <x v="18"/>
    <n v="89031"/>
    <s v="TEC-AC-10001013"/>
    <x v="2"/>
    <s v="Accessories"/>
    <s v="Logitech ClearChat Comfort/USB Headset H390"/>
    <n v="59000"/>
    <x v="0"/>
    <x v="186"/>
    <n v="0"/>
    <n v="0"/>
    <n v="118000"/>
  </r>
  <r>
    <n v="810"/>
    <s v="CA-2017-111647"/>
    <d v="2017-07-03T00:00:00"/>
    <x v="3"/>
    <x v="7"/>
    <x v="21"/>
    <x v="2"/>
    <x v="0"/>
    <s v="Rob Dowd"/>
    <x v="0"/>
    <x v="8"/>
    <n v="75023"/>
    <s v="TEC-PH-10002726"/>
    <x v="2"/>
    <s v="Phones"/>
    <s v="netTALK DUO VoIP Telephone Service"/>
    <n v="168000"/>
    <x v="6"/>
    <x v="424"/>
    <n v="0.2"/>
    <n v="134400"/>
    <n v="537600"/>
  </r>
  <r>
    <n v="811"/>
    <s v="CA-2015-150560"/>
    <d v="2015-12-11T00:00:00"/>
    <x v="1"/>
    <x v="4"/>
    <x v="2"/>
    <x v="1"/>
    <x v="0"/>
    <s v="Shaun Weien"/>
    <x v="0"/>
    <x v="31"/>
    <n v="23434"/>
    <s v="OFF-LA-10003930"/>
    <x v="1"/>
    <s v="Labels"/>
    <s v="Dot Matrix Printer Tape Reel Labels, White, 5000/Box"/>
    <n v="197000"/>
    <x v="0"/>
    <x v="425"/>
    <n v="0"/>
    <n v="0"/>
    <n v="394000"/>
  </r>
  <r>
    <n v="812"/>
    <s v="CA-2015-143077"/>
    <d v="2015-09-17T00:00:00"/>
    <x v="1"/>
    <x v="8"/>
    <x v="11"/>
    <x v="3"/>
    <x v="0"/>
    <s v="Sylvia Foulston"/>
    <x v="1"/>
    <x v="0"/>
    <n v="77041"/>
    <s v="FUR-FU-10003535"/>
    <x v="0"/>
    <s v="Furnishings"/>
    <s v="Howard Miller Distant Time Traveler Alarm Clock"/>
    <n v="22000"/>
    <x v="0"/>
    <x v="181"/>
    <n v="0.6"/>
    <n v="26400"/>
    <n v="17600"/>
  </r>
  <r>
    <n v="813"/>
    <s v="CA-2016-122728"/>
    <d v="2016-05-18T00:00:00"/>
    <x v="0"/>
    <x v="5"/>
    <x v="15"/>
    <x v="2"/>
    <x v="0"/>
    <s v="Eric Barreto"/>
    <x v="0"/>
    <x v="14"/>
    <n v="94110"/>
    <s v="OFF-ST-10000604"/>
    <x v="1"/>
    <s v="Storage"/>
    <s v="Home/Office Personal File Carts"/>
    <n v="209000"/>
    <x v="3"/>
    <x v="426"/>
    <n v="0"/>
    <n v="0"/>
    <n v="627000"/>
  </r>
  <r>
    <n v="814"/>
    <s v="CA-2014-122882"/>
    <d v="2014-09-07T00:00:00"/>
    <x v="2"/>
    <x v="8"/>
    <x v="29"/>
    <x v="1"/>
    <x v="0"/>
    <s v="Sean Braxton"/>
    <x v="1"/>
    <x v="15"/>
    <n v="19134"/>
    <s v="OFF-ST-10002344"/>
    <x v="1"/>
    <s v="Storage"/>
    <s v="Carina 42&quot;Hx23 3/4&quot;W Media Storage Unit"/>
    <n v="81000"/>
    <x v="8"/>
    <x v="164"/>
    <n v="0.2"/>
    <n v="16200"/>
    <n v="64800"/>
  </r>
  <r>
    <n v="815"/>
    <s v="US-2016-101497"/>
    <d v="2016-09-29T00:00:00"/>
    <x v="0"/>
    <x v="8"/>
    <x v="25"/>
    <x v="0"/>
    <x v="0"/>
    <s v="Pamela Stobb"/>
    <x v="0"/>
    <x v="1"/>
    <n v="90008"/>
    <s v="OFF-PA-10000176"/>
    <x v="1"/>
    <s v="Paper"/>
    <s v="Xerox 1887"/>
    <n v="133000"/>
    <x v="8"/>
    <x v="95"/>
    <n v="0"/>
    <n v="0"/>
    <n v="133000"/>
  </r>
  <r>
    <n v="816"/>
    <s v="CA-2016-147585"/>
    <d v="2016-11-07T00:00:00"/>
    <x v="0"/>
    <x v="0"/>
    <x v="29"/>
    <x v="1"/>
    <x v="0"/>
    <s v="Claudia Bergmann"/>
    <x v="1"/>
    <x v="33"/>
    <n v="94110"/>
    <s v="FUR-FU-10002597"/>
    <x v="0"/>
    <s v="Furnishings"/>
    <s v="C-Line Magnetic Cubicle Keepers, Clear Polypropylene"/>
    <n v="15000"/>
    <x v="3"/>
    <x v="106"/>
    <n v="0"/>
    <n v="0"/>
    <n v="45000"/>
  </r>
  <r>
    <n v="817"/>
    <s v="CA-2017-149489"/>
    <d v="2017-04-24T00:00:00"/>
    <x v="3"/>
    <x v="3"/>
    <x v="16"/>
    <x v="3"/>
    <x v="0"/>
    <s v="Damala Kotsonis"/>
    <x v="1"/>
    <x v="14"/>
    <n v="19143"/>
    <s v="OFF-AP-10002495"/>
    <x v="1"/>
    <s v="Appliances"/>
    <s v="Acco Smartsocket Table Surge Protector, 6 Color-Coded Adapter Outlets"/>
    <n v="100000"/>
    <x v="0"/>
    <x v="282"/>
    <n v="0.2"/>
    <n v="40000"/>
    <n v="160000"/>
  </r>
  <r>
    <n v="818"/>
    <s v="CA-2017-143798"/>
    <d v="2017-12-10T00:00:00"/>
    <x v="3"/>
    <x v="4"/>
    <x v="13"/>
    <x v="2"/>
    <x v="0"/>
    <s v="Anthony Witt"/>
    <x v="0"/>
    <x v="12"/>
    <n v="19140"/>
    <s v="OFF-PA-10000788"/>
    <x v="1"/>
    <s v="Paper"/>
    <s v="Xerox 210"/>
    <n v="11000"/>
    <x v="0"/>
    <x v="96"/>
    <n v="0.2"/>
    <n v="4400"/>
    <n v="17600"/>
  </r>
  <r>
    <n v="819"/>
    <s v="CA-2014-142839"/>
    <d v="2014-08-16T00:00:00"/>
    <x v="2"/>
    <x v="6"/>
    <x v="9"/>
    <x v="3"/>
    <x v="1"/>
    <s v="Troy Staebel"/>
    <x v="0"/>
    <x v="19"/>
    <n v="19143"/>
    <s v="FUR-TA-10001539"/>
    <x v="0"/>
    <s v="Tables"/>
    <s v="Chromcraft Rectangular Conference Tables"/>
    <n v="285000"/>
    <x v="4"/>
    <x v="427"/>
    <n v="0.4"/>
    <n v="684000"/>
    <n v="1026000"/>
  </r>
  <r>
    <n v="820"/>
    <s v="CA-2017-129833"/>
    <d v="2017-12-09T00:00:00"/>
    <x v="3"/>
    <x v="4"/>
    <x v="3"/>
    <x v="1"/>
    <x v="0"/>
    <s v="Herbert Flentye"/>
    <x v="0"/>
    <x v="19"/>
    <n v="46203"/>
    <s v="OFF-PA-10000575"/>
    <x v="1"/>
    <s v="Paper"/>
    <s v="Wirebound Message Books, Four 2 3/4 x 5 White Forms per Page"/>
    <n v="34000"/>
    <x v="1"/>
    <x v="201"/>
    <n v="0"/>
    <n v="0"/>
    <n v="170000"/>
  </r>
  <r>
    <n v="821"/>
    <s v="US-2016-154361"/>
    <d v="2016-03-14T00:00:00"/>
    <x v="0"/>
    <x v="10"/>
    <x v="19"/>
    <x v="0"/>
    <x v="0"/>
    <s v="Henia Zydlo"/>
    <x v="0"/>
    <x v="22"/>
    <n v="43229"/>
    <s v="FUR-FU-10004020"/>
    <x v="0"/>
    <s v="Furnishings"/>
    <s v="Advantus Panel Wall Acrylic Frame"/>
    <n v="22000"/>
    <x v="1"/>
    <x v="69"/>
    <n v="0.2"/>
    <n v="22000"/>
    <n v="88000"/>
  </r>
  <r>
    <n v="822"/>
    <s v="US-2016-158708"/>
    <d v="2016-06-26T00:00:00"/>
    <x v="0"/>
    <x v="1"/>
    <x v="20"/>
    <x v="2"/>
    <x v="1"/>
    <s v="Alejandro Ballentine"/>
    <x v="2"/>
    <x v="34"/>
    <n v="75023"/>
    <s v="TEC-AC-10003133"/>
    <x v="2"/>
    <s v="Accessories"/>
    <s v="Memorex Mini Travel Drive 4 GB USB 2.0 Flash Drive"/>
    <n v="14000"/>
    <x v="0"/>
    <x v="26"/>
    <n v="0.2"/>
    <n v="5600"/>
    <n v="22400"/>
  </r>
  <r>
    <n v="823"/>
    <s v="CA-2015-156335"/>
    <d v="2015-09-25T00:00:00"/>
    <x v="1"/>
    <x v="8"/>
    <x v="10"/>
    <x v="1"/>
    <x v="0"/>
    <s v="Phillina Ober"/>
    <x v="2"/>
    <x v="17"/>
    <n v="7002"/>
    <s v="TEC-AC-10002006"/>
    <x v="2"/>
    <s v="Accessories"/>
    <s v="Memorex Micro Travel Drive 16 GB"/>
    <n v="64000"/>
    <x v="6"/>
    <x v="153"/>
    <n v="0"/>
    <n v="0"/>
    <n v="256000"/>
  </r>
  <r>
    <n v="824"/>
    <s v="CA-2015-148376"/>
    <d v="2015-12-27T00:00:00"/>
    <x v="1"/>
    <x v="4"/>
    <x v="8"/>
    <x v="3"/>
    <x v="1"/>
    <s v="Arthur Gainer"/>
    <x v="0"/>
    <x v="3"/>
    <n v="90008"/>
    <s v="OFF-AP-10000240"/>
    <x v="1"/>
    <s v="Appliances"/>
    <s v="Belkin F9G930V10-GRY 9 Outlet Surge"/>
    <n v="107000"/>
    <x v="0"/>
    <x v="428"/>
    <n v="0"/>
    <n v="0"/>
    <n v="214000"/>
  </r>
  <r>
    <n v="825"/>
    <s v="CA-2014-135657"/>
    <d v="2014-06-03T00:00:00"/>
    <x v="2"/>
    <x v="1"/>
    <x v="21"/>
    <x v="2"/>
    <x v="0"/>
    <s v="Steven Cartwright"/>
    <x v="0"/>
    <x v="11"/>
    <n v="98115"/>
    <s v="FUR-TA-10004086"/>
    <x v="0"/>
    <s v="Tables"/>
    <s v="KI Adjustable-Height Table"/>
    <n v="344000"/>
    <x v="4"/>
    <x v="429"/>
    <n v="0"/>
    <n v="0"/>
    <n v="2064000"/>
  </r>
  <r>
    <n v="826"/>
    <s v="CA-2015-114069"/>
    <d v="2015-07-13T00:00:00"/>
    <x v="1"/>
    <x v="7"/>
    <x v="7"/>
    <x v="2"/>
    <x v="0"/>
    <s v="Natalie DeCherney"/>
    <x v="0"/>
    <x v="9"/>
    <n v="10035"/>
    <s v="OFF-BI-10000320"/>
    <x v="1"/>
    <s v="Binders"/>
    <s v="GBC Plastic Binding Combs"/>
    <n v="12000"/>
    <x v="0"/>
    <x v="13"/>
    <n v="0.2"/>
    <n v="4800"/>
    <n v="19200"/>
  </r>
  <r>
    <n v="827"/>
    <s v="CA-2014-139857"/>
    <d v="2014-02-02T00:00:00"/>
    <x v="2"/>
    <x v="11"/>
    <x v="28"/>
    <x v="1"/>
    <x v="4"/>
    <s v="Cynthia Delaney"/>
    <x v="2"/>
    <x v="19"/>
    <n v="92037"/>
    <s v="OFF-FA-10001843"/>
    <x v="1"/>
    <s v="Fasteners"/>
    <s v="Staples"/>
    <n v="13000"/>
    <x v="1"/>
    <x v="193"/>
    <n v="0"/>
    <n v="0"/>
    <n v="65000"/>
  </r>
  <r>
    <n v="828"/>
    <s v="CA-2016-106306"/>
    <d v="2016-03-08T00:00:00"/>
    <x v="0"/>
    <x v="10"/>
    <x v="0"/>
    <x v="3"/>
    <x v="4"/>
    <s v="Patrick Gardner"/>
    <x v="0"/>
    <x v="18"/>
    <n v="85301"/>
    <s v="OFF-BI-10003676"/>
    <x v="1"/>
    <s v="Binders"/>
    <s v="GBC Standard Recycled Report Covers, Clear Plastic Sheets"/>
    <n v="10000"/>
    <x v="3"/>
    <x v="1"/>
    <n v="0.7"/>
    <n v="21000"/>
    <n v="9000"/>
  </r>
  <r>
    <n v="829"/>
    <s v="CA-2015-100545"/>
    <d v="2015-11-22T00:00:00"/>
    <x v="1"/>
    <x v="0"/>
    <x v="6"/>
    <x v="3"/>
    <x v="0"/>
    <s v="Irene Maddox"/>
    <x v="0"/>
    <x v="15"/>
    <n v="19120"/>
    <s v="OFF-BI-10003638"/>
    <x v="1"/>
    <s v="Binders"/>
    <s v="GBC Durable Plastic Covers"/>
    <n v="59000"/>
    <x v="0"/>
    <x v="186"/>
    <n v="0.7"/>
    <n v="82600"/>
    <n v="35400"/>
  </r>
  <r>
    <n v="830"/>
    <s v="CA-2017-123491"/>
    <d v="2017-10-30T00:00:00"/>
    <x v="3"/>
    <x v="2"/>
    <x v="17"/>
    <x v="2"/>
    <x v="4"/>
    <s v="Jamie Kunitz"/>
    <x v="0"/>
    <x v="4"/>
    <n v="94122"/>
    <s v="OFF-LA-10003077"/>
    <x v="1"/>
    <s v="Labels"/>
    <s v="Avery 500"/>
    <n v="44000"/>
    <x v="4"/>
    <x v="120"/>
    <n v="0"/>
    <n v="0"/>
    <n v="264000"/>
  </r>
  <r>
    <n v="831"/>
    <s v="CA-2015-145401"/>
    <d v="2015-01-30T00:00:00"/>
    <x v="1"/>
    <x v="9"/>
    <x v="17"/>
    <x v="4"/>
    <x v="0"/>
    <s v="Jeremy Pistek"/>
    <x v="0"/>
    <x v="13"/>
    <n v="77070"/>
    <s v="OFF-PA-10004405"/>
    <x v="1"/>
    <s v="Paper"/>
    <s v="Rediform Voice Mail Log Books"/>
    <n v="15000"/>
    <x v="4"/>
    <x v="15"/>
    <n v="0.2"/>
    <n v="18000"/>
    <n v="72000"/>
  </r>
  <r>
    <n v="832"/>
    <s v="US-2017-124968"/>
    <d v="2017-09-08T00:00:00"/>
    <x v="3"/>
    <x v="8"/>
    <x v="0"/>
    <x v="2"/>
    <x v="0"/>
    <s v="Michelle Moray"/>
    <x v="0"/>
    <x v="0"/>
    <n v="60610"/>
    <s v="FUR-TA-10004289"/>
    <x v="0"/>
    <s v="Tables"/>
    <s v="BoxOffice By Design Rectangular and Half-Moon Meeting Room Tables"/>
    <n v="219000"/>
    <x v="2"/>
    <x v="430"/>
    <n v="0.5"/>
    <n v="766500"/>
    <n v="766500"/>
  </r>
  <r>
    <n v="833"/>
    <s v="CA-2017-104003"/>
    <d v="2017-10-07T00:00:00"/>
    <x v="3"/>
    <x v="2"/>
    <x v="29"/>
    <x v="0"/>
    <x v="3"/>
    <s v="Debra Catini"/>
    <x v="0"/>
    <x v="13"/>
    <n v="94110"/>
    <s v="FUR-BO-10003965"/>
    <x v="0"/>
    <s v="Bookcases"/>
    <s v="O'Sullivan Manor Hill 2-Door Library in Brianna Oak"/>
    <n v="308000"/>
    <x v="0"/>
    <x v="431"/>
    <n v="0.15"/>
    <n v="92400"/>
    <n v="523600"/>
  </r>
  <r>
    <n v="834"/>
    <s v="CA-2016-154788"/>
    <d v="2016-04-30T00:00:00"/>
    <x v="0"/>
    <x v="3"/>
    <x v="17"/>
    <x v="2"/>
    <x v="0"/>
    <s v="John Lee"/>
    <x v="0"/>
    <x v="20"/>
    <n v="10011"/>
    <s v="OFF-BI-10003314"/>
    <x v="1"/>
    <s v="Binders"/>
    <s v="Tuff Stuff Recycled Round Ring Binders"/>
    <n v="8000"/>
    <x v="0"/>
    <x v="78"/>
    <n v="0.2"/>
    <n v="3200"/>
    <n v="12800"/>
  </r>
  <r>
    <n v="835"/>
    <s v="CA-2016-169943"/>
    <d v="2016-05-19T00:00:00"/>
    <x v="0"/>
    <x v="5"/>
    <x v="12"/>
    <x v="1"/>
    <x v="3"/>
    <s v="Bradley Nguyen"/>
    <x v="0"/>
    <x v="15"/>
    <n v="10011"/>
    <s v="OFF-AP-10001563"/>
    <x v="1"/>
    <s v="Appliances"/>
    <s v="Belkin Premiere Surge Master II 8-outlet surge protector"/>
    <n v="98000"/>
    <x v="1"/>
    <x v="432"/>
    <n v="0"/>
    <n v="0"/>
    <n v="490000"/>
  </r>
  <r>
    <n v="836"/>
    <s v="US-2015-123218"/>
    <d v="2015-12-20T00:00:00"/>
    <x v="1"/>
    <x v="4"/>
    <x v="14"/>
    <x v="2"/>
    <x v="0"/>
    <s v="Katherine Ducich"/>
    <x v="0"/>
    <x v="0"/>
    <n v="60623"/>
    <s v="TEC-PH-10001061"/>
    <x v="2"/>
    <s v="Phones"/>
    <s v="Apple iPhone 5C"/>
    <n v="700000"/>
    <x v="0"/>
    <x v="433"/>
    <n v="0.2"/>
    <n v="280000"/>
    <n v="1120000"/>
  </r>
  <r>
    <n v="837"/>
    <s v="CA-2015-127453"/>
    <d v="2015-12-19T00:00:00"/>
    <x v="1"/>
    <x v="4"/>
    <x v="12"/>
    <x v="2"/>
    <x v="4"/>
    <s v="Jay Kimmel"/>
    <x v="0"/>
    <x v="6"/>
    <n v="19143"/>
    <s v="OFF-AP-10000828"/>
    <x v="1"/>
    <s v="Appliances"/>
    <s v="Avanti 4.4 Cu. Ft. Refrigerator"/>
    <n v="435000"/>
    <x v="3"/>
    <x v="434"/>
    <n v="0.2"/>
    <n v="261000"/>
    <n v="1044000"/>
  </r>
  <r>
    <n v="838"/>
    <s v="US-2017-164056"/>
    <d v="2017-04-29T00:00:00"/>
    <x v="3"/>
    <x v="3"/>
    <x v="25"/>
    <x v="2"/>
    <x v="0"/>
    <s v="Filia McAdams"/>
    <x v="1"/>
    <x v="32"/>
    <n v="43017"/>
    <s v="FUR-TA-10001307"/>
    <x v="0"/>
    <s v="Tables"/>
    <s v="SAFCO PlanMaster Heigh-Adjustable Drafting Table Base, 43w x 30d x 30-37h, Black"/>
    <n v="1049000"/>
    <x v="1"/>
    <x v="435"/>
    <n v="0.4"/>
    <n v="2098000"/>
    <n v="3147000"/>
  </r>
  <r>
    <n v="839"/>
    <s v="CA-2016-106894"/>
    <d v="2016-02-07T00:00:00"/>
    <x v="0"/>
    <x v="11"/>
    <x v="29"/>
    <x v="0"/>
    <x v="0"/>
    <s v="Christina Anderson"/>
    <x v="0"/>
    <x v="5"/>
    <n v="22153"/>
    <s v="TEC-AC-10003063"/>
    <x v="2"/>
    <s v="Accessories"/>
    <s v="Micro Innovations USB RF Wireless Keyboard with Mouse"/>
    <n v="100000"/>
    <x v="6"/>
    <x v="122"/>
    <n v="0"/>
    <n v="0"/>
    <n v="400000"/>
  </r>
  <r>
    <n v="840"/>
    <s v="CA-2014-125136"/>
    <d v="2014-09-28T00:00:00"/>
    <x v="2"/>
    <x v="8"/>
    <x v="22"/>
    <x v="3"/>
    <x v="4"/>
    <s v="Keith Dawkins"/>
    <x v="1"/>
    <x v="14"/>
    <n v="28314"/>
    <s v="OFF-PA-10001457"/>
    <x v="1"/>
    <s v="Paper"/>
    <s v="White GlueTop Scratch Pads"/>
    <n v="97000"/>
    <x v="7"/>
    <x v="436"/>
    <n v="0.2"/>
    <n v="155200"/>
    <n v="620800"/>
  </r>
  <r>
    <n v="841"/>
    <s v="US-2016-131149"/>
    <d v="2016-07-10T00:00:00"/>
    <x v="0"/>
    <x v="7"/>
    <x v="13"/>
    <x v="3"/>
    <x v="4"/>
    <s v="Logan Haushalter"/>
    <x v="0"/>
    <x v="31"/>
    <n v="75081"/>
    <s v="OFF-ST-10000689"/>
    <x v="1"/>
    <s v="Storage"/>
    <s v="Fellowes Strictly Business Drawer File, Letter/Legal Size"/>
    <n v="339000"/>
    <x v="3"/>
    <x v="437"/>
    <n v="0.2"/>
    <n v="203400"/>
    <n v="813600"/>
  </r>
  <r>
    <n v="842"/>
    <s v="CA-2017-101483"/>
    <d v="2017-07-29T00:00:00"/>
    <x v="3"/>
    <x v="7"/>
    <x v="25"/>
    <x v="1"/>
    <x v="4"/>
    <s v="Anna Gayman"/>
    <x v="0"/>
    <x v="4"/>
    <n v="28540"/>
    <s v="OFF-AP-10002082"/>
    <x v="1"/>
    <s v="Appliances"/>
    <s v="Holmes HEPA Air Purifier"/>
    <n v="35000"/>
    <x v="0"/>
    <x v="148"/>
    <n v="0.2"/>
    <n v="14000"/>
    <n v="56000"/>
  </r>
  <r>
    <n v="843"/>
    <s v="CA-2015-130204"/>
    <d v="2015-09-03T00:00:00"/>
    <x v="1"/>
    <x v="8"/>
    <x v="21"/>
    <x v="0"/>
    <x v="1"/>
    <s v="David Bremer"/>
    <x v="1"/>
    <x v="35"/>
    <n v="94122"/>
    <s v="OFF-ST-10001325"/>
    <x v="1"/>
    <s v="Storage"/>
    <s v="Sterilite Officeware Hinged File Box"/>
    <n v="17000"/>
    <x v="3"/>
    <x v="388"/>
    <n v="0"/>
    <n v="0"/>
    <n v="51000"/>
  </r>
  <r>
    <n v="844"/>
    <s v="CA-2014-110527"/>
    <d v="2014-08-09T00:00:00"/>
    <x v="2"/>
    <x v="6"/>
    <x v="3"/>
    <x v="1"/>
    <x v="0"/>
    <s v="Emily Ducich"/>
    <x v="2"/>
    <x v="13"/>
    <n v="92037"/>
    <s v="OFF-LA-10000262"/>
    <x v="1"/>
    <s v="Labels"/>
    <s v="Avery 494"/>
    <n v="21000"/>
    <x v="7"/>
    <x v="173"/>
    <n v="0"/>
    <n v="0"/>
    <n v="168000"/>
  </r>
  <r>
    <n v="845"/>
    <s v="CA-2017-152807"/>
    <d v="2017-10-30T00:00:00"/>
    <x v="3"/>
    <x v="2"/>
    <x v="17"/>
    <x v="0"/>
    <x v="4"/>
    <s v="Mick Crebagga"/>
    <x v="0"/>
    <x v="35"/>
    <n v="19140"/>
    <s v="OFF-PA-10004355"/>
    <x v="1"/>
    <s v="Paper"/>
    <s v="Xerox 231"/>
    <n v="21000"/>
    <x v="6"/>
    <x v="51"/>
    <n v="0.2"/>
    <n v="16800"/>
    <n v="67200"/>
  </r>
  <r>
    <n v="846"/>
    <s v="CA-2014-133270"/>
    <d v="2014-06-06T00:00:00"/>
    <x v="2"/>
    <x v="1"/>
    <x v="24"/>
    <x v="1"/>
    <x v="1"/>
    <s v="Bryan Mills"/>
    <x v="0"/>
    <x v="30"/>
    <n v="14609"/>
    <s v="OFF-AR-10002656"/>
    <x v="1"/>
    <s v="Art"/>
    <s v="Sanford Liquid Accent Highlighters"/>
    <n v="14000"/>
    <x v="0"/>
    <x v="26"/>
    <n v="0"/>
    <n v="0"/>
    <n v="28000"/>
  </r>
  <r>
    <n v="847"/>
    <s v="CA-2016-155670"/>
    <d v="2016-08-13T00:00:00"/>
    <x v="0"/>
    <x v="6"/>
    <x v="7"/>
    <x v="1"/>
    <x v="4"/>
    <s v="Erin Mull"/>
    <x v="0"/>
    <x v="11"/>
    <n v="28540"/>
    <s v="OFF-BI-10000138"/>
    <x v="1"/>
    <s v="Binders"/>
    <s v="Acco Translucent Poly Ring Binders"/>
    <n v="12000"/>
    <x v="7"/>
    <x v="47"/>
    <n v="0.7"/>
    <n v="67200"/>
    <n v="28800"/>
  </r>
  <r>
    <n v="848"/>
    <s v="US-2014-157406"/>
    <d v="2014-04-25T00:00:00"/>
    <x v="2"/>
    <x v="3"/>
    <x v="10"/>
    <x v="0"/>
    <x v="4"/>
    <s v="Dianna Arnett"/>
    <x v="2"/>
    <x v="34"/>
    <n v="77095"/>
    <s v="OFF-PA-10003543"/>
    <x v="1"/>
    <s v="Paper"/>
    <s v="Xerox 1985"/>
    <n v="16000"/>
    <x v="0"/>
    <x v="276"/>
    <n v="0.2"/>
    <n v="6400"/>
    <n v="25600"/>
  </r>
  <r>
    <n v="849"/>
    <s v="CA-2015-139094"/>
    <d v="2015-11-22T00:00:00"/>
    <x v="1"/>
    <x v="0"/>
    <x v="6"/>
    <x v="3"/>
    <x v="0"/>
    <s v="Meg O'Connel"/>
    <x v="2"/>
    <x v="5"/>
    <n v="78207"/>
    <s v="FUR-TA-10004607"/>
    <x v="0"/>
    <s v="Tables"/>
    <s v="Hon 2111 Invitation Series Straight Table"/>
    <n v="207000"/>
    <x v="0"/>
    <x v="438"/>
    <n v="0.3"/>
    <n v="124200"/>
    <n v="289800"/>
  </r>
  <r>
    <n v="850"/>
    <s v="CA-2017-168837"/>
    <d v="2017-10-14T00:00:00"/>
    <x v="3"/>
    <x v="2"/>
    <x v="19"/>
    <x v="3"/>
    <x v="0"/>
    <s v="Joni Wasserman"/>
    <x v="0"/>
    <x v="11"/>
    <n v="94601"/>
    <s v="FUR-FU-10001918"/>
    <x v="0"/>
    <s v="Furnishings"/>
    <s v="C-Line Cubicle Keepers Polyproplyene Holder With Velcro Backings"/>
    <n v="16000"/>
    <x v="0"/>
    <x v="276"/>
    <n v="0"/>
    <n v="0"/>
    <n v="32000"/>
  </r>
  <r>
    <n v="851"/>
    <s v="CA-2017-116715"/>
    <d v="2017-12-02T00:00:00"/>
    <x v="3"/>
    <x v="4"/>
    <x v="28"/>
    <x v="3"/>
    <x v="0"/>
    <s v="Victoria Wilson"/>
    <x v="1"/>
    <x v="24"/>
    <n v="94122"/>
    <s v="OFF-ST-10004340"/>
    <x v="1"/>
    <s v="Storage"/>
    <s v="Fellowes Mobile File Cart, Black"/>
    <n v="349000"/>
    <x v="5"/>
    <x v="439"/>
    <n v="0"/>
    <n v="0"/>
    <n v="3141000"/>
  </r>
  <r>
    <n v="852"/>
    <s v="CA-2015-135622"/>
    <d v="2015-12-08T00:00:00"/>
    <x v="1"/>
    <x v="4"/>
    <x v="0"/>
    <x v="1"/>
    <x v="3"/>
    <s v="Tonja Turnell"/>
    <x v="2"/>
    <x v="20"/>
    <n v="76106"/>
    <s v="OFF-PA-10000100"/>
    <x v="1"/>
    <s v="Paper"/>
    <s v="Xerox 1945"/>
    <n v="361000"/>
    <x v="10"/>
    <x v="440"/>
    <n v="0.2"/>
    <n v="794200"/>
    <n v="3176800"/>
  </r>
  <r>
    <n v="853"/>
    <s v="US-2015-107349"/>
    <d v="2015-07-13T00:00:00"/>
    <x v="1"/>
    <x v="7"/>
    <x v="7"/>
    <x v="2"/>
    <x v="0"/>
    <s v="Sara Luxemburg"/>
    <x v="2"/>
    <x v="13"/>
    <n v="77095"/>
    <s v="OFF-BI-10001765"/>
    <x v="1"/>
    <s v="Binders"/>
    <s v="Wilson Jones Heavy-Duty Casebound Ring Binders with Metal Hinges"/>
    <n v="56000"/>
    <x v="4"/>
    <x v="89"/>
    <n v="0.8"/>
    <n v="268800"/>
    <n v="67200"/>
  </r>
  <r>
    <n v="854"/>
    <s v="CA-2014-139017"/>
    <d v="2014-05-11T00:00:00"/>
    <x v="2"/>
    <x v="5"/>
    <x v="2"/>
    <x v="4"/>
    <x v="0"/>
    <s v="Raymond Messe"/>
    <x v="0"/>
    <x v="2"/>
    <n v="77095"/>
    <s v="TEC-AC-10001013"/>
    <x v="2"/>
    <s v="Accessories"/>
    <s v="Logitech ClearChat Comfort/USB Headset H390"/>
    <n v="59000"/>
    <x v="0"/>
    <x v="186"/>
    <n v="0.2"/>
    <n v="23600"/>
    <n v="94400"/>
  </r>
  <r>
    <n v="855"/>
    <s v="CA-2014-141817"/>
    <d v="2014-01-05T00:00:00"/>
    <x v="2"/>
    <x v="9"/>
    <x v="5"/>
    <x v="2"/>
    <x v="0"/>
    <s v="Mick Brown"/>
    <x v="0"/>
    <x v="14"/>
    <n v="19143"/>
    <s v="OFF-AR-10003478"/>
    <x v="1"/>
    <s v="Art"/>
    <s v="Avery Hi-Liter EverBold Pen Style Fluorescent Highlighters, 4/Pack"/>
    <n v="40000"/>
    <x v="3"/>
    <x v="160"/>
    <n v="0.2"/>
    <n v="24000"/>
    <n v="96000"/>
  </r>
  <r>
    <n v="856"/>
    <s v="CA-2015-130785"/>
    <d v="2015-09-05T00:00:00"/>
    <x v="1"/>
    <x v="8"/>
    <x v="5"/>
    <x v="2"/>
    <x v="0"/>
    <s v="Arthur Gainer"/>
    <x v="0"/>
    <x v="14"/>
    <n v="92105"/>
    <s v="FUR-BO-10000330"/>
    <x v="0"/>
    <s v="Bookcases"/>
    <s v="Sauder Camden County Barrister Bookcase, Planked Cherry Finish"/>
    <n v="412000"/>
    <x v="6"/>
    <x v="441"/>
    <n v="0.15"/>
    <n v="247200"/>
    <n v="1400800"/>
  </r>
  <r>
    <n v="857"/>
    <s v="CA-2016-110254"/>
    <d v="2016-08-04T00:00:00"/>
    <x v="0"/>
    <x v="6"/>
    <x v="18"/>
    <x v="0"/>
    <x v="0"/>
    <s v="Max Ludwig"/>
    <x v="2"/>
    <x v="24"/>
    <n v="23434"/>
    <s v="OFF-SU-10002573"/>
    <x v="1"/>
    <s v="Supplies"/>
    <s v="Acme 10&quot; Easy Grip Assistive Scissors"/>
    <n v="71000"/>
    <x v="0"/>
    <x v="442"/>
    <n v="0"/>
    <n v="0"/>
    <n v="142000"/>
  </r>
  <r>
    <n v="858"/>
    <s v="US-2014-158057"/>
    <d v="2014-03-22T00:00:00"/>
    <x v="2"/>
    <x v="10"/>
    <x v="6"/>
    <x v="3"/>
    <x v="4"/>
    <s v="Craig Carroll"/>
    <x v="0"/>
    <x v="10"/>
    <n v="27405"/>
    <s v="OFF-BI-10004410"/>
    <x v="1"/>
    <s v="Binders"/>
    <s v="C-Line Peel &amp; Stick Add-On Filing Pockets, 8-3/4 x 5-1/8, 10/Pack"/>
    <n v="39000"/>
    <x v="6"/>
    <x v="19"/>
    <n v="0.7"/>
    <n v="109200"/>
    <n v="46800"/>
  </r>
  <r>
    <n v="859"/>
    <s v="CA-2017-146024"/>
    <d v="2017-03-02T00:00:00"/>
    <x v="3"/>
    <x v="10"/>
    <x v="28"/>
    <x v="3"/>
    <x v="0"/>
    <s v="Stewart Carmichael"/>
    <x v="1"/>
    <x v="14"/>
    <n v="75081"/>
    <s v="OFF-SU-10001935"/>
    <x v="1"/>
    <s v="Supplies"/>
    <s v="Staple remover"/>
    <n v="2000"/>
    <x v="6"/>
    <x v="100"/>
    <n v="0.2"/>
    <n v="1600"/>
    <n v="6400"/>
  </r>
  <r>
    <n v="860"/>
    <s v="CA-2016-129686"/>
    <d v="2016-11-27T00:00:00"/>
    <x v="0"/>
    <x v="0"/>
    <x v="8"/>
    <x v="0"/>
    <x v="4"/>
    <s v="Greg Guthrie"/>
    <x v="1"/>
    <x v="34"/>
    <n v="60623"/>
    <s v="OFF-ST-10004337"/>
    <x v="1"/>
    <s v="Storage"/>
    <s v="SAFCO Commercial Wire Shelving, 72h"/>
    <n v="123000"/>
    <x v="0"/>
    <x v="324"/>
    <n v="0.2"/>
    <n v="49200"/>
    <n v="196800"/>
  </r>
  <r>
    <n v="861"/>
    <s v="CA-2014-118976"/>
    <d v="2014-04-28T00:00:00"/>
    <x v="2"/>
    <x v="3"/>
    <x v="22"/>
    <x v="1"/>
    <x v="0"/>
    <s v="Muhammed Yedwab"/>
    <x v="1"/>
    <x v="4"/>
    <n v="21215"/>
    <s v="OFF-BI-10001628"/>
    <x v="1"/>
    <s v="Binders"/>
    <s v="Acco Data Flex Cable Posts For Top &amp; Bottom Load Binders, 6&quot; Capacity"/>
    <n v="21000"/>
    <x v="0"/>
    <x v="90"/>
    <n v="0"/>
    <n v="0"/>
    <n v="42000"/>
  </r>
  <r>
    <n v="862"/>
    <s v="CA-2015-105347"/>
    <d v="2015-11-24T00:00:00"/>
    <x v="1"/>
    <x v="0"/>
    <x v="16"/>
    <x v="2"/>
    <x v="4"/>
    <s v="Darren Powers"/>
    <x v="0"/>
    <x v="11"/>
    <n v="90004"/>
    <s v="OFF-PA-10000675"/>
    <x v="1"/>
    <s v="Paper"/>
    <s v="Xerox 1919"/>
    <n v="369000"/>
    <x v="5"/>
    <x v="443"/>
    <n v="0"/>
    <n v="0"/>
    <n v="3321000"/>
  </r>
  <r>
    <n v="863"/>
    <s v="CA-2016-124667"/>
    <d v="2016-11-11T00:00:00"/>
    <x v="0"/>
    <x v="0"/>
    <x v="2"/>
    <x v="3"/>
    <x v="4"/>
    <s v="Bryan Davis"/>
    <x v="0"/>
    <x v="17"/>
    <n v="10011"/>
    <s v="TEC-AC-10003447"/>
    <x v="2"/>
    <s v="Accessories"/>
    <s v="Micropad Numeric Keypads"/>
    <n v="60000"/>
    <x v="3"/>
    <x v="128"/>
    <n v="0"/>
    <n v="0"/>
    <n v="180000"/>
  </r>
  <r>
    <n v="864"/>
    <s v="CA-2015-111094"/>
    <d v="2015-07-09T00:00:00"/>
    <x v="1"/>
    <x v="7"/>
    <x v="3"/>
    <x v="3"/>
    <x v="0"/>
    <s v="Claudia Bergmann"/>
    <x v="1"/>
    <x v="12"/>
    <n v="2038"/>
    <s v="OFF-PA-10001609"/>
    <x v="1"/>
    <s v="Paper"/>
    <s v="Tops Wirebound Message Log Books"/>
    <n v="7000"/>
    <x v="0"/>
    <x v="287"/>
    <n v="0"/>
    <n v="0"/>
    <n v="14000"/>
  </r>
  <r>
    <n v="865"/>
    <s v="CA-2017-166317"/>
    <d v="2017-09-22T00:00:00"/>
    <x v="3"/>
    <x v="8"/>
    <x v="6"/>
    <x v="2"/>
    <x v="0"/>
    <s v="Jim Epp"/>
    <x v="1"/>
    <x v="7"/>
    <n v="53209"/>
    <s v="OFF-PA-10004475"/>
    <x v="1"/>
    <s v="Paper"/>
    <s v="Xerox 1940"/>
    <n v="110000"/>
    <x v="6"/>
    <x v="365"/>
    <n v="0"/>
    <n v="0"/>
    <n v="440000"/>
  </r>
  <r>
    <n v="866"/>
    <s v="CA-2015-154326"/>
    <d v="2015-02-15T00:00:00"/>
    <x v="1"/>
    <x v="11"/>
    <x v="4"/>
    <x v="2"/>
    <x v="3"/>
    <s v="Roy Phan"/>
    <x v="1"/>
    <x v="1"/>
    <n v="53142"/>
    <s v="TEC-PH-10001819"/>
    <x v="2"/>
    <s v="Phones"/>
    <s v="Innergie mMini Combo Duo USB Travel Charging Kit"/>
    <n v="135000"/>
    <x v="3"/>
    <x v="444"/>
    <n v="0"/>
    <n v="0"/>
    <n v="405000"/>
  </r>
  <r>
    <n v="867"/>
    <s v="CA-2014-102008"/>
    <d v="2014-09-30T00:00:00"/>
    <x v="2"/>
    <x v="8"/>
    <x v="17"/>
    <x v="2"/>
    <x v="0"/>
    <s v="Russell Applegate"/>
    <x v="0"/>
    <x v="29"/>
    <n v="10011"/>
    <s v="OFF-PA-10004092"/>
    <x v="1"/>
    <s v="Paper"/>
    <s v="Tops Green Bar Computer Printout Paper"/>
    <n v="147000"/>
    <x v="8"/>
    <x v="196"/>
    <n v="0"/>
    <n v="0"/>
    <n v="147000"/>
  </r>
  <r>
    <n v="868"/>
    <s v="CA-2014-120474"/>
    <d v="2014-12-01T00:00:00"/>
    <x v="2"/>
    <x v="4"/>
    <x v="26"/>
    <x v="2"/>
    <x v="0"/>
    <s v="Resi Pölking"/>
    <x v="0"/>
    <x v="14"/>
    <n v="53711"/>
    <s v="FUR-CH-10001854"/>
    <x v="0"/>
    <s v="Chairs"/>
    <s v="Office Star - Professional Matrix Back Chair with 2-to-1 Synchro Tilt and Mesh Fabric Seat"/>
    <n v="2808000"/>
    <x v="7"/>
    <x v="445"/>
    <n v="0"/>
    <n v="0"/>
    <n v="22464000"/>
  </r>
  <r>
    <n v="869"/>
    <s v="CA-2014-104773"/>
    <d v="2014-12-08T00:00:00"/>
    <x v="2"/>
    <x v="4"/>
    <x v="0"/>
    <x v="1"/>
    <x v="4"/>
    <s v="Thomas Boland"/>
    <x v="1"/>
    <x v="27"/>
    <n v="77041"/>
    <s v="OFF-ST-10000777"/>
    <x v="1"/>
    <s v="Storage"/>
    <s v="Companion Letter/Legal File, Black"/>
    <n v="61000"/>
    <x v="0"/>
    <x v="446"/>
    <n v="0.2"/>
    <n v="24400"/>
    <n v="97600"/>
  </r>
  <r>
    <n v="870"/>
    <s v="CA-2016-140774"/>
    <d v="2016-09-05T00:00:00"/>
    <x v="0"/>
    <x v="8"/>
    <x v="5"/>
    <x v="1"/>
    <x v="4"/>
    <s v="Brad Eason"/>
    <x v="2"/>
    <x v="8"/>
    <n v="66062"/>
    <s v="OFF-AR-10004022"/>
    <x v="1"/>
    <s v="Art"/>
    <s v="Panasonic KP-380BK Classic Electric Pencil Sharpener"/>
    <n v="87000"/>
    <x v="3"/>
    <x v="346"/>
    <n v="0"/>
    <n v="0"/>
    <n v="261000"/>
  </r>
  <r>
    <n v="871"/>
    <s v="US-2017-139465"/>
    <d v="2017-08-27T00:00:00"/>
    <x v="3"/>
    <x v="6"/>
    <x v="8"/>
    <x v="1"/>
    <x v="4"/>
    <s v="Mathew Reese"/>
    <x v="2"/>
    <x v="30"/>
    <n v="10024"/>
    <s v="OFF-ST-10002352"/>
    <x v="1"/>
    <s v="Storage"/>
    <s v="Iris Project Case"/>
    <n v="64000"/>
    <x v="7"/>
    <x v="447"/>
    <n v="0"/>
    <n v="0"/>
    <n v="512000"/>
  </r>
  <r>
    <n v="872"/>
    <s v="CA-2016-100965"/>
    <d v="2016-07-07T00:00:00"/>
    <x v="0"/>
    <x v="7"/>
    <x v="29"/>
    <x v="1"/>
    <x v="0"/>
    <s v="Raymond Messe"/>
    <x v="0"/>
    <x v="16"/>
    <n v="95123"/>
    <s v="FUR-FU-10003039"/>
    <x v="0"/>
    <s v="Furnishings"/>
    <s v="Howard Miller 11-1/2&quot; Diameter Grantwood Wall Clock"/>
    <n v="35000"/>
    <x v="1"/>
    <x v="448"/>
    <n v="0"/>
    <n v="0"/>
    <n v="175000"/>
  </r>
  <r>
    <n v="873"/>
    <s v="CA-2016-121034"/>
    <d v="2016-08-08T00:00:00"/>
    <x v="0"/>
    <x v="6"/>
    <x v="0"/>
    <x v="3"/>
    <x v="0"/>
    <s v="Jill Fjeld"/>
    <x v="0"/>
    <x v="35"/>
    <n v="75081"/>
    <s v="OFF-FA-10000585"/>
    <x v="1"/>
    <s v="Fasteners"/>
    <s v="OIC Bulk Pack Metal Binder Clips"/>
    <n v="6000"/>
    <x v="6"/>
    <x v="13"/>
    <n v="0.2"/>
    <n v="4800"/>
    <n v="19200"/>
  </r>
  <r>
    <n v="874"/>
    <s v="CA-2016-149461"/>
    <d v="2016-11-13T00:00:00"/>
    <x v="0"/>
    <x v="0"/>
    <x v="7"/>
    <x v="0"/>
    <x v="2"/>
    <s v="Adrian Shami"/>
    <x v="2"/>
    <x v="34"/>
    <n v="98002"/>
    <s v="FUR-FU-10004270"/>
    <x v="0"/>
    <s v="Furnishings"/>
    <s v="Eldon Image Series Desk Accessories, Burgundy"/>
    <n v="7000"/>
    <x v="8"/>
    <x v="215"/>
    <n v="0"/>
    <n v="0"/>
    <n v="7000"/>
  </r>
  <r>
    <n v="875"/>
    <s v="CA-2017-158379"/>
    <d v="2017-09-22T00:00:00"/>
    <x v="3"/>
    <x v="8"/>
    <x v="6"/>
    <x v="3"/>
    <x v="0"/>
    <s v="Joseph Airdo"/>
    <x v="0"/>
    <x v="24"/>
    <n v="19134"/>
    <s v="OFF-BI-10002498"/>
    <x v="1"/>
    <s v="Binders"/>
    <s v="Clear Mylar Reinforcing Strips"/>
    <n v="120000"/>
    <x v="8"/>
    <x v="160"/>
    <n v="0.7"/>
    <n v="84000"/>
    <n v="36000"/>
  </r>
  <r>
    <n v="876"/>
    <s v="US-2016-116729"/>
    <d v="2016-12-25T00:00:00"/>
    <x v="0"/>
    <x v="4"/>
    <x v="10"/>
    <x v="2"/>
    <x v="0"/>
    <s v="Grace Kelly"/>
    <x v="1"/>
    <x v="35"/>
    <n v="90049"/>
    <s v="TEC-PH-10002200"/>
    <x v="2"/>
    <s v="Phones"/>
    <s v="Samsung Galaxy Note 2"/>
    <n v="2576000"/>
    <x v="2"/>
    <x v="449"/>
    <n v="0.2"/>
    <n v="3606400"/>
    <n v="14425600"/>
  </r>
  <r>
    <n v="877"/>
    <s v="CA-2016-164938"/>
    <d v="2016-02-11T00:00:00"/>
    <x v="0"/>
    <x v="11"/>
    <x v="2"/>
    <x v="1"/>
    <x v="0"/>
    <s v="Phillip Breyer"/>
    <x v="1"/>
    <x v="6"/>
    <n v="74133"/>
    <s v="TEC-PH-10004897"/>
    <x v="2"/>
    <s v="Phones"/>
    <s v="Mediabridge Sport Armband iPhone 5s"/>
    <n v="70000"/>
    <x v="2"/>
    <x v="432"/>
    <n v="0"/>
    <n v="0"/>
    <n v="490000"/>
  </r>
  <r>
    <n v="878"/>
    <s v="CA-2016-165484"/>
    <d v="2016-10-23T00:00:00"/>
    <x v="0"/>
    <x v="2"/>
    <x v="27"/>
    <x v="2"/>
    <x v="0"/>
    <s v="Heather Kirkland"/>
    <x v="1"/>
    <x v="6"/>
    <n v="60610"/>
    <s v="FUR-FU-10001196"/>
    <x v="0"/>
    <s v="Furnishings"/>
    <s v="DAX Cubicle Frames - 8x10"/>
    <n v="17000"/>
    <x v="2"/>
    <x v="450"/>
    <n v="0.6"/>
    <n v="71400"/>
    <n v="47600"/>
  </r>
  <r>
    <n v="879"/>
    <s v="CA-2014-132612"/>
    <d v="2014-06-09T00:00:00"/>
    <x v="2"/>
    <x v="1"/>
    <x v="3"/>
    <x v="3"/>
    <x v="4"/>
    <s v="Frank Olsen"/>
    <x v="0"/>
    <x v="14"/>
    <n v="22801"/>
    <s v="FUR-TA-10004534"/>
    <x v="0"/>
    <s v="Tables"/>
    <s v="Bevis 44 x 96 Conference Tables"/>
    <n v="618000"/>
    <x v="2"/>
    <x v="451"/>
    <n v="0"/>
    <n v="0"/>
    <n v="4326000"/>
  </r>
  <r>
    <n v="880"/>
    <s v="US-2017-161193"/>
    <d v="2017-11-20T00:00:00"/>
    <x v="3"/>
    <x v="0"/>
    <x v="14"/>
    <x v="4"/>
    <x v="0"/>
    <s v="Brian Thompson"/>
    <x v="0"/>
    <x v="19"/>
    <n v="43055"/>
    <s v="FUR-FU-10001861"/>
    <x v="0"/>
    <s v="Furnishings"/>
    <s v="Floodlight Indoor Halogen Bulbs, 1 Bulb per Pack, 60 Watts"/>
    <n v="78000"/>
    <x v="1"/>
    <x v="452"/>
    <n v="0.2"/>
    <n v="78000"/>
    <n v="312000"/>
  </r>
  <r>
    <n v="881"/>
    <s v="CA-2015-131597"/>
    <d v="2015-09-14T00:00:00"/>
    <x v="1"/>
    <x v="8"/>
    <x v="19"/>
    <x v="1"/>
    <x v="4"/>
    <s v="Stefania Perrino"/>
    <x v="1"/>
    <x v="0"/>
    <n v="90045"/>
    <s v="FUR-TA-10002607"/>
    <x v="0"/>
    <s v="Tables"/>
    <s v="KI Conference Tables"/>
    <n v="568000"/>
    <x v="3"/>
    <x v="453"/>
    <n v="0.2"/>
    <n v="340800"/>
    <n v="1363200"/>
  </r>
  <r>
    <n v="882"/>
    <s v="CA-2015-164833"/>
    <d v="2015-06-04T00:00:00"/>
    <x v="1"/>
    <x v="1"/>
    <x v="18"/>
    <x v="2"/>
    <x v="4"/>
    <s v="Lauren Leatherbury"/>
    <x v="0"/>
    <x v="17"/>
    <n v="98105"/>
    <s v="OFF-LA-10000443"/>
    <x v="1"/>
    <s v="Labels"/>
    <s v="Avery 501"/>
    <n v="8000"/>
    <x v="0"/>
    <x v="78"/>
    <n v="0"/>
    <n v="0"/>
    <n v="16000"/>
  </r>
  <r>
    <n v="883"/>
    <s v="CA-2015-125423"/>
    <d v="2015-12-13T00:00:00"/>
    <x v="1"/>
    <x v="4"/>
    <x v="7"/>
    <x v="3"/>
    <x v="0"/>
    <s v="Matt Collins"/>
    <x v="0"/>
    <x v="28"/>
    <n v="90036"/>
    <s v="OFF-LA-10001771"/>
    <x v="1"/>
    <s v="Labels"/>
    <s v="Avery 513"/>
    <n v="10000"/>
    <x v="0"/>
    <x v="40"/>
    <n v="0"/>
    <n v="0"/>
    <n v="20000"/>
  </r>
  <r>
    <n v="884"/>
    <s v="US-2014-130379"/>
    <d v="2014-05-25T00:00:00"/>
    <x v="2"/>
    <x v="5"/>
    <x v="10"/>
    <x v="3"/>
    <x v="0"/>
    <s v="Janet Lee"/>
    <x v="0"/>
    <x v="6"/>
    <n v="60623"/>
    <s v="OFF-AP-10001394"/>
    <x v="1"/>
    <s v="Appliances"/>
    <s v="Harmony Air Purifier"/>
    <n v="76000"/>
    <x v="0"/>
    <x v="29"/>
    <n v="0.8"/>
    <n v="121600"/>
    <n v="30400"/>
  </r>
  <r>
    <n v="885"/>
    <s v="CA-2016-168956"/>
    <d v="2016-02-16T00:00:00"/>
    <x v="0"/>
    <x v="11"/>
    <x v="9"/>
    <x v="0"/>
    <x v="0"/>
    <s v="Erin Ashbrook"/>
    <x v="1"/>
    <x v="27"/>
    <n v="60623"/>
    <s v="OFF-AP-10004233"/>
    <x v="1"/>
    <s v="Appliances"/>
    <s v="Honeywell Enviracaire Portable Air Cleaner for up to 8 x 10 Room"/>
    <n v="93000"/>
    <x v="4"/>
    <x v="454"/>
    <n v="0.8"/>
    <n v="446400"/>
    <n v="111600"/>
  </r>
  <r>
    <n v="886"/>
    <s v="CA-2016-167507"/>
    <d v="2016-12-22T00:00:00"/>
    <x v="0"/>
    <x v="4"/>
    <x v="6"/>
    <x v="2"/>
    <x v="2"/>
    <s v="Sue Ann Reed"/>
    <x v="0"/>
    <x v="20"/>
    <n v="97756"/>
    <s v="OFF-BI-10003694"/>
    <x v="1"/>
    <s v="Binders"/>
    <s v="Avery 3 1/2&quot; Diskette Storage Pages, 10/Pack"/>
    <n v="51000"/>
    <x v="11"/>
    <x v="455"/>
    <n v="0.7"/>
    <n v="357000"/>
    <n v="153000"/>
  </r>
  <r>
    <n v="887"/>
    <s v="CA-2016-109344"/>
    <d v="2016-02-08T00:00:00"/>
    <x v="0"/>
    <x v="11"/>
    <x v="0"/>
    <x v="1"/>
    <x v="0"/>
    <s v="Cathy Hwang"/>
    <x v="2"/>
    <x v="29"/>
    <n v="27604"/>
    <s v="TEC-PH-10002624"/>
    <x v="2"/>
    <s v="Phones"/>
    <s v="Samsung Galaxy S4 Mini"/>
    <n v="1128000"/>
    <x v="3"/>
    <x v="456"/>
    <n v="0.2"/>
    <n v="676800"/>
    <n v="2707200"/>
  </r>
  <r>
    <n v="888"/>
    <s v="US-2015-140851"/>
    <d v="2015-07-13T00:00:00"/>
    <x v="1"/>
    <x v="7"/>
    <x v="7"/>
    <x v="2"/>
    <x v="0"/>
    <s v="Neil Ducich"/>
    <x v="1"/>
    <x v="33"/>
    <n v="31204"/>
    <s v="OFF-PA-10000019"/>
    <x v="1"/>
    <s v="Paper"/>
    <s v="Xerox 1931"/>
    <n v="39000"/>
    <x v="4"/>
    <x v="24"/>
    <n v="0"/>
    <n v="0"/>
    <n v="234000"/>
  </r>
  <r>
    <n v="889"/>
    <s v="CA-2014-103373"/>
    <d v="2014-05-18T00:00:00"/>
    <x v="2"/>
    <x v="5"/>
    <x v="15"/>
    <x v="2"/>
    <x v="0"/>
    <s v="Bruce Stewart"/>
    <x v="0"/>
    <x v="14"/>
    <n v="44105"/>
    <s v="TEC-PH-10002885"/>
    <x v="2"/>
    <s v="Phones"/>
    <s v="Apple iPhone 5"/>
    <n v="780000"/>
    <x v="0"/>
    <x v="457"/>
    <n v="0.4"/>
    <n v="624000"/>
    <n v="936000"/>
  </r>
  <r>
    <n v="890"/>
    <s v="CA-2017-145884"/>
    <d v="2017-10-21T00:00:00"/>
    <x v="3"/>
    <x v="2"/>
    <x v="30"/>
    <x v="2"/>
    <x v="1"/>
    <s v="Sara Luxemburg"/>
    <x v="2"/>
    <x v="9"/>
    <n v="74403"/>
    <s v="TEC-PH-10000895"/>
    <x v="2"/>
    <s v="Phones"/>
    <s v="Polycom VVX 310 VoIP phone"/>
    <n v="1440000"/>
    <x v="7"/>
    <x v="458"/>
    <n v="0"/>
    <n v="0"/>
    <n v="11520000"/>
  </r>
  <r>
    <n v="891"/>
    <s v="CA-2015-131422"/>
    <d v="2015-11-05T00:00:00"/>
    <x v="1"/>
    <x v="0"/>
    <x v="5"/>
    <x v="1"/>
    <x v="4"/>
    <s v="George Bell"/>
    <x v="1"/>
    <x v="24"/>
    <n v="28110"/>
    <s v="FUR-CH-10001270"/>
    <x v="0"/>
    <s v="Chairs"/>
    <s v="Harbour Creations Steel Folding Chair"/>
    <n v="173000"/>
    <x v="3"/>
    <x v="459"/>
    <n v="0.2"/>
    <n v="103800"/>
    <n v="415200"/>
  </r>
  <r>
    <n v="892"/>
    <s v="CA-2017-162691"/>
    <d v="2017-08-01T00:00:00"/>
    <x v="3"/>
    <x v="6"/>
    <x v="26"/>
    <x v="2"/>
    <x v="0"/>
    <s v="Aaron Smayling"/>
    <x v="1"/>
    <x v="9"/>
    <n v="78745"/>
    <s v="TEC-MA-10000488"/>
    <x v="2"/>
    <s v="Machines"/>
    <s v="Bady BDG101FRU Card Printer"/>
    <n v="1440000"/>
    <x v="3"/>
    <x v="460"/>
    <n v="0.4"/>
    <n v="1728000"/>
    <n v="2592000"/>
  </r>
  <r>
    <n v="893"/>
    <s v="CA-2014-141278"/>
    <d v="2014-06-21T00:00:00"/>
    <x v="2"/>
    <x v="1"/>
    <x v="30"/>
    <x v="2"/>
    <x v="0"/>
    <s v="Raymond Messe"/>
    <x v="0"/>
    <x v="12"/>
    <n v="6450"/>
    <s v="OFF-AR-10003056"/>
    <x v="1"/>
    <s v="Art"/>
    <s v="Newell 341"/>
    <n v="9000"/>
    <x v="1"/>
    <x v="106"/>
    <n v="0"/>
    <n v="0"/>
    <n v="45000"/>
  </r>
  <r>
    <n v="894"/>
    <s v="CA-2017-122693"/>
    <d v="2017-02-19T00:00:00"/>
    <x v="3"/>
    <x v="11"/>
    <x v="12"/>
    <x v="0"/>
    <x v="4"/>
    <s v="Nicole Hansen"/>
    <x v="1"/>
    <x v="2"/>
    <n v="30076"/>
    <s v="OFF-AP-10002518"/>
    <x v="1"/>
    <s v="Appliances"/>
    <s v="Kensington 7 Outlet MasterPiece Power Center"/>
    <n v="1246000"/>
    <x v="2"/>
    <x v="461"/>
    <n v="0"/>
    <n v="0"/>
    <n v="8722000"/>
  </r>
  <r>
    <n v="895"/>
    <s v="CA-2014-117345"/>
    <d v="2014-08-01T00:00:00"/>
    <x v="2"/>
    <x v="6"/>
    <x v="26"/>
    <x v="3"/>
    <x v="4"/>
    <s v="Barbara Fisher"/>
    <x v="1"/>
    <x v="18"/>
    <n v="28205"/>
    <s v="OFF-LA-10000240"/>
    <x v="1"/>
    <s v="Labels"/>
    <s v="Self-Adhesive Address Labels for Typewriters by Universal"/>
    <n v="15000"/>
    <x v="3"/>
    <x v="106"/>
    <n v="0.2"/>
    <n v="9000"/>
    <n v="36000"/>
  </r>
  <r>
    <n v="896"/>
    <s v="CA-2016-157763"/>
    <d v="2016-07-18T00:00:00"/>
    <x v="0"/>
    <x v="7"/>
    <x v="15"/>
    <x v="0"/>
    <x v="0"/>
    <s v="Katharine Harms"/>
    <x v="1"/>
    <x v="10"/>
    <n v="42104"/>
    <s v="FUR-CH-10000988"/>
    <x v="0"/>
    <s v="Chairs"/>
    <s v="Hon Olson Stacker Stools"/>
    <n v="141000"/>
    <x v="8"/>
    <x v="83"/>
    <n v="0"/>
    <n v="0"/>
    <n v="141000"/>
  </r>
  <r>
    <n v="897"/>
    <s v="CA-2015-135391"/>
    <d v="2015-02-09T00:00:00"/>
    <x v="1"/>
    <x v="11"/>
    <x v="3"/>
    <x v="3"/>
    <x v="0"/>
    <s v="Frank Atkinson"/>
    <x v="1"/>
    <x v="9"/>
    <n v="78207"/>
    <s v="OFF-LA-10001074"/>
    <x v="1"/>
    <s v="Labels"/>
    <s v="Round Specialty Laser Printer Labels"/>
    <n v="41000"/>
    <x v="6"/>
    <x v="462"/>
    <n v="0.2"/>
    <n v="32800"/>
    <n v="131200"/>
  </r>
  <r>
    <n v="898"/>
    <s v="US-2017-113852"/>
    <d v="2017-07-29T00:00:00"/>
    <x v="3"/>
    <x v="7"/>
    <x v="25"/>
    <x v="0"/>
    <x v="4"/>
    <s v="Giulietta Weimer"/>
    <x v="0"/>
    <x v="5"/>
    <n v="98115"/>
    <s v="TEC-AC-10003027"/>
    <x v="2"/>
    <s v="Accessories"/>
    <s v="Imation 8GB Mini TravelDrive USB 2.0 Flash Drive"/>
    <n v="91000"/>
    <x v="3"/>
    <x v="463"/>
    <n v="0"/>
    <n v="0"/>
    <n v="273000"/>
  </r>
  <r>
    <n v="899"/>
    <s v="US-2017-158512"/>
    <d v="2017-01-12T00:00:00"/>
    <x v="3"/>
    <x v="9"/>
    <x v="1"/>
    <x v="2"/>
    <x v="0"/>
    <s v="Dianna Arnett"/>
    <x v="2"/>
    <x v="31"/>
    <n v="20016"/>
    <s v="OFF-PA-10001804"/>
    <x v="1"/>
    <s v="Paper"/>
    <s v="Xerox 195"/>
    <n v="21000"/>
    <x v="4"/>
    <x v="464"/>
    <n v="0"/>
    <n v="0"/>
    <n v="126000"/>
  </r>
  <r>
    <n v="900"/>
    <s v="CA-2017-128370"/>
    <d v="2017-09-10T00:00:00"/>
    <x v="3"/>
    <x v="8"/>
    <x v="13"/>
    <x v="3"/>
    <x v="4"/>
    <s v="Frank Hawley"/>
    <x v="1"/>
    <x v="1"/>
    <n v="90004"/>
    <s v="FUR-CH-10002602"/>
    <x v="0"/>
    <s v="Chairs"/>
    <s v="DMI Arturo Collection Mission-style Design Wood Chair"/>
    <n v="136000"/>
    <x v="3"/>
    <x v="465"/>
    <n v="0.2"/>
    <n v="81600"/>
    <n v="326400"/>
  </r>
  <r>
    <n v="901"/>
    <s v="CA-2015-160472"/>
    <d v="2015-07-20T00:00:00"/>
    <x v="1"/>
    <x v="7"/>
    <x v="14"/>
    <x v="0"/>
    <x v="0"/>
    <s v="Ralph Kennedy"/>
    <x v="0"/>
    <x v="20"/>
    <n v="46614"/>
    <s v="OFF-ST-10000464"/>
    <x v="1"/>
    <s v="Storage"/>
    <s v="Multi-Use Personal File Cart and Caster Set, Three Stacking Bins"/>
    <n v="35000"/>
    <x v="8"/>
    <x v="188"/>
    <n v="0"/>
    <n v="0"/>
    <n v="35000"/>
  </r>
  <r>
    <n v="902"/>
    <s v="CA-2014-114643"/>
    <d v="2014-06-13T00:00:00"/>
    <x v="2"/>
    <x v="1"/>
    <x v="7"/>
    <x v="2"/>
    <x v="4"/>
    <s v="Filia McAdams"/>
    <x v="1"/>
    <x v="18"/>
    <n v="90032"/>
    <s v="OFF-AR-10003631"/>
    <x v="1"/>
    <s v="Art"/>
    <s v="Staples in misc. colors"/>
    <n v="15000"/>
    <x v="3"/>
    <x v="106"/>
    <n v="0"/>
    <n v="0"/>
    <n v="45000"/>
  </r>
  <r>
    <n v="903"/>
    <s v="US-2017-158218"/>
    <d v="2017-05-12T00:00:00"/>
    <x v="3"/>
    <x v="5"/>
    <x v="1"/>
    <x v="0"/>
    <x v="3"/>
    <s v="Alyssa Crouse"/>
    <x v="1"/>
    <x v="24"/>
    <n v="77041"/>
    <s v="OFF-ST-10000563"/>
    <x v="1"/>
    <s v="Storage"/>
    <s v="Fellowes Bankers Box Stor/Drawer Steel Plus"/>
    <n v="103000"/>
    <x v="1"/>
    <x v="466"/>
    <n v="0.2"/>
    <n v="103000"/>
    <n v="412000"/>
  </r>
  <r>
    <n v="904"/>
    <s v="CA-2015-121608"/>
    <d v="2015-09-03T00:00:00"/>
    <x v="1"/>
    <x v="8"/>
    <x v="21"/>
    <x v="2"/>
    <x v="0"/>
    <s v="Jennifer Braxton"/>
    <x v="1"/>
    <x v="26"/>
    <n v="6010"/>
    <s v="OFF-AP-10002311"/>
    <x v="1"/>
    <s v="Appliances"/>
    <s v="Holmes Replacement Filter for HEPA Air Cleaner, Very Large Room, HEPA Filter"/>
    <n v="69000"/>
    <x v="0"/>
    <x v="118"/>
    <n v="0"/>
    <n v="0"/>
    <n v="138000"/>
  </r>
  <r>
    <n v="905"/>
    <s v="US-2017-121251"/>
    <d v="2017-03-26T00:00:00"/>
    <x v="3"/>
    <x v="10"/>
    <x v="20"/>
    <x v="2"/>
    <x v="0"/>
    <s v="Gary McGarr"/>
    <x v="0"/>
    <x v="12"/>
    <n v="10009"/>
    <s v="FUR-BO-10001918"/>
    <x v="0"/>
    <s v="Bookcases"/>
    <s v="Sauder Forest Hills Library with Doors, Woodland Oak Finish"/>
    <n v="258000"/>
    <x v="0"/>
    <x v="467"/>
    <n v="0.2"/>
    <n v="103200"/>
    <n v="412800"/>
  </r>
  <r>
    <n v="906"/>
    <s v="CA-2014-151078"/>
    <d v="2014-11-12T00:00:00"/>
    <x v="2"/>
    <x v="0"/>
    <x v="1"/>
    <x v="1"/>
    <x v="1"/>
    <s v="Roy Französisch"/>
    <x v="0"/>
    <x v="35"/>
    <n v="78207"/>
    <s v="OFF-ST-10001328"/>
    <x v="1"/>
    <s v="Storage"/>
    <s v="Personal Filing Tote with Lid, Black/Gray"/>
    <n v="38000"/>
    <x v="6"/>
    <x v="29"/>
    <n v="0.2"/>
    <n v="30400"/>
    <n v="121600"/>
  </r>
  <r>
    <n v="907"/>
    <s v="US-2016-100839"/>
    <d v="2016-10-13T00:00:00"/>
    <x v="0"/>
    <x v="2"/>
    <x v="7"/>
    <x v="1"/>
    <x v="4"/>
    <s v="Noah Childs"/>
    <x v="1"/>
    <x v="28"/>
    <n v="80013"/>
    <s v="FUR-TA-10004575"/>
    <x v="0"/>
    <s v="Tables"/>
    <s v="Hon 5100 Series Wood Tables"/>
    <n v="728000"/>
    <x v="1"/>
    <x v="468"/>
    <n v="0.5"/>
    <n v="1820000"/>
    <n v="1820000"/>
  </r>
  <r>
    <n v="908"/>
    <s v="US-2017-116659"/>
    <d v="2017-11-12T00:00:00"/>
    <x v="3"/>
    <x v="0"/>
    <x v="1"/>
    <x v="1"/>
    <x v="0"/>
    <s v="Nat Gilpin"/>
    <x v="1"/>
    <x v="2"/>
    <n v="43055"/>
    <s v="TEC-PH-10002824"/>
    <x v="2"/>
    <s v="Phones"/>
    <s v="Jabra SPEAK 410 Multidevice Speakerphone"/>
    <n v="371000"/>
    <x v="3"/>
    <x v="41"/>
    <n v="0.4"/>
    <n v="445200"/>
    <n v="667800"/>
  </r>
  <r>
    <n v="909"/>
    <s v="CA-2017-118857"/>
    <d v="2017-04-15T00:00:00"/>
    <x v="3"/>
    <x v="3"/>
    <x v="4"/>
    <x v="2"/>
    <x v="0"/>
    <s v="Adam Hart"/>
    <x v="1"/>
    <x v="31"/>
    <n v="89015"/>
    <s v="FUR-FU-10004460"/>
    <x v="0"/>
    <s v="Furnishings"/>
    <s v="Howard Miller 12&quot; Round Wall Clock"/>
    <n v="197000"/>
    <x v="1"/>
    <x v="469"/>
    <n v="0"/>
    <n v="0"/>
    <n v="985000"/>
  </r>
  <r>
    <n v="910"/>
    <s v="CA-2015-127110"/>
    <d v="2015-06-25T00:00:00"/>
    <x v="1"/>
    <x v="1"/>
    <x v="10"/>
    <x v="3"/>
    <x v="0"/>
    <s v="Cathy Hwang"/>
    <x v="2"/>
    <x v="36"/>
    <n v="19143"/>
    <s v="OFF-PA-10003309"/>
    <x v="1"/>
    <s v="Paper"/>
    <s v="Xerox 211"/>
    <n v="32000"/>
    <x v="4"/>
    <x v="20"/>
    <n v="0.2"/>
    <n v="38400"/>
    <n v="153600"/>
  </r>
  <r>
    <n v="911"/>
    <s v="CA-2016-148201"/>
    <d v="2016-08-26T00:00:00"/>
    <x v="0"/>
    <x v="6"/>
    <x v="20"/>
    <x v="1"/>
    <x v="4"/>
    <s v="Charles Crestani"/>
    <x v="0"/>
    <x v="2"/>
    <n v="98103"/>
    <s v="OFF-PA-10000019"/>
    <x v="1"/>
    <s v="Paper"/>
    <s v="Xerox 1931"/>
    <n v="39000"/>
    <x v="8"/>
    <x v="136"/>
    <n v="0"/>
    <n v="0"/>
    <n v="39000"/>
  </r>
  <r>
    <n v="912"/>
    <s v="CA-2014-116932"/>
    <d v="2014-07-21T00:00:00"/>
    <x v="2"/>
    <x v="7"/>
    <x v="30"/>
    <x v="3"/>
    <x v="0"/>
    <s v="Michelle Ellison"/>
    <x v="1"/>
    <x v="5"/>
    <n v="94122"/>
    <s v="OFF-AR-10002067"/>
    <x v="1"/>
    <s v="Art"/>
    <s v="Newell 334"/>
    <n v="100000"/>
    <x v="1"/>
    <x v="470"/>
    <n v="0"/>
    <n v="0"/>
    <n v="500000"/>
  </r>
  <r>
    <n v="913"/>
    <s v="CA-2017-142888"/>
    <d v="2017-11-21T00:00:00"/>
    <x v="3"/>
    <x v="0"/>
    <x v="30"/>
    <x v="3"/>
    <x v="0"/>
    <s v="Benjamin Patterson"/>
    <x v="0"/>
    <x v="23"/>
    <n v="99207"/>
    <s v="FUR-TA-10004767"/>
    <x v="0"/>
    <s v="Tables"/>
    <s v="Safco Drafting Table"/>
    <n v="71000"/>
    <x v="8"/>
    <x v="200"/>
    <n v="0"/>
    <n v="0"/>
    <n v="71000"/>
  </r>
  <r>
    <n v="914"/>
    <s v="CA-2014-147914"/>
    <d v="2014-06-04T00:00:00"/>
    <x v="2"/>
    <x v="1"/>
    <x v="18"/>
    <x v="1"/>
    <x v="4"/>
    <s v="Mark Packer"/>
    <x v="2"/>
    <x v="12"/>
    <n v="43229"/>
    <s v="OFF-PA-10001685"/>
    <x v="1"/>
    <s v="Paper"/>
    <s v="Easy-staple paper"/>
    <n v="71000"/>
    <x v="0"/>
    <x v="442"/>
    <n v="0.2"/>
    <n v="28400"/>
    <n v="113600"/>
  </r>
  <r>
    <n v="915"/>
    <s v="US-2016-112977"/>
    <d v="2016-03-10T00:00:00"/>
    <x v="0"/>
    <x v="10"/>
    <x v="13"/>
    <x v="3"/>
    <x v="0"/>
    <s v="Caroline Jumper"/>
    <x v="0"/>
    <x v="12"/>
    <n v="11561"/>
    <s v="FUR-BO-10003272"/>
    <x v="0"/>
    <s v="Bookcases"/>
    <s v="O'Sullivan Living Dimensions 5-Shelf Bookcases"/>
    <n v="177000"/>
    <x v="8"/>
    <x v="243"/>
    <n v="0.2"/>
    <n v="35400"/>
    <n v="141600"/>
  </r>
  <r>
    <n v="916"/>
    <s v="CA-2017-112039"/>
    <d v="2017-03-25T00:00:00"/>
    <x v="3"/>
    <x v="10"/>
    <x v="10"/>
    <x v="0"/>
    <x v="2"/>
    <s v="John Castell"/>
    <x v="0"/>
    <x v="15"/>
    <n v="78207"/>
    <s v="TEC-PH-10000984"/>
    <x v="2"/>
    <s v="Phones"/>
    <s v="Panasonic KX-TG9471B"/>
    <n v="980000"/>
    <x v="3"/>
    <x v="352"/>
    <n v="0.2"/>
    <n v="588000"/>
    <n v="2352000"/>
  </r>
  <r>
    <n v="917"/>
    <s v="CA-2017-118885"/>
    <d v="2017-12-29T00:00:00"/>
    <x v="3"/>
    <x v="4"/>
    <x v="25"/>
    <x v="3"/>
    <x v="0"/>
    <s v="James Galang"/>
    <x v="0"/>
    <x v="33"/>
    <n v="90049"/>
    <s v="FUR-CH-10002880"/>
    <x v="0"/>
    <s v="Chairs"/>
    <s v="Global High-Back Leather Tilter, Burgundy"/>
    <n v="259000"/>
    <x v="6"/>
    <x v="471"/>
    <n v="0.2"/>
    <n v="207200"/>
    <n v="828800"/>
  </r>
  <r>
    <n v="918"/>
    <s v="US-2017-166611"/>
    <d v="2017-03-28T00:00:00"/>
    <x v="3"/>
    <x v="10"/>
    <x v="22"/>
    <x v="3"/>
    <x v="4"/>
    <s v="Cyma Kinney"/>
    <x v="1"/>
    <x v="25"/>
    <n v="32216"/>
    <s v="OFF-BI-10001191"/>
    <x v="1"/>
    <s v="Binders"/>
    <s v="Canvas Sectional Post Binders"/>
    <n v="153000"/>
    <x v="5"/>
    <x v="472"/>
    <n v="0.7"/>
    <n v="963899.99999999988"/>
    <n v="413100.00000000012"/>
  </r>
  <r>
    <n v="919"/>
    <s v="CA-2015-109512"/>
    <d v="2015-03-05T00:00:00"/>
    <x v="1"/>
    <x v="10"/>
    <x v="5"/>
    <x v="3"/>
    <x v="4"/>
    <s v="Luke Foster"/>
    <x v="0"/>
    <x v="35"/>
    <n v="10011"/>
    <s v="OFF-EN-10002621"/>
    <x v="1"/>
    <s v="Envelopes"/>
    <s v="Staple envelope"/>
    <n v="30000"/>
    <x v="3"/>
    <x v="15"/>
    <n v="0"/>
    <n v="0"/>
    <n v="90000"/>
  </r>
  <r>
    <n v="920"/>
    <s v="CA-2016-118570"/>
    <d v="2016-11-13T00:00:00"/>
    <x v="0"/>
    <x v="0"/>
    <x v="7"/>
    <x v="3"/>
    <x v="3"/>
    <s v="Chuck Clark"/>
    <x v="2"/>
    <x v="16"/>
    <n v="19143"/>
    <s v="OFF-PA-10001289"/>
    <x v="1"/>
    <s v="Paper"/>
    <s v="White Computer Printout Paper by Universal"/>
    <n v="218000"/>
    <x v="2"/>
    <x v="473"/>
    <n v="0.2"/>
    <n v="305200"/>
    <n v="1220800"/>
  </r>
  <r>
    <n v="921"/>
    <s v="CA-2017-154718"/>
    <d v="2017-01-19T00:00:00"/>
    <x v="3"/>
    <x v="9"/>
    <x v="12"/>
    <x v="4"/>
    <x v="3"/>
    <s v="Dan Lawera"/>
    <x v="0"/>
    <x v="32"/>
    <n v="76248"/>
    <s v="OFF-LA-10003714"/>
    <x v="1"/>
    <s v="Labels"/>
    <s v="Avery 510"/>
    <n v="6000"/>
    <x v="0"/>
    <x v="92"/>
    <n v="0.2"/>
    <n v="2400"/>
    <n v="9600"/>
  </r>
  <r>
    <n v="922"/>
    <s v="CA-2016-147578"/>
    <d v="2016-04-22T00:00:00"/>
    <x v="0"/>
    <x v="3"/>
    <x v="6"/>
    <x v="0"/>
    <x v="0"/>
    <s v="Paul Gonzalez"/>
    <x v="0"/>
    <x v="13"/>
    <n v="94122"/>
    <s v="FUR-FU-10001889"/>
    <x v="0"/>
    <s v="Furnishings"/>
    <s v="Ultra Door Pull Handle"/>
    <n v="32000"/>
    <x v="3"/>
    <x v="47"/>
    <n v="0"/>
    <n v="0"/>
    <n v="96000"/>
  </r>
  <r>
    <n v="923"/>
    <s v="CA-2014-140165"/>
    <d v="2014-05-13T00:00:00"/>
    <x v="2"/>
    <x v="5"/>
    <x v="7"/>
    <x v="2"/>
    <x v="0"/>
    <s v="Erica Hernandez"/>
    <x v="2"/>
    <x v="3"/>
    <n v="33012"/>
    <s v="OFF-FA-10002815"/>
    <x v="1"/>
    <s v="Fasteners"/>
    <s v="Staples"/>
    <n v="23000"/>
    <x v="0"/>
    <x v="170"/>
    <n v="0.2"/>
    <n v="9200"/>
    <n v="36800"/>
  </r>
  <r>
    <n v="924"/>
    <s v="CA-2014-142587"/>
    <d v="2014-10-21T00:00:00"/>
    <x v="2"/>
    <x v="2"/>
    <x v="30"/>
    <x v="2"/>
    <x v="0"/>
    <s v="Tracy Blumstein"/>
    <x v="0"/>
    <x v="11"/>
    <n v="45014"/>
    <s v="OFF-AP-10004708"/>
    <x v="1"/>
    <s v="Appliances"/>
    <s v="Fellowes Superior 10 Outlet Split Surge Protector"/>
    <n v="77000"/>
    <x v="6"/>
    <x v="474"/>
    <n v="0.2"/>
    <n v="61600"/>
    <n v="246400"/>
  </r>
  <r>
    <n v="925"/>
    <s v="CA-2014-157623"/>
    <d v="2014-03-14T00:00:00"/>
    <x v="2"/>
    <x v="10"/>
    <x v="19"/>
    <x v="4"/>
    <x v="4"/>
    <s v="Dean Katz"/>
    <x v="1"/>
    <x v="14"/>
    <n v="92646"/>
    <s v="OFF-PA-10001204"/>
    <x v="1"/>
    <s v="Paper"/>
    <s v="Xerox 1972"/>
    <n v="9000"/>
    <x v="0"/>
    <x v="9"/>
    <n v="0"/>
    <n v="0"/>
    <n v="18000"/>
  </r>
  <r>
    <n v="926"/>
    <s v="CA-2017-145310"/>
    <d v="2017-12-22T00:00:00"/>
    <x v="3"/>
    <x v="4"/>
    <x v="6"/>
    <x v="1"/>
    <x v="4"/>
    <s v="Jeremy Pistek"/>
    <x v="0"/>
    <x v="13"/>
    <n v="32127"/>
    <s v="OFF-EN-10002621"/>
    <x v="1"/>
    <s v="Envelopes"/>
    <s v="Staple envelope"/>
    <n v="30000"/>
    <x v="8"/>
    <x v="1"/>
    <n v="0.2"/>
    <n v="6000"/>
    <n v="24000"/>
  </r>
  <r>
    <n v="927"/>
    <s v="CA-2016-100083"/>
    <d v="2016-11-24T00:00:00"/>
    <x v="0"/>
    <x v="0"/>
    <x v="16"/>
    <x v="0"/>
    <x v="4"/>
    <s v="Carol Darley"/>
    <x v="0"/>
    <x v="0"/>
    <n v="97504"/>
    <s v="OFF-PA-10000241"/>
    <x v="1"/>
    <s v="Paper"/>
    <s v="IBM Multi-Purpose Copy Paper, 8 1/2 x 11&quot;, Case"/>
    <n v="25000"/>
    <x v="8"/>
    <x v="475"/>
    <n v="0.2"/>
    <n v="5000"/>
    <n v="20000"/>
  </r>
  <r>
    <n v="928"/>
    <s v="US-2017-108063"/>
    <d v="2017-12-02T00:00:00"/>
    <x v="3"/>
    <x v="4"/>
    <x v="28"/>
    <x v="0"/>
    <x v="0"/>
    <s v="Adam Shillingsburg"/>
    <x v="0"/>
    <x v="15"/>
    <n v="22901"/>
    <s v="OFF-AR-10001446"/>
    <x v="1"/>
    <s v="Art"/>
    <s v="Newell 309"/>
    <n v="35000"/>
    <x v="3"/>
    <x v="82"/>
    <n v="0"/>
    <n v="0"/>
    <n v="105000"/>
  </r>
  <r>
    <n v="929"/>
    <s v="CA-2015-109197"/>
    <d v="2015-12-31T00:00:00"/>
    <x v="1"/>
    <x v="4"/>
    <x v="23"/>
    <x v="0"/>
    <x v="0"/>
    <s v="Jas O'Carroll"/>
    <x v="0"/>
    <x v="0"/>
    <n v="59801"/>
    <s v="OFF-BI-10004632"/>
    <x v="1"/>
    <s v="Binders"/>
    <s v="Ibico Hi-Tech Manual Binding System"/>
    <n v="488000"/>
    <x v="0"/>
    <x v="476"/>
    <n v="0.2"/>
    <n v="195200"/>
    <n v="780800"/>
  </r>
  <r>
    <n v="930"/>
    <s v="CA-2017-141789"/>
    <d v="2017-10-03T00:00:00"/>
    <x v="3"/>
    <x v="2"/>
    <x v="21"/>
    <x v="2"/>
    <x v="4"/>
    <s v="Amy Cox"/>
    <x v="0"/>
    <x v="32"/>
    <n v="55407"/>
    <s v="OFF-BI-10001359"/>
    <x v="1"/>
    <s v="Binders"/>
    <s v="GBC DocuBind TL300 Electric Binding System"/>
    <n v="1794000"/>
    <x v="0"/>
    <x v="477"/>
    <n v="0"/>
    <n v="0"/>
    <n v="3588000"/>
  </r>
  <r>
    <n v="931"/>
    <s v="CA-2014-169775"/>
    <d v="2014-08-29T00:00:00"/>
    <x v="2"/>
    <x v="6"/>
    <x v="25"/>
    <x v="4"/>
    <x v="0"/>
    <s v="Ryan Akin"/>
    <x v="0"/>
    <x v="36"/>
    <n v="33178"/>
    <s v="OFF-EN-10001749"/>
    <x v="1"/>
    <s v="Envelopes"/>
    <s v="Jiffy Padded Mailers with Self-Seal Closure"/>
    <n v="30000"/>
    <x v="0"/>
    <x v="31"/>
    <n v="0.2"/>
    <n v="12000"/>
    <n v="48000"/>
  </r>
  <r>
    <n v="932"/>
    <s v="CA-2016-140543"/>
    <d v="2016-06-29T00:00:00"/>
    <x v="0"/>
    <x v="1"/>
    <x v="25"/>
    <x v="2"/>
    <x v="0"/>
    <s v="Corey-Lock"/>
    <x v="0"/>
    <x v="30"/>
    <n v="29501"/>
    <s v="OFF-ST-10000563"/>
    <x v="1"/>
    <s v="Storage"/>
    <s v="Fellowes Bankers Box Stor/Drawer Steel Plus"/>
    <n v="103000"/>
    <x v="4"/>
    <x v="478"/>
    <n v="0"/>
    <n v="0"/>
    <n v="618000"/>
  </r>
  <r>
    <n v="933"/>
    <s v="CA-2016-151141"/>
    <d v="2016-08-20T00:00:00"/>
    <x v="0"/>
    <x v="6"/>
    <x v="14"/>
    <x v="1"/>
    <x v="0"/>
    <s v="Dianna Wilson"/>
    <x v="2"/>
    <x v="10"/>
    <n v="48205"/>
    <s v="TEC-PH-10004924"/>
    <x v="2"/>
    <s v="Phones"/>
    <s v="SKILCRAFT Telephone Shoulder Rest, 2&quot; x 6.5&quot; x 2.5&quot;, Black"/>
    <n v="15000"/>
    <x v="0"/>
    <x v="1"/>
    <n v="0"/>
    <n v="0"/>
    <n v="30000"/>
  </r>
  <r>
    <n v="934"/>
    <s v="CA-2017-167094"/>
    <d v="2017-10-21T00:00:00"/>
    <x v="3"/>
    <x v="2"/>
    <x v="30"/>
    <x v="2"/>
    <x v="0"/>
    <s v="Damala Kotsonis"/>
    <x v="1"/>
    <x v="8"/>
    <n v="97477"/>
    <s v="OFF-PA-10003953"/>
    <x v="1"/>
    <s v="Paper"/>
    <s v="Xerox 218"/>
    <n v="13000"/>
    <x v="8"/>
    <x v="155"/>
    <n v="0.2"/>
    <n v="2600"/>
    <n v="10400"/>
  </r>
  <r>
    <n v="935"/>
    <s v="CA-2017-154410"/>
    <d v="2017-10-21T00:00:00"/>
    <x v="3"/>
    <x v="2"/>
    <x v="30"/>
    <x v="0"/>
    <x v="4"/>
    <s v="Michael Dominguez"/>
    <x v="1"/>
    <x v="20"/>
    <n v="46203"/>
    <s v="OFF-ST-10002743"/>
    <x v="1"/>
    <s v="Storage"/>
    <s v="SAFCO Boltless Steel Shelving"/>
    <n v="341000"/>
    <x v="7"/>
    <x v="479"/>
    <n v="0"/>
    <n v="0"/>
    <n v="2728000"/>
  </r>
  <r>
    <n v="936"/>
    <s v="US-2016-150567"/>
    <d v="2016-05-17T00:00:00"/>
    <x v="0"/>
    <x v="5"/>
    <x v="11"/>
    <x v="0"/>
    <x v="4"/>
    <s v="Roy Phan"/>
    <x v="1"/>
    <x v="14"/>
    <n v="32712"/>
    <s v="OFF-BI-10001757"/>
    <x v="1"/>
    <s v="Binders"/>
    <s v="Pressboard Hanging Data Binders for Unburst Sheets"/>
    <n v="3000"/>
    <x v="0"/>
    <x v="33"/>
    <n v="0.7"/>
    <n v="4200"/>
    <n v="1800"/>
  </r>
  <r>
    <n v="937"/>
    <s v="CA-2015-157959"/>
    <d v="2015-02-03T00:00:00"/>
    <x v="1"/>
    <x v="11"/>
    <x v="21"/>
    <x v="1"/>
    <x v="0"/>
    <s v="Rick Wilson"/>
    <x v="1"/>
    <x v="35"/>
    <n v="90008"/>
    <s v="FUR-FU-10004093"/>
    <x v="0"/>
    <s v="Furnishings"/>
    <s v="Hand-Finished Solid Wood Document Frame"/>
    <n v="137000"/>
    <x v="6"/>
    <x v="480"/>
    <n v="0"/>
    <n v="0"/>
    <n v="548000"/>
  </r>
  <r>
    <n v="938"/>
    <s v="CA-2017-105886"/>
    <d v="2017-12-18T00:00:00"/>
    <x v="3"/>
    <x v="4"/>
    <x v="15"/>
    <x v="3"/>
    <x v="0"/>
    <s v="Duane Benoit"/>
    <x v="0"/>
    <x v="17"/>
    <n v="11572"/>
    <s v="FUR-FU-10001037"/>
    <x v="0"/>
    <s v="Furnishings"/>
    <s v="DAX Charcoal/Nickel-Tone Document Frame, 5 x 7"/>
    <n v="19000"/>
    <x v="0"/>
    <x v="107"/>
    <n v="0"/>
    <n v="0"/>
    <n v="38000"/>
  </r>
  <r>
    <n v="939"/>
    <s v="CA-2016-105963"/>
    <d v="2016-11-15T00:00:00"/>
    <x v="0"/>
    <x v="0"/>
    <x v="4"/>
    <x v="1"/>
    <x v="0"/>
    <s v="Stewart Carmichael"/>
    <x v="1"/>
    <x v="18"/>
    <n v="90008"/>
    <s v="TEC-AC-10003832"/>
    <x v="2"/>
    <s v="Accessories"/>
    <s v="Imation 16GB Mini TravelDrive USB 2.0 Flash Drive"/>
    <n v="133000"/>
    <x v="3"/>
    <x v="481"/>
    <n v="0"/>
    <n v="0"/>
    <n v="399000"/>
  </r>
  <r>
    <n v="940"/>
    <s v="CA-2017-121503"/>
    <d v="2017-07-03T00:00:00"/>
    <x v="3"/>
    <x v="7"/>
    <x v="21"/>
    <x v="3"/>
    <x v="0"/>
    <s v="Frank Hawley"/>
    <x v="1"/>
    <x v="33"/>
    <n v="77041"/>
    <s v="OFF-PA-10001878"/>
    <x v="1"/>
    <s v="Paper"/>
    <s v="Xerox 1891"/>
    <n v="274000"/>
    <x v="2"/>
    <x v="482"/>
    <n v="0.2"/>
    <n v="383600"/>
    <n v="1534400"/>
  </r>
  <r>
    <n v="941"/>
    <s v="CA-2014-103366"/>
    <d v="2014-01-15T00:00:00"/>
    <x v="2"/>
    <x v="9"/>
    <x v="4"/>
    <x v="0"/>
    <x v="4"/>
    <s v="Erica Hackney"/>
    <x v="0"/>
    <x v="16"/>
    <n v="30076"/>
    <s v="TEC-AC-10003628"/>
    <x v="2"/>
    <s v="Accessories"/>
    <s v="Logitech 910-002974 M325 Wireless Mouse for Web Scrolling"/>
    <n v="210000"/>
    <x v="1"/>
    <x v="415"/>
    <n v="0"/>
    <n v="0"/>
    <n v="1050000"/>
  </r>
  <r>
    <n v="942"/>
    <s v="CA-2017-124597"/>
    <d v="2017-04-30T00:00:00"/>
    <x v="3"/>
    <x v="3"/>
    <x v="17"/>
    <x v="2"/>
    <x v="0"/>
    <s v="Ann Steele"/>
    <x v="2"/>
    <x v="13"/>
    <n v="33437"/>
    <s v="OFF-LA-10003190"/>
    <x v="1"/>
    <s v="Labels"/>
    <s v="Avery 474"/>
    <n v="5000"/>
    <x v="0"/>
    <x v="151"/>
    <n v="0.2"/>
    <n v="2000"/>
    <n v="8000"/>
  </r>
  <r>
    <n v="943"/>
    <s v="CA-2015-105634"/>
    <d v="2015-11-08T00:00:00"/>
    <x v="1"/>
    <x v="0"/>
    <x v="0"/>
    <x v="3"/>
    <x v="3"/>
    <s v="Helen Abelman"/>
    <x v="0"/>
    <x v="4"/>
    <n v="2038"/>
    <s v="OFF-AR-10001573"/>
    <x v="1"/>
    <s v="Art"/>
    <s v="American Pencil"/>
    <n v="10000"/>
    <x v="1"/>
    <x v="76"/>
    <n v="0"/>
    <n v="0"/>
    <n v="50000"/>
  </r>
  <r>
    <n v="944"/>
    <s v="CA-2015-123673"/>
    <d v="2015-10-30T00:00:00"/>
    <x v="1"/>
    <x v="2"/>
    <x v="17"/>
    <x v="0"/>
    <x v="0"/>
    <s v="Cathy Hwang"/>
    <x v="2"/>
    <x v="35"/>
    <n v="48227"/>
    <s v="TEC-PH-10001809"/>
    <x v="2"/>
    <s v="Phones"/>
    <s v="Panasonic KX T7736-B Digital phone"/>
    <n v="300000"/>
    <x v="0"/>
    <x v="49"/>
    <n v="0"/>
    <n v="0"/>
    <n v="600000"/>
  </r>
  <r>
    <n v="945"/>
    <s v="US-2017-111423"/>
    <d v="2017-08-17T00:00:00"/>
    <x v="3"/>
    <x v="6"/>
    <x v="11"/>
    <x v="2"/>
    <x v="0"/>
    <s v="Edward Hooks"/>
    <x v="1"/>
    <x v="28"/>
    <n v="13601"/>
    <s v="OFF-BI-10003091"/>
    <x v="1"/>
    <s v="Binders"/>
    <s v="GBC DocuBind TL200 Manual Binding Machine"/>
    <n v="896000"/>
    <x v="1"/>
    <x v="483"/>
    <n v="0.2"/>
    <n v="896000"/>
    <n v="3584000"/>
  </r>
  <r>
    <n v="946"/>
    <s v="CA-2015-125178"/>
    <d v="2015-10-03T00:00:00"/>
    <x v="1"/>
    <x v="2"/>
    <x v="21"/>
    <x v="2"/>
    <x v="0"/>
    <s v="Mary Zewe"/>
    <x v="1"/>
    <x v="9"/>
    <n v="19601"/>
    <s v="OFF-ST-10002562"/>
    <x v="1"/>
    <s v="Storage"/>
    <s v="Staple magnet"/>
    <n v="16000"/>
    <x v="0"/>
    <x v="276"/>
    <n v="0.2"/>
    <n v="6400"/>
    <n v="25600"/>
  </r>
  <r>
    <n v="947"/>
    <s v="CA-2016-156685"/>
    <d v="2016-07-08T00:00:00"/>
    <x v="0"/>
    <x v="7"/>
    <x v="0"/>
    <x v="3"/>
    <x v="4"/>
    <s v="Scot Coram"/>
    <x v="1"/>
    <x v="16"/>
    <n v="76017"/>
    <s v="TEC-PH-10004345"/>
    <x v="2"/>
    <s v="Phones"/>
    <s v="Cisco SPA 502G IP Phone"/>
    <n v="864000"/>
    <x v="5"/>
    <x v="484"/>
    <n v="0.2"/>
    <n v="1555200"/>
    <n v="6220800"/>
  </r>
  <r>
    <n v="948"/>
    <s v="CA-2017-126865"/>
    <d v="2017-12-05T00:00:00"/>
    <x v="3"/>
    <x v="4"/>
    <x v="5"/>
    <x v="1"/>
    <x v="0"/>
    <s v="Naresj Patel"/>
    <x v="0"/>
    <x v="8"/>
    <n v="92024"/>
    <s v="OFF-PA-10003039"/>
    <x v="1"/>
    <s v="Paper"/>
    <s v="Xerox 1960"/>
    <n v="100000"/>
    <x v="3"/>
    <x v="58"/>
    <n v="0"/>
    <n v="0"/>
    <n v="300000"/>
  </r>
  <r>
    <n v="949"/>
    <s v="CA-2017-102834"/>
    <d v="2017-03-09T00:00:00"/>
    <x v="3"/>
    <x v="10"/>
    <x v="3"/>
    <x v="3"/>
    <x v="0"/>
    <s v="Lindsay Williams"/>
    <x v="1"/>
    <x v="4"/>
    <n v="94110"/>
    <s v="TEC-AC-10001908"/>
    <x v="2"/>
    <s v="Accessories"/>
    <s v="Logitech Wireless Headset h800"/>
    <n v="200000"/>
    <x v="0"/>
    <x v="122"/>
    <n v="0"/>
    <n v="0"/>
    <n v="400000"/>
  </r>
  <r>
    <n v="950"/>
    <s v="US-2016-139710"/>
    <d v="2016-06-09T00:00:00"/>
    <x v="0"/>
    <x v="1"/>
    <x v="3"/>
    <x v="3"/>
    <x v="3"/>
    <s v="Greg Matthias"/>
    <x v="0"/>
    <x v="20"/>
    <n v="90045"/>
    <s v="TEC-PH-10001198"/>
    <x v="2"/>
    <s v="Phones"/>
    <s v="Avaya 4621SW VoIP phone"/>
    <n v="178000"/>
    <x v="3"/>
    <x v="485"/>
    <n v="0.2"/>
    <n v="106800"/>
    <n v="427200"/>
  </r>
  <r>
    <n v="951"/>
    <s v="CA-2017-121538"/>
    <d v="2017-11-28T00:00:00"/>
    <x v="3"/>
    <x v="0"/>
    <x v="22"/>
    <x v="3"/>
    <x v="2"/>
    <s v="Rick Hansen"/>
    <x v="0"/>
    <x v="16"/>
    <n v="80219"/>
    <s v="OFF-PA-10004071"/>
    <x v="1"/>
    <s v="Paper"/>
    <s v="Eaton Premium Continuous-Feed Paper, 25% Cotton, Letter Size, White, 1000 Shts/Box"/>
    <n v="56000"/>
    <x v="0"/>
    <x v="8"/>
    <n v="0.2"/>
    <n v="22400"/>
    <n v="89600"/>
  </r>
  <r>
    <n v="952"/>
    <s v="US-2017-101539"/>
    <d v="2017-03-16T00:00:00"/>
    <x v="3"/>
    <x v="10"/>
    <x v="9"/>
    <x v="3"/>
    <x v="0"/>
    <s v="Valerie Mitchum"/>
    <x v="2"/>
    <x v="7"/>
    <n v="98105"/>
    <s v="OFF-PA-10001972"/>
    <x v="1"/>
    <s v="Paper"/>
    <s v="Xerox 214"/>
    <n v="7000"/>
    <x v="8"/>
    <x v="215"/>
    <n v="0"/>
    <n v="0"/>
    <n v="7000"/>
  </r>
  <r>
    <n v="953"/>
    <s v="CA-2016-152121"/>
    <d v="2016-11-27T00:00:00"/>
    <x v="0"/>
    <x v="0"/>
    <x v="8"/>
    <x v="2"/>
    <x v="1"/>
    <s v="Craig Carreira"/>
    <x v="0"/>
    <x v="7"/>
    <n v="85254"/>
    <s v="TEC-PH-10002483"/>
    <x v="2"/>
    <s v="Phones"/>
    <s v="Motorola Moto X"/>
    <n v="272000"/>
    <x v="8"/>
    <x v="259"/>
    <n v="0.2"/>
    <n v="54400"/>
    <n v="217600"/>
  </r>
  <r>
    <n v="954"/>
    <s v="CA-2017-161200"/>
    <d v="2017-08-06T00:00:00"/>
    <x v="3"/>
    <x v="6"/>
    <x v="24"/>
    <x v="4"/>
    <x v="0"/>
    <s v="Seth Vernon"/>
    <x v="0"/>
    <x v="25"/>
    <n v="70506"/>
    <s v="FUR-BO-10000468"/>
    <x v="0"/>
    <s v="Bookcases"/>
    <s v="O'Sullivan 2-Shelf Heavy-Duty Bookcases"/>
    <n v="146000"/>
    <x v="3"/>
    <x v="85"/>
    <n v="0"/>
    <n v="0"/>
    <n v="438000"/>
  </r>
  <r>
    <n v="955"/>
    <s v="CA-2017-101245"/>
    <d v="2017-11-27T00:00:00"/>
    <x v="3"/>
    <x v="0"/>
    <x v="8"/>
    <x v="3"/>
    <x v="0"/>
    <s v="Lindsay Williams"/>
    <x v="1"/>
    <x v="11"/>
    <n v="94109"/>
    <s v="OFF-PA-10003129"/>
    <x v="1"/>
    <s v="Paper"/>
    <s v="Tops White Computer Printout Paper"/>
    <n v="245000"/>
    <x v="1"/>
    <x v="486"/>
    <n v="0"/>
    <n v="0"/>
    <n v="1225000"/>
  </r>
  <r>
    <n v="956"/>
    <s v="CA-2015-141768"/>
    <d v="2015-05-25T00:00:00"/>
    <x v="1"/>
    <x v="5"/>
    <x v="10"/>
    <x v="1"/>
    <x v="0"/>
    <s v="Nora Pelletier"/>
    <x v="2"/>
    <x v="2"/>
    <n v="94109"/>
    <s v="FUR-FU-10002268"/>
    <x v="0"/>
    <s v="Furnishings"/>
    <s v="Ultra Door Push Plate"/>
    <n v="15000"/>
    <x v="3"/>
    <x v="106"/>
    <n v="0"/>
    <n v="0"/>
    <n v="45000"/>
  </r>
  <r>
    <n v="957"/>
    <s v="CA-2016-112109"/>
    <d v="2016-07-08T00:00:00"/>
    <x v="0"/>
    <x v="7"/>
    <x v="0"/>
    <x v="2"/>
    <x v="4"/>
    <s v="Joe Elijah"/>
    <x v="0"/>
    <x v="29"/>
    <n v="80020"/>
    <s v="OFF-BI-10002082"/>
    <x v="1"/>
    <s v="Binders"/>
    <s v="GBC Twin Loop Wire Binding Elements"/>
    <n v="20000"/>
    <x v="0"/>
    <x v="144"/>
    <n v="0.7"/>
    <n v="28000"/>
    <n v="12000"/>
  </r>
  <r>
    <n v="958"/>
    <s v="CA-2017-144064"/>
    <d v="2017-08-29T00:00:00"/>
    <x v="3"/>
    <x v="6"/>
    <x v="25"/>
    <x v="2"/>
    <x v="0"/>
    <s v="Cathy Prescott"/>
    <x v="1"/>
    <x v="33"/>
    <n v="62301"/>
    <s v="OFF-LA-10004544"/>
    <x v="1"/>
    <s v="Labels"/>
    <s v="Avery 505"/>
    <n v="24000"/>
    <x v="6"/>
    <x v="47"/>
    <n v="0.2"/>
    <n v="19200"/>
    <n v="76800"/>
  </r>
  <r>
    <n v="959"/>
    <s v="CA-2016-108581"/>
    <d v="2016-06-20T00:00:00"/>
    <x v="0"/>
    <x v="1"/>
    <x v="14"/>
    <x v="1"/>
    <x v="1"/>
    <s v="Erin Ashbrook"/>
    <x v="1"/>
    <x v="28"/>
    <n v="75007"/>
    <s v="TEC-AC-10001109"/>
    <x v="2"/>
    <s v="Accessories"/>
    <s v="Logitech Trackman Marble Mouse"/>
    <n v="96000"/>
    <x v="6"/>
    <x v="227"/>
    <n v="0.2"/>
    <n v="76800"/>
    <n v="307200"/>
  </r>
  <r>
    <n v="960"/>
    <s v="CA-2017-157987"/>
    <d v="2017-09-02T00:00:00"/>
    <x v="3"/>
    <x v="8"/>
    <x v="28"/>
    <x v="0"/>
    <x v="0"/>
    <s v="Ann Chong"/>
    <x v="1"/>
    <x v="15"/>
    <n v="10009"/>
    <s v="OFF-AR-10000658"/>
    <x v="1"/>
    <s v="Art"/>
    <s v="Newell 324"/>
    <n v="47000"/>
    <x v="0"/>
    <x v="318"/>
    <n v="0"/>
    <n v="0"/>
    <n v="94000"/>
  </r>
  <r>
    <n v="961"/>
    <s v="CA-2017-110905"/>
    <d v="2017-09-10T00:00:00"/>
    <x v="3"/>
    <x v="8"/>
    <x v="13"/>
    <x v="0"/>
    <x v="0"/>
    <s v="Robert Waldorf"/>
    <x v="0"/>
    <x v="30"/>
    <n v="65807"/>
    <s v="OFF-BI-10003669"/>
    <x v="1"/>
    <s v="Binders"/>
    <s v="3M Organizer Strips"/>
    <n v="9000"/>
    <x v="3"/>
    <x v="60"/>
    <n v="0"/>
    <n v="0"/>
    <n v="27000"/>
  </r>
  <r>
    <n v="962"/>
    <s v="CA-2017-165841"/>
    <d v="2017-12-21T00:00:00"/>
    <x v="3"/>
    <x v="4"/>
    <x v="30"/>
    <x v="2"/>
    <x v="0"/>
    <s v="Dean Braden"/>
    <x v="0"/>
    <x v="7"/>
    <n v="7501"/>
    <s v="TEC-PH-10002103"/>
    <x v="2"/>
    <s v="Phones"/>
    <s v="Jabra SPEAK 410"/>
    <n v="282000"/>
    <x v="3"/>
    <x v="487"/>
    <n v="0"/>
    <n v="0"/>
    <n v="846000"/>
  </r>
  <r>
    <n v="963"/>
    <s v="CA-2017-117485"/>
    <d v="2017-09-23T00:00:00"/>
    <x v="3"/>
    <x v="8"/>
    <x v="27"/>
    <x v="0"/>
    <x v="0"/>
    <s v="Bill Donatelli"/>
    <x v="0"/>
    <x v="9"/>
    <n v="74133"/>
    <s v="TEC-AC-10004659"/>
    <x v="2"/>
    <s v="Accessories"/>
    <s v="Imation Secure+ Hardware Encrypted USB 2.0 Flash Drive; 16GB"/>
    <n v="292000"/>
    <x v="6"/>
    <x v="488"/>
    <n v="0"/>
    <n v="0"/>
    <n v="1168000"/>
  </r>
  <r>
    <n v="964"/>
    <s v="CA-2017-140242"/>
    <d v="2017-05-06T00:00:00"/>
    <x v="3"/>
    <x v="5"/>
    <x v="24"/>
    <x v="1"/>
    <x v="0"/>
    <s v="Max Ludwig"/>
    <x v="2"/>
    <x v="25"/>
    <n v="60623"/>
    <s v="OFF-AR-10004752"/>
    <x v="1"/>
    <s v="Art"/>
    <s v="Blackstonian Pencils"/>
    <n v="7000"/>
    <x v="3"/>
    <x v="67"/>
    <n v="0.2"/>
    <n v="4200"/>
    <n v="16800"/>
  </r>
  <r>
    <n v="965"/>
    <s v="CA-2014-148950"/>
    <d v="2014-12-14T00:00:00"/>
    <x v="2"/>
    <x v="4"/>
    <x v="19"/>
    <x v="3"/>
    <x v="0"/>
    <s v="Joy Daniels"/>
    <x v="0"/>
    <x v="35"/>
    <n v="60610"/>
    <s v="OFF-BI-10001249"/>
    <x v="1"/>
    <s v="Binders"/>
    <s v="Avery Heavy-Duty EZD View Binder with Locking Rings"/>
    <n v="6000"/>
    <x v="6"/>
    <x v="13"/>
    <n v="0.8"/>
    <n v="19200"/>
    <n v="4800"/>
  </r>
  <r>
    <n v="966"/>
    <s v="CA-2014-110408"/>
    <d v="2014-10-18T00:00:00"/>
    <x v="2"/>
    <x v="2"/>
    <x v="15"/>
    <x v="2"/>
    <x v="0"/>
    <s v="Alan Schoenberger"/>
    <x v="1"/>
    <x v="5"/>
    <n v="36116"/>
    <s v="OFF-ST-10001522"/>
    <x v="1"/>
    <s v="Storage"/>
    <s v="Gould Plastics 18-Pocket Panel Bin, 34w x 5-1/4d x 20-1/2h"/>
    <n v="460000"/>
    <x v="3"/>
    <x v="363"/>
    <n v="0"/>
    <n v="0"/>
    <n v="1380000"/>
  </r>
  <r>
    <n v="967"/>
    <s v="CA-2015-109939"/>
    <d v="2015-05-08T00:00:00"/>
    <x v="1"/>
    <x v="5"/>
    <x v="0"/>
    <x v="0"/>
    <x v="4"/>
    <s v="Allen Armold"/>
    <x v="0"/>
    <x v="2"/>
    <n v="97301"/>
    <s v="OFF-AR-10000127"/>
    <x v="1"/>
    <s v="Art"/>
    <s v="Newell 321"/>
    <n v="6000"/>
    <x v="0"/>
    <x v="92"/>
    <n v="0.2"/>
    <n v="2400"/>
    <n v="9600"/>
  </r>
  <r>
    <n v="968"/>
    <s v="CA-2016-112669"/>
    <d v="2016-04-14T00:00:00"/>
    <x v="0"/>
    <x v="3"/>
    <x v="19"/>
    <x v="3"/>
    <x v="4"/>
    <s v="Kean Takahito"/>
    <x v="0"/>
    <x v="16"/>
    <n v="85301"/>
    <s v="FUR-CH-10004086"/>
    <x v="0"/>
    <s v="Chairs"/>
    <s v="Hon 4070 Series Pagoda Armless Upholstered Stacking Chairs"/>
    <n v="1167000"/>
    <x v="6"/>
    <x v="489"/>
    <n v="0.2"/>
    <n v="933600"/>
    <n v="3734400"/>
  </r>
  <r>
    <n v="969"/>
    <s v="CA-2015-119592"/>
    <d v="2015-12-14T00:00:00"/>
    <x v="1"/>
    <x v="4"/>
    <x v="19"/>
    <x v="2"/>
    <x v="4"/>
    <s v="Muhammed MacIntyre"/>
    <x v="1"/>
    <x v="31"/>
    <n v="31907"/>
    <s v="OFF-BI-10004187"/>
    <x v="1"/>
    <s v="Binders"/>
    <s v="3-ring staple pack"/>
    <n v="4000"/>
    <x v="0"/>
    <x v="100"/>
    <n v="0"/>
    <n v="0"/>
    <n v="8000"/>
  </r>
  <r>
    <n v="970"/>
    <s v="CA-2014-122749"/>
    <d v="2014-12-03T00:00:00"/>
    <x v="2"/>
    <x v="4"/>
    <x v="21"/>
    <x v="1"/>
    <x v="0"/>
    <s v="Nathan Gelder"/>
    <x v="0"/>
    <x v="23"/>
    <n v="73120"/>
    <s v="TEC-PH-10003811"/>
    <x v="2"/>
    <s v="Phones"/>
    <s v="Jabra Supreme Plus Driver Edition Headset"/>
    <n v="480000"/>
    <x v="6"/>
    <x v="143"/>
    <n v="0"/>
    <n v="0"/>
    <n v="1920000"/>
  </r>
  <r>
    <n v="971"/>
    <s v="CA-2014-164721"/>
    <d v="2014-11-25T00:00:00"/>
    <x v="2"/>
    <x v="0"/>
    <x v="10"/>
    <x v="2"/>
    <x v="4"/>
    <s v="Laurel Workman"/>
    <x v="1"/>
    <x v="27"/>
    <n v="94513"/>
    <s v="OFF-AP-10000240"/>
    <x v="1"/>
    <s v="Appliances"/>
    <s v="Belkin F9G930V10-GRY 9 Outlet Surge"/>
    <n v="107000"/>
    <x v="4"/>
    <x v="490"/>
    <n v="0"/>
    <n v="0"/>
    <n v="642000"/>
  </r>
  <r>
    <n v="972"/>
    <s v="CA-2016-147417"/>
    <d v="2016-07-25T00:00:00"/>
    <x v="0"/>
    <x v="7"/>
    <x v="10"/>
    <x v="3"/>
    <x v="0"/>
    <s v="Christy Brittain"/>
    <x v="0"/>
    <x v="18"/>
    <n v="43229"/>
    <s v="TEC-CO-10001449"/>
    <x v="2"/>
    <s v="Copiers"/>
    <s v="Hewlett Packard LaserJet 3310 Copier"/>
    <n v="1440000"/>
    <x v="6"/>
    <x v="491"/>
    <n v="0.4"/>
    <n v="2304000"/>
    <n v="3456000"/>
  </r>
  <r>
    <n v="973"/>
    <s v="CA-2015-127509"/>
    <d v="2015-11-09T00:00:00"/>
    <x v="1"/>
    <x v="0"/>
    <x v="3"/>
    <x v="0"/>
    <x v="0"/>
    <s v="Adam Shillingsburg"/>
    <x v="0"/>
    <x v="25"/>
    <n v="65807"/>
    <s v="OFF-BI-10002393"/>
    <x v="1"/>
    <s v="Binders"/>
    <s v="Binder Posts"/>
    <n v="18000"/>
    <x v="3"/>
    <x v="117"/>
    <n v="0"/>
    <n v="0"/>
    <n v="54000"/>
  </r>
  <r>
    <n v="974"/>
    <s v="CA-2017-111374"/>
    <d v="2017-02-24T00:00:00"/>
    <x v="3"/>
    <x v="11"/>
    <x v="16"/>
    <x v="2"/>
    <x v="2"/>
    <s v="Christy Brittain"/>
    <x v="0"/>
    <x v="25"/>
    <n v="19134"/>
    <s v="OFF-BI-10004970"/>
    <x v="1"/>
    <s v="Binders"/>
    <s v="ACCOHIDE 3-Ring Binder, Blue, 1&quot;"/>
    <n v="14000"/>
    <x v="6"/>
    <x v="71"/>
    <n v="0.7"/>
    <n v="39200"/>
    <n v="16800"/>
  </r>
  <r>
    <n v="975"/>
    <s v="CA-2017-133648"/>
    <d v="2017-06-25T00:00:00"/>
    <x v="3"/>
    <x v="1"/>
    <x v="10"/>
    <x v="1"/>
    <x v="4"/>
    <s v="Max Ludwig"/>
    <x v="2"/>
    <x v="31"/>
    <n v="97477"/>
    <s v="OFF-LA-10003923"/>
    <x v="1"/>
    <s v="Labels"/>
    <s v="Alphabetical Labels for Top Tab Filing"/>
    <n v="30000"/>
    <x v="4"/>
    <x v="128"/>
    <n v="0.2"/>
    <n v="36000"/>
    <n v="144000"/>
  </r>
  <r>
    <n v="976"/>
    <s v="US-2017-147221"/>
    <d v="2017-12-02T00:00:00"/>
    <x v="3"/>
    <x v="4"/>
    <x v="28"/>
    <x v="3"/>
    <x v="3"/>
    <s v="Joy Smith"/>
    <x v="0"/>
    <x v="8"/>
    <n v="77036"/>
    <s v="OFF-AP-10002534"/>
    <x v="1"/>
    <s v="Appliances"/>
    <s v="3.6 Cubic Foot Counter Height Office Refrigerator"/>
    <n v="295000"/>
    <x v="1"/>
    <x v="492"/>
    <n v="0.8"/>
    <n v="1180000"/>
    <n v="295000"/>
  </r>
  <r>
    <n v="977"/>
    <s v="CA-2014-131905"/>
    <d v="2014-02-06T00:00:00"/>
    <x v="2"/>
    <x v="11"/>
    <x v="24"/>
    <x v="3"/>
    <x v="4"/>
    <s v="Neil Ducich"/>
    <x v="1"/>
    <x v="32"/>
    <n v="23320"/>
    <s v="OFF-LA-10002787"/>
    <x v="1"/>
    <s v="Labels"/>
    <s v="Avery 480"/>
    <n v="4000"/>
    <x v="6"/>
    <x v="78"/>
    <n v="0"/>
    <n v="0"/>
    <n v="16000"/>
  </r>
  <r>
    <n v="978"/>
    <s v="CA-2017-166128"/>
    <d v="2017-04-11T00:00:00"/>
    <x v="3"/>
    <x v="3"/>
    <x v="2"/>
    <x v="3"/>
    <x v="4"/>
    <s v="Luke Weiss"/>
    <x v="0"/>
    <x v="30"/>
    <n v="91104"/>
    <s v="TEC-AC-10001767"/>
    <x v="2"/>
    <s v="Accessories"/>
    <s v="SanDisk Ultra 64 GB MicroSDHC Class 10 Memory Card"/>
    <n v="200000"/>
    <x v="1"/>
    <x v="493"/>
    <n v="0"/>
    <n v="0"/>
    <n v="1000000"/>
  </r>
  <r>
    <n v="979"/>
    <s v="CA-2017-163510"/>
    <d v="2017-12-25T00:00:00"/>
    <x v="3"/>
    <x v="4"/>
    <x v="10"/>
    <x v="2"/>
    <x v="4"/>
    <s v="Joni Wasserman"/>
    <x v="0"/>
    <x v="1"/>
    <n v="40214"/>
    <s v="OFF-ST-10000563"/>
    <x v="1"/>
    <s v="Storage"/>
    <s v="Fellowes Bankers Box Stor/Drawer Steel Plus"/>
    <n v="103000"/>
    <x v="3"/>
    <x v="494"/>
    <n v="0"/>
    <n v="0"/>
    <n v="309000"/>
  </r>
  <r>
    <n v="980"/>
    <s v="US-2017-143028"/>
    <d v="2017-04-11T00:00:00"/>
    <x v="3"/>
    <x v="3"/>
    <x v="2"/>
    <x v="3"/>
    <x v="0"/>
    <s v="Sample Company A"/>
    <x v="2"/>
    <x v="9"/>
    <n v="79424"/>
    <s v="OFF-BI-10004738"/>
    <x v="1"/>
    <s v="Binders"/>
    <s v="Flexible Leather- Look Classic Collection Ring Binder"/>
    <n v="6000"/>
    <x v="3"/>
    <x v="9"/>
    <n v="0.8"/>
    <n v="14400"/>
    <n v="3600"/>
  </r>
  <r>
    <n v="981"/>
    <s v="CA-2014-111150"/>
    <d v="2014-12-31T00:00:00"/>
    <x v="2"/>
    <x v="4"/>
    <x v="23"/>
    <x v="2"/>
    <x v="0"/>
    <s v="Rob Williams"/>
    <x v="1"/>
    <x v="21"/>
    <n v="65203"/>
    <s v="OFF-AR-10000034"/>
    <x v="1"/>
    <s v="Art"/>
    <s v="BIC Brite Liner Grip Highlighters, Assorted, 5/Pack"/>
    <n v="4000"/>
    <x v="2"/>
    <x v="26"/>
    <n v="0"/>
    <n v="0"/>
    <n v="28000"/>
  </r>
  <r>
    <n v="982"/>
    <s v="CA-2017-165386"/>
    <d v="2017-08-03T00:00:00"/>
    <x v="3"/>
    <x v="6"/>
    <x v="21"/>
    <x v="2"/>
    <x v="3"/>
    <s v="Charlotte Melton"/>
    <x v="0"/>
    <x v="30"/>
    <n v="60623"/>
    <s v="FUR-BO-10003034"/>
    <x v="0"/>
    <s v="Bookcases"/>
    <s v="O'Sullivan Elevations Bookcase, Cherry Finish"/>
    <n v="184000"/>
    <x v="0"/>
    <x v="285"/>
    <n v="0.3"/>
    <n v="110400"/>
    <n v="257600"/>
  </r>
  <r>
    <n v="983"/>
    <s v="CA-2014-116407"/>
    <d v="2014-11-15T00:00:00"/>
    <x v="2"/>
    <x v="0"/>
    <x v="4"/>
    <x v="2"/>
    <x v="0"/>
    <s v="Jamie Frazer"/>
    <x v="0"/>
    <x v="29"/>
    <n v="37604"/>
    <s v="OFF-AR-10001315"/>
    <x v="1"/>
    <s v="Art"/>
    <s v="Newell 310"/>
    <n v="6000"/>
    <x v="3"/>
    <x v="9"/>
    <n v="0.2"/>
    <n v="3600"/>
    <n v="14400"/>
  </r>
  <r>
    <n v="984"/>
    <s v="CA-2015-155761"/>
    <d v="2015-12-11T00:00:00"/>
    <x v="1"/>
    <x v="4"/>
    <x v="2"/>
    <x v="0"/>
    <x v="4"/>
    <s v="Stuart Calhoun"/>
    <x v="0"/>
    <x v="23"/>
    <n v="77041"/>
    <s v="TEC-AC-10001606"/>
    <x v="2"/>
    <s v="Accessories"/>
    <s v="Logitech Wireless Performance Mouse MX for PC and Mac"/>
    <n v="160000"/>
    <x v="0"/>
    <x v="383"/>
    <n v="0.2"/>
    <n v="64000"/>
    <n v="256000"/>
  </r>
  <r>
    <n v="985"/>
    <s v="CA-2016-145905"/>
    <d v="2016-09-18T00:00:00"/>
    <x v="0"/>
    <x v="8"/>
    <x v="15"/>
    <x v="2"/>
    <x v="0"/>
    <s v="Anne McFarland"/>
    <x v="0"/>
    <x v="8"/>
    <n v="36830"/>
    <s v="FUR-CH-10001854"/>
    <x v="0"/>
    <s v="Chairs"/>
    <s v="Office Star - Professional Matrix Back Chair with 2-to-1 Synchro Tilt and Mesh Fabric Seat"/>
    <n v="2808000"/>
    <x v="8"/>
    <x v="495"/>
    <n v="0"/>
    <n v="0"/>
    <n v="2808000"/>
  </r>
  <r>
    <n v="986"/>
    <s v="CA-2015-113110"/>
    <d v="2015-03-19T00:00:00"/>
    <x v="1"/>
    <x v="10"/>
    <x v="12"/>
    <x v="2"/>
    <x v="0"/>
    <s v="Berenike Kampe"/>
    <x v="0"/>
    <x v="13"/>
    <n v="92404"/>
    <s v="OFF-BI-10000088"/>
    <x v="1"/>
    <s v="Binders"/>
    <s v="GBC Imprintable Covers"/>
    <n v="18000"/>
    <x v="0"/>
    <x v="239"/>
    <n v="0.2"/>
    <n v="7200"/>
    <n v="28800"/>
  </r>
  <r>
    <n v="987"/>
    <s v="CA-2016-168354"/>
    <d v="2016-09-19T00:00:00"/>
    <x v="0"/>
    <x v="8"/>
    <x v="12"/>
    <x v="4"/>
    <x v="0"/>
    <s v="Rick Huthwaite"/>
    <x v="2"/>
    <x v="10"/>
    <n v="2908"/>
    <s v="OFF-ST-10001490"/>
    <x v="1"/>
    <s v="Storage"/>
    <s v="Hot File 7-Pocket, Floor Stand"/>
    <n v="143000"/>
    <x v="5"/>
    <x v="496"/>
    <n v="0"/>
    <n v="0"/>
    <n v="1287000"/>
  </r>
  <r>
    <n v="988"/>
    <s v="US-2017-111241"/>
    <d v="2017-08-20T00:00:00"/>
    <x v="3"/>
    <x v="6"/>
    <x v="14"/>
    <x v="1"/>
    <x v="4"/>
    <s v="Gene McClure"/>
    <x v="0"/>
    <x v="11"/>
    <n v="93727"/>
    <s v="OFF-BI-10002867"/>
    <x v="1"/>
    <s v="Binders"/>
    <s v="GBC Recycled Regency Composition Covers"/>
    <n v="335000"/>
    <x v="1"/>
    <x v="497"/>
    <n v="0.2"/>
    <n v="335000"/>
    <n v="1340000"/>
  </r>
  <r>
    <n v="989"/>
    <s v="CA-2015-114237"/>
    <d v="2015-03-13T00:00:00"/>
    <x v="1"/>
    <x v="10"/>
    <x v="7"/>
    <x v="1"/>
    <x v="4"/>
    <s v="Marc Crier"/>
    <x v="0"/>
    <x v="1"/>
    <n v="98103"/>
    <s v="FUR-BO-10004409"/>
    <x v="0"/>
    <s v="Bookcases"/>
    <s v="Safco Value Mate Series Steel Bookcases, Baked Enamel Finish on Steel, Gray"/>
    <n v="142000"/>
    <x v="0"/>
    <x v="137"/>
    <n v="0"/>
    <n v="0"/>
    <n v="284000"/>
  </r>
  <r>
    <n v="990"/>
    <s v="CA-2016-113516"/>
    <d v="2016-09-08T00:00:00"/>
    <x v="0"/>
    <x v="8"/>
    <x v="0"/>
    <x v="2"/>
    <x v="0"/>
    <s v="Valerie Mitchum"/>
    <x v="2"/>
    <x v="5"/>
    <n v="93534"/>
    <s v="OFF-BI-10002225"/>
    <x v="1"/>
    <s v="Binders"/>
    <s v="Square Ring Data Binders, Rigid 75 Pt. Covers, 11&quot; x 14-7/8&quot;"/>
    <n v="34000"/>
    <x v="0"/>
    <x v="389"/>
    <n v="0.2"/>
    <n v="13600"/>
    <n v="54400"/>
  </r>
  <r>
    <n v="991"/>
    <s v="CA-2015-117961"/>
    <d v="2015-11-26T00:00:00"/>
    <x v="1"/>
    <x v="0"/>
    <x v="20"/>
    <x v="1"/>
    <x v="0"/>
    <s v="Guy Phonely"/>
    <x v="1"/>
    <x v="20"/>
    <n v="1453"/>
    <s v="OFF-BI-10000343"/>
    <x v="1"/>
    <s v="Binders"/>
    <s v="Pressboard Covers with Storage Hooks, 9 1/2&quot; x 11&quot;, Light Blue"/>
    <n v="3000"/>
    <x v="3"/>
    <x v="224"/>
    <n v="0"/>
    <n v="0"/>
    <n v="9000"/>
  </r>
  <r>
    <n v="992"/>
    <s v="CA-2016-128923"/>
    <d v="2016-12-09T00:00:00"/>
    <x v="0"/>
    <x v="4"/>
    <x v="3"/>
    <x v="0"/>
    <x v="0"/>
    <s v="George Bell"/>
    <x v="1"/>
    <x v="33"/>
    <n v="76106"/>
    <s v="OFF-PA-10002250"/>
    <x v="1"/>
    <s v="Paper"/>
    <s v="Things To Do Today Pad"/>
    <n v="47000"/>
    <x v="0"/>
    <x v="318"/>
    <n v="0.2"/>
    <n v="18800"/>
    <n v="75200"/>
  </r>
  <r>
    <n v="993"/>
    <s v="CA-2017-162481"/>
    <d v="2017-09-25T00:00:00"/>
    <x v="3"/>
    <x v="8"/>
    <x v="10"/>
    <x v="0"/>
    <x v="0"/>
    <s v="Carol Triggs"/>
    <x v="0"/>
    <x v="29"/>
    <n v="55901"/>
    <s v="OFF-BI-10002976"/>
    <x v="1"/>
    <s v="Binders"/>
    <s v="ACCOHIDE Binder by Acco"/>
    <n v="17000"/>
    <x v="0"/>
    <x v="179"/>
    <n v="0"/>
    <n v="0"/>
    <n v="34000"/>
  </r>
  <r>
    <n v="994"/>
    <s v="CA-2015-119214"/>
    <d v="2015-01-23T00:00:00"/>
    <x v="1"/>
    <x v="9"/>
    <x v="27"/>
    <x v="4"/>
    <x v="0"/>
    <s v="Carl Weiss"/>
    <x v="2"/>
    <x v="2"/>
    <n v="59715"/>
    <s v="OFF-PA-10002893"/>
    <x v="1"/>
    <s v="Paper"/>
    <s v="Wirebound Service Call Books, 5 1/2&quot; x 4&quot;"/>
    <n v="30000"/>
    <x v="3"/>
    <x v="15"/>
    <n v="0"/>
    <n v="0"/>
    <n v="90000"/>
  </r>
  <r>
    <n v="995"/>
    <s v="CA-2015-122287"/>
    <d v="2015-06-18T00:00:00"/>
    <x v="1"/>
    <x v="1"/>
    <x v="15"/>
    <x v="2"/>
    <x v="0"/>
    <s v="Skye Norling"/>
    <x v="2"/>
    <x v="27"/>
    <n v="85345"/>
    <s v="OFF-PA-10001661"/>
    <x v="1"/>
    <s v="Paper"/>
    <s v="Xerox 1922"/>
    <n v="12000"/>
    <x v="3"/>
    <x v="239"/>
    <n v="0.2"/>
    <n v="7200"/>
    <n v="28800"/>
  </r>
  <r>
    <n v="996"/>
    <s v="CA-2015-104493"/>
    <d v="2015-10-02T00:00:00"/>
    <x v="1"/>
    <x v="2"/>
    <x v="28"/>
    <x v="1"/>
    <x v="4"/>
    <s v="Ed Braxton"/>
    <x v="1"/>
    <x v="5"/>
    <n v="92105"/>
    <s v="OFF-BI-10004817"/>
    <x v="1"/>
    <s v="Binders"/>
    <s v="GBC Personal VeloBind Strips"/>
    <n v="58000"/>
    <x v="4"/>
    <x v="374"/>
    <n v="0.2"/>
    <n v="69600"/>
    <n v="278400"/>
  </r>
  <r>
    <n v="997"/>
    <s v="US-2017-158946"/>
    <d v="2017-11-18T00:00:00"/>
    <x v="3"/>
    <x v="0"/>
    <x v="15"/>
    <x v="2"/>
    <x v="0"/>
    <s v="Jane Waco"/>
    <x v="1"/>
    <x v="33"/>
    <n v="44107"/>
    <s v="OFF-AR-10001860"/>
    <x v="1"/>
    <s v="Art"/>
    <s v="BIC Liqua Brite Liner"/>
    <n v="39000"/>
    <x v="2"/>
    <x v="463"/>
    <n v="0.2"/>
    <n v="54600"/>
    <n v="218400"/>
  </r>
  <r>
    <n v="998"/>
    <s v="CA-2014-129168"/>
    <d v="2014-08-17T00:00:00"/>
    <x v="2"/>
    <x v="6"/>
    <x v="11"/>
    <x v="2"/>
    <x v="4"/>
    <s v="Ken Black"/>
    <x v="1"/>
    <x v="9"/>
    <n v="77095"/>
    <s v="OFF-PA-10001639"/>
    <x v="1"/>
    <s v="Paper"/>
    <s v="Xerox 203"/>
    <n v="32000"/>
    <x v="3"/>
    <x v="47"/>
    <n v="0.2"/>
    <n v="19200"/>
    <n v="76800"/>
  </r>
  <r>
    <n v="999"/>
    <s v="CA-2016-131835"/>
    <d v="2016-07-17T00:00:00"/>
    <x v="0"/>
    <x v="7"/>
    <x v="11"/>
    <x v="0"/>
    <x v="0"/>
    <s v="Matt Collister"/>
    <x v="1"/>
    <x v="24"/>
    <n v="8861"/>
    <s v="OFF-AP-10004487"/>
    <x v="1"/>
    <s v="Appliances"/>
    <s v="Kensington 4 Outlet MasterPiece Compact Power Control Center"/>
    <n v="846000"/>
    <x v="0"/>
    <x v="233"/>
    <n v="0"/>
    <n v="0"/>
    <n v="1692000"/>
  </r>
  <r>
    <n v="1000"/>
    <s v="CA-2015-142237"/>
    <d v="2015-07-11T00:00:00"/>
    <x v="1"/>
    <x v="7"/>
    <x v="2"/>
    <x v="0"/>
    <x v="2"/>
    <s v="Clytie Kelty"/>
    <x v="0"/>
    <x v="11"/>
    <n v="19134"/>
    <s v="FUR-FU-10004848"/>
    <x v="0"/>
    <s v="Furnishings"/>
    <s v="Howard Miller 13-3/4&quot; Diameter Brushed Chrome Round Wall Clock"/>
    <n v="83000"/>
    <x v="2"/>
    <x v="498"/>
    <n v="0.2"/>
    <n v="116200"/>
    <n v="464800"/>
  </r>
  <r>
    <n v="1001"/>
    <s v="CA-2016-136434"/>
    <d v="2016-12-01T00:00:00"/>
    <x v="0"/>
    <x v="4"/>
    <x v="26"/>
    <x v="2"/>
    <x v="0"/>
    <s v="Rick Duston"/>
    <x v="0"/>
    <x v="4"/>
    <n v="47374"/>
    <s v="FUR-FU-10001196"/>
    <x v="0"/>
    <s v="Furnishings"/>
    <s v="DAX Cubicle Frames - 8x10"/>
    <n v="17000"/>
    <x v="3"/>
    <x v="388"/>
    <n v="0"/>
    <n v="0"/>
    <n v="51000"/>
  </r>
  <r>
    <n v="1002"/>
    <s v="CA-2017-120376"/>
    <d v="2017-12-22T00:00:00"/>
    <x v="3"/>
    <x v="4"/>
    <x v="6"/>
    <x v="4"/>
    <x v="4"/>
    <s v="Theone Pippenger"/>
    <x v="0"/>
    <x v="18"/>
    <n v="48227"/>
    <s v="TEC-AC-10001114"/>
    <x v="2"/>
    <s v="Accessories"/>
    <s v="Microsoft Wireless Mobile Mouse 4000"/>
    <n v="200000"/>
    <x v="1"/>
    <x v="493"/>
    <n v="0"/>
    <n v="0"/>
    <n v="1000000"/>
  </r>
  <r>
    <n v="1003"/>
    <s v="CA-2014-106439"/>
    <d v="2014-10-31T00:00:00"/>
    <x v="2"/>
    <x v="2"/>
    <x v="23"/>
    <x v="1"/>
    <x v="0"/>
    <s v="Greg Guthrie"/>
    <x v="1"/>
    <x v="26"/>
    <n v="90049"/>
    <s v="OFF-FA-10002975"/>
    <x v="1"/>
    <s v="Fasteners"/>
    <s v="Staples"/>
    <n v="12000"/>
    <x v="3"/>
    <x v="239"/>
    <n v="0"/>
    <n v="0"/>
    <n v="36000"/>
  </r>
  <r>
    <n v="1004"/>
    <s v="CA-2015-133452"/>
    <d v="2015-04-13T00:00:00"/>
    <x v="1"/>
    <x v="3"/>
    <x v="7"/>
    <x v="1"/>
    <x v="4"/>
    <s v="Zuschuss Carroll"/>
    <x v="0"/>
    <x v="15"/>
    <n v="91767"/>
    <s v="TEC-AC-10002800"/>
    <x v="2"/>
    <s v="Accessories"/>
    <s v="Plantronics Audio 478 Stereo USB Headset"/>
    <n v="200000"/>
    <x v="6"/>
    <x v="229"/>
    <n v="0"/>
    <n v="0"/>
    <n v="800000"/>
  </r>
  <r>
    <n v="1005"/>
    <s v="CA-2016-146521"/>
    <d v="2016-07-21T00:00:00"/>
    <x v="0"/>
    <x v="7"/>
    <x v="30"/>
    <x v="2"/>
    <x v="0"/>
    <s v="Corey Catlett"/>
    <x v="1"/>
    <x v="19"/>
    <n v="19134"/>
    <s v="OFF-BI-10000301"/>
    <x v="1"/>
    <s v="Binders"/>
    <s v="GBC Instant Report Kit"/>
    <n v="6000"/>
    <x v="8"/>
    <x v="33"/>
    <n v="0.7"/>
    <n v="4200"/>
    <n v="1800"/>
  </r>
  <r>
    <n v="1006"/>
    <s v="US-2017-110996"/>
    <d v="2017-11-20T00:00:00"/>
    <x v="3"/>
    <x v="0"/>
    <x v="14"/>
    <x v="2"/>
    <x v="4"/>
    <s v="Kelly Andreada"/>
    <x v="0"/>
    <x v="11"/>
    <n v="91761"/>
    <s v="FUR-CH-10003956"/>
    <x v="0"/>
    <s v="Chairs"/>
    <s v="Novimex High-Tech Fabric Mesh Task Chair"/>
    <n v="71000"/>
    <x v="1"/>
    <x v="499"/>
    <n v="0.2"/>
    <n v="71000"/>
    <n v="284000"/>
  </r>
  <r>
    <n v="1007"/>
    <s v="CA-2016-129693"/>
    <d v="2016-11-26T00:00:00"/>
    <x v="0"/>
    <x v="0"/>
    <x v="20"/>
    <x v="1"/>
    <x v="4"/>
    <s v="Tamara Chand"/>
    <x v="1"/>
    <x v="4"/>
    <n v="98105"/>
    <s v="OFF-BI-10002954"/>
    <x v="1"/>
    <s v="Binders"/>
    <s v="Newell 3-Hole Punched Plastic Slotted Magazine Holders for Binders"/>
    <n v="8000"/>
    <x v="0"/>
    <x v="78"/>
    <n v="0.2"/>
    <n v="3200"/>
    <n v="12800"/>
  </r>
  <r>
    <n v="1008"/>
    <s v="CA-2017-122504"/>
    <d v="2017-11-07T00:00:00"/>
    <x v="3"/>
    <x v="0"/>
    <x v="29"/>
    <x v="0"/>
    <x v="4"/>
    <s v="Deborah Brumfield"/>
    <x v="2"/>
    <x v="9"/>
    <n v="94513"/>
    <s v="TEC-AC-10003289"/>
    <x v="2"/>
    <s v="Accessories"/>
    <s v="Anker Ultra-Slim Mini Bluetooth 3.0 Wireless Keyboard"/>
    <n v="60000"/>
    <x v="3"/>
    <x v="128"/>
    <n v="0"/>
    <n v="0"/>
    <n v="180000"/>
  </r>
  <r>
    <n v="1009"/>
    <s v="CA-2014-131051"/>
    <d v="2014-12-01T00:00:00"/>
    <x v="2"/>
    <x v="4"/>
    <x v="26"/>
    <x v="1"/>
    <x v="0"/>
    <s v="Toby Ritter"/>
    <x v="0"/>
    <x v="33"/>
    <n v="94122"/>
    <s v="FUR-FU-10001861"/>
    <x v="0"/>
    <s v="Furnishings"/>
    <s v="Floodlight Indoor Halogen Bulbs, 1 Bulb per Pack, 60 Watts"/>
    <n v="78000"/>
    <x v="3"/>
    <x v="24"/>
    <n v="0"/>
    <n v="0"/>
    <n v="234000"/>
  </r>
  <r>
    <n v="1010"/>
    <s v="CA-2017-140676"/>
    <d v="2017-09-12T00:00:00"/>
    <x v="3"/>
    <x v="8"/>
    <x v="1"/>
    <x v="3"/>
    <x v="0"/>
    <s v="Bart Folk"/>
    <x v="0"/>
    <x v="35"/>
    <n v="21215"/>
    <s v="OFF-PA-10004082"/>
    <x v="1"/>
    <s v="Paper"/>
    <s v="Adams Telephone Message Book w/Frequently-Called Numbers Space, 400 Messages per Book"/>
    <n v="40000"/>
    <x v="1"/>
    <x v="282"/>
    <n v="0"/>
    <n v="0"/>
    <n v="200000"/>
  </r>
  <r>
    <n v="1011"/>
    <s v="CA-2015-120103"/>
    <d v="2015-12-24T00:00:00"/>
    <x v="1"/>
    <x v="4"/>
    <x v="16"/>
    <x v="1"/>
    <x v="0"/>
    <s v="Maribeth Schnelling"/>
    <x v="0"/>
    <x v="23"/>
    <n v="85023"/>
    <s v="OFF-PA-10001295"/>
    <x v="1"/>
    <s v="Paper"/>
    <s v="Computer Printout Paper with Letter-Trim Perforations"/>
    <n v="107000"/>
    <x v="2"/>
    <x v="500"/>
    <n v="0.2"/>
    <n v="149800"/>
    <n v="599200"/>
  </r>
  <r>
    <n v="1012"/>
    <s v="CA-2017-104647"/>
    <d v="2017-02-23T00:00:00"/>
    <x v="3"/>
    <x v="11"/>
    <x v="27"/>
    <x v="0"/>
    <x v="0"/>
    <s v="Clytie Kelty"/>
    <x v="0"/>
    <x v="10"/>
    <n v="90008"/>
    <s v="OFF-PA-10002870"/>
    <x v="1"/>
    <s v="Paper"/>
    <s v="Ampad Phone Message Book, Recycled, 400 Message Capacity, 5 ¾” x 11”"/>
    <n v="13000"/>
    <x v="4"/>
    <x v="359"/>
    <n v="0"/>
    <n v="0"/>
    <n v="78000"/>
  </r>
  <r>
    <n v="1013"/>
    <s v="CA-2014-110352"/>
    <d v="2014-11-23T00:00:00"/>
    <x v="2"/>
    <x v="0"/>
    <x v="27"/>
    <x v="2"/>
    <x v="3"/>
    <s v="Emily Ducich"/>
    <x v="2"/>
    <x v="15"/>
    <n v="77036"/>
    <s v="OFF-LA-10003923"/>
    <x v="1"/>
    <s v="Labels"/>
    <s v="Alphabetical Labels for Top Tab Filing"/>
    <n v="30000"/>
    <x v="0"/>
    <x v="31"/>
    <n v="0.2"/>
    <n v="12000"/>
    <n v="48000"/>
  </r>
  <r>
    <n v="1014"/>
    <s v="CA-2016-140501"/>
    <d v="2016-06-23T00:00:00"/>
    <x v="0"/>
    <x v="1"/>
    <x v="27"/>
    <x v="1"/>
    <x v="0"/>
    <s v="Irene Maddox"/>
    <x v="0"/>
    <x v="3"/>
    <n v="10009"/>
    <s v="OFF-LA-10003510"/>
    <x v="1"/>
    <s v="Labels"/>
    <s v="Avery 4027 File Folder Labels for Dot Matrix Printers, 5000 Labels per Box, White"/>
    <n v="123000"/>
    <x v="6"/>
    <x v="501"/>
    <n v="0"/>
    <n v="0"/>
    <n v="492000"/>
  </r>
  <r>
    <n v="1015"/>
    <s v="CA-2015-139290"/>
    <d v="2015-10-26T00:00:00"/>
    <x v="1"/>
    <x v="2"/>
    <x v="20"/>
    <x v="2"/>
    <x v="4"/>
    <s v="Maribeth Yedwab"/>
    <x v="1"/>
    <x v="2"/>
    <n v="91730"/>
    <s v="OFF-LA-10004008"/>
    <x v="1"/>
    <s v="Labels"/>
    <s v="Avery 507"/>
    <n v="6000"/>
    <x v="0"/>
    <x v="92"/>
    <n v="0"/>
    <n v="0"/>
    <n v="12000"/>
  </r>
  <r>
    <n v="1016"/>
    <s v="CA-2017-166142"/>
    <d v="2017-07-15T00:00:00"/>
    <x v="3"/>
    <x v="7"/>
    <x v="4"/>
    <x v="2"/>
    <x v="4"/>
    <s v="Magdelene Morse"/>
    <x v="0"/>
    <x v="6"/>
    <n v="19805"/>
    <s v="OFF-BI-10004094"/>
    <x v="1"/>
    <s v="Binders"/>
    <s v="GBC Standard Plastic Binding Systems Combs"/>
    <n v="27000"/>
    <x v="3"/>
    <x v="164"/>
    <n v="0"/>
    <n v="0"/>
    <n v="81000"/>
  </r>
  <r>
    <n v="1017"/>
    <s v="CA-2014-145926"/>
    <d v="2014-11-17T00:00:00"/>
    <x v="2"/>
    <x v="0"/>
    <x v="11"/>
    <x v="3"/>
    <x v="0"/>
    <s v="Mark Packer"/>
    <x v="2"/>
    <x v="33"/>
    <n v="56560"/>
    <s v="FUR-CH-10004289"/>
    <x v="0"/>
    <s v="Chairs"/>
    <s v="Global Super Steno Chair"/>
    <n v="480000"/>
    <x v="1"/>
    <x v="502"/>
    <n v="0"/>
    <n v="0"/>
    <n v="2400000"/>
  </r>
  <r>
    <n v="1018"/>
    <s v="CA-2015-149678"/>
    <d v="2015-04-13T00:00:00"/>
    <x v="1"/>
    <x v="3"/>
    <x v="7"/>
    <x v="0"/>
    <x v="0"/>
    <s v="Anthony Witt"/>
    <x v="0"/>
    <x v="15"/>
    <n v="87401"/>
    <s v="OFF-SU-10004498"/>
    <x v="1"/>
    <s v="Supplies"/>
    <s v="Martin-Yale Premier Letter Opener"/>
    <n v="52000"/>
    <x v="8"/>
    <x v="370"/>
    <n v="0"/>
    <n v="0"/>
    <n v="52000"/>
  </r>
  <r>
    <n v="1019"/>
    <s v="US-2015-164357"/>
    <d v="2015-11-25T00:00:00"/>
    <x v="1"/>
    <x v="0"/>
    <x v="10"/>
    <x v="1"/>
    <x v="0"/>
    <s v="Sandra Flanagan"/>
    <x v="0"/>
    <x v="35"/>
    <n v="28403"/>
    <s v="OFF-AR-10001177"/>
    <x v="1"/>
    <s v="Art"/>
    <s v="Newell 349"/>
    <n v="14000"/>
    <x v="1"/>
    <x v="148"/>
    <n v="0.2"/>
    <n v="14000"/>
    <n v="56000"/>
  </r>
  <r>
    <n v="1020"/>
    <s v="US-2016-146570"/>
    <d v="2016-05-15T00:00:00"/>
    <x v="0"/>
    <x v="5"/>
    <x v="4"/>
    <x v="2"/>
    <x v="2"/>
    <s v="Steve Nguyen"/>
    <x v="2"/>
    <x v="32"/>
    <n v="39212"/>
    <s v="OFF-BI-10001718"/>
    <x v="1"/>
    <s v="Binders"/>
    <s v="GBC DocuBind P50 Personal Binding Machine"/>
    <n v="512000"/>
    <x v="7"/>
    <x v="503"/>
    <n v="0"/>
    <n v="0"/>
    <n v="4096000"/>
  </r>
  <r>
    <n v="1021"/>
    <s v="CA-2017-124401"/>
    <d v="2017-09-07T00:00:00"/>
    <x v="3"/>
    <x v="8"/>
    <x v="29"/>
    <x v="0"/>
    <x v="0"/>
    <s v="Ruben Dartt"/>
    <x v="0"/>
    <x v="27"/>
    <n v="97206"/>
    <s v="OFF-ST-10000649"/>
    <x v="1"/>
    <s v="Storage"/>
    <s v="Hanging Personal Folder File"/>
    <n v="32000"/>
    <x v="3"/>
    <x v="47"/>
    <n v="0.2"/>
    <n v="19200"/>
    <n v="76800"/>
  </r>
  <r>
    <n v="1022"/>
    <s v="US-2014-140116"/>
    <d v="2014-03-10T00:00:00"/>
    <x v="2"/>
    <x v="10"/>
    <x v="13"/>
    <x v="3"/>
    <x v="0"/>
    <s v="Kean Thornton"/>
    <x v="0"/>
    <x v="20"/>
    <n v="80219"/>
    <s v="OFF-ST-10000078"/>
    <x v="1"/>
    <s v="Storage"/>
    <s v="Tennsco 6- and 18-Compartment Lockers"/>
    <n v="637000"/>
    <x v="3"/>
    <x v="504"/>
    <n v="0.2"/>
    <n v="382200"/>
    <n v="1528800"/>
  </r>
  <r>
    <n v="1023"/>
    <s v="CA-2014-123295"/>
    <d v="2014-07-18T00:00:00"/>
    <x v="2"/>
    <x v="7"/>
    <x v="15"/>
    <x v="1"/>
    <x v="4"/>
    <s v="Adrian Hane"/>
    <x v="2"/>
    <x v="8"/>
    <n v="85705"/>
    <s v="FUR-CH-10002372"/>
    <x v="0"/>
    <s v="Chairs"/>
    <s v="Office Star - Ergonomically Designed Knee Chair"/>
    <n v="260000"/>
    <x v="6"/>
    <x v="505"/>
    <n v="0.2"/>
    <n v="208000"/>
    <n v="832000"/>
  </r>
  <r>
    <n v="1024"/>
    <s v="CA-2017-167101"/>
    <d v="2017-03-24T00:00:00"/>
    <x v="3"/>
    <x v="10"/>
    <x v="16"/>
    <x v="1"/>
    <x v="0"/>
    <s v="Brian Moss"/>
    <x v="1"/>
    <x v="5"/>
    <n v="10009"/>
    <s v="OFF-PA-10000357"/>
    <x v="1"/>
    <s v="Paper"/>
    <s v="Xerox 1888"/>
    <n v="123000"/>
    <x v="6"/>
    <x v="501"/>
    <n v="0"/>
    <n v="0"/>
    <n v="492000"/>
  </r>
  <r>
    <n v="1025"/>
    <s v="US-2014-167633"/>
    <d v="2014-09-30T00:00:00"/>
    <x v="2"/>
    <x v="8"/>
    <x v="17"/>
    <x v="0"/>
    <x v="4"/>
    <s v="Ben Wallace"/>
    <x v="0"/>
    <x v="23"/>
    <n v="33437"/>
    <s v="OFF-PA-10004888"/>
    <x v="1"/>
    <s v="Paper"/>
    <s v="Xerox 217"/>
    <n v="16000"/>
    <x v="3"/>
    <x v="4"/>
    <n v="0.2"/>
    <n v="9600"/>
    <n v="38400"/>
  </r>
  <r>
    <n v="1026"/>
    <s v="US-2014-152723"/>
    <d v="2014-09-26T00:00:00"/>
    <x v="2"/>
    <x v="8"/>
    <x v="20"/>
    <x v="0"/>
    <x v="4"/>
    <s v="Henry Goldwyn"/>
    <x v="1"/>
    <x v="1"/>
    <n v="75150"/>
    <s v="OFF-BI-10003460"/>
    <x v="1"/>
    <s v="Binders"/>
    <s v="Acco 3-Hole Punch"/>
    <n v="1000"/>
    <x v="8"/>
    <x v="506"/>
    <n v="0.8"/>
    <n v="800"/>
    <n v="200"/>
  </r>
  <r>
    <n v="1027"/>
    <s v="CA-2015-164882"/>
    <d v="2015-10-31T00:00:00"/>
    <x v="1"/>
    <x v="2"/>
    <x v="23"/>
    <x v="0"/>
    <x v="4"/>
    <s v="Sandra Glassco"/>
    <x v="0"/>
    <x v="23"/>
    <n v="92374"/>
    <s v="OFF-PA-10000157"/>
    <x v="1"/>
    <s v="Paper"/>
    <s v="Xerox 191"/>
    <n v="140000"/>
    <x v="8"/>
    <x v="10"/>
    <n v="0"/>
    <n v="0"/>
    <n v="140000"/>
  </r>
  <r>
    <n v="1028"/>
    <s v="CA-2015-159786"/>
    <d v="2015-10-12T00:00:00"/>
    <x v="1"/>
    <x v="2"/>
    <x v="1"/>
    <x v="0"/>
    <x v="4"/>
    <s v="Ralph Kennedy"/>
    <x v="0"/>
    <x v="34"/>
    <n v="14609"/>
    <s v="FUR-TA-10001307"/>
    <x v="0"/>
    <s v="Tables"/>
    <s v="SAFCO PlanMaster Heigh-Adjustable Drafting Table Base, 43w x 30d x 30-37h, Black"/>
    <n v="1049000"/>
    <x v="8"/>
    <x v="507"/>
    <n v="0.4"/>
    <n v="419600"/>
    <n v="629400"/>
  </r>
  <r>
    <n v="1029"/>
    <s v="CA-2016-130267"/>
    <d v="2016-09-19T00:00:00"/>
    <x v="0"/>
    <x v="8"/>
    <x v="12"/>
    <x v="0"/>
    <x v="0"/>
    <s v="Scot Wooten"/>
    <x v="0"/>
    <x v="21"/>
    <n v="95207"/>
    <s v="OFF-PA-10002222"/>
    <x v="1"/>
    <s v="Paper"/>
    <s v="Xerox Color Copier Paper, 11&quot; x 17&quot;, Ream"/>
    <n v="160000"/>
    <x v="2"/>
    <x v="508"/>
    <n v="0"/>
    <n v="0"/>
    <n v="1120000"/>
  </r>
  <r>
    <n v="1030"/>
    <s v="CA-2017-155460"/>
    <d v="2017-04-13T00:00:00"/>
    <x v="3"/>
    <x v="3"/>
    <x v="7"/>
    <x v="2"/>
    <x v="4"/>
    <s v="Rob Williams"/>
    <x v="1"/>
    <x v="36"/>
    <n v="98105"/>
    <s v="OFF-PA-10002479"/>
    <x v="1"/>
    <s v="Paper"/>
    <s v="Xerox 4200 Series MultiUse Premium Copy Paper (20Lb. and 84 Bright)"/>
    <n v="11000"/>
    <x v="8"/>
    <x v="296"/>
    <n v="0"/>
    <n v="0"/>
    <n v="11000"/>
  </r>
  <r>
    <n v="1031"/>
    <s v="US-2017-168690"/>
    <d v="2017-01-07T00:00:00"/>
    <x v="3"/>
    <x v="9"/>
    <x v="29"/>
    <x v="3"/>
    <x v="1"/>
    <s v="Thais Sissman"/>
    <x v="0"/>
    <x v="22"/>
    <n v="32174"/>
    <s v="OFF-BI-10000145"/>
    <x v="1"/>
    <s v="Binders"/>
    <s v="Zipper Ring Binder Pockets"/>
    <n v="7000"/>
    <x v="3"/>
    <x v="67"/>
    <n v="0.7"/>
    <n v="14699.999999999998"/>
    <n v="6300.0000000000018"/>
  </r>
  <r>
    <n v="1032"/>
    <s v="CA-2017-158246"/>
    <d v="2017-11-09T00:00:00"/>
    <x v="3"/>
    <x v="0"/>
    <x v="3"/>
    <x v="0"/>
    <x v="0"/>
    <s v="Jennifer Braxton"/>
    <x v="1"/>
    <x v="6"/>
    <n v="94086"/>
    <s v="FUR-CH-10003061"/>
    <x v="0"/>
    <s v="Chairs"/>
    <s v="Global Leather Task Chair, Black"/>
    <n v="216000"/>
    <x v="3"/>
    <x v="509"/>
    <n v="0.2"/>
    <n v="129600"/>
    <n v="518400"/>
  </r>
  <r>
    <n v="1033"/>
    <s v="CA-2017-167381"/>
    <d v="2017-09-22T00:00:00"/>
    <x v="3"/>
    <x v="8"/>
    <x v="6"/>
    <x v="2"/>
    <x v="0"/>
    <s v="Erica Hernandez"/>
    <x v="2"/>
    <x v="9"/>
    <n v="48911"/>
    <s v="FUR-BO-10001972"/>
    <x v="0"/>
    <s v="Bookcases"/>
    <s v="O'Sullivan 4-Shelf Bookcase in Odessa Pine"/>
    <n v="242000"/>
    <x v="0"/>
    <x v="510"/>
    <n v="0"/>
    <n v="0"/>
    <n v="484000"/>
  </r>
  <r>
    <n v="1034"/>
    <s v="CA-2017-144862"/>
    <d v="2017-12-01T00:00:00"/>
    <x v="3"/>
    <x v="4"/>
    <x v="26"/>
    <x v="1"/>
    <x v="0"/>
    <s v="Erica Hernandez"/>
    <x v="2"/>
    <x v="28"/>
    <n v="19143"/>
    <s v="OFF-EN-10003040"/>
    <x v="1"/>
    <s v="Envelopes"/>
    <s v="Quality Park Security Envelopes"/>
    <n v="105000"/>
    <x v="1"/>
    <x v="293"/>
    <n v="0.2"/>
    <n v="105000"/>
    <n v="420000"/>
  </r>
  <r>
    <n v="1035"/>
    <s v="CA-2014-126032"/>
    <d v="2014-06-23T00:00:00"/>
    <x v="2"/>
    <x v="1"/>
    <x v="27"/>
    <x v="2"/>
    <x v="0"/>
    <s v="Brian Stugart"/>
    <x v="0"/>
    <x v="15"/>
    <n v="19143"/>
    <s v="TEC-AC-10000158"/>
    <x v="2"/>
    <s v="Accessories"/>
    <s v="Sony 64GB Class 10 Micro SDHC R40 Memory Card"/>
    <n v="180000"/>
    <x v="3"/>
    <x v="511"/>
    <n v="0.2"/>
    <n v="108000"/>
    <n v="432000"/>
  </r>
  <r>
    <n v="1036"/>
    <s v="CA-2015-134859"/>
    <d v="2015-10-04T00:00:00"/>
    <x v="1"/>
    <x v="2"/>
    <x v="18"/>
    <x v="1"/>
    <x v="0"/>
    <s v="Julie Kriz"/>
    <x v="2"/>
    <x v="32"/>
    <n v="19134"/>
    <s v="FUR-FU-10003623"/>
    <x v="0"/>
    <s v="Furnishings"/>
    <s v="DataProducts Ampli Magnifier Task Lamp, Black,"/>
    <n v="65000"/>
    <x v="3"/>
    <x v="512"/>
    <n v="0.2"/>
    <n v="39000"/>
    <n v="156000"/>
  </r>
  <r>
    <n v="1037"/>
    <s v="US-2014-114188"/>
    <d v="2014-05-20T00:00:00"/>
    <x v="2"/>
    <x v="5"/>
    <x v="14"/>
    <x v="4"/>
    <x v="4"/>
    <s v="Randy Ferguson"/>
    <x v="1"/>
    <x v="14"/>
    <n v="3820"/>
    <s v="OFF-AP-10000124"/>
    <x v="1"/>
    <s v="Appliances"/>
    <s v="Acco 6 Outlet Guardian Basic Surge Suppressor"/>
    <n v="34000"/>
    <x v="6"/>
    <x v="123"/>
    <n v="0"/>
    <n v="0"/>
    <n v="136000"/>
  </r>
  <r>
    <n v="1038"/>
    <s v="CA-2015-156524"/>
    <d v="2015-11-20T00:00:00"/>
    <x v="1"/>
    <x v="0"/>
    <x v="14"/>
    <x v="1"/>
    <x v="0"/>
    <s v="Dan Lawera"/>
    <x v="0"/>
    <x v="4"/>
    <n v="10011"/>
    <s v="OFF-PA-10003883"/>
    <x v="1"/>
    <s v="Paper"/>
    <s v="Message Book, Phone, Wirebound Standard Line Memo, 2 3/4&quot; X 5&quot;"/>
    <n v="20000"/>
    <x v="3"/>
    <x v="31"/>
    <n v="0"/>
    <n v="0"/>
    <n v="60000"/>
  </r>
  <r>
    <n v="1039"/>
    <s v="CA-2015-122210"/>
    <d v="2015-11-30T00:00:00"/>
    <x v="1"/>
    <x v="0"/>
    <x v="17"/>
    <x v="2"/>
    <x v="0"/>
    <s v="William Brown"/>
    <x v="0"/>
    <x v="11"/>
    <n v="19134"/>
    <s v="OFF-BI-10003656"/>
    <x v="1"/>
    <s v="Binders"/>
    <s v="Fellowes PB200 Plastic Comb Binding Machine"/>
    <n v="408000"/>
    <x v="3"/>
    <x v="5"/>
    <n v="0.7"/>
    <n v="856800"/>
    <n v="367200"/>
  </r>
  <r>
    <n v="1040"/>
    <s v="CA-2015-156377"/>
    <d v="2015-12-31T00:00:00"/>
    <x v="1"/>
    <x v="4"/>
    <x v="23"/>
    <x v="2"/>
    <x v="0"/>
    <s v="Trudy Brown"/>
    <x v="0"/>
    <x v="34"/>
    <n v="75051"/>
    <s v="FUR-FU-10002364"/>
    <x v="0"/>
    <s v="Furnishings"/>
    <s v="Eldon Expressions Wood Desk Accessories, Oak"/>
    <n v="15000"/>
    <x v="1"/>
    <x v="36"/>
    <n v="0.6"/>
    <n v="45000"/>
    <n v="30000"/>
  </r>
  <r>
    <n v="1041"/>
    <s v="US-2017-157896"/>
    <d v="2017-11-16T00:00:00"/>
    <x v="3"/>
    <x v="0"/>
    <x v="9"/>
    <x v="0"/>
    <x v="0"/>
    <s v="Christy Brittain"/>
    <x v="0"/>
    <x v="27"/>
    <n v="10009"/>
    <s v="OFF-PA-10004092"/>
    <x v="1"/>
    <s v="Paper"/>
    <s v="Tops Green Bar Computer Printout Paper"/>
    <n v="147000"/>
    <x v="3"/>
    <x v="235"/>
    <n v="0"/>
    <n v="0"/>
    <n v="441000"/>
  </r>
  <r>
    <n v="1042"/>
    <s v="CA-2014-159520"/>
    <d v="2014-06-06T00:00:00"/>
    <x v="2"/>
    <x v="1"/>
    <x v="24"/>
    <x v="0"/>
    <x v="0"/>
    <s v="Grant Thornton"/>
    <x v="1"/>
    <x v="26"/>
    <n v="11561"/>
    <s v="OFF-BI-10003982"/>
    <x v="1"/>
    <s v="Binders"/>
    <s v="Wilson Jones Century Plastic Molded Ring Binders"/>
    <n v="13000"/>
    <x v="5"/>
    <x v="102"/>
    <n v="0.2"/>
    <n v="23400"/>
    <n v="93600"/>
  </r>
  <r>
    <n v="1043"/>
    <s v="CA-2016-155481"/>
    <d v="2016-09-01T00:00:00"/>
    <x v="0"/>
    <x v="8"/>
    <x v="26"/>
    <x v="0"/>
    <x v="4"/>
    <s v="Dean Katz"/>
    <x v="1"/>
    <x v="19"/>
    <n v="19140"/>
    <s v="OFF-PA-10004675"/>
    <x v="1"/>
    <s v="Paper"/>
    <s v="Telephone Message Books with Fax/Mobile Section, 5 1/2&quot; x 3 3/16&quot;"/>
    <n v="20000"/>
    <x v="4"/>
    <x v="160"/>
    <n v="0.2"/>
    <n v="24000"/>
    <n v="96000"/>
  </r>
  <r>
    <n v="1044"/>
    <s v="US-2016-152051"/>
    <d v="2016-06-25T00:00:00"/>
    <x v="0"/>
    <x v="1"/>
    <x v="10"/>
    <x v="2"/>
    <x v="0"/>
    <s v="Theresa Swint"/>
    <x v="1"/>
    <x v="22"/>
    <n v="17403"/>
    <s v="FUR-CH-10002965"/>
    <x v="0"/>
    <s v="Chairs"/>
    <s v="Global Leather Highback Executive Chair with Pneumatic Height Adjustment, Black"/>
    <n v="322000"/>
    <x v="3"/>
    <x v="513"/>
    <n v="0.3"/>
    <n v="289800"/>
    <n v="676200"/>
  </r>
  <r>
    <n v="1045"/>
    <s v="CA-2014-141607"/>
    <d v="2014-12-12T00:00:00"/>
    <x v="2"/>
    <x v="4"/>
    <x v="1"/>
    <x v="2"/>
    <x v="0"/>
    <s v="William Brown"/>
    <x v="0"/>
    <x v="13"/>
    <n v="94521"/>
    <s v="FUR-FU-10003975"/>
    <x v="0"/>
    <s v="Furnishings"/>
    <s v="Eldon Advantage Chair Mats for Low to Medium Pile Carpets"/>
    <n v="87000"/>
    <x v="8"/>
    <x v="192"/>
    <n v="0"/>
    <n v="0"/>
    <n v="87000"/>
  </r>
  <r>
    <n v="1046"/>
    <s v="CA-2017-102771"/>
    <d v="2017-03-31T00:00:00"/>
    <x v="3"/>
    <x v="10"/>
    <x v="23"/>
    <x v="3"/>
    <x v="0"/>
    <s v="Denny Ordway"/>
    <x v="0"/>
    <x v="7"/>
    <n v="10035"/>
    <s v="TEC-PH-10001536"/>
    <x v="2"/>
    <s v="Phones"/>
    <s v="Spigen Samsung Galaxy S5 Case Wallet"/>
    <n v="85000"/>
    <x v="1"/>
    <x v="514"/>
    <n v="0"/>
    <n v="0"/>
    <n v="425000"/>
  </r>
  <r>
    <n v="1047"/>
    <s v="US-2017-139969"/>
    <d v="2017-11-19T00:00:00"/>
    <x v="3"/>
    <x v="0"/>
    <x v="12"/>
    <x v="0"/>
    <x v="0"/>
    <s v="Art Ferguson"/>
    <x v="0"/>
    <x v="36"/>
    <n v="77840"/>
    <s v="FUR-CH-10001973"/>
    <x v="0"/>
    <s v="Chairs"/>
    <s v="Office Star Flex Back Scooter Chair with White Frame"/>
    <n v="234000"/>
    <x v="3"/>
    <x v="515"/>
    <n v="0.3"/>
    <n v="210600"/>
    <n v="491400"/>
  </r>
  <r>
    <n v="1048"/>
    <s v="CA-2014-167360"/>
    <d v="2014-11-24T00:00:00"/>
    <x v="2"/>
    <x v="0"/>
    <x v="16"/>
    <x v="3"/>
    <x v="4"/>
    <s v="Richard Bierner"/>
    <x v="0"/>
    <x v="11"/>
    <n v="63116"/>
    <s v="TEC-AC-10001772"/>
    <x v="2"/>
    <s v="Accessories"/>
    <s v="Memorex Mini Travel Drive 16 GB USB 2.0 Flash Drive"/>
    <n v="64000"/>
    <x v="2"/>
    <x v="516"/>
    <n v="0"/>
    <n v="0"/>
    <n v="448000"/>
  </r>
  <r>
    <n v="1049"/>
    <s v="CA-2015-123505"/>
    <d v="2015-11-22T00:00:00"/>
    <x v="1"/>
    <x v="0"/>
    <x v="6"/>
    <x v="0"/>
    <x v="2"/>
    <s v="Andy Reiter"/>
    <x v="0"/>
    <x v="11"/>
    <n v="2169"/>
    <s v="OFF-PA-10002586"/>
    <x v="1"/>
    <s v="Paper"/>
    <s v="Xerox 1970"/>
    <n v="15000"/>
    <x v="3"/>
    <x v="106"/>
    <n v="0"/>
    <n v="0"/>
    <n v="45000"/>
  </r>
  <r>
    <n v="1050"/>
    <s v="CA-2016-117282"/>
    <d v="2016-07-14T00:00:00"/>
    <x v="0"/>
    <x v="7"/>
    <x v="19"/>
    <x v="1"/>
    <x v="0"/>
    <s v="Dan Reichenbach"/>
    <x v="1"/>
    <x v="35"/>
    <n v="10009"/>
    <s v="OFF-BI-10004094"/>
    <x v="1"/>
    <s v="Binders"/>
    <s v="GBC Standard Plastic Binding Systems Combs"/>
    <n v="27000"/>
    <x v="0"/>
    <x v="117"/>
    <n v="0.2"/>
    <n v="10800"/>
    <n v="43200"/>
  </r>
  <r>
    <n v="1051"/>
    <s v="US-2016-120460"/>
    <d v="2016-04-30T00:00:00"/>
    <x v="0"/>
    <x v="3"/>
    <x v="17"/>
    <x v="2"/>
    <x v="0"/>
    <s v="Ben Ferrer"/>
    <x v="2"/>
    <x v="32"/>
    <n v="75081"/>
    <s v="FUR-FU-10004973"/>
    <x v="0"/>
    <s v="Furnishings"/>
    <s v="Flat Face Poster Frame"/>
    <n v="23000"/>
    <x v="3"/>
    <x v="305"/>
    <n v="0.6"/>
    <n v="41400"/>
    <n v="27600"/>
  </r>
  <r>
    <n v="1052"/>
    <s v="CA-2016-111115"/>
    <d v="2016-07-25T00:00:00"/>
    <x v="0"/>
    <x v="7"/>
    <x v="10"/>
    <x v="0"/>
    <x v="0"/>
    <s v="Larry Blacks"/>
    <x v="0"/>
    <x v="18"/>
    <n v="90032"/>
    <s v="OFF-FA-10000624"/>
    <x v="1"/>
    <s v="Fasteners"/>
    <s v="OIC Binder Clips"/>
    <n v="8000"/>
    <x v="4"/>
    <x v="4"/>
    <n v="0"/>
    <n v="0"/>
    <n v="48000"/>
  </r>
  <r>
    <n v="1053"/>
    <s v="CA-2014-124646"/>
    <d v="2014-06-22T00:00:00"/>
    <x v="2"/>
    <x v="1"/>
    <x v="6"/>
    <x v="2"/>
    <x v="4"/>
    <s v="Dianna Vittorini"/>
    <x v="0"/>
    <x v="1"/>
    <n v="55407"/>
    <s v="OFF-ST-10001097"/>
    <x v="1"/>
    <s v="Storage"/>
    <s v="Office Impressions Heavy Duty Welded Shelving &amp; Multimedia Storage Drawers"/>
    <n v="502000"/>
    <x v="3"/>
    <x v="517"/>
    <n v="0"/>
    <n v="0"/>
    <n v="1506000"/>
  </r>
  <r>
    <n v="1054"/>
    <s v="CA-2017-148166"/>
    <d v="2017-10-21T00:00:00"/>
    <x v="3"/>
    <x v="2"/>
    <x v="30"/>
    <x v="3"/>
    <x v="0"/>
    <s v="Neil Knudson"/>
    <x v="2"/>
    <x v="18"/>
    <n v="32725"/>
    <s v="OFF-AR-10004956"/>
    <x v="1"/>
    <s v="Art"/>
    <s v="Newell 33"/>
    <n v="18000"/>
    <x v="6"/>
    <x v="126"/>
    <n v="0.2"/>
    <n v="14400"/>
    <n v="57600"/>
  </r>
  <r>
    <n v="1055"/>
    <s v="CA-2016-159737"/>
    <d v="2016-09-03T00:00:00"/>
    <x v="0"/>
    <x v="8"/>
    <x v="21"/>
    <x v="1"/>
    <x v="0"/>
    <s v="Carlos Soltero"/>
    <x v="0"/>
    <x v="1"/>
    <n v="60610"/>
    <s v="OFF-BI-10004236"/>
    <x v="1"/>
    <s v="Binders"/>
    <s v="XtraLife ClearVue Slant-D Ring Binder, White, 3&quot;"/>
    <n v="18000"/>
    <x v="3"/>
    <x v="117"/>
    <n v="0.8"/>
    <n v="43200"/>
    <n v="10800"/>
  </r>
  <r>
    <n v="1056"/>
    <s v="CA-2016-141019"/>
    <d v="2016-05-14T00:00:00"/>
    <x v="0"/>
    <x v="5"/>
    <x v="19"/>
    <x v="3"/>
    <x v="4"/>
    <s v="Logan Haushalter"/>
    <x v="0"/>
    <x v="16"/>
    <n v="45231"/>
    <s v="FUR-FU-10002937"/>
    <x v="0"/>
    <s v="Furnishings"/>
    <s v="GE 48&quot; Fluorescent Tube, Cool White Energy Saver, 34 Watts, 30/Box"/>
    <n v="199000"/>
    <x v="8"/>
    <x v="518"/>
    <n v="0.2"/>
    <n v="39800"/>
    <n v="159200"/>
  </r>
  <r>
    <n v="1057"/>
    <s v="CA-2016-101938"/>
    <d v="2016-01-07T00:00:00"/>
    <x v="0"/>
    <x v="9"/>
    <x v="29"/>
    <x v="0"/>
    <x v="0"/>
    <s v="Dianna Wilson"/>
    <x v="2"/>
    <x v="13"/>
    <n v="94601"/>
    <s v="OFF-AR-10003696"/>
    <x v="1"/>
    <s v="Art"/>
    <s v="Panasonic KP-350BK Electric Pencil Sharpener with Auto Stop"/>
    <n v="35000"/>
    <x v="8"/>
    <x v="188"/>
    <n v="0"/>
    <n v="0"/>
    <n v="35000"/>
  </r>
  <r>
    <n v="1058"/>
    <s v="CA-2017-166296"/>
    <d v="2017-03-13T00:00:00"/>
    <x v="3"/>
    <x v="10"/>
    <x v="7"/>
    <x v="3"/>
    <x v="4"/>
    <s v="Karen Ferguson"/>
    <x v="2"/>
    <x v="10"/>
    <n v="95336"/>
    <s v="OFF-PA-10004359"/>
    <x v="1"/>
    <s v="Paper"/>
    <s v="Multicolor Computer Printout Paper"/>
    <n v="315000"/>
    <x v="3"/>
    <x v="519"/>
    <n v="0"/>
    <n v="0"/>
    <n v="945000"/>
  </r>
  <r>
    <n v="1059"/>
    <s v="CA-2016-154018"/>
    <d v="2016-10-13T00:00:00"/>
    <x v="0"/>
    <x v="2"/>
    <x v="7"/>
    <x v="3"/>
    <x v="0"/>
    <s v="Helen Andreada"/>
    <x v="0"/>
    <x v="5"/>
    <n v="78041"/>
    <s v="TEC-AC-10002402"/>
    <x v="2"/>
    <s v="Accessories"/>
    <s v="Razer Kraken PRO Over Ear PC and Music Headset"/>
    <n v="240000"/>
    <x v="3"/>
    <x v="258"/>
    <n v="0.2"/>
    <n v="144000"/>
    <n v="576000"/>
  </r>
  <r>
    <n v="1060"/>
    <s v="CA-2017-117870"/>
    <d v="2017-01-27T00:00:00"/>
    <x v="3"/>
    <x v="9"/>
    <x v="8"/>
    <x v="2"/>
    <x v="0"/>
    <s v="John Huston"/>
    <x v="0"/>
    <x v="9"/>
    <n v="44240"/>
    <s v="OFF-AR-10004078"/>
    <x v="1"/>
    <s v="Art"/>
    <s v="Newell 312"/>
    <n v="10000"/>
    <x v="3"/>
    <x v="1"/>
    <n v="0.2"/>
    <n v="6000"/>
    <n v="24000"/>
  </r>
  <r>
    <n v="1061"/>
    <s v="US-2017-137491"/>
    <d v="2017-11-19T00:00:00"/>
    <x v="3"/>
    <x v="0"/>
    <x v="12"/>
    <x v="2"/>
    <x v="0"/>
    <s v="Linda Cazamias"/>
    <x v="1"/>
    <x v="20"/>
    <n v="76903"/>
    <s v="FUR-CH-10004675"/>
    <x v="0"/>
    <s v="Chairs"/>
    <s v="Lifetime Advantage Folding Chairs, 4/Carton"/>
    <n v="349000"/>
    <x v="0"/>
    <x v="251"/>
    <n v="0.3"/>
    <n v="209400"/>
    <n v="488600"/>
  </r>
  <r>
    <n v="1062"/>
    <s v="CA-2014-152296"/>
    <d v="2014-08-01T00:00:00"/>
    <x v="2"/>
    <x v="6"/>
    <x v="26"/>
    <x v="2"/>
    <x v="4"/>
    <s v="Ivan Liston"/>
    <x v="0"/>
    <x v="6"/>
    <n v="94122"/>
    <s v="OFF-BI-10004506"/>
    <x v="1"/>
    <s v="Binders"/>
    <s v="Wilson Jones data.warehouse D-Ring Binders with DublLock"/>
    <n v="20000"/>
    <x v="3"/>
    <x v="31"/>
    <n v="0.2"/>
    <n v="12000"/>
    <n v="48000"/>
  </r>
  <r>
    <n v="1063"/>
    <s v="CA-2016-112025"/>
    <d v="2016-07-30T00:00:00"/>
    <x v="0"/>
    <x v="7"/>
    <x v="17"/>
    <x v="2"/>
    <x v="4"/>
    <s v="Lindsay Shagiari"/>
    <x v="2"/>
    <x v="3"/>
    <n v="77070"/>
    <s v="OFF-BI-10002353"/>
    <x v="1"/>
    <s v="Binders"/>
    <s v="GBC VeloBind Cover Sets"/>
    <n v="10000"/>
    <x v="3"/>
    <x v="1"/>
    <n v="0.8"/>
    <n v="24000"/>
    <n v="6000"/>
  </r>
  <r>
    <n v="1064"/>
    <s v="CA-2015-132507"/>
    <d v="2015-07-30T00:00:00"/>
    <x v="1"/>
    <x v="7"/>
    <x v="17"/>
    <x v="1"/>
    <x v="0"/>
    <s v="Corey Catlett"/>
    <x v="1"/>
    <x v="23"/>
    <n v="77041"/>
    <s v="OFF-ST-10000943"/>
    <x v="1"/>
    <s v="Storage"/>
    <s v="Eldon ProFile File 'N Store Portable File Tub Letter/Legal Size Black"/>
    <n v="62000"/>
    <x v="6"/>
    <x v="335"/>
    <n v="0.2"/>
    <n v="49600"/>
    <n v="198400"/>
  </r>
  <r>
    <n v="1065"/>
    <s v="CA-2016-125738"/>
    <d v="2016-10-15T00:00:00"/>
    <x v="0"/>
    <x v="2"/>
    <x v="4"/>
    <x v="3"/>
    <x v="4"/>
    <s v="Patrick Bzostek"/>
    <x v="2"/>
    <x v="1"/>
    <n v="84106"/>
    <s v="OFF-PA-10000740"/>
    <x v="1"/>
    <s v="Paper"/>
    <s v="Xerox 1982"/>
    <n v="46000"/>
    <x v="0"/>
    <x v="21"/>
    <n v="0"/>
    <n v="0"/>
    <n v="92000"/>
  </r>
  <r>
    <n v="1066"/>
    <s v="CA-2016-128818"/>
    <d v="2016-05-07T00:00:00"/>
    <x v="0"/>
    <x v="5"/>
    <x v="29"/>
    <x v="0"/>
    <x v="0"/>
    <s v="Caroline Jumper"/>
    <x v="0"/>
    <x v="12"/>
    <n v="10009"/>
    <s v="OFF-BI-10000309"/>
    <x v="1"/>
    <s v="Binders"/>
    <s v="GBC Twin Loop Wire Binding Elements, 9/16&quot; Spine, Black"/>
    <n v="86000"/>
    <x v="2"/>
    <x v="520"/>
    <n v="0.2"/>
    <n v="120400"/>
    <n v="481600"/>
  </r>
  <r>
    <n v="1067"/>
    <s v="CA-2017-124576"/>
    <d v="2017-08-01T00:00:00"/>
    <x v="3"/>
    <x v="6"/>
    <x v="26"/>
    <x v="0"/>
    <x v="0"/>
    <s v="Heather Kirkland"/>
    <x v="1"/>
    <x v="22"/>
    <n v="93905"/>
    <s v="OFF-BI-10002735"/>
    <x v="1"/>
    <s v="Binders"/>
    <s v="GBC Prestige Therm-A-Bind Covers"/>
    <n v="55000"/>
    <x v="0"/>
    <x v="69"/>
    <n v="0.2"/>
    <n v="22000"/>
    <n v="88000"/>
  </r>
  <r>
    <n v="1068"/>
    <s v="CA-2016-101378"/>
    <d v="2016-07-14T00:00:00"/>
    <x v="0"/>
    <x v="7"/>
    <x v="19"/>
    <x v="0"/>
    <x v="0"/>
    <s v="Rob Haberlin"/>
    <x v="0"/>
    <x v="35"/>
    <n v="35810"/>
    <s v="TEC-AC-10002345"/>
    <x v="2"/>
    <s v="Accessories"/>
    <s v="HP Standard 104 key PS/2 Keyboard"/>
    <n v="29000"/>
    <x v="0"/>
    <x v="147"/>
    <n v="0"/>
    <n v="0"/>
    <n v="58000"/>
  </r>
  <r>
    <n v="1069"/>
    <s v="CA-2017-143063"/>
    <d v="2017-08-10T00:00:00"/>
    <x v="3"/>
    <x v="6"/>
    <x v="13"/>
    <x v="0"/>
    <x v="0"/>
    <s v="Ivan Liston"/>
    <x v="0"/>
    <x v="4"/>
    <n v="47201"/>
    <s v="OFF-EN-10003134"/>
    <x v="1"/>
    <s v="Envelopes"/>
    <s v="Staple envelope"/>
    <n v="10000"/>
    <x v="4"/>
    <x v="31"/>
    <n v="0"/>
    <n v="0"/>
    <n v="60000"/>
  </r>
  <r>
    <n v="1070"/>
    <s v="CA-2016-118913"/>
    <d v="2016-06-25T00:00:00"/>
    <x v="0"/>
    <x v="1"/>
    <x v="10"/>
    <x v="2"/>
    <x v="1"/>
    <s v="Alan Shonely"/>
    <x v="0"/>
    <x v="16"/>
    <n v="90049"/>
    <s v="OFF-AP-10000692"/>
    <x v="1"/>
    <s v="Appliances"/>
    <s v="Fellowes Mighty 8 Compact Surge Protector"/>
    <n v="61000"/>
    <x v="3"/>
    <x v="261"/>
    <n v="0"/>
    <n v="0"/>
    <n v="183000"/>
  </r>
  <r>
    <n v="1071"/>
    <s v="CA-2016-128412"/>
    <d v="2016-12-10T00:00:00"/>
    <x v="0"/>
    <x v="4"/>
    <x v="13"/>
    <x v="2"/>
    <x v="4"/>
    <s v="Arthur Prichep"/>
    <x v="0"/>
    <x v="20"/>
    <n v="98105"/>
    <s v="OFF-BI-10001718"/>
    <x v="1"/>
    <s v="Binders"/>
    <s v="GBC DocuBind P50 Personal Binding Machine"/>
    <n v="512000"/>
    <x v="3"/>
    <x v="244"/>
    <n v="0.2"/>
    <n v="307200"/>
    <n v="1228800"/>
  </r>
  <r>
    <n v="1072"/>
    <s v="CA-2016-136483"/>
    <d v="2016-12-01T00:00:00"/>
    <x v="0"/>
    <x v="4"/>
    <x v="26"/>
    <x v="1"/>
    <x v="4"/>
    <s v="Allen Goldenen"/>
    <x v="0"/>
    <x v="1"/>
    <n v="37918"/>
    <s v="OFF-AR-10000940"/>
    <x v="1"/>
    <s v="Art"/>
    <s v="Newell 343"/>
    <n v="9000"/>
    <x v="0"/>
    <x v="9"/>
    <n v="0.2"/>
    <n v="3600"/>
    <n v="14400"/>
  </r>
  <r>
    <n v="1073"/>
    <s v="CA-2014-163013"/>
    <d v="2014-11-28T00:00:00"/>
    <x v="2"/>
    <x v="0"/>
    <x v="22"/>
    <x v="2"/>
    <x v="0"/>
    <s v="Bart Folk"/>
    <x v="0"/>
    <x v="11"/>
    <n v="36116"/>
    <s v="OFF-AR-10001954"/>
    <x v="1"/>
    <s v="Art"/>
    <s v="Newell 331"/>
    <n v="20000"/>
    <x v="3"/>
    <x v="31"/>
    <n v="0"/>
    <n v="0"/>
    <n v="60000"/>
  </r>
  <r>
    <n v="1074"/>
    <s v="CA-2015-135363"/>
    <d v="2015-03-28T00:00:00"/>
    <x v="1"/>
    <x v="10"/>
    <x v="22"/>
    <x v="2"/>
    <x v="0"/>
    <s v="Chloris Kastensmidt"/>
    <x v="0"/>
    <x v="15"/>
    <n v="19120"/>
    <s v="OFF-PA-10003177"/>
    <x v="1"/>
    <s v="Paper"/>
    <s v="Xerox 1999"/>
    <n v="13000"/>
    <x v="3"/>
    <x v="136"/>
    <n v="0.2"/>
    <n v="7800"/>
    <n v="31200"/>
  </r>
  <r>
    <n v="1075"/>
    <s v="US-2014-165659"/>
    <d v="2014-06-01T00:00:00"/>
    <x v="2"/>
    <x v="1"/>
    <x v="26"/>
    <x v="3"/>
    <x v="0"/>
    <s v="Liz Thompson"/>
    <x v="0"/>
    <x v="32"/>
    <n v="72209"/>
    <s v="FUR-FU-10001935"/>
    <x v="0"/>
    <s v="Furnishings"/>
    <s v="3M Hangers With Command Adhesive"/>
    <n v="15000"/>
    <x v="4"/>
    <x v="15"/>
    <n v="0"/>
    <n v="0"/>
    <n v="90000"/>
  </r>
  <r>
    <n v="1076"/>
    <s v="CA-2015-138002"/>
    <d v="2015-09-06T00:00:00"/>
    <x v="1"/>
    <x v="8"/>
    <x v="24"/>
    <x v="4"/>
    <x v="2"/>
    <s v="Beth Thompson"/>
    <x v="2"/>
    <x v="28"/>
    <n v="98103"/>
    <s v="OFF-BI-10002160"/>
    <x v="1"/>
    <s v="Binders"/>
    <s v="Acco Hanging Data Binders"/>
    <n v="7000"/>
    <x v="0"/>
    <x v="287"/>
    <n v="0.2"/>
    <n v="2800"/>
    <n v="11200"/>
  </r>
  <r>
    <n v="1077"/>
    <s v="CA-2015-128860"/>
    <d v="2015-06-29T00:00:00"/>
    <x v="1"/>
    <x v="1"/>
    <x v="25"/>
    <x v="0"/>
    <x v="0"/>
    <s v="Steven Cartwright"/>
    <x v="0"/>
    <x v="5"/>
    <n v="17602"/>
    <s v="FUR-FU-10001473"/>
    <x v="0"/>
    <s v="Furnishings"/>
    <s v="Eldon Executive Woodline II Desk Accessories, Mahogany"/>
    <n v="28000"/>
    <x v="8"/>
    <x v="26"/>
    <n v="0.2"/>
    <n v="5600"/>
    <n v="22400"/>
  </r>
  <r>
    <n v="1078"/>
    <s v="CA-2016-164350"/>
    <d v="2016-09-10T00:00:00"/>
    <x v="0"/>
    <x v="8"/>
    <x v="13"/>
    <x v="3"/>
    <x v="0"/>
    <s v="Catherine Glotzbach"/>
    <x v="2"/>
    <x v="32"/>
    <n v="37620"/>
    <s v="OFF-AR-10000538"/>
    <x v="1"/>
    <s v="Art"/>
    <s v="Boston Model 1800 Electric Pencil Sharpener, Gray"/>
    <n v="68000"/>
    <x v="3"/>
    <x v="521"/>
    <n v="0.2"/>
    <n v="40800"/>
    <n v="163200"/>
  </r>
  <r>
    <n v="1079"/>
    <s v="US-2014-103905"/>
    <d v="2014-07-14T00:00:00"/>
    <x v="2"/>
    <x v="7"/>
    <x v="19"/>
    <x v="3"/>
    <x v="4"/>
    <s v="Arthur Wiediger"/>
    <x v="2"/>
    <x v="15"/>
    <n v="60505"/>
    <s v="OFF-BI-10001098"/>
    <x v="1"/>
    <s v="Binders"/>
    <s v="Acco D-Ring Binder w/DublLock"/>
    <n v="33000"/>
    <x v="2"/>
    <x v="248"/>
    <n v="0.8"/>
    <n v="184800"/>
    <n v="46200"/>
  </r>
  <r>
    <n v="1080"/>
    <s v="CA-2015-129854"/>
    <d v="2015-08-22T00:00:00"/>
    <x v="1"/>
    <x v="6"/>
    <x v="6"/>
    <x v="1"/>
    <x v="0"/>
    <s v="Roger Barcio"/>
    <x v="2"/>
    <x v="21"/>
    <n v="10009"/>
    <s v="OFF-AR-10000390"/>
    <x v="1"/>
    <s v="Art"/>
    <s v="Newell Chalk Holder"/>
    <n v="17000"/>
    <x v="6"/>
    <x v="389"/>
    <n v="0"/>
    <n v="0"/>
    <n v="68000"/>
  </r>
  <r>
    <n v="1081"/>
    <s v="CA-2014-125556"/>
    <d v="2014-11-14T00:00:00"/>
    <x v="2"/>
    <x v="0"/>
    <x v="19"/>
    <x v="3"/>
    <x v="0"/>
    <s v="Maris LaWare"/>
    <x v="0"/>
    <x v="21"/>
    <n v="6824"/>
    <s v="TEC-PH-10001079"/>
    <x v="2"/>
    <s v="Phones"/>
    <s v="Polycom SoundPoint Pro SE-225 Corded phone"/>
    <n v="833000"/>
    <x v="2"/>
    <x v="522"/>
    <n v="0"/>
    <n v="0"/>
    <n v="5831000"/>
  </r>
  <r>
    <n v="1082"/>
    <s v="CA-2016-162313"/>
    <d v="2016-11-27T00:00:00"/>
    <x v="0"/>
    <x v="0"/>
    <x v="8"/>
    <x v="2"/>
    <x v="1"/>
    <s v="Victoria Brennan"/>
    <x v="1"/>
    <x v="7"/>
    <n v="48146"/>
    <s v="OFF-AP-10003842"/>
    <x v="1"/>
    <s v="Appliances"/>
    <s v="Euro-Pro Shark Turbo Vacuum"/>
    <n v="168000"/>
    <x v="4"/>
    <x v="272"/>
    <n v="0.1"/>
    <n v="100800"/>
    <n v="907200"/>
  </r>
  <r>
    <n v="1083"/>
    <s v="CA-2017-107874"/>
    <d v="2017-11-21T00:00:00"/>
    <x v="3"/>
    <x v="0"/>
    <x v="30"/>
    <x v="0"/>
    <x v="0"/>
    <s v="Scott Williamson"/>
    <x v="0"/>
    <x v="7"/>
    <n v="10035"/>
    <s v="FUR-FU-10003535"/>
    <x v="0"/>
    <s v="Furnishings"/>
    <s v="Howard Miller Distant Time Traveler Alarm Clock"/>
    <n v="22000"/>
    <x v="8"/>
    <x v="96"/>
    <n v="0"/>
    <n v="0"/>
    <n v="22000"/>
  </r>
  <r>
    <n v="1084"/>
    <s v="CA-2017-129378"/>
    <d v="2017-10-01T00:00:00"/>
    <x v="3"/>
    <x v="2"/>
    <x v="26"/>
    <x v="1"/>
    <x v="4"/>
    <s v="Neola Schneider"/>
    <x v="0"/>
    <x v="14"/>
    <n v="95123"/>
    <s v="OFF-BI-10002012"/>
    <x v="1"/>
    <s v="Binders"/>
    <s v="Wilson Jones Easy Flow II Sheet Lifters"/>
    <n v="2000"/>
    <x v="8"/>
    <x v="311"/>
    <n v="0.2"/>
    <n v="400"/>
    <n v="1600"/>
  </r>
  <r>
    <n v="1085"/>
    <s v="CA-2014-151953"/>
    <d v="2014-09-20T00:00:00"/>
    <x v="2"/>
    <x v="8"/>
    <x v="14"/>
    <x v="4"/>
    <x v="1"/>
    <s v="Dorothy Badders"/>
    <x v="1"/>
    <x v="26"/>
    <n v="32216"/>
    <s v="OFF-AR-10003469"/>
    <x v="1"/>
    <s v="Art"/>
    <s v="Nontoxic Chalk"/>
    <n v="3000"/>
    <x v="0"/>
    <x v="33"/>
    <n v="0.2"/>
    <n v="1200"/>
    <n v="4800"/>
  </r>
  <r>
    <n v="1086"/>
    <s v="CA-2017-130841"/>
    <d v="2017-07-28T00:00:00"/>
    <x v="3"/>
    <x v="7"/>
    <x v="22"/>
    <x v="2"/>
    <x v="4"/>
    <s v="Matt Hagelstein"/>
    <x v="1"/>
    <x v="15"/>
    <n v="94110"/>
    <s v="OFF-BI-10000145"/>
    <x v="1"/>
    <s v="Binders"/>
    <s v="Zipper Ring Binder Pockets"/>
    <n v="7000"/>
    <x v="6"/>
    <x v="26"/>
    <n v="0.2"/>
    <n v="5600"/>
    <n v="22400"/>
  </r>
  <r>
    <n v="1087"/>
    <s v="CA-2015-131884"/>
    <d v="2015-12-06T00:00:00"/>
    <x v="1"/>
    <x v="4"/>
    <x v="24"/>
    <x v="1"/>
    <x v="0"/>
    <s v="Dennis Kane"/>
    <x v="0"/>
    <x v="22"/>
    <n v="43302"/>
    <s v="TEC-PH-10001578"/>
    <x v="2"/>
    <s v="Phones"/>
    <s v="Polycom SoundStation2 EX Conference phone"/>
    <n v="486000"/>
    <x v="0"/>
    <x v="279"/>
    <n v="0.4"/>
    <n v="388800"/>
    <n v="583200"/>
  </r>
  <r>
    <n v="1088"/>
    <s v="CA-2017-121909"/>
    <d v="2017-07-31T00:00:00"/>
    <x v="3"/>
    <x v="7"/>
    <x v="23"/>
    <x v="2"/>
    <x v="1"/>
    <s v="Erin Ashbrook"/>
    <x v="1"/>
    <x v="36"/>
    <n v="19134"/>
    <s v="OFF-PA-10003790"/>
    <x v="1"/>
    <s v="Paper"/>
    <s v="Xerox 1991"/>
    <n v="55000"/>
    <x v="3"/>
    <x v="115"/>
    <n v="0.2"/>
    <n v="33000"/>
    <n v="132000"/>
  </r>
  <r>
    <n v="1089"/>
    <s v="CA-2016-106383"/>
    <d v="2016-03-19T00:00:00"/>
    <x v="0"/>
    <x v="10"/>
    <x v="12"/>
    <x v="1"/>
    <x v="3"/>
    <s v="Bobby Trafton"/>
    <x v="0"/>
    <x v="7"/>
    <n v="80122"/>
    <s v="FUR-BO-10002202"/>
    <x v="0"/>
    <s v="Bookcases"/>
    <s v="Atlantic Metals Mobile 2-Shelf Bookcases, Custom Colors"/>
    <n v="73000"/>
    <x v="8"/>
    <x v="523"/>
    <n v="0.7"/>
    <n v="51100"/>
    <n v="21900"/>
  </r>
  <r>
    <n v="1090"/>
    <s v="CA-2017-130771"/>
    <d v="2017-07-29T00:00:00"/>
    <x v="3"/>
    <x v="7"/>
    <x v="25"/>
    <x v="3"/>
    <x v="0"/>
    <s v="Laura Armstrong"/>
    <x v="1"/>
    <x v="33"/>
    <n v="78745"/>
    <s v="OFF-FA-10003059"/>
    <x v="1"/>
    <s v="Fasteners"/>
    <s v="Assorted Color Push Pins"/>
    <n v="3000"/>
    <x v="0"/>
    <x v="33"/>
    <n v="0.2"/>
    <n v="1200"/>
    <n v="4800"/>
  </r>
  <r>
    <n v="1091"/>
    <s v="CA-2016-139157"/>
    <d v="2016-10-01T00:00:00"/>
    <x v="0"/>
    <x v="2"/>
    <x v="26"/>
    <x v="0"/>
    <x v="0"/>
    <s v="Greg Matthias"/>
    <x v="0"/>
    <x v="21"/>
    <n v="10024"/>
    <s v="FUR-TA-10003238"/>
    <x v="0"/>
    <s v="Tables"/>
    <s v="Chromcraft Bull-Nose Wood 48&quot; x 96&quot; Rectangular Conference Tables"/>
    <n v="331000"/>
    <x v="8"/>
    <x v="524"/>
    <n v="0.4"/>
    <n v="132400"/>
    <n v="198600"/>
  </r>
  <r>
    <n v="1092"/>
    <s v="CA-2014-128055"/>
    <d v="2014-03-31T00:00:00"/>
    <x v="2"/>
    <x v="10"/>
    <x v="23"/>
    <x v="3"/>
    <x v="4"/>
    <s v="Alex Avila"/>
    <x v="0"/>
    <x v="36"/>
    <n v="94122"/>
    <s v="OFF-BI-10004390"/>
    <x v="1"/>
    <s v="Binders"/>
    <s v="GBC DocuBind 200 Manual Binding Machine"/>
    <n v="674000"/>
    <x v="0"/>
    <x v="525"/>
    <n v="0.2"/>
    <n v="269600"/>
    <n v="1078400"/>
  </r>
  <r>
    <n v="1093"/>
    <s v="CA-2017-157091"/>
    <d v="2017-06-26T00:00:00"/>
    <x v="3"/>
    <x v="1"/>
    <x v="20"/>
    <x v="3"/>
    <x v="4"/>
    <s v="Denny Blanton"/>
    <x v="0"/>
    <x v="11"/>
    <n v="46350"/>
    <s v="FUR-FU-10000293"/>
    <x v="0"/>
    <s v="Furnishings"/>
    <s v="Eldon Antistatic Chair Mats for Low to Medium Pile Carpets"/>
    <n v="169000"/>
    <x v="1"/>
    <x v="526"/>
    <n v="0"/>
    <n v="0"/>
    <n v="845000"/>
  </r>
  <r>
    <n v="1094"/>
    <s v="CA-2017-132122"/>
    <d v="2017-07-09T00:00:00"/>
    <x v="3"/>
    <x v="7"/>
    <x v="3"/>
    <x v="2"/>
    <x v="0"/>
    <s v="John Huston"/>
    <x v="0"/>
    <x v="6"/>
    <n v="60610"/>
    <s v="OFF-ST-10003692"/>
    <x v="1"/>
    <s v="Storage"/>
    <s v="Recycled Steel Personal File for Hanging File Folders"/>
    <n v="229000"/>
    <x v="1"/>
    <x v="527"/>
    <n v="0.2"/>
    <n v="229000"/>
    <n v="916000"/>
  </r>
  <r>
    <n v="1095"/>
    <s v="CA-2015-123232"/>
    <d v="2015-12-14T00:00:00"/>
    <x v="1"/>
    <x v="4"/>
    <x v="19"/>
    <x v="2"/>
    <x v="0"/>
    <s v="Doug Jacobs"/>
    <x v="0"/>
    <x v="6"/>
    <n v="97206"/>
    <s v="TEC-PH-10001051"/>
    <x v="2"/>
    <s v="Phones"/>
    <s v="HTC One"/>
    <n v="320000"/>
    <x v="6"/>
    <x v="528"/>
    <n v="0.2"/>
    <n v="256000"/>
    <n v="1024000"/>
  </r>
  <r>
    <n v="1096"/>
    <s v="CA-2017-104066"/>
    <d v="2017-12-05T00:00:00"/>
    <x v="3"/>
    <x v="4"/>
    <x v="5"/>
    <x v="2"/>
    <x v="0"/>
    <s v="Quincy Jones"/>
    <x v="1"/>
    <x v="28"/>
    <s v="05408"/>
    <s v="TEC-AC-10001013"/>
    <x v="2"/>
    <s v="Accessories"/>
    <s v="Logitech ClearChat Comfort/USB Headset H390"/>
    <n v="59000"/>
    <x v="2"/>
    <x v="66"/>
    <n v="0"/>
    <n v="0"/>
    <n v="413000"/>
  </r>
  <r>
    <n v="1097"/>
    <s v="CA-2015-145849"/>
    <d v="2015-09-15T00:00:00"/>
    <x v="1"/>
    <x v="8"/>
    <x v="4"/>
    <x v="2"/>
    <x v="1"/>
    <s v="Carol Triggs"/>
    <x v="0"/>
    <x v="34"/>
    <n v="46203"/>
    <s v="OFF-ST-10000025"/>
    <x v="1"/>
    <s v="Storage"/>
    <s v="Fellowes Stor/Drawer Steel Plus Storage Drawers"/>
    <n v="191000"/>
    <x v="0"/>
    <x v="529"/>
    <n v="0"/>
    <n v="0"/>
    <n v="382000"/>
  </r>
  <r>
    <n v="1098"/>
    <s v="CA-2016-122322"/>
    <d v="2016-07-15T00:00:00"/>
    <x v="0"/>
    <x v="7"/>
    <x v="4"/>
    <x v="2"/>
    <x v="0"/>
    <s v="Rick Huthwaite"/>
    <x v="2"/>
    <x v="17"/>
    <n v="84604"/>
    <s v="OFF-SU-10000952"/>
    <x v="1"/>
    <s v="Supplies"/>
    <s v="Fiskars Home &amp; Office Scissors"/>
    <n v="45000"/>
    <x v="1"/>
    <x v="300"/>
    <n v="0"/>
    <n v="0"/>
    <n v="225000"/>
  </r>
  <r>
    <n v="1099"/>
    <s v="CA-2017-166849"/>
    <d v="2017-04-20T00:00:00"/>
    <x v="3"/>
    <x v="3"/>
    <x v="14"/>
    <x v="2"/>
    <x v="0"/>
    <s v="Sanjit Jacobs"/>
    <x v="2"/>
    <x v="19"/>
    <n v="60610"/>
    <s v="FUR-FU-10004597"/>
    <x v="0"/>
    <s v="Furnishings"/>
    <s v="Eldon Cleatmat Chair Mats for Medium Pile Carpets"/>
    <n v="45000"/>
    <x v="0"/>
    <x v="15"/>
    <n v="0.6"/>
    <n v="54000"/>
    <n v="36000"/>
  </r>
  <r>
    <n v="1100"/>
    <s v="CA-2016-146633"/>
    <d v="2016-11-15T00:00:00"/>
    <x v="0"/>
    <x v="0"/>
    <x v="4"/>
    <x v="2"/>
    <x v="4"/>
    <s v="Toby Gnade"/>
    <x v="0"/>
    <x v="17"/>
    <n v="90049"/>
    <s v="OFF-BI-10003527"/>
    <x v="1"/>
    <s v="Binders"/>
    <s v="Fellowes PB500 Electric Punch Plastic Comb Binding Machine with Manual Bind"/>
    <n v="1017000"/>
    <x v="8"/>
    <x v="437"/>
    <n v="0.2"/>
    <n v="203400"/>
    <n v="813600"/>
  </r>
  <r>
    <n v="1101"/>
    <s v="US-2016-126893"/>
    <d v="2016-11-26T00:00:00"/>
    <x v="0"/>
    <x v="0"/>
    <x v="20"/>
    <x v="2"/>
    <x v="0"/>
    <s v="Carol Triggs"/>
    <x v="0"/>
    <x v="23"/>
    <n v="19134"/>
    <s v="TEC-PH-10004165"/>
    <x v="2"/>
    <s v="Phones"/>
    <s v="Mitel MiVoice 5330e IP Phone"/>
    <n v="1100000"/>
    <x v="3"/>
    <x v="530"/>
    <n v="0.4"/>
    <n v="1320000"/>
    <n v="1980000"/>
  </r>
  <r>
    <n v="1102"/>
    <s v="CA-2017-103380"/>
    <d v="2017-11-21T00:00:00"/>
    <x v="3"/>
    <x v="0"/>
    <x v="30"/>
    <x v="2"/>
    <x v="2"/>
    <s v="Barry Franz"/>
    <x v="2"/>
    <x v="7"/>
    <n v="91104"/>
    <s v="OFF-ST-10003442"/>
    <x v="1"/>
    <s v="Storage"/>
    <s v="Eldon Portable Mobile Manager"/>
    <n v="159000"/>
    <x v="0"/>
    <x v="531"/>
    <n v="0"/>
    <n v="0"/>
    <n v="318000"/>
  </r>
  <r>
    <n v="1103"/>
    <s v="CA-2015-116092"/>
    <d v="2015-02-15T00:00:00"/>
    <x v="1"/>
    <x v="11"/>
    <x v="4"/>
    <x v="2"/>
    <x v="0"/>
    <s v="Justin MacKendrick"/>
    <x v="0"/>
    <x v="36"/>
    <n v="90004"/>
    <s v="OFF-PA-10004285"/>
    <x v="1"/>
    <s v="Paper"/>
    <s v="Xerox 1959"/>
    <n v="14000"/>
    <x v="0"/>
    <x v="26"/>
    <n v="0"/>
    <n v="0"/>
    <n v="28000"/>
  </r>
  <r>
    <n v="1104"/>
    <s v="CA-2016-117849"/>
    <d v="2016-04-15T00:00:00"/>
    <x v="0"/>
    <x v="3"/>
    <x v="4"/>
    <x v="3"/>
    <x v="0"/>
    <s v="Julie Kriz"/>
    <x v="2"/>
    <x v="33"/>
    <n v="92105"/>
    <s v="OFF-PA-10004327"/>
    <x v="1"/>
    <s v="Paper"/>
    <s v="Xerox 1911"/>
    <n v="144000"/>
    <x v="3"/>
    <x v="203"/>
    <n v="0"/>
    <n v="0"/>
    <n v="432000"/>
  </r>
  <r>
    <n v="1105"/>
    <s v="CA-2015-169201"/>
    <d v="2015-09-28T00:00:00"/>
    <x v="1"/>
    <x v="8"/>
    <x v="22"/>
    <x v="2"/>
    <x v="0"/>
    <s v="Henry Goldwyn"/>
    <x v="1"/>
    <x v="8"/>
    <n v="94110"/>
    <s v="OFF-AP-10000696"/>
    <x v="1"/>
    <s v="Appliances"/>
    <s v="Holmes Odor Grabber"/>
    <n v="9000"/>
    <x v="3"/>
    <x v="60"/>
    <n v="0"/>
    <n v="0"/>
    <n v="27000"/>
  </r>
  <r>
    <n v="1106"/>
    <s v="CA-2016-164091"/>
    <d v="2016-09-17T00:00:00"/>
    <x v="0"/>
    <x v="8"/>
    <x v="11"/>
    <x v="2"/>
    <x v="0"/>
    <s v="Laura Armstrong"/>
    <x v="1"/>
    <x v="34"/>
    <n v="4401"/>
    <s v="TEC-PH-10001944"/>
    <x v="2"/>
    <s v="Phones"/>
    <s v="Wi-Ex zBoost YX540 Cellular Phone Signal Booster"/>
    <n v="438000"/>
    <x v="3"/>
    <x v="532"/>
    <n v="0"/>
    <n v="0"/>
    <n v="1314000"/>
  </r>
  <r>
    <n v="1107"/>
    <s v="CA-2017-105214"/>
    <d v="2017-06-16T00:00:00"/>
    <x v="3"/>
    <x v="1"/>
    <x v="9"/>
    <x v="3"/>
    <x v="4"/>
    <s v="Troy Staebel"/>
    <x v="0"/>
    <x v="29"/>
    <n v="94122"/>
    <s v="FUR-CH-10000015"/>
    <x v="0"/>
    <s v="Chairs"/>
    <s v="Hon Multipurpose Stacking Arm Chairs"/>
    <n v="867000"/>
    <x v="2"/>
    <x v="533"/>
    <n v="0.2"/>
    <n v="1213800"/>
    <n v="4855200"/>
  </r>
  <r>
    <n v="1108"/>
    <s v="CA-2015-117611"/>
    <d v="2015-11-08T00:00:00"/>
    <x v="1"/>
    <x v="0"/>
    <x v="0"/>
    <x v="3"/>
    <x v="4"/>
    <s v="Maria Zettner"/>
    <x v="2"/>
    <x v="19"/>
    <n v="92024"/>
    <s v="OFF-FA-10002280"/>
    <x v="1"/>
    <s v="Fasteners"/>
    <s v="Advantus Plastic Paper Clips"/>
    <n v="35000"/>
    <x v="8"/>
    <x v="188"/>
    <n v="0"/>
    <n v="0"/>
    <n v="35000"/>
  </r>
  <r>
    <n v="1109"/>
    <s v="US-2015-137960"/>
    <d v="2015-12-18T00:00:00"/>
    <x v="1"/>
    <x v="4"/>
    <x v="15"/>
    <x v="1"/>
    <x v="0"/>
    <s v="Mitch Webber"/>
    <x v="0"/>
    <x v="3"/>
    <n v="10035"/>
    <s v="TEC-AC-10002253"/>
    <x v="2"/>
    <s v="Accessories"/>
    <s v="Imation Bio 8GB USB Flash Drive Imation Corp"/>
    <n v="167000"/>
    <x v="8"/>
    <x v="228"/>
    <n v="0"/>
    <n v="0"/>
    <n v="167000"/>
  </r>
  <r>
    <n v="1110"/>
    <s v="CA-2017-122994"/>
    <d v="2017-02-06T00:00:00"/>
    <x v="3"/>
    <x v="11"/>
    <x v="24"/>
    <x v="2"/>
    <x v="0"/>
    <s v="Mark Van Huff"/>
    <x v="0"/>
    <x v="34"/>
    <n v="22204"/>
    <s v="FUR-BO-10004015"/>
    <x v="0"/>
    <s v="Bookcases"/>
    <s v="Bush Andora Bookcase, Maple/Graphite Gray Finish"/>
    <n v="192000"/>
    <x v="3"/>
    <x v="163"/>
    <n v="0"/>
    <n v="0"/>
    <n v="576000"/>
  </r>
  <r>
    <n v="1111"/>
    <s v="CA-2016-131065"/>
    <d v="2016-11-14T00:00:00"/>
    <x v="0"/>
    <x v="0"/>
    <x v="19"/>
    <x v="4"/>
    <x v="3"/>
    <s v="Allen Armold"/>
    <x v="0"/>
    <x v="26"/>
    <n v="30318"/>
    <s v="TEC-AC-10004145"/>
    <x v="2"/>
    <s v="Accessories"/>
    <s v="Logitech diNovo Edge Keyboard"/>
    <n v="500000"/>
    <x v="0"/>
    <x v="493"/>
    <n v="0"/>
    <n v="0"/>
    <n v="1000000"/>
  </r>
  <r>
    <n v="1112"/>
    <s v="CA-2017-149146"/>
    <d v="2017-10-12T00:00:00"/>
    <x v="3"/>
    <x v="2"/>
    <x v="1"/>
    <x v="0"/>
    <x v="0"/>
    <s v="Sean Miller"/>
    <x v="2"/>
    <x v="22"/>
    <n v="28110"/>
    <s v="OFF-PA-10003919"/>
    <x v="1"/>
    <s v="Paper"/>
    <s v="Xerox 1989"/>
    <n v="8000"/>
    <x v="0"/>
    <x v="78"/>
    <n v="0.2"/>
    <n v="3200"/>
    <n v="12800"/>
  </r>
  <r>
    <n v="1113"/>
    <s v="CA-2017-137470"/>
    <d v="2017-09-17T00:00:00"/>
    <x v="3"/>
    <x v="8"/>
    <x v="11"/>
    <x v="3"/>
    <x v="4"/>
    <s v="Tom Prescott"/>
    <x v="0"/>
    <x v="3"/>
    <n v="98115"/>
    <s v="OFF-PA-10002001"/>
    <x v="1"/>
    <s v="Paper"/>
    <s v="Xerox 1984"/>
    <n v="13000"/>
    <x v="0"/>
    <x v="43"/>
    <n v="0"/>
    <n v="0"/>
    <n v="26000"/>
  </r>
  <r>
    <n v="1114"/>
    <s v="CA-2017-105480"/>
    <d v="2017-12-20T00:00:00"/>
    <x v="3"/>
    <x v="4"/>
    <x v="14"/>
    <x v="2"/>
    <x v="0"/>
    <s v="Dean Katz"/>
    <x v="1"/>
    <x v="25"/>
    <n v="14609"/>
    <s v="OFF-PA-10002787"/>
    <x v="1"/>
    <s v="Paper"/>
    <s v="Xerox 227"/>
    <n v="7000"/>
    <x v="8"/>
    <x v="215"/>
    <n v="0"/>
    <n v="0"/>
    <n v="7000"/>
  </r>
  <r>
    <n v="1115"/>
    <s v="CA-2017-164917"/>
    <d v="2017-12-02T00:00:00"/>
    <x v="3"/>
    <x v="4"/>
    <x v="28"/>
    <x v="0"/>
    <x v="0"/>
    <s v="Michael Kennedy"/>
    <x v="1"/>
    <x v="9"/>
    <n v="33180"/>
    <s v="OFF-AR-10004344"/>
    <x v="1"/>
    <s v="Art"/>
    <s v="Bulldog Vacuum Base Pencil Sharpener"/>
    <n v="96000"/>
    <x v="1"/>
    <x v="286"/>
    <n v="0.2"/>
    <n v="96000"/>
    <n v="384000"/>
  </r>
  <r>
    <n v="1116"/>
    <s v="CA-2015-102036"/>
    <d v="2015-09-21T00:00:00"/>
    <x v="1"/>
    <x v="8"/>
    <x v="30"/>
    <x v="2"/>
    <x v="4"/>
    <s v="Chad Sievert"/>
    <x v="0"/>
    <x v="30"/>
    <n v="98105"/>
    <s v="OFF-ST-10003123"/>
    <x v="1"/>
    <s v="Storage"/>
    <s v="Fellowes Bases and Tops For Staxonsteel/High-Stak Systems"/>
    <n v="200000"/>
    <x v="4"/>
    <x v="206"/>
    <n v="0"/>
    <n v="0"/>
    <n v="1200000"/>
  </r>
  <r>
    <n v="1117"/>
    <s v="CA-2015-142944"/>
    <d v="2015-03-06T00:00:00"/>
    <x v="1"/>
    <x v="10"/>
    <x v="24"/>
    <x v="1"/>
    <x v="4"/>
    <s v="John Lucas"/>
    <x v="0"/>
    <x v="8"/>
    <n v="94122"/>
    <s v="FUR-FU-10000308"/>
    <x v="0"/>
    <s v="Furnishings"/>
    <s v="Deflect-o Glass Clear Studded Chair Mats"/>
    <n v="436000"/>
    <x v="2"/>
    <x v="534"/>
    <n v="0"/>
    <n v="0"/>
    <n v="3052000"/>
  </r>
  <r>
    <n v="1118"/>
    <s v="CA-2014-157882"/>
    <d v="2014-10-03T00:00:00"/>
    <x v="2"/>
    <x v="2"/>
    <x v="21"/>
    <x v="0"/>
    <x v="0"/>
    <s v="Allen Rosenblatt"/>
    <x v="1"/>
    <x v="19"/>
    <n v="90036"/>
    <s v="FUR-TA-10001866"/>
    <x v="0"/>
    <s v="Tables"/>
    <s v="Bevis Round Conference Room Tables and Bases"/>
    <n v="144000"/>
    <x v="8"/>
    <x v="11"/>
    <n v="0.2"/>
    <n v="28800"/>
    <n v="115200"/>
  </r>
  <r>
    <n v="1119"/>
    <s v="CA-2014-104283"/>
    <d v="2014-06-27T00:00:00"/>
    <x v="2"/>
    <x v="1"/>
    <x v="8"/>
    <x v="4"/>
    <x v="0"/>
    <s v="Liz MacKendrick"/>
    <x v="0"/>
    <x v="23"/>
    <n v="38671"/>
    <s v="OFF-ST-10004337"/>
    <x v="1"/>
    <s v="Storage"/>
    <s v="SAFCO Commercial Wire Shelving, 72h"/>
    <n v="123000"/>
    <x v="1"/>
    <x v="535"/>
    <n v="0"/>
    <n v="0"/>
    <n v="615000"/>
  </r>
  <r>
    <n v="1120"/>
    <s v="CA-2017-142622"/>
    <d v="2017-10-30T00:00:00"/>
    <x v="3"/>
    <x v="2"/>
    <x v="17"/>
    <x v="3"/>
    <x v="0"/>
    <s v="Jim Karlsson"/>
    <x v="0"/>
    <x v="36"/>
    <n v="98115"/>
    <s v="FUR-CH-10003833"/>
    <x v="0"/>
    <s v="Chairs"/>
    <s v="Novimex Fabric Task Chair"/>
    <n v="98000"/>
    <x v="0"/>
    <x v="208"/>
    <n v="0.2"/>
    <n v="39200"/>
    <n v="156800"/>
  </r>
  <r>
    <n v="1121"/>
    <s v="CA-2016-132143"/>
    <d v="2016-09-03T00:00:00"/>
    <x v="0"/>
    <x v="8"/>
    <x v="21"/>
    <x v="0"/>
    <x v="4"/>
    <s v="Filia McAdams"/>
    <x v="1"/>
    <x v="13"/>
    <n v="6457"/>
    <s v="OFF-PA-10002713"/>
    <x v="1"/>
    <s v="Paper"/>
    <s v="Adams Phone Message Book, 200 Message Capacity, 8 1/16” x 11”"/>
    <n v="14000"/>
    <x v="2"/>
    <x v="536"/>
    <n v="0"/>
    <n v="0"/>
    <n v="98000"/>
  </r>
  <r>
    <n v="1122"/>
    <s v="CA-2015-153108"/>
    <d v="2015-03-05T00:00:00"/>
    <x v="1"/>
    <x v="10"/>
    <x v="5"/>
    <x v="2"/>
    <x v="0"/>
    <s v="Sarah Foster"/>
    <x v="0"/>
    <x v="20"/>
    <n v="47362"/>
    <s v="TEC-PH-10001552"/>
    <x v="2"/>
    <s v="Phones"/>
    <s v="I Need's 3d Hello Kitty Hybrid Silicone Case Cover for HTC One X 4g with 3d Hello Kitty Stylus Pen Green/pink"/>
    <n v="84000"/>
    <x v="0"/>
    <x v="173"/>
    <n v="0"/>
    <n v="0"/>
    <n v="168000"/>
  </r>
  <r>
    <n v="1123"/>
    <s v="CA-2016-112676"/>
    <d v="2016-05-05T00:00:00"/>
    <x v="0"/>
    <x v="5"/>
    <x v="5"/>
    <x v="2"/>
    <x v="0"/>
    <s v="Patrick Jones"/>
    <x v="1"/>
    <x v="24"/>
    <n v="37130"/>
    <s v="OFF-PA-10003971"/>
    <x v="1"/>
    <s v="Paper"/>
    <s v="Xerox 1965"/>
    <n v="15000"/>
    <x v="3"/>
    <x v="106"/>
    <n v="0.2"/>
    <n v="9000"/>
    <n v="36000"/>
  </r>
  <r>
    <n v="1124"/>
    <s v="CA-2017-165687"/>
    <d v="2017-11-17T00:00:00"/>
    <x v="3"/>
    <x v="0"/>
    <x v="11"/>
    <x v="3"/>
    <x v="0"/>
    <s v="Christine Sundaresam"/>
    <x v="0"/>
    <x v="0"/>
    <n v="24153"/>
    <s v="OFF-AP-10004036"/>
    <x v="1"/>
    <s v="Appliances"/>
    <s v="Bionaire 99.97% HEPA Air Cleaner"/>
    <n v="36000"/>
    <x v="0"/>
    <x v="126"/>
    <n v="0"/>
    <n v="0"/>
    <n v="72000"/>
  </r>
  <r>
    <n v="1125"/>
    <s v="US-2017-112928"/>
    <d v="2017-06-01T00:00:00"/>
    <x v="3"/>
    <x v="1"/>
    <x v="26"/>
    <x v="2"/>
    <x v="4"/>
    <s v="Barry Blumstein"/>
    <x v="1"/>
    <x v="36"/>
    <n v="43615"/>
    <s v="OFF-AP-10002287"/>
    <x v="1"/>
    <s v="Appliances"/>
    <s v="Eureka Sanitaire  Multi-Pro Heavy-Duty Upright, Disposable Bags"/>
    <n v="18000"/>
    <x v="1"/>
    <x v="15"/>
    <n v="0.2"/>
    <n v="18000"/>
    <n v="72000"/>
  </r>
  <r>
    <n v="1126"/>
    <s v="CA-2017-143343"/>
    <d v="2017-06-10T00:00:00"/>
    <x v="3"/>
    <x v="1"/>
    <x v="13"/>
    <x v="3"/>
    <x v="4"/>
    <s v="Ben Wallace"/>
    <x v="0"/>
    <x v="17"/>
    <n v="90032"/>
    <s v="OFF-AR-10002375"/>
    <x v="1"/>
    <s v="Art"/>
    <s v="Newell 351"/>
    <n v="17000"/>
    <x v="1"/>
    <x v="329"/>
    <n v="0"/>
    <n v="0"/>
    <n v="85000"/>
  </r>
  <r>
    <n v="1127"/>
    <s v="CA-2017-115154"/>
    <d v="2017-01-08T00:00:00"/>
    <x v="3"/>
    <x v="9"/>
    <x v="0"/>
    <x v="0"/>
    <x v="4"/>
    <s v="Ricardo Sperren"/>
    <x v="1"/>
    <x v="24"/>
    <n v="98115"/>
    <s v="FUR-TA-10001950"/>
    <x v="0"/>
    <s v="Tables"/>
    <s v="Balt Solid Wood Round Tables"/>
    <n v="893000"/>
    <x v="0"/>
    <x v="537"/>
    <n v="0"/>
    <n v="0"/>
    <n v="1786000"/>
  </r>
  <r>
    <n v="1128"/>
    <s v="CA-2015-149342"/>
    <d v="2015-04-20T00:00:00"/>
    <x v="1"/>
    <x v="3"/>
    <x v="14"/>
    <x v="0"/>
    <x v="4"/>
    <s v="Theresa Swint"/>
    <x v="1"/>
    <x v="18"/>
    <n v="31907"/>
    <s v="TEC-PH-10001557"/>
    <x v="2"/>
    <s v="Phones"/>
    <s v="Pyle PMP37LED"/>
    <n v="288000"/>
    <x v="3"/>
    <x v="538"/>
    <n v="0"/>
    <n v="0"/>
    <n v="864000"/>
  </r>
  <r>
    <n v="1129"/>
    <s v="CA-2015-130995"/>
    <d v="2015-11-01T00:00:00"/>
    <x v="1"/>
    <x v="0"/>
    <x v="26"/>
    <x v="0"/>
    <x v="0"/>
    <s v="Quincy Jones"/>
    <x v="1"/>
    <x v="15"/>
    <n v="10009"/>
    <s v="TEC-PH-10000347"/>
    <x v="2"/>
    <s v="Phones"/>
    <s v="Cush Cases Heavy Duty Rugged Cover Case for Samsung Galaxy S5 - Purple"/>
    <n v="3000"/>
    <x v="8"/>
    <x v="93"/>
    <n v="0"/>
    <n v="0"/>
    <n v="3000"/>
  </r>
  <r>
    <n v="1130"/>
    <s v="CA-2017-127929"/>
    <d v="2017-12-23T00:00:00"/>
    <x v="3"/>
    <x v="4"/>
    <x v="27"/>
    <x v="1"/>
    <x v="4"/>
    <s v="Filia McAdams"/>
    <x v="1"/>
    <x v="17"/>
    <n v="6457"/>
    <s v="FUR-FU-10003708"/>
    <x v="0"/>
    <s v="Furnishings"/>
    <s v="Tenex Traditional Chairmats for Medium Pile Carpet, Standard Lip, 36&quot; x 48&quot;"/>
    <n v="182000"/>
    <x v="3"/>
    <x v="539"/>
    <n v="0"/>
    <n v="0"/>
    <n v="546000"/>
  </r>
  <r>
    <n v="1131"/>
    <s v="CA-2015-113145"/>
    <d v="2015-11-01T00:00:00"/>
    <x v="1"/>
    <x v="0"/>
    <x v="26"/>
    <x v="3"/>
    <x v="4"/>
    <s v="Valerie Dominguez"/>
    <x v="0"/>
    <x v="11"/>
    <n v="10011"/>
    <s v="OFF-PA-10002659"/>
    <x v="1"/>
    <s v="Paper"/>
    <s v="Avoid Verbal Orders Carbonless Minifold Book"/>
    <n v="11000"/>
    <x v="6"/>
    <x v="181"/>
    <n v="0"/>
    <n v="0"/>
    <n v="44000"/>
  </r>
  <r>
    <n v="1132"/>
    <s v="CA-2014-162362"/>
    <d v="2014-11-14T00:00:00"/>
    <x v="2"/>
    <x v="0"/>
    <x v="19"/>
    <x v="4"/>
    <x v="0"/>
    <s v="Jeremy Lonsdale"/>
    <x v="0"/>
    <x v="6"/>
    <n v="48640"/>
    <s v="OFF-BI-10000756"/>
    <x v="1"/>
    <s v="Binders"/>
    <s v="Storex DuraTech Recycled Plastic Frosted Binders"/>
    <n v="13000"/>
    <x v="3"/>
    <x v="136"/>
    <n v="0"/>
    <n v="0"/>
    <n v="39000"/>
  </r>
  <r>
    <n v="1133"/>
    <s v="CA-2016-106558"/>
    <d v="2016-01-17T00:00:00"/>
    <x v="0"/>
    <x v="9"/>
    <x v="11"/>
    <x v="1"/>
    <x v="0"/>
    <s v="Dionis Lloyd"/>
    <x v="1"/>
    <x v="4"/>
    <n v="31907"/>
    <s v="TEC-AC-10001142"/>
    <x v="2"/>
    <s v="Accessories"/>
    <s v="First Data FD10 PIN Pad"/>
    <n v="316000"/>
    <x v="6"/>
    <x v="540"/>
    <n v="0"/>
    <n v="0"/>
    <n v="1264000"/>
  </r>
  <r>
    <n v="1134"/>
    <s v="CA-2017-157931"/>
    <d v="2017-09-17T00:00:00"/>
    <x v="3"/>
    <x v="8"/>
    <x v="11"/>
    <x v="1"/>
    <x v="0"/>
    <s v="Meg O'Connel"/>
    <x v="2"/>
    <x v="19"/>
    <n v="30076"/>
    <s v="FUR-CH-10000785"/>
    <x v="0"/>
    <s v="Chairs"/>
    <s v="Global Ergonomic Managers Chair"/>
    <n v="724000"/>
    <x v="6"/>
    <x v="541"/>
    <n v="0"/>
    <n v="0"/>
    <n v="2896000"/>
  </r>
  <r>
    <n v="1135"/>
    <s v="CA-2016-115574"/>
    <d v="2016-12-23T00:00:00"/>
    <x v="0"/>
    <x v="4"/>
    <x v="27"/>
    <x v="0"/>
    <x v="1"/>
    <s v="Ben Peterman"/>
    <x v="1"/>
    <x v="29"/>
    <n v="60623"/>
    <s v="FUR-BO-10003441"/>
    <x v="0"/>
    <s v="Bookcases"/>
    <s v="Bush Westfield Collection Bookcases, Fully Assembled"/>
    <n v="324000"/>
    <x v="0"/>
    <x v="509"/>
    <n v="0.3"/>
    <n v="194400"/>
    <n v="453600"/>
  </r>
  <r>
    <n v="1136"/>
    <s v="CA-2015-160794"/>
    <d v="2015-08-06T00:00:00"/>
    <x v="1"/>
    <x v="6"/>
    <x v="24"/>
    <x v="2"/>
    <x v="0"/>
    <s v="Michael Stewart"/>
    <x v="1"/>
    <x v="8"/>
    <n v="77041"/>
    <s v="OFF-PA-10004156"/>
    <x v="1"/>
    <s v="Paper"/>
    <s v="Xerox 188"/>
    <n v="35000"/>
    <x v="3"/>
    <x v="82"/>
    <n v="0.2"/>
    <n v="21000"/>
    <n v="84000"/>
  </r>
  <r>
    <n v="1137"/>
    <s v="CA-2017-116225"/>
    <d v="2017-11-05T00:00:00"/>
    <x v="3"/>
    <x v="0"/>
    <x v="5"/>
    <x v="0"/>
    <x v="0"/>
    <s v="Susan Vittorini"/>
    <x v="0"/>
    <x v="32"/>
    <n v="10009"/>
    <s v="TEC-AC-10001432"/>
    <x v="2"/>
    <s v="Accessories"/>
    <s v="Enermax Aurora Lite Keyboard"/>
    <n v="469000"/>
    <x v="1"/>
    <x v="372"/>
    <n v="0"/>
    <n v="0"/>
    <n v="2345000"/>
  </r>
  <r>
    <n v="1138"/>
    <s v="US-2017-120418"/>
    <d v="2017-06-11T00:00:00"/>
    <x v="3"/>
    <x v="1"/>
    <x v="2"/>
    <x v="2"/>
    <x v="0"/>
    <s v="Becky Castell"/>
    <x v="2"/>
    <x v="27"/>
    <n v="85345"/>
    <s v="FUR-CH-10001394"/>
    <x v="0"/>
    <s v="Chairs"/>
    <s v="Global Leather Executive Chair"/>
    <n v="281000"/>
    <x v="8"/>
    <x v="542"/>
    <n v="0.2"/>
    <n v="56200"/>
    <n v="224800"/>
  </r>
  <r>
    <n v="1139"/>
    <s v="CA-2017-122035"/>
    <d v="2017-07-20T00:00:00"/>
    <x v="3"/>
    <x v="7"/>
    <x v="14"/>
    <x v="2"/>
    <x v="2"/>
    <s v="Elizabeth Moffitt"/>
    <x v="1"/>
    <x v="13"/>
    <n v="57103"/>
    <s v="OFF-LA-10004093"/>
    <x v="1"/>
    <s v="Labels"/>
    <s v="Avery 486"/>
    <n v="15000"/>
    <x v="0"/>
    <x v="1"/>
    <n v="0"/>
    <n v="0"/>
    <n v="30000"/>
  </r>
  <r>
    <n v="1140"/>
    <s v="CA-2015-117828"/>
    <d v="2015-12-23T00:00:00"/>
    <x v="1"/>
    <x v="4"/>
    <x v="27"/>
    <x v="1"/>
    <x v="0"/>
    <s v="Bradley Drucker"/>
    <x v="0"/>
    <x v="0"/>
    <n v="23223"/>
    <s v="OFF-AP-10001563"/>
    <x v="1"/>
    <s v="Appliances"/>
    <s v="Belkin Premiere Surge Master II 8-outlet surge protector"/>
    <n v="98000"/>
    <x v="6"/>
    <x v="73"/>
    <n v="0"/>
    <n v="0"/>
    <n v="392000"/>
  </r>
  <r>
    <n v="1141"/>
    <s v="CA-2017-165491"/>
    <d v="2017-03-20T00:00:00"/>
    <x v="3"/>
    <x v="10"/>
    <x v="14"/>
    <x v="3"/>
    <x v="0"/>
    <s v="Helen Wasserman"/>
    <x v="1"/>
    <x v="20"/>
    <n v="98115"/>
    <s v="TEC-AC-10000358"/>
    <x v="2"/>
    <s v="Accessories"/>
    <s v="Imation Secure Drive + Hardware Encrypted USB flash drive - 16 GB"/>
    <n v="266000"/>
    <x v="2"/>
    <x v="543"/>
    <n v="0"/>
    <n v="0"/>
    <n v="1862000"/>
  </r>
  <r>
    <n v="1142"/>
    <s v="CA-2015-109470"/>
    <d v="2015-12-31T00:00:00"/>
    <x v="1"/>
    <x v="4"/>
    <x v="23"/>
    <x v="0"/>
    <x v="0"/>
    <s v="Karen Carlisle"/>
    <x v="1"/>
    <x v="22"/>
    <n v="42420"/>
    <s v="OFF-BI-10004492"/>
    <x v="1"/>
    <s v="Binders"/>
    <s v="Tuf-Vin Binders"/>
    <n v="76000"/>
    <x v="3"/>
    <x v="91"/>
    <n v="0"/>
    <n v="0"/>
    <n v="228000"/>
  </r>
  <r>
    <n v="1143"/>
    <s v="CA-2015-105102"/>
    <d v="2015-09-15T00:00:00"/>
    <x v="1"/>
    <x v="8"/>
    <x v="4"/>
    <x v="3"/>
    <x v="0"/>
    <s v="Brendan Murry"/>
    <x v="1"/>
    <x v="14"/>
    <n v="10035"/>
    <s v="OFF-BI-10002082"/>
    <x v="1"/>
    <s v="Binders"/>
    <s v="GBC Twin Loop Wire Binding Elements"/>
    <n v="20000"/>
    <x v="3"/>
    <x v="31"/>
    <n v="0.2"/>
    <n v="12000"/>
    <n v="48000"/>
  </r>
  <r>
    <n v="1144"/>
    <s v="CA-2017-138422"/>
    <d v="2017-09-23T00:00:00"/>
    <x v="3"/>
    <x v="8"/>
    <x v="27"/>
    <x v="2"/>
    <x v="0"/>
    <s v="Kristina Nunn"/>
    <x v="2"/>
    <x v="17"/>
    <n v="80525"/>
    <s v="OFF-EN-10004147"/>
    <x v="1"/>
    <s v="Envelopes"/>
    <s v="Wausau Papers Astrobrights Colored Envelopes"/>
    <n v="15000"/>
    <x v="3"/>
    <x v="106"/>
    <n v="0.2"/>
    <n v="9000"/>
    <n v="36000"/>
  </r>
  <r>
    <n v="1145"/>
    <s v="US-2015-147739"/>
    <d v="2015-12-25T00:00:00"/>
    <x v="1"/>
    <x v="4"/>
    <x v="10"/>
    <x v="3"/>
    <x v="0"/>
    <s v="Justin Deggeller"/>
    <x v="1"/>
    <x v="26"/>
    <n v="19140"/>
    <s v="FUR-FU-10001468"/>
    <x v="0"/>
    <s v="Furnishings"/>
    <s v="Tenex Antistatic Computer Chair Mats"/>
    <n v="548000"/>
    <x v="6"/>
    <x v="544"/>
    <n v="0.2"/>
    <n v="438400"/>
    <n v="1753600"/>
  </r>
  <r>
    <n v="1146"/>
    <s v="CA-2016-155187"/>
    <d v="2016-09-24T00:00:00"/>
    <x v="0"/>
    <x v="8"/>
    <x v="16"/>
    <x v="0"/>
    <x v="0"/>
    <s v="Laura Armstrong"/>
    <x v="1"/>
    <x v="10"/>
    <n v="90004"/>
    <s v="OFF-ST-10000642"/>
    <x v="1"/>
    <s v="Storage"/>
    <s v="Tennsco Lockers, Gray"/>
    <n v="84000"/>
    <x v="0"/>
    <x v="173"/>
    <n v="0"/>
    <n v="0"/>
    <n v="168000"/>
  </r>
  <r>
    <n v="1147"/>
    <s v="CA-2017-169285"/>
    <d v="2017-03-21T00:00:00"/>
    <x v="3"/>
    <x v="10"/>
    <x v="30"/>
    <x v="3"/>
    <x v="0"/>
    <s v="Robert Waldorf"/>
    <x v="0"/>
    <x v="36"/>
    <n v="47905"/>
    <s v="OFF-PA-10004071"/>
    <x v="1"/>
    <s v="Paper"/>
    <s v="Eaton Premium Continuous-Feed Paper, 25% Cotton, Letter Size, White, 1000 Shts/Box"/>
    <n v="56000"/>
    <x v="1"/>
    <x v="349"/>
    <n v="0"/>
    <n v="0"/>
    <n v="280000"/>
  </r>
  <r>
    <n v="1148"/>
    <s v="CA-2014-140886"/>
    <d v="2014-09-30T00:00:00"/>
    <x v="2"/>
    <x v="8"/>
    <x v="17"/>
    <x v="0"/>
    <x v="1"/>
    <s v="Kelly Williams"/>
    <x v="0"/>
    <x v="26"/>
    <n v="37042"/>
    <s v="OFF-AP-10000696"/>
    <x v="1"/>
    <s v="Appliances"/>
    <s v="Holmes Odor Grabber"/>
    <n v="9000"/>
    <x v="4"/>
    <x v="117"/>
    <n v="0.2"/>
    <n v="10800"/>
    <n v="43200"/>
  </r>
  <r>
    <n v="1149"/>
    <s v="CA-2017-152695"/>
    <d v="2017-12-10T00:00:00"/>
    <x v="3"/>
    <x v="4"/>
    <x v="13"/>
    <x v="0"/>
    <x v="0"/>
    <s v="Chris Cortes"/>
    <x v="0"/>
    <x v="17"/>
    <n v="6824"/>
    <s v="OFF-EN-10004030"/>
    <x v="1"/>
    <s v="Envelopes"/>
    <s v="Convenience Packs of Business Envelopes"/>
    <n v="11000"/>
    <x v="3"/>
    <x v="189"/>
    <n v="0"/>
    <n v="0"/>
    <n v="33000"/>
  </r>
  <r>
    <n v="1150"/>
    <s v="CA-2014-110639"/>
    <d v="2014-08-23T00:00:00"/>
    <x v="2"/>
    <x v="6"/>
    <x v="27"/>
    <x v="3"/>
    <x v="0"/>
    <s v="Rick Hansen"/>
    <x v="0"/>
    <x v="32"/>
    <n v="10009"/>
    <s v="OFF-PA-10003936"/>
    <x v="1"/>
    <s v="Paper"/>
    <s v="Xerox 1994"/>
    <n v="26000"/>
    <x v="6"/>
    <x v="289"/>
    <n v="0"/>
    <n v="0"/>
    <n v="104000"/>
  </r>
  <r>
    <n v="1151"/>
    <s v="CA-2014-121727"/>
    <d v="2014-08-19T00:00:00"/>
    <x v="2"/>
    <x v="6"/>
    <x v="12"/>
    <x v="0"/>
    <x v="0"/>
    <s v="Jim Karlsson"/>
    <x v="0"/>
    <x v="32"/>
    <n v="43229"/>
    <s v="OFF-AR-10004930"/>
    <x v="1"/>
    <s v="Art"/>
    <s v="Turquoise Lead Holder with Pocket Clip"/>
    <n v="21000"/>
    <x v="0"/>
    <x v="90"/>
    <n v="0.2"/>
    <n v="8400"/>
    <n v="33600"/>
  </r>
  <r>
    <n v="1152"/>
    <s v="CA-2016-137736"/>
    <d v="2016-11-10T00:00:00"/>
    <x v="0"/>
    <x v="0"/>
    <x v="13"/>
    <x v="0"/>
    <x v="4"/>
    <s v="Debra Catini"/>
    <x v="0"/>
    <x v="9"/>
    <n v="31088"/>
    <s v="OFF-AR-10004999"/>
    <x v="1"/>
    <s v="Art"/>
    <s v="Newell 315"/>
    <n v="42000"/>
    <x v="2"/>
    <x v="545"/>
    <n v="0"/>
    <n v="0"/>
    <n v="294000"/>
  </r>
  <r>
    <n v="1153"/>
    <s v="US-2014-143231"/>
    <d v="2014-12-31T00:00:00"/>
    <x v="2"/>
    <x v="4"/>
    <x v="23"/>
    <x v="0"/>
    <x v="4"/>
    <s v="Gary Mitchum"/>
    <x v="2"/>
    <x v="4"/>
    <n v="2038"/>
    <s v="FUR-FU-10002501"/>
    <x v="0"/>
    <s v="Furnishings"/>
    <s v="Nu-Dell Executive Frame"/>
    <n v="64000"/>
    <x v="1"/>
    <x v="383"/>
    <n v="0"/>
    <n v="0"/>
    <n v="320000"/>
  </r>
  <r>
    <n v="1154"/>
    <s v="US-2014-155894"/>
    <d v="2014-07-26T00:00:00"/>
    <x v="2"/>
    <x v="7"/>
    <x v="20"/>
    <x v="2"/>
    <x v="0"/>
    <s v="Carl Ludwig"/>
    <x v="0"/>
    <x v="18"/>
    <n v="60623"/>
    <s v="OFF-ST-10004804"/>
    <x v="1"/>
    <s v="Storage"/>
    <s v="Belkin 19&quot; Vented Equipment Shelf, Black"/>
    <n v="165000"/>
    <x v="3"/>
    <x v="546"/>
    <n v="0.2"/>
    <n v="99000"/>
    <n v="396000"/>
  </r>
  <r>
    <n v="1155"/>
    <s v="CA-2016-119025"/>
    <d v="2016-02-22T00:00:00"/>
    <x v="0"/>
    <x v="11"/>
    <x v="6"/>
    <x v="2"/>
    <x v="0"/>
    <s v="Paul Van Hugh"/>
    <x v="2"/>
    <x v="4"/>
    <n v="53209"/>
    <s v="OFF-AP-10001205"/>
    <x v="1"/>
    <s v="Appliances"/>
    <s v="Belkin 5 Outlet SurgeMaster Power Centers"/>
    <n v="491000"/>
    <x v="5"/>
    <x v="547"/>
    <n v="0"/>
    <n v="0"/>
    <n v="4419000"/>
  </r>
  <r>
    <n v="1156"/>
    <s v="CA-2016-159373"/>
    <d v="2016-03-13T00:00:00"/>
    <x v="0"/>
    <x v="10"/>
    <x v="7"/>
    <x v="1"/>
    <x v="3"/>
    <s v="Liz Thompson"/>
    <x v="0"/>
    <x v="35"/>
    <n v="78207"/>
    <s v="OFF-PA-10000659"/>
    <x v="1"/>
    <s v="Paper"/>
    <s v="TOPS Carbonless Receipt Book, Four 2-3/4 x 7-1/4 Money Receipts per Page"/>
    <n v="21000"/>
    <x v="1"/>
    <x v="82"/>
    <n v="0.2"/>
    <n v="21000"/>
    <n v="84000"/>
  </r>
  <r>
    <n v="1157"/>
    <s v="CA-2017-109701"/>
    <d v="2017-12-02T00:00:00"/>
    <x v="3"/>
    <x v="4"/>
    <x v="28"/>
    <x v="1"/>
    <x v="4"/>
    <s v="Alice McCarthy"/>
    <x v="1"/>
    <x v="32"/>
    <n v="90032"/>
    <s v="OFF-BI-10004187"/>
    <x v="1"/>
    <s v="Binders"/>
    <s v="3-ring staple pack"/>
    <n v="4000"/>
    <x v="4"/>
    <x v="13"/>
    <n v="0.2"/>
    <n v="4800"/>
    <n v="19200"/>
  </r>
  <r>
    <n v="1158"/>
    <s v="CA-2015-111514"/>
    <d v="2015-08-31T00:00:00"/>
    <x v="1"/>
    <x v="6"/>
    <x v="23"/>
    <x v="3"/>
    <x v="0"/>
    <s v="Scott Cohen"/>
    <x v="1"/>
    <x v="0"/>
    <n v="94122"/>
    <s v="FUR-BO-10002545"/>
    <x v="0"/>
    <s v="Bookcases"/>
    <s v="Atlantic Metals Mobile 3-Shelf Bookcases, Custom Colors"/>
    <n v="1553000"/>
    <x v="2"/>
    <x v="548"/>
    <n v="0.15"/>
    <n v="1630650"/>
    <n v="9240350"/>
  </r>
  <r>
    <n v="1159"/>
    <s v="US-2014-148838"/>
    <d v="2014-03-17T00:00:00"/>
    <x v="2"/>
    <x v="10"/>
    <x v="11"/>
    <x v="3"/>
    <x v="0"/>
    <s v="Christine Phan"/>
    <x v="1"/>
    <x v="13"/>
    <n v="10024"/>
    <s v="FUR-TA-10003473"/>
    <x v="0"/>
    <s v="Tables"/>
    <s v="Bretford Rectangular Conference Table Tops"/>
    <n v="1580000"/>
    <x v="2"/>
    <x v="549"/>
    <n v="0.4"/>
    <n v="4424000"/>
    <n v="6636000"/>
  </r>
  <r>
    <n v="1160"/>
    <s v="CA-2017-136497"/>
    <d v="2017-04-16T00:00:00"/>
    <x v="3"/>
    <x v="3"/>
    <x v="9"/>
    <x v="3"/>
    <x v="0"/>
    <s v="Roy Französisch"/>
    <x v="0"/>
    <x v="22"/>
    <n v="43229"/>
    <s v="OFF-BI-10001553"/>
    <x v="1"/>
    <s v="Binders"/>
    <s v="SpineVue Locking Slant-D Ring Binders by Cardinal"/>
    <n v="14000"/>
    <x v="1"/>
    <x v="148"/>
    <n v="0.7"/>
    <n v="49000"/>
    <n v="21000"/>
  </r>
  <r>
    <n v="1161"/>
    <s v="US-2016-108637"/>
    <d v="2016-03-13T00:00:00"/>
    <x v="0"/>
    <x v="10"/>
    <x v="7"/>
    <x v="2"/>
    <x v="0"/>
    <s v="Adam Bellavance"/>
    <x v="2"/>
    <x v="28"/>
    <n v="22980"/>
    <s v="FUR-FU-10004864"/>
    <x v="0"/>
    <s v="Furnishings"/>
    <s v="Howard Miller 14-1/2&quot; Diameter Chrome Round Wall Clock"/>
    <n v="128000"/>
    <x v="0"/>
    <x v="153"/>
    <n v="0"/>
    <n v="0"/>
    <n v="256000"/>
  </r>
  <r>
    <n v="1162"/>
    <s v="CA-2014-102295"/>
    <d v="2014-11-24T00:00:00"/>
    <x v="2"/>
    <x v="0"/>
    <x v="16"/>
    <x v="1"/>
    <x v="1"/>
    <s v="Erica Hackney"/>
    <x v="0"/>
    <x v="31"/>
    <n v="95823"/>
    <s v="FUR-CH-10001714"/>
    <x v="0"/>
    <s v="Chairs"/>
    <s v="Global Leather &amp; Oak Executive Chair, Burgundy"/>
    <n v="121000"/>
    <x v="8"/>
    <x v="550"/>
    <n v="0.2"/>
    <n v="24200"/>
    <n v="96800"/>
  </r>
  <r>
    <n v="1163"/>
    <s v="CA-2017-123659"/>
    <d v="2017-02-10T00:00:00"/>
    <x v="3"/>
    <x v="11"/>
    <x v="13"/>
    <x v="1"/>
    <x v="4"/>
    <s v="Michael Nguyen"/>
    <x v="0"/>
    <x v="11"/>
    <n v="20735"/>
    <s v="OFF-PA-10002464"/>
    <x v="1"/>
    <s v="Paper"/>
    <s v="HP Office Recycled Paper (20Lb. and 87 Bright)"/>
    <n v="24000"/>
    <x v="6"/>
    <x v="47"/>
    <n v="0"/>
    <n v="0"/>
    <n v="96000"/>
  </r>
  <r>
    <n v="1164"/>
    <s v="US-2016-129469"/>
    <d v="2016-09-23T00:00:00"/>
    <x v="0"/>
    <x v="8"/>
    <x v="27"/>
    <x v="2"/>
    <x v="0"/>
    <s v="Kelly Lampkin"/>
    <x v="1"/>
    <x v="22"/>
    <n v="45014"/>
    <s v="FUR-FU-10002298"/>
    <x v="0"/>
    <s v="Furnishings"/>
    <s v="Rubbermaid ClusterMat Chairmats, Mat Size- 66&quot; x 60&quot;, Lip 20&quot; x 11&quot; -90 Degree Angle"/>
    <n v="533000"/>
    <x v="4"/>
    <x v="551"/>
    <n v="0.2"/>
    <n v="639600"/>
    <n v="2558400"/>
  </r>
  <r>
    <n v="1165"/>
    <s v="CA-2017-155152"/>
    <d v="2017-07-07T00:00:00"/>
    <x v="3"/>
    <x v="7"/>
    <x v="29"/>
    <x v="4"/>
    <x v="0"/>
    <s v="Michael Paige"/>
    <x v="1"/>
    <x v="9"/>
    <n v="2886"/>
    <s v="TEC-AC-10004353"/>
    <x v="2"/>
    <s v="Accessories"/>
    <s v="Hypercom P1300 Pinpad"/>
    <n v="252000"/>
    <x v="6"/>
    <x v="272"/>
    <n v="0"/>
    <n v="0"/>
    <n v="1008000"/>
  </r>
  <r>
    <n v="1166"/>
    <s v="CA-2016-159940"/>
    <d v="2016-07-07T00:00:00"/>
    <x v="0"/>
    <x v="7"/>
    <x v="29"/>
    <x v="1"/>
    <x v="4"/>
    <s v="Barry Französisch"/>
    <x v="1"/>
    <x v="31"/>
    <n v="60505"/>
    <s v="FUR-FU-10004973"/>
    <x v="0"/>
    <s v="Furnishings"/>
    <s v="Flat Face Poster Frame"/>
    <n v="23000"/>
    <x v="7"/>
    <x v="399"/>
    <n v="0.6"/>
    <n v="110400"/>
    <n v="73600"/>
  </r>
  <r>
    <n v="1167"/>
    <s v="CA-2017-119669"/>
    <d v="2017-01-24T00:00:00"/>
    <x v="3"/>
    <x v="9"/>
    <x v="16"/>
    <x v="3"/>
    <x v="0"/>
    <s v="Theone Pippenger"/>
    <x v="0"/>
    <x v="24"/>
    <n v="30080"/>
    <s v="OFF-FA-10000053"/>
    <x v="1"/>
    <s v="Fasteners"/>
    <s v="Revere Boxed Rubber Bands by Revere"/>
    <n v="6000"/>
    <x v="3"/>
    <x v="9"/>
    <n v="0"/>
    <n v="0"/>
    <n v="18000"/>
  </r>
  <r>
    <n v="1168"/>
    <s v="US-2014-164616"/>
    <d v="2014-08-19T00:00:00"/>
    <x v="2"/>
    <x v="6"/>
    <x v="12"/>
    <x v="0"/>
    <x v="4"/>
    <s v="Maxwell Schwartz"/>
    <x v="0"/>
    <x v="26"/>
    <n v="43229"/>
    <s v="OFF-BI-10001718"/>
    <x v="1"/>
    <s v="Binders"/>
    <s v="GBC DocuBind P50 Personal Binding Machine"/>
    <n v="512000"/>
    <x v="6"/>
    <x v="552"/>
    <n v="0.7"/>
    <n v="1433600"/>
    <n v="614400"/>
  </r>
  <r>
    <n v="1169"/>
    <s v="CA-2015-148628"/>
    <d v="2015-12-06T00:00:00"/>
    <x v="1"/>
    <x v="4"/>
    <x v="24"/>
    <x v="1"/>
    <x v="2"/>
    <s v="Katherine Murray"/>
    <x v="2"/>
    <x v="36"/>
    <n v="91360"/>
    <s v="OFF-PA-10003883"/>
    <x v="1"/>
    <s v="Paper"/>
    <s v="Message Book, Phone, Wirebound Standard Line Memo, 2 3/4&quot; X 5&quot;"/>
    <n v="20000"/>
    <x v="1"/>
    <x v="34"/>
    <n v="0"/>
    <n v="0"/>
    <n v="100000"/>
  </r>
  <r>
    <n v="1170"/>
    <s v="CA-2016-118052"/>
    <d v="2016-05-06T00:00:00"/>
    <x v="0"/>
    <x v="5"/>
    <x v="24"/>
    <x v="1"/>
    <x v="2"/>
    <s v="Brad Eason"/>
    <x v="2"/>
    <x v="22"/>
    <n v="44052"/>
    <s v="OFF-FA-10004248"/>
    <x v="1"/>
    <s v="Fasteners"/>
    <s v="Advantus T-Pin Paper Clips"/>
    <n v="11000"/>
    <x v="0"/>
    <x v="96"/>
    <n v="0.2"/>
    <n v="4400"/>
    <n v="17600"/>
  </r>
  <r>
    <n v="1171"/>
    <s v="US-2017-117534"/>
    <d v="2017-03-25T00:00:00"/>
    <x v="3"/>
    <x v="10"/>
    <x v="10"/>
    <x v="2"/>
    <x v="0"/>
    <s v="Christina VanderZanden"/>
    <x v="0"/>
    <x v="2"/>
    <n v="93727"/>
    <s v="OFF-AP-10002403"/>
    <x v="1"/>
    <s v="Appliances"/>
    <s v="Acco Smartsocket Color-Coded Six-Outlet AC Adapter Model Surge Protectors"/>
    <n v="177000"/>
    <x v="6"/>
    <x v="553"/>
    <n v="0"/>
    <n v="0"/>
    <n v="708000"/>
  </r>
  <r>
    <n v="1172"/>
    <s v="CA-2015-145065"/>
    <d v="2015-12-12T00:00:00"/>
    <x v="1"/>
    <x v="4"/>
    <x v="1"/>
    <x v="3"/>
    <x v="2"/>
    <s v="Dennis Kane"/>
    <x v="0"/>
    <x v="25"/>
    <n v="92105"/>
    <s v="OFF-FA-10001229"/>
    <x v="1"/>
    <s v="Fasteners"/>
    <s v="Staples"/>
    <n v="8000"/>
    <x v="0"/>
    <x v="78"/>
    <n v="0"/>
    <n v="0"/>
    <n v="16000"/>
  </r>
  <r>
    <n v="1173"/>
    <s v="US-2015-127040"/>
    <d v="2015-12-06T00:00:00"/>
    <x v="1"/>
    <x v="4"/>
    <x v="24"/>
    <x v="3"/>
    <x v="0"/>
    <s v="Speros Goranitis"/>
    <x v="0"/>
    <x v="13"/>
    <n v="10009"/>
    <s v="OFF-PA-10004255"/>
    <x v="1"/>
    <s v="Paper"/>
    <s v="Xerox 219"/>
    <n v="7000"/>
    <x v="8"/>
    <x v="215"/>
    <n v="0"/>
    <n v="0"/>
    <n v="7000"/>
  </r>
  <r>
    <n v="1174"/>
    <s v="CA-2016-128111"/>
    <d v="2016-03-17T00:00:00"/>
    <x v="0"/>
    <x v="10"/>
    <x v="11"/>
    <x v="3"/>
    <x v="4"/>
    <s v="Christine Sundaresam"/>
    <x v="0"/>
    <x v="36"/>
    <n v="2148"/>
    <s v="OFF-AR-10000588"/>
    <x v="1"/>
    <s v="Art"/>
    <s v="Newell 345"/>
    <n v="60000"/>
    <x v="0"/>
    <x v="160"/>
    <n v="0"/>
    <n v="0"/>
    <n v="120000"/>
  </r>
  <r>
    <n v="1175"/>
    <s v="CA-2015-137897"/>
    <d v="2015-11-14T00:00:00"/>
    <x v="1"/>
    <x v="0"/>
    <x v="19"/>
    <x v="2"/>
    <x v="0"/>
    <s v="Patrick Jones"/>
    <x v="1"/>
    <x v="30"/>
    <n v="10035"/>
    <s v="TEC-AC-10002217"/>
    <x v="2"/>
    <s v="Accessories"/>
    <s v="Imation Clip USB flash drive - 8 GB"/>
    <n v="38000"/>
    <x v="0"/>
    <x v="554"/>
    <n v="0"/>
    <n v="0"/>
    <n v="76000"/>
  </r>
  <r>
    <n v="1176"/>
    <s v="CA-2017-169264"/>
    <d v="2017-08-14T00:00:00"/>
    <x v="3"/>
    <x v="6"/>
    <x v="19"/>
    <x v="1"/>
    <x v="0"/>
    <s v="Nora Preis"/>
    <x v="0"/>
    <x v="4"/>
    <n v="94109"/>
    <s v="OFF-LA-10001613"/>
    <x v="1"/>
    <s v="Labels"/>
    <s v="Avery File Folder Labels"/>
    <n v="5000"/>
    <x v="0"/>
    <x v="151"/>
    <n v="0"/>
    <n v="0"/>
    <n v="10000"/>
  </r>
  <r>
    <n v="1177"/>
    <s v="CA-2017-147361"/>
    <d v="2017-09-09T00:00:00"/>
    <x v="3"/>
    <x v="8"/>
    <x v="3"/>
    <x v="3"/>
    <x v="0"/>
    <s v="Sean Braxton"/>
    <x v="1"/>
    <x v="16"/>
    <n v="29501"/>
    <s v="OFF-ST-10001809"/>
    <x v="1"/>
    <s v="Storage"/>
    <s v="Fellowes Officeware Wire Shelving"/>
    <n v="450000"/>
    <x v="2"/>
    <x v="555"/>
    <n v="0"/>
    <n v="0"/>
    <n v="3150000"/>
  </r>
  <r>
    <n v="1178"/>
    <s v="CA-2017-145877"/>
    <d v="2017-04-01T00:00:00"/>
    <x v="3"/>
    <x v="3"/>
    <x v="26"/>
    <x v="2"/>
    <x v="0"/>
    <s v="Adam Shillingsburg"/>
    <x v="0"/>
    <x v="4"/>
    <n v="65807"/>
    <s v="OFF-ST-10000649"/>
    <x v="1"/>
    <s v="Storage"/>
    <s v="Hanging Personal Folder File"/>
    <n v="32000"/>
    <x v="4"/>
    <x v="20"/>
    <n v="0"/>
    <n v="0"/>
    <n v="192000"/>
  </r>
  <r>
    <n v="1179"/>
    <s v="US-2016-110170"/>
    <d v="2016-09-27T00:00:00"/>
    <x v="0"/>
    <x v="8"/>
    <x v="8"/>
    <x v="1"/>
    <x v="0"/>
    <s v="Harry Marie"/>
    <x v="1"/>
    <x v="22"/>
    <n v="77340"/>
    <s v="FUR-BO-10000780"/>
    <x v="0"/>
    <s v="Bookcases"/>
    <s v="O'Sullivan Plantations 2-Door Library in Landvery Oak"/>
    <n v="957000"/>
    <x v="2"/>
    <x v="556"/>
    <n v="0.32"/>
    <n v="2143680"/>
    <n v="4555320"/>
  </r>
  <r>
    <n v="1180"/>
    <s v="CA-2017-108574"/>
    <d v="2017-10-07T00:00:00"/>
    <x v="3"/>
    <x v="2"/>
    <x v="29"/>
    <x v="0"/>
    <x v="0"/>
    <s v="Mike Gockenbach"/>
    <x v="0"/>
    <x v="9"/>
    <n v="90045"/>
    <s v="TEC-AC-10002049"/>
    <x v="2"/>
    <s v="Accessories"/>
    <s v="Logitech G19 Programmable Gaming Keyboard"/>
    <n v="1116000"/>
    <x v="5"/>
    <x v="557"/>
    <n v="0"/>
    <n v="0"/>
    <n v="10044000"/>
  </r>
  <r>
    <n v="1181"/>
    <s v="CA-2017-144589"/>
    <d v="2017-01-20T00:00:00"/>
    <x v="3"/>
    <x v="9"/>
    <x v="14"/>
    <x v="2"/>
    <x v="0"/>
    <s v="Tamara Manning"/>
    <x v="0"/>
    <x v="30"/>
    <n v="94122"/>
    <s v="OFF-AR-10003631"/>
    <x v="1"/>
    <s v="Art"/>
    <s v="Staples in misc. colors"/>
    <n v="15000"/>
    <x v="1"/>
    <x v="36"/>
    <n v="0"/>
    <n v="0"/>
    <n v="75000"/>
  </r>
  <r>
    <n v="1182"/>
    <s v="CA-2017-155985"/>
    <d v="2017-03-23T00:00:00"/>
    <x v="3"/>
    <x v="10"/>
    <x v="27"/>
    <x v="2"/>
    <x v="0"/>
    <s v="Bill Eplett"/>
    <x v="2"/>
    <x v="28"/>
    <n v="94122"/>
    <s v="FUR-FU-10000758"/>
    <x v="0"/>
    <s v="Furnishings"/>
    <s v="DAX Natural Wood-Tone Poster Frame"/>
    <n v="212000"/>
    <x v="7"/>
    <x v="558"/>
    <n v="0"/>
    <n v="0"/>
    <n v="1696000"/>
  </r>
  <r>
    <n v="1183"/>
    <s v="CA-2014-162684"/>
    <d v="2014-08-01T00:00:00"/>
    <x v="2"/>
    <x v="6"/>
    <x v="26"/>
    <x v="3"/>
    <x v="0"/>
    <s v="Ann Steele"/>
    <x v="2"/>
    <x v="29"/>
    <n v="19120"/>
    <s v="OFF-FA-10000992"/>
    <x v="1"/>
    <s v="Fasteners"/>
    <s v="Acco Clips to Go Binder Clips, 24 Clips in Two Sizes"/>
    <n v="6000"/>
    <x v="0"/>
    <x v="92"/>
    <n v="0.2"/>
    <n v="2400"/>
    <n v="9600"/>
  </r>
  <r>
    <n v="1184"/>
    <s v="CA-2015-142041"/>
    <d v="2015-06-07T00:00:00"/>
    <x v="1"/>
    <x v="1"/>
    <x v="29"/>
    <x v="2"/>
    <x v="0"/>
    <s v="Eleni McCrary"/>
    <x v="1"/>
    <x v="8"/>
    <n v="90036"/>
    <s v="OFF-BI-10004187"/>
    <x v="1"/>
    <s v="Binders"/>
    <s v="3-ring staple pack"/>
    <n v="4000"/>
    <x v="1"/>
    <x v="40"/>
    <n v="0.2"/>
    <n v="4000"/>
    <n v="16000"/>
  </r>
  <r>
    <n v="1185"/>
    <s v="CA-2014-151295"/>
    <d v="2014-11-12T00:00:00"/>
    <x v="2"/>
    <x v="0"/>
    <x v="1"/>
    <x v="2"/>
    <x v="4"/>
    <s v="Joseph Airdo"/>
    <x v="0"/>
    <x v="32"/>
    <n v="90045"/>
    <s v="OFF-PA-10001947"/>
    <x v="1"/>
    <s v="Paper"/>
    <s v="Xerox 1974"/>
    <n v="10000"/>
    <x v="0"/>
    <x v="40"/>
    <n v="0"/>
    <n v="0"/>
    <n v="20000"/>
  </r>
  <r>
    <n v="1186"/>
    <s v="CA-2016-156300"/>
    <d v="2016-12-29T00:00:00"/>
    <x v="0"/>
    <x v="4"/>
    <x v="25"/>
    <x v="0"/>
    <x v="4"/>
    <s v="Troy Blackwell"/>
    <x v="0"/>
    <x v="31"/>
    <n v="53209"/>
    <s v="FUR-CH-10001714"/>
    <x v="0"/>
    <s v="Chairs"/>
    <s v="Global Leather &amp; Oak Executive Chair, Burgundy"/>
    <n v="121000"/>
    <x v="1"/>
    <x v="559"/>
    <n v="0"/>
    <n v="0"/>
    <n v="605000"/>
  </r>
  <r>
    <n v="1187"/>
    <s v="CA-2015-146087"/>
    <d v="2015-07-06T00:00:00"/>
    <x v="1"/>
    <x v="7"/>
    <x v="24"/>
    <x v="2"/>
    <x v="0"/>
    <s v="Paul Prost"/>
    <x v="2"/>
    <x v="25"/>
    <n v="1040"/>
    <s v="FUR-BO-10002824"/>
    <x v="0"/>
    <s v="Bookcases"/>
    <s v="Bush Mission Pointe Library"/>
    <n v="206000"/>
    <x v="0"/>
    <x v="161"/>
    <n v="0"/>
    <n v="0"/>
    <n v="412000"/>
  </r>
  <r>
    <n v="1188"/>
    <s v="CA-2017-168655"/>
    <d v="2017-10-12T00:00:00"/>
    <x v="3"/>
    <x v="2"/>
    <x v="1"/>
    <x v="2"/>
    <x v="0"/>
    <s v="Michelle Lonsdale"/>
    <x v="1"/>
    <x v="1"/>
    <n v="87105"/>
    <s v="TEC-AC-10002842"/>
    <x v="2"/>
    <s v="Accessories"/>
    <s v="WD My Passport Ultra 2TB Portable External Hard Drive"/>
    <n v="595000"/>
    <x v="1"/>
    <x v="560"/>
    <n v="0"/>
    <n v="0"/>
    <n v="2975000"/>
  </r>
  <r>
    <n v="1189"/>
    <s v="CA-2016-107202"/>
    <d v="2016-05-21T00:00:00"/>
    <x v="0"/>
    <x v="5"/>
    <x v="30"/>
    <x v="0"/>
    <x v="0"/>
    <s v="Linda Cazamias"/>
    <x v="1"/>
    <x v="26"/>
    <n v="89431"/>
    <s v="TEC-MA-10000112"/>
    <x v="2"/>
    <s v="Machines"/>
    <s v="Panasonic KX MB2061 Multifunction Printer"/>
    <n v="2397000"/>
    <x v="11"/>
    <x v="561"/>
    <n v="0.2"/>
    <n v="4794000"/>
    <n v="19176000"/>
  </r>
  <r>
    <n v="1190"/>
    <s v="CA-2017-159597"/>
    <d v="2017-11-09T00:00:00"/>
    <x v="3"/>
    <x v="0"/>
    <x v="3"/>
    <x v="2"/>
    <x v="2"/>
    <s v="Matt Collister"/>
    <x v="1"/>
    <x v="30"/>
    <n v="92236"/>
    <s v="OFF-ST-10002289"/>
    <x v="1"/>
    <s v="Storage"/>
    <s v="Safco Wire Cube Shelving System, For Use as 4 or 5 14&quot; Cubes, Black"/>
    <n v="64000"/>
    <x v="0"/>
    <x v="562"/>
    <n v="0"/>
    <n v="0"/>
    <n v="128000"/>
  </r>
  <r>
    <n v="1191"/>
    <s v="CA-2016-155551"/>
    <d v="2016-04-18T00:00:00"/>
    <x v="0"/>
    <x v="3"/>
    <x v="15"/>
    <x v="0"/>
    <x v="0"/>
    <s v="Clay Rozendal"/>
    <x v="2"/>
    <x v="26"/>
    <n v="60126"/>
    <s v="OFF-ST-10003656"/>
    <x v="1"/>
    <s v="Storage"/>
    <s v="Safco Industrial Wire Shelving"/>
    <n v="231000"/>
    <x v="3"/>
    <x v="38"/>
    <n v="0.2"/>
    <n v="138600"/>
    <n v="554400"/>
  </r>
  <r>
    <n v="1192"/>
    <s v="US-2017-147669"/>
    <d v="2017-12-25T00:00:00"/>
    <x v="3"/>
    <x v="4"/>
    <x v="10"/>
    <x v="0"/>
    <x v="4"/>
    <s v="Susan Vittorini"/>
    <x v="0"/>
    <x v="15"/>
    <n v="45014"/>
    <s v="TEC-AC-10002473"/>
    <x v="2"/>
    <s v="Accessories"/>
    <s v="Maxell 4.7GB DVD-R"/>
    <n v="86000"/>
    <x v="2"/>
    <x v="520"/>
    <n v="0.2"/>
    <n v="120400"/>
    <n v="481600"/>
  </r>
  <r>
    <n v="1193"/>
    <s v="CA-2016-169922"/>
    <d v="2016-06-11T00:00:00"/>
    <x v="0"/>
    <x v="1"/>
    <x v="2"/>
    <x v="4"/>
    <x v="4"/>
    <s v="Mary Zewe"/>
    <x v="1"/>
    <x v="28"/>
    <n v="76017"/>
    <s v="OFF-BI-10003784"/>
    <x v="1"/>
    <s v="Binders"/>
    <s v="Computer Printout Index Tabs"/>
    <n v="2000"/>
    <x v="6"/>
    <x v="100"/>
    <n v="0.8"/>
    <n v="6400"/>
    <n v="1600"/>
  </r>
  <r>
    <n v="1194"/>
    <s v="CA-2017-100748"/>
    <d v="2017-05-13T00:00:00"/>
    <x v="3"/>
    <x v="5"/>
    <x v="7"/>
    <x v="0"/>
    <x v="4"/>
    <s v="Ross Baird"/>
    <x v="2"/>
    <x v="1"/>
    <n v="94110"/>
    <s v="OFF-LA-10000240"/>
    <x v="1"/>
    <s v="Labels"/>
    <s v="Self-Adhesive Address Labels for Typewriters by Universal"/>
    <n v="15000"/>
    <x v="7"/>
    <x v="160"/>
    <n v="0"/>
    <n v="0"/>
    <n v="120000"/>
  </r>
  <r>
    <n v="1195"/>
    <s v="CA-2017-129805"/>
    <d v="2017-12-28T00:00:00"/>
    <x v="3"/>
    <x v="4"/>
    <x v="22"/>
    <x v="2"/>
    <x v="0"/>
    <s v="Harry Marie"/>
    <x v="1"/>
    <x v="7"/>
    <n v="98103"/>
    <s v="FUR-FU-10001935"/>
    <x v="0"/>
    <s v="Furnishings"/>
    <s v="3M Hangers With Command Adhesive"/>
    <n v="15000"/>
    <x v="0"/>
    <x v="1"/>
    <n v="0"/>
    <n v="0"/>
    <n v="30000"/>
  </r>
  <r>
    <n v="1196"/>
    <s v="CA-2014-148586"/>
    <d v="2014-03-25T00:00:00"/>
    <x v="2"/>
    <x v="10"/>
    <x v="10"/>
    <x v="3"/>
    <x v="4"/>
    <s v="Annie Zypern"/>
    <x v="0"/>
    <x v="34"/>
    <n v="10009"/>
    <s v="FUR-CH-10002439"/>
    <x v="0"/>
    <s v="Chairs"/>
    <s v="Iceberg Nesting Folding Chair, 19w x 6d x 43h"/>
    <n v="367000"/>
    <x v="2"/>
    <x v="563"/>
    <n v="0.1"/>
    <n v="256900"/>
    <n v="2312100"/>
  </r>
  <r>
    <n v="1197"/>
    <s v="US-2017-112613"/>
    <d v="2017-05-28T00:00:00"/>
    <x v="3"/>
    <x v="5"/>
    <x v="22"/>
    <x v="0"/>
    <x v="0"/>
    <s v="Jonathan Howell"/>
    <x v="0"/>
    <x v="28"/>
    <n v="77070"/>
    <s v="TEC-PH-10001536"/>
    <x v="2"/>
    <s v="Phones"/>
    <s v="Spigen Samsung Galaxy S5 Case Wallet"/>
    <n v="85000"/>
    <x v="6"/>
    <x v="564"/>
    <n v="0.2"/>
    <n v="68000"/>
    <n v="272000"/>
  </r>
  <r>
    <n v="1198"/>
    <s v="CA-2015-154746"/>
    <d v="2015-11-14T00:00:00"/>
    <x v="1"/>
    <x v="0"/>
    <x v="19"/>
    <x v="3"/>
    <x v="0"/>
    <s v="Patrick Jones"/>
    <x v="1"/>
    <x v="6"/>
    <n v="22153"/>
    <s v="OFF-EN-10001532"/>
    <x v="1"/>
    <s v="Envelopes"/>
    <s v="Brown Kraft Recycled Envelopes"/>
    <n v="34000"/>
    <x v="0"/>
    <x v="389"/>
    <n v="0"/>
    <n v="0"/>
    <n v="68000"/>
  </r>
  <r>
    <n v="1199"/>
    <s v="CA-2017-140053"/>
    <d v="2017-07-03T00:00:00"/>
    <x v="3"/>
    <x v="7"/>
    <x v="21"/>
    <x v="1"/>
    <x v="4"/>
    <s v="Christina Anderson"/>
    <x v="0"/>
    <x v="21"/>
    <n v="87401"/>
    <s v="FUR-FU-10003708"/>
    <x v="0"/>
    <s v="Furnishings"/>
    <s v="Tenex Traditional Chairmats for Medium Pile Carpet, Standard Lip, 36&quot; x 48&quot;"/>
    <n v="182000"/>
    <x v="5"/>
    <x v="565"/>
    <n v="0"/>
    <n v="0"/>
    <n v="1638000"/>
  </r>
  <r>
    <n v="1200"/>
    <s v="CA-2014-164210"/>
    <d v="2014-11-18T00:00:00"/>
    <x v="2"/>
    <x v="0"/>
    <x v="15"/>
    <x v="4"/>
    <x v="4"/>
    <s v="Pierre Wener"/>
    <x v="0"/>
    <x v="18"/>
    <n v="80027"/>
    <s v="FUR-TA-10000849"/>
    <x v="0"/>
    <s v="Tables"/>
    <s v="Bevis Rectangular Conference Tables"/>
    <n v="146000"/>
    <x v="0"/>
    <x v="364"/>
    <n v="0.5"/>
    <n v="146000"/>
    <n v="146000"/>
  </r>
  <r>
    <n v="1201"/>
    <s v="CA-2017-139948"/>
    <d v="2017-07-17T00:00:00"/>
    <x v="3"/>
    <x v="7"/>
    <x v="11"/>
    <x v="3"/>
    <x v="0"/>
    <s v="Shaun Weien"/>
    <x v="0"/>
    <x v="4"/>
    <n v="33614"/>
    <s v="FUR-FU-10002597"/>
    <x v="0"/>
    <s v="Furnishings"/>
    <s v="C-Line Magnetic Cubicle Keepers, Clear Polypropylene"/>
    <n v="15000"/>
    <x v="0"/>
    <x v="1"/>
    <n v="0.2"/>
    <n v="6000"/>
    <n v="24000"/>
  </r>
  <r>
    <n v="1202"/>
    <s v="CA-2016-146934"/>
    <d v="2016-05-22T00:00:00"/>
    <x v="0"/>
    <x v="5"/>
    <x v="6"/>
    <x v="3"/>
    <x v="4"/>
    <s v="Art Ferguson"/>
    <x v="0"/>
    <x v="21"/>
    <n v="7055"/>
    <s v="TEC-PH-10004614"/>
    <x v="2"/>
    <s v="Phones"/>
    <s v="AT&amp;T 841000 Phone"/>
    <n v="83000"/>
    <x v="1"/>
    <x v="566"/>
    <n v="0"/>
    <n v="0"/>
    <n v="415000"/>
  </r>
  <r>
    <n v="1203"/>
    <s v="CA-2015-100573"/>
    <d v="2015-09-25T00:00:00"/>
    <x v="1"/>
    <x v="8"/>
    <x v="10"/>
    <x v="1"/>
    <x v="0"/>
    <s v="Anne McFarland"/>
    <x v="0"/>
    <x v="27"/>
    <n v="90004"/>
    <s v="OFF-EN-10000461"/>
    <x v="1"/>
    <s v="Envelopes"/>
    <s v="#10- 4 1/8&quot; x 9 1/2&quot; Recycled Envelopes"/>
    <n v="18000"/>
    <x v="0"/>
    <x v="239"/>
    <n v="0"/>
    <n v="0"/>
    <n v="36000"/>
  </r>
  <r>
    <n v="1204"/>
    <s v="CA-2016-119165"/>
    <d v="2016-10-31T00:00:00"/>
    <x v="0"/>
    <x v="2"/>
    <x v="23"/>
    <x v="0"/>
    <x v="0"/>
    <s v="Bill Donatelli"/>
    <x v="0"/>
    <x v="1"/>
    <n v="19143"/>
    <s v="FUR-CH-10000988"/>
    <x v="0"/>
    <s v="Chairs"/>
    <s v="Hon Olson Stacker Stools"/>
    <n v="141000"/>
    <x v="1"/>
    <x v="567"/>
    <n v="0.3"/>
    <n v="211500"/>
    <n v="493500"/>
  </r>
  <r>
    <n v="1205"/>
    <s v="CA-2015-128027"/>
    <d v="2015-09-14T00:00:00"/>
    <x v="1"/>
    <x v="8"/>
    <x v="19"/>
    <x v="2"/>
    <x v="3"/>
    <s v="Christopher Martinez"/>
    <x v="0"/>
    <x v="19"/>
    <n v="29406"/>
    <s v="OFF-ST-10001809"/>
    <x v="1"/>
    <s v="Storage"/>
    <s v="Fellowes Officeware Wire Shelving"/>
    <n v="450000"/>
    <x v="3"/>
    <x v="568"/>
    <n v="0"/>
    <n v="0"/>
    <n v="1350000"/>
  </r>
  <r>
    <n v="1206"/>
    <s v="CA-2016-140207"/>
    <d v="2016-11-05T00:00:00"/>
    <x v="0"/>
    <x v="0"/>
    <x v="5"/>
    <x v="0"/>
    <x v="0"/>
    <s v="Christopher Schild"/>
    <x v="2"/>
    <x v="1"/>
    <n v="95123"/>
    <s v="OFF-BI-10003963"/>
    <x v="1"/>
    <s v="Binders"/>
    <s v="Cardinal Holdit Data Disk Pockets"/>
    <n v="30000"/>
    <x v="1"/>
    <x v="319"/>
    <n v="0.2"/>
    <n v="30000"/>
    <n v="120000"/>
  </r>
  <r>
    <n v="1207"/>
    <s v="CA-2017-140949"/>
    <d v="2017-03-17T00:00:00"/>
    <x v="3"/>
    <x v="10"/>
    <x v="11"/>
    <x v="4"/>
    <x v="0"/>
    <s v="Denny Blanton"/>
    <x v="0"/>
    <x v="6"/>
    <n v="10011"/>
    <s v="OFF-LA-10000081"/>
    <x v="1"/>
    <s v="Labels"/>
    <s v="Avery 496"/>
    <n v="19000"/>
    <x v="1"/>
    <x v="271"/>
    <n v="0"/>
    <n v="0"/>
    <n v="95000"/>
  </r>
  <r>
    <n v="1208"/>
    <s v="CA-2017-138548"/>
    <d v="2017-08-15T00:00:00"/>
    <x v="3"/>
    <x v="6"/>
    <x v="4"/>
    <x v="4"/>
    <x v="0"/>
    <s v="James Galang"/>
    <x v="0"/>
    <x v="3"/>
    <n v="7060"/>
    <s v="OFF-AP-10002578"/>
    <x v="1"/>
    <s v="Appliances"/>
    <s v="Fellowes Premier Superior Surge Suppressor, 10-Outlet, With Phone and Remote"/>
    <n v="98000"/>
    <x v="0"/>
    <x v="208"/>
    <n v="0"/>
    <n v="0"/>
    <n v="196000"/>
  </r>
  <r>
    <n v="1209"/>
    <s v="CA-2015-142419"/>
    <d v="2015-07-11T00:00:00"/>
    <x v="1"/>
    <x v="7"/>
    <x v="2"/>
    <x v="0"/>
    <x v="0"/>
    <s v="Shahid Collister"/>
    <x v="0"/>
    <x v="26"/>
    <n v="98115"/>
    <s v="OFF-PA-10001763"/>
    <x v="1"/>
    <s v="Paper"/>
    <s v="Xerox 1896"/>
    <n v="30000"/>
    <x v="3"/>
    <x v="15"/>
    <n v="0"/>
    <n v="0"/>
    <n v="90000"/>
  </r>
  <r>
    <n v="1210"/>
    <s v="CA-2017-148691"/>
    <d v="2017-12-03T00:00:00"/>
    <x v="3"/>
    <x v="4"/>
    <x v="21"/>
    <x v="2"/>
    <x v="0"/>
    <s v="Chuck Sachs"/>
    <x v="0"/>
    <x v="14"/>
    <n v="10009"/>
    <s v="OFF-BI-10001524"/>
    <x v="1"/>
    <s v="Binders"/>
    <s v="GBC Premium Transparent Covers with Diagonal Lined Pattern"/>
    <n v="26000"/>
    <x v="1"/>
    <x v="97"/>
    <n v="0.2"/>
    <n v="26000"/>
    <n v="104000"/>
  </r>
  <r>
    <n v="1211"/>
    <s v="CA-2017-128755"/>
    <d v="2017-05-04T00:00:00"/>
    <x v="3"/>
    <x v="5"/>
    <x v="18"/>
    <x v="3"/>
    <x v="4"/>
    <s v="Mike Kennedy"/>
    <x v="0"/>
    <x v="12"/>
    <n v="23602"/>
    <s v="OFF-PA-10000726"/>
    <x v="1"/>
    <s v="Paper"/>
    <s v="Black Print Carbonless Snap-Off Rapid Letter, 8 1/2&quot; x 7&quot;"/>
    <n v="10000"/>
    <x v="8"/>
    <x v="151"/>
    <n v="0"/>
    <n v="0"/>
    <n v="10000"/>
  </r>
  <r>
    <n v="1212"/>
    <s v="US-2016-135923"/>
    <d v="2016-01-22T00:00:00"/>
    <x v="0"/>
    <x v="9"/>
    <x v="6"/>
    <x v="3"/>
    <x v="0"/>
    <s v="Carlos Meador"/>
    <x v="0"/>
    <x v="0"/>
    <n v="28314"/>
    <s v="FUR-FU-10002107"/>
    <x v="0"/>
    <s v="Furnishings"/>
    <s v="Eldon Pizzaz Desk Accessories"/>
    <n v="15000"/>
    <x v="7"/>
    <x v="160"/>
    <n v="0.2"/>
    <n v="24000"/>
    <n v="96000"/>
  </r>
  <r>
    <n v="1213"/>
    <s v="CA-2016-114972"/>
    <d v="2016-11-03T00:00:00"/>
    <x v="0"/>
    <x v="0"/>
    <x v="21"/>
    <x v="3"/>
    <x v="4"/>
    <s v="Phillip Flathmann"/>
    <x v="0"/>
    <x v="6"/>
    <n v="90032"/>
    <s v="FUR-CH-10001190"/>
    <x v="0"/>
    <s v="Chairs"/>
    <s v="Global Deluxe High-Back Office Chair in Storm"/>
    <n v="218000"/>
    <x v="0"/>
    <x v="569"/>
    <n v="0.2"/>
    <n v="87200"/>
    <n v="348800"/>
  </r>
  <r>
    <n v="1214"/>
    <s v="CA-2017-102750"/>
    <d v="2017-09-04T00:00:00"/>
    <x v="3"/>
    <x v="8"/>
    <x v="18"/>
    <x v="3"/>
    <x v="1"/>
    <s v="Greg Maxwell"/>
    <x v="1"/>
    <x v="17"/>
    <n v="90036"/>
    <s v="FUR-TA-10000198"/>
    <x v="0"/>
    <s v="Tables"/>
    <s v="Chromcraft Bull-Nose Wood Oval Conference Tables &amp; Bases"/>
    <n v="1653000"/>
    <x v="3"/>
    <x v="236"/>
    <n v="0.2"/>
    <n v="991800"/>
    <n v="3967200"/>
  </r>
  <r>
    <n v="1215"/>
    <s v="CA-2014-145212"/>
    <d v="2014-09-13T00:00:00"/>
    <x v="2"/>
    <x v="8"/>
    <x v="7"/>
    <x v="3"/>
    <x v="0"/>
    <s v="Dan Campbell"/>
    <x v="0"/>
    <x v="6"/>
    <n v="10011"/>
    <s v="OFF-AR-10002833"/>
    <x v="1"/>
    <s v="Art"/>
    <s v="Newell 322"/>
    <n v="6000"/>
    <x v="3"/>
    <x v="9"/>
    <n v="0"/>
    <n v="0"/>
    <n v="18000"/>
  </r>
  <r>
    <n v="1216"/>
    <s v="CA-2017-141992"/>
    <d v="2017-06-19T00:00:00"/>
    <x v="3"/>
    <x v="1"/>
    <x v="12"/>
    <x v="2"/>
    <x v="1"/>
    <s v="Frank Olsen"/>
    <x v="0"/>
    <x v="33"/>
    <n v="75220"/>
    <s v="OFF-SU-10002557"/>
    <x v="1"/>
    <s v="Supplies"/>
    <s v="Fiskars Spring-Action Scissors"/>
    <n v="12000"/>
    <x v="8"/>
    <x v="92"/>
    <n v="0.2"/>
    <n v="2400"/>
    <n v="9600"/>
  </r>
  <r>
    <n v="1217"/>
    <s v="CA-2017-147956"/>
    <d v="2017-12-24T00:00:00"/>
    <x v="3"/>
    <x v="4"/>
    <x v="16"/>
    <x v="0"/>
    <x v="0"/>
    <s v="Alan Hwang"/>
    <x v="0"/>
    <x v="5"/>
    <n v="98105"/>
    <s v="OFF-ST-10001097"/>
    <x v="1"/>
    <s v="Storage"/>
    <s v="Office Impressions Heavy Duty Welded Shelving &amp; Multimedia Storage Drawers"/>
    <n v="502000"/>
    <x v="4"/>
    <x v="570"/>
    <n v="0"/>
    <n v="0"/>
    <n v="3012000"/>
  </r>
  <r>
    <n v="1218"/>
    <s v="CA-2017-126067"/>
    <d v="2017-08-28T00:00:00"/>
    <x v="3"/>
    <x v="6"/>
    <x v="22"/>
    <x v="1"/>
    <x v="1"/>
    <s v="Kristina Nunn"/>
    <x v="2"/>
    <x v="6"/>
    <n v="98105"/>
    <s v="TEC-PH-10000912"/>
    <x v="2"/>
    <s v="Phones"/>
    <s v="Anker 24W Portable Micro USB Car Charger"/>
    <n v="36000"/>
    <x v="6"/>
    <x v="11"/>
    <n v="0.2"/>
    <n v="28800"/>
    <n v="115200"/>
  </r>
  <r>
    <n v="1219"/>
    <s v="CA-2015-104514"/>
    <d v="2015-01-02T00:00:00"/>
    <x v="1"/>
    <x v="9"/>
    <x v="28"/>
    <x v="1"/>
    <x v="0"/>
    <s v="Claudia Bergmann"/>
    <x v="1"/>
    <x v="14"/>
    <n v="19711"/>
    <s v="OFF-ST-10001837"/>
    <x v="1"/>
    <s v="Storage"/>
    <s v="SAFCO Mobile Desk Side File, Wire Frame"/>
    <n v="86000"/>
    <x v="0"/>
    <x v="571"/>
    <n v="0"/>
    <n v="0"/>
    <n v="172000"/>
  </r>
  <r>
    <n v="1220"/>
    <s v="CA-2015-141040"/>
    <d v="2015-10-09T00:00:00"/>
    <x v="1"/>
    <x v="2"/>
    <x v="3"/>
    <x v="3"/>
    <x v="4"/>
    <s v="Tim Brockman"/>
    <x v="0"/>
    <x v="23"/>
    <n v="10024"/>
    <s v="TEC-PH-10001835"/>
    <x v="2"/>
    <s v="Phones"/>
    <s v="Jawbone JAMBOX Wireless Bluetooth Speaker"/>
    <n v="632000"/>
    <x v="6"/>
    <x v="572"/>
    <n v="0"/>
    <n v="0"/>
    <n v="2528000"/>
  </r>
  <r>
    <n v="1221"/>
    <s v="CA-2014-113579"/>
    <d v="2014-12-13T00:00:00"/>
    <x v="2"/>
    <x v="4"/>
    <x v="7"/>
    <x v="2"/>
    <x v="0"/>
    <s v="Katherine Ducich"/>
    <x v="0"/>
    <x v="7"/>
    <n v="90049"/>
    <s v="OFF-PA-10001457"/>
    <x v="1"/>
    <s v="Paper"/>
    <s v="White GlueTop Scratch Pads"/>
    <n v="97000"/>
    <x v="4"/>
    <x v="573"/>
    <n v="0"/>
    <n v="0"/>
    <n v="582000"/>
  </r>
  <r>
    <n v="1222"/>
    <s v="CA-2014-144624"/>
    <d v="2014-11-19T00:00:00"/>
    <x v="2"/>
    <x v="0"/>
    <x v="12"/>
    <x v="2"/>
    <x v="4"/>
    <s v="John Murray"/>
    <x v="0"/>
    <x v="22"/>
    <n v="14701"/>
    <s v="TEC-PH-10002885"/>
    <x v="2"/>
    <s v="Phones"/>
    <s v="Apple iPhone 5"/>
    <n v="780000"/>
    <x v="2"/>
    <x v="574"/>
    <n v="0"/>
    <n v="0"/>
    <n v="5460000"/>
  </r>
  <r>
    <n v="1223"/>
    <s v="CA-2016-146206"/>
    <d v="2016-09-10T00:00:00"/>
    <x v="0"/>
    <x v="8"/>
    <x v="13"/>
    <x v="2"/>
    <x v="4"/>
    <s v="Kean Thornton"/>
    <x v="0"/>
    <x v="30"/>
    <n v="77095"/>
    <s v="FUR-TA-10004086"/>
    <x v="0"/>
    <s v="Tables"/>
    <s v="KI Adjustable-Height Table"/>
    <n v="344000"/>
    <x v="1"/>
    <x v="575"/>
    <n v="0.3"/>
    <n v="516000"/>
    <n v="1204000"/>
  </r>
  <r>
    <n v="1224"/>
    <s v="CA-2014-136644"/>
    <d v="2014-06-16T00:00:00"/>
    <x v="2"/>
    <x v="1"/>
    <x v="9"/>
    <x v="1"/>
    <x v="4"/>
    <s v="Sonia Cooley"/>
    <x v="0"/>
    <x v="26"/>
    <n v="46544"/>
    <s v="FUR-CH-10000225"/>
    <x v="0"/>
    <s v="Chairs"/>
    <s v="Global Geo Office Task Chair, Gray"/>
    <n v="130000"/>
    <x v="7"/>
    <x v="505"/>
    <n v="0"/>
    <n v="0"/>
    <n v="1040000"/>
  </r>
  <r>
    <n v="1225"/>
    <s v="CA-2015-122371"/>
    <d v="2015-09-26T00:00:00"/>
    <x v="1"/>
    <x v="8"/>
    <x v="20"/>
    <x v="2"/>
    <x v="2"/>
    <s v="Bryan Spruell"/>
    <x v="2"/>
    <x v="34"/>
    <n v="92037"/>
    <s v="OFF-ST-10002370"/>
    <x v="1"/>
    <s v="Storage"/>
    <s v="Sortfiler Multipurpose Personal File Organizer, Black"/>
    <n v="65000"/>
    <x v="3"/>
    <x v="512"/>
    <n v="0"/>
    <n v="0"/>
    <n v="195000"/>
  </r>
  <r>
    <n v="1226"/>
    <s v="CA-2016-126935"/>
    <d v="2016-05-19T00:00:00"/>
    <x v="0"/>
    <x v="5"/>
    <x v="12"/>
    <x v="3"/>
    <x v="0"/>
    <s v="Bill Tyler"/>
    <x v="1"/>
    <x v="9"/>
    <n v="94109"/>
    <s v="OFF-BI-10004817"/>
    <x v="1"/>
    <s v="Binders"/>
    <s v="GBC Personal VeloBind Strips"/>
    <n v="58000"/>
    <x v="8"/>
    <x v="147"/>
    <n v="0.2"/>
    <n v="11600"/>
    <n v="46400"/>
  </r>
  <r>
    <n v="1227"/>
    <s v="US-2017-133781"/>
    <d v="2017-06-22T00:00:00"/>
    <x v="3"/>
    <x v="1"/>
    <x v="6"/>
    <x v="0"/>
    <x v="0"/>
    <s v="Dan Campbell"/>
    <x v="0"/>
    <x v="9"/>
    <n v="33178"/>
    <s v="OFF-EN-10004483"/>
    <x v="1"/>
    <s v="Envelopes"/>
    <s v="#10 White Business Envelopes,4 1/8 x 9 1/2"/>
    <n v="38000"/>
    <x v="3"/>
    <x v="80"/>
    <n v="0.2"/>
    <n v="22800"/>
    <n v="91200"/>
  </r>
  <r>
    <n v="1228"/>
    <s v="CA-2017-131618"/>
    <d v="2017-06-17T00:00:00"/>
    <x v="3"/>
    <x v="1"/>
    <x v="11"/>
    <x v="3"/>
    <x v="4"/>
    <s v="Luke Schmidt"/>
    <x v="1"/>
    <x v="1"/>
    <n v="60076"/>
    <s v="OFF-PA-10001892"/>
    <x v="1"/>
    <s v="Paper"/>
    <s v="Rediform Wirebound &quot;Phone Memo&quot; Message Book, 11 x 5-3/4"/>
    <n v="23000"/>
    <x v="0"/>
    <x v="170"/>
    <n v="0.2"/>
    <n v="9200"/>
    <n v="36800"/>
  </r>
  <r>
    <n v="1229"/>
    <s v="CA-2016-149482"/>
    <d v="2016-11-14T00:00:00"/>
    <x v="0"/>
    <x v="0"/>
    <x v="19"/>
    <x v="2"/>
    <x v="2"/>
    <s v="Ralph Ritter"/>
    <x v="0"/>
    <x v="34"/>
    <n v="94110"/>
    <s v="OFF-LA-10000248"/>
    <x v="1"/>
    <s v="Labels"/>
    <s v="Avery 52"/>
    <n v="8000"/>
    <x v="0"/>
    <x v="78"/>
    <n v="0"/>
    <n v="0"/>
    <n v="16000"/>
  </r>
  <r>
    <n v="1230"/>
    <s v="CA-2014-143917"/>
    <d v="2014-07-25T00:00:00"/>
    <x v="2"/>
    <x v="7"/>
    <x v="10"/>
    <x v="0"/>
    <x v="0"/>
    <s v="Ken Lonsdale"/>
    <x v="0"/>
    <x v="33"/>
    <n v="94122"/>
    <s v="OFF-ST-10001228"/>
    <x v="1"/>
    <s v="Storage"/>
    <s v="Fellowes Personal Hanging Folder Files, Navy"/>
    <n v="81000"/>
    <x v="6"/>
    <x v="94"/>
    <n v="0"/>
    <n v="0"/>
    <n v="324000"/>
  </r>
  <r>
    <n v="1231"/>
    <s v="CA-2015-120397"/>
    <d v="2015-07-02T00:00:00"/>
    <x v="1"/>
    <x v="7"/>
    <x v="28"/>
    <x v="2"/>
    <x v="2"/>
    <s v="Richard Bierner"/>
    <x v="0"/>
    <x v="13"/>
    <n v="77070"/>
    <s v="OFF-AP-10001293"/>
    <x v="1"/>
    <s v="Appliances"/>
    <s v="Belkin 8 Outlet Surge Protector"/>
    <n v="33000"/>
    <x v="6"/>
    <x v="257"/>
    <n v="0.8"/>
    <n v="105600"/>
    <n v="26400"/>
  </r>
  <r>
    <n v="1232"/>
    <s v="CA-2017-163902"/>
    <d v="2017-03-02T00:00:00"/>
    <x v="3"/>
    <x v="10"/>
    <x v="28"/>
    <x v="1"/>
    <x v="4"/>
    <s v="Maribeth Yedwab"/>
    <x v="1"/>
    <x v="33"/>
    <n v="90045"/>
    <s v="TEC-PH-10000675"/>
    <x v="2"/>
    <s v="Phones"/>
    <s v="Panasonic KX TS3282B Corded phone"/>
    <n v="197000"/>
    <x v="3"/>
    <x v="576"/>
    <n v="0.2"/>
    <n v="118200"/>
    <n v="472800"/>
  </r>
  <r>
    <n v="1233"/>
    <s v="CA-2016-136812"/>
    <d v="2016-11-18T00:00:00"/>
    <x v="0"/>
    <x v="0"/>
    <x v="15"/>
    <x v="0"/>
    <x v="4"/>
    <s v="Arthur Wiediger"/>
    <x v="2"/>
    <x v="22"/>
    <n v="73120"/>
    <s v="OFF-ST-10003470"/>
    <x v="1"/>
    <s v="Storage"/>
    <s v="Tennsco Snap-Together Open Shelving Units, Starter Sets and Add-On Units"/>
    <n v="1118000"/>
    <x v="6"/>
    <x v="577"/>
    <n v="0"/>
    <n v="0"/>
    <n v="4472000"/>
  </r>
  <r>
    <n v="1234"/>
    <s v="CA-2015-102722"/>
    <d v="2015-04-18T00:00:00"/>
    <x v="1"/>
    <x v="3"/>
    <x v="15"/>
    <x v="1"/>
    <x v="0"/>
    <s v="Kelly Williams"/>
    <x v="0"/>
    <x v="2"/>
    <n v="71203"/>
    <s v="TEC-AC-10003116"/>
    <x v="2"/>
    <s v="Accessories"/>
    <s v="Memorex Froggy Flash Drive 8 GB"/>
    <n v="15000"/>
    <x v="4"/>
    <x v="15"/>
    <n v="0"/>
    <n v="0"/>
    <n v="90000"/>
  </r>
  <r>
    <n v="1235"/>
    <s v="CA-2017-155089"/>
    <d v="2017-12-02T00:00:00"/>
    <x v="3"/>
    <x v="4"/>
    <x v="28"/>
    <x v="2"/>
    <x v="0"/>
    <s v="Daniel Byrd"/>
    <x v="2"/>
    <x v="2"/>
    <n v="33614"/>
    <s v="OFF-BI-10002429"/>
    <x v="1"/>
    <s v="Binders"/>
    <s v="Premier Elliptical Ring Binder, Black"/>
    <n v="43000"/>
    <x v="1"/>
    <x v="578"/>
    <n v="0.7"/>
    <n v="150500"/>
    <n v="64500"/>
  </r>
  <r>
    <n v="1236"/>
    <s v="CA-2016-124506"/>
    <d v="2016-11-11T00:00:00"/>
    <x v="0"/>
    <x v="0"/>
    <x v="2"/>
    <x v="2"/>
    <x v="0"/>
    <s v="Brenda Bowman"/>
    <x v="1"/>
    <x v="34"/>
    <n v="60623"/>
    <s v="TEC-AC-10003280"/>
    <x v="2"/>
    <s v="Accessories"/>
    <s v="Belkin F8E887 USB Wired Ergonomic Keyboard"/>
    <n v="96000"/>
    <x v="6"/>
    <x v="227"/>
    <n v="0.2"/>
    <n v="76800"/>
    <n v="307200"/>
  </r>
  <r>
    <n v="1237"/>
    <s v="CA-2014-106572"/>
    <d v="2014-09-05T00:00:00"/>
    <x v="2"/>
    <x v="8"/>
    <x v="5"/>
    <x v="1"/>
    <x v="0"/>
    <s v="Nora Preis"/>
    <x v="0"/>
    <x v="27"/>
    <n v="43402"/>
    <s v="OFF-ST-10000585"/>
    <x v="1"/>
    <s v="Storage"/>
    <s v="Economy Rollaway Files"/>
    <n v="331000"/>
    <x v="0"/>
    <x v="213"/>
    <n v="0.2"/>
    <n v="132400"/>
    <n v="529600"/>
  </r>
  <r>
    <n v="1238"/>
    <s v="CA-2014-128888"/>
    <d v="2014-11-15T00:00:00"/>
    <x v="2"/>
    <x v="0"/>
    <x v="4"/>
    <x v="1"/>
    <x v="0"/>
    <s v="Peter Bühler"/>
    <x v="0"/>
    <x v="14"/>
    <n v="77095"/>
    <s v="OFF-EN-10003001"/>
    <x v="1"/>
    <s v="Envelopes"/>
    <s v="Ames Color-File Green Diamond Border X-ray Mailers"/>
    <n v="605000"/>
    <x v="5"/>
    <x v="579"/>
    <n v="0.2"/>
    <n v="1089000"/>
    <n v="4356000"/>
  </r>
  <r>
    <n v="1239"/>
    <s v="CA-2017-123134"/>
    <d v="2017-05-02T00:00:00"/>
    <x v="3"/>
    <x v="5"/>
    <x v="28"/>
    <x v="1"/>
    <x v="1"/>
    <s v="Dorothy Wardle"/>
    <x v="1"/>
    <x v="29"/>
    <n v="7090"/>
    <s v="FUR-FU-10003975"/>
    <x v="0"/>
    <s v="Furnishings"/>
    <s v="Eldon Advantage Chair Mats for Low to Medium Pile Carpets"/>
    <n v="87000"/>
    <x v="3"/>
    <x v="346"/>
    <n v="0"/>
    <n v="0"/>
    <n v="261000"/>
  </r>
  <r>
    <n v="1240"/>
    <s v="CA-2016-124352"/>
    <d v="2016-10-15T00:00:00"/>
    <x v="0"/>
    <x v="2"/>
    <x v="4"/>
    <x v="2"/>
    <x v="0"/>
    <s v="Cynthia Delaney"/>
    <x v="2"/>
    <x v="24"/>
    <n v="73120"/>
    <s v="OFF-LA-10004559"/>
    <x v="1"/>
    <s v="Labels"/>
    <s v="Avery 49"/>
    <n v="21000"/>
    <x v="2"/>
    <x v="196"/>
    <n v="0"/>
    <n v="0"/>
    <n v="147000"/>
  </r>
  <r>
    <n v="1241"/>
    <s v="CA-2015-124541"/>
    <d v="2015-04-06T00:00:00"/>
    <x v="1"/>
    <x v="3"/>
    <x v="24"/>
    <x v="3"/>
    <x v="4"/>
    <s v="Thomas Thornton"/>
    <x v="0"/>
    <x v="15"/>
    <n v="77041"/>
    <s v="OFF-AR-10004078"/>
    <x v="1"/>
    <s v="Art"/>
    <s v="Newell 312"/>
    <n v="10000"/>
    <x v="5"/>
    <x v="15"/>
    <n v="0.2"/>
    <n v="18000"/>
    <n v="72000"/>
  </r>
  <r>
    <n v="1242"/>
    <s v="CA-2014-108707"/>
    <d v="2014-10-24T00:00:00"/>
    <x v="2"/>
    <x v="2"/>
    <x v="16"/>
    <x v="2"/>
    <x v="0"/>
    <s v="Daniel Byrd"/>
    <x v="2"/>
    <x v="11"/>
    <n v="33311"/>
    <s v="OFF-PA-10000788"/>
    <x v="1"/>
    <s v="Paper"/>
    <s v="Xerox 210"/>
    <n v="11000"/>
    <x v="0"/>
    <x v="96"/>
    <n v="0.2"/>
    <n v="4400"/>
    <n v="17600"/>
  </r>
  <r>
    <n v="1243"/>
    <s v="CA-2014-111500"/>
    <d v="2014-08-17T00:00:00"/>
    <x v="2"/>
    <x v="6"/>
    <x v="11"/>
    <x v="1"/>
    <x v="0"/>
    <s v="Don Jones"/>
    <x v="1"/>
    <x v="16"/>
    <n v="72209"/>
    <s v="OFF-PA-10000595"/>
    <x v="1"/>
    <s v="Paper"/>
    <s v="Xerox 1929"/>
    <n v="115000"/>
    <x v="1"/>
    <x v="580"/>
    <n v="0"/>
    <n v="0"/>
    <n v="575000"/>
  </r>
  <r>
    <n v="1244"/>
    <s v="US-2017-117723"/>
    <d v="2017-08-15T00:00:00"/>
    <x v="3"/>
    <x v="6"/>
    <x v="4"/>
    <x v="2"/>
    <x v="4"/>
    <s v="Dionis Lloyd"/>
    <x v="1"/>
    <x v="18"/>
    <n v="19120"/>
    <s v="OFF-ST-10004459"/>
    <x v="1"/>
    <s v="Storage"/>
    <s v="Tennsco Single-Tier Lockers"/>
    <n v="1802000"/>
    <x v="4"/>
    <x v="581"/>
    <n v="0.2"/>
    <n v="2162400"/>
    <n v="8649600"/>
  </r>
  <r>
    <n v="1245"/>
    <s v="CA-2015-143238"/>
    <d v="2015-09-06T00:00:00"/>
    <x v="1"/>
    <x v="8"/>
    <x v="24"/>
    <x v="1"/>
    <x v="0"/>
    <s v="Lori Olson"/>
    <x v="1"/>
    <x v="26"/>
    <n v="92253"/>
    <s v="TEC-AC-10003499"/>
    <x v="2"/>
    <s v="Accessories"/>
    <s v="Memorex Mini Travel Drive 8 GB USB 2.0 Flash Drive"/>
    <n v="75000"/>
    <x v="6"/>
    <x v="58"/>
    <n v="0"/>
    <n v="0"/>
    <n v="300000"/>
  </r>
  <r>
    <n v="1246"/>
    <s v="CA-2015-168746"/>
    <d v="2015-01-27T00:00:00"/>
    <x v="1"/>
    <x v="9"/>
    <x v="8"/>
    <x v="1"/>
    <x v="4"/>
    <s v="Seth Vernon"/>
    <x v="0"/>
    <x v="14"/>
    <n v="44105"/>
    <s v="FUR-CH-10000513"/>
    <x v="0"/>
    <s v="Chairs"/>
    <s v="High-Back Leather Manager's Chair"/>
    <n v="832000"/>
    <x v="0"/>
    <x v="582"/>
    <n v="0.3"/>
    <n v="499200"/>
    <n v="1164800"/>
  </r>
  <r>
    <n v="1247"/>
    <s v="CA-2015-113404"/>
    <d v="2015-07-16T00:00:00"/>
    <x v="1"/>
    <x v="7"/>
    <x v="9"/>
    <x v="2"/>
    <x v="0"/>
    <s v="Eleni McCrary"/>
    <x v="1"/>
    <x v="23"/>
    <n v="94122"/>
    <s v="FUR-CH-10003312"/>
    <x v="0"/>
    <s v="Chairs"/>
    <s v="Hon 2090 “Pillow Soft” Series Mid Back Swivel/Tilt Chairs"/>
    <n v="1349000"/>
    <x v="4"/>
    <x v="583"/>
    <n v="0.2"/>
    <n v="1618800"/>
    <n v="6475200"/>
  </r>
  <r>
    <n v="1248"/>
    <s v="CA-2016-144792"/>
    <d v="2016-04-30T00:00:00"/>
    <x v="0"/>
    <x v="3"/>
    <x v="17"/>
    <x v="3"/>
    <x v="0"/>
    <s v="Ken Dana"/>
    <x v="1"/>
    <x v="30"/>
    <n v="85254"/>
    <s v="FUR-FU-10002759"/>
    <x v="0"/>
    <s v="Furnishings"/>
    <s v="12-1/2 Diameter Round Wall Clock"/>
    <n v="24000"/>
    <x v="2"/>
    <x v="173"/>
    <n v="0.2"/>
    <n v="33600"/>
    <n v="134400"/>
  </r>
  <r>
    <n v="1249"/>
    <s v="CA-2014-164385"/>
    <d v="2014-09-26T00:00:00"/>
    <x v="2"/>
    <x v="8"/>
    <x v="20"/>
    <x v="2"/>
    <x v="0"/>
    <s v="Nicole Brennan"/>
    <x v="1"/>
    <x v="5"/>
    <n v="19134"/>
    <s v="OFF-AP-10002191"/>
    <x v="1"/>
    <s v="Appliances"/>
    <s v="Belkin 8 Outlet SurgeMaster II Gold Surge Protector"/>
    <n v="120000"/>
    <x v="3"/>
    <x v="584"/>
    <n v="0.2"/>
    <n v="72000"/>
    <n v="288000"/>
  </r>
  <r>
    <n v="1250"/>
    <s v="US-2016-114174"/>
    <d v="2016-09-08T00:00:00"/>
    <x v="0"/>
    <x v="8"/>
    <x v="0"/>
    <x v="3"/>
    <x v="4"/>
    <s v="Anne Pryor"/>
    <x v="2"/>
    <x v="10"/>
    <n v="2148"/>
    <s v="FUR-BO-10003450"/>
    <x v="0"/>
    <s v="Bookcases"/>
    <s v="Bush Westfield Collection Bookcases, Dark Cherry Finish"/>
    <n v="174000"/>
    <x v="3"/>
    <x v="585"/>
    <n v="0"/>
    <n v="0"/>
    <n v="522000"/>
  </r>
  <r>
    <n v="1251"/>
    <s v="CA-2017-108070"/>
    <d v="2017-04-16T00:00:00"/>
    <x v="3"/>
    <x v="3"/>
    <x v="9"/>
    <x v="3"/>
    <x v="0"/>
    <s v="Joel Eaton"/>
    <x v="0"/>
    <x v="20"/>
    <n v="95123"/>
    <s v="OFF-ST-10004804"/>
    <x v="1"/>
    <s v="Storage"/>
    <s v="Belkin 19&quot; Vented Equipment Shelf, Black"/>
    <n v="165000"/>
    <x v="6"/>
    <x v="116"/>
    <n v="0"/>
    <n v="0"/>
    <n v="660000"/>
  </r>
  <r>
    <n v="1252"/>
    <s v="US-2015-128090"/>
    <d v="2015-08-16T00:00:00"/>
    <x v="1"/>
    <x v="6"/>
    <x v="9"/>
    <x v="2"/>
    <x v="0"/>
    <s v="John Murray"/>
    <x v="0"/>
    <x v="32"/>
    <n v="85023"/>
    <s v="OFF-AR-10002255"/>
    <x v="1"/>
    <s v="Art"/>
    <s v="Newell 346"/>
    <n v="3000"/>
    <x v="8"/>
    <x v="93"/>
    <n v="0.2"/>
    <n v="600"/>
    <n v="2400"/>
  </r>
  <r>
    <n v="1253"/>
    <s v="CA-2017-101042"/>
    <d v="2017-11-19T00:00:00"/>
    <x v="3"/>
    <x v="0"/>
    <x v="12"/>
    <x v="1"/>
    <x v="0"/>
    <s v="Adrian Barton"/>
    <x v="0"/>
    <x v="18"/>
    <n v="42420"/>
    <s v="FUR-FU-10004665"/>
    <x v="0"/>
    <s v="Furnishings"/>
    <s v="3M Polarizing Task Lamp with Clamp Arm, Light Gray"/>
    <n v="822000"/>
    <x v="4"/>
    <x v="586"/>
    <n v="0"/>
    <n v="0"/>
    <n v="4932000"/>
  </r>
  <r>
    <n v="1254"/>
    <s v="CA-2016-155439"/>
    <d v="2016-09-14T00:00:00"/>
    <x v="0"/>
    <x v="8"/>
    <x v="19"/>
    <x v="4"/>
    <x v="3"/>
    <s v="Parhena Norris"/>
    <x v="2"/>
    <x v="7"/>
    <n v="29203"/>
    <s v="OFF-PA-10000029"/>
    <x v="1"/>
    <s v="Paper"/>
    <s v="Xerox 224"/>
    <n v="7000"/>
    <x v="6"/>
    <x v="26"/>
    <n v="0"/>
    <n v="0"/>
    <n v="28000"/>
  </r>
  <r>
    <n v="1255"/>
    <s v="CA-2016-118626"/>
    <d v="2016-08-15T00:00:00"/>
    <x v="0"/>
    <x v="6"/>
    <x v="4"/>
    <x v="0"/>
    <x v="4"/>
    <s v="John Castell"/>
    <x v="0"/>
    <x v="19"/>
    <n v="32303"/>
    <s v="TEC-PH-10000369"/>
    <x v="2"/>
    <s v="Phones"/>
    <s v="HTC One Mini"/>
    <n v="706000"/>
    <x v="2"/>
    <x v="587"/>
    <n v="0.2"/>
    <n v="988400"/>
    <n v="3953600"/>
  </r>
  <r>
    <n v="1256"/>
    <s v="CA-2015-111458"/>
    <d v="2015-09-26T00:00:00"/>
    <x v="1"/>
    <x v="8"/>
    <x v="20"/>
    <x v="3"/>
    <x v="0"/>
    <s v="Philip Fox"/>
    <x v="0"/>
    <x v="34"/>
    <n v="10035"/>
    <s v="TEC-AC-10001590"/>
    <x v="2"/>
    <s v="Accessories"/>
    <s v="Dell Slim USB Multimedia Keyboard"/>
    <n v="50000"/>
    <x v="0"/>
    <x v="34"/>
    <n v="0"/>
    <n v="0"/>
    <n v="100000"/>
  </r>
  <r>
    <n v="1257"/>
    <s v="US-2016-126844"/>
    <d v="2016-10-08T00:00:00"/>
    <x v="0"/>
    <x v="2"/>
    <x v="0"/>
    <x v="3"/>
    <x v="0"/>
    <s v="Bart Watters"/>
    <x v="1"/>
    <x v="6"/>
    <n v="77070"/>
    <s v="FUR-FU-10004909"/>
    <x v="0"/>
    <s v="Furnishings"/>
    <s v="Contemporary Wood/Metal Frame"/>
    <n v="52000"/>
    <x v="7"/>
    <x v="159"/>
    <n v="0.6"/>
    <n v="249600"/>
    <n v="166400"/>
  </r>
  <r>
    <n v="1258"/>
    <s v="US-2015-112508"/>
    <d v="2015-03-24T00:00:00"/>
    <x v="1"/>
    <x v="10"/>
    <x v="16"/>
    <x v="1"/>
    <x v="0"/>
    <s v="Ben Peterman"/>
    <x v="1"/>
    <x v="36"/>
    <n v="33065"/>
    <s v="OFF-AP-10002287"/>
    <x v="1"/>
    <s v="Appliances"/>
    <s v="Eureka Sanitaire  Multi-Pro Heavy-Duty Upright, Disposable Bags"/>
    <n v="18000"/>
    <x v="0"/>
    <x v="239"/>
    <n v="0.2"/>
    <n v="7200"/>
    <n v="28800"/>
  </r>
  <r>
    <n v="1259"/>
    <s v="CA-2015-147788"/>
    <d v="2015-05-31T00:00:00"/>
    <x v="1"/>
    <x v="5"/>
    <x v="23"/>
    <x v="3"/>
    <x v="2"/>
    <s v="Tamara Manning"/>
    <x v="0"/>
    <x v="28"/>
    <n v="84057"/>
    <s v="FUR-BO-10004357"/>
    <x v="0"/>
    <s v="Bookcases"/>
    <s v="O'Sullivan Living Dimensions 3-Shelf Bookcases"/>
    <n v="1407000"/>
    <x v="2"/>
    <x v="588"/>
    <n v="0"/>
    <n v="0"/>
    <n v="9849000"/>
  </r>
  <r>
    <n v="1260"/>
    <s v="CA-2015-144288"/>
    <d v="2015-12-25T00:00:00"/>
    <x v="1"/>
    <x v="4"/>
    <x v="10"/>
    <x v="1"/>
    <x v="2"/>
    <s v="Maria Bertelson"/>
    <x v="0"/>
    <x v="13"/>
    <n v="37211"/>
    <s v="OFF-LA-10003190"/>
    <x v="1"/>
    <s v="Labels"/>
    <s v="Avery 474"/>
    <n v="5000"/>
    <x v="6"/>
    <x v="40"/>
    <n v="0.2"/>
    <n v="4000"/>
    <n v="16000"/>
  </r>
  <r>
    <n v="1261"/>
    <s v="CA-2015-110632"/>
    <d v="2015-03-17T00:00:00"/>
    <x v="1"/>
    <x v="10"/>
    <x v="11"/>
    <x v="3"/>
    <x v="0"/>
    <s v="Harold Ryan"/>
    <x v="1"/>
    <x v="3"/>
    <n v="10009"/>
    <s v="TEC-AC-10000387"/>
    <x v="2"/>
    <s v="Accessories"/>
    <s v="KeyTronic KT800P2 - Keyboard - Black"/>
    <n v="16000"/>
    <x v="8"/>
    <x v="78"/>
    <n v="0"/>
    <n v="0"/>
    <n v="16000"/>
  </r>
  <r>
    <n v="1262"/>
    <s v="CA-2017-109589"/>
    <d v="2017-12-21T00:00:00"/>
    <x v="3"/>
    <x v="4"/>
    <x v="30"/>
    <x v="3"/>
    <x v="0"/>
    <s v="Brian Derr"/>
    <x v="0"/>
    <x v="29"/>
    <n v="42104"/>
    <s v="TEC-AC-10003116"/>
    <x v="2"/>
    <s v="Accessories"/>
    <s v="Memorex Froggy Flash Drive 8 GB"/>
    <n v="15000"/>
    <x v="6"/>
    <x v="31"/>
    <n v="0"/>
    <n v="0"/>
    <n v="60000"/>
  </r>
  <r>
    <n v="1263"/>
    <s v="CA-2017-123967"/>
    <d v="2017-11-01T00:00:00"/>
    <x v="3"/>
    <x v="0"/>
    <x v="26"/>
    <x v="2"/>
    <x v="0"/>
    <s v="Sarah Foster"/>
    <x v="0"/>
    <x v="31"/>
    <n v="98226"/>
    <s v="OFF-BI-10001308"/>
    <x v="1"/>
    <s v="Binders"/>
    <s v="GBC Standard Plastic Binding Systems' Combs"/>
    <n v="26000"/>
    <x v="1"/>
    <x v="97"/>
    <n v="0.2"/>
    <n v="26000"/>
    <n v="104000"/>
  </r>
  <r>
    <n v="1264"/>
    <s v="CA-2017-148929"/>
    <d v="2017-09-07T00:00:00"/>
    <x v="3"/>
    <x v="8"/>
    <x v="29"/>
    <x v="2"/>
    <x v="4"/>
    <s v="Stefania Perrino"/>
    <x v="1"/>
    <x v="28"/>
    <n v="10011"/>
    <s v="OFF-ST-10003282"/>
    <x v="1"/>
    <s v="Storage"/>
    <s v="Advantus 10-Drawer Portable Organizer, Chrome Metal Frame, Smoke Drawers"/>
    <n v="96000"/>
    <x v="7"/>
    <x v="142"/>
    <n v="0"/>
    <n v="0"/>
    <n v="768000"/>
  </r>
  <r>
    <n v="1265"/>
    <s v="CA-2017-134404"/>
    <d v="2017-12-27T00:00:00"/>
    <x v="3"/>
    <x v="4"/>
    <x v="8"/>
    <x v="3"/>
    <x v="0"/>
    <s v="Dan Reichenbach"/>
    <x v="1"/>
    <x v="18"/>
    <n v="43055"/>
    <s v="TEC-PH-10000576"/>
    <x v="2"/>
    <s v="Phones"/>
    <s v="AT&amp;T 1080 Corded phone"/>
    <n v="165000"/>
    <x v="0"/>
    <x v="589"/>
    <n v="0.4"/>
    <n v="132000"/>
    <n v="198000"/>
  </r>
  <r>
    <n v="1266"/>
    <s v="CA-2017-109778"/>
    <d v="2017-07-16T00:00:00"/>
    <x v="3"/>
    <x v="7"/>
    <x v="9"/>
    <x v="3"/>
    <x v="4"/>
    <s v="Valerie Mitchum"/>
    <x v="2"/>
    <x v="9"/>
    <n v="60098"/>
    <s v="OFF-AR-10003759"/>
    <x v="1"/>
    <s v="Art"/>
    <s v="Crayola Anti Dust Chalk, 12/Pack"/>
    <n v="4000"/>
    <x v="0"/>
    <x v="100"/>
    <n v="0.2"/>
    <n v="1600"/>
    <n v="6400"/>
  </r>
  <r>
    <n v="1267"/>
    <s v="CA-2016-155845"/>
    <d v="2016-08-12T00:00:00"/>
    <x v="0"/>
    <x v="6"/>
    <x v="1"/>
    <x v="2"/>
    <x v="0"/>
    <s v="Chris McAfee"/>
    <x v="0"/>
    <x v="29"/>
    <n v="75007"/>
    <s v="TEC-AC-10004145"/>
    <x v="2"/>
    <s v="Accessories"/>
    <s v="Logitech diNovo Edge Keyboard"/>
    <n v="500000"/>
    <x v="2"/>
    <x v="590"/>
    <n v="0.2"/>
    <n v="700000"/>
    <n v="2800000"/>
  </r>
  <r>
    <n v="1268"/>
    <s v="CA-2017-145128"/>
    <d v="2017-07-09T00:00:00"/>
    <x v="3"/>
    <x v="7"/>
    <x v="3"/>
    <x v="3"/>
    <x v="0"/>
    <s v="Sean Miller"/>
    <x v="2"/>
    <x v="36"/>
    <n v="47905"/>
    <s v="FUR-FU-10000293"/>
    <x v="0"/>
    <s v="Furnishings"/>
    <s v="Eldon Antistatic Chair Mats for Low to Medium Pile Carpets"/>
    <n v="169000"/>
    <x v="1"/>
    <x v="526"/>
    <n v="0"/>
    <n v="0"/>
    <n v="845000"/>
  </r>
  <r>
    <n v="1269"/>
    <s v="CA-2014-129091"/>
    <d v="2014-11-22T00:00:00"/>
    <x v="2"/>
    <x v="0"/>
    <x v="6"/>
    <x v="2"/>
    <x v="4"/>
    <s v="Ruben Ausman"/>
    <x v="1"/>
    <x v="31"/>
    <n v="31907"/>
    <s v="OFF-EN-10004955"/>
    <x v="1"/>
    <s v="Envelopes"/>
    <s v="Fashion Color Clasp Envelopes"/>
    <n v="49000"/>
    <x v="3"/>
    <x v="196"/>
    <n v="0"/>
    <n v="0"/>
    <n v="147000"/>
  </r>
  <r>
    <n v="1270"/>
    <s v="US-2014-155502"/>
    <d v="2014-01-26T00:00:00"/>
    <x v="2"/>
    <x v="9"/>
    <x v="20"/>
    <x v="1"/>
    <x v="3"/>
    <s v="Shirley Daniels"/>
    <x v="2"/>
    <x v="6"/>
    <n v="22304"/>
    <s v="FUR-FU-10004587"/>
    <x v="0"/>
    <s v="Furnishings"/>
    <s v="GE General Use Halogen Bulbs, 100 Watts, 1 Bulb per Pack"/>
    <n v="63000"/>
    <x v="3"/>
    <x v="396"/>
    <n v="0"/>
    <n v="0"/>
    <n v="189000"/>
  </r>
  <r>
    <n v="1271"/>
    <s v="CA-2015-121041"/>
    <d v="2015-11-03T00:00:00"/>
    <x v="1"/>
    <x v="0"/>
    <x v="21"/>
    <x v="1"/>
    <x v="0"/>
    <s v="Chris Selesnick"/>
    <x v="1"/>
    <x v="36"/>
    <n v="76117"/>
    <s v="OFF-EN-10001137"/>
    <x v="1"/>
    <s v="Envelopes"/>
    <s v="#10 Gummed Flap White Envelopes, 100/Box"/>
    <n v="7000"/>
    <x v="0"/>
    <x v="287"/>
    <n v="0.2"/>
    <n v="2800"/>
    <n v="11200"/>
  </r>
  <r>
    <n v="1272"/>
    <s v="CA-2017-131695"/>
    <d v="2017-06-30T00:00:00"/>
    <x v="3"/>
    <x v="1"/>
    <x v="17"/>
    <x v="2"/>
    <x v="4"/>
    <s v="Ralph Arnett"/>
    <x v="0"/>
    <x v="9"/>
    <n v="10024"/>
    <s v="OFF-ST-10001476"/>
    <x v="1"/>
    <s v="Storage"/>
    <s v="Steel Personal Filing/Posting Tote"/>
    <n v="86000"/>
    <x v="2"/>
    <x v="520"/>
    <n v="0"/>
    <n v="0"/>
    <n v="602000"/>
  </r>
  <r>
    <n v="1273"/>
    <s v="CA-2016-137729"/>
    <d v="2016-05-05T00:00:00"/>
    <x v="0"/>
    <x v="5"/>
    <x v="5"/>
    <x v="0"/>
    <x v="4"/>
    <s v="Barry Franz"/>
    <x v="2"/>
    <x v="35"/>
    <n v="90004"/>
    <s v="OFF-ST-10001505"/>
    <x v="1"/>
    <s v="Storage"/>
    <s v="Perma STOR-ALL Hanging File Box, 13 1/8&quot;W x 12 1/4&quot;D x 10 1/2&quot;H"/>
    <n v="6000"/>
    <x v="8"/>
    <x v="33"/>
    <n v="0"/>
    <n v="0"/>
    <n v="6000"/>
  </r>
  <r>
    <n v="1274"/>
    <s v="US-2016-115455"/>
    <d v="2016-09-08T00:00:00"/>
    <x v="0"/>
    <x v="8"/>
    <x v="0"/>
    <x v="4"/>
    <x v="4"/>
    <s v="Sanjit Engle"/>
    <x v="0"/>
    <x v="30"/>
    <n v="60090"/>
    <s v="FUR-FU-10004671"/>
    <x v="0"/>
    <s v="Furnishings"/>
    <s v="Executive Impressions 12&quot; Wall Clock"/>
    <n v="15000"/>
    <x v="0"/>
    <x v="1"/>
    <n v="0.6"/>
    <n v="18000"/>
    <n v="12000"/>
  </r>
  <r>
    <n v="1275"/>
    <s v="CA-2017-128300"/>
    <d v="2017-11-24T00:00:00"/>
    <x v="3"/>
    <x v="0"/>
    <x v="16"/>
    <x v="3"/>
    <x v="0"/>
    <s v="Roland Schwarz"/>
    <x v="1"/>
    <x v="3"/>
    <n v="29483"/>
    <s v="TEC-PH-10002807"/>
    <x v="2"/>
    <s v="Phones"/>
    <s v="Motorla HX550 Universal Bluetooth Headset"/>
    <n v="80000"/>
    <x v="0"/>
    <x v="105"/>
    <n v="0"/>
    <n v="0"/>
    <n v="160000"/>
  </r>
  <r>
    <n v="1276"/>
    <s v="CA-2017-149048"/>
    <d v="2017-05-13T00:00:00"/>
    <x v="3"/>
    <x v="5"/>
    <x v="7"/>
    <x v="1"/>
    <x v="0"/>
    <s v="Brian Moss"/>
    <x v="1"/>
    <x v="8"/>
    <n v="47201"/>
    <s v="OFF-EN-10003296"/>
    <x v="1"/>
    <s v="Envelopes"/>
    <s v="Tyvek Side-Opening Peel &amp; Seel Expanding Envelopes"/>
    <n v="181000"/>
    <x v="0"/>
    <x v="591"/>
    <n v="0"/>
    <n v="0"/>
    <n v="362000"/>
  </r>
  <r>
    <n v="1277"/>
    <s v="CA-2017-108553"/>
    <d v="2017-04-23T00:00:00"/>
    <x v="3"/>
    <x v="3"/>
    <x v="27"/>
    <x v="2"/>
    <x v="0"/>
    <s v="Sally Knutson"/>
    <x v="0"/>
    <x v="15"/>
    <n v="10024"/>
    <s v="OFF-AP-10000026"/>
    <x v="1"/>
    <s v="Appliances"/>
    <s v="Tripp Lite Isotel 6 Outlet Surge Protector with Fax/Modem Protection"/>
    <n v="122000"/>
    <x v="0"/>
    <x v="592"/>
    <n v="0"/>
    <n v="0"/>
    <n v="244000"/>
  </r>
  <r>
    <n v="1278"/>
    <s v="CA-2016-165848"/>
    <d v="2016-06-04T00:00:00"/>
    <x v="0"/>
    <x v="1"/>
    <x v="18"/>
    <x v="1"/>
    <x v="0"/>
    <s v="Edward Nazzal"/>
    <x v="0"/>
    <x v="7"/>
    <n v="10035"/>
    <s v="OFF-PA-10000349"/>
    <x v="1"/>
    <s v="Paper"/>
    <s v="Easy-staple paper"/>
    <n v="20000"/>
    <x v="3"/>
    <x v="31"/>
    <n v="0"/>
    <n v="0"/>
    <n v="60000"/>
  </r>
  <r>
    <n v="1279"/>
    <s v="CA-2014-112718"/>
    <d v="2014-12-16T00:00:00"/>
    <x v="2"/>
    <x v="4"/>
    <x v="9"/>
    <x v="3"/>
    <x v="4"/>
    <s v="Kean Nguyen"/>
    <x v="1"/>
    <x v="1"/>
    <n v="32216"/>
    <s v="OFF-BI-10000591"/>
    <x v="1"/>
    <s v="Binders"/>
    <s v="Avery Binder Labels"/>
    <n v="2000"/>
    <x v="8"/>
    <x v="311"/>
    <n v="0.7"/>
    <n v="1400"/>
    <n v="600"/>
  </r>
  <r>
    <n v="1280"/>
    <s v="CA-2016-154053"/>
    <d v="2016-03-04T00:00:00"/>
    <x v="0"/>
    <x v="10"/>
    <x v="18"/>
    <x v="0"/>
    <x v="3"/>
    <s v="Michael Granlund"/>
    <x v="2"/>
    <x v="6"/>
    <n v="92024"/>
    <s v="OFF-AR-10003727"/>
    <x v="1"/>
    <s v="Art"/>
    <s v="Berol Giant Pencil Sharpener"/>
    <n v="17000"/>
    <x v="8"/>
    <x v="593"/>
    <n v="0"/>
    <n v="0"/>
    <n v="17000"/>
  </r>
  <r>
    <n v="1281"/>
    <s v="CA-2014-127446"/>
    <d v="2014-11-25T00:00:00"/>
    <x v="2"/>
    <x v="0"/>
    <x v="10"/>
    <x v="0"/>
    <x v="0"/>
    <s v="Matt Collister"/>
    <x v="1"/>
    <x v="32"/>
    <n v="76017"/>
    <s v="TEC-AC-10001635"/>
    <x v="2"/>
    <s v="Accessories"/>
    <s v="KeyTronic KT400U2 - Keyboard - Black"/>
    <n v="25000"/>
    <x v="3"/>
    <x v="36"/>
    <n v="0.2"/>
    <n v="15000"/>
    <n v="60000"/>
  </r>
  <r>
    <n v="1282"/>
    <s v="CA-2016-137204"/>
    <d v="2016-04-28T00:00:00"/>
    <x v="0"/>
    <x v="3"/>
    <x v="22"/>
    <x v="1"/>
    <x v="0"/>
    <s v="Bill Overfelt"/>
    <x v="1"/>
    <x v="3"/>
    <n v="90045"/>
    <s v="FUR-CH-10002304"/>
    <x v="0"/>
    <s v="Chairs"/>
    <s v="Global Stack Chair without Arms, Black"/>
    <n v="255000"/>
    <x v="0"/>
    <x v="455"/>
    <n v="0.2"/>
    <n v="102000"/>
    <n v="408000"/>
  </r>
  <r>
    <n v="1283"/>
    <s v="CA-2014-147298"/>
    <d v="2014-04-26T00:00:00"/>
    <x v="2"/>
    <x v="3"/>
    <x v="20"/>
    <x v="2"/>
    <x v="3"/>
    <s v="Aleksandra Gannaway"/>
    <x v="1"/>
    <x v="10"/>
    <n v="90049"/>
    <s v="FUR-CH-10004886"/>
    <x v="0"/>
    <s v="Chairs"/>
    <s v="Bevis Steel Folding Chairs"/>
    <n v="384000"/>
    <x v="3"/>
    <x v="264"/>
    <n v="0.2"/>
    <n v="230400"/>
    <n v="921600"/>
  </r>
  <r>
    <n v="1284"/>
    <s v="CA-2017-147942"/>
    <d v="2017-04-01T00:00:00"/>
    <x v="3"/>
    <x v="3"/>
    <x v="26"/>
    <x v="1"/>
    <x v="0"/>
    <s v="Maribeth Schnelling"/>
    <x v="0"/>
    <x v="13"/>
    <n v="94110"/>
    <s v="OFF-LA-10003663"/>
    <x v="1"/>
    <s v="Labels"/>
    <s v="Avery 498"/>
    <n v="6000"/>
    <x v="0"/>
    <x v="92"/>
    <n v="0"/>
    <n v="0"/>
    <n v="12000"/>
  </r>
  <r>
    <n v="1285"/>
    <s v="CA-2017-115931"/>
    <d v="2017-12-22T00:00:00"/>
    <x v="3"/>
    <x v="4"/>
    <x v="6"/>
    <x v="1"/>
    <x v="4"/>
    <s v="Jim Mitchum"/>
    <x v="1"/>
    <x v="22"/>
    <n v="88220"/>
    <s v="OFF-AR-10000369"/>
    <x v="1"/>
    <s v="Art"/>
    <s v="Design Ebony Sketching Pencil"/>
    <n v="7000"/>
    <x v="3"/>
    <x v="67"/>
    <n v="0"/>
    <n v="0"/>
    <n v="21000"/>
  </r>
  <r>
    <n v="1286"/>
    <s v="CA-2014-164861"/>
    <d v="2014-12-03T00:00:00"/>
    <x v="2"/>
    <x v="4"/>
    <x v="21"/>
    <x v="3"/>
    <x v="4"/>
    <s v="Matthew Clasen"/>
    <x v="1"/>
    <x v="36"/>
    <n v="63116"/>
    <s v="OFF-PA-10001972"/>
    <x v="1"/>
    <s v="Paper"/>
    <s v="Xerox 214"/>
    <n v="7000"/>
    <x v="6"/>
    <x v="26"/>
    <n v="0"/>
    <n v="0"/>
    <n v="28000"/>
  </r>
  <r>
    <n v="1287"/>
    <s v="CA-2017-127180"/>
    <d v="2017-10-22T00:00:00"/>
    <x v="3"/>
    <x v="2"/>
    <x v="6"/>
    <x v="1"/>
    <x v="4"/>
    <s v="Tom Ashbrook"/>
    <x v="2"/>
    <x v="35"/>
    <n v="10024"/>
    <s v="TEC-CO-10004722"/>
    <x v="2"/>
    <s v="Copiers"/>
    <s v="Canon imageCLASS 2200 Advanced Copier"/>
    <n v="11200000"/>
    <x v="6"/>
    <x v="594"/>
    <n v="0.2"/>
    <n v="8960000"/>
    <n v="35840000"/>
  </r>
  <r>
    <n v="1288"/>
    <s v="US-2017-165344"/>
    <d v="2017-11-13T00:00:00"/>
    <x v="3"/>
    <x v="0"/>
    <x v="7"/>
    <x v="3"/>
    <x v="2"/>
    <s v="Sean Braxton"/>
    <x v="1"/>
    <x v="25"/>
    <n v="45503"/>
    <s v="TEC-AC-10002399"/>
    <x v="2"/>
    <s v="Accessories"/>
    <s v="SanDisk Cruzer 32 GB USB Flash Drive"/>
    <n v="61000"/>
    <x v="6"/>
    <x v="592"/>
    <n v="0.2"/>
    <n v="48800"/>
    <n v="195200"/>
  </r>
  <r>
    <n v="1289"/>
    <s v="CA-2015-168186"/>
    <d v="2015-09-10T00:00:00"/>
    <x v="1"/>
    <x v="8"/>
    <x v="13"/>
    <x v="2"/>
    <x v="0"/>
    <s v="Aimee Bixby"/>
    <x v="0"/>
    <x v="3"/>
    <n v="74133"/>
    <s v="OFF-PA-10000477"/>
    <x v="1"/>
    <s v="Paper"/>
    <s v="Xerox 1952"/>
    <n v="15000"/>
    <x v="3"/>
    <x v="106"/>
    <n v="0"/>
    <n v="0"/>
    <n v="45000"/>
  </r>
  <r>
    <n v="1290"/>
    <s v="US-2017-110604"/>
    <d v="2017-05-15T00:00:00"/>
    <x v="3"/>
    <x v="5"/>
    <x v="4"/>
    <x v="2"/>
    <x v="0"/>
    <s v="Jason Fortune-"/>
    <x v="0"/>
    <x v="8"/>
    <n v="98103"/>
    <s v="FUR-FU-10000076"/>
    <x v="0"/>
    <s v="Furnishings"/>
    <s v="24-Hour Round Wall Clock"/>
    <n v="48000"/>
    <x v="0"/>
    <x v="47"/>
    <n v="0"/>
    <n v="0"/>
    <n v="96000"/>
  </r>
  <r>
    <n v="1291"/>
    <s v="CA-2015-116750"/>
    <d v="2015-07-05T00:00:00"/>
    <x v="1"/>
    <x v="7"/>
    <x v="5"/>
    <x v="2"/>
    <x v="0"/>
    <s v="Barbara Fisher"/>
    <x v="1"/>
    <x v="3"/>
    <n v="28314"/>
    <s v="FUR-FU-10003829"/>
    <x v="0"/>
    <s v="Furnishings"/>
    <s v="Stackable Trays"/>
    <n v="5000"/>
    <x v="0"/>
    <x v="151"/>
    <n v="0.2"/>
    <n v="2000"/>
    <n v="8000"/>
  </r>
  <r>
    <n v="1292"/>
    <s v="CA-2015-162369"/>
    <d v="2015-08-15T00:00:00"/>
    <x v="1"/>
    <x v="6"/>
    <x v="4"/>
    <x v="3"/>
    <x v="0"/>
    <s v="Tim Taslimi"/>
    <x v="1"/>
    <x v="2"/>
    <n v="90045"/>
    <s v="OFF-ST-10000046"/>
    <x v="1"/>
    <s v="Storage"/>
    <s v="Fellowes Super Stor/Drawer Files"/>
    <n v="485000"/>
    <x v="0"/>
    <x v="595"/>
    <n v="0"/>
    <n v="0"/>
    <n v="970000"/>
  </r>
  <r>
    <n v="1293"/>
    <s v="CA-2017-108441"/>
    <d v="2017-06-12T00:00:00"/>
    <x v="3"/>
    <x v="1"/>
    <x v="1"/>
    <x v="0"/>
    <x v="4"/>
    <s v="Sarah Bern"/>
    <x v="0"/>
    <x v="12"/>
    <n v="10035"/>
    <s v="OFF-PA-10000697"/>
    <x v="1"/>
    <s v="Paper"/>
    <s v="TOPS Voice Message Log Book, Flash Format"/>
    <n v="20000"/>
    <x v="6"/>
    <x v="191"/>
    <n v="0"/>
    <n v="0"/>
    <n v="80000"/>
  </r>
  <r>
    <n v="1294"/>
    <s v="CA-2015-169740"/>
    <d v="2015-02-20T00:00:00"/>
    <x v="1"/>
    <x v="11"/>
    <x v="14"/>
    <x v="1"/>
    <x v="4"/>
    <s v="Liz MacKendrick"/>
    <x v="0"/>
    <x v="16"/>
    <n v="71901"/>
    <s v="TEC-AC-10000927"/>
    <x v="2"/>
    <s v="Accessories"/>
    <s v="Anker Ultrathin Bluetooth Wireless Keyboard Aluminum Cover with Stand "/>
    <n v="150000"/>
    <x v="8"/>
    <x v="319"/>
    <n v="0"/>
    <n v="0"/>
    <n v="150000"/>
  </r>
  <r>
    <n v="1295"/>
    <s v="CA-2016-124051"/>
    <d v="2016-12-29T00:00:00"/>
    <x v="0"/>
    <x v="4"/>
    <x v="25"/>
    <x v="3"/>
    <x v="4"/>
    <s v="Kelly Andreada"/>
    <x v="0"/>
    <x v="22"/>
    <n v="60505"/>
    <s v="OFF-PA-10001289"/>
    <x v="1"/>
    <s v="Paper"/>
    <s v="White Computer Printout Paper by Universal"/>
    <n v="218000"/>
    <x v="4"/>
    <x v="596"/>
    <n v="0.2"/>
    <n v="261600"/>
    <n v="1046400"/>
  </r>
  <r>
    <n v="1296"/>
    <s v="CA-2016-149111"/>
    <d v="2016-04-17T00:00:00"/>
    <x v="0"/>
    <x v="3"/>
    <x v="11"/>
    <x v="0"/>
    <x v="2"/>
    <s v="Ben Ferrer"/>
    <x v="2"/>
    <x v="5"/>
    <n v="27604"/>
    <s v="TEC-PH-10003092"/>
    <x v="2"/>
    <s v="Phones"/>
    <s v="Motorola L804"/>
    <n v="184000"/>
    <x v="8"/>
    <x v="399"/>
    <n v="0.2"/>
    <n v="36800"/>
    <n v="147200"/>
  </r>
  <r>
    <n v="1297"/>
    <s v="CA-2014-131002"/>
    <d v="2014-09-07T00:00:00"/>
    <x v="2"/>
    <x v="8"/>
    <x v="29"/>
    <x v="3"/>
    <x v="4"/>
    <s v="Tom Boeckenhauer"/>
    <x v="0"/>
    <x v="31"/>
    <n v="74133"/>
    <s v="FUR-FU-10004270"/>
    <x v="0"/>
    <s v="Furnishings"/>
    <s v="Executive Impressions 13&quot; Clairmont Wall Clock"/>
    <n v="7000"/>
    <x v="3"/>
    <x v="67"/>
    <n v="0"/>
    <n v="0"/>
    <n v="21000"/>
  </r>
  <r>
    <n v="1298"/>
    <s v="US-2016-146794"/>
    <d v="2016-09-26T00:00:00"/>
    <x v="0"/>
    <x v="8"/>
    <x v="20"/>
    <x v="1"/>
    <x v="0"/>
    <s v="Sally Hughsby"/>
    <x v="1"/>
    <x v="13"/>
    <n v="92345"/>
    <s v="FUR-BO-10004467"/>
    <x v="0"/>
    <s v="Bookcases"/>
    <s v="Bestar Classic Bookcase"/>
    <n v="425000"/>
    <x v="1"/>
    <x v="597"/>
    <n v="0.15"/>
    <n v="318750"/>
    <n v="1806250"/>
  </r>
  <r>
    <n v="1299"/>
    <s v="CA-2017-112515"/>
    <d v="2017-09-17T00:00:00"/>
    <x v="3"/>
    <x v="8"/>
    <x v="11"/>
    <x v="0"/>
    <x v="3"/>
    <s v="Alan Schoenberger"/>
    <x v="1"/>
    <x v="3"/>
    <n v="84604"/>
    <s v="OFF-BI-10000829"/>
    <x v="1"/>
    <s v="Binders"/>
    <s v="Avery Non-Stick Binders"/>
    <n v="11000"/>
    <x v="3"/>
    <x v="189"/>
    <n v="0.2"/>
    <n v="6600"/>
    <n v="26400"/>
  </r>
  <r>
    <n v="1300"/>
    <s v="CA-2016-150343"/>
    <d v="2016-08-16T00:00:00"/>
    <x v="0"/>
    <x v="6"/>
    <x v="9"/>
    <x v="3"/>
    <x v="0"/>
    <s v="Pete Kriz"/>
    <x v="0"/>
    <x v="19"/>
    <n v="94110"/>
    <s v="OFF-EN-10004030"/>
    <x v="1"/>
    <s v="Envelopes"/>
    <s v="Convenience Packs of Business Envelopes"/>
    <n v="11000"/>
    <x v="3"/>
    <x v="189"/>
    <n v="0"/>
    <n v="0"/>
    <n v="33000"/>
  </r>
  <r>
    <n v="1301"/>
    <s v="CA-2015-135538"/>
    <d v="2015-12-24T00:00:00"/>
    <x v="1"/>
    <x v="4"/>
    <x v="16"/>
    <x v="3"/>
    <x v="0"/>
    <s v="Harold Ryan"/>
    <x v="1"/>
    <x v="21"/>
    <n v="85234"/>
    <s v="FUR-CH-10004287"/>
    <x v="0"/>
    <s v="Chairs"/>
    <s v="SAFCO Arco Folding Chair"/>
    <n v="884000"/>
    <x v="6"/>
    <x v="598"/>
    <n v="0.2"/>
    <n v="707200"/>
    <n v="2828800"/>
  </r>
  <r>
    <n v="1302"/>
    <s v="CA-2017-123372"/>
    <d v="2017-11-28T00:00:00"/>
    <x v="3"/>
    <x v="0"/>
    <x v="22"/>
    <x v="1"/>
    <x v="0"/>
    <s v="Deirdre Greer"/>
    <x v="1"/>
    <x v="19"/>
    <n v="10035"/>
    <s v="TEC-PH-10002834"/>
    <x v="2"/>
    <s v="Phones"/>
    <s v="Google Nexus 5"/>
    <n v="1980000"/>
    <x v="10"/>
    <x v="599"/>
    <n v="0"/>
    <n v="0"/>
    <n v="21780000"/>
  </r>
  <r>
    <n v="1303"/>
    <s v="CA-2017-159604"/>
    <d v="2017-04-14T00:00:00"/>
    <x v="3"/>
    <x v="3"/>
    <x v="19"/>
    <x v="3"/>
    <x v="0"/>
    <s v="Craig Leslie"/>
    <x v="2"/>
    <x v="25"/>
    <n v="65807"/>
    <s v="OFF-BI-10003460"/>
    <x v="1"/>
    <s v="Binders"/>
    <s v="Acco 3-Hole Punch"/>
    <n v="1000"/>
    <x v="0"/>
    <x v="311"/>
    <n v="0"/>
    <n v="0"/>
    <n v="2000"/>
  </r>
  <r>
    <n v="1304"/>
    <s v="CA-2016-164784"/>
    <d v="2016-05-01T00:00:00"/>
    <x v="0"/>
    <x v="5"/>
    <x v="26"/>
    <x v="0"/>
    <x v="0"/>
    <s v="Herbert Flentye"/>
    <x v="0"/>
    <x v="28"/>
    <n v="38109"/>
    <s v="OFF-LA-10001569"/>
    <x v="1"/>
    <s v="Labels"/>
    <s v="Avery 499"/>
    <n v="10000"/>
    <x v="8"/>
    <x v="151"/>
    <n v="0.2"/>
    <n v="2000"/>
    <n v="8000"/>
  </r>
  <r>
    <n v="1305"/>
    <s v="CA-2016-111794"/>
    <d v="2016-10-01T00:00:00"/>
    <x v="0"/>
    <x v="2"/>
    <x v="26"/>
    <x v="2"/>
    <x v="4"/>
    <s v="Hunter Glantz"/>
    <x v="0"/>
    <x v="17"/>
    <n v="79109"/>
    <s v="TEC-AC-10003832"/>
    <x v="2"/>
    <s v="Accessories"/>
    <s v="Imation 16GB Mini TravelDrive USB 2.0 Flash Drive"/>
    <n v="133000"/>
    <x v="3"/>
    <x v="481"/>
    <n v="0.2"/>
    <n v="79800"/>
    <n v="319200"/>
  </r>
  <r>
    <n v="1306"/>
    <s v="US-2015-139759"/>
    <d v="2015-08-25T00:00:00"/>
    <x v="1"/>
    <x v="6"/>
    <x v="10"/>
    <x v="2"/>
    <x v="4"/>
    <s v="Nancy Lomonaco"/>
    <x v="2"/>
    <x v="0"/>
    <n v="90045"/>
    <s v="FUR-CH-10002774"/>
    <x v="0"/>
    <s v="Chairs"/>
    <s v="Global Deluxe Stacking Chair, Gray"/>
    <n v="72000"/>
    <x v="8"/>
    <x v="126"/>
    <n v="0.2"/>
    <n v="14400"/>
    <n v="57600"/>
  </r>
  <r>
    <n v="1307"/>
    <s v="CA-2014-126403"/>
    <d v="2014-09-09T00:00:00"/>
    <x v="2"/>
    <x v="8"/>
    <x v="3"/>
    <x v="1"/>
    <x v="0"/>
    <s v="Rick Reed"/>
    <x v="1"/>
    <x v="6"/>
    <n v="1852"/>
    <s v="OFF-PA-10001144"/>
    <x v="1"/>
    <s v="Paper"/>
    <s v="Xerox 1913"/>
    <n v="167000"/>
    <x v="3"/>
    <x v="600"/>
    <n v="0"/>
    <n v="0"/>
    <n v="501000"/>
  </r>
  <r>
    <n v="1308"/>
    <s v="CA-2017-136875"/>
    <d v="2017-12-03T00:00:00"/>
    <x v="3"/>
    <x v="4"/>
    <x v="21"/>
    <x v="2"/>
    <x v="0"/>
    <s v="Toby Carlisle"/>
    <x v="0"/>
    <x v="24"/>
    <n v="92024"/>
    <s v="OFF-PA-10000357"/>
    <x v="1"/>
    <s v="Paper"/>
    <s v="Xerox 1888"/>
    <n v="123000"/>
    <x v="3"/>
    <x v="403"/>
    <n v="0"/>
    <n v="0"/>
    <n v="369000"/>
  </r>
  <r>
    <n v="1309"/>
    <s v="CA-2017-132185"/>
    <d v="2017-11-27T00:00:00"/>
    <x v="3"/>
    <x v="0"/>
    <x v="8"/>
    <x v="2"/>
    <x v="0"/>
    <s v="Doug Bickford"/>
    <x v="0"/>
    <x v="7"/>
    <n v="28806"/>
    <s v="OFF-AR-10000422"/>
    <x v="1"/>
    <s v="Art"/>
    <s v="Pencil and Crayon Sharpener"/>
    <n v="7000"/>
    <x v="1"/>
    <x v="188"/>
    <n v="0.2"/>
    <n v="7000"/>
    <n v="28000"/>
  </r>
  <r>
    <n v="1310"/>
    <s v="US-2014-160780"/>
    <d v="2014-06-21T00:00:00"/>
    <x v="2"/>
    <x v="1"/>
    <x v="30"/>
    <x v="2"/>
    <x v="0"/>
    <s v="Stewart Visinsky"/>
    <x v="0"/>
    <x v="35"/>
    <n v="81001"/>
    <s v="OFF-BI-10001116"/>
    <x v="1"/>
    <s v="Binders"/>
    <s v="Wilson Jones 1&quot; Hanging DublLock Ring Binders"/>
    <n v="12000"/>
    <x v="2"/>
    <x v="51"/>
    <n v="0.7"/>
    <n v="58799.999999999993"/>
    <n v="25200.000000000007"/>
  </r>
  <r>
    <n v="1311"/>
    <s v="CA-2017-127026"/>
    <d v="2017-01-21T00:00:00"/>
    <x v="3"/>
    <x v="9"/>
    <x v="30"/>
    <x v="2"/>
    <x v="0"/>
    <s v="Mick Hernandez"/>
    <x v="2"/>
    <x v="26"/>
    <n v="49201"/>
    <s v="OFF-BI-10000546"/>
    <x v="1"/>
    <s v="Binders"/>
    <s v="Avery Durable Binders"/>
    <n v="21000"/>
    <x v="1"/>
    <x v="82"/>
    <n v="0"/>
    <n v="0"/>
    <n v="105000"/>
  </r>
  <r>
    <n v="1312"/>
    <s v="CA-2017-137085"/>
    <d v="2017-06-29T00:00:00"/>
    <x v="3"/>
    <x v="1"/>
    <x v="25"/>
    <x v="3"/>
    <x v="0"/>
    <s v="Carol Triggs"/>
    <x v="0"/>
    <x v="17"/>
    <n v="90004"/>
    <s v="OFF-BI-10000632"/>
    <x v="1"/>
    <s v="Binders"/>
    <s v="Satellite Sectional Post Binders"/>
    <n v="313000"/>
    <x v="5"/>
    <x v="601"/>
    <n v="0.2"/>
    <n v="563400"/>
    <n v="2253600"/>
  </r>
  <r>
    <n v="1313"/>
    <s v="CA-2016-133123"/>
    <d v="2016-09-06T00:00:00"/>
    <x v="0"/>
    <x v="8"/>
    <x v="24"/>
    <x v="4"/>
    <x v="0"/>
    <s v="Karl Braun"/>
    <x v="0"/>
    <x v="17"/>
    <n v="27360"/>
    <s v="OFF-EN-10003055"/>
    <x v="1"/>
    <s v="Envelopes"/>
    <s v="Blue String-Tie &amp; Button Interoffice Envelopes, 10 x 13"/>
    <n v="96000"/>
    <x v="3"/>
    <x v="602"/>
    <n v="0.2"/>
    <n v="57600"/>
    <n v="230400"/>
  </r>
  <r>
    <n v="1314"/>
    <s v="US-2016-128195"/>
    <d v="2016-08-04T00:00:00"/>
    <x v="0"/>
    <x v="6"/>
    <x v="18"/>
    <x v="0"/>
    <x v="0"/>
    <s v="Ralph Arnett"/>
    <x v="0"/>
    <x v="28"/>
    <n v="61604"/>
    <s v="OFF-BI-10002003"/>
    <x v="1"/>
    <s v="Binders"/>
    <s v="Ibico Presentation Index for Binding Systems"/>
    <n v="4000"/>
    <x v="1"/>
    <x v="40"/>
    <n v="0.8"/>
    <n v="16000"/>
    <n v="4000"/>
  </r>
  <r>
    <n v="1315"/>
    <s v="CA-2015-153220"/>
    <d v="2015-11-12T00:00:00"/>
    <x v="1"/>
    <x v="0"/>
    <x v="1"/>
    <x v="0"/>
    <x v="1"/>
    <s v="Yoseph Carroll"/>
    <x v="1"/>
    <x v="8"/>
    <n v="90032"/>
    <s v="OFF-PA-10003016"/>
    <x v="1"/>
    <s v="Paper"/>
    <s v="Adams &quot;While You Were Out&quot; Message Pads"/>
    <n v="16000"/>
    <x v="1"/>
    <x v="191"/>
    <n v="0"/>
    <n v="0"/>
    <n v="80000"/>
  </r>
  <r>
    <n v="1316"/>
    <s v="CA-2014-123064"/>
    <d v="2014-06-30T00:00:00"/>
    <x v="2"/>
    <x v="1"/>
    <x v="17"/>
    <x v="1"/>
    <x v="0"/>
    <s v="Russell Applegate"/>
    <x v="0"/>
    <x v="6"/>
    <n v="60653"/>
    <s v="OFF-AR-10004582"/>
    <x v="1"/>
    <s v="Art"/>
    <s v="BIC Brite Liner Grip Highlighters"/>
    <n v="6000"/>
    <x v="6"/>
    <x v="13"/>
    <n v="0.2"/>
    <n v="4800"/>
    <n v="19200"/>
  </r>
  <r>
    <n v="1317"/>
    <s v="CA-2017-156412"/>
    <d v="2017-12-04T00:00:00"/>
    <x v="3"/>
    <x v="4"/>
    <x v="18"/>
    <x v="1"/>
    <x v="3"/>
    <s v="Charles McCrossin"/>
    <x v="0"/>
    <x v="28"/>
    <n v="19134"/>
    <s v="OFF-BI-10004364"/>
    <x v="1"/>
    <s v="Binders"/>
    <s v="Storex Dura Pro Binders"/>
    <n v="30000"/>
    <x v="3"/>
    <x v="15"/>
    <n v="0.7"/>
    <n v="62999.999999999993"/>
    <n v="27000.000000000007"/>
  </r>
  <r>
    <n v="1318"/>
    <s v="US-2016-144211"/>
    <d v="2016-08-28T00:00:00"/>
    <x v="0"/>
    <x v="6"/>
    <x v="22"/>
    <x v="2"/>
    <x v="0"/>
    <s v="Chad Sievert"/>
    <x v="0"/>
    <x v="26"/>
    <n v="80112"/>
    <s v="OFF-PA-10002246"/>
    <x v="1"/>
    <s v="Paper"/>
    <s v="Wirebound Four 2-3/4 x 5 Forms per Page, 400 Sets per Book"/>
    <n v="16000"/>
    <x v="3"/>
    <x v="4"/>
    <n v="0.2"/>
    <n v="9600"/>
    <n v="38400"/>
  </r>
  <r>
    <n v="1319"/>
    <s v="CA-2016-138079"/>
    <d v="2016-01-22T00:00:00"/>
    <x v="0"/>
    <x v="9"/>
    <x v="6"/>
    <x v="1"/>
    <x v="0"/>
    <s v="Anthony Johnson"/>
    <x v="1"/>
    <x v="0"/>
    <n v="98115"/>
    <s v="FUR-FU-10001475"/>
    <x v="0"/>
    <s v="Furnishings"/>
    <s v="Contract Clock, 14&quot;, Brown"/>
    <n v="110000"/>
    <x v="1"/>
    <x v="603"/>
    <n v="0"/>
    <n v="0"/>
    <n v="550000"/>
  </r>
  <r>
    <n v="1320"/>
    <s v="CA-2014-143182"/>
    <d v="2014-10-15T00:00:00"/>
    <x v="2"/>
    <x v="2"/>
    <x v="4"/>
    <x v="1"/>
    <x v="0"/>
    <s v="Dan Lawera"/>
    <x v="0"/>
    <x v="13"/>
    <n v="33012"/>
    <s v="FUR-FU-10004270"/>
    <x v="0"/>
    <s v="Furnishings"/>
    <s v="Executive Impressions 13&quot; Clairmont Wall Clock"/>
    <n v="7000"/>
    <x v="8"/>
    <x v="215"/>
    <n v="0.2"/>
    <n v="1400"/>
    <n v="5600"/>
  </r>
  <r>
    <n v="1321"/>
    <s v="CA-2016-161662"/>
    <d v="2016-02-07T00:00:00"/>
    <x v="0"/>
    <x v="11"/>
    <x v="29"/>
    <x v="2"/>
    <x v="4"/>
    <s v="Bobby Elias"/>
    <x v="0"/>
    <x v="3"/>
    <n v="43130"/>
    <s v="OFF-PA-10003465"/>
    <x v="1"/>
    <s v="Paper"/>
    <s v="Xerox 1912"/>
    <n v="31000"/>
    <x v="0"/>
    <x v="270"/>
    <n v="0.2"/>
    <n v="12400"/>
    <n v="49600"/>
  </r>
  <r>
    <n v="1322"/>
    <s v="CA-2014-145317"/>
    <d v="2014-03-18T00:00:00"/>
    <x v="2"/>
    <x v="10"/>
    <x v="15"/>
    <x v="2"/>
    <x v="2"/>
    <s v="Sean Miller"/>
    <x v="2"/>
    <x v="33"/>
    <n v="32216"/>
    <s v="TEC-MA-10003626"/>
    <x v="2"/>
    <s v="Machines"/>
    <s v="Hewlett-Packard Deskjet 6540 Color Inkjet Printer"/>
    <n v="822000"/>
    <x v="6"/>
    <x v="604"/>
    <n v="0.5"/>
    <n v="1644000"/>
    <n v="1644000"/>
  </r>
  <r>
    <n v="1323"/>
    <s v="CA-2014-143413"/>
    <d v="2014-05-24T00:00:00"/>
    <x v="2"/>
    <x v="5"/>
    <x v="16"/>
    <x v="0"/>
    <x v="0"/>
    <s v="Resi Pölking"/>
    <x v="0"/>
    <x v="33"/>
    <n v="21215"/>
    <s v="OFF-PA-10002319"/>
    <x v="1"/>
    <s v="Paper"/>
    <s v="Xerox 1944"/>
    <n v="117000"/>
    <x v="3"/>
    <x v="605"/>
    <n v="0"/>
    <n v="0"/>
    <n v="351000"/>
  </r>
  <r>
    <n v="1324"/>
    <s v="CA-2017-156818"/>
    <d v="2017-07-11T00:00:00"/>
    <x v="3"/>
    <x v="7"/>
    <x v="2"/>
    <x v="1"/>
    <x v="0"/>
    <s v="Joy Daniels"/>
    <x v="0"/>
    <x v="23"/>
    <n v="10009"/>
    <s v="TEC-AC-10002323"/>
    <x v="2"/>
    <s v="Accessories"/>
    <s v="SanDisk Ultra 32 GB MicroSDHC Class 10 Memory Card"/>
    <n v="177000"/>
    <x v="4"/>
    <x v="606"/>
    <n v="0"/>
    <n v="0"/>
    <n v="1062000"/>
  </r>
  <r>
    <n v="1325"/>
    <s v="CA-2017-155873"/>
    <d v="2017-06-16T00:00:00"/>
    <x v="3"/>
    <x v="1"/>
    <x v="9"/>
    <x v="3"/>
    <x v="0"/>
    <s v="Alejandro Ballentine"/>
    <x v="2"/>
    <x v="13"/>
    <n v="88220"/>
    <s v="OFF-SU-10001165"/>
    <x v="1"/>
    <s v="Supplies"/>
    <s v="Acme Elite Stainless Steel Scissors"/>
    <n v="17000"/>
    <x v="0"/>
    <x v="179"/>
    <n v="0"/>
    <n v="0"/>
    <n v="34000"/>
  </r>
  <r>
    <n v="1326"/>
    <s v="CA-2015-121797"/>
    <d v="2015-01-30T00:00:00"/>
    <x v="1"/>
    <x v="9"/>
    <x v="17"/>
    <x v="1"/>
    <x v="0"/>
    <s v="Charles Crestani"/>
    <x v="0"/>
    <x v="18"/>
    <n v="90049"/>
    <s v="FUR-FU-10001876"/>
    <x v="0"/>
    <s v="Furnishings"/>
    <s v="Computer Room Manger, 14&quot;"/>
    <n v="228000"/>
    <x v="2"/>
    <x v="607"/>
    <n v="0"/>
    <n v="0"/>
    <n v="1596000"/>
  </r>
  <r>
    <n v="1327"/>
    <s v="US-2015-120572"/>
    <d v="2015-12-11T00:00:00"/>
    <x v="1"/>
    <x v="4"/>
    <x v="2"/>
    <x v="0"/>
    <x v="0"/>
    <s v="Gary Hwang"/>
    <x v="0"/>
    <x v="24"/>
    <n v="32216"/>
    <s v="OFF-BI-10001098"/>
    <x v="1"/>
    <s v="Binders"/>
    <s v="Acco D-Ring Binder w/DublLock"/>
    <n v="33000"/>
    <x v="0"/>
    <x v="84"/>
    <n v="0.7"/>
    <n v="46200"/>
    <n v="19800"/>
  </r>
  <r>
    <n v="1328"/>
    <s v="CA-2017-132430"/>
    <d v="2017-10-09T00:00:00"/>
    <x v="3"/>
    <x v="2"/>
    <x v="3"/>
    <x v="2"/>
    <x v="1"/>
    <s v="Cathy Prescott"/>
    <x v="1"/>
    <x v="23"/>
    <n v="44107"/>
    <s v="FUR-FU-10003577"/>
    <x v="0"/>
    <s v="Furnishings"/>
    <s v="Nu-Dell Leatherette Frames"/>
    <n v="46000"/>
    <x v="6"/>
    <x v="399"/>
    <n v="0.2"/>
    <n v="36800"/>
    <n v="147200"/>
  </r>
  <r>
    <n v="1329"/>
    <s v="CA-2017-146031"/>
    <d v="2017-07-29T00:00:00"/>
    <x v="3"/>
    <x v="7"/>
    <x v="25"/>
    <x v="1"/>
    <x v="0"/>
    <s v="Gary McGarr"/>
    <x v="0"/>
    <x v="13"/>
    <n v="12180"/>
    <s v="OFF-AR-10002656"/>
    <x v="1"/>
    <s v="Art"/>
    <s v="Sanford Liquid Accent Highlighters"/>
    <n v="14000"/>
    <x v="5"/>
    <x v="464"/>
    <n v="0"/>
    <n v="0"/>
    <n v="126000"/>
  </r>
  <r>
    <n v="1330"/>
    <s v="CA-2014-110100"/>
    <d v="2014-04-25T00:00:00"/>
    <x v="2"/>
    <x v="3"/>
    <x v="10"/>
    <x v="2"/>
    <x v="0"/>
    <s v="Lena Creighton"/>
    <x v="0"/>
    <x v="2"/>
    <n v="28403"/>
    <s v="TEC-PH-10004531"/>
    <x v="2"/>
    <s v="Phones"/>
    <s v="AT&amp;T CL2909"/>
    <n v="303000"/>
    <x v="3"/>
    <x v="608"/>
    <n v="0.2"/>
    <n v="181800"/>
    <n v="727200"/>
  </r>
  <r>
    <n v="1331"/>
    <s v="CA-2015-103723"/>
    <d v="2015-12-01T00:00:00"/>
    <x v="1"/>
    <x v="4"/>
    <x v="26"/>
    <x v="2"/>
    <x v="0"/>
    <s v="Beth Thompson"/>
    <x v="2"/>
    <x v="10"/>
    <n v="98105"/>
    <s v="OFF-AR-10003251"/>
    <x v="1"/>
    <s v="Art"/>
    <s v="Prang Drawing Pencil Set"/>
    <n v="7000"/>
    <x v="1"/>
    <x v="188"/>
    <n v="0"/>
    <n v="0"/>
    <n v="35000"/>
  </r>
  <r>
    <n v="1332"/>
    <s v="CA-2014-127187"/>
    <d v="2014-12-04T00:00:00"/>
    <x v="2"/>
    <x v="4"/>
    <x v="18"/>
    <x v="2"/>
    <x v="0"/>
    <s v="Cathy Prescott"/>
    <x v="1"/>
    <x v="35"/>
    <n v="10024"/>
    <s v="TEC-PH-10000673"/>
    <x v="2"/>
    <s v="Phones"/>
    <s v="Plantronics Voyager Pro HD - Bluetooth Headset"/>
    <n v="130000"/>
    <x v="0"/>
    <x v="157"/>
    <n v="0"/>
    <n v="0"/>
    <n v="260000"/>
  </r>
  <r>
    <n v="1333"/>
    <s v="CA-2017-128475"/>
    <d v="2017-08-26T00:00:00"/>
    <x v="3"/>
    <x v="6"/>
    <x v="20"/>
    <x v="0"/>
    <x v="1"/>
    <s v="Steve Carroll"/>
    <x v="2"/>
    <x v="15"/>
    <n v="31907"/>
    <s v="TEC-AC-10000158"/>
    <x v="2"/>
    <s v="Accessories"/>
    <s v="Sony 64GB Class 10 Micro SDHC R40 Memory Card"/>
    <n v="180000"/>
    <x v="0"/>
    <x v="584"/>
    <n v="0"/>
    <n v="0"/>
    <n v="360000"/>
  </r>
  <r>
    <n v="1334"/>
    <s v="CA-2014-100006"/>
    <d v="2014-09-07T00:00:00"/>
    <x v="2"/>
    <x v="8"/>
    <x v="29"/>
    <x v="1"/>
    <x v="4"/>
    <s v="Dennis Kane"/>
    <x v="0"/>
    <x v="23"/>
    <n v="10024"/>
    <s v="TEC-PH-10002075"/>
    <x v="2"/>
    <s v="Phones"/>
    <s v="AT&amp;T EL51110 DECT"/>
    <n v="378000"/>
    <x v="3"/>
    <x v="609"/>
    <n v="0"/>
    <n v="0"/>
    <n v="1134000"/>
  </r>
  <r>
    <n v="1335"/>
    <s v="CA-2017-144827"/>
    <d v="2017-12-21T00:00:00"/>
    <x v="3"/>
    <x v="4"/>
    <x v="30"/>
    <x v="1"/>
    <x v="0"/>
    <s v="Sanjit Engle"/>
    <x v="0"/>
    <x v="29"/>
    <n v="92627"/>
    <s v="OFF-ST-10004340"/>
    <x v="1"/>
    <s v="Storage"/>
    <s v="Fellowes Mobile File Cart, Black"/>
    <n v="349000"/>
    <x v="0"/>
    <x v="251"/>
    <n v="0"/>
    <n v="0"/>
    <n v="698000"/>
  </r>
  <r>
    <n v="1336"/>
    <s v="CA-2014-110030"/>
    <d v="2014-12-06T00:00:00"/>
    <x v="2"/>
    <x v="4"/>
    <x v="24"/>
    <x v="3"/>
    <x v="0"/>
    <s v="Luke Foster"/>
    <x v="0"/>
    <x v="23"/>
    <n v="77095"/>
    <s v="FUR-FU-10002759"/>
    <x v="0"/>
    <s v="Furnishings"/>
    <s v="12-1/2 Diameter Round Wall Clock"/>
    <n v="24000"/>
    <x v="3"/>
    <x v="126"/>
    <n v="0.6"/>
    <n v="43200"/>
    <n v="28800"/>
  </r>
  <r>
    <n v="1337"/>
    <s v="CA-2014-121286"/>
    <d v="2014-11-04T00:00:00"/>
    <x v="2"/>
    <x v="0"/>
    <x v="18"/>
    <x v="0"/>
    <x v="4"/>
    <s v="Odella Nelson"/>
    <x v="1"/>
    <x v="11"/>
    <n v="27511"/>
    <s v="OFF-FA-10000585"/>
    <x v="1"/>
    <s v="Fasteners"/>
    <s v="OIC Bulk Pack Metal Binder Clips"/>
    <n v="6000"/>
    <x v="3"/>
    <x v="9"/>
    <n v="0.2"/>
    <n v="3600"/>
    <n v="14400"/>
  </r>
  <r>
    <n v="1338"/>
    <s v="CA-2016-164735"/>
    <d v="2016-04-14T00:00:00"/>
    <x v="0"/>
    <x v="3"/>
    <x v="19"/>
    <x v="1"/>
    <x v="0"/>
    <s v="Tom Boeckenhauer"/>
    <x v="0"/>
    <x v="9"/>
    <n v="22304"/>
    <s v="OFF-ST-10001558"/>
    <x v="1"/>
    <s v="Storage"/>
    <s v="Acco Perma 4000 Stacking Storage Drawers"/>
    <n v="82000"/>
    <x v="1"/>
    <x v="291"/>
    <n v="0"/>
    <n v="0"/>
    <n v="410000"/>
  </r>
  <r>
    <n v="1339"/>
    <s v="CA-2014-153479"/>
    <d v="2014-10-04T00:00:00"/>
    <x v="2"/>
    <x v="2"/>
    <x v="18"/>
    <x v="3"/>
    <x v="0"/>
    <s v="David Flashing"/>
    <x v="0"/>
    <x v="9"/>
    <n v="94591"/>
    <s v="OFF-LA-10004689"/>
    <x v="1"/>
    <s v="Labels"/>
    <s v="Avery 512"/>
    <n v="15000"/>
    <x v="1"/>
    <x v="36"/>
    <n v="0"/>
    <n v="0"/>
    <n v="75000"/>
  </r>
  <r>
    <n v="1340"/>
    <s v="CA-2017-149888"/>
    <d v="2017-11-07T00:00:00"/>
    <x v="3"/>
    <x v="0"/>
    <x v="29"/>
    <x v="3"/>
    <x v="4"/>
    <s v="Emily Phan"/>
    <x v="0"/>
    <x v="34"/>
    <n v="19120"/>
    <s v="TEC-PH-10003811"/>
    <x v="2"/>
    <s v="Phones"/>
    <s v="Jabra Supreme Plus Driver Edition Headset"/>
    <n v="480000"/>
    <x v="1"/>
    <x v="502"/>
    <n v="0.4"/>
    <n v="960000"/>
    <n v="1440000"/>
  </r>
  <r>
    <n v="1341"/>
    <s v="CA-2017-119193"/>
    <d v="2017-12-22T00:00:00"/>
    <x v="3"/>
    <x v="4"/>
    <x v="6"/>
    <x v="3"/>
    <x v="4"/>
    <s v="Sally Knutson"/>
    <x v="0"/>
    <x v="2"/>
    <n v="43615"/>
    <s v="OFF-BI-10000848"/>
    <x v="1"/>
    <s v="Binders"/>
    <s v="Angle-D Ring Binders"/>
    <n v="4000"/>
    <x v="8"/>
    <x v="75"/>
    <n v="0.7"/>
    <n v="2800"/>
    <n v="1200"/>
  </r>
  <r>
    <n v="1342"/>
    <s v="CA-2017-104801"/>
    <d v="2017-02-13T00:00:00"/>
    <x v="3"/>
    <x v="11"/>
    <x v="7"/>
    <x v="2"/>
    <x v="0"/>
    <s v="Fred Harton"/>
    <x v="0"/>
    <x v="14"/>
    <n v="98105"/>
    <s v="OFF-AR-10001547"/>
    <x v="1"/>
    <s v="Art"/>
    <s v="Newell 311"/>
    <n v="7000"/>
    <x v="3"/>
    <x v="67"/>
    <n v="0"/>
    <n v="0"/>
    <n v="21000"/>
  </r>
  <r>
    <n v="1343"/>
    <s v="CA-2014-107594"/>
    <d v="2014-07-02T00:00:00"/>
    <x v="2"/>
    <x v="7"/>
    <x v="28"/>
    <x v="2"/>
    <x v="0"/>
    <s v="Eric Hoffmann"/>
    <x v="0"/>
    <x v="1"/>
    <n v="7060"/>
    <s v="TEC-PH-10002923"/>
    <x v="2"/>
    <s v="Phones"/>
    <s v="Logitech B530 USB Headset - headset - Full size, Binaural"/>
    <n v="30000"/>
    <x v="0"/>
    <x v="31"/>
    <n v="0"/>
    <n v="0"/>
    <n v="60000"/>
  </r>
  <r>
    <n v="1344"/>
    <s v="CA-2015-129770"/>
    <d v="2015-02-21T00:00:00"/>
    <x v="1"/>
    <x v="11"/>
    <x v="30"/>
    <x v="3"/>
    <x v="4"/>
    <s v="Joe Elijah"/>
    <x v="0"/>
    <x v="6"/>
    <n v="88001"/>
    <s v="OFF-PA-10000249"/>
    <x v="1"/>
    <s v="Paper"/>
    <s v="Easy-staple paper"/>
    <n v="30000"/>
    <x v="6"/>
    <x v="160"/>
    <n v="0"/>
    <n v="0"/>
    <n v="120000"/>
  </r>
  <r>
    <n v="1345"/>
    <s v="CA-2015-115798"/>
    <d v="2015-11-13T00:00:00"/>
    <x v="1"/>
    <x v="0"/>
    <x v="7"/>
    <x v="2"/>
    <x v="0"/>
    <s v="Ken Lonsdale"/>
    <x v="0"/>
    <x v="8"/>
    <n v="19711"/>
    <s v="TEC-PH-10003691"/>
    <x v="2"/>
    <s v="Phones"/>
    <s v="BlackBerry Q10"/>
    <n v="378000"/>
    <x v="3"/>
    <x v="609"/>
    <n v="0"/>
    <n v="0"/>
    <n v="1134000"/>
  </r>
  <r>
    <n v="1346"/>
    <s v="CA-2017-122707"/>
    <d v="2017-04-16T00:00:00"/>
    <x v="3"/>
    <x v="3"/>
    <x v="9"/>
    <x v="3"/>
    <x v="0"/>
    <s v="Edward Becker"/>
    <x v="1"/>
    <x v="0"/>
    <n v="35244"/>
    <s v="OFF-SU-10000157"/>
    <x v="1"/>
    <s v="Supplies"/>
    <s v="Compact Automatic Electric Letter Opener"/>
    <n v="478000"/>
    <x v="6"/>
    <x v="610"/>
    <n v="0"/>
    <n v="0"/>
    <n v="1912000"/>
  </r>
  <r>
    <n v="1347"/>
    <s v="CA-2016-165015"/>
    <d v="2016-02-25T00:00:00"/>
    <x v="0"/>
    <x v="11"/>
    <x v="10"/>
    <x v="2"/>
    <x v="0"/>
    <s v="Bruce Degenhardt"/>
    <x v="0"/>
    <x v="28"/>
    <n v="43055"/>
    <s v="OFF-EN-10003134"/>
    <x v="1"/>
    <s v="Envelopes"/>
    <s v="Staple envelope"/>
    <n v="10000"/>
    <x v="1"/>
    <x v="76"/>
    <n v="0.2"/>
    <n v="10000"/>
    <n v="40000"/>
  </r>
  <r>
    <n v="1348"/>
    <s v="CA-2014-149244"/>
    <d v="2014-11-04T00:00:00"/>
    <x v="2"/>
    <x v="0"/>
    <x v="18"/>
    <x v="1"/>
    <x v="0"/>
    <s v="MaryBeth Skach"/>
    <x v="0"/>
    <x v="30"/>
    <n v="92037"/>
    <s v="FUR-FU-10004671"/>
    <x v="0"/>
    <s v="Furnishings"/>
    <s v="Executive Impressions 12&quot; Wall Clock"/>
    <n v="15000"/>
    <x v="0"/>
    <x v="1"/>
    <n v="0"/>
    <n v="0"/>
    <n v="30000"/>
  </r>
  <r>
    <n v="1349"/>
    <s v="CA-2015-140144"/>
    <d v="2015-06-20T00:00:00"/>
    <x v="1"/>
    <x v="1"/>
    <x v="14"/>
    <x v="1"/>
    <x v="4"/>
    <s v="Stewart Carmichael"/>
    <x v="1"/>
    <x v="20"/>
    <n v="94122"/>
    <s v="FUR-FU-10002253"/>
    <x v="0"/>
    <s v="Furnishings"/>
    <s v="Howard Miller 13&quot; Diameter Pewter Finish Round Wall Clock"/>
    <n v="104000"/>
    <x v="4"/>
    <x v="154"/>
    <n v="0"/>
    <n v="0"/>
    <n v="624000"/>
  </r>
  <r>
    <n v="1350"/>
    <s v="CA-2017-163321"/>
    <d v="2017-08-07T00:00:00"/>
    <x v="3"/>
    <x v="6"/>
    <x v="29"/>
    <x v="2"/>
    <x v="1"/>
    <s v="Fred McMath"/>
    <x v="0"/>
    <x v="28"/>
    <n v="28540"/>
    <s v="TEC-AC-10004571"/>
    <x v="2"/>
    <s v="Accessories"/>
    <s v="Logitech G700s Rechargeable Gaming Mouse"/>
    <n v="160000"/>
    <x v="8"/>
    <x v="105"/>
    <n v="0.2"/>
    <n v="32000"/>
    <n v="128000"/>
  </r>
  <r>
    <n v="1351"/>
    <s v="CA-2014-155887"/>
    <d v="2014-05-12T00:00:00"/>
    <x v="2"/>
    <x v="5"/>
    <x v="1"/>
    <x v="2"/>
    <x v="4"/>
    <s v="Kean Thornton"/>
    <x v="0"/>
    <x v="26"/>
    <n v="2038"/>
    <s v="FUR-TA-10002228"/>
    <x v="0"/>
    <s v="Tables"/>
    <s v="Bevis Traditional Conference Table Top, Plinth Base"/>
    <n v="701000"/>
    <x v="3"/>
    <x v="611"/>
    <n v="0.3"/>
    <n v="630900"/>
    <n v="1472100"/>
  </r>
  <r>
    <n v="1352"/>
    <s v="US-2015-165449"/>
    <d v="2015-11-22T00:00:00"/>
    <x v="1"/>
    <x v="0"/>
    <x v="6"/>
    <x v="3"/>
    <x v="4"/>
    <s v="Anne Pryor"/>
    <x v="2"/>
    <x v="34"/>
    <n v="75034"/>
    <s v="TEC-AC-10004127"/>
    <x v="2"/>
    <s v="Accessories"/>
    <s v="SanDisk Cruzer 8 GB USB Flash Drive"/>
    <n v="28000"/>
    <x v="6"/>
    <x v="8"/>
    <n v="0.2"/>
    <n v="22400"/>
    <n v="89600"/>
  </r>
  <r>
    <n v="1353"/>
    <s v="CA-2015-110247"/>
    <d v="2015-12-04T00:00:00"/>
    <x v="1"/>
    <x v="4"/>
    <x v="18"/>
    <x v="3"/>
    <x v="0"/>
    <s v="Ritsa Hightower"/>
    <x v="0"/>
    <x v="9"/>
    <n v="32303"/>
    <s v="OFF-BI-10001553"/>
    <x v="1"/>
    <s v="Binders"/>
    <s v="SpineVue Locking Slant-D Ring Binders by Cardinal"/>
    <n v="14000"/>
    <x v="3"/>
    <x v="90"/>
    <n v="0.7"/>
    <n v="29399.999999999996"/>
    <n v="12600.000000000004"/>
  </r>
  <r>
    <n v="1354"/>
    <s v="US-2014-141257"/>
    <d v="2014-06-08T00:00:00"/>
    <x v="2"/>
    <x v="1"/>
    <x v="0"/>
    <x v="0"/>
    <x v="4"/>
    <s v="Carlos Soltero"/>
    <x v="0"/>
    <x v="16"/>
    <n v="98115"/>
    <s v="FUR-CH-10002758"/>
    <x v="0"/>
    <s v="Chairs"/>
    <s v="Hon Deluxe Fabric Upholstered Stacking Chairs, Squared Back"/>
    <n v="586000"/>
    <x v="3"/>
    <x v="612"/>
    <n v="0.2"/>
    <n v="351600"/>
    <n v="1406400"/>
  </r>
  <r>
    <n v="1355"/>
    <s v="CA-2014-154669"/>
    <d v="2014-08-08T00:00:00"/>
    <x v="2"/>
    <x v="6"/>
    <x v="0"/>
    <x v="4"/>
    <x v="0"/>
    <s v="Tamara Manning"/>
    <x v="0"/>
    <x v="9"/>
    <n v="95687"/>
    <s v="OFF-ST-10000532"/>
    <x v="1"/>
    <s v="Storage"/>
    <s v="Advantus Rolling Drawer Organizers"/>
    <n v="424000"/>
    <x v="10"/>
    <x v="613"/>
    <n v="0"/>
    <n v="0"/>
    <n v="4664000"/>
  </r>
  <r>
    <n v="1356"/>
    <s v="CA-2014-158029"/>
    <d v="2014-05-26T00:00:00"/>
    <x v="2"/>
    <x v="5"/>
    <x v="20"/>
    <x v="3"/>
    <x v="4"/>
    <s v="Herbert Flentye"/>
    <x v="0"/>
    <x v="15"/>
    <n v="90008"/>
    <s v="FUR-CH-10000988"/>
    <x v="0"/>
    <s v="Chairs"/>
    <s v="Hon Olson Stacker Stools"/>
    <n v="141000"/>
    <x v="0"/>
    <x v="614"/>
    <n v="0.2"/>
    <n v="56400"/>
    <n v="225600"/>
  </r>
  <r>
    <n v="1357"/>
    <s v="CA-2015-155306"/>
    <d v="2015-04-17T00:00:00"/>
    <x v="1"/>
    <x v="3"/>
    <x v="11"/>
    <x v="3"/>
    <x v="0"/>
    <s v="George Ashbrook"/>
    <x v="0"/>
    <x v="18"/>
    <n v="94122"/>
    <s v="OFF-AR-10003251"/>
    <x v="1"/>
    <s v="Art"/>
    <s v="Prang Drawing Pencil Set"/>
    <n v="7000"/>
    <x v="0"/>
    <x v="287"/>
    <n v="0"/>
    <n v="0"/>
    <n v="14000"/>
  </r>
  <r>
    <n v="1358"/>
    <s v="CA-2016-127775"/>
    <d v="2016-06-11T00:00:00"/>
    <x v="0"/>
    <x v="1"/>
    <x v="2"/>
    <x v="4"/>
    <x v="4"/>
    <s v="Erica Smith"/>
    <x v="0"/>
    <x v="22"/>
    <n v="10035"/>
    <s v="TEC-AC-10002402"/>
    <x v="2"/>
    <s v="Accessories"/>
    <s v="Razer Kraken PRO Over Ear PC and Music Headset"/>
    <n v="240000"/>
    <x v="3"/>
    <x v="258"/>
    <n v="0"/>
    <n v="0"/>
    <n v="720000"/>
  </r>
  <r>
    <n v="1359"/>
    <s v="CA-2016-146171"/>
    <d v="2016-03-11T00:00:00"/>
    <x v="0"/>
    <x v="10"/>
    <x v="2"/>
    <x v="1"/>
    <x v="4"/>
    <s v="Julie Prescott"/>
    <x v="2"/>
    <x v="26"/>
    <n v="31907"/>
    <s v="FUR-FU-10004270"/>
    <x v="0"/>
    <s v="Furnishings"/>
    <s v="Executive Impressions 13&quot; Clairmont Wall Clock"/>
    <n v="7000"/>
    <x v="6"/>
    <x v="26"/>
    <n v="0"/>
    <n v="0"/>
    <n v="28000"/>
  </r>
  <r>
    <n v="1360"/>
    <s v="CA-2014-129574"/>
    <d v="2014-05-26T00:00:00"/>
    <x v="2"/>
    <x v="5"/>
    <x v="20"/>
    <x v="0"/>
    <x v="0"/>
    <s v="Dean percer"/>
    <x v="2"/>
    <x v="2"/>
    <n v="84107"/>
    <s v="OFF-PA-10002893"/>
    <x v="1"/>
    <s v="Paper"/>
    <s v="Wirebound Service Call Books, 5 1/2&quot; x 4&quot;"/>
    <n v="30000"/>
    <x v="1"/>
    <x v="319"/>
    <n v="0"/>
    <n v="0"/>
    <n v="150000"/>
  </r>
  <r>
    <n v="1361"/>
    <s v="CA-2017-126536"/>
    <d v="2017-10-12T00:00:00"/>
    <x v="3"/>
    <x v="2"/>
    <x v="1"/>
    <x v="0"/>
    <x v="0"/>
    <s v="Neil Knudson"/>
    <x v="2"/>
    <x v="1"/>
    <n v="94110"/>
    <s v="TEC-AC-10003709"/>
    <x v="2"/>
    <s v="Accessories"/>
    <s v="Maxell 4.7GB DVD-R 5/Pack"/>
    <n v="1000"/>
    <x v="8"/>
    <x v="506"/>
    <n v="0"/>
    <n v="0"/>
    <n v="1000"/>
  </r>
  <r>
    <n v="1362"/>
    <s v="CA-2017-165757"/>
    <d v="2017-06-22T00:00:00"/>
    <x v="3"/>
    <x v="1"/>
    <x v="6"/>
    <x v="2"/>
    <x v="4"/>
    <s v="Paul Lucas"/>
    <x v="2"/>
    <x v="32"/>
    <n v="19140"/>
    <s v="OFF-BI-10003166"/>
    <x v="1"/>
    <s v="Binders"/>
    <s v="GBC Plasticlear Binding Covers"/>
    <n v="11000"/>
    <x v="3"/>
    <x v="189"/>
    <n v="0.7"/>
    <n v="23100"/>
    <n v="9900"/>
  </r>
  <r>
    <n v="1363"/>
    <s v="CA-2017-167752"/>
    <d v="2017-01-15T00:00:00"/>
    <x v="3"/>
    <x v="9"/>
    <x v="4"/>
    <x v="3"/>
    <x v="0"/>
    <s v="Robert Waldorf"/>
    <x v="0"/>
    <x v="34"/>
    <n v="19134"/>
    <s v="OFF-AP-10000159"/>
    <x v="1"/>
    <s v="Appliances"/>
    <s v="Belkin F9M820V08 8 Outlet Surge"/>
    <n v="35000"/>
    <x v="8"/>
    <x v="188"/>
    <n v="0.2"/>
    <n v="7000"/>
    <n v="28000"/>
  </r>
  <r>
    <n v="1364"/>
    <s v="US-2015-122140"/>
    <d v="2015-04-02T00:00:00"/>
    <x v="1"/>
    <x v="3"/>
    <x v="28"/>
    <x v="3"/>
    <x v="0"/>
    <s v="Michael Oakman"/>
    <x v="0"/>
    <x v="32"/>
    <n v="75220"/>
    <s v="OFF-AP-10001242"/>
    <x v="1"/>
    <s v="Appliances"/>
    <s v="APC 7 Outlet Network SurgeArrest Surge Protector"/>
    <n v="33000"/>
    <x v="0"/>
    <x v="84"/>
    <n v="0.8"/>
    <n v="52800"/>
    <n v="13200"/>
  </r>
  <r>
    <n v="1365"/>
    <s v="CA-2016-163986"/>
    <d v="2016-09-03T00:00:00"/>
    <x v="0"/>
    <x v="8"/>
    <x v="21"/>
    <x v="1"/>
    <x v="4"/>
    <s v="Jennifer Jackson"/>
    <x v="0"/>
    <x v="16"/>
    <n v="53186"/>
    <s v="OFF-ST-10000918"/>
    <x v="1"/>
    <s v="Storage"/>
    <s v="Crate-A-Files"/>
    <n v="55000"/>
    <x v="1"/>
    <x v="615"/>
    <n v="0"/>
    <n v="0"/>
    <n v="275000"/>
  </r>
  <r>
    <n v="1366"/>
    <s v="CA-2017-158967"/>
    <d v="2017-12-10T00:00:00"/>
    <x v="3"/>
    <x v="4"/>
    <x v="13"/>
    <x v="2"/>
    <x v="0"/>
    <s v="Brian Thompson"/>
    <x v="0"/>
    <x v="36"/>
    <n v="33311"/>
    <s v="FUR-FU-10001940"/>
    <x v="0"/>
    <s v="Furnishings"/>
    <s v="Staple-based wall hangings"/>
    <n v="26000"/>
    <x v="3"/>
    <x v="359"/>
    <n v="0.2"/>
    <n v="15600"/>
    <n v="62400"/>
  </r>
  <r>
    <n v="1367"/>
    <s v="CA-2016-131576"/>
    <d v="2016-11-22T00:00:00"/>
    <x v="0"/>
    <x v="0"/>
    <x v="6"/>
    <x v="2"/>
    <x v="4"/>
    <s v="Rob Dowd"/>
    <x v="0"/>
    <x v="34"/>
    <n v="48205"/>
    <s v="OFF-BI-10002852"/>
    <x v="1"/>
    <s v="Binders"/>
    <s v="Ibico Standard Transparent Covers"/>
    <n v="50000"/>
    <x v="3"/>
    <x v="319"/>
    <n v="0"/>
    <n v="0"/>
    <n v="150000"/>
  </r>
  <r>
    <n v="1368"/>
    <s v="CA-2017-143455"/>
    <d v="2017-11-11T00:00:00"/>
    <x v="3"/>
    <x v="0"/>
    <x v="2"/>
    <x v="4"/>
    <x v="0"/>
    <s v="Max Ludwig"/>
    <x v="2"/>
    <x v="3"/>
    <n v="45503"/>
    <s v="OFF-PA-10004451"/>
    <x v="1"/>
    <s v="Paper"/>
    <s v="Xerox 222"/>
    <n v="11000"/>
    <x v="0"/>
    <x v="96"/>
    <n v="0.2"/>
    <n v="4400"/>
    <n v="17600"/>
  </r>
  <r>
    <n v="1369"/>
    <s v="CA-2016-144729"/>
    <d v="2016-10-21T00:00:00"/>
    <x v="0"/>
    <x v="2"/>
    <x v="30"/>
    <x v="0"/>
    <x v="0"/>
    <s v="Joel Eaton"/>
    <x v="0"/>
    <x v="24"/>
    <n v="92037"/>
    <s v="OFF-ST-10004804"/>
    <x v="1"/>
    <s v="Storage"/>
    <s v="Belkin 19&quot; Vented Equipment Shelf, Black"/>
    <n v="165000"/>
    <x v="3"/>
    <x v="546"/>
    <n v="0"/>
    <n v="0"/>
    <n v="495000"/>
  </r>
  <r>
    <n v="1370"/>
    <s v="CA-2015-127019"/>
    <d v="2015-12-21T00:00:00"/>
    <x v="1"/>
    <x v="4"/>
    <x v="30"/>
    <x v="2"/>
    <x v="0"/>
    <s v="Elpida Rittenbach"/>
    <x v="1"/>
    <x v="0"/>
    <n v="80906"/>
    <s v="OFF-AP-10003971"/>
    <x v="1"/>
    <s v="Appliances"/>
    <s v="Belkin 6 Outlet Metallic Surge Strip"/>
    <n v="61000"/>
    <x v="2"/>
    <x v="616"/>
    <n v="0.2"/>
    <n v="85400"/>
    <n v="341600"/>
  </r>
  <r>
    <n v="1371"/>
    <s v="CA-2015-138534"/>
    <d v="2015-07-17T00:00:00"/>
    <x v="1"/>
    <x v="7"/>
    <x v="11"/>
    <x v="1"/>
    <x v="0"/>
    <s v="Jessica Myrick"/>
    <x v="0"/>
    <x v="9"/>
    <n v="93309"/>
    <s v="FUR-BO-10003159"/>
    <x v="0"/>
    <s v="Bookcases"/>
    <s v="Sauder Camden County Collection Libraries, Planked Cherry Finish"/>
    <n v="196000"/>
    <x v="0"/>
    <x v="73"/>
    <n v="0.15"/>
    <n v="58800"/>
    <n v="333200"/>
  </r>
  <r>
    <n v="1372"/>
    <s v="CA-2017-108322"/>
    <d v="2017-04-30T00:00:00"/>
    <x v="3"/>
    <x v="3"/>
    <x v="17"/>
    <x v="2"/>
    <x v="0"/>
    <s v="Saphhira Shifley"/>
    <x v="1"/>
    <x v="26"/>
    <n v="33068"/>
    <s v="FUR-FU-10001935"/>
    <x v="0"/>
    <s v="Furnishings"/>
    <s v="3M Hangers With Command Adhesive"/>
    <n v="15000"/>
    <x v="7"/>
    <x v="160"/>
    <n v="0.2"/>
    <n v="24000"/>
    <n v="96000"/>
  </r>
  <r>
    <n v="1373"/>
    <s v="CA-2017-167668"/>
    <d v="2017-05-06T00:00:00"/>
    <x v="3"/>
    <x v="5"/>
    <x v="24"/>
    <x v="3"/>
    <x v="0"/>
    <s v="Toby Carlisle"/>
    <x v="0"/>
    <x v="14"/>
    <n v="10035"/>
    <s v="OFF-LA-10004544"/>
    <x v="1"/>
    <s v="Labels"/>
    <s v="Avery 505"/>
    <n v="24000"/>
    <x v="6"/>
    <x v="47"/>
    <n v="0"/>
    <n v="0"/>
    <n v="96000"/>
  </r>
  <r>
    <n v="1374"/>
    <s v="CA-2017-146724"/>
    <d v="2017-11-20T00:00:00"/>
    <x v="3"/>
    <x v="0"/>
    <x v="14"/>
    <x v="1"/>
    <x v="0"/>
    <s v="Hunter Glantz"/>
    <x v="0"/>
    <x v="4"/>
    <n v="55044"/>
    <s v="OFF-AR-10001026"/>
    <x v="1"/>
    <s v="Art"/>
    <s v="Sanford Uni-Blazer View Highlighters, Chisel Tip, Yellow"/>
    <n v="3000"/>
    <x v="11"/>
    <x v="1"/>
    <n v="0"/>
    <n v="0"/>
    <n v="30000"/>
  </r>
  <r>
    <n v="1375"/>
    <s v="CA-2016-139878"/>
    <d v="2016-11-11T00:00:00"/>
    <x v="0"/>
    <x v="0"/>
    <x v="2"/>
    <x v="3"/>
    <x v="0"/>
    <s v="Lisa DeCherney"/>
    <x v="0"/>
    <x v="0"/>
    <n v="48234"/>
    <s v="TEC-PH-10001336"/>
    <x v="2"/>
    <s v="Phones"/>
    <s v="Digium D40 VoIP phone"/>
    <n v="258000"/>
    <x v="0"/>
    <x v="467"/>
    <n v="0"/>
    <n v="0"/>
    <n v="516000"/>
  </r>
  <r>
    <n v="1376"/>
    <s v="US-2016-106677"/>
    <d v="2016-11-05T00:00:00"/>
    <x v="0"/>
    <x v="0"/>
    <x v="5"/>
    <x v="2"/>
    <x v="0"/>
    <s v="Alejandro Savely"/>
    <x v="1"/>
    <x v="24"/>
    <n v="19134"/>
    <s v="TEC-PH-10003187"/>
    <x v="2"/>
    <s v="Phones"/>
    <s v="Anker Astro Mini 3000mAh Ultra-Compact Portable Charger"/>
    <n v="24000"/>
    <x v="0"/>
    <x v="4"/>
    <n v="0.4"/>
    <n v="19200"/>
    <n v="28800"/>
  </r>
  <r>
    <n v="1377"/>
    <s v="CA-2016-116974"/>
    <d v="2016-10-09T00:00:00"/>
    <x v="0"/>
    <x v="2"/>
    <x v="3"/>
    <x v="0"/>
    <x v="4"/>
    <s v="Michael Paige"/>
    <x v="1"/>
    <x v="18"/>
    <n v="45373"/>
    <s v="TEC-PH-10004897"/>
    <x v="2"/>
    <s v="Phones"/>
    <s v="Mediabridge Sport Armband iPhone 5s"/>
    <n v="70000"/>
    <x v="6"/>
    <x v="349"/>
    <n v="0.4"/>
    <n v="112000"/>
    <n v="168000"/>
  </r>
  <r>
    <n v="1378"/>
    <s v="CA-2015-149972"/>
    <d v="2015-09-21T00:00:00"/>
    <x v="1"/>
    <x v="8"/>
    <x v="30"/>
    <x v="2"/>
    <x v="4"/>
    <s v="Cynthia Delaney"/>
    <x v="2"/>
    <x v="27"/>
    <n v="90036"/>
    <s v="FUR-CH-10004997"/>
    <x v="0"/>
    <s v="Chairs"/>
    <s v="Hon Every-Day Series Multi-Task Chairs"/>
    <n v="602000"/>
    <x v="6"/>
    <x v="114"/>
    <n v="0.2"/>
    <n v="481600"/>
    <n v="1926400"/>
  </r>
  <r>
    <n v="1379"/>
    <s v="US-2014-117744"/>
    <d v="2014-12-02T00:00:00"/>
    <x v="2"/>
    <x v="4"/>
    <x v="28"/>
    <x v="2"/>
    <x v="4"/>
    <s v="Michael Dominguez"/>
    <x v="1"/>
    <x v="29"/>
    <n v="78415"/>
    <s v="FUR-FU-10001588"/>
    <x v="0"/>
    <s v="Furnishings"/>
    <s v="Deflect-o SuperTray Unbreakable Stackable Tray, Letter, Black"/>
    <n v="88000"/>
    <x v="1"/>
    <x v="365"/>
    <n v="0.6"/>
    <n v="264000"/>
    <n v="176000"/>
  </r>
  <r>
    <n v="1380"/>
    <s v="CA-2014-125514"/>
    <d v="2014-09-21T00:00:00"/>
    <x v="2"/>
    <x v="8"/>
    <x v="30"/>
    <x v="0"/>
    <x v="2"/>
    <s v="Brian Moss"/>
    <x v="1"/>
    <x v="4"/>
    <n v="68104"/>
    <s v="OFF-AP-10000358"/>
    <x v="1"/>
    <s v="Appliances"/>
    <s v="Fellowes Basic Home/Office Series Surge Protectors"/>
    <n v="78000"/>
    <x v="0"/>
    <x v="19"/>
    <n v="0"/>
    <n v="0"/>
    <n v="156000"/>
  </r>
  <r>
    <n v="1381"/>
    <s v="CA-2014-154599"/>
    <d v="2014-04-12T00:00:00"/>
    <x v="2"/>
    <x v="3"/>
    <x v="1"/>
    <x v="0"/>
    <x v="0"/>
    <s v="Kean Nguyen"/>
    <x v="1"/>
    <x v="26"/>
    <n v="90278"/>
    <s v="TEC-PH-10001557"/>
    <x v="2"/>
    <s v="Phones"/>
    <s v="Pyle PMP37LED"/>
    <n v="288000"/>
    <x v="9"/>
    <x v="617"/>
    <n v="0.2"/>
    <n v="806400"/>
    <n v="3225600"/>
  </r>
  <r>
    <n v="1382"/>
    <s v="CA-2017-158743"/>
    <d v="2017-10-20T00:00:00"/>
    <x v="3"/>
    <x v="2"/>
    <x v="14"/>
    <x v="3"/>
    <x v="4"/>
    <s v="Ivan Gibson"/>
    <x v="0"/>
    <x v="7"/>
    <n v="72209"/>
    <s v="OFF-AR-10002257"/>
    <x v="1"/>
    <s v="Art"/>
    <s v="Eldon Spacemaker Box, Quick-Snap Lid, Clear"/>
    <n v="14000"/>
    <x v="6"/>
    <x v="71"/>
    <n v="0"/>
    <n v="0"/>
    <n v="56000"/>
  </r>
  <r>
    <n v="1383"/>
    <s v="CA-2016-153318"/>
    <d v="2016-10-25T00:00:00"/>
    <x v="0"/>
    <x v="2"/>
    <x v="10"/>
    <x v="2"/>
    <x v="0"/>
    <s v="Jill Stevenson"/>
    <x v="1"/>
    <x v="31"/>
    <n v="33180"/>
    <s v="TEC-PH-10000984"/>
    <x v="2"/>
    <s v="Phones"/>
    <s v="Panasonic KX-TG9471B"/>
    <n v="980000"/>
    <x v="1"/>
    <x v="178"/>
    <n v="0.2"/>
    <n v="980000"/>
    <n v="3920000"/>
  </r>
  <r>
    <n v="1384"/>
    <s v="US-2015-110163"/>
    <d v="2015-11-01T00:00:00"/>
    <x v="1"/>
    <x v="0"/>
    <x v="26"/>
    <x v="0"/>
    <x v="0"/>
    <s v="Guy Armstrong"/>
    <x v="0"/>
    <x v="16"/>
    <n v="97301"/>
    <s v="OFF-AR-10001683"/>
    <x v="1"/>
    <s v="Art"/>
    <s v="Lumber Crayons"/>
    <n v="8000"/>
    <x v="8"/>
    <x v="100"/>
    <n v="0.2"/>
    <n v="1600"/>
    <n v="6400"/>
  </r>
  <r>
    <n v="1385"/>
    <s v="CA-2017-143329"/>
    <d v="2017-11-03T00:00:00"/>
    <x v="3"/>
    <x v="0"/>
    <x v="21"/>
    <x v="4"/>
    <x v="4"/>
    <s v="Denise Leinenbach"/>
    <x v="0"/>
    <x v="2"/>
    <n v="88001"/>
    <s v="FUR-FU-10000629"/>
    <x v="0"/>
    <s v="Furnishings"/>
    <s v="9-3/4 Diameter Round Wall Clock"/>
    <n v="97000"/>
    <x v="3"/>
    <x v="618"/>
    <n v="0"/>
    <n v="0"/>
    <n v="291000"/>
  </r>
  <r>
    <n v="1386"/>
    <s v="CA-2015-159380"/>
    <d v="2015-05-12T00:00:00"/>
    <x v="1"/>
    <x v="5"/>
    <x v="1"/>
    <x v="1"/>
    <x v="0"/>
    <s v="Cindy Stewart"/>
    <x v="0"/>
    <x v="26"/>
    <n v="94122"/>
    <s v="OFF-PA-10003893"/>
    <x v="1"/>
    <s v="Paper"/>
    <s v="Xerox 1962"/>
    <n v="13000"/>
    <x v="3"/>
    <x v="136"/>
    <n v="0"/>
    <n v="0"/>
    <n v="39000"/>
  </r>
  <r>
    <n v="1387"/>
    <s v="CA-2015-122623"/>
    <d v="2015-09-07T00:00:00"/>
    <x v="1"/>
    <x v="8"/>
    <x v="29"/>
    <x v="3"/>
    <x v="0"/>
    <s v="Charles Crestani"/>
    <x v="0"/>
    <x v="22"/>
    <n v="79907"/>
    <s v="FUR-CH-10000553"/>
    <x v="0"/>
    <s v="Chairs"/>
    <s v="Metal Folding Chairs, Beige, 4/Carton"/>
    <n v="48000"/>
    <x v="0"/>
    <x v="47"/>
    <n v="0.3"/>
    <n v="28800"/>
    <n v="67200"/>
  </r>
  <r>
    <n v="1388"/>
    <s v="CA-2015-148635"/>
    <d v="2015-07-25T00:00:00"/>
    <x v="1"/>
    <x v="7"/>
    <x v="10"/>
    <x v="2"/>
    <x v="3"/>
    <s v="Michelle Huthwaite"/>
    <x v="0"/>
    <x v="29"/>
    <n v="98115"/>
    <s v="OFF-FA-10004395"/>
    <x v="1"/>
    <s v="Fasteners"/>
    <s v="Plymouth Boxed Rubber Bands by Plymouth"/>
    <n v="10000"/>
    <x v="0"/>
    <x v="40"/>
    <n v="0"/>
    <n v="0"/>
    <n v="20000"/>
  </r>
  <r>
    <n v="1389"/>
    <s v="CA-2015-135685"/>
    <d v="2015-11-16T00:00:00"/>
    <x v="1"/>
    <x v="0"/>
    <x v="9"/>
    <x v="1"/>
    <x v="2"/>
    <s v="Mike Pelletier"/>
    <x v="2"/>
    <x v="11"/>
    <n v="53209"/>
    <s v="OFF-PA-10000157"/>
    <x v="1"/>
    <s v="Paper"/>
    <s v="Xerox 191"/>
    <n v="140000"/>
    <x v="5"/>
    <x v="619"/>
    <n v="0"/>
    <n v="0"/>
    <n v="1260000"/>
  </r>
  <r>
    <n v="1390"/>
    <s v="CA-2015-104626"/>
    <d v="2015-09-01T00:00:00"/>
    <x v="1"/>
    <x v="8"/>
    <x v="26"/>
    <x v="2"/>
    <x v="4"/>
    <s v="Daniel Raglin"/>
    <x v="2"/>
    <x v="35"/>
    <n v="2038"/>
    <s v="OFF-BI-10001510"/>
    <x v="1"/>
    <s v="Binders"/>
    <s v="Deluxe Heavy-Duty Vinyl Round Ring Binder"/>
    <n v="37000"/>
    <x v="1"/>
    <x v="620"/>
    <n v="0"/>
    <n v="0"/>
    <n v="185000"/>
  </r>
  <r>
    <n v="1391"/>
    <s v="CA-2016-160500"/>
    <d v="2016-05-05T00:00:00"/>
    <x v="0"/>
    <x v="5"/>
    <x v="5"/>
    <x v="0"/>
    <x v="0"/>
    <s v="Darrin Martin"/>
    <x v="0"/>
    <x v="34"/>
    <n v="92024"/>
    <s v="OFF-BI-10003784"/>
    <x v="1"/>
    <s v="Binders"/>
    <s v="Computer Printout Index Tabs"/>
    <n v="2000"/>
    <x v="1"/>
    <x v="151"/>
    <n v="0.2"/>
    <n v="2000"/>
    <n v="8000"/>
  </r>
  <r>
    <n v="1392"/>
    <s v="CA-2017-100202"/>
    <d v="2016-12-31T00:00:00"/>
    <x v="0"/>
    <x v="4"/>
    <x v="23"/>
    <x v="3"/>
    <x v="0"/>
    <s v="Brian DeCherney"/>
    <x v="0"/>
    <x v="33"/>
    <n v="92804"/>
    <s v="TEC-PH-10002563"/>
    <x v="2"/>
    <s v="Phones"/>
    <s v="Adtran 1202752G1"/>
    <n v="303000"/>
    <x v="3"/>
    <x v="608"/>
    <n v="0.2"/>
    <n v="181800"/>
    <n v="727200"/>
  </r>
  <r>
    <n v="1393"/>
    <s v="CA-2017-131016"/>
    <d v="2017-09-18T00:00:00"/>
    <x v="3"/>
    <x v="8"/>
    <x v="15"/>
    <x v="2"/>
    <x v="0"/>
    <s v="Dan Campbell"/>
    <x v="0"/>
    <x v="6"/>
    <n v="76017"/>
    <s v="OFF-AR-10000122"/>
    <x v="1"/>
    <s v="Art"/>
    <s v="Newell 314"/>
    <n v="18000"/>
    <x v="0"/>
    <x v="239"/>
    <n v="0.2"/>
    <n v="7200"/>
    <n v="28800"/>
  </r>
  <r>
    <n v="1394"/>
    <s v="US-2014-112914"/>
    <d v="2014-09-25T00:00:00"/>
    <x v="2"/>
    <x v="8"/>
    <x v="10"/>
    <x v="1"/>
    <x v="0"/>
    <s v="Michelle Tran"/>
    <x v="2"/>
    <x v="31"/>
    <n v="77041"/>
    <s v="OFF-PA-10003270"/>
    <x v="1"/>
    <s v="Paper"/>
    <s v="Xerox 1954"/>
    <n v="34000"/>
    <x v="7"/>
    <x v="259"/>
    <n v="0.2"/>
    <n v="54400"/>
    <n v="217600"/>
  </r>
  <r>
    <n v="1395"/>
    <s v="CA-2016-124149"/>
    <d v="2016-04-23T00:00:00"/>
    <x v="0"/>
    <x v="3"/>
    <x v="27"/>
    <x v="3"/>
    <x v="0"/>
    <s v="Max Jones"/>
    <x v="0"/>
    <x v="12"/>
    <n v="43130"/>
    <s v="OFF-PA-10002421"/>
    <x v="1"/>
    <s v="Paper"/>
    <s v="Embossed Ink Jet Note Cards"/>
    <n v="109000"/>
    <x v="4"/>
    <x v="621"/>
    <n v="0.2"/>
    <n v="130800"/>
    <n v="523200"/>
  </r>
  <r>
    <n v="1396"/>
    <s v="CA-2014-148915"/>
    <d v="2014-11-01T00:00:00"/>
    <x v="2"/>
    <x v="0"/>
    <x v="26"/>
    <x v="3"/>
    <x v="0"/>
    <s v="Natalie DeCherney"/>
    <x v="0"/>
    <x v="30"/>
    <n v="97206"/>
    <s v="OFF-ST-10001128"/>
    <x v="1"/>
    <s v="Storage"/>
    <s v="Carina Mini System Audio Rack, Model AR050B"/>
    <n v="444000"/>
    <x v="1"/>
    <x v="622"/>
    <n v="0.2"/>
    <n v="444000"/>
    <n v="1776000"/>
  </r>
  <r>
    <n v="1397"/>
    <s v="CA-2017-134649"/>
    <d v="2017-01-26T00:00:00"/>
    <x v="3"/>
    <x v="9"/>
    <x v="20"/>
    <x v="3"/>
    <x v="0"/>
    <s v="Carol Adams"/>
    <x v="1"/>
    <x v="28"/>
    <n v="35244"/>
    <s v="OFF-AR-10001547"/>
    <x v="1"/>
    <s v="Art"/>
    <s v="Newell 311"/>
    <n v="7000"/>
    <x v="2"/>
    <x v="395"/>
    <n v="0"/>
    <n v="0"/>
    <n v="49000"/>
  </r>
  <r>
    <n v="1398"/>
    <s v="CA-2017-110842"/>
    <d v="2017-11-11T00:00:00"/>
    <x v="3"/>
    <x v="0"/>
    <x v="2"/>
    <x v="2"/>
    <x v="4"/>
    <s v="Guy Armstrong"/>
    <x v="0"/>
    <x v="27"/>
    <n v="90036"/>
    <s v="OFF-AP-10003971"/>
    <x v="1"/>
    <s v="Appliances"/>
    <s v="Belkin 6 Outlet Metallic Surge Strip"/>
    <n v="61000"/>
    <x v="8"/>
    <x v="623"/>
    <n v="0"/>
    <n v="0"/>
    <n v="61000"/>
  </r>
  <r>
    <n v="1399"/>
    <s v="CA-2016-147368"/>
    <d v="2016-06-09T00:00:00"/>
    <x v="0"/>
    <x v="1"/>
    <x v="3"/>
    <x v="2"/>
    <x v="4"/>
    <s v="Toby Carlisle"/>
    <x v="0"/>
    <x v="4"/>
    <n v="32303"/>
    <s v="TEC-MA-10002178"/>
    <x v="2"/>
    <s v="Machines"/>
    <s v="Cisco CP-7937G Unified IP Conference Station Phone"/>
    <n v="696000"/>
    <x v="0"/>
    <x v="360"/>
    <n v="0.5"/>
    <n v="696000"/>
    <n v="696000"/>
  </r>
  <r>
    <n v="1400"/>
    <s v="US-2015-104185"/>
    <d v="2015-09-03T00:00:00"/>
    <x v="1"/>
    <x v="8"/>
    <x v="21"/>
    <x v="3"/>
    <x v="0"/>
    <s v="Jennifer Braxton"/>
    <x v="1"/>
    <x v="13"/>
    <n v="10009"/>
    <s v="OFF-ST-10001526"/>
    <x v="1"/>
    <s v="Storage"/>
    <s v="Iceberg Mobile Mega Data/Printer Cart "/>
    <n v="121000"/>
    <x v="8"/>
    <x v="550"/>
    <n v="0"/>
    <n v="0"/>
    <n v="121000"/>
  </r>
  <r>
    <n v="1401"/>
    <s v="US-2014-125521"/>
    <d v="2014-03-14T00:00:00"/>
    <x v="2"/>
    <x v="10"/>
    <x v="19"/>
    <x v="0"/>
    <x v="0"/>
    <s v="Christine Kargatis"/>
    <x v="2"/>
    <x v="33"/>
    <n v="23320"/>
    <s v="FUR-CH-10003379"/>
    <x v="0"/>
    <s v="Chairs"/>
    <s v="Global Commerce Series High-Back Swivel/Tilt Chairs"/>
    <n v="684000"/>
    <x v="6"/>
    <x v="624"/>
    <n v="0"/>
    <n v="0"/>
    <n v="2736000"/>
  </r>
  <r>
    <n v="1402"/>
    <s v="US-2017-135062"/>
    <d v="2017-08-31T00:00:00"/>
    <x v="3"/>
    <x v="6"/>
    <x v="23"/>
    <x v="3"/>
    <x v="0"/>
    <s v="Rob Lucas"/>
    <x v="0"/>
    <x v="20"/>
    <n v="28314"/>
    <s v="OFF-PA-10000100"/>
    <x v="1"/>
    <s v="Paper"/>
    <s v="Xerox 1945"/>
    <n v="361000"/>
    <x v="2"/>
    <x v="625"/>
    <n v="0.2"/>
    <n v="505400"/>
    <n v="2021600"/>
  </r>
  <r>
    <n v="1403"/>
    <s v="CA-2017-135650"/>
    <d v="2017-03-23T00:00:00"/>
    <x v="3"/>
    <x v="10"/>
    <x v="27"/>
    <x v="0"/>
    <x v="0"/>
    <s v="Anna Chung"/>
    <x v="0"/>
    <x v="22"/>
    <n v="77340"/>
    <s v="OFF-ST-10001809"/>
    <x v="1"/>
    <s v="Storage"/>
    <s v="Fellowes Officeware Wire Shelving"/>
    <n v="450000"/>
    <x v="0"/>
    <x v="140"/>
    <n v="0.2"/>
    <n v="180000"/>
    <n v="720000"/>
  </r>
  <r>
    <n v="1404"/>
    <s v="CA-2017-112865"/>
    <d v="2017-05-18T00:00:00"/>
    <x v="3"/>
    <x v="5"/>
    <x v="15"/>
    <x v="2"/>
    <x v="0"/>
    <s v="Brosina Hoffman"/>
    <x v="0"/>
    <x v="7"/>
    <n v="19140"/>
    <s v="TEC-AC-10000387"/>
    <x v="2"/>
    <s v="Accessories"/>
    <s v="KeyTronic KT800P2 - Keyboard - Black"/>
    <n v="16000"/>
    <x v="3"/>
    <x v="4"/>
    <n v="0.2"/>
    <n v="9600"/>
    <n v="38400"/>
  </r>
  <r>
    <n v="1405"/>
    <s v="US-2016-162852"/>
    <d v="2016-12-27T00:00:00"/>
    <x v="0"/>
    <x v="4"/>
    <x v="8"/>
    <x v="1"/>
    <x v="0"/>
    <s v="Brooke Gillingham"/>
    <x v="1"/>
    <x v="13"/>
    <n v="60098"/>
    <s v="FUR-CH-10004853"/>
    <x v="0"/>
    <s v="Chairs"/>
    <s v="Global Manager's Adjustable Task Chair, Storm"/>
    <n v="302000"/>
    <x v="7"/>
    <x v="626"/>
    <n v="0.3"/>
    <n v="724800"/>
    <n v="1691200"/>
  </r>
  <r>
    <n v="1406"/>
    <s v="CA-2017-138163"/>
    <d v="2017-11-17T00:00:00"/>
    <x v="3"/>
    <x v="0"/>
    <x v="11"/>
    <x v="0"/>
    <x v="0"/>
    <s v="Xylona Preis"/>
    <x v="0"/>
    <x v="4"/>
    <n v="2149"/>
    <s v="OFF-AR-10001958"/>
    <x v="1"/>
    <s v="Art"/>
    <s v="Stanley Bostitch Contemporary Electric Pencil Sharpeners"/>
    <n v="28000"/>
    <x v="3"/>
    <x v="51"/>
    <n v="0"/>
    <n v="0"/>
    <n v="84000"/>
  </r>
  <r>
    <n v="1407"/>
    <s v="CA-2017-152093"/>
    <d v="2017-09-10T00:00:00"/>
    <x v="3"/>
    <x v="8"/>
    <x v="13"/>
    <x v="2"/>
    <x v="4"/>
    <s v="Skye Norling"/>
    <x v="2"/>
    <x v="21"/>
    <n v="60653"/>
    <s v="OFF-BI-10003527"/>
    <x v="1"/>
    <s v="Binders"/>
    <s v="Fellowes PB500 Electric Punch Plastic Comb Binding Machine with Manual Bind"/>
    <n v="1017000"/>
    <x v="3"/>
    <x v="627"/>
    <n v="0.8"/>
    <n v="2440800"/>
    <n v="610200"/>
  </r>
  <r>
    <n v="1408"/>
    <s v="CA-2017-157854"/>
    <d v="2017-04-08T00:00:00"/>
    <x v="3"/>
    <x v="3"/>
    <x v="0"/>
    <x v="1"/>
    <x v="0"/>
    <s v="Denise Monton"/>
    <x v="1"/>
    <x v="29"/>
    <n v="30076"/>
    <s v="FUR-FU-10003832"/>
    <x v="0"/>
    <s v="Furnishings"/>
    <s v="Eldon Expressions Punched Metal &amp; Wood Desk Accessories, Black &amp; Cherry"/>
    <n v="57000"/>
    <x v="4"/>
    <x v="628"/>
    <n v="0"/>
    <n v="0"/>
    <n v="342000"/>
  </r>
  <r>
    <n v="1409"/>
    <s v="CA-2016-123617"/>
    <d v="2016-11-28T00:00:00"/>
    <x v="0"/>
    <x v="0"/>
    <x v="22"/>
    <x v="1"/>
    <x v="0"/>
    <s v="Anthony Jacobs"/>
    <x v="1"/>
    <x v="30"/>
    <n v="32137"/>
    <s v="OFF-BI-10002976"/>
    <x v="1"/>
    <s v="Binders"/>
    <s v="ACCOHIDE Binder by Acco"/>
    <n v="17000"/>
    <x v="4"/>
    <x v="629"/>
    <n v="0.7"/>
    <n v="71400"/>
    <n v="30600"/>
  </r>
  <r>
    <n v="1410"/>
    <s v="US-2016-128293"/>
    <d v="2016-06-02T00:00:00"/>
    <x v="0"/>
    <x v="1"/>
    <x v="28"/>
    <x v="1"/>
    <x v="0"/>
    <s v="Karen Carlisle"/>
    <x v="1"/>
    <x v="6"/>
    <n v="19120"/>
    <s v="OFF-ST-10000736"/>
    <x v="1"/>
    <s v="Storage"/>
    <s v="Carina Double Wide Media Storage Towers in Natural &amp; Black"/>
    <n v="243000"/>
    <x v="8"/>
    <x v="630"/>
    <n v="0.2"/>
    <n v="48600"/>
    <n v="194400"/>
  </r>
  <r>
    <n v="1411"/>
    <s v="CA-2017-107342"/>
    <d v="2017-12-17T00:00:00"/>
    <x v="3"/>
    <x v="4"/>
    <x v="11"/>
    <x v="4"/>
    <x v="0"/>
    <s v="Vicky Freymann"/>
    <x v="2"/>
    <x v="25"/>
    <n v="47201"/>
    <s v="OFF-PA-10001745"/>
    <x v="1"/>
    <s v="Paper"/>
    <s v="Wirebound Message Books, 2 7/8&quot; x 5&quot;, 3 Forms per Page"/>
    <n v="46000"/>
    <x v="6"/>
    <x v="399"/>
    <n v="0"/>
    <n v="0"/>
    <n v="184000"/>
  </r>
  <r>
    <n v="1412"/>
    <s v="CA-2016-136371"/>
    <d v="2016-03-19T00:00:00"/>
    <x v="0"/>
    <x v="10"/>
    <x v="12"/>
    <x v="4"/>
    <x v="4"/>
    <s v="Susan Vittorini"/>
    <x v="0"/>
    <x v="28"/>
    <n v="11572"/>
    <s v="FUR-FU-10000409"/>
    <x v="0"/>
    <s v="Furnishings"/>
    <s v="GE 4 Foot Flourescent Tube, 40 Watt"/>
    <n v="15000"/>
    <x v="8"/>
    <x v="110"/>
    <n v="0"/>
    <n v="0"/>
    <n v="15000"/>
  </r>
  <r>
    <n v="1413"/>
    <s v="CA-2017-137344"/>
    <d v="2017-08-20T00:00:00"/>
    <x v="3"/>
    <x v="6"/>
    <x v="14"/>
    <x v="2"/>
    <x v="0"/>
    <s v="Eleni McCrary"/>
    <x v="1"/>
    <x v="15"/>
    <n v="2038"/>
    <s v="OFF-ST-10000344"/>
    <x v="1"/>
    <s v="Storage"/>
    <s v="Neat Ideas Personal Hanging Folder Files, Black"/>
    <n v="11000"/>
    <x v="3"/>
    <x v="189"/>
    <n v="0"/>
    <n v="0"/>
    <n v="33000"/>
  </r>
  <r>
    <n v="1414"/>
    <s v="CA-2017-169810"/>
    <d v="2017-07-25T00:00:00"/>
    <x v="3"/>
    <x v="7"/>
    <x v="10"/>
    <x v="3"/>
    <x v="0"/>
    <s v="Raymond Buch"/>
    <x v="0"/>
    <x v="10"/>
    <n v="57103"/>
    <s v="OFF-LA-10003663"/>
    <x v="1"/>
    <s v="Labels"/>
    <s v="Avery 498"/>
    <n v="6000"/>
    <x v="2"/>
    <x v="90"/>
    <n v="0"/>
    <n v="0"/>
    <n v="42000"/>
  </r>
  <r>
    <n v="1415"/>
    <s v="CA-2016-128594"/>
    <d v="2016-08-26T00:00:00"/>
    <x v="0"/>
    <x v="6"/>
    <x v="20"/>
    <x v="1"/>
    <x v="0"/>
    <s v="Don Jones"/>
    <x v="1"/>
    <x v="17"/>
    <n v="92037"/>
    <s v="FUR-CH-10001215"/>
    <x v="0"/>
    <s v="Chairs"/>
    <s v="Global Troy Executive Leather Low-Back Tilter"/>
    <n v="702000"/>
    <x v="6"/>
    <x v="495"/>
    <n v="0.2"/>
    <n v="561600"/>
    <n v="2246400"/>
  </r>
  <r>
    <n v="1416"/>
    <s v="CA-2016-154690"/>
    <d v="2016-08-15T00:00:00"/>
    <x v="0"/>
    <x v="6"/>
    <x v="4"/>
    <x v="1"/>
    <x v="0"/>
    <s v="Christopher Conant"/>
    <x v="0"/>
    <x v="6"/>
    <n v="28314"/>
    <s v="FUR-CH-10000988"/>
    <x v="0"/>
    <s v="Chairs"/>
    <s v="Hon Olson Stacker Stools"/>
    <n v="141000"/>
    <x v="0"/>
    <x v="614"/>
    <n v="0.2"/>
    <n v="56400"/>
    <n v="225600"/>
  </r>
  <r>
    <n v="1417"/>
    <s v="CA-2017-138975"/>
    <d v="2017-05-19T00:00:00"/>
    <x v="3"/>
    <x v="5"/>
    <x v="12"/>
    <x v="0"/>
    <x v="4"/>
    <s v="Shahid Collister"/>
    <x v="0"/>
    <x v="25"/>
    <n v="30318"/>
    <s v="TEC-AC-10003441"/>
    <x v="2"/>
    <s v="Accessories"/>
    <s v="Kingston Digital DataTraveler 32GB USB 2.0"/>
    <n v="68000"/>
    <x v="6"/>
    <x v="259"/>
    <n v="0"/>
    <n v="0"/>
    <n v="272000"/>
  </r>
  <r>
    <n v="1418"/>
    <s v="CA-2017-106537"/>
    <d v="2017-08-12T00:00:00"/>
    <x v="3"/>
    <x v="6"/>
    <x v="1"/>
    <x v="2"/>
    <x v="4"/>
    <s v="Rick Hansen"/>
    <x v="0"/>
    <x v="14"/>
    <n v="32839"/>
    <s v="OFF-PA-10000223"/>
    <x v="1"/>
    <s v="Paper"/>
    <s v="Xerox 2000"/>
    <n v="21000"/>
    <x v="6"/>
    <x v="51"/>
    <n v="0.2"/>
    <n v="16800"/>
    <n v="67200"/>
  </r>
  <r>
    <n v="1419"/>
    <s v="US-2017-103828"/>
    <d v="2017-08-13T00:00:00"/>
    <x v="3"/>
    <x v="6"/>
    <x v="7"/>
    <x v="2"/>
    <x v="0"/>
    <s v="Jay Kimmel"/>
    <x v="0"/>
    <x v="22"/>
    <n v="94122"/>
    <s v="OFF-ST-10001325"/>
    <x v="1"/>
    <s v="Storage"/>
    <s v="Sterilite Officeware Hinged File Box"/>
    <n v="17000"/>
    <x v="3"/>
    <x v="388"/>
    <n v="0"/>
    <n v="0"/>
    <n v="51000"/>
  </r>
  <r>
    <n v="1420"/>
    <s v="CA-2016-115588"/>
    <d v="2016-11-10T00:00:00"/>
    <x v="0"/>
    <x v="0"/>
    <x v="13"/>
    <x v="2"/>
    <x v="0"/>
    <s v="Art Foster"/>
    <x v="0"/>
    <x v="1"/>
    <n v="43615"/>
    <s v="OFF-SU-10001225"/>
    <x v="1"/>
    <s v="Supplies"/>
    <s v="Staple remover"/>
    <n v="8000"/>
    <x v="1"/>
    <x v="144"/>
    <n v="0.2"/>
    <n v="8000"/>
    <n v="32000"/>
  </r>
  <r>
    <n v="1421"/>
    <s v="CA-2017-143861"/>
    <d v="2017-06-12T00:00:00"/>
    <x v="3"/>
    <x v="1"/>
    <x v="1"/>
    <x v="2"/>
    <x v="4"/>
    <s v="Lena Creighton"/>
    <x v="0"/>
    <x v="28"/>
    <n v="33710"/>
    <s v="FUR-FU-10001546"/>
    <x v="0"/>
    <s v="Furnishings"/>
    <s v="Dana Swing-Arm Lamps"/>
    <n v="18000"/>
    <x v="0"/>
    <x v="239"/>
    <n v="0.2"/>
    <n v="7200"/>
    <n v="28800"/>
  </r>
  <r>
    <n v="1422"/>
    <s v="CA-2014-148040"/>
    <d v="2014-03-22T00:00:00"/>
    <x v="2"/>
    <x v="10"/>
    <x v="6"/>
    <x v="3"/>
    <x v="0"/>
    <s v="Beth Fritzler"/>
    <x v="1"/>
    <x v="35"/>
    <n v="85705"/>
    <s v="OFF-PA-10002581"/>
    <x v="1"/>
    <s v="Paper"/>
    <s v="Xerox 1951"/>
    <n v="75000"/>
    <x v="3"/>
    <x v="300"/>
    <n v="0.2"/>
    <n v="45000"/>
    <n v="180000"/>
  </r>
  <r>
    <n v="1423"/>
    <s v="CA-2017-135167"/>
    <d v="2017-06-15T00:00:00"/>
    <x v="3"/>
    <x v="1"/>
    <x v="4"/>
    <x v="2"/>
    <x v="0"/>
    <s v="Stuart Calhoun"/>
    <x v="0"/>
    <x v="35"/>
    <n v="90036"/>
    <s v="OFF-AR-10002399"/>
    <x v="1"/>
    <s v="Art"/>
    <s v="Dixon Prang Watercolor Pencils, 10-Color Set with Brush"/>
    <n v="5000"/>
    <x v="8"/>
    <x v="30"/>
    <n v="0"/>
    <n v="0"/>
    <n v="5000"/>
  </r>
  <r>
    <n v="1424"/>
    <s v="CA-2017-137022"/>
    <d v="2017-11-16T00:00:00"/>
    <x v="3"/>
    <x v="0"/>
    <x v="9"/>
    <x v="3"/>
    <x v="0"/>
    <s v="Scott Williamson"/>
    <x v="0"/>
    <x v="0"/>
    <n v="92105"/>
    <s v="OFF-ST-10001963"/>
    <x v="1"/>
    <s v="Storage"/>
    <s v="Tennsco Regal Shelving Units"/>
    <n v="244000"/>
    <x v="7"/>
    <x v="631"/>
    <n v="0"/>
    <n v="0"/>
    <n v="1952000"/>
  </r>
  <r>
    <n v="1425"/>
    <s v="US-2017-102638"/>
    <d v="2017-12-29T00:00:00"/>
    <x v="3"/>
    <x v="4"/>
    <x v="25"/>
    <x v="0"/>
    <x v="0"/>
    <s v="Michael Chen"/>
    <x v="0"/>
    <x v="9"/>
    <n v="10035"/>
    <s v="OFF-FA-10002988"/>
    <x v="1"/>
    <s v="Fasteners"/>
    <s v="Ideal Clamps"/>
    <n v="7000"/>
    <x v="3"/>
    <x v="67"/>
    <n v="0"/>
    <n v="0"/>
    <n v="21000"/>
  </r>
  <r>
    <n v="1426"/>
    <s v="US-2016-167339"/>
    <d v="2016-01-21T00:00:00"/>
    <x v="0"/>
    <x v="9"/>
    <x v="30"/>
    <x v="0"/>
    <x v="0"/>
    <s v="Tamara Dahlen"/>
    <x v="0"/>
    <x v="1"/>
    <n v="92037"/>
    <s v="FUR-CH-10004289"/>
    <x v="0"/>
    <s v="Chairs"/>
    <s v="Global Super Steno Chair"/>
    <n v="480000"/>
    <x v="0"/>
    <x v="169"/>
    <n v="0.2"/>
    <n v="192000"/>
    <n v="768000"/>
  </r>
  <r>
    <n v="1427"/>
    <s v="CA-2016-152072"/>
    <d v="2016-01-15T00:00:00"/>
    <x v="0"/>
    <x v="9"/>
    <x v="4"/>
    <x v="2"/>
    <x v="3"/>
    <s v="Dean percer"/>
    <x v="2"/>
    <x v="8"/>
    <n v="7090"/>
    <s v="OFF-EN-10003040"/>
    <x v="1"/>
    <s v="Envelopes"/>
    <s v="Quality Park Security Envelopes"/>
    <n v="105000"/>
    <x v="0"/>
    <x v="277"/>
    <n v="0"/>
    <n v="0"/>
    <n v="210000"/>
  </r>
  <r>
    <n v="1428"/>
    <s v="CA-2016-102932"/>
    <d v="2016-09-19T00:00:00"/>
    <x v="0"/>
    <x v="8"/>
    <x v="12"/>
    <x v="3"/>
    <x v="4"/>
    <s v="Shirley Daniels"/>
    <x v="2"/>
    <x v="23"/>
    <n v="7050"/>
    <s v="OFF-BI-10000756"/>
    <x v="1"/>
    <s v="Binders"/>
    <s v="Storex DuraTech Recycled Plastic Frosted Binders"/>
    <n v="13000"/>
    <x v="4"/>
    <x v="359"/>
    <n v="0"/>
    <n v="0"/>
    <n v="78000"/>
  </r>
  <r>
    <n v="1429"/>
    <s v="CA-2014-165540"/>
    <d v="2014-02-21T00:00:00"/>
    <x v="2"/>
    <x v="11"/>
    <x v="30"/>
    <x v="1"/>
    <x v="0"/>
    <s v="Tamara Manning"/>
    <x v="0"/>
    <x v="17"/>
    <n v="60098"/>
    <s v="OFF-BI-10004094"/>
    <x v="1"/>
    <s v="Binders"/>
    <s v="GBC Standard Plastic Binding Systems Combs"/>
    <n v="27000"/>
    <x v="1"/>
    <x v="23"/>
    <n v="0.8"/>
    <n v="108000"/>
    <n v="27000"/>
  </r>
  <r>
    <n v="1430"/>
    <s v="CA-2016-130799"/>
    <d v="2016-11-11T00:00:00"/>
    <x v="0"/>
    <x v="0"/>
    <x v="2"/>
    <x v="3"/>
    <x v="0"/>
    <s v="Berenike Kampe"/>
    <x v="0"/>
    <x v="36"/>
    <n v="94110"/>
    <s v="FUR-FU-10001852"/>
    <x v="0"/>
    <s v="Furnishings"/>
    <s v="Eldon Regeneration Recycled Desk Accessories, Smoke"/>
    <n v="9000"/>
    <x v="6"/>
    <x v="239"/>
    <n v="0"/>
    <n v="0"/>
    <n v="36000"/>
  </r>
  <r>
    <n v="1431"/>
    <s v="CA-2016-164483"/>
    <d v="2016-01-30T00:00:00"/>
    <x v="0"/>
    <x v="9"/>
    <x v="17"/>
    <x v="3"/>
    <x v="0"/>
    <s v="Jeremy Farry"/>
    <x v="0"/>
    <x v="21"/>
    <n v="94122"/>
    <s v="OFF-BI-10000014"/>
    <x v="1"/>
    <s v="Binders"/>
    <s v="Heavy-Duty E-Z-D Binders"/>
    <n v="18000"/>
    <x v="0"/>
    <x v="239"/>
    <n v="0.2"/>
    <n v="7200"/>
    <n v="28800"/>
  </r>
  <r>
    <n v="1432"/>
    <s v="US-2016-159856"/>
    <d v="2016-10-18T00:00:00"/>
    <x v="0"/>
    <x v="2"/>
    <x v="15"/>
    <x v="2"/>
    <x v="0"/>
    <s v="Emily Phan"/>
    <x v="0"/>
    <x v="31"/>
    <n v="85281"/>
    <s v="FUR-CH-10003396"/>
    <x v="0"/>
    <s v="Chairs"/>
    <s v="Global Deluxe Steno Chair"/>
    <n v="208000"/>
    <x v="1"/>
    <x v="505"/>
    <n v="0.2"/>
    <n v="208000"/>
    <n v="832000"/>
  </r>
  <r>
    <n v="1433"/>
    <s v="CA-2017-102099"/>
    <d v="2017-12-18T00:00:00"/>
    <x v="3"/>
    <x v="4"/>
    <x v="15"/>
    <x v="2"/>
    <x v="4"/>
    <s v="Emily Phan"/>
    <x v="0"/>
    <x v="13"/>
    <n v="90008"/>
    <s v="OFF-AR-10003811"/>
    <x v="1"/>
    <s v="Art"/>
    <s v="Newell 327"/>
    <n v="7000"/>
    <x v="3"/>
    <x v="67"/>
    <n v="0"/>
    <n v="0"/>
    <n v="21000"/>
  </r>
  <r>
    <n v="1434"/>
    <s v="CA-2017-164049"/>
    <d v="2017-11-02T00:00:00"/>
    <x v="3"/>
    <x v="0"/>
    <x v="28"/>
    <x v="2"/>
    <x v="0"/>
    <s v="Ken Heidel"/>
    <x v="1"/>
    <x v="36"/>
    <n v="98105"/>
    <s v="OFF-PA-10000791"/>
    <x v="1"/>
    <s v="Paper"/>
    <s v="Wirebound Message Books, Four 2 3/4 x 5 Forms per Page, 200 Sets per Book"/>
    <n v="24000"/>
    <x v="1"/>
    <x v="160"/>
    <n v="0"/>
    <n v="0"/>
    <n v="120000"/>
  </r>
  <r>
    <n v="1435"/>
    <s v="CA-2014-142727"/>
    <d v="2014-04-29T00:00:00"/>
    <x v="2"/>
    <x v="3"/>
    <x v="25"/>
    <x v="2"/>
    <x v="0"/>
    <s v="Harry Greene"/>
    <x v="0"/>
    <x v="28"/>
    <n v="70601"/>
    <s v="FUR-CH-10002304"/>
    <x v="0"/>
    <s v="Chairs"/>
    <s v="Global Stack Chair without Arms, Black"/>
    <n v="255000"/>
    <x v="0"/>
    <x v="455"/>
    <n v="0"/>
    <n v="0"/>
    <n v="510000"/>
  </r>
  <r>
    <n v="1436"/>
    <s v="CA-2017-139913"/>
    <d v="2017-10-23T00:00:00"/>
    <x v="3"/>
    <x v="2"/>
    <x v="27"/>
    <x v="3"/>
    <x v="1"/>
    <s v="Julie Creighton"/>
    <x v="1"/>
    <x v="17"/>
    <n v="14609"/>
    <s v="OFF-PA-10003739"/>
    <x v="1"/>
    <s v="Paper"/>
    <s v="Xerox 1969"/>
    <n v="12000"/>
    <x v="0"/>
    <x v="13"/>
    <n v="0"/>
    <n v="0"/>
    <n v="24000"/>
  </r>
  <r>
    <n v="1437"/>
    <s v="CA-2014-169033"/>
    <d v="2014-03-30T00:00:00"/>
    <x v="2"/>
    <x v="10"/>
    <x v="17"/>
    <x v="2"/>
    <x v="0"/>
    <s v="Kunst Miller"/>
    <x v="0"/>
    <x v="11"/>
    <n v="11561"/>
    <s v="OFF-AR-10001915"/>
    <x v="1"/>
    <s v="Art"/>
    <s v="Peel-Off China Markers"/>
    <n v="50000"/>
    <x v="1"/>
    <x v="632"/>
    <n v="0"/>
    <n v="0"/>
    <n v="250000"/>
  </r>
  <r>
    <n v="1438"/>
    <s v="US-2016-164630"/>
    <d v="2016-01-04T00:00:00"/>
    <x v="0"/>
    <x v="9"/>
    <x v="18"/>
    <x v="1"/>
    <x v="0"/>
    <s v="Erica Bern"/>
    <x v="1"/>
    <x v="4"/>
    <n v="28205"/>
    <s v="TEC-CO-10000971"/>
    <x v="2"/>
    <s v="Copiers"/>
    <s v="Hewlett Packard 310 Color Digital Copier"/>
    <n v="960000"/>
    <x v="6"/>
    <x v="633"/>
    <n v="0.2"/>
    <n v="768000"/>
    <n v="3072000"/>
  </r>
  <r>
    <n v="1439"/>
    <s v="US-2015-114839"/>
    <d v="2015-04-26T00:00:00"/>
    <x v="1"/>
    <x v="3"/>
    <x v="20"/>
    <x v="1"/>
    <x v="0"/>
    <s v="Pierre Wener"/>
    <x v="0"/>
    <x v="16"/>
    <n v="77036"/>
    <s v="FUR-CH-10004086"/>
    <x v="0"/>
    <s v="Chairs"/>
    <s v="Hon 4070 Series Pagoda Armless Upholstered Stacking Chairs"/>
    <n v="1167000"/>
    <x v="0"/>
    <x v="129"/>
    <n v="0.3"/>
    <n v="700200"/>
    <n v="1633800"/>
  </r>
  <r>
    <n v="1440"/>
    <s v="CA-2015-166464"/>
    <d v="2015-09-12T00:00:00"/>
    <x v="1"/>
    <x v="8"/>
    <x v="1"/>
    <x v="3"/>
    <x v="4"/>
    <s v="Paul Gonzalez"/>
    <x v="0"/>
    <x v="34"/>
    <n v="10035"/>
    <s v="TEC-CO-10000971"/>
    <x v="2"/>
    <s v="Copiers"/>
    <s v="Hewlett Packard 310 Color Digital Copier"/>
    <n v="960000"/>
    <x v="0"/>
    <x v="143"/>
    <n v="0.2"/>
    <n v="384000"/>
    <n v="1536000"/>
  </r>
  <r>
    <n v="1441"/>
    <s v="CA-2017-124898"/>
    <d v="2017-09-11T00:00:00"/>
    <x v="3"/>
    <x v="8"/>
    <x v="2"/>
    <x v="2"/>
    <x v="0"/>
    <s v="Daniel Byrd"/>
    <x v="2"/>
    <x v="15"/>
    <n v="31907"/>
    <s v="OFF-PA-10003656"/>
    <x v="1"/>
    <s v="Paper"/>
    <s v="Xerox 1935"/>
    <n v="185000"/>
    <x v="2"/>
    <x v="634"/>
    <n v="0"/>
    <n v="0"/>
    <n v="1295000"/>
  </r>
  <r>
    <n v="1442"/>
    <s v="CA-2016-164035"/>
    <d v="2016-06-12T00:00:00"/>
    <x v="0"/>
    <x v="1"/>
    <x v="1"/>
    <x v="1"/>
    <x v="0"/>
    <s v="Craig Reiter"/>
    <x v="0"/>
    <x v="29"/>
    <n v="60610"/>
    <s v="OFF-PA-10002160"/>
    <x v="1"/>
    <s v="Paper"/>
    <s v="Xerox 1978"/>
    <n v="24000"/>
    <x v="1"/>
    <x v="160"/>
    <n v="0.2"/>
    <n v="24000"/>
    <n v="96000"/>
  </r>
  <r>
    <n v="1443"/>
    <s v="CA-2016-153577"/>
    <d v="2016-06-27T00:00:00"/>
    <x v="0"/>
    <x v="1"/>
    <x v="8"/>
    <x v="1"/>
    <x v="0"/>
    <s v="Katharine Harms"/>
    <x v="1"/>
    <x v="25"/>
    <n v="60035"/>
    <s v="OFF-PA-10000575"/>
    <x v="1"/>
    <s v="Paper"/>
    <s v="Wirebound Message Books, Four 2 3/4 x 5 White Forms per Page"/>
    <n v="34000"/>
    <x v="2"/>
    <x v="406"/>
    <n v="0.2"/>
    <n v="47600"/>
    <n v="190400"/>
  </r>
  <r>
    <n v="1444"/>
    <s v="CA-2014-127586"/>
    <d v="2014-09-26T00:00:00"/>
    <x v="2"/>
    <x v="8"/>
    <x v="20"/>
    <x v="3"/>
    <x v="0"/>
    <s v="Christopher Schild"/>
    <x v="2"/>
    <x v="26"/>
    <n v="98115"/>
    <s v="OFF-ST-10002615"/>
    <x v="1"/>
    <s v="Storage"/>
    <s v="Dual Level, Single-Width Filing Carts"/>
    <n v="311000"/>
    <x v="0"/>
    <x v="246"/>
    <n v="0"/>
    <n v="0"/>
    <n v="622000"/>
  </r>
  <r>
    <n v="1445"/>
    <s v="CA-2017-121615"/>
    <d v="2017-11-03T00:00:00"/>
    <x v="3"/>
    <x v="0"/>
    <x v="21"/>
    <x v="2"/>
    <x v="0"/>
    <s v="Daniel Lacy"/>
    <x v="0"/>
    <x v="4"/>
    <n v="55122"/>
    <s v="OFF-PA-10000327"/>
    <x v="1"/>
    <s v="Paper"/>
    <s v="Xerox 1971"/>
    <n v="9000"/>
    <x v="0"/>
    <x v="9"/>
    <n v="0"/>
    <n v="0"/>
    <n v="18000"/>
  </r>
  <r>
    <n v="1446"/>
    <s v="CA-2017-166415"/>
    <d v="2017-02-19T00:00:00"/>
    <x v="3"/>
    <x v="11"/>
    <x v="12"/>
    <x v="4"/>
    <x v="0"/>
    <s v="Max Engle"/>
    <x v="0"/>
    <x v="20"/>
    <n v="98103"/>
    <s v="OFF-FA-10004968"/>
    <x v="1"/>
    <s v="Fasteners"/>
    <s v="Rubber Band Ball"/>
    <n v="27000"/>
    <x v="3"/>
    <x v="164"/>
    <n v="0"/>
    <n v="0"/>
    <n v="81000"/>
  </r>
  <r>
    <n v="1447"/>
    <s v="CA-2015-118444"/>
    <d v="2015-11-05T00:00:00"/>
    <x v="1"/>
    <x v="0"/>
    <x v="5"/>
    <x v="2"/>
    <x v="4"/>
    <s v="Valerie Dominguez"/>
    <x v="0"/>
    <x v="32"/>
    <n v="33065"/>
    <s v="OFF-AP-10000576"/>
    <x v="1"/>
    <s v="Appliances"/>
    <s v="Belkin 325VA UPS Surge Protector, 6'"/>
    <n v="356000"/>
    <x v="6"/>
    <x v="635"/>
    <n v="0.2"/>
    <n v="284800"/>
    <n v="1139200"/>
  </r>
  <r>
    <n v="1448"/>
    <s v="CA-2014-113929"/>
    <d v="2014-06-16T00:00:00"/>
    <x v="2"/>
    <x v="1"/>
    <x v="9"/>
    <x v="1"/>
    <x v="0"/>
    <s v="Chloris Kastensmidt"/>
    <x v="0"/>
    <x v="36"/>
    <n v="11550"/>
    <s v="OFF-EN-10003286"/>
    <x v="1"/>
    <s v="Envelopes"/>
    <s v="Staple envelope"/>
    <n v="42000"/>
    <x v="1"/>
    <x v="277"/>
    <n v="0"/>
    <n v="0"/>
    <n v="210000"/>
  </r>
  <r>
    <n v="1449"/>
    <s v="CA-2015-134747"/>
    <d v="2015-10-12T00:00:00"/>
    <x v="1"/>
    <x v="2"/>
    <x v="1"/>
    <x v="3"/>
    <x v="0"/>
    <s v="Daniel Lacy"/>
    <x v="0"/>
    <x v="4"/>
    <n v="46060"/>
    <s v="TEC-PH-10002890"/>
    <x v="2"/>
    <s v="Phones"/>
    <s v="AT&amp;T 17929 Lendline Telephone"/>
    <n v="136000"/>
    <x v="3"/>
    <x v="465"/>
    <n v="0"/>
    <n v="0"/>
    <n v="408000"/>
  </r>
  <r>
    <n v="1450"/>
    <s v="CA-2017-155047"/>
    <d v="2017-08-27T00:00:00"/>
    <x v="3"/>
    <x v="6"/>
    <x v="8"/>
    <x v="2"/>
    <x v="0"/>
    <s v="Sanjit Engle"/>
    <x v="0"/>
    <x v="26"/>
    <n v="75220"/>
    <s v="OFF-AR-10003338"/>
    <x v="1"/>
    <s v="Art"/>
    <s v="Eberhard Faber 3 1/2&quot; Golf Pencils"/>
    <n v="6000"/>
    <x v="8"/>
    <x v="33"/>
    <n v="0.2"/>
    <n v="1200"/>
    <n v="4800"/>
  </r>
  <r>
    <n v="1451"/>
    <s v="CA-2016-160129"/>
    <d v="2016-11-23T00:00:00"/>
    <x v="0"/>
    <x v="0"/>
    <x v="27"/>
    <x v="0"/>
    <x v="4"/>
    <s v="Luke Schmidt"/>
    <x v="1"/>
    <x v="3"/>
    <n v="19140"/>
    <s v="OFF-FA-10002763"/>
    <x v="1"/>
    <s v="Fasteners"/>
    <s v="Advantus Map Pennant Flags and Round Head Tacks"/>
    <n v="16000"/>
    <x v="1"/>
    <x v="191"/>
    <n v="0.2"/>
    <n v="16000"/>
    <n v="64000"/>
  </r>
  <r>
    <n v="1452"/>
    <s v="CA-2017-164329"/>
    <d v="2017-01-30T00:00:00"/>
    <x v="3"/>
    <x v="9"/>
    <x v="17"/>
    <x v="2"/>
    <x v="0"/>
    <s v="Michael Moore"/>
    <x v="0"/>
    <x v="20"/>
    <n v="94109"/>
    <s v="OFF-ST-10001511"/>
    <x v="1"/>
    <s v="Storage"/>
    <s v="Space Solutions Commercial Steel Shelving"/>
    <n v="130000"/>
    <x v="0"/>
    <x v="157"/>
    <n v="0"/>
    <n v="0"/>
    <n v="260000"/>
  </r>
  <r>
    <n v="1453"/>
    <s v="US-2015-141453"/>
    <d v="2015-11-30T00:00:00"/>
    <x v="1"/>
    <x v="0"/>
    <x v="17"/>
    <x v="3"/>
    <x v="0"/>
    <s v="Deborah Brumfield"/>
    <x v="2"/>
    <x v="26"/>
    <n v="78745"/>
    <s v="OFF-BI-10000301"/>
    <x v="1"/>
    <s v="Binders"/>
    <s v="GBC Instant Report Kit"/>
    <n v="6000"/>
    <x v="3"/>
    <x v="9"/>
    <n v="0.8"/>
    <n v="14400"/>
    <n v="3600"/>
  </r>
  <r>
    <n v="1454"/>
    <s v="CA-2014-156993"/>
    <d v="2014-06-28T00:00:00"/>
    <x v="2"/>
    <x v="1"/>
    <x v="22"/>
    <x v="3"/>
    <x v="4"/>
    <s v="Rob Williams"/>
    <x v="1"/>
    <x v="10"/>
    <n v="48234"/>
    <s v="OFF-FA-10003495"/>
    <x v="1"/>
    <s v="Fasteners"/>
    <s v="Staples"/>
    <n v="7000"/>
    <x v="8"/>
    <x v="215"/>
    <n v="0"/>
    <n v="0"/>
    <n v="7000"/>
  </r>
  <r>
    <n v="1455"/>
    <s v="CA-2014-157721"/>
    <d v="2014-09-02T00:00:00"/>
    <x v="2"/>
    <x v="8"/>
    <x v="28"/>
    <x v="2"/>
    <x v="4"/>
    <s v="Justin MacKendrick"/>
    <x v="0"/>
    <x v="6"/>
    <n v="13601"/>
    <s v="OFF-AP-10001303"/>
    <x v="1"/>
    <s v="Appliances"/>
    <s v="Holmes Cool Mist Humidifier for the Whole House with 8-Gallon Output per Day, Extended Life Filter"/>
    <n v="20000"/>
    <x v="8"/>
    <x v="40"/>
    <n v="0"/>
    <n v="0"/>
    <n v="20000"/>
  </r>
  <r>
    <n v="1456"/>
    <s v="CA-2017-128629"/>
    <d v="2017-07-10T00:00:00"/>
    <x v="3"/>
    <x v="7"/>
    <x v="13"/>
    <x v="3"/>
    <x v="4"/>
    <s v="Becky Pak"/>
    <x v="0"/>
    <x v="13"/>
    <n v="31907"/>
    <s v="FUR-FU-10000771"/>
    <x v="0"/>
    <s v="Furnishings"/>
    <s v="Eldon 200 Class Desk Accessories, Smoke"/>
    <n v="19000"/>
    <x v="3"/>
    <x v="211"/>
    <n v="0"/>
    <n v="0"/>
    <n v="57000"/>
  </r>
  <r>
    <n v="1457"/>
    <s v="CA-2017-158106"/>
    <d v="2017-06-04T00:00:00"/>
    <x v="3"/>
    <x v="1"/>
    <x v="18"/>
    <x v="0"/>
    <x v="0"/>
    <s v="Carol Triggs"/>
    <x v="0"/>
    <x v="27"/>
    <n v="55124"/>
    <s v="OFF-AR-10002255"/>
    <x v="1"/>
    <s v="Art"/>
    <s v="Newell 346"/>
    <n v="3000"/>
    <x v="3"/>
    <x v="224"/>
    <n v="0"/>
    <n v="0"/>
    <n v="9000"/>
  </r>
  <r>
    <n v="1458"/>
    <s v="US-2017-120390"/>
    <d v="2017-10-19T00:00:00"/>
    <x v="3"/>
    <x v="2"/>
    <x v="12"/>
    <x v="2"/>
    <x v="0"/>
    <s v="Tracy Hopkins"/>
    <x v="2"/>
    <x v="13"/>
    <n v="27217"/>
    <s v="OFF-BI-10004995"/>
    <x v="1"/>
    <s v="Binders"/>
    <s v="GBC DocuBind P400 Electric Binding System"/>
    <n v="1634000"/>
    <x v="6"/>
    <x v="636"/>
    <n v="0.7"/>
    <n v="4575200"/>
    <n v="1960800"/>
  </r>
  <r>
    <n v="1459"/>
    <s v="CA-2017-143434"/>
    <d v="2017-11-18T00:00:00"/>
    <x v="3"/>
    <x v="0"/>
    <x v="15"/>
    <x v="3"/>
    <x v="0"/>
    <s v="Maria Etezadi"/>
    <x v="2"/>
    <x v="28"/>
    <n v="48601"/>
    <s v="FUR-FU-10002597"/>
    <x v="0"/>
    <s v="Furnishings"/>
    <s v="C-Line Magnetic Cubicle Keepers, Clear Polypropylene"/>
    <n v="15000"/>
    <x v="6"/>
    <x v="31"/>
    <n v="0"/>
    <n v="0"/>
    <n v="60000"/>
  </r>
  <r>
    <n v="1460"/>
    <s v="CA-2015-168564"/>
    <d v="2015-08-08T00:00:00"/>
    <x v="1"/>
    <x v="6"/>
    <x v="0"/>
    <x v="2"/>
    <x v="4"/>
    <s v="Thomas Thornton"/>
    <x v="0"/>
    <x v="16"/>
    <n v="94109"/>
    <s v="OFF-BI-10004970"/>
    <x v="1"/>
    <s v="Binders"/>
    <s v="ACCOHIDE 3-Ring Binder, Blue, 1&quot;"/>
    <n v="14000"/>
    <x v="0"/>
    <x v="26"/>
    <n v="0.2"/>
    <n v="5600"/>
    <n v="22400"/>
  </r>
  <r>
    <n v="1461"/>
    <s v="US-2016-169040"/>
    <d v="2016-12-06T00:00:00"/>
    <x v="0"/>
    <x v="4"/>
    <x v="24"/>
    <x v="1"/>
    <x v="4"/>
    <s v="Greg Tran"/>
    <x v="0"/>
    <x v="12"/>
    <n v="98105"/>
    <s v="TEC-PH-10002310"/>
    <x v="2"/>
    <s v="Phones"/>
    <s v="Plantronics Calisto P620-M USB Wireless Speakerphone System"/>
    <n v="157000"/>
    <x v="8"/>
    <x v="637"/>
    <n v="0.2"/>
    <n v="31400"/>
    <n v="125600"/>
  </r>
  <r>
    <n v="1462"/>
    <s v="CA-2017-155880"/>
    <d v="2017-03-25T00:00:00"/>
    <x v="3"/>
    <x v="10"/>
    <x v="10"/>
    <x v="0"/>
    <x v="0"/>
    <s v="Justin Deggeller"/>
    <x v="1"/>
    <x v="7"/>
    <n v="53209"/>
    <s v="FUR-CH-10000422"/>
    <x v="0"/>
    <s v="Chairs"/>
    <s v="Global Highback Leather Tilter in Burgundy"/>
    <n v="91000"/>
    <x v="8"/>
    <x v="334"/>
    <n v="0"/>
    <n v="0"/>
    <n v="91000"/>
  </r>
  <r>
    <n v="1463"/>
    <s v="CA-2017-126242"/>
    <d v="2017-11-19T00:00:00"/>
    <x v="3"/>
    <x v="0"/>
    <x v="12"/>
    <x v="3"/>
    <x v="0"/>
    <s v="Mick Crebagga"/>
    <x v="0"/>
    <x v="26"/>
    <n v="90049"/>
    <s v="OFF-ST-10000675"/>
    <x v="1"/>
    <s v="Storage"/>
    <s v="File Shuttle II and Handi-File, Black"/>
    <n v="306000"/>
    <x v="5"/>
    <x v="638"/>
    <n v="0"/>
    <n v="0"/>
    <n v="2754000"/>
  </r>
  <r>
    <n v="1464"/>
    <s v="CA-2016-166443"/>
    <d v="2016-11-04T00:00:00"/>
    <x v="0"/>
    <x v="0"/>
    <x v="18"/>
    <x v="2"/>
    <x v="0"/>
    <s v="Lisa Hazard"/>
    <x v="0"/>
    <x v="19"/>
    <n v="94122"/>
    <s v="FUR-FU-10004020"/>
    <x v="0"/>
    <s v="Furnishings"/>
    <s v="Advantus Panel Wall Acrylic Frame"/>
    <n v="22000"/>
    <x v="2"/>
    <x v="202"/>
    <n v="0"/>
    <n v="0"/>
    <n v="154000"/>
  </r>
  <r>
    <n v="1465"/>
    <s v="CA-2017-169859"/>
    <d v="2017-12-14T00:00:00"/>
    <x v="3"/>
    <x v="4"/>
    <x v="19"/>
    <x v="3"/>
    <x v="4"/>
    <s v="Mike Pelletier"/>
    <x v="2"/>
    <x v="18"/>
    <n v="92024"/>
    <s v="FUR-FU-10004963"/>
    <x v="0"/>
    <s v="Furnishings"/>
    <s v="Eldon 400 Class Desk Accessories, Black Carbon"/>
    <n v="27000"/>
    <x v="3"/>
    <x v="164"/>
    <n v="0"/>
    <n v="0"/>
    <n v="81000"/>
  </r>
  <r>
    <n v="1466"/>
    <s v="CA-2017-134915"/>
    <d v="2017-11-12T00:00:00"/>
    <x v="3"/>
    <x v="0"/>
    <x v="1"/>
    <x v="2"/>
    <x v="2"/>
    <s v="Eugene Moren"/>
    <x v="2"/>
    <x v="17"/>
    <n v="85301"/>
    <s v="TEC-AC-10001266"/>
    <x v="2"/>
    <s v="Accessories"/>
    <s v="Memorex Micro Travel Drive 8 GB"/>
    <n v="21000"/>
    <x v="6"/>
    <x v="51"/>
    <n v="0.2"/>
    <n v="16800"/>
    <n v="67200"/>
  </r>
  <r>
    <n v="1467"/>
    <s v="CA-2016-153353"/>
    <d v="2016-08-18T00:00:00"/>
    <x v="0"/>
    <x v="6"/>
    <x v="15"/>
    <x v="1"/>
    <x v="0"/>
    <s v="Greg Guthrie"/>
    <x v="1"/>
    <x v="12"/>
    <n v="10035"/>
    <s v="TEC-PH-10000439"/>
    <x v="2"/>
    <s v="Phones"/>
    <s v="GE DSL Phone Line Filter"/>
    <n v="40000"/>
    <x v="8"/>
    <x v="144"/>
    <n v="0"/>
    <n v="0"/>
    <n v="40000"/>
  </r>
  <r>
    <n v="1468"/>
    <s v="CA-2017-123638"/>
    <d v="2017-06-27T00:00:00"/>
    <x v="3"/>
    <x v="1"/>
    <x v="8"/>
    <x v="2"/>
    <x v="4"/>
    <s v="Michelle Arnett"/>
    <x v="2"/>
    <x v="8"/>
    <n v="13601"/>
    <s v="FUR-CH-10002647"/>
    <x v="0"/>
    <s v="Chairs"/>
    <s v="Situations Contoured Folding Chairs, 4/Set"/>
    <n v="284000"/>
    <x v="3"/>
    <x v="639"/>
    <n v="0.1"/>
    <n v="85200"/>
    <n v="766800"/>
  </r>
  <r>
    <n v="1469"/>
    <s v="CA-2017-168900"/>
    <d v="2017-05-04T00:00:00"/>
    <x v="3"/>
    <x v="5"/>
    <x v="18"/>
    <x v="0"/>
    <x v="0"/>
    <s v="Shahid Hopkins"/>
    <x v="0"/>
    <x v="32"/>
    <n v="45503"/>
    <s v="OFF-BI-10003910"/>
    <x v="1"/>
    <s v="Binders"/>
    <s v="DXL Angle-View Binders with Locking Rings by Samsill"/>
    <n v="3000"/>
    <x v="8"/>
    <x v="93"/>
    <n v="0.7"/>
    <n v="2100"/>
    <n v="900"/>
  </r>
  <r>
    <n v="1470"/>
    <s v="CA-2015-158456"/>
    <d v="2015-12-24T00:00:00"/>
    <x v="1"/>
    <x v="4"/>
    <x v="16"/>
    <x v="4"/>
    <x v="0"/>
    <s v="Kean Takahito"/>
    <x v="0"/>
    <x v="16"/>
    <n v="90032"/>
    <s v="OFF-BI-10001097"/>
    <x v="1"/>
    <s v="Binders"/>
    <s v="Avery Hole Reinforcements"/>
    <n v="20000"/>
    <x v="6"/>
    <x v="191"/>
    <n v="0.2"/>
    <n v="16000"/>
    <n v="64000"/>
  </r>
  <r>
    <n v="1471"/>
    <s v="CA-2017-143665"/>
    <d v="2017-04-26T00:00:00"/>
    <x v="3"/>
    <x v="3"/>
    <x v="20"/>
    <x v="0"/>
    <x v="0"/>
    <s v="Philisse Overcash"/>
    <x v="2"/>
    <x v="2"/>
    <n v="98115"/>
    <s v="OFF-PA-10003673"/>
    <x v="1"/>
    <s v="Paper"/>
    <s v="Strathmore Photo Mount Cards"/>
    <n v="34000"/>
    <x v="3"/>
    <x v="629"/>
    <n v="0"/>
    <n v="0"/>
    <n v="102000"/>
  </r>
  <r>
    <n v="1472"/>
    <s v="CA-2017-137428"/>
    <d v="2017-12-16T00:00:00"/>
    <x v="3"/>
    <x v="4"/>
    <x v="9"/>
    <x v="3"/>
    <x v="0"/>
    <s v="Andy Yotov"/>
    <x v="1"/>
    <x v="15"/>
    <n v="92054"/>
    <s v="FUR-CH-10002774"/>
    <x v="0"/>
    <s v="Chairs"/>
    <s v="Global Deluxe Stacking Chair, Gray"/>
    <n v="72000"/>
    <x v="0"/>
    <x v="11"/>
    <n v="0.2"/>
    <n v="28800"/>
    <n v="115200"/>
  </r>
  <r>
    <n v="1473"/>
    <s v="CA-2014-162866"/>
    <d v="2014-12-27T00:00:00"/>
    <x v="2"/>
    <x v="4"/>
    <x v="8"/>
    <x v="0"/>
    <x v="4"/>
    <s v="Corey-Lock"/>
    <x v="0"/>
    <x v="3"/>
    <n v="60076"/>
    <s v="FUR-FU-10001473"/>
    <x v="0"/>
    <s v="Furnishings"/>
    <s v="DAX Wood Document Frame"/>
    <n v="28000"/>
    <x v="4"/>
    <x v="173"/>
    <n v="0.6"/>
    <n v="100800"/>
    <n v="67200"/>
  </r>
  <r>
    <n v="1474"/>
    <s v="CA-2017-167941"/>
    <d v="2017-11-06T00:00:00"/>
    <x v="3"/>
    <x v="0"/>
    <x v="24"/>
    <x v="0"/>
    <x v="4"/>
    <s v="Jill Fjeld"/>
    <x v="0"/>
    <x v="5"/>
    <n v="28314"/>
    <s v="OFF-AP-10002118"/>
    <x v="1"/>
    <s v="Appliances"/>
    <s v="1.7 Cubic Foot Compact &quot;Cube&quot; Office Refrigerators"/>
    <n v="209000"/>
    <x v="3"/>
    <x v="426"/>
    <n v="0.2"/>
    <n v="125400"/>
    <n v="501600"/>
  </r>
  <r>
    <n v="1475"/>
    <s v="CA-2017-111808"/>
    <d v="2017-12-16T00:00:00"/>
    <x v="3"/>
    <x v="4"/>
    <x v="9"/>
    <x v="3"/>
    <x v="0"/>
    <s v="Andrew Roberts"/>
    <x v="0"/>
    <x v="19"/>
    <n v="74133"/>
    <s v="OFF-BI-10004656"/>
    <x v="1"/>
    <s v="Binders"/>
    <s v="Peel &amp; Stick Add-On Corner Pockets"/>
    <n v="13000"/>
    <x v="1"/>
    <x v="193"/>
    <n v="0"/>
    <n v="0"/>
    <n v="65000"/>
  </r>
  <r>
    <n v="1476"/>
    <s v="CA-2015-137512"/>
    <d v="2015-05-07T00:00:00"/>
    <x v="1"/>
    <x v="5"/>
    <x v="29"/>
    <x v="3"/>
    <x v="0"/>
    <s v="Anna Gayman"/>
    <x v="0"/>
    <x v="12"/>
    <n v="75002"/>
    <s v="FUR-TA-10001095"/>
    <x v="0"/>
    <s v="Tables"/>
    <s v="Chromcraft Round Conference Tables"/>
    <n v="384000"/>
    <x v="0"/>
    <x v="142"/>
    <n v="0.3"/>
    <n v="230400"/>
    <n v="537600"/>
  </r>
  <r>
    <n v="1477"/>
    <s v="CA-2017-139773"/>
    <d v="2017-12-04T00:00:00"/>
    <x v="3"/>
    <x v="4"/>
    <x v="18"/>
    <x v="3"/>
    <x v="0"/>
    <s v="Darrin Van Huff"/>
    <x v="1"/>
    <x v="7"/>
    <n v="19143"/>
    <s v="FUR-CH-10001797"/>
    <x v="0"/>
    <s v="Chairs"/>
    <s v="Safco Chair Connectors, 6/Carton"/>
    <n v="189000"/>
    <x v="2"/>
    <x v="640"/>
    <n v="0.3"/>
    <n v="396900"/>
    <n v="926100"/>
  </r>
  <r>
    <n v="1478"/>
    <s v="CA-2017-134607"/>
    <d v="2017-10-03T00:00:00"/>
    <x v="3"/>
    <x v="2"/>
    <x v="21"/>
    <x v="0"/>
    <x v="0"/>
    <s v="Hunter Lopez"/>
    <x v="0"/>
    <x v="8"/>
    <n v="14609"/>
    <s v="OFF-ST-10002214"/>
    <x v="1"/>
    <s v="Storage"/>
    <s v="X-Rack File for Hanging Folders"/>
    <n v="23000"/>
    <x v="0"/>
    <x v="170"/>
    <n v="0"/>
    <n v="0"/>
    <n v="46000"/>
  </r>
  <r>
    <n v="1479"/>
    <s v="CA-2014-109232"/>
    <d v="2014-01-13T00:00:00"/>
    <x v="2"/>
    <x v="9"/>
    <x v="7"/>
    <x v="1"/>
    <x v="4"/>
    <s v="Natalie DeCherney"/>
    <x v="0"/>
    <x v="30"/>
    <n v="29464"/>
    <s v="FUR-CH-10000422"/>
    <x v="0"/>
    <s v="Chairs"/>
    <s v="Global Highback Leather Tilter in Burgundy"/>
    <n v="91000"/>
    <x v="4"/>
    <x v="539"/>
    <n v="0"/>
    <n v="0"/>
    <n v="546000"/>
  </r>
  <r>
    <n v="1480"/>
    <s v="CA-2015-139850"/>
    <d v="2015-06-12T00:00:00"/>
    <x v="1"/>
    <x v="1"/>
    <x v="1"/>
    <x v="3"/>
    <x v="0"/>
    <s v="Giulietta Baptist"/>
    <x v="0"/>
    <x v="36"/>
    <n v="19134"/>
    <s v="OFF-PA-10003848"/>
    <x v="1"/>
    <s v="Paper"/>
    <s v="Xerox 1997"/>
    <n v="21000"/>
    <x v="6"/>
    <x v="51"/>
    <n v="0.2"/>
    <n v="16800"/>
    <n v="67200"/>
  </r>
  <r>
    <n v="1481"/>
    <s v="CA-2014-131310"/>
    <d v="2014-07-12T00:00:00"/>
    <x v="2"/>
    <x v="7"/>
    <x v="1"/>
    <x v="3"/>
    <x v="4"/>
    <s v="Clay Ludtke"/>
    <x v="0"/>
    <x v="13"/>
    <n v="98115"/>
    <s v="FUR-CH-10001797"/>
    <x v="0"/>
    <s v="Chairs"/>
    <s v="Safco Chair Connectors, 6/Carton"/>
    <n v="189000"/>
    <x v="6"/>
    <x v="641"/>
    <n v="0.2"/>
    <n v="151200"/>
    <n v="604800"/>
  </r>
  <r>
    <n v="1482"/>
    <s v="US-2014-112872"/>
    <d v="2014-12-06T00:00:00"/>
    <x v="2"/>
    <x v="4"/>
    <x v="24"/>
    <x v="3"/>
    <x v="4"/>
    <s v="Ryan Crowe"/>
    <x v="0"/>
    <x v="4"/>
    <n v="97477"/>
    <s v="OFF-ST-10002205"/>
    <x v="1"/>
    <s v="Storage"/>
    <s v="File Shuttle I and Handi-File"/>
    <n v="156000"/>
    <x v="3"/>
    <x v="45"/>
    <n v="0.2"/>
    <n v="93600"/>
    <n v="374400"/>
  </r>
  <r>
    <n v="1483"/>
    <s v="CA-2016-139269"/>
    <d v="2016-05-25T00:00:00"/>
    <x v="0"/>
    <x v="5"/>
    <x v="10"/>
    <x v="2"/>
    <x v="0"/>
    <s v="Julia Barnett"/>
    <x v="2"/>
    <x v="6"/>
    <n v="31907"/>
    <s v="FUR-FU-10000755"/>
    <x v="0"/>
    <s v="Furnishings"/>
    <s v="Eldon Expressions Mahogany Wood Desk Collection"/>
    <n v="25000"/>
    <x v="6"/>
    <x v="34"/>
    <n v="0"/>
    <n v="0"/>
    <n v="100000"/>
  </r>
  <r>
    <n v="1484"/>
    <s v="CA-2016-139010"/>
    <d v="2016-02-21T00:00:00"/>
    <x v="0"/>
    <x v="11"/>
    <x v="30"/>
    <x v="1"/>
    <x v="0"/>
    <s v="Matthew Clasen"/>
    <x v="1"/>
    <x v="7"/>
    <n v="90032"/>
    <s v="TEC-AC-10004227"/>
    <x v="2"/>
    <s v="Accessories"/>
    <s v="SanDisk Ultra 16 GB MicroSDHC Class 10 Memory Card"/>
    <n v="13000"/>
    <x v="8"/>
    <x v="155"/>
    <n v="0"/>
    <n v="0"/>
    <n v="13000"/>
  </r>
  <r>
    <n v="1485"/>
    <s v="CA-2016-134376"/>
    <d v="2016-10-02T00:00:00"/>
    <x v="0"/>
    <x v="2"/>
    <x v="28"/>
    <x v="1"/>
    <x v="0"/>
    <s v="Tim Taslimi"/>
    <x v="1"/>
    <x v="4"/>
    <n v="10024"/>
    <s v="OFF-AP-10004532"/>
    <x v="1"/>
    <s v="Appliances"/>
    <s v="Kensington 6 Outlet Guardian Standard Surge Protector"/>
    <n v="62000"/>
    <x v="3"/>
    <x v="223"/>
    <n v="0"/>
    <n v="0"/>
    <n v="186000"/>
  </r>
  <r>
    <n v="1486"/>
    <s v="CA-2017-147291"/>
    <d v="2017-03-11T00:00:00"/>
    <x v="3"/>
    <x v="10"/>
    <x v="2"/>
    <x v="2"/>
    <x v="0"/>
    <s v="Max Jones"/>
    <x v="0"/>
    <x v="15"/>
    <n v="48227"/>
    <s v="OFF-BI-10003091"/>
    <x v="1"/>
    <s v="Binders"/>
    <s v="GBC DocuBind TL200 Manual Binding Machine"/>
    <n v="896000"/>
    <x v="6"/>
    <x v="642"/>
    <n v="0"/>
    <n v="0"/>
    <n v="3584000"/>
  </r>
  <r>
    <n v="1487"/>
    <s v="CA-2016-112893"/>
    <d v="2016-09-09T00:00:00"/>
    <x v="0"/>
    <x v="8"/>
    <x v="3"/>
    <x v="0"/>
    <x v="0"/>
    <s v="Annie Thurman"/>
    <x v="0"/>
    <x v="35"/>
    <n v="95207"/>
    <s v="OFF-BI-10004654"/>
    <x v="1"/>
    <s v="Binders"/>
    <s v="VariCap6 Expandable Binder"/>
    <n v="5000"/>
    <x v="6"/>
    <x v="40"/>
    <n v="0.2"/>
    <n v="4000"/>
    <n v="16000"/>
  </r>
  <r>
    <n v="1488"/>
    <s v="US-2014-150532"/>
    <d v="2014-07-14T00:00:00"/>
    <x v="2"/>
    <x v="7"/>
    <x v="19"/>
    <x v="2"/>
    <x v="0"/>
    <s v="Philip Brown"/>
    <x v="0"/>
    <x v="9"/>
    <n v="85023"/>
    <s v="OFF-ST-10000760"/>
    <x v="1"/>
    <s v="Storage"/>
    <s v="Eldon Fold 'N Roll Cart System"/>
    <n v="56000"/>
    <x v="1"/>
    <x v="349"/>
    <n v="0.2"/>
    <n v="56000"/>
    <n v="224000"/>
  </r>
  <r>
    <n v="1489"/>
    <s v="CA-2014-138317"/>
    <d v="2014-06-21T00:00:00"/>
    <x v="2"/>
    <x v="1"/>
    <x v="30"/>
    <x v="0"/>
    <x v="4"/>
    <s v="Natalie Webber"/>
    <x v="0"/>
    <x v="8"/>
    <n v="19120"/>
    <s v="OFF-EN-10001539"/>
    <x v="1"/>
    <s v="Envelopes"/>
    <s v="Staple envelope"/>
    <n v="25000"/>
    <x v="6"/>
    <x v="34"/>
    <n v="0.2"/>
    <n v="20000"/>
    <n v="80000"/>
  </r>
  <r>
    <n v="1490"/>
    <s v="CA-2015-130610"/>
    <d v="2015-07-05T00:00:00"/>
    <x v="1"/>
    <x v="7"/>
    <x v="5"/>
    <x v="1"/>
    <x v="4"/>
    <s v="Victor Preis"/>
    <x v="2"/>
    <x v="12"/>
    <n v="48310"/>
    <s v="OFF-BI-10003655"/>
    <x v="1"/>
    <s v="Binders"/>
    <s v="Durable Pressboard Binders"/>
    <n v="19000"/>
    <x v="1"/>
    <x v="271"/>
    <n v="0"/>
    <n v="0"/>
    <n v="95000"/>
  </r>
  <r>
    <n v="1491"/>
    <s v="CA-2017-104381"/>
    <d v="2017-12-16T00:00:00"/>
    <x v="3"/>
    <x v="4"/>
    <x v="9"/>
    <x v="1"/>
    <x v="0"/>
    <s v="Ross DeVincentis"/>
    <x v="2"/>
    <x v="10"/>
    <n v="14609"/>
    <s v="OFF-BI-10001628"/>
    <x v="1"/>
    <s v="Binders"/>
    <s v="Acco Data Flex Cable Posts For Top &amp; Bottom Load Binders, 6&quot; Capacity"/>
    <n v="21000"/>
    <x v="6"/>
    <x v="51"/>
    <n v="0.2"/>
    <n v="16800"/>
    <n v="67200"/>
  </r>
  <r>
    <n v="1492"/>
    <s v="CA-2016-131499"/>
    <d v="2016-09-08T00:00:00"/>
    <x v="0"/>
    <x v="8"/>
    <x v="0"/>
    <x v="1"/>
    <x v="0"/>
    <s v="Michael Grace"/>
    <x v="2"/>
    <x v="28"/>
    <n v="10011"/>
    <s v="OFF-AP-10003779"/>
    <x v="1"/>
    <s v="Appliances"/>
    <s v="Kensington 7 Outlet MasterPiece Power Center with Fax/Phone Line Protection"/>
    <n v="208000"/>
    <x v="8"/>
    <x v="198"/>
    <n v="0"/>
    <n v="0"/>
    <n v="208000"/>
  </r>
  <r>
    <n v="1493"/>
    <s v="CA-2014-148761"/>
    <d v="2014-05-17T00:00:00"/>
    <x v="2"/>
    <x v="5"/>
    <x v="11"/>
    <x v="0"/>
    <x v="3"/>
    <s v="Pete Armstrong"/>
    <x v="2"/>
    <x v="10"/>
    <n v="54703"/>
    <s v="OFF-BI-10000666"/>
    <x v="1"/>
    <s v="Binders"/>
    <s v="Surelock Post Binders"/>
    <n v="92000"/>
    <x v="3"/>
    <x v="382"/>
    <n v="0"/>
    <n v="0"/>
    <n v="276000"/>
  </r>
  <r>
    <n v="1494"/>
    <s v="CA-2017-116519"/>
    <d v="2017-10-13T00:00:00"/>
    <x v="3"/>
    <x v="2"/>
    <x v="7"/>
    <x v="1"/>
    <x v="0"/>
    <s v="Craig Reiter"/>
    <x v="0"/>
    <x v="1"/>
    <n v="10009"/>
    <s v="OFF-AP-10000828"/>
    <x v="1"/>
    <s v="Appliances"/>
    <s v="Avanti 4.4 Cu. Ft. Refrigerator"/>
    <n v="435000"/>
    <x v="1"/>
    <x v="643"/>
    <n v="0"/>
    <n v="0"/>
    <n v="2175000"/>
  </r>
  <r>
    <n v="1495"/>
    <s v="CA-2014-130729"/>
    <d v="2014-10-24T00:00:00"/>
    <x v="2"/>
    <x v="2"/>
    <x v="16"/>
    <x v="3"/>
    <x v="2"/>
    <s v="Allen Armold"/>
    <x v="0"/>
    <x v="28"/>
    <n v="91730"/>
    <s v="OFF-BI-10002706"/>
    <x v="1"/>
    <s v="Binders"/>
    <s v="Avery Premier Heavy-Duty Binder with Round Locking Rings"/>
    <n v="35000"/>
    <x v="3"/>
    <x v="82"/>
    <n v="0.2"/>
    <n v="21000"/>
    <n v="84000"/>
  </r>
  <r>
    <n v="1496"/>
    <s v="CA-2016-124772"/>
    <d v="2016-12-05T00:00:00"/>
    <x v="0"/>
    <x v="4"/>
    <x v="5"/>
    <x v="1"/>
    <x v="0"/>
    <s v="James Galang"/>
    <x v="0"/>
    <x v="27"/>
    <n v="42071"/>
    <s v="FUR-FU-10004748"/>
    <x v="0"/>
    <s v="Furnishings"/>
    <s v="Howard Miller 16&quot; Diameter Gallery Wall Clock"/>
    <n v="192000"/>
    <x v="3"/>
    <x v="163"/>
    <n v="0"/>
    <n v="0"/>
    <n v="576000"/>
  </r>
  <r>
    <n v="1497"/>
    <s v="CA-2016-115525"/>
    <d v="2016-07-25T00:00:00"/>
    <x v="0"/>
    <x v="7"/>
    <x v="10"/>
    <x v="2"/>
    <x v="0"/>
    <s v="Rick Reed"/>
    <x v="1"/>
    <x v="27"/>
    <n v="43615"/>
    <s v="OFF-AP-10000026"/>
    <x v="1"/>
    <s v="Appliances"/>
    <s v="Tripp Lite Isotel 6 Outlet Surge Protector with Fax/Modem Protection"/>
    <n v="122000"/>
    <x v="1"/>
    <x v="644"/>
    <n v="0.2"/>
    <n v="122000"/>
    <n v="488000"/>
  </r>
  <r>
    <n v="1498"/>
    <s v="CA-2017-134845"/>
    <d v="2017-04-17T00:00:00"/>
    <x v="3"/>
    <x v="3"/>
    <x v="11"/>
    <x v="2"/>
    <x v="0"/>
    <s v="Sharelle Roach"/>
    <x v="2"/>
    <x v="30"/>
    <n v="80027"/>
    <s v="OFF-BI-10000773"/>
    <x v="1"/>
    <s v="Binders"/>
    <s v="Insertable Tab Post Binder Dividers"/>
    <n v="5000"/>
    <x v="1"/>
    <x v="475"/>
    <n v="0.7"/>
    <n v="17500"/>
    <n v="7500"/>
  </r>
  <r>
    <n v="1499"/>
    <s v="US-2015-138919"/>
    <d v="2015-09-17T00:00:00"/>
    <x v="1"/>
    <x v="8"/>
    <x v="11"/>
    <x v="1"/>
    <x v="0"/>
    <s v="Lindsay Shagiari"/>
    <x v="2"/>
    <x v="14"/>
    <n v="10035"/>
    <s v="FUR-TA-10004154"/>
    <x v="0"/>
    <s v="Tables"/>
    <s v="Riverside Furniture Oval Coffee Table, Oval End Table, End Table with Drawer"/>
    <n v="345000"/>
    <x v="0"/>
    <x v="645"/>
    <n v="0.4"/>
    <n v="276000"/>
    <n v="414000"/>
  </r>
  <r>
    <n v="1500"/>
    <s v="US-2016-160528"/>
    <d v="2016-08-23T00:00:00"/>
    <x v="0"/>
    <x v="6"/>
    <x v="27"/>
    <x v="0"/>
    <x v="0"/>
    <s v="Mick Hernandez"/>
    <x v="2"/>
    <x v="20"/>
    <n v="78577"/>
    <s v="OFF-ST-10002743"/>
    <x v="1"/>
    <s v="Storage"/>
    <s v="SAFCO Boltless Steel Shelving"/>
    <n v="341000"/>
    <x v="7"/>
    <x v="479"/>
    <n v="0.2"/>
    <n v="545600"/>
    <n v="2182400"/>
  </r>
  <r>
    <n v="1501"/>
    <s v="CA-2015-123568"/>
    <d v="2015-11-08T00:00:00"/>
    <x v="1"/>
    <x v="0"/>
    <x v="0"/>
    <x v="2"/>
    <x v="4"/>
    <s v="Sanjit Chand"/>
    <x v="0"/>
    <x v="33"/>
    <n v="84084"/>
    <s v="OFF-FA-10002701"/>
    <x v="1"/>
    <s v="Fasteners"/>
    <s v="Alliance Rubber Bands"/>
    <n v="6000"/>
    <x v="3"/>
    <x v="9"/>
    <n v="0"/>
    <n v="0"/>
    <n v="18000"/>
  </r>
  <r>
    <n v="1502"/>
    <s v="CA-2017-124674"/>
    <d v="2017-11-17T00:00:00"/>
    <x v="3"/>
    <x v="0"/>
    <x v="11"/>
    <x v="2"/>
    <x v="0"/>
    <s v="Joy Bell-"/>
    <x v="0"/>
    <x v="33"/>
    <n v="78521"/>
    <s v="FUR-BO-10002202"/>
    <x v="0"/>
    <s v="Bookcases"/>
    <s v="Atlantic Metals Mobile 2-Shelf Bookcases, Custom Colors"/>
    <n v="73000"/>
    <x v="0"/>
    <x v="393"/>
    <n v="0.32"/>
    <n v="46720"/>
    <n v="99280"/>
  </r>
  <r>
    <n v="1503"/>
    <s v="CA-2015-164441"/>
    <d v="2015-11-08T00:00:00"/>
    <x v="1"/>
    <x v="0"/>
    <x v="0"/>
    <x v="3"/>
    <x v="0"/>
    <s v="Amy Cox"/>
    <x v="0"/>
    <x v="15"/>
    <n v="10011"/>
    <s v="OFF-BI-10001922"/>
    <x v="1"/>
    <s v="Binders"/>
    <s v="Storex Dura Pro Binders"/>
    <n v="5000"/>
    <x v="10"/>
    <x v="278"/>
    <n v="0.2"/>
    <n v="11000"/>
    <n v="44000"/>
  </r>
  <r>
    <n v="1504"/>
    <s v="CA-2017-169054"/>
    <d v="2017-04-22T00:00:00"/>
    <x v="3"/>
    <x v="3"/>
    <x v="6"/>
    <x v="2"/>
    <x v="4"/>
    <s v="Meg O'Connel"/>
    <x v="2"/>
    <x v="30"/>
    <n v="19140"/>
    <s v="FUR-FU-10001488"/>
    <x v="0"/>
    <s v="Furnishings"/>
    <s v="Tenex 46&quot; x 60&quot; Computer Anti-Static Chairmat, Rectangular Shaped"/>
    <n v="212000"/>
    <x v="3"/>
    <x v="646"/>
    <n v="0.2"/>
    <n v="127200"/>
    <n v="508800"/>
  </r>
  <r>
    <n v="1505"/>
    <s v="CA-2014-106719"/>
    <d v="2014-08-24T00:00:00"/>
    <x v="2"/>
    <x v="6"/>
    <x v="16"/>
    <x v="3"/>
    <x v="0"/>
    <s v="Robert Barroso"/>
    <x v="1"/>
    <x v="30"/>
    <n v="59102"/>
    <s v="OFF-BI-10002799"/>
    <x v="1"/>
    <s v="Binders"/>
    <s v="SlimView Poly Binder, 3/8&quot;"/>
    <n v="9000"/>
    <x v="0"/>
    <x v="9"/>
    <n v="0.2"/>
    <n v="3600"/>
    <n v="14400"/>
  </r>
  <r>
    <n v="1506"/>
    <s v="CA-2017-116855"/>
    <d v="2017-12-17T00:00:00"/>
    <x v="3"/>
    <x v="4"/>
    <x v="11"/>
    <x v="2"/>
    <x v="0"/>
    <s v="Arianne Irving"/>
    <x v="0"/>
    <x v="34"/>
    <n v="23320"/>
    <s v="FUR-CH-10003846"/>
    <x v="0"/>
    <s v="Chairs"/>
    <s v="Hon Valutask Swivel Chairs"/>
    <n v="505000"/>
    <x v="1"/>
    <x v="647"/>
    <n v="0"/>
    <n v="0"/>
    <n v="2525000"/>
  </r>
  <r>
    <n v="1507"/>
    <s v="US-2016-164189"/>
    <d v="2016-03-24T00:00:00"/>
    <x v="0"/>
    <x v="10"/>
    <x v="16"/>
    <x v="1"/>
    <x v="0"/>
    <s v="Dan Reichenbach"/>
    <x v="1"/>
    <x v="33"/>
    <n v="97030"/>
    <s v="TEC-PH-10003691"/>
    <x v="2"/>
    <s v="Phones"/>
    <s v="BlackBerry Q10"/>
    <n v="378000"/>
    <x v="6"/>
    <x v="124"/>
    <n v="0.2"/>
    <n v="302400"/>
    <n v="1209600"/>
  </r>
  <r>
    <n v="1508"/>
    <s v="CA-2015-168480"/>
    <d v="2015-09-21T00:00:00"/>
    <x v="1"/>
    <x v="8"/>
    <x v="30"/>
    <x v="0"/>
    <x v="0"/>
    <s v="Dario Medina"/>
    <x v="1"/>
    <x v="14"/>
    <n v="48146"/>
    <s v="FUR-BO-10000468"/>
    <x v="0"/>
    <s v="Bookcases"/>
    <s v="O'Sullivan 2-Shelf Heavy-Duty Bookcases"/>
    <n v="146000"/>
    <x v="6"/>
    <x v="648"/>
    <n v="0"/>
    <n v="0"/>
    <n v="584000"/>
  </r>
  <r>
    <n v="1509"/>
    <s v="US-2016-114293"/>
    <d v="2016-11-21T00:00:00"/>
    <x v="0"/>
    <x v="0"/>
    <x v="30"/>
    <x v="3"/>
    <x v="0"/>
    <s v="Justin Hirsh"/>
    <x v="0"/>
    <x v="24"/>
    <n v="97030"/>
    <s v="FUR-CH-10003833"/>
    <x v="0"/>
    <s v="Chairs"/>
    <s v="Novimex Fabric Task Chair"/>
    <n v="98000"/>
    <x v="6"/>
    <x v="73"/>
    <n v="0.2"/>
    <n v="78400"/>
    <n v="313600"/>
  </r>
  <r>
    <n v="1510"/>
    <s v="CA-2017-134173"/>
    <d v="2017-09-16T00:00:00"/>
    <x v="3"/>
    <x v="8"/>
    <x v="9"/>
    <x v="2"/>
    <x v="4"/>
    <s v="Adam Bellavance"/>
    <x v="2"/>
    <x v="11"/>
    <n v="19143"/>
    <s v="OFF-PA-10004355"/>
    <x v="1"/>
    <s v="Paper"/>
    <s v="Xerox 231"/>
    <n v="21000"/>
    <x v="6"/>
    <x v="51"/>
    <n v="0.2"/>
    <n v="16800"/>
    <n v="67200"/>
  </r>
  <r>
    <n v="1511"/>
    <s v="US-2015-123960"/>
    <d v="2015-06-11T00:00:00"/>
    <x v="1"/>
    <x v="1"/>
    <x v="2"/>
    <x v="4"/>
    <x v="0"/>
    <s v="Brian Dahlen"/>
    <x v="0"/>
    <x v="0"/>
    <n v="71203"/>
    <s v="TEC-AC-10003038"/>
    <x v="2"/>
    <s v="Accessories"/>
    <s v="Kingston Digital DataTraveler 16GB USB 2.0"/>
    <n v="22000"/>
    <x v="4"/>
    <x v="257"/>
    <n v="0"/>
    <n v="0"/>
    <n v="132000"/>
  </r>
  <r>
    <n v="1512"/>
    <s v="CA-2017-101749"/>
    <d v="2017-10-03T00:00:00"/>
    <x v="3"/>
    <x v="2"/>
    <x v="21"/>
    <x v="2"/>
    <x v="4"/>
    <s v="Aaron Smayling"/>
    <x v="1"/>
    <x v="0"/>
    <n v="91104"/>
    <s v="FUR-TA-10001520"/>
    <x v="0"/>
    <s v="Tables"/>
    <s v="Lesro Sheffield Collection Coffee Table, End Table, Center Table, Corner Table"/>
    <n v="100000"/>
    <x v="3"/>
    <x v="58"/>
    <n v="0.2"/>
    <n v="60000"/>
    <n v="240000"/>
  </r>
  <r>
    <n v="1513"/>
    <s v="US-2016-147991"/>
    <d v="2016-05-05T00:00:00"/>
    <x v="0"/>
    <x v="5"/>
    <x v="5"/>
    <x v="4"/>
    <x v="0"/>
    <s v="Zuschuss Donatelli"/>
    <x v="0"/>
    <x v="31"/>
    <n v="37421"/>
    <s v="FUR-FU-10004270"/>
    <x v="0"/>
    <s v="Furnishings"/>
    <s v="Eldon Image Series Desk Accessories, Burgundy"/>
    <n v="7000"/>
    <x v="1"/>
    <x v="188"/>
    <n v="0.2"/>
    <n v="7000"/>
    <n v="28000"/>
  </r>
  <r>
    <n v="1514"/>
    <s v="CA-2017-149559"/>
    <d v="2017-09-11T00:00:00"/>
    <x v="3"/>
    <x v="8"/>
    <x v="2"/>
    <x v="3"/>
    <x v="4"/>
    <s v="Karen Ferguson"/>
    <x v="2"/>
    <x v="27"/>
    <n v="90805"/>
    <s v="OFF-PA-10003172"/>
    <x v="1"/>
    <s v="Paper"/>
    <s v="Xerox 1996"/>
    <n v="13000"/>
    <x v="0"/>
    <x v="43"/>
    <n v="0"/>
    <n v="0"/>
    <n v="26000"/>
  </r>
  <r>
    <n v="1515"/>
    <s v="CA-2015-135174"/>
    <d v="2015-04-30T00:00:00"/>
    <x v="1"/>
    <x v="3"/>
    <x v="17"/>
    <x v="2"/>
    <x v="0"/>
    <s v="Benjamin Patterson"/>
    <x v="0"/>
    <x v="3"/>
    <n v="45373"/>
    <s v="TEC-PH-10001530"/>
    <x v="2"/>
    <s v="Phones"/>
    <s v="Cisco Unified IP Phone 7945G VoIP phone"/>
    <n v="1364000"/>
    <x v="1"/>
    <x v="252"/>
    <n v="0.4"/>
    <n v="2728000"/>
    <n v="4092000"/>
  </r>
  <r>
    <n v="1516"/>
    <s v="CA-2017-125290"/>
    <d v="2017-11-06T00:00:00"/>
    <x v="3"/>
    <x v="0"/>
    <x v="24"/>
    <x v="1"/>
    <x v="2"/>
    <s v="Chuck Clark"/>
    <x v="2"/>
    <x v="31"/>
    <n v="55407"/>
    <s v="OFF-AR-10001216"/>
    <x v="1"/>
    <s v="Art"/>
    <s v="Newell 339"/>
    <n v="14000"/>
    <x v="1"/>
    <x v="148"/>
    <n v="0"/>
    <n v="0"/>
    <n v="70000"/>
  </r>
  <r>
    <n v="1517"/>
    <s v="CA-2014-137351"/>
    <d v="2014-09-30T00:00:00"/>
    <x v="2"/>
    <x v="8"/>
    <x v="17"/>
    <x v="1"/>
    <x v="0"/>
    <s v="Doug Bickford"/>
    <x v="0"/>
    <x v="31"/>
    <n v="98105"/>
    <s v="OFF-BI-10003910"/>
    <x v="1"/>
    <s v="Binders"/>
    <s v="DXL Angle-View Binders with Locking Rings by Samsill"/>
    <n v="3000"/>
    <x v="2"/>
    <x v="67"/>
    <n v="0.2"/>
    <n v="4200"/>
    <n v="16800"/>
  </r>
  <r>
    <n v="1518"/>
    <s v="CA-2017-121419"/>
    <d v="2017-04-02T00:00:00"/>
    <x v="3"/>
    <x v="3"/>
    <x v="28"/>
    <x v="3"/>
    <x v="0"/>
    <s v="Tony Chapman"/>
    <x v="2"/>
    <x v="36"/>
    <n v="31907"/>
    <s v="FUR-TA-10004534"/>
    <x v="0"/>
    <s v="Tables"/>
    <s v="Bevis 44 x 96 Conference Tables"/>
    <n v="618000"/>
    <x v="0"/>
    <x v="649"/>
    <n v="0"/>
    <n v="0"/>
    <n v="1236000"/>
  </r>
  <r>
    <n v="1519"/>
    <s v="US-2017-148054"/>
    <d v="2017-10-06T00:00:00"/>
    <x v="3"/>
    <x v="2"/>
    <x v="24"/>
    <x v="0"/>
    <x v="0"/>
    <s v="Nick Zandusky"/>
    <x v="2"/>
    <x v="29"/>
    <n v="83642"/>
    <s v="FUR-FU-10003247"/>
    <x v="0"/>
    <s v="Furnishings"/>
    <s v="36X48 HARDFLOOR CHAIRMAT"/>
    <n v="42000"/>
    <x v="0"/>
    <x v="51"/>
    <n v="0"/>
    <n v="0"/>
    <n v="84000"/>
  </r>
  <r>
    <n v="1520"/>
    <s v="CA-2016-128517"/>
    <d v="2016-04-09T00:00:00"/>
    <x v="0"/>
    <x v="3"/>
    <x v="3"/>
    <x v="0"/>
    <x v="1"/>
    <s v="Sean Wendt"/>
    <x v="2"/>
    <x v="12"/>
    <n v="48227"/>
    <s v="TEC-PH-10002555"/>
    <x v="2"/>
    <s v="Phones"/>
    <s v="Nortel Meridian M5316 Digital phone"/>
    <n v="518000"/>
    <x v="0"/>
    <x v="471"/>
    <n v="0"/>
    <n v="0"/>
    <n v="1036000"/>
  </r>
  <r>
    <n v="1521"/>
    <s v="US-2015-100377"/>
    <d v="2015-08-28T00:00:00"/>
    <x v="1"/>
    <x v="6"/>
    <x v="22"/>
    <x v="1"/>
    <x v="4"/>
    <s v="Todd Sumrall"/>
    <x v="1"/>
    <x v="10"/>
    <n v="60623"/>
    <s v="TEC-CO-10001046"/>
    <x v="2"/>
    <s v="Copiers"/>
    <s v="Canon Imageclass D680 Copier / Fax"/>
    <n v="840000"/>
    <x v="1"/>
    <x v="650"/>
    <n v="0.2"/>
    <n v="840000"/>
    <n v="3360000"/>
  </r>
  <r>
    <n v="1522"/>
    <s v="CA-2017-131492"/>
    <d v="2017-10-19T00:00:00"/>
    <x v="3"/>
    <x v="2"/>
    <x v="12"/>
    <x v="0"/>
    <x v="0"/>
    <s v="Hilary Holden"/>
    <x v="1"/>
    <x v="14"/>
    <n v="94110"/>
    <s v="OFF-EN-10002973"/>
    <x v="1"/>
    <s v="Envelopes"/>
    <s v="Ampad #10 Peel &amp; Seel Holiday Envelopes"/>
    <n v="9000"/>
    <x v="0"/>
    <x v="9"/>
    <n v="0"/>
    <n v="0"/>
    <n v="18000"/>
  </r>
  <r>
    <n v="1523"/>
    <s v="CA-2016-144554"/>
    <d v="2016-11-07T00:00:00"/>
    <x v="0"/>
    <x v="0"/>
    <x v="29"/>
    <x v="3"/>
    <x v="1"/>
    <s v="Denise Monton"/>
    <x v="1"/>
    <x v="28"/>
    <n v="43055"/>
    <s v="TEC-AC-10002800"/>
    <x v="2"/>
    <s v="Accessories"/>
    <s v="Plantronics Audio 478 Stereo USB Headset"/>
    <n v="200000"/>
    <x v="3"/>
    <x v="49"/>
    <n v="0.2"/>
    <n v="120000"/>
    <n v="480000"/>
  </r>
  <r>
    <n v="1524"/>
    <s v="CA-2017-127621"/>
    <d v="2017-03-03T00:00:00"/>
    <x v="3"/>
    <x v="10"/>
    <x v="21"/>
    <x v="4"/>
    <x v="0"/>
    <s v="Richard Eichhorn"/>
    <x v="0"/>
    <x v="15"/>
    <n v="75081"/>
    <s v="OFF-PA-10001307"/>
    <x v="1"/>
    <s v="Paper"/>
    <s v="Important Message Pads, 50 4-1/4 x 5-1/2 Forms per Pad"/>
    <n v="27000"/>
    <x v="7"/>
    <x v="301"/>
    <n v="0.2"/>
    <n v="43200"/>
    <n v="172800"/>
  </r>
  <r>
    <n v="1525"/>
    <s v="CA-2015-145184"/>
    <d v="2015-11-27T00:00:00"/>
    <x v="1"/>
    <x v="0"/>
    <x v="8"/>
    <x v="1"/>
    <x v="4"/>
    <s v="Justin Deggeller"/>
    <x v="1"/>
    <x v="18"/>
    <n v="19711"/>
    <s v="TEC-PH-10002350"/>
    <x v="2"/>
    <s v="Phones"/>
    <s v="Apple EarPods with Remote and Mic"/>
    <n v="84000"/>
    <x v="3"/>
    <x v="87"/>
    <n v="0"/>
    <n v="0"/>
    <n v="252000"/>
  </r>
  <r>
    <n v="1526"/>
    <s v="CA-2017-106859"/>
    <d v="2017-03-13T00:00:00"/>
    <x v="3"/>
    <x v="10"/>
    <x v="7"/>
    <x v="2"/>
    <x v="2"/>
    <s v="Benjamin Farhat"/>
    <x v="2"/>
    <x v="13"/>
    <n v="87105"/>
    <s v="OFF-ST-10000615"/>
    <x v="1"/>
    <s v="Storage"/>
    <s v="SimpliFile Personal File, Black Granite, 15w x 6-15/16d x 11-1/4h"/>
    <n v="91000"/>
    <x v="7"/>
    <x v="651"/>
    <n v="0"/>
    <n v="0"/>
    <n v="728000"/>
  </r>
  <r>
    <n v="1527"/>
    <s v="US-2017-120089"/>
    <d v="2017-11-30T00:00:00"/>
    <x v="3"/>
    <x v="0"/>
    <x v="17"/>
    <x v="3"/>
    <x v="1"/>
    <s v="Max Ludwig"/>
    <x v="2"/>
    <x v="5"/>
    <n v="43615"/>
    <s v="OFF-AP-10003779"/>
    <x v="1"/>
    <s v="Appliances"/>
    <s v="Kensington 7 Outlet MasterPiece Power Center with Fax/Phone Line Protection"/>
    <n v="208000"/>
    <x v="6"/>
    <x v="652"/>
    <n v="0.2"/>
    <n v="166400"/>
    <n v="665600"/>
  </r>
  <r>
    <n v="1528"/>
    <s v="CA-2014-119375"/>
    <d v="2014-11-17T00:00:00"/>
    <x v="2"/>
    <x v="0"/>
    <x v="11"/>
    <x v="2"/>
    <x v="0"/>
    <s v="Yoseph Carroll"/>
    <x v="1"/>
    <x v="11"/>
    <n v="19711"/>
    <s v="OFF-ST-10002011"/>
    <x v="1"/>
    <s v="Storage"/>
    <s v="Smead Adjustable Mobile File Trolley with Lockable Top"/>
    <n v="1007000"/>
    <x v="2"/>
    <x v="653"/>
    <n v="0"/>
    <n v="0"/>
    <n v="7049000"/>
  </r>
  <r>
    <n v="1529"/>
    <s v="CA-2016-125206"/>
    <d v="2016-01-03T00:00:00"/>
    <x v="0"/>
    <x v="9"/>
    <x v="21"/>
    <x v="4"/>
    <x v="4"/>
    <s v="Lena Radford"/>
    <x v="0"/>
    <x v="10"/>
    <n v="90045"/>
    <s v="OFF-ST-10003692"/>
    <x v="1"/>
    <s v="Storage"/>
    <s v="Recycled Steel Personal File for Hanging File Folders"/>
    <n v="229000"/>
    <x v="0"/>
    <x v="654"/>
    <n v="0"/>
    <n v="0"/>
    <n v="458000"/>
  </r>
  <r>
    <n v="1530"/>
    <s v="CA-2015-126137"/>
    <d v="2015-10-03T00:00:00"/>
    <x v="1"/>
    <x v="2"/>
    <x v="21"/>
    <x v="2"/>
    <x v="4"/>
    <s v="Bruce Stewart"/>
    <x v="0"/>
    <x v="19"/>
    <n v="90032"/>
    <s v="FUR-BO-10004409"/>
    <x v="0"/>
    <s v="Bookcases"/>
    <s v="Safco Value Mate Series Steel Bookcases, Baked Enamel Finish on Steel, Gray"/>
    <n v="142000"/>
    <x v="0"/>
    <x v="137"/>
    <n v="0.15"/>
    <n v="42600"/>
    <n v="241400"/>
  </r>
  <r>
    <n v="1531"/>
    <s v="CA-2014-143903"/>
    <d v="2014-07-20T00:00:00"/>
    <x v="2"/>
    <x v="7"/>
    <x v="14"/>
    <x v="0"/>
    <x v="0"/>
    <s v="Katherine Murray"/>
    <x v="2"/>
    <x v="19"/>
    <n v="75217"/>
    <s v="OFF-ST-10003306"/>
    <x v="1"/>
    <s v="Storage"/>
    <s v="Letter Size Cart"/>
    <n v="715000"/>
    <x v="3"/>
    <x v="655"/>
    <n v="0.2"/>
    <n v="429000"/>
    <n v="1716000"/>
  </r>
  <r>
    <n v="1532"/>
    <s v="CA-2014-104780"/>
    <d v="2014-05-21T00:00:00"/>
    <x v="2"/>
    <x v="5"/>
    <x v="30"/>
    <x v="1"/>
    <x v="0"/>
    <s v="Bradley Talbott"/>
    <x v="2"/>
    <x v="3"/>
    <n v="92037"/>
    <s v="OFF-AR-10003514"/>
    <x v="1"/>
    <s v="Art"/>
    <s v="4009 Highlighters by Sanford"/>
    <n v="10000"/>
    <x v="7"/>
    <x v="191"/>
    <n v="0"/>
    <n v="0"/>
    <n v="80000"/>
  </r>
  <r>
    <n v="1533"/>
    <s v="CA-2017-101182"/>
    <d v="2017-09-04T00:00:00"/>
    <x v="3"/>
    <x v="8"/>
    <x v="18"/>
    <x v="0"/>
    <x v="0"/>
    <s v="Katrina Bavinger"/>
    <x v="2"/>
    <x v="21"/>
    <n v="92307"/>
    <s v="OFF-PA-10001800"/>
    <x v="1"/>
    <s v="Paper"/>
    <s v="Xerox 220"/>
    <n v="11000"/>
    <x v="0"/>
    <x v="96"/>
    <n v="0"/>
    <n v="0"/>
    <n v="22000"/>
  </r>
  <r>
    <n v="1534"/>
    <s v="US-2017-132297"/>
    <d v="2017-05-27T00:00:00"/>
    <x v="3"/>
    <x v="5"/>
    <x v="8"/>
    <x v="3"/>
    <x v="4"/>
    <s v="Dianna Wilson"/>
    <x v="2"/>
    <x v="22"/>
    <n v="40214"/>
    <s v="OFF-BI-10003364"/>
    <x v="1"/>
    <s v="Binders"/>
    <s v="Binding Machine Supplies"/>
    <n v="47000"/>
    <x v="0"/>
    <x v="318"/>
    <n v="0"/>
    <n v="0"/>
    <n v="94000"/>
  </r>
  <r>
    <n v="1535"/>
    <s v="CA-2014-100328"/>
    <d v="2014-01-28T00:00:00"/>
    <x v="2"/>
    <x v="9"/>
    <x v="22"/>
    <x v="2"/>
    <x v="0"/>
    <s v="Jasper Cacioppo"/>
    <x v="0"/>
    <x v="14"/>
    <n v="10024"/>
    <s v="OFF-BI-10000343"/>
    <x v="1"/>
    <s v="Binders"/>
    <s v="Pressboard Covers with Storage Hooks, 9 1/2&quot; x 11&quot;, Light Blue"/>
    <n v="3000"/>
    <x v="8"/>
    <x v="93"/>
    <n v="0.2"/>
    <n v="600"/>
    <n v="2400"/>
  </r>
  <r>
    <n v="1536"/>
    <s v="CA-2017-118773"/>
    <d v="2017-02-09T00:00:00"/>
    <x v="3"/>
    <x v="11"/>
    <x v="3"/>
    <x v="3"/>
    <x v="4"/>
    <s v="Tom Prescott"/>
    <x v="0"/>
    <x v="26"/>
    <n v="77070"/>
    <s v="OFF-BI-10004584"/>
    <x v="1"/>
    <s v="Binders"/>
    <s v="GBC ProClick 150 Presentation Binding System"/>
    <n v="190000"/>
    <x v="6"/>
    <x v="217"/>
    <n v="0.8"/>
    <n v="608000"/>
    <n v="152000"/>
  </r>
  <r>
    <n v="1537"/>
    <s v="US-2017-159205"/>
    <d v="2017-03-31T00:00:00"/>
    <x v="3"/>
    <x v="10"/>
    <x v="23"/>
    <x v="2"/>
    <x v="4"/>
    <s v="Daniel Byrd"/>
    <x v="2"/>
    <x v="9"/>
    <n v="42420"/>
    <s v="FUR-FU-10001591"/>
    <x v="0"/>
    <s v="Furnishings"/>
    <s v="Advantus Panel Wall Certificate Holder - 8.5x11"/>
    <n v="61000"/>
    <x v="1"/>
    <x v="656"/>
    <n v="0"/>
    <n v="0"/>
    <n v="305000"/>
  </r>
  <r>
    <n v="1538"/>
    <s v="CA-2016-112123"/>
    <d v="2016-03-03T00:00:00"/>
    <x v="0"/>
    <x v="10"/>
    <x v="21"/>
    <x v="2"/>
    <x v="0"/>
    <s v="Brosina Hoffman"/>
    <x v="0"/>
    <x v="32"/>
    <n v="19711"/>
    <s v="OFF-BI-10001071"/>
    <x v="1"/>
    <s v="Binders"/>
    <s v="GBC ProClick Punch Binding System"/>
    <n v="52000"/>
    <x v="2"/>
    <x v="657"/>
    <n v="0"/>
    <n v="0"/>
    <n v="364000"/>
  </r>
  <r>
    <n v="1539"/>
    <s v="CA-2015-114468"/>
    <d v="2015-08-23T00:00:00"/>
    <x v="1"/>
    <x v="6"/>
    <x v="27"/>
    <x v="3"/>
    <x v="4"/>
    <s v="Tamara Dahlen"/>
    <x v="0"/>
    <x v="11"/>
    <n v="60440"/>
    <s v="OFF-SU-10004231"/>
    <x v="1"/>
    <s v="Supplies"/>
    <s v="Acme Tagit Stainless Steel Antibacterial Scissors"/>
    <n v="24000"/>
    <x v="6"/>
    <x v="47"/>
    <n v="0.2"/>
    <n v="19200"/>
    <n v="76800"/>
  </r>
  <r>
    <n v="1540"/>
    <s v="CA-2017-135692"/>
    <d v="2017-04-27T00:00:00"/>
    <x v="3"/>
    <x v="3"/>
    <x v="8"/>
    <x v="2"/>
    <x v="4"/>
    <s v="Cynthia Voltz"/>
    <x v="1"/>
    <x v="35"/>
    <n v="76106"/>
    <s v="OFF-LA-10001158"/>
    <x v="1"/>
    <s v="Labels"/>
    <s v="Avery Address/Shipping Labels for Typewriters, 4&quot; x 2&quot;"/>
    <n v="21000"/>
    <x v="6"/>
    <x v="51"/>
    <n v="0.2"/>
    <n v="16800"/>
    <n v="67200"/>
  </r>
  <r>
    <n v="1541"/>
    <s v="CA-2017-131233"/>
    <d v="2017-04-14T00:00:00"/>
    <x v="3"/>
    <x v="3"/>
    <x v="19"/>
    <x v="2"/>
    <x v="4"/>
    <s v="Christine Sundaresam"/>
    <x v="0"/>
    <x v="9"/>
    <n v="10024"/>
    <s v="OFF-BI-10000829"/>
    <x v="1"/>
    <s v="Binders"/>
    <s v="Avery Non-Stick Binders"/>
    <n v="11000"/>
    <x v="3"/>
    <x v="189"/>
    <n v="0.2"/>
    <n v="6600"/>
    <n v="26400"/>
  </r>
  <r>
    <n v="1542"/>
    <s v="CA-2017-119578"/>
    <d v="2017-12-22T00:00:00"/>
    <x v="3"/>
    <x v="4"/>
    <x v="6"/>
    <x v="3"/>
    <x v="0"/>
    <s v="Jason Gross"/>
    <x v="1"/>
    <x v="16"/>
    <n v="2908"/>
    <s v="OFF-SU-10003505"/>
    <x v="1"/>
    <s v="Supplies"/>
    <s v="Premier Electric Letter Opener"/>
    <n v="696000"/>
    <x v="4"/>
    <x v="658"/>
    <n v="0"/>
    <n v="0"/>
    <n v="4176000"/>
  </r>
  <r>
    <n v="1543"/>
    <s v="CA-2016-124562"/>
    <d v="2016-12-08T00:00:00"/>
    <x v="0"/>
    <x v="4"/>
    <x v="0"/>
    <x v="3"/>
    <x v="4"/>
    <s v="Julie Prescott"/>
    <x v="2"/>
    <x v="28"/>
    <n v="43229"/>
    <s v="OFF-BI-10001267"/>
    <x v="1"/>
    <s v="Binders"/>
    <s v="Universal Recycled Hanging Pressboard Report Binders, Letter Size"/>
    <n v="13000"/>
    <x v="2"/>
    <x v="334"/>
    <n v="0.7"/>
    <n v="63699.999999999993"/>
    <n v="27300.000000000007"/>
  </r>
  <r>
    <n v="1544"/>
    <s v="US-2017-140074"/>
    <d v="2017-03-23T00:00:00"/>
    <x v="3"/>
    <x v="10"/>
    <x v="27"/>
    <x v="2"/>
    <x v="0"/>
    <s v="Erin Creighton"/>
    <x v="0"/>
    <x v="16"/>
    <n v="10024"/>
    <s v="OFF-PA-10002741"/>
    <x v="1"/>
    <s v="Paper"/>
    <s v="Xerox 1980"/>
    <n v="26000"/>
    <x v="4"/>
    <x v="19"/>
    <n v="0"/>
    <n v="0"/>
    <n v="156000"/>
  </r>
  <r>
    <n v="1545"/>
    <s v="CA-2016-103037"/>
    <d v="2016-07-25T00:00:00"/>
    <x v="0"/>
    <x v="7"/>
    <x v="10"/>
    <x v="2"/>
    <x v="4"/>
    <s v="Ken Heidel"/>
    <x v="1"/>
    <x v="19"/>
    <n v="77070"/>
    <s v="OFF-LA-10004345"/>
    <x v="1"/>
    <s v="Labels"/>
    <s v="Avery 493"/>
    <n v="16000"/>
    <x v="6"/>
    <x v="119"/>
    <n v="0.2"/>
    <n v="12800"/>
    <n v="51200"/>
  </r>
  <r>
    <n v="1546"/>
    <s v="CA-2017-127460"/>
    <d v="2017-07-10T00:00:00"/>
    <x v="3"/>
    <x v="7"/>
    <x v="13"/>
    <x v="3"/>
    <x v="0"/>
    <s v="Frank Gastineau"/>
    <x v="2"/>
    <x v="29"/>
    <n v="60505"/>
    <s v="OFF-ST-10004340"/>
    <x v="1"/>
    <s v="Storage"/>
    <s v="Fellowes Mobile File Cart, Black"/>
    <n v="349000"/>
    <x v="4"/>
    <x v="659"/>
    <n v="0.2"/>
    <n v="418800"/>
    <n v="1675200"/>
  </r>
  <r>
    <n v="1547"/>
    <s v="CA-2016-121671"/>
    <d v="2016-07-17T00:00:00"/>
    <x v="0"/>
    <x v="7"/>
    <x v="11"/>
    <x v="0"/>
    <x v="4"/>
    <s v="Andrew Allen"/>
    <x v="0"/>
    <x v="28"/>
    <n v="65807"/>
    <s v="OFF-PA-10001471"/>
    <x v="1"/>
    <s v="Paper"/>
    <s v="Strathmore Photo Frame Cards"/>
    <n v="22000"/>
    <x v="3"/>
    <x v="84"/>
    <n v="0"/>
    <n v="0"/>
    <n v="66000"/>
  </r>
  <r>
    <n v="1548"/>
    <s v="CA-2016-150350"/>
    <d v="2016-08-23T00:00:00"/>
    <x v="0"/>
    <x v="6"/>
    <x v="27"/>
    <x v="0"/>
    <x v="0"/>
    <s v="Maxwell Schwartz"/>
    <x v="0"/>
    <x v="20"/>
    <n v="98105"/>
    <s v="TEC-MA-10001972"/>
    <x v="2"/>
    <s v="Machines"/>
    <s v="Okidata C331dn Printer"/>
    <n v="838000"/>
    <x v="3"/>
    <x v="660"/>
    <n v="0.2"/>
    <n v="502800"/>
    <n v="2011200"/>
  </r>
  <r>
    <n v="1549"/>
    <s v="CA-2015-121720"/>
    <d v="2015-06-11T00:00:00"/>
    <x v="1"/>
    <x v="1"/>
    <x v="2"/>
    <x v="2"/>
    <x v="0"/>
    <s v="Jim Epp"/>
    <x v="1"/>
    <x v="9"/>
    <n v="33801"/>
    <s v="FUR-CH-10003312"/>
    <x v="0"/>
    <s v="Chairs"/>
    <s v="Hon 2090 “Pillow Soft” Series Mid Back Swivel/Tilt Chairs"/>
    <n v="1349000"/>
    <x v="1"/>
    <x v="661"/>
    <n v="0.2"/>
    <n v="1349000"/>
    <n v="5396000"/>
  </r>
  <r>
    <n v="1550"/>
    <s v="CA-2017-149895"/>
    <d v="2017-09-08T00:00:00"/>
    <x v="3"/>
    <x v="8"/>
    <x v="0"/>
    <x v="2"/>
    <x v="2"/>
    <s v="Eugene Barchas"/>
    <x v="0"/>
    <x v="8"/>
    <n v="19134"/>
    <s v="TEC-PH-10002200"/>
    <x v="2"/>
    <s v="Phones"/>
    <s v="Aastra 6757i CT Wireless VoIP phone"/>
    <n v="2576000"/>
    <x v="0"/>
    <x v="662"/>
    <n v="0.4"/>
    <n v="2060800"/>
    <n v="3091200"/>
  </r>
  <r>
    <n v="1551"/>
    <s v="CA-2017-147564"/>
    <d v="2017-10-02T00:00:00"/>
    <x v="3"/>
    <x v="2"/>
    <x v="28"/>
    <x v="1"/>
    <x v="3"/>
    <s v="Becky Pak"/>
    <x v="0"/>
    <x v="27"/>
    <n v="10011"/>
    <s v="OFF-PA-10004438"/>
    <x v="1"/>
    <s v="Paper"/>
    <s v="Xerox 1907"/>
    <n v="50000"/>
    <x v="6"/>
    <x v="282"/>
    <n v="0"/>
    <n v="0"/>
    <n v="200000"/>
  </r>
  <r>
    <n v="1552"/>
    <s v="CA-2014-136399"/>
    <d v="2014-12-16T00:00:00"/>
    <x v="2"/>
    <x v="4"/>
    <x v="9"/>
    <x v="1"/>
    <x v="3"/>
    <s v="Chad Cunningham"/>
    <x v="2"/>
    <x v="14"/>
    <n v="90049"/>
    <s v="FUR-FU-10004090"/>
    <x v="0"/>
    <s v="Furnishings"/>
    <s v="Executive Impressions 14&quot; Contract Wall Clock"/>
    <n v="23000"/>
    <x v="0"/>
    <x v="170"/>
    <n v="0"/>
    <n v="0"/>
    <n v="46000"/>
  </r>
  <r>
    <n v="1553"/>
    <s v="CA-2014-107916"/>
    <d v="2014-08-24T00:00:00"/>
    <x v="2"/>
    <x v="6"/>
    <x v="16"/>
    <x v="2"/>
    <x v="2"/>
    <s v="Jennifer Patt"/>
    <x v="1"/>
    <x v="18"/>
    <n v="11572"/>
    <s v="FUR-FU-10004586"/>
    <x v="0"/>
    <s v="Furnishings"/>
    <s v="G.E. Longer-Life Indoor Recessed Floodlight Bulbs"/>
    <n v="14000"/>
    <x v="0"/>
    <x v="26"/>
    <n v="0"/>
    <n v="0"/>
    <n v="28000"/>
  </r>
  <r>
    <n v="1554"/>
    <s v="CA-2017-164168"/>
    <d v="2017-11-12T00:00:00"/>
    <x v="3"/>
    <x v="0"/>
    <x v="1"/>
    <x v="2"/>
    <x v="4"/>
    <s v="Lindsay Shagiari"/>
    <x v="2"/>
    <x v="21"/>
    <n v="75081"/>
    <s v="OFF-BI-10000666"/>
    <x v="1"/>
    <s v="Binders"/>
    <s v="Surelock Post Binders"/>
    <n v="92000"/>
    <x v="1"/>
    <x v="663"/>
    <n v="0.8"/>
    <n v="368000"/>
    <n v="92000"/>
  </r>
  <r>
    <n v="1555"/>
    <s v="CA-2015-112557"/>
    <d v="2015-04-25T00:00:00"/>
    <x v="1"/>
    <x v="3"/>
    <x v="10"/>
    <x v="2"/>
    <x v="4"/>
    <s v="John Lucas"/>
    <x v="0"/>
    <x v="11"/>
    <n v="10035"/>
    <s v="OFF-AP-10002311"/>
    <x v="1"/>
    <s v="Appliances"/>
    <s v="Holmes Replacement Filter for HEPA Air Cleaner, Very Large Room, HEPA Filter"/>
    <n v="69000"/>
    <x v="3"/>
    <x v="269"/>
    <n v="0"/>
    <n v="0"/>
    <n v="207000"/>
  </r>
  <r>
    <n v="1556"/>
    <s v="US-2014-122959"/>
    <d v="2014-12-12T00:00:00"/>
    <x v="2"/>
    <x v="4"/>
    <x v="1"/>
    <x v="1"/>
    <x v="4"/>
    <s v="Craig Yedwab"/>
    <x v="1"/>
    <x v="23"/>
    <n v="78207"/>
    <s v="OFF-BI-10003650"/>
    <x v="1"/>
    <s v="Binders"/>
    <s v="GBC DocuBind 300 Electric Binding Machine"/>
    <n v="158000"/>
    <x v="0"/>
    <x v="284"/>
    <n v="0.8"/>
    <n v="252800"/>
    <n v="63200"/>
  </r>
  <r>
    <n v="1557"/>
    <s v="CA-2017-162572"/>
    <d v="2017-09-25T00:00:00"/>
    <x v="3"/>
    <x v="8"/>
    <x v="10"/>
    <x v="3"/>
    <x v="0"/>
    <s v="Raymond Buch"/>
    <x v="0"/>
    <x v="15"/>
    <n v="45231"/>
    <s v="TEC-AC-10003628"/>
    <x v="2"/>
    <s v="Accessories"/>
    <s v="Logitech 910-002974 M325 Wireless Mouse for Web Scrolling"/>
    <n v="210000"/>
    <x v="1"/>
    <x v="415"/>
    <n v="0.2"/>
    <n v="210000"/>
    <n v="840000"/>
  </r>
  <r>
    <n v="1558"/>
    <s v="US-2016-148110"/>
    <d v="2016-09-05T00:00:00"/>
    <x v="0"/>
    <x v="8"/>
    <x v="5"/>
    <x v="0"/>
    <x v="0"/>
    <s v="Anthony Rawles"/>
    <x v="1"/>
    <x v="27"/>
    <n v="78745"/>
    <s v="FUR-CH-10002647"/>
    <x v="0"/>
    <s v="Chairs"/>
    <s v="Situations Contoured Folding Chairs, 4/Set"/>
    <n v="284000"/>
    <x v="2"/>
    <x v="664"/>
    <n v="0.3"/>
    <n v="596400"/>
    <n v="1391600"/>
  </r>
  <r>
    <n v="1559"/>
    <s v="CA-2017-131828"/>
    <d v="2017-02-11T00:00:00"/>
    <x v="3"/>
    <x v="11"/>
    <x v="2"/>
    <x v="0"/>
    <x v="4"/>
    <s v="Cari Sayre"/>
    <x v="1"/>
    <x v="20"/>
    <n v="98105"/>
    <s v="FUR-CH-10004495"/>
    <x v="0"/>
    <s v="Chairs"/>
    <s v="Global Leather and Oak Executive Chair, Black"/>
    <n v="964000"/>
    <x v="6"/>
    <x v="665"/>
    <n v="0.2"/>
    <n v="771200"/>
    <n v="3084800"/>
  </r>
  <r>
    <n v="1560"/>
    <s v="CA-2014-109218"/>
    <d v="2014-06-30T00:00:00"/>
    <x v="2"/>
    <x v="1"/>
    <x v="17"/>
    <x v="3"/>
    <x v="3"/>
    <s v="Anthony Rawles"/>
    <x v="1"/>
    <x v="30"/>
    <n v="90004"/>
    <s v="OFF-AR-10001374"/>
    <x v="1"/>
    <s v="Art"/>
    <s v="BIC Brite Liner Highlighters, Chisel Tip"/>
    <n v="33000"/>
    <x v="1"/>
    <x v="115"/>
    <n v="0"/>
    <n v="0"/>
    <n v="165000"/>
  </r>
  <r>
    <n v="1561"/>
    <s v="CA-2016-120558"/>
    <d v="2016-06-07T00:00:00"/>
    <x v="0"/>
    <x v="1"/>
    <x v="29"/>
    <x v="3"/>
    <x v="4"/>
    <s v="Ross DeVincentis"/>
    <x v="2"/>
    <x v="7"/>
    <n v="10035"/>
    <s v="OFF-PA-10003441"/>
    <x v="1"/>
    <s v="Paper"/>
    <s v="Xerox 226"/>
    <n v="59000"/>
    <x v="1"/>
    <x v="666"/>
    <n v="0"/>
    <n v="0"/>
    <n v="295000"/>
  </r>
  <r>
    <n v="1562"/>
    <s v="US-2014-109036"/>
    <d v="2014-12-20T00:00:00"/>
    <x v="2"/>
    <x v="4"/>
    <x v="14"/>
    <x v="4"/>
    <x v="0"/>
    <s v="Keith Herrera"/>
    <x v="0"/>
    <x v="2"/>
    <n v="98103"/>
    <s v="OFF-LA-10002043"/>
    <x v="1"/>
    <s v="Labels"/>
    <s v="Avery 489"/>
    <n v="32000"/>
    <x v="3"/>
    <x v="47"/>
    <n v="0"/>
    <n v="0"/>
    <n v="96000"/>
  </r>
  <r>
    <n v="1563"/>
    <s v="CA-2015-147830"/>
    <d v="2015-12-15T00:00:00"/>
    <x v="1"/>
    <x v="4"/>
    <x v="4"/>
    <x v="1"/>
    <x v="0"/>
    <s v="Natalie Fritzler"/>
    <x v="0"/>
    <x v="23"/>
    <n v="43055"/>
    <s v="TEC-AC-10002049"/>
    <x v="2"/>
    <s v="Accessories"/>
    <s v="Plantronics Savi W720 Multi-Device Wireless Headset System"/>
    <n v="1116000"/>
    <x v="4"/>
    <x v="667"/>
    <n v="0.2"/>
    <n v="1339200"/>
    <n v="5356800"/>
  </r>
  <r>
    <n v="1564"/>
    <s v="CA-2017-150497"/>
    <d v="2017-07-20T00:00:00"/>
    <x v="3"/>
    <x v="7"/>
    <x v="14"/>
    <x v="2"/>
    <x v="0"/>
    <s v="Suzanne McNair"/>
    <x v="1"/>
    <x v="19"/>
    <n v="55369"/>
    <s v="OFF-BI-10004600"/>
    <x v="1"/>
    <s v="Binders"/>
    <s v="Ibico Ibimaster 300 Manual Binding System"/>
    <n v="736000"/>
    <x v="0"/>
    <x v="375"/>
    <n v="0"/>
    <n v="0"/>
    <n v="1472000"/>
  </r>
  <r>
    <n v="1565"/>
    <s v="CA-2014-128986"/>
    <d v="2014-08-03T00:00:00"/>
    <x v="2"/>
    <x v="6"/>
    <x v="21"/>
    <x v="2"/>
    <x v="0"/>
    <s v="Gary Hansen"/>
    <x v="2"/>
    <x v="30"/>
    <n v="85301"/>
    <s v="OFF-PA-10001289"/>
    <x v="1"/>
    <s v="Paper"/>
    <s v="White Computer Printout Paper by Universal"/>
    <n v="218000"/>
    <x v="3"/>
    <x v="621"/>
    <n v="0.2"/>
    <n v="130800"/>
    <n v="523200"/>
  </r>
  <r>
    <n v="1566"/>
    <s v="CA-2015-139584"/>
    <d v="2015-08-24T00:00:00"/>
    <x v="1"/>
    <x v="6"/>
    <x v="16"/>
    <x v="2"/>
    <x v="0"/>
    <s v="Eleni McCrary"/>
    <x v="1"/>
    <x v="22"/>
    <n v="10009"/>
    <s v="FUR-TA-10001539"/>
    <x v="0"/>
    <s v="Tables"/>
    <s v="Chromcraft Rectangular Conference Tables"/>
    <n v="285000"/>
    <x v="0"/>
    <x v="156"/>
    <n v="0.4"/>
    <n v="228000"/>
    <n v="342000"/>
  </r>
  <r>
    <n v="1567"/>
    <s v="US-2016-162677"/>
    <d v="2016-03-26T00:00:00"/>
    <x v="0"/>
    <x v="10"/>
    <x v="20"/>
    <x v="2"/>
    <x v="0"/>
    <s v="Dean Braden"/>
    <x v="0"/>
    <x v="29"/>
    <n v="28540"/>
    <s v="OFF-ST-10001291"/>
    <x v="1"/>
    <s v="Storage"/>
    <s v="Tenex Personal Self-Stacking Standard File Box, Black/Gray"/>
    <n v="68000"/>
    <x v="1"/>
    <x v="564"/>
    <n v="0.2"/>
    <n v="68000"/>
    <n v="272000"/>
  </r>
  <r>
    <n v="1568"/>
    <s v="US-2014-150924"/>
    <d v="2014-09-12T00:00:00"/>
    <x v="2"/>
    <x v="8"/>
    <x v="1"/>
    <x v="1"/>
    <x v="0"/>
    <s v="Pete Takahito"/>
    <x v="0"/>
    <x v="30"/>
    <n v="77070"/>
    <s v="OFF-BI-10004040"/>
    <x v="1"/>
    <s v="Binders"/>
    <s v="Wilson Jones Impact Binders"/>
    <n v="6000"/>
    <x v="1"/>
    <x v="1"/>
    <n v="0.8"/>
    <n v="24000"/>
    <n v="6000"/>
  </r>
  <r>
    <n v="1569"/>
    <s v="CA-2014-153969"/>
    <d v="2014-09-21T00:00:00"/>
    <x v="2"/>
    <x v="8"/>
    <x v="30"/>
    <x v="3"/>
    <x v="0"/>
    <s v="Herbert Flentye"/>
    <x v="0"/>
    <x v="17"/>
    <n v="94109"/>
    <s v="OFF-EN-10001539"/>
    <x v="1"/>
    <s v="Envelopes"/>
    <s v="Staple envelope"/>
    <n v="25000"/>
    <x v="0"/>
    <x v="76"/>
    <n v="0"/>
    <n v="0"/>
    <n v="50000"/>
  </r>
  <r>
    <n v="1570"/>
    <s v="CA-2016-146682"/>
    <d v="2016-10-29T00:00:00"/>
    <x v="0"/>
    <x v="2"/>
    <x v="25"/>
    <x v="2"/>
    <x v="0"/>
    <s v="Katrina Willman"/>
    <x v="0"/>
    <x v="3"/>
    <n v="48911"/>
    <s v="FUR-FU-10002671"/>
    <x v="0"/>
    <s v="Furnishings"/>
    <s v="Electrix 20W Halogen Replacement Bulb for Zoom-In Desk Lamp"/>
    <n v="27000"/>
    <x v="1"/>
    <x v="23"/>
    <n v="0"/>
    <n v="0"/>
    <n v="135000"/>
  </r>
  <r>
    <n v="1571"/>
    <s v="CA-2016-138695"/>
    <d v="2016-05-28T00:00:00"/>
    <x v="0"/>
    <x v="5"/>
    <x v="22"/>
    <x v="2"/>
    <x v="0"/>
    <s v="Kimberly Carter"/>
    <x v="1"/>
    <x v="34"/>
    <n v="32303"/>
    <s v="FUR-CH-10003833"/>
    <x v="0"/>
    <s v="Chairs"/>
    <s v="Novimex Fabric Task Chair"/>
    <n v="98000"/>
    <x v="7"/>
    <x v="668"/>
    <n v="0.2"/>
    <n v="156800"/>
    <n v="627200"/>
  </r>
  <r>
    <n v="1572"/>
    <s v="CA-2017-107461"/>
    <d v="2017-12-21T00:00:00"/>
    <x v="3"/>
    <x v="4"/>
    <x v="30"/>
    <x v="2"/>
    <x v="0"/>
    <s v="Pete Kriz"/>
    <x v="0"/>
    <x v="36"/>
    <n v="29203"/>
    <s v="OFF-BI-10002003"/>
    <x v="1"/>
    <s v="Binders"/>
    <s v="Ibico Presentation Index for Binding Systems"/>
    <n v="4000"/>
    <x v="4"/>
    <x v="13"/>
    <n v="0"/>
    <n v="0"/>
    <n v="24000"/>
  </r>
  <r>
    <n v="1573"/>
    <s v="US-2016-133879"/>
    <d v="2016-03-21T00:00:00"/>
    <x v="0"/>
    <x v="10"/>
    <x v="30"/>
    <x v="0"/>
    <x v="0"/>
    <s v="Kean Takahito"/>
    <x v="0"/>
    <x v="31"/>
    <n v="60623"/>
    <s v="OFF-BI-10004465"/>
    <x v="1"/>
    <s v="Binders"/>
    <s v="Avery Durable Slant Ring Binders"/>
    <n v="4000"/>
    <x v="0"/>
    <x v="100"/>
    <n v="0.8"/>
    <n v="6400"/>
    <n v="1600"/>
  </r>
  <r>
    <n v="1574"/>
    <s v="CA-2017-157483"/>
    <d v="2017-11-11T00:00:00"/>
    <x v="3"/>
    <x v="0"/>
    <x v="2"/>
    <x v="3"/>
    <x v="3"/>
    <s v="Emily Phan"/>
    <x v="0"/>
    <x v="10"/>
    <n v="48227"/>
    <s v="OFF-AR-10004260"/>
    <x v="1"/>
    <s v="Art"/>
    <s v="Boston 1799 Powerhouse Electric Pencil Sharpener"/>
    <n v="182000"/>
    <x v="2"/>
    <x v="669"/>
    <n v="0"/>
    <n v="0"/>
    <n v="1274000"/>
  </r>
  <r>
    <n v="1575"/>
    <s v="US-2017-132059"/>
    <d v="2017-09-23T00:00:00"/>
    <x v="3"/>
    <x v="8"/>
    <x v="27"/>
    <x v="3"/>
    <x v="0"/>
    <s v="Arthur Prichep"/>
    <x v="0"/>
    <x v="6"/>
    <n v="80525"/>
    <s v="FUR-BO-10001811"/>
    <x v="0"/>
    <s v="Bookcases"/>
    <s v="Atlantic Metals Mobile 5-Shelf Bookcases, Custom Colors"/>
    <n v="181000"/>
    <x v="0"/>
    <x v="591"/>
    <n v="0.7"/>
    <n v="253399.99999999997"/>
    <n v="108600.00000000003"/>
  </r>
  <r>
    <n v="1576"/>
    <s v="CA-2017-122280"/>
    <d v="2017-09-10T00:00:00"/>
    <x v="3"/>
    <x v="8"/>
    <x v="13"/>
    <x v="1"/>
    <x v="0"/>
    <s v="Shahid Hopkins"/>
    <x v="0"/>
    <x v="33"/>
    <n v="10024"/>
    <s v="OFF-PA-10004911"/>
    <x v="1"/>
    <s v="Paper"/>
    <s v="Rediform S.O.S. 1-Up Phone Message Bk, 4-1/4x3-1/16 Bk, 1 Form/Pg, 40 Messages/Bk, 3/Pk"/>
    <n v="19000"/>
    <x v="0"/>
    <x v="107"/>
    <n v="0"/>
    <n v="0"/>
    <n v="38000"/>
  </r>
  <r>
    <n v="1577"/>
    <s v="CA-2017-105235"/>
    <d v="2017-12-05T00:00:00"/>
    <x v="3"/>
    <x v="4"/>
    <x v="5"/>
    <x v="3"/>
    <x v="0"/>
    <s v="Suzanne McNair"/>
    <x v="1"/>
    <x v="4"/>
    <n v="10011"/>
    <s v="FUR-FU-10001487"/>
    <x v="0"/>
    <s v="Furnishings"/>
    <s v="Eldon Expressions Wood and Plastic Desk Accessories, Cherry Wood"/>
    <n v="49000"/>
    <x v="3"/>
    <x v="196"/>
    <n v="0"/>
    <n v="0"/>
    <n v="147000"/>
  </r>
  <r>
    <n v="1578"/>
    <s v="CA-2017-152912"/>
    <d v="2017-11-09T00:00:00"/>
    <x v="3"/>
    <x v="0"/>
    <x v="3"/>
    <x v="0"/>
    <x v="0"/>
    <s v="Brian Moss"/>
    <x v="1"/>
    <x v="6"/>
    <n v="21044"/>
    <s v="OFF-BI-10004728"/>
    <x v="1"/>
    <s v="Binders"/>
    <s v="Wilson Jones Turn Tabs Binder Tool for Ring Binders"/>
    <n v="10000"/>
    <x v="0"/>
    <x v="40"/>
    <n v="0"/>
    <n v="0"/>
    <n v="20000"/>
  </r>
  <r>
    <n v="1579"/>
    <s v="CA-2014-123498"/>
    <d v="2014-11-07T00:00:00"/>
    <x v="2"/>
    <x v="0"/>
    <x v="29"/>
    <x v="3"/>
    <x v="0"/>
    <s v="Tamara Chand"/>
    <x v="1"/>
    <x v="16"/>
    <n v="77041"/>
    <s v="OFF-BI-10000632"/>
    <x v="1"/>
    <s v="Binders"/>
    <s v="Satellite Sectional Post Binders"/>
    <n v="313000"/>
    <x v="3"/>
    <x v="670"/>
    <n v="0.8"/>
    <n v="751200"/>
    <n v="187800"/>
  </r>
  <r>
    <n v="1580"/>
    <s v="CA-2017-159352"/>
    <d v="2017-03-12T00:00:00"/>
    <x v="3"/>
    <x v="10"/>
    <x v="1"/>
    <x v="4"/>
    <x v="0"/>
    <s v="Ken Black"/>
    <x v="1"/>
    <x v="32"/>
    <n v="1852"/>
    <s v="TEC-PH-10004700"/>
    <x v="2"/>
    <s v="Phones"/>
    <s v="PowerGen Dual USB Car Charger"/>
    <n v="10000"/>
    <x v="2"/>
    <x v="148"/>
    <n v="0"/>
    <n v="0"/>
    <n v="70000"/>
  </r>
  <r>
    <n v="1581"/>
    <s v="US-2017-146416"/>
    <d v="2017-10-20T00:00:00"/>
    <x v="3"/>
    <x v="2"/>
    <x v="14"/>
    <x v="0"/>
    <x v="0"/>
    <s v="Justin Ellison"/>
    <x v="1"/>
    <x v="4"/>
    <n v="95695"/>
    <s v="OFF-LA-10003714"/>
    <x v="1"/>
    <s v="Labels"/>
    <s v="Avery 510"/>
    <n v="6000"/>
    <x v="8"/>
    <x v="33"/>
    <n v="0"/>
    <n v="0"/>
    <n v="6000"/>
  </r>
  <r>
    <n v="1582"/>
    <s v="US-2015-163783"/>
    <d v="2015-12-27T00:00:00"/>
    <x v="1"/>
    <x v="4"/>
    <x v="8"/>
    <x v="3"/>
    <x v="1"/>
    <s v="Daniel Raglin"/>
    <x v="2"/>
    <x v="32"/>
    <n v="60610"/>
    <s v="OFF-ST-10002957"/>
    <x v="1"/>
    <s v="Storage"/>
    <s v="Sterilite Show Offs Storage Containers"/>
    <n v="13000"/>
    <x v="3"/>
    <x v="136"/>
    <n v="0.2"/>
    <n v="7800"/>
    <n v="31200"/>
  </r>
  <r>
    <n v="1583"/>
    <s v="CA-2017-123981"/>
    <d v="2017-10-02T00:00:00"/>
    <x v="3"/>
    <x v="2"/>
    <x v="28"/>
    <x v="1"/>
    <x v="1"/>
    <s v="Rob Williams"/>
    <x v="1"/>
    <x v="30"/>
    <n v="10035"/>
    <s v="TEC-PH-10002115"/>
    <x v="2"/>
    <s v="Phones"/>
    <s v="Plantronics 81402"/>
    <n v="66000"/>
    <x v="8"/>
    <x v="84"/>
    <n v="0"/>
    <n v="0"/>
    <n v="66000"/>
  </r>
  <r>
    <n v="1584"/>
    <s v="CA-2017-158953"/>
    <d v="2017-06-04T00:00:00"/>
    <x v="3"/>
    <x v="1"/>
    <x v="18"/>
    <x v="0"/>
    <x v="4"/>
    <s v="Michelle Lonsdale"/>
    <x v="1"/>
    <x v="15"/>
    <n v="77489"/>
    <s v="OFF-BI-10002557"/>
    <x v="1"/>
    <s v="Binders"/>
    <s v="Presstex Flexible Ring Binders"/>
    <n v="7000"/>
    <x v="2"/>
    <x v="395"/>
    <n v="0.8"/>
    <n v="39200"/>
    <n v="9800"/>
  </r>
  <r>
    <n v="1585"/>
    <s v="CA-2014-165428"/>
    <d v="2014-09-01T00:00:00"/>
    <x v="2"/>
    <x v="8"/>
    <x v="26"/>
    <x v="3"/>
    <x v="0"/>
    <s v="Jack Lebron"/>
    <x v="0"/>
    <x v="31"/>
    <n v="77036"/>
    <s v="OFF-BI-10002949"/>
    <x v="1"/>
    <s v="Binders"/>
    <s v="Prestige Round Ring Binders"/>
    <n v="10000"/>
    <x v="3"/>
    <x v="1"/>
    <n v="0.8"/>
    <n v="24000"/>
    <n v="6000"/>
  </r>
  <r>
    <n v="1586"/>
    <s v="CA-2016-169026"/>
    <d v="2016-08-08T00:00:00"/>
    <x v="0"/>
    <x v="6"/>
    <x v="0"/>
    <x v="1"/>
    <x v="0"/>
    <s v="Corinna Mitchell"/>
    <x v="2"/>
    <x v="13"/>
    <n v="39212"/>
    <s v="OFF-FA-10001883"/>
    <x v="1"/>
    <s v="Fasteners"/>
    <s v="Alliance Super-Size Bands, Assorted Sizes"/>
    <n v="24000"/>
    <x v="3"/>
    <x v="126"/>
    <n v="0"/>
    <n v="0"/>
    <n v="72000"/>
  </r>
  <r>
    <n v="1587"/>
    <s v="CA-2017-109750"/>
    <d v="2017-07-22T00:00:00"/>
    <x v="3"/>
    <x v="7"/>
    <x v="6"/>
    <x v="0"/>
    <x v="0"/>
    <s v="Fred Hopkins"/>
    <x v="1"/>
    <x v="27"/>
    <n v="10009"/>
    <s v="TEC-PH-10000702"/>
    <x v="2"/>
    <s v="Phones"/>
    <s v="Square Credit Card Reader, 4 1/2&quot; x 4 1/2&quot; x 1&quot;, White"/>
    <n v="30000"/>
    <x v="3"/>
    <x v="15"/>
    <n v="0"/>
    <n v="0"/>
    <n v="90000"/>
  </r>
  <r>
    <n v="1588"/>
    <s v="CA-2015-149384"/>
    <d v="2015-07-10T00:00:00"/>
    <x v="1"/>
    <x v="7"/>
    <x v="13"/>
    <x v="3"/>
    <x v="4"/>
    <s v="Eric Hoffmann"/>
    <x v="0"/>
    <x v="31"/>
    <n v="85281"/>
    <s v="OFF-BI-10003196"/>
    <x v="1"/>
    <s v="Binders"/>
    <s v="Accohide Poly Flexible Ring Binders"/>
    <n v="4000"/>
    <x v="3"/>
    <x v="92"/>
    <n v="0.7"/>
    <n v="8400"/>
    <n v="3600"/>
  </r>
  <r>
    <n v="1589"/>
    <s v="CA-2014-131527"/>
    <d v="2014-12-01T00:00:00"/>
    <x v="2"/>
    <x v="4"/>
    <x v="26"/>
    <x v="3"/>
    <x v="4"/>
    <s v="Toby Braunhardt"/>
    <x v="0"/>
    <x v="34"/>
    <n v="28540"/>
    <s v="TEC-PH-10001644"/>
    <x v="2"/>
    <s v="Phones"/>
    <s v="BlueLounge Milo Smartphone Stand, White/Metallic"/>
    <n v="96000"/>
    <x v="6"/>
    <x v="227"/>
    <n v="0.2"/>
    <n v="76800"/>
    <n v="307200"/>
  </r>
  <r>
    <n v="1590"/>
    <s v="CA-2017-164000"/>
    <d v="2017-12-18T00:00:00"/>
    <x v="3"/>
    <x v="4"/>
    <x v="15"/>
    <x v="1"/>
    <x v="0"/>
    <s v="Aaron Hawkins"/>
    <x v="1"/>
    <x v="22"/>
    <n v="19134"/>
    <s v="OFF-AR-10003183"/>
    <x v="1"/>
    <s v="Art"/>
    <s v="Avery Fluorescent Highlighter Four-Color Set"/>
    <n v="19000"/>
    <x v="2"/>
    <x v="95"/>
    <n v="0.2"/>
    <n v="26600"/>
    <n v="106400"/>
  </r>
  <r>
    <n v="1591"/>
    <s v="CA-2014-164224"/>
    <d v="2014-05-18T00:00:00"/>
    <x v="2"/>
    <x v="5"/>
    <x v="15"/>
    <x v="3"/>
    <x v="3"/>
    <s v="Ted Trevino"/>
    <x v="0"/>
    <x v="20"/>
    <n v="44312"/>
    <s v="FUR-FU-10000308"/>
    <x v="0"/>
    <s v="Furnishings"/>
    <s v="Deflect-o Glass Clear Studded Chair Mats"/>
    <n v="436000"/>
    <x v="3"/>
    <x v="596"/>
    <n v="0.2"/>
    <n v="261600"/>
    <n v="1046400"/>
  </r>
  <r>
    <n v="1592"/>
    <s v="CA-2014-158372"/>
    <d v="2014-11-10T00:00:00"/>
    <x v="2"/>
    <x v="0"/>
    <x v="13"/>
    <x v="1"/>
    <x v="0"/>
    <s v="Ruben Dartt"/>
    <x v="0"/>
    <x v="6"/>
    <n v="92037"/>
    <s v="TEC-PH-10002103"/>
    <x v="2"/>
    <s v="Phones"/>
    <s v="Jabra SPEAK 410"/>
    <n v="282000"/>
    <x v="7"/>
    <x v="671"/>
    <n v="0.2"/>
    <n v="451200"/>
    <n v="1804800"/>
  </r>
  <r>
    <n v="1593"/>
    <s v="CA-2016-108882"/>
    <d v="2016-01-09T00:00:00"/>
    <x v="0"/>
    <x v="9"/>
    <x v="3"/>
    <x v="1"/>
    <x v="4"/>
    <s v="Laura Armstrong"/>
    <x v="1"/>
    <x v="24"/>
    <n v="93727"/>
    <s v="TEC-AC-10000420"/>
    <x v="2"/>
    <s v="Accessories"/>
    <s v="Logitech G500s Laser Gaming Mouse with Adjustable Weight Tuning"/>
    <n v="350000"/>
    <x v="1"/>
    <x v="672"/>
    <n v="0"/>
    <n v="0"/>
    <n v="1750000"/>
  </r>
  <r>
    <n v="1594"/>
    <s v="US-2017-108245"/>
    <d v="2017-09-22T00:00:00"/>
    <x v="3"/>
    <x v="8"/>
    <x v="6"/>
    <x v="0"/>
    <x v="0"/>
    <s v="Sally Hughsby"/>
    <x v="1"/>
    <x v="24"/>
    <n v="77581"/>
    <s v="OFF-EN-10001415"/>
    <x v="1"/>
    <s v="Envelopes"/>
    <s v="Staple envelope"/>
    <n v="14000"/>
    <x v="3"/>
    <x v="90"/>
    <n v="0.2"/>
    <n v="8400"/>
    <n v="33600"/>
  </r>
  <r>
    <n v="1595"/>
    <s v="CA-2014-142314"/>
    <d v="2014-12-23T00:00:00"/>
    <x v="2"/>
    <x v="4"/>
    <x v="27"/>
    <x v="2"/>
    <x v="0"/>
    <s v="Sarah Foster"/>
    <x v="0"/>
    <x v="13"/>
    <n v="47374"/>
    <s v="OFF-AP-10002350"/>
    <x v="1"/>
    <s v="Appliances"/>
    <s v="Belkin F9H710-06 7 Outlet SurgeMaster Surge Protector"/>
    <n v="46000"/>
    <x v="10"/>
    <x v="673"/>
    <n v="0"/>
    <n v="0"/>
    <n v="506000"/>
  </r>
  <r>
    <n v="1596"/>
    <s v="CA-2016-132409"/>
    <d v="2016-05-26T00:00:00"/>
    <x v="0"/>
    <x v="5"/>
    <x v="20"/>
    <x v="1"/>
    <x v="0"/>
    <s v="Tiffany House"/>
    <x v="1"/>
    <x v="28"/>
    <n v="19134"/>
    <s v="OFF-AR-10001919"/>
    <x v="1"/>
    <s v="Art"/>
    <s v="OIC #2 Pencils, Medium Soft"/>
    <n v="2000"/>
    <x v="8"/>
    <x v="311"/>
    <n v="0.2"/>
    <n v="400"/>
    <n v="1600"/>
  </r>
  <r>
    <n v="1597"/>
    <s v="CA-2017-150189"/>
    <d v="2017-07-08T00:00:00"/>
    <x v="3"/>
    <x v="7"/>
    <x v="0"/>
    <x v="2"/>
    <x v="0"/>
    <s v="Vivek Gonzalez"/>
    <x v="0"/>
    <x v="3"/>
    <n v="94403"/>
    <s v="OFF-LA-10002762"/>
    <x v="1"/>
    <s v="Labels"/>
    <s v="Avery 485"/>
    <n v="76000"/>
    <x v="4"/>
    <x v="338"/>
    <n v="0"/>
    <n v="0"/>
    <n v="456000"/>
  </r>
  <r>
    <n v="1598"/>
    <s v="CA-2014-114433"/>
    <d v="2014-05-13T00:00:00"/>
    <x v="2"/>
    <x v="5"/>
    <x v="7"/>
    <x v="0"/>
    <x v="4"/>
    <s v="Naresj Patel"/>
    <x v="0"/>
    <x v="20"/>
    <n v="94601"/>
    <s v="TEC-AC-10002800"/>
    <x v="2"/>
    <s v="Accessories"/>
    <s v="Plantronics Audio 478 Stereo USB Headset"/>
    <n v="200000"/>
    <x v="3"/>
    <x v="49"/>
    <n v="0"/>
    <n v="0"/>
    <n v="600000"/>
  </r>
  <r>
    <n v="1599"/>
    <s v="CA-2017-104640"/>
    <d v="2017-11-10T00:00:00"/>
    <x v="3"/>
    <x v="0"/>
    <x v="13"/>
    <x v="3"/>
    <x v="4"/>
    <s v="Frank Hawley"/>
    <x v="1"/>
    <x v="10"/>
    <n v="10024"/>
    <s v="OFF-BI-10003925"/>
    <x v="1"/>
    <s v="Binders"/>
    <s v="Fellowes PB300 Plastic Comb Binding Machine"/>
    <n v="2716000"/>
    <x v="3"/>
    <x v="674"/>
    <n v="0.2"/>
    <n v="1629600"/>
    <n v="6518400"/>
  </r>
  <r>
    <n v="1600"/>
    <s v="US-2015-137008"/>
    <d v="2015-10-02T00:00:00"/>
    <x v="1"/>
    <x v="2"/>
    <x v="28"/>
    <x v="2"/>
    <x v="0"/>
    <s v="Jennifer Patt"/>
    <x v="1"/>
    <x v="6"/>
    <n v="8701"/>
    <s v="OFF-PA-10001295"/>
    <x v="1"/>
    <s v="Paper"/>
    <s v="Computer Printout Paper with Letter-Trim Perforations"/>
    <n v="107000"/>
    <x v="1"/>
    <x v="675"/>
    <n v="0"/>
    <n v="0"/>
    <n v="535000"/>
  </r>
  <r>
    <n v="1601"/>
    <s v="CA-2014-108189"/>
    <d v="2014-10-02T00:00:00"/>
    <x v="2"/>
    <x v="2"/>
    <x v="28"/>
    <x v="1"/>
    <x v="4"/>
    <s v="Erin Smith"/>
    <x v="1"/>
    <x v="10"/>
    <n v="85281"/>
    <s v="OFF-PA-10001838"/>
    <x v="1"/>
    <s v="Paper"/>
    <s v="Adams Telephone Message Book W/Dividers/Space For Phone Numbers, 5 1/4&quot;X8 1/2&quot;, 300/Messages"/>
    <n v="6000"/>
    <x v="0"/>
    <x v="92"/>
    <n v="0.2"/>
    <n v="2400"/>
    <n v="9600"/>
  </r>
  <r>
    <n v="1602"/>
    <s v="CA-2014-154641"/>
    <d v="2014-08-11T00:00:00"/>
    <x v="2"/>
    <x v="6"/>
    <x v="2"/>
    <x v="0"/>
    <x v="4"/>
    <s v="Ken Lonsdale"/>
    <x v="0"/>
    <x v="5"/>
    <n v="10035"/>
    <s v="OFF-ST-10004459"/>
    <x v="1"/>
    <s v="Storage"/>
    <s v="Tennsco Single-Tier Lockers"/>
    <n v="1802000"/>
    <x v="8"/>
    <x v="676"/>
    <n v="0"/>
    <n v="0"/>
    <n v="1802000"/>
  </r>
  <r>
    <n v="1603"/>
    <s v="CA-2017-131625"/>
    <d v="2017-09-01T00:00:00"/>
    <x v="3"/>
    <x v="8"/>
    <x v="26"/>
    <x v="0"/>
    <x v="4"/>
    <s v="Bradley Nguyen"/>
    <x v="0"/>
    <x v="16"/>
    <n v="10009"/>
    <s v="FUR-FU-10004960"/>
    <x v="0"/>
    <s v="Furnishings"/>
    <s v="Seth Thomas 12&quot; Clock w/ Goldtone Case"/>
    <n v="115000"/>
    <x v="1"/>
    <x v="580"/>
    <n v="0"/>
    <n v="0"/>
    <n v="575000"/>
  </r>
  <r>
    <n v="1604"/>
    <s v="US-2017-156356"/>
    <d v="2017-04-16T00:00:00"/>
    <x v="3"/>
    <x v="3"/>
    <x v="9"/>
    <x v="2"/>
    <x v="0"/>
    <s v="Natalie DeCherney"/>
    <x v="0"/>
    <x v="15"/>
    <n v="77095"/>
    <s v="OFF-BI-10000632"/>
    <x v="1"/>
    <s v="Binders"/>
    <s v="Satellite Sectional Post Binders"/>
    <n v="313000"/>
    <x v="3"/>
    <x v="670"/>
    <n v="0.8"/>
    <n v="751200"/>
    <n v="187800"/>
  </r>
  <r>
    <n v="1605"/>
    <s v="CA-2016-138933"/>
    <d v="2016-04-24T00:00:00"/>
    <x v="0"/>
    <x v="3"/>
    <x v="16"/>
    <x v="2"/>
    <x v="0"/>
    <s v="Jack Lebron"/>
    <x v="0"/>
    <x v="18"/>
    <n v="92503"/>
    <s v="OFF-BI-10003355"/>
    <x v="1"/>
    <s v="Binders"/>
    <s v="Cardinal Holdit Business Card Pockets"/>
    <n v="20000"/>
    <x v="8"/>
    <x v="40"/>
    <n v="0.2"/>
    <n v="4000"/>
    <n v="16000"/>
  </r>
  <r>
    <n v="1606"/>
    <s v="CA-2016-140746"/>
    <d v="2016-01-15T00:00:00"/>
    <x v="0"/>
    <x v="9"/>
    <x v="4"/>
    <x v="0"/>
    <x v="4"/>
    <s v="Roy Collins"/>
    <x v="0"/>
    <x v="18"/>
    <n v="6824"/>
    <s v="FUR-TA-10002903"/>
    <x v="0"/>
    <s v="Tables"/>
    <s v="Bevis Round Bullnose 29&quot; High Table Top"/>
    <n v="1039000"/>
    <x v="8"/>
    <x v="677"/>
    <n v="0.3"/>
    <n v="311700"/>
    <n v="727300"/>
  </r>
  <r>
    <n v="1607"/>
    <s v="CA-2016-146836"/>
    <d v="2016-05-02T00:00:00"/>
    <x v="0"/>
    <x v="5"/>
    <x v="28"/>
    <x v="2"/>
    <x v="4"/>
    <s v="Cindy Chapman"/>
    <x v="0"/>
    <x v="6"/>
    <n v="10024"/>
    <s v="OFF-ST-10001580"/>
    <x v="1"/>
    <s v="Storage"/>
    <s v="Super Decoflex Portable Personal File"/>
    <n v="36000"/>
    <x v="3"/>
    <x v="138"/>
    <n v="0"/>
    <n v="0"/>
    <n v="108000"/>
  </r>
  <r>
    <n v="1608"/>
    <s v="US-2016-127971"/>
    <d v="2016-11-20T00:00:00"/>
    <x v="0"/>
    <x v="0"/>
    <x v="14"/>
    <x v="2"/>
    <x v="0"/>
    <s v="David Wiener"/>
    <x v="1"/>
    <x v="31"/>
    <n v="77095"/>
    <s v="FUR-CH-10003774"/>
    <x v="0"/>
    <s v="Chairs"/>
    <s v="Global Wood Trimmed Manager's Task Chair, Khaki"/>
    <n v="319000"/>
    <x v="1"/>
    <x v="678"/>
    <n v="0.3"/>
    <n v="478500"/>
    <n v="1116500"/>
  </r>
  <r>
    <n v="1609"/>
    <s v="US-2016-140809"/>
    <d v="2016-02-01T00:00:00"/>
    <x v="0"/>
    <x v="11"/>
    <x v="26"/>
    <x v="2"/>
    <x v="0"/>
    <s v="Cyma Kinney"/>
    <x v="1"/>
    <x v="17"/>
    <n v="22204"/>
    <s v="OFF-ST-10002214"/>
    <x v="1"/>
    <s v="Storage"/>
    <s v="X-Rack File for Hanging Folders"/>
    <n v="23000"/>
    <x v="1"/>
    <x v="174"/>
    <n v="0"/>
    <n v="0"/>
    <n v="115000"/>
  </r>
  <r>
    <n v="1610"/>
    <s v="CA-2017-114524"/>
    <d v="2017-03-31T00:00:00"/>
    <x v="3"/>
    <x v="10"/>
    <x v="23"/>
    <x v="1"/>
    <x v="0"/>
    <s v="Emily Grady"/>
    <x v="0"/>
    <x v="29"/>
    <n v="60623"/>
    <s v="OFF-BI-10002799"/>
    <x v="1"/>
    <s v="Binders"/>
    <s v="SlimView Poly Binder, 3/8&quot;"/>
    <n v="9000"/>
    <x v="13"/>
    <x v="102"/>
    <n v="0.8"/>
    <n v="93600"/>
    <n v="23400"/>
  </r>
  <r>
    <n v="1611"/>
    <s v="CA-2017-113355"/>
    <d v="2017-12-01T00:00:00"/>
    <x v="3"/>
    <x v="4"/>
    <x v="26"/>
    <x v="1"/>
    <x v="0"/>
    <s v="Sarah Jordon"/>
    <x v="0"/>
    <x v="1"/>
    <n v="75051"/>
    <s v="TEC-PH-10004912"/>
    <x v="2"/>
    <s v="Phones"/>
    <s v="Cisco SPA112 2 Port Phone Adapter"/>
    <n v="220000"/>
    <x v="1"/>
    <x v="679"/>
    <n v="0.2"/>
    <n v="220000"/>
    <n v="880000"/>
  </r>
  <r>
    <n v="1612"/>
    <s v="US-2017-140907"/>
    <d v="2017-12-10T00:00:00"/>
    <x v="3"/>
    <x v="4"/>
    <x v="13"/>
    <x v="3"/>
    <x v="4"/>
    <s v="Ben Peterman"/>
    <x v="1"/>
    <x v="25"/>
    <n v="98103"/>
    <s v="TEC-AC-10004510"/>
    <x v="2"/>
    <s v="Accessories"/>
    <s v="Logitech Desktop MK120 Mouse and keyboard Combo"/>
    <n v="50000"/>
    <x v="3"/>
    <x v="319"/>
    <n v="0"/>
    <n v="0"/>
    <n v="150000"/>
  </r>
  <r>
    <n v="1613"/>
    <s v="CA-2016-159730"/>
    <d v="2016-09-17T00:00:00"/>
    <x v="0"/>
    <x v="8"/>
    <x v="11"/>
    <x v="4"/>
    <x v="0"/>
    <s v="Sanjit Jacobs"/>
    <x v="2"/>
    <x v="21"/>
    <n v="98103"/>
    <s v="FUR-CH-10004875"/>
    <x v="0"/>
    <s v="Chairs"/>
    <s v="Harbour Creations 67200 Series Stacking Chairs"/>
    <n v="114000"/>
    <x v="0"/>
    <x v="91"/>
    <n v="0.2"/>
    <n v="45600"/>
    <n v="182400"/>
  </r>
  <r>
    <n v="1614"/>
    <s v="CA-2016-157868"/>
    <d v="2016-12-23T00:00:00"/>
    <x v="0"/>
    <x v="4"/>
    <x v="27"/>
    <x v="0"/>
    <x v="3"/>
    <s v="Matt Collister"/>
    <x v="1"/>
    <x v="28"/>
    <n v="49505"/>
    <s v="OFF-FA-10000992"/>
    <x v="1"/>
    <s v="Fasteners"/>
    <s v="Acco Clips to Go Binder Clips, 24 Clips in Two Sizes"/>
    <n v="6000"/>
    <x v="2"/>
    <x v="90"/>
    <n v="0"/>
    <n v="0"/>
    <n v="42000"/>
  </r>
  <r>
    <n v="1615"/>
    <s v="CA-2017-119389"/>
    <d v="2017-04-17T00:00:00"/>
    <x v="3"/>
    <x v="3"/>
    <x v="11"/>
    <x v="3"/>
    <x v="4"/>
    <s v="Bruce Geld"/>
    <x v="0"/>
    <x v="24"/>
    <n v="19120"/>
    <s v="FUR-FU-10001473"/>
    <x v="0"/>
    <s v="Furnishings"/>
    <s v="Eldon Executive Woodline II Desk Accessories, Mahogany"/>
    <n v="28000"/>
    <x v="3"/>
    <x v="51"/>
    <n v="0.2"/>
    <n v="16800"/>
    <n v="67200"/>
  </r>
  <r>
    <n v="1616"/>
    <s v="CA-2017-110373"/>
    <d v="2017-10-27T00:00:00"/>
    <x v="3"/>
    <x v="2"/>
    <x v="8"/>
    <x v="0"/>
    <x v="0"/>
    <s v="Matt Abelman"/>
    <x v="2"/>
    <x v="28"/>
    <n v="60610"/>
    <s v="OFF-AR-10003045"/>
    <x v="1"/>
    <s v="Art"/>
    <s v="Prang Colored Pencils"/>
    <n v="15000"/>
    <x v="3"/>
    <x v="106"/>
    <n v="0.2"/>
    <n v="9000"/>
    <n v="36000"/>
  </r>
  <r>
    <n v="1617"/>
    <s v="CA-2016-155474"/>
    <d v="2016-07-08T00:00:00"/>
    <x v="0"/>
    <x v="7"/>
    <x v="0"/>
    <x v="2"/>
    <x v="4"/>
    <s v="Chris Cortes"/>
    <x v="0"/>
    <x v="30"/>
    <n v="98105"/>
    <s v="TEC-PH-10001580"/>
    <x v="2"/>
    <s v="Phones"/>
    <s v="Logitech Mobile Speakerphone P710e - speaker phone"/>
    <n v="108000"/>
    <x v="8"/>
    <x v="138"/>
    <n v="0.2"/>
    <n v="21600"/>
    <n v="86400"/>
  </r>
  <r>
    <n v="1618"/>
    <s v="CA-2015-155453"/>
    <d v="2015-08-09T00:00:00"/>
    <x v="1"/>
    <x v="6"/>
    <x v="3"/>
    <x v="0"/>
    <x v="4"/>
    <s v="Ruben Ausman"/>
    <x v="1"/>
    <x v="14"/>
    <n v="32216"/>
    <s v="OFF-LA-10001613"/>
    <x v="1"/>
    <s v="Labels"/>
    <s v="Avery File Folder Labels"/>
    <n v="5000"/>
    <x v="0"/>
    <x v="151"/>
    <n v="0.2"/>
    <n v="2000"/>
    <n v="8000"/>
  </r>
  <r>
    <n v="1619"/>
    <s v="US-2016-161844"/>
    <d v="2016-12-09T00:00:00"/>
    <x v="0"/>
    <x v="4"/>
    <x v="3"/>
    <x v="3"/>
    <x v="4"/>
    <s v="Damala Kotsonis"/>
    <x v="1"/>
    <x v="13"/>
    <n v="37064"/>
    <s v="FUR-TA-10001676"/>
    <x v="0"/>
    <s v="Tables"/>
    <s v="Hon 61000 Series Interactive Training Tables"/>
    <n v="80000"/>
    <x v="3"/>
    <x v="139"/>
    <n v="0.4"/>
    <n v="96000"/>
    <n v="144000"/>
  </r>
  <r>
    <n v="1620"/>
    <s v="US-2016-162103"/>
    <d v="2016-11-13T00:00:00"/>
    <x v="0"/>
    <x v="0"/>
    <x v="7"/>
    <x v="0"/>
    <x v="0"/>
    <s v="Laurel Beltran"/>
    <x v="2"/>
    <x v="22"/>
    <n v="60035"/>
    <s v="OFF-BI-10000285"/>
    <x v="1"/>
    <s v="Binders"/>
    <s v="XtraLife ClearVue Slant-D Ring Binders by Cardinal"/>
    <n v="4000"/>
    <x v="0"/>
    <x v="100"/>
    <n v="0.8"/>
    <n v="6400"/>
    <n v="1600"/>
  </r>
  <r>
    <n v="1621"/>
    <s v="CA-2014-151554"/>
    <d v="2014-11-14T00:00:00"/>
    <x v="2"/>
    <x v="0"/>
    <x v="19"/>
    <x v="2"/>
    <x v="0"/>
    <s v="Candace McMahon"/>
    <x v="1"/>
    <x v="7"/>
    <n v="77506"/>
    <s v="OFF-PA-10004609"/>
    <x v="1"/>
    <s v="Paper"/>
    <s v="Xerox 221"/>
    <n v="21000"/>
    <x v="6"/>
    <x v="51"/>
    <n v="0.2"/>
    <n v="16800"/>
    <n v="67200"/>
  </r>
  <r>
    <n v="1622"/>
    <s v="CA-2014-140662"/>
    <d v="2014-11-17T00:00:00"/>
    <x v="2"/>
    <x v="0"/>
    <x v="11"/>
    <x v="2"/>
    <x v="0"/>
    <s v="Thomas Seio"/>
    <x v="1"/>
    <x v="3"/>
    <n v="94109"/>
    <s v="TEC-AC-10001314"/>
    <x v="2"/>
    <s v="Accessories"/>
    <s v="Case Logic 2.4GHz Wireless Keyboard"/>
    <n v="100000"/>
    <x v="0"/>
    <x v="282"/>
    <n v="0"/>
    <n v="0"/>
    <n v="200000"/>
  </r>
  <r>
    <n v="1623"/>
    <s v="CA-2016-122518"/>
    <d v="2016-03-04T00:00:00"/>
    <x v="0"/>
    <x v="10"/>
    <x v="18"/>
    <x v="0"/>
    <x v="0"/>
    <s v="Randy Ferguson"/>
    <x v="1"/>
    <x v="14"/>
    <n v="33180"/>
    <s v="OFF-LA-10001641"/>
    <x v="1"/>
    <s v="Labels"/>
    <s v="Avery 518"/>
    <n v="19000"/>
    <x v="6"/>
    <x v="554"/>
    <n v="0.2"/>
    <n v="15200"/>
    <n v="60800"/>
  </r>
  <r>
    <n v="1624"/>
    <s v="US-2014-126571"/>
    <d v="2014-10-11T00:00:00"/>
    <x v="2"/>
    <x v="2"/>
    <x v="2"/>
    <x v="2"/>
    <x v="0"/>
    <s v="Jill Fjeld"/>
    <x v="0"/>
    <x v="7"/>
    <n v="19120"/>
    <s v="OFF-ST-10003816"/>
    <x v="1"/>
    <s v="Storage"/>
    <s v="Fellowes High-Stak Drawer Files"/>
    <n v="282000"/>
    <x v="0"/>
    <x v="361"/>
    <n v="0.2"/>
    <n v="112800"/>
    <n v="451200"/>
  </r>
  <r>
    <n v="1625"/>
    <s v="CA-2014-143840"/>
    <d v="2014-05-22T00:00:00"/>
    <x v="2"/>
    <x v="5"/>
    <x v="6"/>
    <x v="1"/>
    <x v="0"/>
    <s v="Evan Henry"/>
    <x v="0"/>
    <x v="27"/>
    <n v="35601"/>
    <s v="TEC-PH-10002660"/>
    <x v="2"/>
    <s v="Phones"/>
    <s v="Nortel Networks T7316 E Nt8 B27"/>
    <n v="272000"/>
    <x v="0"/>
    <x v="680"/>
    <n v="0"/>
    <n v="0"/>
    <n v="544000"/>
  </r>
  <r>
    <n v="1626"/>
    <s v="CA-2014-115980"/>
    <d v="2014-07-15T00:00:00"/>
    <x v="2"/>
    <x v="7"/>
    <x v="4"/>
    <x v="2"/>
    <x v="0"/>
    <s v="Victoria Wilson"/>
    <x v="1"/>
    <x v="21"/>
    <n v="57103"/>
    <s v="TEC-AC-10003709"/>
    <x v="2"/>
    <s v="Accessories"/>
    <s v="Maxell 4.7GB DVD-R 5/Pack"/>
    <n v="1000"/>
    <x v="3"/>
    <x v="93"/>
    <n v="0"/>
    <n v="0"/>
    <n v="3000"/>
  </r>
  <r>
    <n v="1627"/>
    <s v="CA-2015-155145"/>
    <d v="2015-12-27T00:00:00"/>
    <x v="1"/>
    <x v="4"/>
    <x v="8"/>
    <x v="0"/>
    <x v="4"/>
    <s v="Kean Nguyen"/>
    <x v="1"/>
    <x v="8"/>
    <n v="93277"/>
    <s v="TEC-AC-10003709"/>
    <x v="2"/>
    <s v="Accessories"/>
    <s v="Maxell 4.7GB DVD-R 5/Pack"/>
    <n v="1000"/>
    <x v="7"/>
    <x v="100"/>
    <n v="0"/>
    <n v="0"/>
    <n v="8000"/>
  </r>
  <r>
    <n v="1628"/>
    <s v="CA-2015-146038"/>
    <d v="2015-02-09T00:00:00"/>
    <x v="1"/>
    <x v="11"/>
    <x v="3"/>
    <x v="3"/>
    <x v="0"/>
    <s v="Sarah Jordon"/>
    <x v="0"/>
    <x v="33"/>
    <n v="90049"/>
    <s v="FUR-CH-10002774"/>
    <x v="0"/>
    <s v="Chairs"/>
    <s v="Global Deluxe Stacking Chair, Gray"/>
    <n v="72000"/>
    <x v="1"/>
    <x v="584"/>
    <n v="0.2"/>
    <n v="72000"/>
    <n v="288000"/>
  </r>
  <r>
    <n v="1629"/>
    <s v="CA-2017-133865"/>
    <d v="2017-05-08T00:00:00"/>
    <x v="3"/>
    <x v="5"/>
    <x v="0"/>
    <x v="2"/>
    <x v="0"/>
    <s v="Penelope Sewall"/>
    <x v="2"/>
    <x v="32"/>
    <n v="90032"/>
    <s v="TEC-CO-10001046"/>
    <x v="2"/>
    <s v="Copiers"/>
    <s v="Canon Imageclass D680 Copier / Fax"/>
    <n v="840000"/>
    <x v="4"/>
    <x v="681"/>
    <n v="0.2"/>
    <n v="1008000"/>
    <n v="4032000"/>
  </r>
  <r>
    <n v="1630"/>
    <s v="CA-2017-116358"/>
    <d v="2017-11-02T00:00:00"/>
    <x v="3"/>
    <x v="0"/>
    <x v="28"/>
    <x v="0"/>
    <x v="0"/>
    <s v="Kalyca Meade"/>
    <x v="1"/>
    <x v="28"/>
    <n v="66212"/>
    <s v="OFF-FA-10003495"/>
    <x v="1"/>
    <s v="Fasteners"/>
    <s v="Staples"/>
    <n v="7000"/>
    <x v="3"/>
    <x v="67"/>
    <n v="0"/>
    <n v="0"/>
    <n v="21000"/>
  </r>
  <r>
    <n v="1631"/>
    <s v="CA-2014-102988"/>
    <d v="2014-04-05T00:00:00"/>
    <x v="2"/>
    <x v="3"/>
    <x v="5"/>
    <x v="2"/>
    <x v="4"/>
    <s v="Greg Maxwell"/>
    <x v="1"/>
    <x v="22"/>
    <n v="22304"/>
    <s v="OFF-AR-10004757"/>
    <x v="1"/>
    <s v="Art"/>
    <s v="Crayola Colored Pencils"/>
    <n v="3000"/>
    <x v="2"/>
    <x v="67"/>
    <n v="0"/>
    <n v="0"/>
    <n v="21000"/>
  </r>
  <r>
    <n v="1632"/>
    <s v="US-2014-117170"/>
    <d v="2014-09-17T00:00:00"/>
    <x v="2"/>
    <x v="8"/>
    <x v="11"/>
    <x v="1"/>
    <x v="2"/>
    <s v="Kean Takahito"/>
    <x v="0"/>
    <x v="31"/>
    <n v="27604"/>
    <s v="TEC-AC-10001109"/>
    <x v="2"/>
    <s v="Accessories"/>
    <s v="Logitech Trackman Marble Mouse"/>
    <n v="96000"/>
    <x v="0"/>
    <x v="20"/>
    <n v="0.2"/>
    <n v="38400"/>
    <n v="153600"/>
  </r>
  <r>
    <n v="1633"/>
    <s v="CA-2014-159478"/>
    <d v="2014-09-30T00:00:00"/>
    <x v="2"/>
    <x v="8"/>
    <x v="17"/>
    <x v="2"/>
    <x v="4"/>
    <s v="Maya Herman"/>
    <x v="1"/>
    <x v="16"/>
    <n v="10035"/>
    <s v="FUR-FU-10000221"/>
    <x v="0"/>
    <s v="Furnishings"/>
    <s v="Master Caster Door Stop, Brown"/>
    <n v="36000"/>
    <x v="3"/>
    <x v="138"/>
    <n v="0"/>
    <n v="0"/>
    <n v="108000"/>
  </r>
  <r>
    <n v="1634"/>
    <s v="CA-2014-103702"/>
    <d v="2014-09-12T00:00:00"/>
    <x v="2"/>
    <x v="8"/>
    <x v="1"/>
    <x v="2"/>
    <x v="0"/>
    <s v="Art Foster"/>
    <x v="0"/>
    <x v="33"/>
    <n v="45014"/>
    <s v="OFF-BI-10002429"/>
    <x v="1"/>
    <s v="Binders"/>
    <s v="Premier Elliptical Ring Binder, Black"/>
    <n v="43000"/>
    <x v="2"/>
    <x v="180"/>
    <n v="0.7"/>
    <n v="210700"/>
    <n v="90300"/>
  </r>
  <r>
    <n v="1635"/>
    <s v="CA-2017-150525"/>
    <d v="2017-02-20T00:00:00"/>
    <x v="3"/>
    <x v="11"/>
    <x v="14"/>
    <x v="1"/>
    <x v="0"/>
    <s v="Julie Prescott"/>
    <x v="2"/>
    <x v="20"/>
    <n v="74403"/>
    <s v="OFF-AR-10002375"/>
    <x v="1"/>
    <s v="Art"/>
    <s v="Newell 351"/>
    <n v="17000"/>
    <x v="0"/>
    <x v="179"/>
    <n v="0"/>
    <n v="0"/>
    <n v="34000"/>
  </r>
  <r>
    <n v="1636"/>
    <s v="CA-2015-157770"/>
    <d v="2015-12-13T00:00:00"/>
    <x v="1"/>
    <x v="4"/>
    <x v="7"/>
    <x v="1"/>
    <x v="3"/>
    <s v="Rob Dowd"/>
    <x v="0"/>
    <x v="3"/>
    <n v="92592"/>
    <s v="TEC-PH-10001530"/>
    <x v="2"/>
    <s v="Phones"/>
    <s v="Plantronics Voyager Pro Legend"/>
    <n v="1364000"/>
    <x v="3"/>
    <x v="682"/>
    <n v="0.2"/>
    <n v="818400"/>
    <n v="3273600"/>
  </r>
  <r>
    <n v="1637"/>
    <s v="CA-2016-167290"/>
    <d v="2016-10-30T00:00:00"/>
    <x v="0"/>
    <x v="2"/>
    <x v="17"/>
    <x v="1"/>
    <x v="0"/>
    <s v="Jason Fortune-"/>
    <x v="0"/>
    <x v="15"/>
    <n v="48310"/>
    <s v="OFF-AR-10004078"/>
    <x v="1"/>
    <s v="Art"/>
    <s v="Newell 312"/>
    <n v="10000"/>
    <x v="0"/>
    <x v="40"/>
    <n v="0"/>
    <n v="0"/>
    <n v="20000"/>
  </r>
  <r>
    <n v="1638"/>
    <s v="CA-2014-106264"/>
    <d v="2014-12-26T00:00:00"/>
    <x v="2"/>
    <x v="4"/>
    <x v="20"/>
    <x v="0"/>
    <x v="2"/>
    <s v="Clytie Kelty"/>
    <x v="0"/>
    <x v="16"/>
    <n v="92024"/>
    <s v="OFF-SU-10002189"/>
    <x v="1"/>
    <s v="Supplies"/>
    <s v="Acme Rosewood Handle Letter Opener"/>
    <n v="12000"/>
    <x v="3"/>
    <x v="239"/>
    <n v="0"/>
    <n v="0"/>
    <n v="36000"/>
  </r>
  <r>
    <n v="1639"/>
    <s v="CA-2014-138023"/>
    <d v="2014-08-15T00:00:00"/>
    <x v="2"/>
    <x v="6"/>
    <x v="4"/>
    <x v="3"/>
    <x v="0"/>
    <s v="Keith Herrera"/>
    <x v="0"/>
    <x v="20"/>
    <n v="75081"/>
    <s v="OFF-BI-10003638"/>
    <x v="1"/>
    <s v="Binders"/>
    <s v="GBC Durable Plastic Covers"/>
    <n v="59000"/>
    <x v="7"/>
    <x v="683"/>
    <n v="0.8"/>
    <n v="377600"/>
    <n v="94400"/>
  </r>
  <r>
    <n v="1640"/>
    <s v="CA-2017-113418"/>
    <d v="2017-10-01T00:00:00"/>
    <x v="3"/>
    <x v="2"/>
    <x v="26"/>
    <x v="2"/>
    <x v="4"/>
    <s v="Corinna Mitchell"/>
    <x v="2"/>
    <x v="27"/>
    <n v="10035"/>
    <s v="TEC-MA-10002428"/>
    <x v="2"/>
    <s v="Machines"/>
    <s v="Fellowes Powershred HS-440 4-Sheet High Security Shredder"/>
    <n v="1705000"/>
    <x v="10"/>
    <x v="684"/>
    <n v="0"/>
    <n v="0"/>
    <n v="18755000"/>
  </r>
  <r>
    <n v="1641"/>
    <s v="US-2015-110569"/>
    <d v="2015-05-23T00:00:00"/>
    <x v="1"/>
    <x v="5"/>
    <x v="27"/>
    <x v="0"/>
    <x v="0"/>
    <s v="Emily Burns"/>
    <x v="0"/>
    <x v="3"/>
    <n v="85023"/>
    <s v="OFF-BI-10001036"/>
    <x v="1"/>
    <s v="Binders"/>
    <s v="Cardinal EasyOpen D-Ring Binders"/>
    <n v="19000"/>
    <x v="2"/>
    <x v="95"/>
    <n v="0.7"/>
    <n v="93100"/>
    <n v="39900"/>
  </r>
  <r>
    <n v="1642"/>
    <s v="CA-2017-136308"/>
    <d v="2017-11-16T00:00:00"/>
    <x v="3"/>
    <x v="0"/>
    <x v="9"/>
    <x v="0"/>
    <x v="4"/>
    <s v="Mitch Willingham"/>
    <x v="1"/>
    <x v="0"/>
    <n v="94122"/>
    <s v="TEC-MA-10000488"/>
    <x v="2"/>
    <s v="Machines"/>
    <s v="Bady BDG101FRU Card Printer"/>
    <n v="1440000"/>
    <x v="3"/>
    <x v="460"/>
    <n v="0.2"/>
    <n v="864000"/>
    <n v="3456000"/>
  </r>
  <r>
    <n v="1643"/>
    <s v="US-2014-159926"/>
    <d v="2014-11-18T00:00:00"/>
    <x v="2"/>
    <x v="0"/>
    <x v="15"/>
    <x v="0"/>
    <x v="0"/>
    <s v="Carlos Soltero"/>
    <x v="0"/>
    <x v="1"/>
    <n v="19140"/>
    <s v="OFF-BI-10003656"/>
    <x v="1"/>
    <s v="Binders"/>
    <s v="Fellowes PB200 Plastic Comb Binding Machine"/>
    <n v="408000"/>
    <x v="8"/>
    <x v="465"/>
    <n v="0.7"/>
    <n v="285600"/>
    <n v="122400"/>
  </r>
  <r>
    <n v="1644"/>
    <s v="CA-2014-104738"/>
    <d v="2014-12-30T00:00:00"/>
    <x v="2"/>
    <x v="4"/>
    <x v="17"/>
    <x v="1"/>
    <x v="0"/>
    <s v="Stefania Perrino"/>
    <x v="1"/>
    <x v="2"/>
    <n v="78041"/>
    <s v="OFF-EN-10004955"/>
    <x v="1"/>
    <s v="Envelopes"/>
    <s v="Fashion Color Clasp Envelopes"/>
    <n v="49000"/>
    <x v="3"/>
    <x v="196"/>
    <n v="0.2"/>
    <n v="29400"/>
    <n v="117600"/>
  </r>
  <r>
    <n v="1645"/>
    <s v="CA-2015-144386"/>
    <d v="2015-11-05T00:00:00"/>
    <x v="1"/>
    <x v="0"/>
    <x v="5"/>
    <x v="3"/>
    <x v="0"/>
    <s v="Grant Thornton"/>
    <x v="1"/>
    <x v="29"/>
    <n v="10009"/>
    <s v="OFF-BI-10001116"/>
    <x v="1"/>
    <s v="Binders"/>
    <s v="Wilson Jones 1&quot; Hanging DublLock Ring Binders"/>
    <n v="12000"/>
    <x v="4"/>
    <x v="126"/>
    <n v="0.2"/>
    <n v="14400"/>
    <n v="57600"/>
  </r>
  <r>
    <n v="1646"/>
    <s v="CA-2016-111416"/>
    <d v="2016-09-17T00:00:00"/>
    <x v="0"/>
    <x v="8"/>
    <x v="11"/>
    <x v="1"/>
    <x v="4"/>
    <s v="Luke Weiss"/>
    <x v="0"/>
    <x v="27"/>
    <n v="10035"/>
    <s v="OFF-BI-10002026"/>
    <x v="1"/>
    <s v="Binders"/>
    <s v="Avery Arch Ring Binders"/>
    <n v="233000"/>
    <x v="1"/>
    <x v="685"/>
    <n v="0.2"/>
    <n v="233000"/>
    <n v="932000"/>
  </r>
  <r>
    <n v="1647"/>
    <s v="CA-2016-162747"/>
    <d v="2016-03-20T00:00:00"/>
    <x v="0"/>
    <x v="10"/>
    <x v="14"/>
    <x v="0"/>
    <x v="0"/>
    <s v="Aaron Hawkins"/>
    <x v="1"/>
    <x v="26"/>
    <n v="39503"/>
    <s v="FUR-FU-10003691"/>
    <x v="0"/>
    <s v="Furnishings"/>
    <s v="Eldon Image Series Desk Accessories, Ebony"/>
    <n v="13000"/>
    <x v="2"/>
    <x v="334"/>
    <n v="0"/>
    <n v="0"/>
    <n v="91000"/>
  </r>
  <r>
    <n v="1648"/>
    <s v="US-2014-133130"/>
    <d v="2014-09-27T00:00:00"/>
    <x v="2"/>
    <x v="8"/>
    <x v="8"/>
    <x v="0"/>
    <x v="0"/>
    <s v="Thea Hendricks"/>
    <x v="0"/>
    <x v="21"/>
    <n v="92037"/>
    <s v="FUR-CH-10002602"/>
    <x v="0"/>
    <s v="Chairs"/>
    <s v="DMI Arturo Collection Mission-style Design Wood Chair"/>
    <n v="136000"/>
    <x v="1"/>
    <x v="686"/>
    <n v="0.2"/>
    <n v="136000"/>
    <n v="544000"/>
  </r>
  <r>
    <n v="1649"/>
    <s v="CA-2017-169978"/>
    <d v="2017-12-24T00:00:00"/>
    <x v="3"/>
    <x v="4"/>
    <x v="16"/>
    <x v="2"/>
    <x v="0"/>
    <s v="Hunter Glantz"/>
    <x v="0"/>
    <x v="6"/>
    <n v="11572"/>
    <s v="FUR-CH-10002602"/>
    <x v="0"/>
    <s v="Chairs"/>
    <s v="DMI Arturo Collection Mission-style Design Wood Chair"/>
    <n v="136000"/>
    <x v="0"/>
    <x v="259"/>
    <n v="0.1"/>
    <n v="27200"/>
    <n v="244800"/>
  </r>
  <r>
    <n v="1650"/>
    <s v="CA-2017-161739"/>
    <d v="2017-11-10T00:00:00"/>
    <x v="3"/>
    <x v="0"/>
    <x v="13"/>
    <x v="1"/>
    <x v="0"/>
    <s v="Edward Becker"/>
    <x v="1"/>
    <x v="17"/>
    <n v="78664"/>
    <s v="FUR-FU-10001468"/>
    <x v="0"/>
    <s v="Furnishings"/>
    <s v="Tenex Antistatic Computer Chair Mats"/>
    <n v="548000"/>
    <x v="1"/>
    <x v="687"/>
    <n v="0.6"/>
    <n v="1644000"/>
    <n v="1096000"/>
  </r>
  <r>
    <n v="1651"/>
    <s v="CA-2015-165057"/>
    <d v="2015-09-11T00:00:00"/>
    <x v="1"/>
    <x v="8"/>
    <x v="2"/>
    <x v="0"/>
    <x v="4"/>
    <s v="Steven Cartwright"/>
    <x v="0"/>
    <x v="6"/>
    <n v="92374"/>
    <s v="OFF-AR-10004648"/>
    <x v="1"/>
    <s v="Art"/>
    <s v="Boston 19500 Mighty Mite Electric Pencil Sharpener"/>
    <n v="61000"/>
    <x v="5"/>
    <x v="688"/>
    <n v="0"/>
    <n v="0"/>
    <n v="549000"/>
  </r>
  <r>
    <n v="1652"/>
    <s v="CA-2014-134551"/>
    <d v="2014-12-20T00:00:00"/>
    <x v="2"/>
    <x v="4"/>
    <x v="14"/>
    <x v="1"/>
    <x v="0"/>
    <s v="Tony Sayre"/>
    <x v="0"/>
    <x v="2"/>
    <n v="38401"/>
    <s v="OFF-AP-10004868"/>
    <x v="1"/>
    <s v="Appliances"/>
    <s v="Hoover Commercial Soft Guard Upright Vacuum And Disposable Filtration Bags"/>
    <n v="10000"/>
    <x v="2"/>
    <x v="148"/>
    <n v="0.2"/>
    <n v="14000"/>
    <n v="56000"/>
  </r>
  <r>
    <n v="1653"/>
    <s v="CA-2015-120810"/>
    <d v="2015-07-23T00:00:00"/>
    <x v="1"/>
    <x v="7"/>
    <x v="27"/>
    <x v="1"/>
    <x v="0"/>
    <s v="Tracy Hopkins"/>
    <x v="2"/>
    <x v="36"/>
    <n v="10009"/>
    <s v="OFF-AP-10002892"/>
    <x v="1"/>
    <s v="Appliances"/>
    <s v="Belkin F5C206VTEL 6 Outlet Surge"/>
    <n v="69000"/>
    <x v="3"/>
    <x v="269"/>
    <n v="0"/>
    <n v="0"/>
    <n v="207000"/>
  </r>
  <r>
    <n v="1654"/>
    <s v="CA-2014-165309"/>
    <d v="2014-11-11T00:00:00"/>
    <x v="2"/>
    <x v="0"/>
    <x v="2"/>
    <x v="2"/>
    <x v="4"/>
    <s v="Karen Daniels"/>
    <x v="0"/>
    <x v="16"/>
    <n v="77095"/>
    <s v="OFF-BI-10001359"/>
    <x v="1"/>
    <s v="Binders"/>
    <s v="GBC DocuBind TL300 Electric Binding System"/>
    <n v="1794000"/>
    <x v="1"/>
    <x v="689"/>
    <n v="0.8"/>
    <n v="7176000"/>
    <n v="1794000"/>
  </r>
  <r>
    <n v="1655"/>
    <s v="CA-2017-122595"/>
    <d v="2017-12-14T00:00:00"/>
    <x v="3"/>
    <x v="4"/>
    <x v="19"/>
    <x v="2"/>
    <x v="0"/>
    <s v="Gary Mitchum"/>
    <x v="2"/>
    <x v="9"/>
    <n v="60653"/>
    <s v="TEC-AC-10000474"/>
    <x v="2"/>
    <s v="Accessories"/>
    <s v="Kensington Expert Mouse Optical USB Trackball for PC or Mac"/>
    <n v="228000"/>
    <x v="3"/>
    <x v="690"/>
    <n v="0.2"/>
    <n v="136800"/>
    <n v="547200"/>
  </r>
  <r>
    <n v="1656"/>
    <s v="US-2017-109253"/>
    <d v="2017-08-21T00:00:00"/>
    <x v="3"/>
    <x v="6"/>
    <x v="30"/>
    <x v="0"/>
    <x v="1"/>
    <s v="Patrick Ryan"/>
    <x v="0"/>
    <x v="34"/>
    <n v="94601"/>
    <s v="OFF-AR-10000203"/>
    <x v="1"/>
    <s v="Art"/>
    <s v="Newell 336"/>
    <n v="24000"/>
    <x v="6"/>
    <x v="47"/>
    <n v="0"/>
    <n v="0"/>
    <n v="96000"/>
  </r>
  <r>
    <n v="1657"/>
    <s v="CA-2016-145982"/>
    <d v="2016-08-27T00:00:00"/>
    <x v="0"/>
    <x v="6"/>
    <x v="8"/>
    <x v="1"/>
    <x v="0"/>
    <s v="Ted Butterfield"/>
    <x v="0"/>
    <x v="10"/>
    <n v="2169"/>
    <s v="OFF-PA-10000675"/>
    <x v="1"/>
    <s v="Paper"/>
    <s v="Xerox 1919"/>
    <n v="369000"/>
    <x v="3"/>
    <x v="691"/>
    <n v="0"/>
    <n v="0"/>
    <n v="1107000"/>
  </r>
  <r>
    <n v="1658"/>
    <s v="CA-2015-112014"/>
    <d v="2015-08-13T00:00:00"/>
    <x v="1"/>
    <x v="6"/>
    <x v="7"/>
    <x v="0"/>
    <x v="0"/>
    <s v="Odella Nelson"/>
    <x v="1"/>
    <x v="25"/>
    <n v="92399"/>
    <s v="OFF-AR-10003156"/>
    <x v="1"/>
    <s v="Art"/>
    <s v="50 Colored Long Pencils"/>
    <n v="11000"/>
    <x v="1"/>
    <x v="278"/>
    <n v="0"/>
    <n v="0"/>
    <n v="55000"/>
  </r>
  <r>
    <n v="1659"/>
    <s v="CA-2017-154732"/>
    <d v="2017-11-05T00:00:00"/>
    <x v="3"/>
    <x v="0"/>
    <x v="5"/>
    <x v="3"/>
    <x v="0"/>
    <s v="Alan Haines"/>
    <x v="1"/>
    <x v="0"/>
    <n v="60623"/>
    <s v="OFF-BI-10000474"/>
    <x v="1"/>
    <s v="Binders"/>
    <s v="Avery Recycled Flexi-View Covers for Binding Systems"/>
    <n v="17000"/>
    <x v="1"/>
    <x v="329"/>
    <n v="0.8"/>
    <n v="68000"/>
    <n v="17000"/>
  </r>
  <r>
    <n v="1660"/>
    <s v="US-2016-157308"/>
    <d v="2016-08-17T00:00:00"/>
    <x v="0"/>
    <x v="6"/>
    <x v="11"/>
    <x v="1"/>
    <x v="4"/>
    <s v="Neoma Murray"/>
    <x v="0"/>
    <x v="0"/>
    <n v="98105"/>
    <s v="OFF-BI-10003712"/>
    <x v="1"/>
    <s v="Binders"/>
    <s v="Acco Pressboard Covers with Storage Hooks, 14 7/8&quot; x 11&quot;, Light Blue"/>
    <n v="6000"/>
    <x v="6"/>
    <x v="13"/>
    <n v="0.2"/>
    <n v="4800"/>
    <n v="19200"/>
  </r>
  <r>
    <n v="1661"/>
    <s v="CA-2016-147536"/>
    <d v="2016-12-26T00:00:00"/>
    <x v="0"/>
    <x v="4"/>
    <x v="20"/>
    <x v="3"/>
    <x v="0"/>
    <s v="Andrew Roberts"/>
    <x v="0"/>
    <x v="21"/>
    <n v="10024"/>
    <s v="TEC-AC-10003280"/>
    <x v="2"/>
    <s v="Accessories"/>
    <s v="Belkin F8E887 USB Wired Ergonomic Keyboard"/>
    <n v="96000"/>
    <x v="3"/>
    <x v="602"/>
    <n v="0"/>
    <n v="0"/>
    <n v="288000"/>
  </r>
  <r>
    <n v="1662"/>
    <s v="US-2014-134733"/>
    <d v="2014-09-23T00:00:00"/>
    <x v="2"/>
    <x v="8"/>
    <x v="27"/>
    <x v="0"/>
    <x v="0"/>
    <s v="Brian Moss"/>
    <x v="1"/>
    <x v="21"/>
    <n v="92037"/>
    <s v="FUR-BO-10002916"/>
    <x v="0"/>
    <s v="Bookcases"/>
    <s v="Rush Hierlooms Collection 1&quot; Thick Stackable Bookcases"/>
    <n v="436000"/>
    <x v="3"/>
    <x v="596"/>
    <n v="0.15"/>
    <n v="196200"/>
    <n v="1111800"/>
  </r>
  <r>
    <n v="1663"/>
    <s v="US-2014-150434"/>
    <d v="2014-07-19T00:00:00"/>
    <x v="2"/>
    <x v="7"/>
    <x v="12"/>
    <x v="2"/>
    <x v="0"/>
    <s v="Christine Abelman"/>
    <x v="1"/>
    <x v="23"/>
    <n v="6010"/>
    <s v="TEC-PH-10000895"/>
    <x v="2"/>
    <s v="Phones"/>
    <s v="Polycom VVX 310 VoIP phone"/>
    <n v="1440000"/>
    <x v="0"/>
    <x v="692"/>
    <n v="0"/>
    <n v="0"/>
    <n v="2880000"/>
  </r>
  <r>
    <n v="1664"/>
    <s v="CA-2017-100335"/>
    <d v="2017-09-07T00:00:00"/>
    <x v="3"/>
    <x v="8"/>
    <x v="29"/>
    <x v="0"/>
    <x v="3"/>
    <s v="Nicole Fjeld"/>
    <x v="2"/>
    <x v="5"/>
    <n v="60610"/>
    <s v="OFF-PA-10001685"/>
    <x v="1"/>
    <s v="Paper"/>
    <s v="Easy-staple paper"/>
    <n v="71000"/>
    <x v="5"/>
    <x v="693"/>
    <n v="0.2"/>
    <n v="127800"/>
    <n v="511200"/>
  </r>
  <r>
    <n v="1665"/>
    <s v="CA-2016-139234"/>
    <d v="2016-05-06T00:00:00"/>
    <x v="0"/>
    <x v="5"/>
    <x v="24"/>
    <x v="0"/>
    <x v="4"/>
    <s v="Art Ferguson"/>
    <x v="0"/>
    <x v="14"/>
    <n v="60610"/>
    <s v="OFF-BI-10000773"/>
    <x v="1"/>
    <s v="Binders"/>
    <s v="Insertable Tab Post Binder Dividers"/>
    <n v="5000"/>
    <x v="0"/>
    <x v="151"/>
    <n v="0.8"/>
    <n v="8000"/>
    <n v="2000"/>
  </r>
  <r>
    <n v="1666"/>
    <s v="US-2015-142020"/>
    <d v="2015-06-04T00:00:00"/>
    <x v="1"/>
    <x v="1"/>
    <x v="18"/>
    <x v="0"/>
    <x v="4"/>
    <s v="Tracy Collins"/>
    <x v="2"/>
    <x v="28"/>
    <n v="10024"/>
    <s v="OFF-PA-10004569"/>
    <x v="1"/>
    <s v="Paper"/>
    <s v="Wirebound Message Books, Two 4 1/4&quot; x 5&quot; Forms per Page"/>
    <n v="8000"/>
    <x v="6"/>
    <x v="276"/>
    <n v="0"/>
    <n v="0"/>
    <n v="32000"/>
  </r>
  <r>
    <n v="1667"/>
    <s v="CA-2015-139962"/>
    <d v="2015-12-13T00:00:00"/>
    <x v="1"/>
    <x v="4"/>
    <x v="7"/>
    <x v="1"/>
    <x v="0"/>
    <s v="Dean percer"/>
    <x v="2"/>
    <x v="21"/>
    <n v="2151"/>
    <s v="OFF-PA-10004451"/>
    <x v="1"/>
    <s v="Paper"/>
    <s v="Xerox 222"/>
    <n v="11000"/>
    <x v="3"/>
    <x v="189"/>
    <n v="0"/>
    <n v="0"/>
    <n v="33000"/>
  </r>
  <r>
    <n v="1668"/>
    <s v="CA-2016-130050"/>
    <d v="2016-07-16T00:00:00"/>
    <x v="0"/>
    <x v="7"/>
    <x v="9"/>
    <x v="1"/>
    <x v="3"/>
    <s v="Mark Cousins"/>
    <x v="1"/>
    <x v="0"/>
    <n v="77036"/>
    <s v="FUR-FU-10001940"/>
    <x v="0"/>
    <s v="Furnishings"/>
    <s v="Staple-based wall hangings"/>
    <n v="26000"/>
    <x v="3"/>
    <x v="359"/>
    <n v="0.6"/>
    <n v="46800"/>
    <n v="31200"/>
  </r>
  <r>
    <n v="1669"/>
    <s v="CA-2014-115161"/>
    <d v="2014-01-31T00:00:00"/>
    <x v="2"/>
    <x v="9"/>
    <x v="23"/>
    <x v="4"/>
    <x v="0"/>
    <s v="Liz Carlisle"/>
    <x v="0"/>
    <x v="24"/>
    <n v="92691"/>
    <s v="FUR-BO-10003966"/>
    <x v="0"/>
    <s v="Bookcases"/>
    <s v="Sauder Facets Collection Library, Sky Alder Finish"/>
    <n v="291000"/>
    <x v="0"/>
    <x v="573"/>
    <n v="0.15"/>
    <n v="87300"/>
    <n v="494700"/>
  </r>
  <r>
    <n v="1670"/>
    <s v="CA-2014-165379"/>
    <d v="2014-07-09T00:00:00"/>
    <x v="2"/>
    <x v="7"/>
    <x v="3"/>
    <x v="0"/>
    <x v="0"/>
    <s v="Brian Moss"/>
    <x v="1"/>
    <x v="3"/>
    <n v="75217"/>
    <s v="OFF-PA-10003072"/>
    <x v="1"/>
    <s v="Paper"/>
    <s v="Eureka Recycled Copy Paper 8 1/2&quot; x 11&quot;, Ream"/>
    <n v="39000"/>
    <x v="0"/>
    <x v="359"/>
    <n v="0.2"/>
    <n v="15600"/>
    <n v="62400"/>
  </r>
  <r>
    <n v="1671"/>
    <s v="CA-2015-115511"/>
    <d v="2015-11-21T00:00:00"/>
    <x v="1"/>
    <x v="0"/>
    <x v="30"/>
    <x v="3"/>
    <x v="3"/>
    <s v="Natalie Webber"/>
    <x v="0"/>
    <x v="21"/>
    <n v="89115"/>
    <s v="FUR-BO-10002598"/>
    <x v="0"/>
    <s v="Bookcases"/>
    <s v="Hon Metal Bookcases, Putty"/>
    <n v="142000"/>
    <x v="0"/>
    <x v="137"/>
    <n v="0"/>
    <n v="0"/>
    <n v="284000"/>
  </r>
  <r>
    <n v="1672"/>
    <s v="CA-2016-134887"/>
    <d v="2016-03-25T00:00:00"/>
    <x v="0"/>
    <x v="10"/>
    <x v="10"/>
    <x v="3"/>
    <x v="0"/>
    <s v="Toby Braunhardt"/>
    <x v="0"/>
    <x v="12"/>
    <n v="73071"/>
    <s v="TEC-AC-10003832"/>
    <x v="2"/>
    <s v="Accessories"/>
    <s v="Logitech P710e Mobile Speakerphone"/>
    <n v="133000"/>
    <x v="1"/>
    <x v="694"/>
    <n v="0"/>
    <n v="0"/>
    <n v="665000"/>
  </r>
  <r>
    <n v="1673"/>
    <s v="CA-2017-123778"/>
    <d v="2017-09-23T00:00:00"/>
    <x v="3"/>
    <x v="8"/>
    <x v="27"/>
    <x v="0"/>
    <x v="3"/>
    <s v="Bruce Stewart"/>
    <x v="0"/>
    <x v="19"/>
    <n v="94122"/>
    <s v="OFF-BI-10000822"/>
    <x v="1"/>
    <s v="Binders"/>
    <s v="Acco PRESSTEX Data Binder with Storage Hooks, Light Blue, 9 1/2&quot; X 11&quot;"/>
    <n v="18000"/>
    <x v="4"/>
    <x v="138"/>
    <n v="0.2"/>
    <n v="21600"/>
    <n v="86400"/>
  </r>
  <r>
    <n v="1674"/>
    <s v="CA-2015-161718"/>
    <d v="2015-12-04T00:00:00"/>
    <x v="1"/>
    <x v="4"/>
    <x v="18"/>
    <x v="1"/>
    <x v="0"/>
    <s v="Sean O'Donnell"/>
    <x v="0"/>
    <x v="1"/>
    <n v="11550"/>
    <s v="FUR-FU-10002445"/>
    <x v="0"/>
    <s v="Furnishings"/>
    <s v="DAX Two-Tone Rosewood/Black Document Frame, Desktop, 5 x 7"/>
    <n v="29000"/>
    <x v="3"/>
    <x v="192"/>
    <n v="0"/>
    <n v="0"/>
    <n v="87000"/>
  </r>
  <r>
    <n v="1675"/>
    <s v="CA-2016-100671"/>
    <d v="2016-11-01T00:00:00"/>
    <x v="0"/>
    <x v="0"/>
    <x v="26"/>
    <x v="3"/>
    <x v="0"/>
    <s v="Cindy Schnelling"/>
    <x v="1"/>
    <x v="19"/>
    <n v="77301"/>
    <s v="OFF-ST-10004950"/>
    <x v="1"/>
    <s v="Storage"/>
    <s v="Tenex Personal Filing Tote With Secure Closure Lid, Black/Frost"/>
    <n v="112000"/>
    <x v="5"/>
    <x v="272"/>
    <n v="0.2"/>
    <n v="201600"/>
    <n v="806400"/>
  </r>
  <r>
    <n v="1676"/>
    <s v="CA-2017-142867"/>
    <d v="2017-03-17T00:00:00"/>
    <x v="3"/>
    <x v="10"/>
    <x v="11"/>
    <x v="0"/>
    <x v="4"/>
    <s v="Philisse Overcash"/>
    <x v="2"/>
    <x v="29"/>
    <n v="77095"/>
    <s v="OFF-BI-10003166"/>
    <x v="1"/>
    <s v="Binders"/>
    <s v="GBC Plasticlear Binding Covers"/>
    <n v="11000"/>
    <x v="4"/>
    <x v="84"/>
    <n v="0.8"/>
    <n v="52800"/>
    <n v="13200"/>
  </r>
  <r>
    <n v="1677"/>
    <s v="CA-2017-103156"/>
    <d v="2017-11-23T00:00:00"/>
    <x v="3"/>
    <x v="0"/>
    <x v="27"/>
    <x v="4"/>
    <x v="0"/>
    <s v="Tamara Dahlen"/>
    <x v="0"/>
    <x v="8"/>
    <n v="19120"/>
    <s v="FUR-FU-10000320"/>
    <x v="0"/>
    <s v="Furnishings"/>
    <s v="OIC Stacking Trays"/>
    <n v="25000"/>
    <x v="5"/>
    <x v="300"/>
    <n v="0.2"/>
    <n v="45000"/>
    <n v="180000"/>
  </r>
  <r>
    <n v="1678"/>
    <s v="US-2017-162208"/>
    <d v="2017-08-27T00:00:00"/>
    <x v="3"/>
    <x v="6"/>
    <x v="8"/>
    <x v="2"/>
    <x v="0"/>
    <s v="Stefania Perrino"/>
    <x v="1"/>
    <x v="23"/>
    <n v="33614"/>
    <s v="OFF-EN-10004030"/>
    <x v="1"/>
    <s v="Envelopes"/>
    <s v="Convenience Packs of Business Envelopes"/>
    <n v="11000"/>
    <x v="8"/>
    <x v="296"/>
    <n v="0.2"/>
    <n v="2200"/>
    <n v="8800"/>
  </r>
  <r>
    <n v="1679"/>
    <s v="CA-2015-130659"/>
    <d v="2015-12-04T00:00:00"/>
    <x v="1"/>
    <x v="4"/>
    <x v="18"/>
    <x v="0"/>
    <x v="0"/>
    <s v="Maribeth Schnelling"/>
    <x v="0"/>
    <x v="10"/>
    <n v="10035"/>
    <s v="OFF-EN-10004147"/>
    <x v="1"/>
    <s v="Envelopes"/>
    <s v="Wausau Papers Astrobrights Colored Envelopes"/>
    <n v="15000"/>
    <x v="3"/>
    <x v="106"/>
    <n v="0"/>
    <n v="0"/>
    <n v="45000"/>
  </r>
  <r>
    <n v="1680"/>
    <s v="CA-2017-148404"/>
    <d v="2017-10-07T00:00:00"/>
    <x v="3"/>
    <x v="2"/>
    <x v="29"/>
    <x v="1"/>
    <x v="0"/>
    <s v="Dean percer"/>
    <x v="2"/>
    <x v="22"/>
    <n v="28205"/>
    <s v="OFF-ST-10003208"/>
    <x v="1"/>
    <s v="Storage"/>
    <s v="Adjustable Depth Letter/Legal Cart"/>
    <n v="726000"/>
    <x v="6"/>
    <x v="108"/>
    <n v="0.2"/>
    <n v="580800"/>
    <n v="2323200"/>
  </r>
  <r>
    <n v="1681"/>
    <s v="CA-2017-101077"/>
    <d v="2017-03-25T00:00:00"/>
    <x v="3"/>
    <x v="10"/>
    <x v="10"/>
    <x v="2"/>
    <x v="0"/>
    <s v="Duane Benoit"/>
    <x v="0"/>
    <x v="26"/>
    <n v="75081"/>
    <s v="OFF-PA-10004239"/>
    <x v="1"/>
    <s v="Paper"/>
    <s v="Xerox 1953"/>
    <n v="7000"/>
    <x v="0"/>
    <x v="287"/>
    <n v="0.2"/>
    <n v="2800"/>
    <n v="11200"/>
  </r>
  <r>
    <n v="1682"/>
    <s v="CA-2014-166471"/>
    <d v="2014-08-09T00:00:00"/>
    <x v="2"/>
    <x v="6"/>
    <x v="3"/>
    <x v="2"/>
    <x v="3"/>
    <s v="Matthew Grinstein"/>
    <x v="2"/>
    <x v="26"/>
    <n v="98103"/>
    <s v="TEC-PH-10001530"/>
    <x v="2"/>
    <s v="Phones"/>
    <s v="Cisco Unified IP Phone 7945G VoIP phone"/>
    <n v="1364000"/>
    <x v="6"/>
    <x v="695"/>
    <n v="0.2"/>
    <n v="1091200"/>
    <n v="4364800"/>
  </r>
  <r>
    <n v="1683"/>
    <s v="CA-2014-105340"/>
    <d v="2014-11-22T00:00:00"/>
    <x v="2"/>
    <x v="0"/>
    <x v="6"/>
    <x v="1"/>
    <x v="0"/>
    <s v="Evan Henry"/>
    <x v="0"/>
    <x v="28"/>
    <n v="77506"/>
    <s v="OFF-BI-10001765"/>
    <x v="1"/>
    <s v="Binders"/>
    <s v="Wilson Jones Heavy-Duty Casebound Ring Binders with Metal Hinges"/>
    <n v="56000"/>
    <x v="8"/>
    <x v="71"/>
    <n v="0.8"/>
    <n v="44800"/>
    <n v="11200"/>
  </r>
  <r>
    <n v="1684"/>
    <s v="US-2017-131583"/>
    <d v="2017-06-10T00:00:00"/>
    <x v="3"/>
    <x v="1"/>
    <x v="13"/>
    <x v="3"/>
    <x v="0"/>
    <s v="Carl Ludwig"/>
    <x v="0"/>
    <x v="16"/>
    <n v="19143"/>
    <s v="OFF-PA-10000380"/>
    <x v="1"/>
    <s v="Paper"/>
    <s v="REDIFORM Incoming/Outgoing Call Register, 11&quot; X 8 1/2&quot;, 100 Messages"/>
    <n v="41000"/>
    <x v="4"/>
    <x v="324"/>
    <n v="0.2"/>
    <n v="49200"/>
    <n v="196800"/>
  </r>
  <r>
    <n v="1685"/>
    <s v="US-2017-148362"/>
    <d v="2017-07-01T00:00:00"/>
    <x v="3"/>
    <x v="7"/>
    <x v="26"/>
    <x v="1"/>
    <x v="0"/>
    <s v="Karen Ferguson"/>
    <x v="2"/>
    <x v="19"/>
    <n v="46203"/>
    <s v="OFF-ST-10001128"/>
    <x v="1"/>
    <s v="Storage"/>
    <s v="Carina Mini System Audio Rack, Model AR050B"/>
    <n v="444000"/>
    <x v="6"/>
    <x v="696"/>
    <n v="0"/>
    <n v="0"/>
    <n v="1776000"/>
  </r>
  <r>
    <n v="1686"/>
    <s v="CA-2014-102274"/>
    <d v="2014-11-21T00:00:00"/>
    <x v="2"/>
    <x v="0"/>
    <x v="30"/>
    <x v="2"/>
    <x v="4"/>
    <s v="Dave Hallsten"/>
    <x v="1"/>
    <x v="16"/>
    <n v="40475"/>
    <s v="TEC-PH-10002923"/>
    <x v="2"/>
    <s v="Phones"/>
    <s v="Logitech B530 USB Headset - headset - Full size, Binaural"/>
    <n v="30000"/>
    <x v="8"/>
    <x v="1"/>
    <n v="0"/>
    <n v="0"/>
    <n v="30000"/>
  </r>
  <r>
    <n v="1687"/>
    <s v="CA-2015-129700"/>
    <d v="2015-05-04T00:00:00"/>
    <x v="1"/>
    <x v="5"/>
    <x v="18"/>
    <x v="0"/>
    <x v="0"/>
    <s v="Laura Armstrong"/>
    <x v="1"/>
    <x v="18"/>
    <n v="60477"/>
    <s v="FUR-FU-10001940"/>
    <x v="0"/>
    <s v="Furnishings"/>
    <s v="Staple-based wall hangings"/>
    <n v="26000"/>
    <x v="2"/>
    <x v="697"/>
    <n v="0.6"/>
    <n v="109200"/>
    <n v="72800"/>
  </r>
  <r>
    <n v="1688"/>
    <s v="CA-2017-168739"/>
    <d v="2017-05-29T00:00:00"/>
    <x v="3"/>
    <x v="5"/>
    <x v="25"/>
    <x v="2"/>
    <x v="0"/>
    <s v="Henia Zydlo"/>
    <x v="0"/>
    <x v="27"/>
    <n v="77095"/>
    <s v="FUR-FU-10003919"/>
    <x v="0"/>
    <s v="Furnishings"/>
    <s v="Eldon Executive Woodline II Cherry Finish Desk Accessories"/>
    <n v="66000"/>
    <x v="6"/>
    <x v="120"/>
    <n v="0.6"/>
    <n v="158400"/>
    <n v="105600"/>
  </r>
  <r>
    <n v="1689"/>
    <s v="CA-2015-152527"/>
    <d v="2015-10-17T00:00:00"/>
    <x v="1"/>
    <x v="2"/>
    <x v="11"/>
    <x v="0"/>
    <x v="4"/>
    <s v="Charlotte Melton"/>
    <x v="0"/>
    <x v="35"/>
    <n v="90004"/>
    <s v="OFF-ST-10003479"/>
    <x v="1"/>
    <s v="Storage"/>
    <s v="Eldon Base for stackable storage shelf, platinum"/>
    <n v="78000"/>
    <x v="0"/>
    <x v="19"/>
    <n v="0"/>
    <n v="0"/>
    <n v="156000"/>
  </r>
  <r>
    <n v="1690"/>
    <s v="US-2014-150119"/>
    <d v="2014-04-23T00:00:00"/>
    <x v="2"/>
    <x v="3"/>
    <x v="27"/>
    <x v="2"/>
    <x v="0"/>
    <s v="Laurel Beltran"/>
    <x v="2"/>
    <x v="15"/>
    <n v="43229"/>
    <s v="FUR-CH-10002965"/>
    <x v="0"/>
    <s v="Chairs"/>
    <s v="Global Leather Highback Executive Chair with Pneumatic Height Adjustment, Black"/>
    <n v="322000"/>
    <x v="0"/>
    <x v="99"/>
    <n v="0.3"/>
    <n v="193200"/>
    <n v="450800"/>
  </r>
  <r>
    <n v="1691"/>
    <s v="US-2017-150847"/>
    <d v="2017-04-30T00:00:00"/>
    <x v="3"/>
    <x v="3"/>
    <x v="17"/>
    <x v="1"/>
    <x v="0"/>
    <s v="Jeremy Farry"/>
    <x v="0"/>
    <x v="10"/>
    <n v="43229"/>
    <s v="OFF-PA-10004451"/>
    <x v="1"/>
    <s v="Paper"/>
    <s v="Xerox 222"/>
    <n v="11000"/>
    <x v="0"/>
    <x v="96"/>
    <n v="0.2"/>
    <n v="4400"/>
    <n v="17600"/>
  </r>
  <r>
    <n v="1692"/>
    <s v="CA-2016-100244"/>
    <d v="2016-09-20T00:00:00"/>
    <x v="0"/>
    <x v="8"/>
    <x v="14"/>
    <x v="1"/>
    <x v="4"/>
    <s v="Greg Maxwell"/>
    <x v="1"/>
    <x v="17"/>
    <n v="94122"/>
    <s v="OFF-PA-10001471"/>
    <x v="1"/>
    <s v="Paper"/>
    <s v="Strathmore Photo Frame Cards"/>
    <n v="22000"/>
    <x v="5"/>
    <x v="698"/>
    <n v="0"/>
    <n v="0"/>
    <n v="198000"/>
  </r>
  <r>
    <n v="1693"/>
    <s v="CA-2016-116540"/>
    <d v="2016-09-02T00:00:00"/>
    <x v="0"/>
    <x v="8"/>
    <x v="28"/>
    <x v="2"/>
    <x v="1"/>
    <s v="Sonia Sunley"/>
    <x v="0"/>
    <x v="13"/>
    <n v="53711"/>
    <s v="OFF-FA-10002676"/>
    <x v="1"/>
    <s v="Fasteners"/>
    <s v="Colored Push Pins"/>
    <n v="2000"/>
    <x v="8"/>
    <x v="311"/>
    <n v="0"/>
    <n v="0"/>
    <n v="2000"/>
  </r>
  <r>
    <n v="1694"/>
    <s v="CA-2015-151841"/>
    <d v="2015-04-27T00:00:00"/>
    <x v="1"/>
    <x v="3"/>
    <x v="8"/>
    <x v="2"/>
    <x v="0"/>
    <s v="Tony Chapman"/>
    <x v="2"/>
    <x v="1"/>
    <n v="80013"/>
    <s v="OFF-AP-10003971"/>
    <x v="1"/>
    <s v="Appliances"/>
    <s v="Belkin 6 Outlet Metallic Surge Strip"/>
    <n v="61000"/>
    <x v="1"/>
    <x v="656"/>
    <n v="0.2"/>
    <n v="61000"/>
    <n v="244000"/>
  </r>
  <r>
    <n v="1695"/>
    <s v="CA-2015-150791"/>
    <d v="2015-09-06T00:00:00"/>
    <x v="1"/>
    <x v="8"/>
    <x v="24"/>
    <x v="1"/>
    <x v="0"/>
    <s v="Chuck Clark"/>
    <x v="2"/>
    <x v="32"/>
    <n v="10024"/>
    <s v="FUR-CH-10000665"/>
    <x v="0"/>
    <s v="Chairs"/>
    <s v="Global Airflow Leather Mesh Back Chair, Black"/>
    <n v="302000"/>
    <x v="0"/>
    <x v="39"/>
    <n v="0.1"/>
    <n v="60400"/>
    <n v="543600"/>
  </r>
  <r>
    <n v="1696"/>
    <s v="CA-2016-134803"/>
    <d v="2016-05-28T00:00:00"/>
    <x v="0"/>
    <x v="5"/>
    <x v="22"/>
    <x v="3"/>
    <x v="0"/>
    <s v="Clay Ludtke"/>
    <x v="0"/>
    <x v="22"/>
    <n v="90004"/>
    <s v="OFF-AP-10000891"/>
    <x v="1"/>
    <s v="Appliances"/>
    <s v="Kensington 7 Outlet MasterPiece HOMEOFFICE Power Control Center"/>
    <n v="53000"/>
    <x v="0"/>
    <x v="72"/>
    <n v="0"/>
    <n v="0"/>
    <n v="106000"/>
  </r>
  <r>
    <n v="1697"/>
    <s v="CA-2015-153381"/>
    <d v="2015-09-24T00:00:00"/>
    <x v="1"/>
    <x v="8"/>
    <x v="16"/>
    <x v="1"/>
    <x v="0"/>
    <s v="Deanra Eno"/>
    <x v="2"/>
    <x v="33"/>
    <n v="52001"/>
    <s v="OFF-BI-10001525"/>
    <x v="1"/>
    <s v="Binders"/>
    <s v="Acco Pressboard Covers with Storage Hooks, 14 7/8&quot; x 11&quot;, Executive Red"/>
    <n v="16000"/>
    <x v="6"/>
    <x v="119"/>
    <n v="0"/>
    <n v="0"/>
    <n v="64000"/>
  </r>
  <r>
    <n v="1698"/>
    <s v="US-2017-111024"/>
    <d v="2017-07-03T00:00:00"/>
    <x v="3"/>
    <x v="7"/>
    <x v="21"/>
    <x v="0"/>
    <x v="4"/>
    <s v="Sam Zeldin"/>
    <x v="2"/>
    <x v="7"/>
    <n v="43130"/>
    <s v="OFF-PA-10000174"/>
    <x v="1"/>
    <s v="Paper"/>
    <s v="Message Book, Wirebound, Four 5 1/2&quot; X 4&quot; Forms/Pg., 200 Dupl. Sets/Book"/>
    <n v="33000"/>
    <x v="6"/>
    <x v="257"/>
    <n v="0.2"/>
    <n v="26400"/>
    <n v="105600"/>
  </r>
  <r>
    <n v="1699"/>
    <s v="CA-2017-148264"/>
    <d v="2017-12-08T00:00:00"/>
    <x v="3"/>
    <x v="4"/>
    <x v="0"/>
    <x v="0"/>
    <x v="0"/>
    <s v="Luke Foster"/>
    <x v="0"/>
    <x v="8"/>
    <n v="90301"/>
    <s v="OFF-ST-10003327"/>
    <x v="1"/>
    <s v="Storage"/>
    <s v="Akro-Mils 12-Gallon Tote"/>
    <n v="30000"/>
    <x v="3"/>
    <x v="15"/>
    <n v="0"/>
    <n v="0"/>
    <n v="90000"/>
  </r>
  <r>
    <n v="1700"/>
    <s v="CA-2017-131212"/>
    <d v="2017-12-05T00:00:00"/>
    <x v="3"/>
    <x v="4"/>
    <x v="5"/>
    <x v="1"/>
    <x v="4"/>
    <s v="Alan Barnes"/>
    <x v="0"/>
    <x v="27"/>
    <n v="98006"/>
    <s v="OFF-BI-10001617"/>
    <x v="1"/>
    <s v="Binders"/>
    <s v="GBC Wire Binding Combs"/>
    <n v="25000"/>
    <x v="3"/>
    <x v="36"/>
    <n v="0.2"/>
    <n v="15000"/>
    <n v="60000"/>
  </r>
  <r>
    <n v="1701"/>
    <s v="US-2015-100531"/>
    <d v="2015-09-27T00:00:00"/>
    <x v="1"/>
    <x v="8"/>
    <x v="8"/>
    <x v="1"/>
    <x v="4"/>
    <s v="Neoma Murray"/>
    <x v="0"/>
    <x v="10"/>
    <n v="60610"/>
    <s v="OFF-BI-10001670"/>
    <x v="1"/>
    <s v="Binders"/>
    <s v="Vinyl Sectional Post Binders"/>
    <n v="23000"/>
    <x v="0"/>
    <x v="170"/>
    <n v="0.8"/>
    <n v="36800"/>
    <n v="9200"/>
  </r>
  <r>
    <n v="1702"/>
    <s v="CA-2017-152583"/>
    <d v="2017-10-30T00:00:00"/>
    <x v="3"/>
    <x v="2"/>
    <x v="17"/>
    <x v="3"/>
    <x v="0"/>
    <s v="Ryan Akin"/>
    <x v="0"/>
    <x v="4"/>
    <n v="75217"/>
    <s v="FUR-FU-10003849"/>
    <x v="0"/>
    <s v="Furnishings"/>
    <s v="DAX Metal Frame, Desktop, Stepped-Edge"/>
    <n v="41000"/>
    <x v="0"/>
    <x v="207"/>
    <n v="0.6"/>
    <n v="49200"/>
    <n v="32800"/>
  </r>
  <r>
    <n v="1703"/>
    <s v="CA-2015-144099"/>
    <d v="2015-11-29T00:00:00"/>
    <x v="1"/>
    <x v="0"/>
    <x v="25"/>
    <x v="0"/>
    <x v="0"/>
    <s v="Phillina Ober"/>
    <x v="2"/>
    <x v="7"/>
    <n v="94122"/>
    <s v="OFF-BI-10001078"/>
    <x v="1"/>
    <s v="Binders"/>
    <s v="Acco PRESSTEX Data Binder with Storage Hooks, Dark Blue, 14 7/8&quot; X 11&quot;"/>
    <n v="38000"/>
    <x v="8"/>
    <x v="107"/>
    <n v="0.2"/>
    <n v="7600"/>
    <n v="30400"/>
  </r>
  <r>
    <n v="1704"/>
    <s v="CA-2014-158337"/>
    <d v="2014-03-11T00:00:00"/>
    <x v="2"/>
    <x v="10"/>
    <x v="2"/>
    <x v="2"/>
    <x v="4"/>
    <s v="Kelly Andreada"/>
    <x v="0"/>
    <x v="22"/>
    <n v="10024"/>
    <s v="OFF-PA-10002137"/>
    <x v="1"/>
    <s v="Paper"/>
    <s v="Southworth 100% Résumé Paper, 24lb."/>
    <n v="109000"/>
    <x v="9"/>
    <x v="473"/>
    <n v="0"/>
    <n v="0"/>
    <n v="1526000"/>
  </r>
  <r>
    <n v="1705"/>
    <s v="CA-2017-168858"/>
    <d v="2017-11-19T00:00:00"/>
    <x v="3"/>
    <x v="0"/>
    <x v="12"/>
    <x v="0"/>
    <x v="2"/>
    <s v="Justin Deggeller"/>
    <x v="1"/>
    <x v="11"/>
    <n v="10011"/>
    <s v="OFF-EN-10001415"/>
    <x v="1"/>
    <s v="Envelopes"/>
    <s v="Staple envelope"/>
    <n v="14000"/>
    <x v="3"/>
    <x v="90"/>
    <n v="0"/>
    <n v="0"/>
    <n v="42000"/>
  </r>
  <r>
    <n v="1706"/>
    <s v="CA-2016-116344"/>
    <d v="2016-07-29T00:00:00"/>
    <x v="0"/>
    <x v="7"/>
    <x v="25"/>
    <x v="1"/>
    <x v="0"/>
    <s v="Jack O'Briant"/>
    <x v="1"/>
    <x v="29"/>
    <n v="19140"/>
    <s v="OFF-ST-10001713"/>
    <x v="1"/>
    <s v="Storage"/>
    <s v="Gould Plastics 9-Pocket Panel Bin, 18-3/8w x 5-1/4d x 20-1/2h, Black"/>
    <n v="212000"/>
    <x v="0"/>
    <x v="410"/>
    <n v="0.2"/>
    <n v="84800"/>
    <n v="339200"/>
  </r>
  <r>
    <n v="1707"/>
    <s v="CA-2015-131779"/>
    <d v="2015-06-12T00:00:00"/>
    <x v="1"/>
    <x v="1"/>
    <x v="1"/>
    <x v="1"/>
    <x v="0"/>
    <s v="Laurel Elliston"/>
    <x v="0"/>
    <x v="34"/>
    <n v="19711"/>
    <s v="OFF-ST-10001505"/>
    <x v="1"/>
    <s v="Storage"/>
    <s v="Perma STOR-ALL Hanging File Box, 13 1/8&quot;W x 12 1/4&quot;D x 10 1/2&quot;H"/>
    <n v="6000"/>
    <x v="1"/>
    <x v="1"/>
    <n v="0"/>
    <n v="0"/>
    <n v="30000"/>
  </r>
  <r>
    <n v="1708"/>
    <s v="CA-2016-158869"/>
    <d v="2016-08-06T00:00:00"/>
    <x v="0"/>
    <x v="6"/>
    <x v="24"/>
    <x v="1"/>
    <x v="0"/>
    <s v="Anna Häberlin"/>
    <x v="1"/>
    <x v="7"/>
    <n v="10024"/>
    <s v="OFF-PA-10000474"/>
    <x v="1"/>
    <s v="Paper"/>
    <s v="Easy-staple paper"/>
    <n v="142000"/>
    <x v="0"/>
    <x v="137"/>
    <n v="0"/>
    <n v="0"/>
    <n v="284000"/>
  </r>
  <r>
    <n v="1709"/>
    <s v="CA-2017-102554"/>
    <d v="2017-06-11T00:00:00"/>
    <x v="3"/>
    <x v="1"/>
    <x v="2"/>
    <x v="3"/>
    <x v="0"/>
    <s v="Kristina Nunn"/>
    <x v="2"/>
    <x v="16"/>
    <n v="36830"/>
    <s v="OFF-AR-10001919"/>
    <x v="1"/>
    <s v="Art"/>
    <s v="OIC #2 Pencils, Medium Soft"/>
    <n v="2000"/>
    <x v="0"/>
    <x v="75"/>
    <n v="0"/>
    <n v="0"/>
    <n v="4000"/>
  </r>
  <r>
    <n v="1710"/>
    <s v="CA-2016-162614"/>
    <d v="2016-10-07T00:00:00"/>
    <x v="0"/>
    <x v="2"/>
    <x v="29"/>
    <x v="3"/>
    <x v="4"/>
    <s v="Tim Brockman"/>
    <x v="0"/>
    <x v="10"/>
    <n v="90049"/>
    <s v="OFF-BI-10004001"/>
    <x v="1"/>
    <s v="Binders"/>
    <s v="GBC Recycled VeloBinder Covers"/>
    <n v="28000"/>
    <x v="0"/>
    <x v="71"/>
    <n v="0.2"/>
    <n v="11200"/>
    <n v="44800"/>
  </r>
  <r>
    <n v="1711"/>
    <s v="CA-2014-168592"/>
    <d v="2014-09-08T00:00:00"/>
    <x v="2"/>
    <x v="8"/>
    <x v="0"/>
    <x v="0"/>
    <x v="0"/>
    <s v="Dennis Pardue"/>
    <x v="2"/>
    <x v="35"/>
    <n v="94110"/>
    <s v="OFF-AP-10004785"/>
    <x v="1"/>
    <s v="Appliances"/>
    <s v="Holmes Replacement Filter for HEPA Air Cleaner, Medium Room"/>
    <n v="57000"/>
    <x v="1"/>
    <x v="699"/>
    <n v="0"/>
    <n v="0"/>
    <n v="285000"/>
  </r>
  <r>
    <n v="1712"/>
    <s v="CA-2014-157609"/>
    <d v="2014-03-16T00:00:00"/>
    <x v="2"/>
    <x v="10"/>
    <x v="9"/>
    <x v="2"/>
    <x v="0"/>
    <s v="Kristina Nunn"/>
    <x v="2"/>
    <x v="22"/>
    <n v="27604"/>
    <s v="TEC-PH-10002415"/>
    <x v="2"/>
    <s v="Phones"/>
    <s v="Polycom VoiceStation 500 Conference phone"/>
    <n v="472000"/>
    <x v="0"/>
    <x v="700"/>
    <n v="0.2"/>
    <n v="188800"/>
    <n v="755200"/>
  </r>
  <r>
    <n v="1713"/>
    <s v="CA-2015-153325"/>
    <d v="2015-03-01T00:00:00"/>
    <x v="1"/>
    <x v="10"/>
    <x v="26"/>
    <x v="2"/>
    <x v="0"/>
    <s v="Shui Tom"/>
    <x v="0"/>
    <x v="23"/>
    <n v="31204"/>
    <s v="OFF-BI-10004236"/>
    <x v="1"/>
    <s v="Binders"/>
    <s v="XtraLife ClearVue Slant-D Ring Binder, White, 3&quot;"/>
    <n v="18000"/>
    <x v="6"/>
    <x v="126"/>
    <n v="0"/>
    <n v="0"/>
    <n v="72000"/>
  </r>
  <r>
    <n v="1714"/>
    <s v="CA-2015-153626"/>
    <d v="2015-07-09T00:00:00"/>
    <x v="1"/>
    <x v="7"/>
    <x v="3"/>
    <x v="1"/>
    <x v="0"/>
    <s v="Emily Burns"/>
    <x v="0"/>
    <x v="21"/>
    <n v="37211"/>
    <s v="OFF-AR-10000657"/>
    <x v="1"/>
    <s v="Art"/>
    <s v="Binney &amp; Smith inkTank Desk Highlighter, Chisel Tip, Yellow, 12/Box"/>
    <n v="6000"/>
    <x v="3"/>
    <x v="9"/>
    <n v="0.2"/>
    <n v="3600"/>
    <n v="14400"/>
  </r>
  <r>
    <n v="1715"/>
    <s v="CA-2016-166485"/>
    <d v="2016-02-20T00:00:00"/>
    <x v="0"/>
    <x v="11"/>
    <x v="14"/>
    <x v="1"/>
    <x v="0"/>
    <s v="Alan Hwang"/>
    <x v="0"/>
    <x v="1"/>
    <n v="37211"/>
    <s v="OFF-PA-10004996"/>
    <x v="1"/>
    <s v="Paper"/>
    <s v="Speediset Carbonless Redi-Letter 7&quot; x 8 1/2&quot;"/>
    <n v="17000"/>
    <x v="0"/>
    <x v="179"/>
    <n v="0.2"/>
    <n v="6800"/>
    <n v="27200"/>
  </r>
  <r>
    <n v="1716"/>
    <s v="CA-2017-136448"/>
    <d v="2017-09-16T00:00:00"/>
    <x v="3"/>
    <x v="8"/>
    <x v="9"/>
    <x v="3"/>
    <x v="4"/>
    <s v="Adam Shillingsburg"/>
    <x v="0"/>
    <x v="34"/>
    <n v="19143"/>
    <s v="TEC-AC-10001109"/>
    <x v="2"/>
    <s v="Accessories"/>
    <s v="Logitech Trackman Marble Mouse"/>
    <n v="96000"/>
    <x v="3"/>
    <x v="602"/>
    <n v="0.2"/>
    <n v="57600"/>
    <n v="230400"/>
  </r>
  <r>
    <n v="1717"/>
    <s v="CA-2017-114258"/>
    <d v="2017-11-05T00:00:00"/>
    <x v="3"/>
    <x v="0"/>
    <x v="5"/>
    <x v="0"/>
    <x v="0"/>
    <s v="Elizabeth Moffitt"/>
    <x v="1"/>
    <x v="27"/>
    <n v="75081"/>
    <s v="TEC-PH-10003012"/>
    <x v="2"/>
    <s v="Phones"/>
    <s v="Nortel Meridian M3904 Professional Digital phone"/>
    <n v="247000"/>
    <x v="6"/>
    <x v="701"/>
    <n v="0.2"/>
    <n v="197600"/>
    <n v="790400"/>
  </r>
  <r>
    <n v="1718"/>
    <s v="CA-2015-152611"/>
    <d v="2015-02-20T00:00:00"/>
    <x v="1"/>
    <x v="11"/>
    <x v="14"/>
    <x v="1"/>
    <x v="0"/>
    <s v="Kelly Andreada"/>
    <x v="0"/>
    <x v="26"/>
    <n v="8861"/>
    <s v="OFF-AR-10003903"/>
    <x v="1"/>
    <s v="Art"/>
    <s v="Sanford 52201 APSCO Electric Pencil Sharpener"/>
    <n v="287000"/>
    <x v="2"/>
    <x v="702"/>
    <n v="0"/>
    <n v="0"/>
    <n v="2009000"/>
  </r>
  <r>
    <n v="1719"/>
    <s v="CA-2016-165470"/>
    <d v="2016-11-25T00:00:00"/>
    <x v="0"/>
    <x v="0"/>
    <x v="10"/>
    <x v="2"/>
    <x v="0"/>
    <s v="Heather Jas"/>
    <x v="2"/>
    <x v="12"/>
    <n v="32216"/>
    <s v="OFF-PA-10004675"/>
    <x v="1"/>
    <s v="Paper"/>
    <s v="Telephone Message Books with Fax/Mobile Section, 5 1/2&quot; x 3 3/16&quot;"/>
    <n v="20000"/>
    <x v="8"/>
    <x v="40"/>
    <n v="0.2"/>
    <n v="4000"/>
    <n v="16000"/>
  </r>
  <r>
    <n v="1720"/>
    <s v="CA-2017-128699"/>
    <d v="2017-12-03T00:00:00"/>
    <x v="3"/>
    <x v="4"/>
    <x v="21"/>
    <x v="1"/>
    <x v="4"/>
    <s v="Natalie DeCherney"/>
    <x v="0"/>
    <x v="5"/>
    <n v="32216"/>
    <s v="TEC-AC-10001990"/>
    <x v="2"/>
    <s v="Accessories"/>
    <s v="Kensington Orbit Wireless Mobile Trackball for PC and Mac"/>
    <n v="432000"/>
    <x v="8"/>
    <x v="203"/>
    <n v="0.2"/>
    <n v="86400"/>
    <n v="345600"/>
  </r>
  <r>
    <n v="1721"/>
    <s v="US-2015-147242"/>
    <d v="2015-09-10T00:00:00"/>
    <x v="1"/>
    <x v="8"/>
    <x v="13"/>
    <x v="3"/>
    <x v="0"/>
    <s v="Edward Hooks"/>
    <x v="1"/>
    <x v="14"/>
    <n v="2151"/>
    <s v="OFF-AP-10003842"/>
    <x v="1"/>
    <s v="Appliances"/>
    <s v="Euro-Pro Shark Turbo Vacuum"/>
    <n v="168000"/>
    <x v="0"/>
    <x v="89"/>
    <n v="0"/>
    <n v="0"/>
    <n v="336000"/>
  </r>
  <r>
    <n v="1722"/>
    <s v="CA-2016-146143"/>
    <d v="2016-12-14T00:00:00"/>
    <x v="0"/>
    <x v="4"/>
    <x v="19"/>
    <x v="0"/>
    <x v="4"/>
    <s v="Michael Chen"/>
    <x v="0"/>
    <x v="2"/>
    <n v="39212"/>
    <s v="FUR-FU-10002045"/>
    <x v="0"/>
    <s v="Furnishings"/>
    <s v="Executive Impressions 14&quot;"/>
    <n v="134000"/>
    <x v="4"/>
    <x v="703"/>
    <n v="0"/>
    <n v="0"/>
    <n v="804000"/>
  </r>
  <r>
    <n v="1723"/>
    <s v="CA-2015-100888"/>
    <d v="2015-04-06T00:00:00"/>
    <x v="1"/>
    <x v="3"/>
    <x v="24"/>
    <x v="2"/>
    <x v="0"/>
    <s v="Mark Hamilton"/>
    <x v="0"/>
    <x v="6"/>
    <n v="28540"/>
    <s v="OFF-PA-10001019"/>
    <x v="1"/>
    <s v="Paper"/>
    <s v="Xerox 1884"/>
    <n v="40000"/>
    <x v="3"/>
    <x v="160"/>
    <n v="0.2"/>
    <n v="24000"/>
    <n v="96000"/>
  </r>
  <r>
    <n v="1724"/>
    <s v="US-2016-150035"/>
    <d v="2016-12-01T00:00:00"/>
    <x v="0"/>
    <x v="4"/>
    <x v="26"/>
    <x v="1"/>
    <x v="0"/>
    <s v="Carl Ludwig"/>
    <x v="0"/>
    <x v="4"/>
    <n v="94122"/>
    <s v="FUR-FU-10003724"/>
    <x v="0"/>
    <s v="Furnishings"/>
    <s v="Westinghouse Clip-On Gooseneck Lamps"/>
    <n v="26000"/>
    <x v="0"/>
    <x v="370"/>
    <n v="0"/>
    <n v="0"/>
    <n v="52000"/>
  </r>
  <r>
    <n v="1725"/>
    <s v="CA-2017-122644"/>
    <d v="2017-11-12T00:00:00"/>
    <x v="3"/>
    <x v="0"/>
    <x v="1"/>
    <x v="0"/>
    <x v="4"/>
    <s v="Sylvia Foulston"/>
    <x v="1"/>
    <x v="9"/>
    <n v="43229"/>
    <s v="OFF-PA-10003673"/>
    <x v="1"/>
    <s v="Paper"/>
    <s v="Strathmore Photo Mount Cards"/>
    <n v="34000"/>
    <x v="0"/>
    <x v="389"/>
    <n v="0.2"/>
    <n v="13600"/>
    <n v="54400"/>
  </r>
  <r>
    <n v="1726"/>
    <s v="CA-2017-111815"/>
    <d v="2017-03-03T00:00:00"/>
    <x v="3"/>
    <x v="10"/>
    <x v="21"/>
    <x v="2"/>
    <x v="2"/>
    <s v="Emily Phan"/>
    <x v="0"/>
    <x v="10"/>
    <n v="48127"/>
    <s v="FUR-CH-10000785"/>
    <x v="0"/>
    <s v="Chairs"/>
    <s v="Global Ergonomic Managers Chair"/>
    <n v="724000"/>
    <x v="8"/>
    <x v="704"/>
    <n v="0"/>
    <n v="0"/>
    <n v="724000"/>
  </r>
  <r>
    <n v="1727"/>
    <s v="CA-2016-144911"/>
    <d v="2016-11-27T00:00:00"/>
    <x v="0"/>
    <x v="0"/>
    <x v="8"/>
    <x v="1"/>
    <x v="0"/>
    <s v="Rob Williams"/>
    <x v="1"/>
    <x v="18"/>
    <n v="66212"/>
    <s v="TEC-AC-10004633"/>
    <x v="2"/>
    <s v="Accessories"/>
    <s v="Verbatim 25 GB 6x Blu-ray Single Layer Recordable Disc, 3/Pack"/>
    <n v="14000"/>
    <x v="1"/>
    <x v="148"/>
    <n v="0"/>
    <n v="0"/>
    <n v="70000"/>
  </r>
  <r>
    <n v="1728"/>
    <s v="CA-2014-143385"/>
    <d v="2014-08-31T00:00:00"/>
    <x v="2"/>
    <x v="6"/>
    <x v="23"/>
    <x v="1"/>
    <x v="2"/>
    <s v="Shirley Jackson"/>
    <x v="0"/>
    <x v="10"/>
    <n v="87505"/>
    <s v="TEC-AC-10001635"/>
    <x v="2"/>
    <s v="Accessories"/>
    <s v="KeyTronic KT400U2 - Keyboard - Black"/>
    <n v="25000"/>
    <x v="5"/>
    <x v="300"/>
    <n v="0"/>
    <n v="0"/>
    <n v="225000"/>
  </r>
  <r>
    <n v="1729"/>
    <s v="CA-2016-131289"/>
    <d v="2016-12-08T00:00:00"/>
    <x v="0"/>
    <x v="4"/>
    <x v="0"/>
    <x v="1"/>
    <x v="0"/>
    <s v="Stefania Perrino"/>
    <x v="1"/>
    <x v="17"/>
    <n v="94110"/>
    <s v="OFF-AR-10003056"/>
    <x v="1"/>
    <s v="Art"/>
    <s v="Newell 341"/>
    <n v="9000"/>
    <x v="0"/>
    <x v="9"/>
    <n v="0"/>
    <n v="0"/>
    <n v="18000"/>
  </r>
  <r>
    <n v="1730"/>
    <s v="CA-2014-124023"/>
    <d v="2014-04-07T00:00:00"/>
    <x v="2"/>
    <x v="3"/>
    <x v="29"/>
    <x v="2"/>
    <x v="0"/>
    <s v="Pauline Johnson"/>
    <x v="0"/>
    <x v="32"/>
    <n v="36608"/>
    <s v="FUR-FU-10004415"/>
    <x v="0"/>
    <s v="Furnishings"/>
    <s v="Stacking Tray, Side-Loading, Legal, Smoke"/>
    <n v="18000"/>
    <x v="0"/>
    <x v="239"/>
    <n v="0"/>
    <n v="0"/>
    <n v="36000"/>
  </r>
  <r>
    <n v="1731"/>
    <s v="CA-2014-124688"/>
    <d v="2014-08-27T00:00:00"/>
    <x v="2"/>
    <x v="6"/>
    <x v="8"/>
    <x v="1"/>
    <x v="4"/>
    <s v="Corey Catlett"/>
    <x v="1"/>
    <x v="30"/>
    <n v="22153"/>
    <s v="TEC-PH-10000455"/>
    <x v="2"/>
    <s v="Phones"/>
    <s v="GE 30522EE2"/>
    <n v="580000"/>
    <x v="1"/>
    <x v="705"/>
    <n v="0"/>
    <n v="0"/>
    <n v="2900000"/>
  </r>
  <r>
    <n v="1732"/>
    <s v="CA-2016-151169"/>
    <d v="2016-10-21T00:00:00"/>
    <x v="0"/>
    <x v="2"/>
    <x v="30"/>
    <x v="1"/>
    <x v="0"/>
    <s v="Muhammed Yedwab"/>
    <x v="1"/>
    <x v="30"/>
    <n v="19711"/>
    <s v="OFF-BI-10002813"/>
    <x v="1"/>
    <s v="Binders"/>
    <s v="Avery Reinforcements for Hole-Punch Pages"/>
    <n v="3000"/>
    <x v="6"/>
    <x v="92"/>
    <n v="0"/>
    <n v="0"/>
    <n v="12000"/>
  </r>
  <r>
    <n v="1733"/>
    <s v="US-2016-134761"/>
    <d v="2016-11-30T00:00:00"/>
    <x v="0"/>
    <x v="0"/>
    <x v="17"/>
    <x v="0"/>
    <x v="0"/>
    <s v="Dean Braden"/>
    <x v="0"/>
    <x v="32"/>
    <n v="28601"/>
    <s v="TEC-PH-10002890"/>
    <x v="2"/>
    <s v="Phones"/>
    <s v="AT&amp;T 17929 Lendline Telephone"/>
    <n v="136000"/>
    <x v="8"/>
    <x v="123"/>
    <n v="0.2"/>
    <n v="27200"/>
    <n v="108800"/>
  </r>
  <r>
    <n v="1734"/>
    <s v="CA-2017-120705"/>
    <d v="2017-09-05T00:00:00"/>
    <x v="3"/>
    <x v="8"/>
    <x v="5"/>
    <x v="3"/>
    <x v="4"/>
    <s v="Michael Grace"/>
    <x v="2"/>
    <x v="1"/>
    <n v="33311"/>
    <s v="OFF-ST-10001522"/>
    <x v="1"/>
    <s v="Storage"/>
    <s v="Gould Plastics 18-Pocket Panel Bin, 34w x 5-1/4d x 20-1/2h"/>
    <n v="460000"/>
    <x v="0"/>
    <x v="362"/>
    <n v="0.2"/>
    <n v="184000"/>
    <n v="736000"/>
  </r>
  <r>
    <n v="1735"/>
    <s v="CA-2015-157322"/>
    <d v="2015-07-02T00:00:00"/>
    <x v="1"/>
    <x v="7"/>
    <x v="28"/>
    <x v="0"/>
    <x v="0"/>
    <s v="Rob Haberlin"/>
    <x v="0"/>
    <x v="23"/>
    <n v="60188"/>
    <s v="FUR-CH-10004086"/>
    <x v="0"/>
    <s v="Chairs"/>
    <s v="Hon 4070 Series Pagoda Armless Upholstered Stacking Chairs"/>
    <n v="1167000"/>
    <x v="0"/>
    <x v="129"/>
    <n v="0.3"/>
    <n v="700200"/>
    <n v="1633800"/>
  </r>
  <r>
    <n v="1736"/>
    <s v="CA-2017-142034"/>
    <d v="2017-09-24T00:00:00"/>
    <x v="3"/>
    <x v="8"/>
    <x v="16"/>
    <x v="2"/>
    <x v="0"/>
    <s v="Karen Bern"/>
    <x v="1"/>
    <x v="2"/>
    <n v="56301"/>
    <s v="TEC-AC-10002305"/>
    <x v="2"/>
    <s v="Accessories"/>
    <s v="KeyTronic E03601U1 - Keyboard - Beige"/>
    <n v="72000"/>
    <x v="6"/>
    <x v="602"/>
    <n v="0"/>
    <n v="0"/>
    <n v="288000"/>
  </r>
  <r>
    <n v="1737"/>
    <s v="CA-2016-107328"/>
    <d v="2016-08-08T00:00:00"/>
    <x v="0"/>
    <x v="6"/>
    <x v="0"/>
    <x v="1"/>
    <x v="0"/>
    <s v="Cathy Armstrong"/>
    <x v="2"/>
    <x v="24"/>
    <n v="90036"/>
    <s v="FUR-TA-10001932"/>
    <x v="0"/>
    <s v="Tables"/>
    <s v="Chromcraft 48&quot; x 96&quot; Racetrack Double Pedestal Table"/>
    <n v="514000"/>
    <x v="0"/>
    <x v="706"/>
    <n v="0.2"/>
    <n v="205600"/>
    <n v="822400"/>
  </r>
  <r>
    <n v="1738"/>
    <s v="CA-2016-108616"/>
    <d v="2016-09-29T00:00:00"/>
    <x v="0"/>
    <x v="8"/>
    <x v="25"/>
    <x v="0"/>
    <x v="4"/>
    <s v="Joe Kamberova"/>
    <x v="0"/>
    <x v="9"/>
    <n v="36608"/>
    <s v="TEC-AC-10000420"/>
    <x v="2"/>
    <s v="Accessories"/>
    <s v="Logitech G500s Laser Gaming Mouse with Adjustable Weight Tuning"/>
    <n v="350000"/>
    <x v="3"/>
    <x v="415"/>
    <n v="0"/>
    <n v="0"/>
    <n v="1050000"/>
  </r>
  <r>
    <n v="1739"/>
    <s v="CA-2017-125115"/>
    <d v="2017-04-10T00:00:00"/>
    <x v="3"/>
    <x v="3"/>
    <x v="13"/>
    <x v="2"/>
    <x v="2"/>
    <s v="Russell D'Ascenzo"/>
    <x v="0"/>
    <x v="3"/>
    <n v="78745"/>
    <s v="OFF-PA-10004101"/>
    <x v="1"/>
    <s v="Paper"/>
    <s v="Xerox 1894"/>
    <n v="33000"/>
    <x v="0"/>
    <x v="84"/>
    <n v="0.2"/>
    <n v="13200"/>
    <n v="52800"/>
  </r>
  <r>
    <n v="1740"/>
    <s v="CA-2016-150945"/>
    <d v="2016-12-18T00:00:00"/>
    <x v="0"/>
    <x v="4"/>
    <x v="15"/>
    <x v="1"/>
    <x v="4"/>
    <s v="Julie Kriz"/>
    <x v="2"/>
    <x v="7"/>
    <n v="10009"/>
    <s v="OFF-ST-10003716"/>
    <x v="1"/>
    <s v="Storage"/>
    <s v="Tennsco Double-Tier Lockers"/>
    <n v="901000"/>
    <x v="6"/>
    <x v="707"/>
    <n v="0"/>
    <n v="0"/>
    <n v="3604000"/>
  </r>
  <r>
    <n v="1741"/>
    <s v="CA-2014-166863"/>
    <d v="2014-06-20T00:00:00"/>
    <x v="2"/>
    <x v="1"/>
    <x v="14"/>
    <x v="0"/>
    <x v="0"/>
    <s v="Sam Craven"/>
    <x v="0"/>
    <x v="13"/>
    <n v="75023"/>
    <s v="TEC-PH-10000369"/>
    <x v="2"/>
    <s v="Phones"/>
    <s v="HTC One Mini"/>
    <n v="706000"/>
    <x v="0"/>
    <x v="708"/>
    <n v="0.2"/>
    <n v="282400"/>
    <n v="1129600"/>
  </r>
  <r>
    <n v="1742"/>
    <s v="CA-2017-140326"/>
    <d v="2017-09-04T00:00:00"/>
    <x v="3"/>
    <x v="8"/>
    <x v="18"/>
    <x v="3"/>
    <x v="0"/>
    <s v="Helen Wasserman"/>
    <x v="1"/>
    <x v="19"/>
    <n v="60653"/>
    <s v="FUR-BO-10000112"/>
    <x v="0"/>
    <s v="Bookcases"/>
    <s v="Bush Birmingham Collection Bookcase, Dark Cherry"/>
    <n v="826000"/>
    <x v="5"/>
    <x v="709"/>
    <n v="0.3"/>
    <n v="2230200"/>
    <n v="5203800"/>
  </r>
  <r>
    <n v="1743"/>
    <s v="CA-2016-168536"/>
    <d v="2016-12-20T00:00:00"/>
    <x v="0"/>
    <x v="4"/>
    <x v="14"/>
    <x v="4"/>
    <x v="0"/>
    <s v="Stuart Calhoun"/>
    <x v="0"/>
    <x v="18"/>
    <n v="39212"/>
    <s v="TEC-AC-10002323"/>
    <x v="2"/>
    <s v="Accessories"/>
    <s v="SanDisk Ultra 32 GB MicroSDHC Class 10 Memory Card"/>
    <n v="177000"/>
    <x v="3"/>
    <x v="245"/>
    <n v="0"/>
    <n v="0"/>
    <n v="531000"/>
  </r>
  <r>
    <n v="1744"/>
    <s v="US-2016-113649"/>
    <d v="2016-08-09T00:00:00"/>
    <x v="0"/>
    <x v="6"/>
    <x v="3"/>
    <x v="2"/>
    <x v="0"/>
    <s v="Helen Andreada"/>
    <x v="0"/>
    <x v="18"/>
    <n v="28314"/>
    <s v="OFF-PA-10000130"/>
    <x v="1"/>
    <s v="Paper"/>
    <s v="Xerox 199"/>
    <n v="31000"/>
    <x v="5"/>
    <x v="710"/>
    <n v="0.2"/>
    <n v="55800"/>
    <n v="223200"/>
  </r>
  <r>
    <n v="1745"/>
    <s v="CA-2015-124975"/>
    <d v="2015-06-22T00:00:00"/>
    <x v="1"/>
    <x v="1"/>
    <x v="6"/>
    <x v="1"/>
    <x v="4"/>
    <s v="Michael Grace"/>
    <x v="2"/>
    <x v="11"/>
    <n v="60505"/>
    <s v="FUR-TA-10002645"/>
    <x v="0"/>
    <s v="Tables"/>
    <s v="Hon Rectangular Conference Tables"/>
    <n v="797000"/>
    <x v="2"/>
    <x v="711"/>
    <n v="0.5"/>
    <n v="2789500"/>
    <n v="2789500"/>
  </r>
  <r>
    <n v="1746"/>
    <s v="CA-2015-168767"/>
    <d v="2015-04-10T00:00:00"/>
    <x v="1"/>
    <x v="3"/>
    <x v="13"/>
    <x v="1"/>
    <x v="4"/>
    <s v="Dario Medina"/>
    <x v="1"/>
    <x v="23"/>
    <n v="95823"/>
    <s v="OFF-BI-10000773"/>
    <x v="1"/>
    <s v="Binders"/>
    <s v="Insertable Tab Post Binder Dividers"/>
    <n v="5000"/>
    <x v="0"/>
    <x v="151"/>
    <n v="0.2"/>
    <n v="2000"/>
    <n v="8000"/>
  </r>
  <r>
    <n v="1747"/>
    <s v="CA-2016-114482"/>
    <d v="2016-11-21T00:00:00"/>
    <x v="0"/>
    <x v="0"/>
    <x v="30"/>
    <x v="0"/>
    <x v="0"/>
    <s v="Denise Monton"/>
    <x v="1"/>
    <x v="23"/>
    <n v="50315"/>
    <s v="OFF-PA-10003845"/>
    <x v="1"/>
    <s v="Paper"/>
    <s v="Xerox 1987"/>
    <n v="6000"/>
    <x v="2"/>
    <x v="90"/>
    <n v="0"/>
    <n v="0"/>
    <n v="42000"/>
  </r>
  <r>
    <n v="1748"/>
    <s v="CA-2016-137673"/>
    <d v="2016-09-05T00:00:00"/>
    <x v="0"/>
    <x v="8"/>
    <x v="5"/>
    <x v="1"/>
    <x v="4"/>
    <s v="Marina Lichtenstein"/>
    <x v="1"/>
    <x v="20"/>
    <n v="92105"/>
    <s v="TEC-AC-10002345"/>
    <x v="2"/>
    <s v="Accessories"/>
    <s v="HP Standard 104 key PS/2 Keyboard"/>
    <n v="29000"/>
    <x v="7"/>
    <x v="712"/>
    <n v="0"/>
    <n v="0"/>
    <n v="232000"/>
  </r>
  <r>
    <n v="1749"/>
    <s v="CA-2016-132731"/>
    <d v="2016-11-24T00:00:00"/>
    <x v="0"/>
    <x v="0"/>
    <x v="16"/>
    <x v="1"/>
    <x v="2"/>
    <s v="George Ashbrook"/>
    <x v="0"/>
    <x v="16"/>
    <n v="75081"/>
    <s v="TEC-PH-10004120"/>
    <x v="2"/>
    <s v="Phones"/>
    <s v="AT&amp;T 1080 Phone"/>
    <n v="658000"/>
    <x v="4"/>
    <x v="713"/>
    <n v="0.2"/>
    <n v="789600"/>
    <n v="3158400"/>
  </r>
  <r>
    <n v="1750"/>
    <s v="CA-2017-148922"/>
    <d v="2017-12-10T00:00:00"/>
    <x v="3"/>
    <x v="4"/>
    <x v="13"/>
    <x v="2"/>
    <x v="4"/>
    <s v="Stephanie Ulpright"/>
    <x v="2"/>
    <x v="26"/>
    <n v="39212"/>
    <s v="TEC-AC-10001838"/>
    <x v="2"/>
    <s v="Accessories"/>
    <s v="Razer Tiamat Over Ear 7.1 Surround Sound PC Gaming Headset"/>
    <n v="600000"/>
    <x v="3"/>
    <x v="714"/>
    <n v="0"/>
    <n v="0"/>
    <n v="1800000"/>
  </r>
  <r>
    <n v="1751"/>
    <s v="CA-2016-130680"/>
    <d v="2016-06-24T00:00:00"/>
    <x v="0"/>
    <x v="1"/>
    <x v="16"/>
    <x v="1"/>
    <x v="4"/>
    <s v="Bill Donatelli"/>
    <x v="0"/>
    <x v="28"/>
    <n v="92024"/>
    <s v="TEC-PH-10004833"/>
    <x v="2"/>
    <s v="Phones"/>
    <s v="Macally Suction Cup Mount"/>
    <n v="39000"/>
    <x v="6"/>
    <x v="19"/>
    <n v="0.2"/>
    <n v="31200"/>
    <n v="124800"/>
  </r>
  <r>
    <n v="1752"/>
    <s v="CA-2015-141145"/>
    <d v="2015-09-17T00:00:00"/>
    <x v="1"/>
    <x v="8"/>
    <x v="11"/>
    <x v="0"/>
    <x v="4"/>
    <s v="Denny Blanton"/>
    <x v="0"/>
    <x v="17"/>
    <n v="32839"/>
    <s v="TEC-AC-10001465"/>
    <x v="2"/>
    <s v="Accessories"/>
    <s v="SanDisk Cruzer 64 GB USB Flash Drive"/>
    <n v="59000"/>
    <x v="3"/>
    <x v="243"/>
    <n v="0.2"/>
    <n v="35400"/>
    <n v="141600"/>
  </r>
  <r>
    <n v="1753"/>
    <s v="US-2016-152835"/>
    <d v="2016-05-19T00:00:00"/>
    <x v="0"/>
    <x v="5"/>
    <x v="12"/>
    <x v="0"/>
    <x v="0"/>
    <s v="Roy Phan"/>
    <x v="1"/>
    <x v="1"/>
    <n v="47905"/>
    <s v="OFF-AR-10003056"/>
    <x v="1"/>
    <s v="Art"/>
    <s v="Newell 341"/>
    <n v="9000"/>
    <x v="1"/>
    <x v="106"/>
    <n v="0"/>
    <n v="0"/>
    <n v="45000"/>
  </r>
  <r>
    <n v="1754"/>
    <s v="CA-2016-155565"/>
    <d v="2016-05-28T00:00:00"/>
    <x v="0"/>
    <x v="5"/>
    <x v="22"/>
    <x v="3"/>
    <x v="4"/>
    <s v="Edward Hooks"/>
    <x v="1"/>
    <x v="9"/>
    <n v="10035"/>
    <s v="OFF-SU-10001218"/>
    <x v="1"/>
    <s v="Supplies"/>
    <s v="Fiskars Softgrip Scissors"/>
    <n v="33000"/>
    <x v="1"/>
    <x v="115"/>
    <n v="0"/>
    <n v="0"/>
    <n v="165000"/>
  </r>
  <r>
    <n v="1755"/>
    <s v="CA-2014-110849"/>
    <d v="2014-04-18T00:00:00"/>
    <x v="2"/>
    <x v="3"/>
    <x v="15"/>
    <x v="1"/>
    <x v="0"/>
    <s v="John Lee"/>
    <x v="0"/>
    <x v="28"/>
    <n v="90049"/>
    <s v="TEC-MA-10002859"/>
    <x v="2"/>
    <s v="Machines"/>
    <s v="Ativa MDM8000 8-Sheet Micro-Cut Shredder"/>
    <n v="288000"/>
    <x v="6"/>
    <x v="264"/>
    <n v="0.2"/>
    <n v="230400"/>
    <n v="921600"/>
  </r>
  <r>
    <n v="1756"/>
    <s v="CA-2016-145842"/>
    <d v="2016-06-17T00:00:00"/>
    <x v="0"/>
    <x v="1"/>
    <x v="11"/>
    <x v="1"/>
    <x v="0"/>
    <s v="Fred McMath"/>
    <x v="0"/>
    <x v="11"/>
    <n v="10024"/>
    <s v="OFF-ST-10000419"/>
    <x v="1"/>
    <s v="Storage"/>
    <s v="Rogers Jumbo File, Granite"/>
    <n v="41000"/>
    <x v="3"/>
    <x v="221"/>
    <n v="0"/>
    <n v="0"/>
    <n v="123000"/>
  </r>
  <r>
    <n v="1757"/>
    <s v="CA-2014-158771"/>
    <d v="2014-05-09T00:00:00"/>
    <x v="2"/>
    <x v="5"/>
    <x v="3"/>
    <x v="1"/>
    <x v="0"/>
    <s v="Sean Braxton"/>
    <x v="1"/>
    <x v="23"/>
    <n v="42420"/>
    <s v="OFF-ST-10000107"/>
    <x v="1"/>
    <s v="Storage"/>
    <s v="Fellowes Super Stor/Drawer"/>
    <n v="56000"/>
    <x v="3"/>
    <x v="173"/>
    <n v="0"/>
    <n v="0"/>
    <n v="168000"/>
  </r>
  <r>
    <n v="1758"/>
    <s v="CA-2016-157511"/>
    <d v="2016-09-18T00:00:00"/>
    <x v="0"/>
    <x v="8"/>
    <x v="15"/>
    <x v="0"/>
    <x v="4"/>
    <s v="Seth Vernon"/>
    <x v="0"/>
    <x v="5"/>
    <n v="43229"/>
    <s v="FUR-FU-10002107"/>
    <x v="0"/>
    <s v="Furnishings"/>
    <s v="Eldon Pizzaz Desk Accessories"/>
    <n v="15000"/>
    <x v="3"/>
    <x v="106"/>
    <n v="0.2"/>
    <n v="9000"/>
    <n v="36000"/>
  </r>
  <r>
    <n v="1759"/>
    <s v="CA-2017-121216"/>
    <d v="2017-12-23T00:00:00"/>
    <x v="3"/>
    <x v="4"/>
    <x v="27"/>
    <x v="2"/>
    <x v="4"/>
    <s v="Michael Moore"/>
    <x v="0"/>
    <x v="11"/>
    <n v="77840"/>
    <s v="OFF-PA-10004519"/>
    <x v="1"/>
    <s v="Paper"/>
    <s v="Spiral Phone Message Books with Labels by Adams"/>
    <n v="14000"/>
    <x v="7"/>
    <x v="8"/>
    <n v="0.2"/>
    <n v="22400"/>
    <n v="89600"/>
  </r>
  <r>
    <n v="1760"/>
    <s v="CA-2017-155292"/>
    <d v="2017-10-30T00:00:00"/>
    <x v="3"/>
    <x v="2"/>
    <x v="17"/>
    <x v="0"/>
    <x v="0"/>
    <s v="Ross DeVincentis"/>
    <x v="2"/>
    <x v="6"/>
    <n v="40475"/>
    <s v="OFF-ST-10004963"/>
    <x v="1"/>
    <s v="Storage"/>
    <s v="Eldon Gobal File Keepers"/>
    <n v="37000"/>
    <x v="2"/>
    <x v="715"/>
    <n v="0"/>
    <n v="0"/>
    <n v="259000"/>
  </r>
  <r>
    <n v="1761"/>
    <s v="CA-2016-152555"/>
    <d v="2016-03-29T00:00:00"/>
    <x v="0"/>
    <x v="10"/>
    <x v="25"/>
    <x v="3"/>
    <x v="0"/>
    <s v="Maria Etezadi"/>
    <x v="2"/>
    <x v="25"/>
    <n v="60653"/>
    <s v="OFF-PA-10001295"/>
    <x v="1"/>
    <s v="Paper"/>
    <s v="Computer Printout Paper with Letter-Trim Perforations"/>
    <n v="107000"/>
    <x v="3"/>
    <x v="716"/>
    <n v="0.2"/>
    <n v="64200"/>
    <n v="256800"/>
  </r>
  <r>
    <n v="1762"/>
    <s v="CA-2017-107832"/>
    <d v="2017-11-23T00:00:00"/>
    <x v="3"/>
    <x v="0"/>
    <x v="27"/>
    <x v="4"/>
    <x v="2"/>
    <s v="Frank Hawley"/>
    <x v="1"/>
    <x v="18"/>
    <n v="19120"/>
    <s v="OFF-BI-10001658"/>
    <x v="1"/>
    <s v="Binders"/>
    <s v="GBC Standard Therm-A-Bind Covers"/>
    <n v="60000"/>
    <x v="8"/>
    <x v="31"/>
    <n v="0.7"/>
    <n v="42000"/>
    <n v="18000"/>
  </r>
  <r>
    <n v="1763"/>
    <s v="CA-2014-120838"/>
    <d v="2014-03-23T00:00:00"/>
    <x v="2"/>
    <x v="10"/>
    <x v="27"/>
    <x v="2"/>
    <x v="4"/>
    <s v="Patrick O'Donnell"/>
    <x v="0"/>
    <x v="21"/>
    <n v="90036"/>
    <s v="OFF-ST-10000585"/>
    <x v="1"/>
    <s v="Storage"/>
    <s v="Economy Rollaway Files"/>
    <n v="331000"/>
    <x v="0"/>
    <x v="213"/>
    <n v="0"/>
    <n v="0"/>
    <n v="662000"/>
  </r>
  <r>
    <n v="1764"/>
    <s v="CA-2017-118542"/>
    <d v="2017-12-01T00:00:00"/>
    <x v="3"/>
    <x v="4"/>
    <x v="26"/>
    <x v="3"/>
    <x v="4"/>
    <s v="Clay Cheatham"/>
    <x v="0"/>
    <x v="25"/>
    <n v="90008"/>
    <s v="OFF-PA-10004735"/>
    <x v="1"/>
    <s v="Paper"/>
    <s v="Xerox 1905"/>
    <n v="46000"/>
    <x v="2"/>
    <x v="238"/>
    <n v="0"/>
    <n v="0"/>
    <n v="322000"/>
  </r>
  <r>
    <n v="1765"/>
    <s v="CA-2017-152737"/>
    <d v="2017-11-07T00:00:00"/>
    <x v="3"/>
    <x v="0"/>
    <x v="29"/>
    <x v="0"/>
    <x v="2"/>
    <s v="Tony Sayre"/>
    <x v="0"/>
    <x v="6"/>
    <n v="94122"/>
    <s v="OFF-BI-10002982"/>
    <x v="1"/>
    <s v="Binders"/>
    <s v="Avery Self-Adhesive Photo Pockets for Polaroid Photos"/>
    <n v="22000"/>
    <x v="6"/>
    <x v="340"/>
    <n v="0.2"/>
    <n v="17600"/>
    <n v="70400"/>
  </r>
  <r>
    <n v="1766"/>
    <s v="CA-2017-109757"/>
    <d v="2017-09-04T00:00:00"/>
    <x v="3"/>
    <x v="8"/>
    <x v="18"/>
    <x v="3"/>
    <x v="0"/>
    <s v="Maribeth Dona"/>
    <x v="0"/>
    <x v="21"/>
    <n v="44312"/>
    <s v="OFF-AR-10002335"/>
    <x v="1"/>
    <s v="Art"/>
    <s v="DIXON Oriole Pencils"/>
    <n v="6000"/>
    <x v="6"/>
    <x v="13"/>
    <n v="0.2"/>
    <n v="4800"/>
    <n v="19200"/>
  </r>
  <r>
    <n v="1767"/>
    <s v="CA-2016-130029"/>
    <d v="2016-07-03T00:00:00"/>
    <x v="0"/>
    <x v="7"/>
    <x v="21"/>
    <x v="1"/>
    <x v="4"/>
    <s v="Guy Thornton"/>
    <x v="0"/>
    <x v="3"/>
    <n v="90049"/>
    <s v="OFF-PA-10000552"/>
    <x v="1"/>
    <s v="Paper"/>
    <s v="Xerox 200"/>
    <n v="13000"/>
    <x v="0"/>
    <x v="43"/>
    <n v="0"/>
    <n v="0"/>
    <n v="26000"/>
  </r>
  <r>
    <n v="1768"/>
    <s v="CA-2017-103877"/>
    <d v="2017-09-07T00:00:00"/>
    <x v="3"/>
    <x v="8"/>
    <x v="29"/>
    <x v="2"/>
    <x v="0"/>
    <s v="Robert Dilbeck"/>
    <x v="2"/>
    <x v="20"/>
    <n v="64055"/>
    <s v="OFF-BI-10003650"/>
    <x v="1"/>
    <s v="Binders"/>
    <s v="GBC DocuBind 300 Electric Binding Machine"/>
    <n v="158000"/>
    <x v="3"/>
    <x v="717"/>
    <n v="0"/>
    <n v="0"/>
    <n v="474000"/>
  </r>
  <r>
    <n v="1769"/>
    <s v="CA-2016-137176"/>
    <d v="2016-09-09T00:00:00"/>
    <x v="0"/>
    <x v="8"/>
    <x v="3"/>
    <x v="2"/>
    <x v="1"/>
    <s v="Daniel Byrd"/>
    <x v="2"/>
    <x v="28"/>
    <n v="75220"/>
    <s v="FUR-FU-10003832"/>
    <x v="0"/>
    <s v="Furnishings"/>
    <s v="Eldon Expressions Punched Metal &amp; Wood Desk Accessories, Black &amp; Cherry"/>
    <n v="57000"/>
    <x v="6"/>
    <x v="91"/>
    <n v="0.6"/>
    <n v="136800"/>
    <n v="91200"/>
  </r>
  <r>
    <n v="1770"/>
    <s v="CA-2017-168109"/>
    <d v="2017-07-03T00:00:00"/>
    <x v="3"/>
    <x v="7"/>
    <x v="21"/>
    <x v="1"/>
    <x v="1"/>
    <s v="Jim Kriz"/>
    <x v="2"/>
    <x v="25"/>
    <n v="98105"/>
    <s v="TEC-AC-10003628"/>
    <x v="2"/>
    <s v="Accessories"/>
    <s v="Logitech 910-002974 M325 Wireless Mouse for Web Scrolling"/>
    <n v="210000"/>
    <x v="0"/>
    <x v="216"/>
    <n v="0"/>
    <n v="0"/>
    <n v="420000"/>
  </r>
  <r>
    <n v="1771"/>
    <s v="US-2017-126081"/>
    <d v="2017-06-29T00:00:00"/>
    <x v="3"/>
    <x v="1"/>
    <x v="25"/>
    <x v="0"/>
    <x v="0"/>
    <s v="Fred Chung"/>
    <x v="1"/>
    <x v="11"/>
    <n v="75150"/>
    <s v="OFF-PA-10003953"/>
    <x v="1"/>
    <s v="Paper"/>
    <s v="Xerox 218"/>
    <n v="13000"/>
    <x v="8"/>
    <x v="155"/>
    <n v="0.2"/>
    <n v="2600"/>
    <n v="10400"/>
  </r>
  <r>
    <n v="1772"/>
    <s v="CA-2017-117023"/>
    <d v="2017-08-07T00:00:00"/>
    <x v="3"/>
    <x v="6"/>
    <x v="29"/>
    <x v="2"/>
    <x v="0"/>
    <s v="Joni Wasserman"/>
    <x v="0"/>
    <x v="18"/>
    <n v="11561"/>
    <s v="OFF-AR-10003602"/>
    <x v="1"/>
    <s v="Art"/>
    <s v="Quartet Omega Colored Chalk, 12/Pack"/>
    <n v="15000"/>
    <x v="0"/>
    <x v="1"/>
    <n v="0"/>
    <n v="0"/>
    <n v="30000"/>
  </r>
  <r>
    <n v="1773"/>
    <s v="CA-2015-143532"/>
    <d v="2015-03-19T00:00:00"/>
    <x v="1"/>
    <x v="10"/>
    <x v="12"/>
    <x v="3"/>
    <x v="0"/>
    <s v="Dan Campbell"/>
    <x v="0"/>
    <x v="21"/>
    <n v="33161"/>
    <s v="OFF-PA-10001560"/>
    <x v="1"/>
    <s v="Paper"/>
    <s v="Adams Telephone Message Books, 5 1/4” x 11”"/>
    <n v="10000"/>
    <x v="3"/>
    <x v="1"/>
    <n v="0.2"/>
    <n v="6000"/>
    <n v="24000"/>
  </r>
  <r>
    <n v="1774"/>
    <s v="CA-2016-103163"/>
    <d v="2016-06-07T00:00:00"/>
    <x v="0"/>
    <x v="1"/>
    <x v="29"/>
    <x v="0"/>
    <x v="0"/>
    <s v="Frank Merwin"/>
    <x v="2"/>
    <x v="33"/>
    <n v="93309"/>
    <s v="OFF-BI-10003305"/>
    <x v="1"/>
    <s v="Binders"/>
    <s v="Avery Hanging File Binders"/>
    <n v="15000"/>
    <x v="8"/>
    <x v="110"/>
    <n v="0.2"/>
    <n v="3000"/>
    <n v="12000"/>
  </r>
  <r>
    <n v="1775"/>
    <s v="CA-2016-104157"/>
    <d v="2016-07-25T00:00:00"/>
    <x v="0"/>
    <x v="7"/>
    <x v="10"/>
    <x v="2"/>
    <x v="0"/>
    <s v="Meg Tillman"/>
    <x v="0"/>
    <x v="14"/>
    <n v="39212"/>
    <s v="OFF-ST-10000321"/>
    <x v="1"/>
    <s v="Storage"/>
    <s v="Akro Stacking Bins"/>
    <n v="8000"/>
    <x v="8"/>
    <x v="100"/>
    <n v="0"/>
    <n v="0"/>
    <n v="8000"/>
  </r>
  <r>
    <n v="1776"/>
    <s v="CA-2017-117807"/>
    <d v="2017-10-01T00:00:00"/>
    <x v="3"/>
    <x v="2"/>
    <x v="26"/>
    <x v="3"/>
    <x v="0"/>
    <s v="Dave Kipp"/>
    <x v="0"/>
    <x v="17"/>
    <n v="68025"/>
    <s v="OFF-PA-10000994"/>
    <x v="1"/>
    <s v="Paper"/>
    <s v="Xerox 1915"/>
    <n v="336000"/>
    <x v="8"/>
    <x v="89"/>
    <n v="0"/>
    <n v="0"/>
    <n v="336000"/>
  </r>
  <r>
    <n v="1777"/>
    <s v="CA-2015-121650"/>
    <d v="2015-12-10T00:00:00"/>
    <x v="1"/>
    <x v="4"/>
    <x v="13"/>
    <x v="3"/>
    <x v="4"/>
    <s v="Keith Dawkins"/>
    <x v="1"/>
    <x v="7"/>
    <n v="49201"/>
    <s v="OFF-AR-10001149"/>
    <x v="1"/>
    <s v="Art"/>
    <s v="Avery Hi-Liter Comfort Grip Fluorescent Highlighter, Yellow Ink"/>
    <n v="4000"/>
    <x v="0"/>
    <x v="100"/>
    <n v="0"/>
    <n v="0"/>
    <n v="8000"/>
  </r>
  <r>
    <n v="1778"/>
    <s v="CA-2017-161823"/>
    <d v="2017-09-03T00:00:00"/>
    <x v="3"/>
    <x v="8"/>
    <x v="21"/>
    <x v="2"/>
    <x v="0"/>
    <s v="Aleksandra Gannaway"/>
    <x v="1"/>
    <x v="33"/>
    <n v="94122"/>
    <s v="OFF-AR-10002053"/>
    <x v="1"/>
    <s v="Art"/>
    <s v="Premium Writing Pencils, Soft, #2 by Central Association for the Blind"/>
    <n v="15000"/>
    <x v="0"/>
    <x v="1"/>
    <n v="0"/>
    <n v="0"/>
    <n v="30000"/>
  </r>
  <r>
    <n v="1779"/>
    <s v="CA-2017-121839"/>
    <d v="2017-09-24T00:00:00"/>
    <x v="3"/>
    <x v="8"/>
    <x v="16"/>
    <x v="0"/>
    <x v="0"/>
    <s v="Mick Hernandez"/>
    <x v="2"/>
    <x v="3"/>
    <n v="43130"/>
    <s v="TEC-PH-10002885"/>
    <x v="2"/>
    <s v="Phones"/>
    <s v="Apple iPhone 5"/>
    <n v="780000"/>
    <x v="3"/>
    <x v="718"/>
    <n v="0.4"/>
    <n v="936000"/>
    <n v="1404000"/>
  </r>
  <r>
    <n v="1780"/>
    <s v="CA-2017-158729"/>
    <d v="2017-12-19T00:00:00"/>
    <x v="3"/>
    <x v="4"/>
    <x v="12"/>
    <x v="3"/>
    <x v="3"/>
    <s v="Amy Cox"/>
    <x v="0"/>
    <x v="16"/>
    <n v="70506"/>
    <s v="OFF-SU-10002881"/>
    <x v="1"/>
    <s v="Supplies"/>
    <s v="Martin Yale Chadless Opener Electric Letter Opener"/>
    <n v="1666000"/>
    <x v="0"/>
    <x v="719"/>
    <n v="0"/>
    <n v="0"/>
    <n v="3332000"/>
  </r>
  <r>
    <n v="1781"/>
    <s v="CA-2017-146535"/>
    <d v="2017-11-24T00:00:00"/>
    <x v="3"/>
    <x v="0"/>
    <x v="16"/>
    <x v="3"/>
    <x v="4"/>
    <s v="Frank Merwin"/>
    <x v="2"/>
    <x v="10"/>
    <n v="40475"/>
    <s v="OFF-BI-10000546"/>
    <x v="1"/>
    <s v="Binders"/>
    <s v="Avery Durable Binders"/>
    <n v="21000"/>
    <x v="8"/>
    <x v="67"/>
    <n v="0"/>
    <n v="0"/>
    <n v="21000"/>
  </r>
  <r>
    <n v="1782"/>
    <s v="CA-2014-154186"/>
    <d v="2014-12-13T00:00:00"/>
    <x v="2"/>
    <x v="4"/>
    <x v="7"/>
    <x v="3"/>
    <x v="2"/>
    <s v="Ralph Arnett"/>
    <x v="0"/>
    <x v="7"/>
    <n v="77070"/>
    <s v="OFF-SU-10001574"/>
    <x v="1"/>
    <s v="Supplies"/>
    <s v="Acme Value Line Scissors"/>
    <n v="3000"/>
    <x v="8"/>
    <x v="93"/>
    <n v="0.2"/>
    <n v="600"/>
    <n v="2400"/>
  </r>
  <r>
    <n v="1783"/>
    <s v="CA-2016-108434"/>
    <d v="2016-12-05T00:00:00"/>
    <x v="0"/>
    <x v="4"/>
    <x v="5"/>
    <x v="2"/>
    <x v="0"/>
    <s v="James Galang"/>
    <x v="0"/>
    <x v="26"/>
    <n v="10024"/>
    <s v="OFF-ST-10002615"/>
    <x v="1"/>
    <s v="Storage"/>
    <s v="Dual Level, Single-Width Filing Carts"/>
    <n v="311000"/>
    <x v="3"/>
    <x v="720"/>
    <n v="0"/>
    <n v="0"/>
    <n v="933000"/>
  </r>
  <r>
    <n v="1784"/>
    <s v="CA-2016-164154"/>
    <d v="2016-09-11T00:00:00"/>
    <x v="0"/>
    <x v="8"/>
    <x v="2"/>
    <x v="1"/>
    <x v="4"/>
    <s v="Nick Zandusky"/>
    <x v="2"/>
    <x v="3"/>
    <n v="43615"/>
    <s v="OFF-BI-10001658"/>
    <x v="1"/>
    <s v="Binders"/>
    <s v="GBC Standard Therm-A-Bind Covers"/>
    <n v="60000"/>
    <x v="3"/>
    <x v="128"/>
    <n v="0.7"/>
    <n v="125999.99999999999"/>
    <n v="54000.000000000015"/>
  </r>
  <r>
    <n v="1785"/>
    <s v="CA-2017-148012"/>
    <d v="2017-12-09T00:00:00"/>
    <x v="3"/>
    <x v="4"/>
    <x v="3"/>
    <x v="0"/>
    <x v="4"/>
    <s v="Kalyca Meade"/>
    <x v="1"/>
    <x v="13"/>
    <n v="19143"/>
    <s v="OFF-AR-10004757"/>
    <x v="1"/>
    <s v="Art"/>
    <s v="Crayola Colored Pencils"/>
    <n v="3000"/>
    <x v="8"/>
    <x v="93"/>
    <n v="0.2"/>
    <n v="600"/>
    <n v="2400"/>
  </r>
  <r>
    <n v="1786"/>
    <s v="CA-2014-102869"/>
    <d v="2014-09-09T00:00:00"/>
    <x v="2"/>
    <x v="8"/>
    <x v="3"/>
    <x v="4"/>
    <x v="4"/>
    <s v="Logan Currie"/>
    <x v="0"/>
    <x v="2"/>
    <n v="19140"/>
    <s v="OFF-PA-10000788"/>
    <x v="1"/>
    <s v="Paper"/>
    <s v="Xerox 210"/>
    <n v="11000"/>
    <x v="3"/>
    <x v="189"/>
    <n v="0.2"/>
    <n v="6600"/>
    <n v="26400"/>
  </r>
  <r>
    <n v="1787"/>
    <s v="CA-2017-138310"/>
    <d v="2017-06-26T00:00:00"/>
    <x v="3"/>
    <x v="1"/>
    <x v="20"/>
    <x v="2"/>
    <x v="0"/>
    <s v="Nora Preis"/>
    <x v="0"/>
    <x v="23"/>
    <n v="80219"/>
    <s v="TEC-AC-10001990"/>
    <x v="2"/>
    <s v="Accessories"/>
    <s v="Kensington Orbit Wireless Mobile Trackball for PC and Mac"/>
    <n v="432000"/>
    <x v="5"/>
    <x v="336"/>
    <n v="0.2"/>
    <n v="777600"/>
    <n v="3110400"/>
  </r>
  <r>
    <n v="1788"/>
    <s v="CA-2014-159835"/>
    <d v="2014-11-17T00:00:00"/>
    <x v="2"/>
    <x v="0"/>
    <x v="11"/>
    <x v="3"/>
    <x v="0"/>
    <s v="Randy Bradley"/>
    <x v="0"/>
    <x v="21"/>
    <n v="19143"/>
    <s v="OFF-PA-10002137"/>
    <x v="1"/>
    <s v="Paper"/>
    <s v="Southworth 100% Résumé Paper, 24lb."/>
    <n v="109000"/>
    <x v="0"/>
    <x v="721"/>
    <n v="0.2"/>
    <n v="43600"/>
    <n v="174400"/>
  </r>
  <r>
    <n v="1789"/>
    <s v="CA-2017-112956"/>
    <d v="2017-08-21T00:00:00"/>
    <x v="3"/>
    <x v="6"/>
    <x v="30"/>
    <x v="3"/>
    <x v="0"/>
    <s v="Tracy Hopkins"/>
    <x v="2"/>
    <x v="7"/>
    <n v="21044"/>
    <s v="OFF-PA-10000357"/>
    <x v="1"/>
    <s v="Paper"/>
    <s v="Xerox 1888"/>
    <n v="123000"/>
    <x v="1"/>
    <x v="535"/>
    <n v="0"/>
    <n v="0"/>
    <n v="615000"/>
  </r>
  <r>
    <n v="1790"/>
    <s v="CA-2016-119683"/>
    <d v="2016-03-12T00:00:00"/>
    <x v="0"/>
    <x v="10"/>
    <x v="1"/>
    <x v="3"/>
    <x v="0"/>
    <s v="Clytie Kelty"/>
    <x v="0"/>
    <x v="31"/>
    <n v="10024"/>
    <s v="OFF-EN-10001099"/>
    <x v="1"/>
    <s v="Envelopes"/>
    <s v="Staple envelope"/>
    <n v="16000"/>
    <x v="3"/>
    <x v="4"/>
    <n v="0"/>
    <n v="0"/>
    <n v="48000"/>
  </r>
  <r>
    <n v="1791"/>
    <s v="CA-2014-163559"/>
    <d v="2014-09-23T00:00:00"/>
    <x v="2"/>
    <x v="8"/>
    <x v="27"/>
    <x v="2"/>
    <x v="4"/>
    <s v="Shui Tom"/>
    <x v="0"/>
    <x v="19"/>
    <n v="10035"/>
    <s v="OFF-BI-10002026"/>
    <x v="1"/>
    <s v="Binders"/>
    <s v="Avery Arch Ring Binders"/>
    <n v="233000"/>
    <x v="3"/>
    <x v="722"/>
    <n v="0.2"/>
    <n v="139800"/>
    <n v="559200"/>
  </r>
  <r>
    <n v="1792"/>
    <s v="CA-2014-140228"/>
    <d v="2014-04-28T00:00:00"/>
    <x v="2"/>
    <x v="3"/>
    <x v="22"/>
    <x v="2"/>
    <x v="0"/>
    <s v="George Bell"/>
    <x v="1"/>
    <x v="21"/>
    <n v="43055"/>
    <s v="OFF-LA-10001613"/>
    <x v="1"/>
    <s v="Labels"/>
    <s v="Avery File Folder Labels"/>
    <n v="5000"/>
    <x v="3"/>
    <x v="110"/>
    <n v="0.2"/>
    <n v="3000"/>
    <n v="12000"/>
  </r>
  <r>
    <n v="1793"/>
    <s v="US-2016-131674"/>
    <d v="2016-11-29T00:00:00"/>
    <x v="0"/>
    <x v="0"/>
    <x v="25"/>
    <x v="2"/>
    <x v="0"/>
    <s v="Nick Crebassa"/>
    <x v="1"/>
    <x v="19"/>
    <n v="75217"/>
    <s v="TEC-AC-10004864"/>
    <x v="2"/>
    <s v="Accessories"/>
    <s v="Memorex Micro Travel Drive 32 GB"/>
    <n v="59000"/>
    <x v="0"/>
    <x v="186"/>
    <n v="0.2"/>
    <n v="23600"/>
    <n v="94400"/>
  </r>
  <r>
    <n v="1794"/>
    <s v="CA-2015-110093"/>
    <d v="2015-12-03T00:00:00"/>
    <x v="1"/>
    <x v="4"/>
    <x v="21"/>
    <x v="0"/>
    <x v="0"/>
    <s v="Alejandro Ballentine"/>
    <x v="2"/>
    <x v="26"/>
    <n v="19134"/>
    <s v="OFF-PA-10000174"/>
    <x v="1"/>
    <s v="Paper"/>
    <s v="Message Book, Wirebound, Four 5 1/2&quot; X 4&quot; Forms/Pg., 200 Dupl. Sets/Book"/>
    <n v="33000"/>
    <x v="0"/>
    <x v="84"/>
    <n v="0.2"/>
    <n v="13200"/>
    <n v="52800"/>
  </r>
  <r>
    <n v="1795"/>
    <s v="CA-2017-112529"/>
    <d v="2017-11-19T00:00:00"/>
    <x v="3"/>
    <x v="0"/>
    <x v="12"/>
    <x v="3"/>
    <x v="4"/>
    <s v="Stewart Carmichael"/>
    <x v="1"/>
    <x v="22"/>
    <n v="78207"/>
    <s v="FUR-TA-10002622"/>
    <x v="0"/>
    <s v="Tables"/>
    <s v="Bush Andora Conference Table, Maple/Graphite Gray Finish"/>
    <n v="206000"/>
    <x v="4"/>
    <x v="649"/>
    <n v="0.3"/>
    <n v="370800"/>
    <n v="865200"/>
  </r>
  <r>
    <n v="1796"/>
    <s v="CA-2016-154536"/>
    <d v="2016-09-05T00:00:00"/>
    <x v="0"/>
    <x v="8"/>
    <x v="5"/>
    <x v="3"/>
    <x v="0"/>
    <s v="Jasper Cacioppo"/>
    <x v="0"/>
    <x v="0"/>
    <n v="19120"/>
    <s v="OFF-BI-10004410"/>
    <x v="1"/>
    <s v="Binders"/>
    <s v="C-Line Peel &amp; Stick Add-On Filing Pockets, 8-3/4 x 5-1/8, 10/Pack"/>
    <n v="39000"/>
    <x v="1"/>
    <x v="512"/>
    <n v="0.7"/>
    <n v="136500"/>
    <n v="58500"/>
  </r>
  <r>
    <n v="1797"/>
    <s v="CA-2017-141929"/>
    <d v="2017-09-04T00:00:00"/>
    <x v="3"/>
    <x v="8"/>
    <x v="18"/>
    <x v="3"/>
    <x v="4"/>
    <s v="Ralph Arnett"/>
    <x v="0"/>
    <x v="21"/>
    <n v="90004"/>
    <s v="OFF-BI-10004632"/>
    <x v="1"/>
    <s v="Binders"/>
    <s v="Ibico Hi-Tech Manual Binding System"/>
    <n v="488000"/>
    <x v="0"/>
    <x v="476"/>
    <n v="0.2"/>
    <n v="195200"/>
    <n v="780800"/>
  </r>
  <r>
    <n v="1798"/>
    <s v="CA-2016-109743"/>
    <d v="2016-09-22T00:00:00"/>
    <x v="0"/>
    <x v="8"/>
    <x v="6"/>
    <x v="3"/>
    <x v="4"/>
    <s v="Sally Hughsby"/>
    <x v="1"/>
    <x v="24"/>
    <n v="37167"/>
    <s v="OFF-AR-10003727"/>
    <x v="1"/>
    <s v="Art"/>
    <s v="Berol Giant Pencil Sharpener"/>
    <n v="17000"/>
    <x v="3"/>
    <x v="388"/>
    <n v="0.2"/>
    <n v="10200"/>
    <n v="40800"/>
  </r>
  <r>
    <n v="1799"/>
    <s v="CA-2014-159184"/>
    <d v="2014-09-14T00:00:00"/>
    <x v="2"/>
    <x v="8"/>
    <x v="19"/>
    <x v="4"/>
    <x v="0"/>
    <s v="John Castell"/>
    <x v="0"/>
    <x v="20"/>
    <n v="31204"/>
    <s v="FUR-FU-10002878"/>
    <x v="0"/>
    <s v="Furnishings"/>
    <s v="Seth Thomas 14&quot; Day/Date Wall Clock"/>
    <n v="143000"/>
    <x v="1"/>
    <x v="345"/>
    <n v="0"/>
    <n v="0"/>
    <n v="715000"/>
  </r>
  <r>
    <n v="1800"/>
    <s v="CA-2017-113530"/>
    <d v="2017-05-19T00:00:00"/>
    <x v="3"/>
    <x v="5"/>
    <x v="12"/>
    <x v="2"/>
    <x v="0"/>
    <s v="Becky Castell"/>
    <x v="2"/>
    <x v="12"/>
    <n v="94109"/>
    <s v="FUR-CH-10002647"/>
    <x v="0"/>
    <s v="Chairs"/>
    <s v="Situations Contoured Folding Chairs, 4/Set"/>
    <n v="284000"/>
    <x v="12"/>
    <x v="723"/>
    <n v="0.2"/>
    <n v="681600"/>
    <n v="2726400"/>
  </r>
  <r>
    <n v="1801"/>
    <s v="CA-2014-169726"/>
    <d v="2014-08-09T00:00:00"/>
    <x v="2"/>
    <x v="6"/>
    <x v="3"/>
    <x v="2"/>
    <x v="3"/>
    <s v="Joseph Holt"/>
    <x v="0"/>
    <x v="17"/>
    <n v="98103"/>
    <s v="OFF-BI-10004600"/>
    <x v="1"/>
    <s v="Binders"/>
    <s v="Ibico Ibimaster 300 Manual Binding System"/>
    <n v="736000"/>
    <x v="2"/>
    <x v="662"/>
    <n v="0.2"/>
    <n v="1030400"/>
    <n v="4121600"/>
  </r>
  <r>
    <n v="1802"/>
    <s v="CA-2017-155957"/>
    <d v="2017-11-26T00:00:00"/>
    <x v="3"/>
    <x v="0"/>
    <x v="20"/>
    <x v="4"/>
    <x v="0"/>
    <s v="Corey Catlett"/>
    <x v="1"/>
    <x v="12"/>
    <n v="43229"/>
    <s v="OFF-AP-10002082"/>
    <x v="1"/>
    <s v="Appliances"/>
    <s v="Holmes HEPA Air Purifier"/>
    <n v="35000"/>
    <x v="3"/>
    <x v="82"/>
    <n v="0.2"/>
    <n v="21000"/>
    <n v="84000"/>
  </r>
  <r>
    <n v="1803"/>
    <s v="CA-2017-132178"/>
    <d v="2017-05-03T00:00:00"/>
    <x v="3"/>
    <x v="5"/>
    <x v="21"/>
    <x v="2"/>
    <x v="0"/>
    <s v="Darren Budd"/>
    <x v="1"/>
    <x v="18"/>
    <n v="90004"/>
    <s v="OFF-ST-10000464"/>
    <x v="1"/>
    <s v="Storage"/>
    <s v="Multi-Use Personal File Cart and Caster Set, Three Stacking Bins"/>
    <n v="35000"/>
    <x v="0"/>
    <x v="148"/>
    <n v="0"/>
    <n v="0"/>
    <n v="70000"/>
  </r>
  <r>
    <n v="1804"/>
    <s v="CA-2016-145177"/>
    <d v="2016-11-10T00:00:00"/>
    <x v="0"/>
    <x v="0"/>
    <x v="13"/>
    <x v="2"/>
    <x v="0"/>
    <s v="Paul Prost"/>
    <x v="2"/>
    <x v="18"/>
    <n v="45503"/>
    <s v="OFF-LA-10001613"/>
    <x v="1"/>
    <s v="Labels"/>
    <s v="Avery File Folder Labels"/>
    <n v="5000"/>
    <x v="6"/>
    <x v="40"/>
    <n v="0.2"/>
    <n v="4000"/>
    <n v="16000"/>
  </r>
  <r>
    <n v="1805"/>
    <s v="CA-2014-156594"/>
    <d v="2014-12-20T00:00:00"/>
    <x v="2"/>
    <x v="4"/>
    <x v="14"/>
    <x v="3"/>
    <x v="4"/>
    <s v="Michael Chen"/>
    <x v="0"/>
    <x v="36"/>
    <n v="90008"/>
    <s v="OFF-BI-10004632"/>
    <x v="1"/>
    <s v="Binders"/>
    <s v="Ibico Hi-Tech Manual Binding System"/>
    <n v="488000"/>
    <x v="0"/>
    <x v="476"/>
    <n v="0.2"/>
    <n v="195200"/>
    <n v="780800"/>
  </r>
  <r>
    <n v="1806"/>
    <s v="CA-2014-146528"/>
    <d v="2014-07-25T00:00:00"/>
    <x v="2"/>
    <x v="7"/>
    <x v="10"/>
    <x v="2"/>
    <x v="0"/>
    <s v="Vicky Freymann"/>
    <x v="2"/>
    <x v="1"/>
    <n v="90045"/>
    <s v="OFF-PA-10002195"/>
    <x v="1"/>
    <s v="Paper"/>
    <s v="Xerox 1966"/>
    <n v="13000"/>
    <x v="8"/>
    <x v="155"/>
    <n v="0"/>
    <n v="0"/>
    <n v="13000"/>
  </r>
  <r>
    <n v="1807"/>
    <s v="CA-2015-168459"/>
    <d v="2015-11-22T00:00:00"/>
    <x v="1"/>
    <x v="0"/>
    <x v="6"/>
    <x v="1"/>
    <x v="4"/>
    <s v="Marc Crier"/>
    <x v="0"/>
    <x v="3"/>
    <n v="38109"/>
    <s v="OFF-BI-10003712"/>
    <x v="1"/>
    <s v="Binders"/>
    <s v="Acco Pressboard Covers with Storage Hooks, 14 7/8&quot; x 11&quot;, Light Blue"/>
    <n v="6000"/>
    <x v="0"/>
    <x v="92"/>
    <n v="0.7"/>
    <n v="8400"/>
    <n v="3600"/>
  </r>
  <r>
    <n v="1808"/>
    <s v="CA-2017-109960"/>
    <d v="2017-12-09T00:00:00"/>
    <x v="3"/>
    <x v="4"/>
    <x v="3"/>
    <x v="2"/>
    <x v="0"/>
    <s v="Dean Braden"/>
    <x v="0"/>
    <x v="33"/>
    <n v="48234"/>
    <s v="TEC-AC-10004859"/>
    <x v="2"/>
    <s v="Accessories"/>
    <s v="Maxell Pro 80 Minute CD-R, 10/Pack"/>
    <n v="105000"/>
    <x v="4"/>
    <x v="230"/>
    <n v="0"/>
    <n v="0"/>
    <n v="630000"/>
  </r>
  <r>
    <n v="1809"/>
    <s v="CA-2017-133004"/>
    <d v="2017-08-31T00:00:00"/>
    <x v="3"/>
    <x v="6"/>
    <x v="23"/>
    <x v="3"/>
    <x v="0"/>
    <s v="Ashley Jarboe"/>
    <x v="0"/>
    <x v="35"/>
    <n v="46226"/>
    <s v="OFF-AP-10002439"/>
    <x v="1"/>
    <s v="Appliances"/>
    <s v="Tripp Lite Isotel 8 Ultra 8 Outlet Metal Surge"/>
    <n v="114000"/>
    <x v="5"/>
    <x v="17"/>
    <n v="0"/>
    <n v="0"/>
    <n v="1026000"/>
  </r>
  <r>
    <n v="1810"/>
    <s v="CA-2017-168102"/>
    <d v="2017-04-24T00:00:00"/>
    <x v="3"/>
    <x v="3"/>
    <x v="16"/>
    <x v="3"/>
    <x v="4"/>
    <s v="Christine Phan"/>
    <x v="1"/>
    <x v="4"/>
    <n v="32216"/>
    <s v="OFF-ST-10001370"/>
    <x v="1"/>
    <s v="Storage"/>
    <s v="Sensible Storage WireTech Storage Systems"/>
    <n v="355000"/>
    <x v="0"/>
    <x v="112"/>
    <n v="0.2"/>
    <n v="142000"/>
    <n v="568000"/>
  </r>
  <r>
    <n v="1811"/>
    <s v="CA-2017-158036"/>
    <d v="2017-09-08T00:00:00"/>
    <x v="3"/>
    <x v="8"/>
    <x v="0"/>
    <x v="0"/>
    <x v="0"/>
    <s v="Dorothy Badders"/>
    <x v="1"/>
    <x v="22"/>
    <n v="43017"/>
    <s v="TEC-AC-10002558"/>
    <x v="2"/>
    <s v="Accessories"/>
    <s v="Imation Swivel Flash Drive USB flash drive - 8 GB"/>
    <n v="10000"/>
    <x v="8"/>
    <x v="151"/>
    <n v="0.2"/>
    <n v="2000"/>
    <n v="8000"/>
  </r>
  <r>
    <n v="1812"/>
    <s v="CA-2015-128083"/>
    <d v="2015-03-12T00:00:00"/>
    <x v="1"/>
    <x v="10"/>
    <x v="1"/>
    <x v="2"/>
    <x v="2"/>
    <s v="Edward Becker"/>
    <x v="1"/>
    <x v="12"/>
    <n v="33317"/>
    <s v="OFF-EN-10004030"/>
    <x v="1"/>
    <s v="Envelopes"/>
    <s v="Convenience Packs of Business Envelopes"/>
    <n v="11000"/>
    <x v="3"/>
    <x v="189"/>
    <n v="0.2"/>
    <n v="6600"/>
    <n v="26400"/>
  </r>
  <r>
    <n v="1813"/>
    <s v="CA-2016-161676"/>
    <d v="2016-07-18T00:00:00"/>
    <x v="0"/>
    <x v="7"/>
    <x v="15"/>
    <x v="0"/>
    <x v="0"/>
    <s v="Jennifer Patt"/>
    <x v="1"/>
    <x v="19"/>
    <n v="85301"/>
    <s v="OFF-SU-10004782"/>
    <x v="1"/>
    <s v="Supplies"/>
    <s v="Elite 5&quot; Scissors"/>
    <n v="34000"/>
    <x v="1"/>
    <x v="201"/>
    <n v="0.2"/>
    <n v="34000"/>
    <n v="136000"/>
  </r>
  <r>
    <n v="1814"/>
    <s v="CA-2016-155005"/>
    <d v="2016-06-13T00:00:00"/>
    <x v="0"/>
    <x v="1"/>
    <x v="7"/>
    <x v="2"/>
    <x v="0"/>
    <s v="Sample Company A"/>
    <x v="2"/>
    <x v="32"/>
    <n v="49201"/>
    <s v="TEC-PH-10003484"/>
    <x v="2"/>
    <s v="Phones"/>
    <s v="Ooma Telo VoIP Home Phone System"/>
    <n v="378000"/>
    <x v="3"/>
    <x v="609"/>
    <n v="0"/>
    <n v="0"/>
    <n v="1134000"/>
  </r>
  <r>
    <n v="1815"/>
    <s v="US-2017-129777"/>
    <d v="2017-07-03T00:00:00"/>
    <x v="3"/>
    <x v="7"/>
    <x v="21"/>
    <x v="1"/>
    <x v="0"/>
    <s v="Frank Merwin"/>
    <x v="2"/>
    <x v="36"/>
    <n v="2169"/>
    <s v="TEC-AC-10003590"/>
    <x v="2"/>
    <s v="Accessories"/>
    <s v="TRENDnet 56K USB 2.0 Phone, Internet and Fax Modem"/>
    <n v="259000"/>
    <x v="11"/>
    <x v="724"/>
    <n v="0"/>
    <n v="0"/>
    <n v="2590000"/>
  </r>
  <r>
    <n v="1816"/>
    <s v="CA-2014-129364"/>
    <d v="2014-12-08T00:00:00"/>
    <x v="2"/>
    <x v="4"/>
    <x v="0"/>
    <x v="2"/>
    <x v="0"/>
    <s v="Tim Brockman"/>
    <x v="0"/>
    <x v="2"/>
    <n v="97301"/>
    <s v="OFF-LA-10001569"/>
    <x v="1"/>
    <s v="Labels"/>
    <s v="Avery 499"/>
    <n v="10000"/>
    <x v="2"/>
    <x v="148"/>
    <n v="0.2"/>
    <n v="14000"/>
    <n v="56000"/>
  </r>
  <r>
    <n v="1817"/>
    <s v="CA-2016-104969"/>
    <d v="2016-04-08T00:00:00"/>
    <x v="0"/>
    <x v="3"/>
    <x v="0"/>
    <x v="3"/>
    <x v="4"/>
    <s v="Eugene Hildebrand"/>
    <x v="2"/>
    <x v="30"/>
    <n v="45373"/>
    <s v="OFF-EN-10002312"/>
    <x v="1"/>
    <s v="Envelopes"/>
    <s v="#10 Self-Seal White Envelopes"/>
    <n v="9000"/>
    <x v="8"/>
    <x v="224"/>
    <n v="0.2"/>
    <n v="1800"/>
    <n v="7200"/>
  </r>
  <r>
    <n v="1818"/>
    <s v="CA-2017-154109"/>
    <d v="2017-11-06T00:00:00"/>
    <x v="3"/>
    <x v="0"/>
    <x v="24"/>
    <x v="3"/>
    <x v="4"/>
    <s v="Maris LaWare"/>
    <x v="0"/>
    <x v="3"/>
    <n v="19143"/>
    <s v="FUR-CH-10003774"/>
    <x v="0"/>
    <s v="Chairs"/>
    <s v="Global Wood Trimmed Manager's Task Chair, Khaki"/>
    <n v="319000"/>
    <x v="0"/>
    <x v="725"/>
    <n v="0.3"/>
    <n v="191400"/>
    <n v="446600"/>
  </r>
  <r>
    <n v="1819"/>
    <s v="CA-2015-156440"/>
    <d v="2015-12-05T00:00:00"/>
    <x v="1"/>
    <x v="4"/>
    <x v="5"/>
    <x v="2"/>
    <x v="0"/>
    <s v="Matt Hagelstein"/>
    <x v="1"/>
    <x v="22"/>
    <n v="92105"/>
    <s v="FUR-FU-10004090"/>
    <x v="0"/>
    <s v="Furnishings"/>
    <s v="Executive Impressions 14&quot; Contract Wall Clock"/>
    <n v="23000"/>
    <x v="0"/>
    <x v="170"/>
    <n v="0"/>
    <n v="0"/>
    <n v="46000"/>
  </r>
  <r>
    <n v="1820"/>
    <s v="CA-2015-132626"/>
    <d v="2015-07-09T00:00:00"/>
    <x v="1"/>
    <x v="7"/>
    <x v="3"/>
    <x v="2"/>
    <x v="4"/>
    <s v="Brian Thompson"/>
    <x v="0"/>
    <x v="13"/>
    <n v="20735"/>
    <s v="OFF-FA-10002763"/>
    <x v="1"/>
    <s v="Fasteners"/>
    <s v="Advantus Map Pennant Flags and Round Head Tacks"/>
    <n v="16000"/>
    <x v="6"/>
    <x v="119"/>
    <n v="0"/>
    <n v="0"/>
    <n v="64000"/>
  </r>
  <r>
    <n v="1821"/>
    <s v="CA-2016-102792"/>
    <d v="2016-12-13T00:00:00"/>
    <x v="0"/>
    <x v="4"/>
    <x v="7"/>
    <x v="3"/>
    <x v="0"/>
    <s v="Jasper Cacioppo"/>
    <x v="0"/>
    <x v="23"/>
    <n v="92503"/>
    <s v="OFF-AR-10004757"/>
    <x v="1"/>
    <s v="Art"/>
    <s v="Crayola Colored Pencils"/>
    <n v="3000"/>
    <x v="3"/>
    <x v="224"/>
    <n v="0"/>
    <n v="0"/>
    <n v="9000"/>
  </r>
  <r>
    <n v="1822"/>
    <s v="CA-2016-108567"/>
    <d v="2016-05-20T00:00:00"/>
    <x v="0"/>
    <x v="5"/>
    <x v="14"/>
    <x v="2"/>
    <x v="0"/>
    <s v="Dean Braden"/>
    <x v="0"/>
    <x v="28"/>
    <n v="34952"/>
    <s v="OFF-BI-10004140"/>
    <x v="1"/>
    <s v="Binders"/>
    <s v="Avery Non-Stick Binders"/>
    <n v="3000"/>
    <x v="0"/>
    <x v="33"/>
    <n v="0.7"/>
    <n v="4200"/>
    <n v="1800"/>
  </r>
  <r>
    <n v="1823"/>
    <s v="CA-2017-140760"/>
    <d v="2017-06-02T00:00:00"/>
    <x v="3"/>
    <x v="1"/>
    <x v="28"/>
    <x v="2"/>
    <x v="0"/>
    <s v="Denny Ordway"/>
    <x v="0"/>
    <x v="3"/>
    <n v="85204"/>
    <s v="OFF-PA-10002479"/>
    <x v="1"/>
    <s v="Paper"/>
    <s v="Xerox 4200 Series MultiUse Premium Copy Paper (20Lb. and 84 Bright)"/>
    <n v="11000"/>
    <x v="4"/>
    <x v="84"/>
    <n v="0.2"/>
    <n v="13200"/>
    <n v="52800"/>
  </r>
  <r>
    <n v="1824"/>
    <s v="US-2015-131359"/>
    <d v="2015-10-30T00:00:00"/>
    <x v="1"/>
    <x v="2"/>
    <x v="17"/>
    <x v="1"/>
    <x v="4"/>
    <s v="Frank Atkinson"/>
    <x v="1"/>
    <x v="19"/>
    <n v="80219"/>
    <s v="TEC-MA-10000597"/>
    <x v="2"/>
    <s v="Machines"/>
    <s v="Lexmark S315 Color Inkjet Printer"/>
    <n v="60000"/>
    <x v="0"/>
    <x v="160"/>
    <n v="0.7"/>
    <n v="84000"/>
    <n v="36000"/>
  </r>
  <r>
    <n v="1825"/>
    <s v="CA-2016-142097"/>
    <d v="2016-10-15T00:00:00"/>
    <x v="0"/>
    <x v="2"/>
    <x v="4"/>
    <x v="2"/>
    <x v="0"/>
    <s v="Quincy Jones"/>
    <x v="1"/>
    <x v="4"/>
    <n v="22153"/>
    <s v="OFF-BI-10002082"/>
    <x v="1"/>
    <s v="Binders"/>
    <s v="GBC Twin Loop Wire Binding Elements"/>
    <n v="20000"/>
    <x v="2"/>
    <x v="10"/>
    <n v="0"/>
    <n v="0"/>
    <n v="140000"/>
  </r>
  <r>
    <n v="1826"/>
    <s v="CA-2015-151680"/>
    <d v="2015-11-19T00:00:00"/>
    <x v="1"/>
    <x v="0"/>
    <x v="12"/>
    <x v="3"/>
    <x v="0"/>
    <s v="Tony Chapman"/>
    <x v="2"/>
    <x v="7"/>
    <n v="98115"/>
    <s v="FUR-FU-10000305"/>
    <x v="0"/>
    <s v="Furnishings"/>
    <s v="Tenex V2T-RE Standard Weight Series Chair Mat, 45&quot; x 53&quot;, Lip 25&quot; x 12&quot;"/>
    <n v="142000"/>
    <x v="0"/>
    <x v="137"/>
    <n v="0"/>
    <n v="0"/>
    <n v="284000"/>
  </r>
  <r>
    <n v="1827"/>
    <s v="CA-2014-140039"/>
    <d v="2014-09-13T00:00:00"/>
    <x v="2"/>
    <x v="8"/>
    <x v="7"/>
    <x v="1"/>
    <x v="0"/>
    <s v="Odella Nelson"/>
    <x v="1"/>
    <x v="9"/>
    <n v="85281"/>
    <s v="OFF-ST-10001034"/>
    <x v="1"/>
    <s v="Storage"/>
    <s v="Eldon File Chest Portable File"/>
    <n v="80000"/>
    <x v="1"/>
    <x v="122"/>
    <n v="0.2"/>
    <n v="80000"/>
    <n v="320000"/>
  </r>
  <r>
    <n v="1828"/>
    <s v="CA-2017-160416"/>
    <d v="2017-11-13T00:00:00"/>
    <x v="3"/>
    <x v="0"/>
    <x v="7"/>
    <x v="3"/>
    <x v="0"/>
    <s v="Alan Dominguez"/>
    <x v="2"/>
    <x v="14"/>
    <n v="10701"/>
    <s v="TEC-AC-10004114"/>
    <x v="2"/>
    <s v="Accessories"/>
    <s v="KeyTronic 6101 Series - Keyboard - Black"/>
    <n v="197000"/>
    <x v="6"/>
    <x v="726"/>
    <n v="0"/>
    <n v="0"/>
    <n v="788000"/>
  </r>
  <r>
    <n v="1829"/>
    <s v="CA-2017-169411"/>
    <d v="2017-12-24T00:00:00"/>
    <x v="3"/>
    <x v="4"/>
    <x v="16"/>
    <x v="2"/>
    <x v="4"/>
    <s v="Ann Chong"/>
    <x v="1"/>
    <x v="6"/>
    <n v="14609"/>
    <s v="FUR-FU-10001602"/>
    <x v="0"/>
    <s v="Furnishings"/>
    <s v="Eldon Delta Triangular Chair Mat, 52&quot; x 58&quot;, Clear"/>
    <n v="152000"/>
    <x v="8"/>
    <x v="29"/>
    <n v="0"/>
    <n v="0"/>
    <n v="152000"/>
  </r>
  <r>
    <n v="1830"/>
    <s v="CA-2016-126543"/>
    <d v="2016-01-09T00:00:00"/>
    <x v="0"/>
    <x v="9"/>
    <x v="3"/>
    <x v="2"/>
    <x v="0"/>
    <s v="Maureen Fritzler"/>
    <x v="1"/>
    <x v="22"/>
    <n v="43615"/>
    <s v="FUR-FU-10002445"/>
    <x v="0"/>
    <s v="Furnishings"/>
    <s v="DAX Two-Tone Rosewood/Black Document Frame, Desktop, 5 x 7"/>
    <n v="29000"/>
    <x v="0"/>
    <x v="147"/>
    <n v="0.2"/>
    <n v="11600"/>
    <n v="46400"/>
  </r>
  <r>
    <n v="1831"/>
    <s v="CA-2015-104941"/>
    <d v="2015-06-13T00:00:00"/>
    <x v="1"/>
    <x v="1"/>
    <x v="7"/>
    <x v="2"/>
    <x v="0"/>
    <s v="Dave Hallsten"/>
    <x v="1"/>
    <x v="1"/>
    <n v="35601"/>
    <s v="OFF-AR-10004269"/>
    <x v="1"/>
    <s v="Art"/>
    <s v="Newell 31"/>
    <n v="25000"/>
    <x v="4"/>
    <x v="319"/>
    <n v="0"/>
    <n v="0"/>
    <n v="150000"/>
  </r>
  <r>
    <n v="1832"/>
    <s v="CA-2017-160087"/>
    <d v="2017-03-18T00:00:00"/>
    <x v="3"/>
    <x v="10"/>
    <x v="15"/>
    <x v="0"/>
    <x v="0"/>
    <s v="Edward Nazzal"/>
    <x v="0"/>
    <x v="35"/>
    <n v="75220"/>
    <s v="OFF-AR-10001915"/>
    <x v="1"/>
    <s v="Art"/>
    <s v="Peel-Off China Markers"/>
    <n v="50000"/>
    <x v="3"/>
    <x v="319"/>
    <n v="0.2"/>
    <n v="30000"/>
    <n v="120000"/>
  </r>
  <r>
    <n v="1833"/>
    <s v="CA-2014-120544"/>
    <d v="2014-11-23T00:00:00"/>
    <x v="2"/>
    <x v="0"/>
    <x v="27"/>
    <x v="2"/>
    <x v="0"/>
    <s v="Saphhira Shifley"/>
    <x v="1"/>
    <x v="2"/>
    <n v="75150"/>
    <s v="FUR-FU-10001940"/>
    <x v="0"/>
    <s v="Furnishings"/>
    <s v="Staple-based wall hangings"/>
    <n v="26000"/>
    <x v="0"/>
    <x v="370"/>
    <n v="0.6"/>
    <n v="31200"/>
    <n v="20800"/>
  </r>
  <r>
    <n v="1834"/>
    <s v="CA-2017-113670"/>
    <d v="2017-10-15T00:00:00"/>
    <x v="3"/>
    <x v="2"/>
    <x v="4"/>
    <x v="3"/>
    <x v="0"/>
    <s v="Roland Schwarz"/>
    <x v="1"/>
    <x v="16"/>
    <n v="90045"/>
    <s v="FUR-TA-10001705"/>
    <x v="0"/>
    <s v="Tables"/>
    <s v="Bush Advantage Collection Round Conference Table"/>
    <n v="234000"/>
    <x v="3"/>
    <x v="515"/>
    <n v="0.2"/>
    <n v="140400"/>
    <n v="561600"/>
  </r>
  <r>
    <n v="1835"/>
    <s v="CA-2017-166198"/>
    <d v="2017-04-21T00:00:00"/>
    <x v="3"/>
    <x v="3"/>
    <x v="30"/>
    <x v="2"/>
    <x v="0"/>
    <s v="Joni Wasserman"/>
    <x v="0"/>
    <x v="34"/>
    <n v="98103"/>
    <s v="TEC-AC-10000521"/>
    <x v="2"/>
    <s v="Accessories"/>
    <s v="Verbatim Slim CD and DVD Storage Cases, 50/Pack"/>
    <n v="12000"/>
    <x v="8"/>
    <x v="92"/>
    <n v="0"/>
    <n v="0"/>
    <n v="12000"/>
  </r>
  <r>
    <n v="1836"/>
    <s v="CA-2014-135608"/>
    <d v="2014-12-08T00:00:00"/>
    <x v="2"/>
    <x v="4"/>
    <x v="0"/>
    <x v="2"/>
    <x v="2"/>
    <s v="Jim Karlsson"/>
    <x v="0"/>
    <x v="29"/>
    <n v="98502"/>
    <s v="OFF-PA-10001954"/>
    <x v="1"/>
    <s v="Paper"/>
    <s v="Xerox 1964"/>
    <n v="183000"/>
    <x v="0"/>
    <x v="727"/>
    <n v="0"/>
    <n v="0"/>
    <n v="366000"/>
  </r>
  <r>
    <n v="1837"/>
    <s v="CA-2017-144568"/>
    <d v="2017-05-29T00:00:00"/>
    <x v="3"/>
    <x v="5"/>
    <x v="25"/>
    <x v="0"/>
    <x v="0"/>
    <s v="Jesus Ocampo"/>
    <x v="2"/>
    <x v="25"/>
    <n v="68104"/>
    <s v="OFF-FA-10004395"/>
    <x v="1"/>
    <s v="Fasteners"/>
    <s v="Plymouth Boxed Rubber Bands by Plymouth"/>
    <n v="10000"/>
    <x v="1"/>
    <x v="76"/>
    <n v="0"/>
    <n v="0"/>
    <n v="50000"/>
  </r>
  <r>
    <n v="1838"/>
    <s v="CA-2016-142370"/>
    <d v="2016-09-19T00:00:00"/>
    <x v="0"/>
    <x v="8"/>
    <x v="12"/>
    <x v="0"/>
    <x v="2"/>
    <s v="Theone Pippenger"/>
    <x v="0"/>
    <x v="3"/>
    <n v="31907"/>
    <s v="OFF-SU-10003002"/>
    <x v="1"/>
    <s v="Supplies"/>
    <s v="Letter Slitter"/>
    <n v="6000"/>
    <x v="0"/>
    <x v="92"/>
    <n v="0"/>
    <n v="0"/>
    <n v="12000"/>
  </r>
  <r>
    <n v="1839"/>
    <s v="CA-2016-105900"/>
    <d v="2016-09-17T00:00:00"/>
    <x v="0"/>
    <x v="8"/>
    <x v="11"/>
    <x v="2"/>
    <x v="0"/>
    <s v="Brendan Sweed"/>
    <x v="1"/>
    <x v="31"/>
    <n v="47201"/>
    <s v="OFF-AR-10002656"/>
    <x v="1"/>
    <s v="Art"/>
    <s v="Sanford Liquid Accent Highlighters"/>
    <n v="14000"/>
    <x v="1"/>
    <x v="148"/>
    <n v="0"/>
    <n v="0"/>
    <n v="70000"/>
  </r>
  <r>
    <n v="1840"/>
    <s v="CA-2016-151155"/>
    <d v="2016-12-20T00:00:00"/>
    <x v="0"/>
    <x v="4"/>
    <x v="14"/>
    <x v="2"/>
    <x v="0"/>
    <s v="Alejandro Ballentine"/>
    <x v="2"/>
    <x v="34"/>
    <n v="39212"/>
    <s v="FUR-FU-10001918"/>
    <x v="0"/>
    <s v="Furnishings"/>
    <s v="C-Line Cubicle Keepers Polyproplyene Holder With Velcro Backings"/>
    <n v="16000"/>
    <x v="6"/>
    <x v="119"/>
    <n v="0"/>
    <n v="0"/>
    <n v="64000"/>
  </r>
  <r>
    <n v="1841"/>
    <s v="CA-2017-144036"/>
    <d v="2017-11-22T00:00:00"/>
    <x v="3"/>
    <x v="0"/>
    <x v="6"/>
    <x v="0"/>
    <x v="0"/>
    <s v="Frank Olsen"/>
    <x v="0"/>
    <x v="19"/>
    <n v="77070"/>
    <s v="OFF-AR-10000122"/>
    <x v="1"/>
    <s v="Art"/>
    <s v="Newell 314"/>
    <n v="18000"/>
    <x v="7"/>
    <x v="11"/>
    <n v="0.2"/>
    <n v="28800"/>
    <n v="115200"/>
  </r>
  <r>
    <n v="1842"/>
    <s v="US-2014-169789"/>
    <d v="2014-12-30T00:00:00"/>
    <x v="2"/>
    <x v="4"/>
    <x v="17"/>
    <x v="2"/>
    <x v="0"/>
    <s v="Maureen Fritzler"/>
    <x v="1"/>
    <x v="25"/>
    <n v="85023"/>
    <s v="OFF-BI-10004600"/>
    <x v="1"/>
    <s v="Binders"/>
    <s v="Ibico Ibimaster 300 Manual Binding System"/>
    <n v="736000"/>
    <x v="1"/>
    <x v="728"/>
    <n v="0.7"/>
    <n v="2576000"/>
    <n v="1104000"/>
  </r>
  <r>
    <n v="1843"/>
    <s v="CA-2017-127264"/>
    <d v="2017-04-03T00:00:00"/>
    <x v="3"/>
    <x v="3"/>
    <x v="21"/>
    <x v="3"/>
    <x v="0"/>
    <s v="Sue Ann Reed"/>
    <x v="0"/>
    <x v="31"/>
    <n v="60653"/>
    <s v="OFF-AR-10003045"/>
    <x v="1"/>
    <s v="Art"/>
    <s v="Prang Colored Pencils"/>
    <n v="15000"/>
    <x v="3"/>
    <x v="106"/>
    <n v="0.2"/>
    <n v="9000"/>
    <n v="36000"/>
  </r>
  <r>
    <n v="1844"/>
    <s v="CA-2016-151512"/>
    <d v="2016-12-26T00:00:00"/>
    <x v="0"/>
    <x v="4"/>
    <x v="20"/>
    <x v="3"/>
    <x v="4"/>
    <s v="Sally Hughsby"/>
    <x v="1"/>
    <x v="21"/>
    <n v="80219"/>
    <s v="OFF-AP-10000252"/>
    <x v="1"/>
    <s v="Appliances"/>
    <s v="Harmony HEPA Quiet Air Purifiers"/>
    <n v="19000"/>
    <x v="0"/>
    <x v="107"/>
    <n v="0.2"/>
    <n v="7600"/>
    <n v="30400"/>
  </r>
  <r>
    <n v="1845"/>
    <s v="CA-2016-165169"/>
    <d v="2016-06-05T00:00:00"/>
    <x v="0"/>
    <x v="1"/>
    <x v="5"/>
    <x v="1"/>
    <x v="0"/>
    <s v="Janet Lee"/>
    <x v="0"/>
    <x v="3"/>
    <n v="19711"/>
    <s v="OFF-ST-10001496"/>
    <x v="1"/>
    <s v="Storage"/>
    <s v="Standard Rollaway File with Lock"/>
    <n v="361000"/>
    <x v="0"/>
    <x v="729"/>
    <n v="0"/>
    <n v="0"/>
    <n v="722000"/>
  </r>
  <r>
    <n v="1846"/>
    <s v="CA-2015-109575"/>
    <d v="2015-09-18T00:00:00"/>
    <x v="1"/>
    <x v="8"/>
    <x v="15"/>
    <x v="2"/>
    <x v="0"/>
    <s v="Ken Heidel"/>
    <x v="1"/>
    <x v="16"/>
    <n v="20735"/>
    <s v="OFF-ST-10004950"/>
    <x v="1"/>
    <s v="Storage"/>
    <s v="Acco Perma 3000 Stacking Storage Drawers"/>
    <n v="112000"/>
    <x v="0"/>
    <x v="127"/>
    <n v="0"/>
    <n v="0"/>
    <n v="224000"/>
  </r>
  <r>
    <n v="1847"/>
    <s v="CA-2017-168193"/>
    <d v="2017-03-06T00:00:00"/>
    <x v="3"/>
    <x v="10"/>
    <x v="24"/>
    <x v="3"/>
    <x v="0"/>
    <s v="Roland Murray"/>
    <x v="0"/>
    <x v="34"/>
    <n v="10011"/>
    <s v="OFF-PA-10002254"/>
    <x v="1"/>
    <s v="Paper"/>
    <s v="Xerox 1883"/>
    <n v="27000"/>
    <x v="8"/>
    <x v="60"/>
    <n v="0"/>
    <n v="0"/>
    <n v="27000"/>
  </r>
  <r>
    <n v="1848"/>
    <s v="CA-2016-115476"/>
    <d v="2016-03-17T00:00:00"/>
    <x v="0"/>
    <x v="10"/>
    <x v="11"/>
    <x v="1"/>
    <x v="2"/>
    <s v="Vivian Mathis"/>
    <x v="0"/>
    <x v="29"/>
    <n v="19711"/>
    <s v="TEC-PH-10000673"/>
    <x v="2"/>
    <s v="Phones"/>
    <s v="Plantronics Voyager Pro HD - Bluetooth Headset"/>
    <n v="130000"/>
    <x v="0"/>
    <x v="157"/>
    <n v="0"/>
    <n v="0"/>
    <n v="260000"/>
  </r>
  <r>
    <n v="1849"/>
    <s v="CA-2016-133340"/>
    <d v="2016-12-09T00:00:00"/>
    <x v="0"/>
    <x v="4"/>
    <x v="3"/>
    <x v="1"/>
    <x v="0"/>
    <s v="Logan Haushalter"/>
    <x v="0"/>
    <x v="9"/>
    <n v="49201"/>
    <s v="TEC-PH-10003988"/>
    <x v="2"/>
    <s v="Phones"/>
    <s v="LF Elite 3D Dazzle Designer Hard Case Cover, Lf Stylus Pen and Wiper For Apple Iphone 5c Mini Lite"/>
    <n v="22000"/>
    <x v="8"/>
    <x v="96"/>
    <n v="0"/>
    <n v="0"/>
    <n v="22000"/>
  </r>
  <r>
    <n v="1850"/>
    <s v="CA-2016-137848"/>
    <d v="2016-01-15T00:00:00"/>
    <x v="0"/>
    <x v="9"/>
    <x v="4"/>
    <x v="0"/>
    <x v="4"/>
    <s v="William Brown"/>
    <x v="0"/>
    <x v="24"/>
    <n v="10011"/>
    <s v="OFF-EN-10001137"/>
    <x v="1"/>
    <s v="Envelopes"/>
    <s v="#10 Gummed Flap White Envelopes, 100/Box"/>
    <n v="7000"/>
    <x v="6"/>
    <x v="26"/>
    <n v="0"/>
    <n v="0"/>
    <n v="28000"/>
  </r>
  <r>
    <n v="1851"/>
    <s v="CA-2014-113047"/>
    <d v="2014-10-24T00:00:00"/>
    <x v="2"/>
    <x v="2"/>
    <x v="16"/>
    <x v="3"/>
    <x v="0"/>
    <s v="Arthur Prichep"/>
    <x v="0"/>
    <x v="15"/>
    <n v="29730"/>
    <s v="OFF-FA-10002763"/>
    <x v="1"/>
    <s v="Fasteners"/>
    <s v="Advantus Map Pennant Flags and Round Head Tacks"/>
    <n v="16000"/>
    <x v="3"/>
    <x v="4"/>
    <n v="0"/>
    <n v="0"/>
    <n v="48000"/>
  </r>
  <r>
    <n v="1852"/>
    <s v="CA-2016-149979"/>
    <d v="2016-09-23T00:00:00"/>
    <x v="0"/>
    <x v="8"/>
    <x v="27"/>
    <x v="0"/>
    <x v="2"/>
    <s v="Russell Applegate"/>
    <x v="0"/>
    <x v="33"/>
    <n v="31907"/>
    <s v="OFF-ST-10003058"/>
    <x v="1"/>
    <s v="Storage"/>
    <s v="Eldon Mobile Mega Data Cart  Mega Stackable  Add-On Trays"/>
    <n v="119000"/>
    <x v="1"/>
    <x v="730"/>
    <n v="0"/>
    <n v="0"/>
    <n v="595000"/>
  </r>
  <r>
    <n v="1853"/>
    <s v="CA-2017-161956"/>
    <d v="2017-08-27T00:00:00"/>
    <x v="3"/>
    <x v="6"/>
    <x v="8"/>
    <x v="3"/>
    <x v="4"/>
    <s v="Dan Reichenbach"/>
    <x v="1"/>
    <x v="12"/>
    <n v="90301"/>
    <s v="FUR-FU-10002937"/>
    <x v="0"/>
    <s v="Furnishings"/>
    <s v="GE 48&quot; Fluorescent Tube, Cool White Energy Saver, 34 Watts, 30/Box"/>
    <n v="199000"/>
    <x v="0"/>
    <x v="413"/>
    <n v="0"/>
    <n v="0"/>
    <n v="398000"/>
  </r>
  <r>
    <n v="1854"/>
    <s v="CA-2016-116799"/>
    <d v="2016-03-03T00:00:00"/>
    <x v="0"/>
    <x v="10"/>
    <x v="21"/>
    <x v="1"/>
    <x v="4"/>
    <s v="Jason Gross"/>
    <x v="1"/>
    <x v="19"/>
    <n v="79762"/>
    <s v="OFF-PA-10001892"/>
    <x v="1"/>
    <s v="Paper"/>
    <s v="Rediform Wirebound &quot;Phone Memo&quot; Message Book, 11 x 5-3/4"/>
    <n v="23000"/>
    <x v="2"/>
    <x v="731"/>
    <n v="0.2"/>
    <n v="32200"/>
    <n v="128800"/>
  </r>
  <r>
    <n v="1855"/>
    <s v="CA-2016-111283"/>
    <d v="2016-02-29T00:00:00"/>
    <x v="0"/>
    <x v="11"/>
    <x v="25"/>
    <x v="2"/>
    <x v="0"/>
    <s v="Lena Cacioppo"/>
    <x v="0"/>
    <x v="23"/>
    <n v="43055"/>
    <s v="OFF-AR-10001615"/>
    <x v="1"/>
    <s v="Art"/>
    <s v="Newell 34"/>
    <n v="112000"/>
    <x v="2"/>
    <x v="668"/>
    <n v="0.2"/>
    <n v="156800"/>
    <n v="627200"/>
  </r>
  <r>
    <n v="1856"/>
    <s v="CA-2015-167745"/>
    <d v="2015-09-18T00:00:00"/>
    <x v="1"/>
    <x v="8"/>
    <x v="15"/>
    <x v="1"/>
    <x v="0"/>
    <s v="George Bell"/>
    <x v="1"/>
    <x v="33"/>
    <n v="90049"/>
    <s v="OFF-AR-10003602"/>
    <x v="1"/>
    <s v="Art"/>
    <s v="Quartet Omega Colored Chalk, 12/Pack"/>
    <n v="15000"/>
    <x v="0"/>
    <x v="1"/>
    <n v="0"/>
    <n v="0"/>
    <n v="30000"/>
  </r>
  <r>
    <n v="1857"/>
    <s v="CA-2017-104577"/>
    <d v="2017-05-12T00:00:00"/>
    <x v="3"/>
    <x v="5"/>
    <x v="1"/>
    <x v="0"/>
    <x v="4"/>
    <s v="Chloris Kastensmidt"/>
    <x v="0"/>
    <x v="33"/>
    <n v="2149"/>
    <s v="OFF-PA-10000659"/>
    <x v="1"/>
    <s v="Paper"/>
    <s v="TOPS Carbonless Receipt Book, Four 2-3/4 x 7-1/4 Money Receipts per Page"/>
    <n v="21000"/>
    <x v="1"/>
    <x v="82"/>
    <n v="0"/>
    <n v="0"/>
    <n v="105000"/>
  </r>
  <r>
    <n v="1858"/>
    <s v="CA-2016-156251"/>
    <d v="2016-08-13T00:00:00"/>
    <x v="0"/>
    <x v="6"/>
    <x v="7"/>
    <x v="3"/>
    <x v="0"/>
    <s v="Theresa Swint"/>
    <x v="1"/>
    <x v="23"/>
    <n v="53214"/>
    <s v="FUR-BO-10001337"/>
    <x v="0"/>
    <s v="Bookcases"/>
    <s v="O'Sullivan Living Dimensions 2-Shelf Bookcases"/>
    <n v="242000"/>
    <x v="0"/>
    <x v="510"/>
    <n v="0"/>
    <n v="0"/>
    <n v="484000"/>
  </r>
  <r>
    <n v="1859"/>
    <s v="CA-2017-125878"/>
    <d v="2017-02-25T00:00:00"/>
    <x v="3"/>
    <x v="11"/>
    <x v="10"/>
    <x v="2"/>
    <x v="0"/>
    <s v="Michelle Huthwaite"/>
    <x v="0"/>
    <x v="25"/>
    <n v="60623"/>
    <s v="OFF-BI-10002609"/>
    <x v="1"/>
    <s v="Binders"/>
    <s v="Avery Hidden Tab Dividers for Binding Systems"/>
    <n v="2000"/>
    <x v="3"/>
    <x v="33"/>
    <n v="0.8"/>
    <n v="4800"/>
    <n v="1200"/>
  </r>
  <r>
    <n v="1860"/>
    <s v="CA-2016-163153"/>
    <d v="2016-03-21T00:00:00"/>
    <x v="0"/>
    <x v="10"/>
    <x v="30"/>
    <x v="2"/>
    <x v="0"/>
    <s v="Dario Medina"/>
    <x v="1"/>
    <x v="28"/>
    <n v="77036"/>
    <s v="FUR-TA-10004767"/>
    <x v="0"/>
    <s v="Tables"/>
    <s v="Safco Drafting Table"/>
    <n v="71000"/>
    <x v="0"/>
    <x v="442"/>
    <n v="0.3"/>
    <n v="42600"/>
    <n v="99400"/>
  </r>
  <r>
    <n v="1861"/>
    <s v="CA-2015-103205"/>
    <d v="2015-12-08T00:00:00"/>
    <x v="1"/>
    <x v="4"/>
    <x v="0"/>
    <x v="2"/>
    <x v="0"/>
    <s v="Joel Jenkins"/>
    <x v="2"/>
    <x v="19"/>
    <n v="77036"/>
    <s v="TEC-PH-10004896"/>
    <x v="2"/>
    <s v="Phones"/>
    <s v="Nokia Lumia 521 (T-Mobile)"/>
    <n v="72000"/>
    <x v="1"/>
    <x v="584"/>
    <n v="0.2"/>
    <n v="72000"/>
    <n v="288000"/>
  </r>
  <r>
    <n v="1862"/>
    <s v="CA-2014-153913"/>
    <d v="2014-12-16T00:00:00"/>
    <x v="2"/>
    <x v="4"/>
    <x v="9"/>
    <x v="1"/>
    <x v="0"/>
    <s v="Ken Black"/>
    <x v="1"/>
    <x v="19"/>
    <n v="33012"/>
    <s v="FUR-CH-10000988"/>
    <x v="0"/>
    <s v="Chairs"/>
    <s v="Hon Olson Stacker Stools"/>
    <n v="141000"/>
    <x v="5"/>
    <x v="732"/>
    <n v="0.2"/>
    <n v="253800"/>
    <n v="1015200"/>
  </r>
  <r>
    <n v="1863"/>
    <s v="CA-2016-155530"/>
    <d v="2016-12-17T00:00:00"/>
    <x v="0"/>
    <x v="4"/>
    <x v="11"/>
    <x v="1"/>
    <x v="4"/>
    <s v="Charles McCrossin"/>
    <x v="0"/>
    <x v="32"/>
    <n v="94122"/>
    <s v="FUR-TA-10004256"/>
    <x v="0"/>
    <s v="Tables"/>
    <s v="Bretford “Just In Time” Height-Adjustable Multi-Task Work Tables"/>
    <n v="1670000"/>
    <x v="4"/>
    <x v="733"/>
    <n v="0.2"/>
    <n v="2004000"/>
    <n v="8016000"/>
  </r>
  <r>
    <n v="1864"/>
    <s v="US-2016-101196"/>
    <d v="2016-05-12T00:00:00"/>
    <x v="0"/>
    <x v="5"/>
    <x v="1"/>
    <x v="3"/>
    <x v="4"/>
    <s v="Filia McAdams"/>
    <x v="1"/>
    <x v="26"/>
    <n v="19140"/>
    <s v="OFF-ST-10004804"/>
    <x v="1"/>
    <s v="Storage"/>
    <s v="Belkin 19&quot; Vented Equipment Shelf, Black"/>
    <n v="165000"/>
    <x v="0"/>
    <x v="589"/>
    <n v="0.2"/>
    <n v="66000"/>
    <n v="264000"/>
  </r>
  <r>
    <n v="1865"/>
    <s v="CA-2014-115357"/>
    <d v="2014-08-06T00:00:00"/>
    <x v="2"/>
    <x v="6"/>
    <x v="24"/>
    <x v="4"/>
    <x v="0"/>
    <s v="Roland Fjeld"/>
    <x v="0"/>
    <x v="31"/>
    <n v="29203"/>
    <s v="TEC-AC-10000023"/>
    <x v="2"/>
    <s v="Accessories"/>
    <s v="Maxell 74 Minute CD-R Spindle, 50/Pack"/>
    <n v="63000"/>
    <x v="3"/>
    <x v="396"/>
    <n v="0"/>
    <n v="0"/>
    <n v="189000"/>
  </r>
  <r>
    <n v="1866"/>
    <s v="US-2014-102715"/>
    <d v="2014-04-11T00:00:00"/>
    <x v="2"/>
    <x v="3"/>
    <x v="2"/>
    <x v="0"/>
    <x v="0"/>
    <s v="Jay Kimmel"/>
    <x v="0"/>
    <x v="29"/>
    <n v="33180"/>
    <s v="OFF-FA-10001332"/>
    <x v="1"/>
    <s v="Fasteners"/>
    <s v="Acco Banker's Clasps, 5 3/4&quot;-Long"/>
    <n v="7000"/>
    <x v="3"/>
    <x v="67"/>
    <n v="0.2"/>
    <n v="4200"/>
    <n v="16800"/>
  </r>
  <r>
    <n v="1867"/>
    <s v="CA-2015-107937"/>
    <d v="2015-05-03T00:00:00"/>
    <x v="1"/>
    <x v="5"/>
    <x v="21"/>
    <x v="3"/>
    <x v="4"/>
    <s v="Julia Barnett"/>
    <x v="2"/>
    <x v="35"/>
    <n v="91911"/>
    <s v="FUR-FU-10002298"/>
    <x v="0"/>
    <s v="Furnishings"/>
    <s v="Rubbermaid ClusterMat Chairmats, Mat Size- 66&quot; x 60&quot;, Lip 20&quot; x 11&quot; -90 Degree Angle"/>
    <n v="533000"/>
    <x v="4"/>
    <x v="551"/>
    <n v="0"/>
    <n v="0"/>
    <n v="3198000"/>
  </r>
  <r>
    <n v="1868"/>
    <s v="US-2017-148768"/>
    <d v="2017-11-30T00:00:00"/>
    <x v="3"/>
    <x v="0"/>
    <x v="17"/>
    <x v="3"/>
    <x v="4"/>
    <s v="Parhena Norris"/>
    <x v="2"/>
    <x v="27"/>
    <n v="33180"/>
    <s v="TEC-PH-10002564"/>
    <x v="2"/>
    <s v="Phones"/>
    <s v="OtterBox Defender Series Case - Samsung Galaxy S4"/>
    <n v="72000"/>
    <x v="3"/>
    <x v="301"/>
    <n v="0.2"/>
    <n v="43200"/>
    <n v="172800"/>
  </r>
  <r>
    <n v="1869"/>
    <s v="CA-2017-118521"/>
    <d v="2017-02-16T00:00:00"/>
    <x v="3"/>
    <x v="11"/>
    <x v="9"/>
    <x v="1"/>
    <x v="0"/>
    <s v="Luke Foster"/>
    <x v="0"/>
    <x v="36"/>
    <n v="10035"/>
    <s v="OFF-PA-10003465"/>
    <x v="1"/>
    <s v="Paper"/>
    <s v="Xerox 1912"/>
    <n v="31000"/>
    <x v="0"/>
    <x v="270"/>
    <n v="0"/>
    <n v="0"/>
    <n v="62000"/>
  </r>
  <r>
    <n v="1870"/>
    <s v="CA-2014-149643"/>
    <d v="2014-11-16T00:00:00"/>
    <x v="2"/>
    <x v="0"/>
    <x v="9"/>
    <x v="0"/>
    <x v="4"/>
    <s v="Rick Huthwaite"/>
    <x v="2"/>
    <x v="36"/>
    <n v="66502"/>
    <s v="TEC-PH-10000038"/>
    <x v="2"/>
    <s v="Phones"/>
    <s v="Jawbone MINI JAMBOX Wireless Bluetooth Speaker"/>
    <n v="274000"/>
    <x v="0"/>
    <x v="480"/>
    <n v="0"/>
    <n v="0"/>
    <n v="548000"/>
  </r>
  <r>
    <n v="1871"/>
    <s v="CA-2015-135314"/>
    <d v="2015-07-09T00:00:00"/>
    <x v="1"/>
    <x v="7"/>
    <x v="3"/>
    <x v="1"/>
    <x v="4"/>
    <s v="Matt Collins"/>
    <x v="0"/>
    <x v="29"/>
    <n v="19120"/>
    <s v="TEC-PH-10003072"/>
    <x v="2"/>
    <s v="Phones"/>
    <s v="Panasonic KX-TG9541B DECT 6.0 Digital 2-Line Expandable Cordless Phone With Digital Answering System"/>
    <n v="270000"/>
    <x v="3"/>
    <x v="734"/>
    <n v="0.4"/>
    <n v="324000"/>
    <n v="486000"/>
  </r>
  <r>
    <n v="1872"/>
    <s v="CA-2017-165204"/>
    <d v="2017-11-13T00:00:00"/>
    <x v="3"/>
    <x v="0"/>
    <x v="7"/>
    <x v="3"/>
    <x v="3"/>
    <s v="Michael Nguyen"/>
    <x v="0"/>
    <x v="34"/>
    <n v="38109"/>
    <s v="OFF-PA-10003424"/>
    <x v="1"/>
    <s v="Paper"/>
    <s v="&quot;While you Were Out&quot; Message Book, One Form per Page"/>
    <n v="9000"/>
    <x v="3"/>
    <x v="60"/>
    <n v="0.2"/>
    <n v="5400"/>
    <n v="21600"/>
  </r>
  <r>
    <n v="1873"/>
    <s v="CA-2017-125752"/>
    <d v="2017-07-31T00:00:00"/>
    <x v="3"/>
    <x v="7"/>
    <x v="23"/>
    <x v="3"/>
    <x v="0"/>
    <s v="Eugene Hildebrand"/>
    <x v="2"/>
    <x v="4"/>
    <n v="33311"/>
    <s v="TEC-AC-10003590"/>
    <x v="2"/>
    <s v="Accessories"/>
    <s v="TRENDnet 56K USB 2.0 Phone, Internet and Fax Modem"/>
    <n v="259000"/>
    <x v="0"/>
    <x v="735"/>
    <n v="0.2"/>
    <n v="103600"/>
    <n v="414400"/>
  </r>
  <r>
    <n v="1874"/>
    <s v="CA-2017-112487"/>
    <d v="2017-12-26T00:00:00"/>
    <x v="3"/>
    <x v="4"/>
    <x v="20"/>
    <x v="2"/>
    <x v="2"/>
    <s v="Tracy Collins"/>
    <x v="2"/>
    <x v="8"/>
    <n v="43229"/>
    <s v="OFF-BI-10000494"/>
    <x v="1"/>
    <s v="Binders"/>
    <s v="Acco Economy Flexible Poly Round Ring Binder"/>
    <n v="4000"/>
    <x v="0"/>
    <x v="100"/>
    <n v="0.7"/>
    <n v="5600"/>
    <n v="2400"/>
  </r>
  <r>
    <n v="1875"/>
    <s v="CA-2016-144218"/>
    <d v="2016-10-31T00:00:00"/>
    <x v="0"/>
    <x v="2"/>
    <x v="23"/>
    <x v="1"/>
    <x v="0"/>
    <s v="Jonathan Doherty"/>
    <x v="1"/>
    <x v="23"/>
    <n v="90045"/>
    <s v="OFF-ST-10002615"/>
    <x v="1"/>
    <s v="Storage"/>
    <s v="Dual Level, Single-Width Filing Carts"/>
    <n v="311000"/>
    <x v="2"/>
    <x v="736"/>
    <n v="0"/>
    <n v="0"/>
    <n v="2177000"/>
  </r>
  <r>
    <n v="1876"/>
    <s v="CA-2016-169971"/>
    <d v="2016-09-04T00:00:00"/>
    <x v="0"/>
    <x v="8"/>
    <x v="18"/>
    <x v="3"/>
    <x v="4"/>
    <s v="Ivan Liston"/>
    <x v="0"/>
    <x v="11"/>
    <n v="77041"/>
    <s v="OFF-AR-10002804"/>
    <x v="1"/>
    <s v="Art"/>
    <s v="Faber Castell Col-Erase Pencils"/>
    <n v="5000"/>
    <x v="8"/>
    <x v="30"/>
    <n v="0.2"/>
    <n v="1000"/>
    <n v="4000"/>
  </r>
  <r>
    <n v="1877"/>
    <s v="US-2016-133508"/>
    <d v="2016-04-17T00:00:00"/>
    <x v="0"/>
    <x v="3"/>
    <x v="11"/>
    <x v="1"/>
    <x v="0"/>
    <s v="Sean Wendt"/>
    <x v="2"/>
    <x v="35"/>
    <n v="68104"/>
    <s v="OFF-FA-10000134"/>
    <x v="1"/>
    <s v="Fasteners"/>
    <s v="Advantus Push Pins, Aluminum Head"/>
    <n v="30000"/>
    <x v="1"/>
    <x v="319"/>
    <n v="0"/>
    <n v="0"/>
    <n v="150000"/>
  </r>
  <r>
    <n v="1878"/>
    <s v="CA-2014-107139"/>
    <d v="2014-07-05T00:00:00"/>
    <x v="2"/>
    <x v="7"/>
    <x v="5"/>
    <x v="3"/>
    <x v="4"/>
    <s v="Dennis Pardue"/>
    <x v="2"/>
    <x v="19"/>
    <n v="90004"/>
    <s v="OFF-BI-10001670"/>
    <x v="1"/>
    <s v="Binders"/>
    <s v="Vinyl Sectional Post Binders"/>
    <n v="23000"/>
    <x v="4"/>
    <x v="118"/>
    <n v="0.2"/>
    <n v="27600"/>
    <n v="110400"/>
  </r>
  <r>
    <n v="1879"/>
    <s v="CA-2015-111325"/>
    <d v="2015-02-27T00:00:00"/>
    <x v="1"/>
    <x v="11"/>
    <x v="8"/>
    <x v="2"/>
    <x v="0"/>
    <s v="Bill Tyler"/>
    <x v="1"/>
    <x v="18"/>
    <n v="16602"/>
    <s v="OFF-BI-10000343"/>
    <x v="1"/>
    <s v="Binders"/>
    <s v="Pressboard Covers with Storage Hooks, 9 1/2&quot; x 11&quot;, Light Blue"/>
    <n v="3000"/>
    <x v="3"/>
    <x v="224"/>
    <n v="0.7"/>
    <n v="6300"/>
    <n v="2700"/>
  </r>
  <r>
    <n v="1880"/>
    <s v="CA-2015-163762"/>
    <d v="2015-11-27T00:00:00"/>
    <x v="1"/>
    <x v="0"/>
    <x v="8"/>
    <x v="0"/>
    <x v="0"/>
    <s v="Jeremy Ellison"/>
    <x v="0"/>
    <x v="18"/>
    <n v="10024"/>
    <s v="OFF-AR-10001915"/>
    <x v="1"/>
    <s v="Art"/>
    <s v="Peel-Off China Markers"/>
    <n v="50000"/>
    <x v="3"/>
    <x v="319"/>
    <n v="0"/>
    <n v="0"/>
    <n v="150000"/>
  </r>
  <r>
    <n v="1881"/>
    <s v="US-2014-117163"/>
    <d v="2014-01-27T00:00:00"/>
    <x v="2"/>
    <x v="9"/>
    <x v="8"/>
    <x v="3"/>
    <x v="0"/>
    <s v="Ed Jacobs"/>
    <x v="0"/>
    <x v="32"/>
    <n v="92037"/>
    <s v="OFF-ST-10003692"/>
    <x v="1"/>
    <s v="Storage"/>
    <s v="Recycled Steel Personal File for Hanging File Folders"/>
    <n v="229000"/>
    <x v="8"/>
    <x v="737"/>
    <n v="0"/>
    <n v="0"/>
    <n v="229000"/>
  </r>
  <r>
    <n v="1882"/>
    <s v="CA-2017-121314"/>
    <d v="2017-09-23T00:00:00"/>
    <x v="3"/>
    <x v="8"/>
    <x v="27"/>
    <x v="2"/>
    <x v="4"/>
    <s v="Bobby Elias"/>
    <x v="0"/>
    <x v="4"/>
    <n v="33178"/>
    <s v="OFF-PA-10003395"/>
    <x v="1"/>
    <s v="Paper"/>
    <s v="Xerox 1941"/>
    <n v="252000"/>
    <x v="3"/>
    <x v="641"/>
    <n v="0.2"/>
    <n v="151200"/>
    <n v="604800"/>
  </r>
  <r>
    <n v="1883"/>
    <s v="CA-2017-147760"/>
    <d v="2017-11-04T00:00:00"/>
    <x v="3"/>
    <x v="0"/>
    <x v="18"/>
    <x v="2"/>
    <x v="0"/>
    <s v="Kelly Lampkin"/>
    <x v="1"/>
    <x v="31"/>
    <n v="27405"/>
    <s v="FUR-TA-10004575"/>
    <x v="0"/>
    <s v="Tables"/>
    <s v="Hon 5100 Series Wood Tables"/>
    <n v="728000"/>
    <x v="3"/>
    <x v="738"/>
    <n v="0.4"/>
    <n v="873600"/>
    <n v="1310400"/>
  </r>
  <r>
    <n v="1884"/>
    <s v="CA-2016-156503"/>
    <d v="2016-10-14T00:00:00"/>
    <x v="0"/>
    <x v="2"/>
    <x v="19"/>
    <x v="3"/>
    <x v="0"/>
    <s v="Nathan Cano"/>
    <x v="0"/>
    <x v="30"/>
    <n v="28540"/>
    <s v="FUR-CH-10003606"/>
    <x v="0"/>
    <s v="Chairs"/>
    <s v="SAFCO Folding Chair Trolley"/>
    <n v="103000"/>
    <x v="8"/>
    <x v="739"/>
    <n v="0.2"/>
    <n v="20600"/>
    <n v="82400"/>
  </r>
  <r>
    <n v="1885"/>
    <s v="CA-2015-113628"/>
    <d v="2015-11-12T00:00:00"/>
    <x v="1"/>
    <x v="0"/>
    <x v="1"/>
    <x v="1"/>
    <x v="0"/>
    <s v="Anna Häberlin"/>
    <x v="1"/>
    <x v="13"/>
    <n v="33317"/>
    <s v="OFF-AR-10001246"/>
    <x v="1"/>
    <s v="Art"/>
    <s v="Newell 317"/>
    <n v="12000"/>
    <x v="1"/>
    <x v="31"/>
    <n v="0.2"/>
    <n v="12000"/>
    <n v="48000"/>
  </r>
  <r>
    <n v="1886"/>
    <s v="CA-2017-147753"/>
    <d v="2017-03-05T00:00:00"/>
    <x v="3"/>
    <x v="10"/>
    <x v="5"/>
    <x v="1"/>
    <x v="0"/>
    <s v="Pete Kriz"/>
    <x v="0"/>
    <x v="23"/>
    <n v="53209"/>
    <s v="OFF-LA-10003537"/>
    <x v="1"/>
    <s v="Labels"/>
    <s v="Avery 515"/>
    <n v="26000"/>
    <x v="0"/>
    <x v="370"/>
    <n v="0"/>
    <n v="0"/>
    <n v="52000"/>
  </r>
  <r>
    <n v="1887"/>
    <s v="CA-2015-103961"/>
    <d v="2015-11-05T00:00:00"/>
    <x v="1"/>
    <x v="0"/>
    <x v="5"/>
    <x v="1"/>
    <x v="3"/>
    <s v="Nathan Gelder"/>
    <x v="0"/>
    <x v="8"/>
    <n v="62301"/>
    <s v="OFF-LA-10004484"/>
    <x v="1"/>
    <s v="Labels"/>
    <s v="Avery 476"/>
    <n v="13000"/>
    <x v="4"/>
    <x v="359"/>
    <n v="0.2"/>
    <n v="15600"/>
    <n v="62400"/>
  </r>
  <r>
    <n v="1888"/>
    <s v="CA-2016-152471"/>
    <d v="2016-07-08T00:00:00"/>
    <x v="0"/>
    <x v="7"/>
    <x v="0"/>
    <x v="2"/>
    <x v="4"/>
    <s v="Zuschuss Donatelli"/>
    <x v="0"/>
    <x v="17"/>
    <n v="32216"/>
    <s v="TEC-PH-10002824"/>
    <x v="2"/>
    <s v="Phones"/>
    <s v="Jabra SPEAK 410 Multidevice Speakerphone"/>
    <n v="371000"/>
    <x v="1"/>
    <x v="740"/>
    <n v="0.2"/>
    <n v="371000"/>
    <n v="1484000"/>
  </r>
  <r>
    <n v="1889"/>
    <s v="CA-2015-102582"/>
    <d v="2015-09-15T00:00:00"/>
    <x v="1"/>
    <x v="8"/>
    <x v="4"/>
    <x v="0"/>
    <x v="4"/>
    <s v="Natalie Webber"/>
    <x v="0"/>
    <x v="22"/>
    <n v="36608"/>
    <s v="FUR-TA-10003569"/>
    <x v="0"/>
    <s v="Tables"/>
    <s v="Bretford CR8500 Series Meeting Room Furniture"/>
    <n v="802000"/>
    <x v="0"/>
    <x v="741"/>
    <n v="0"/>
    <n v="0"/>
    <n v="1604000"/>
  </r>
  <r>
    <n v="1890"/>
    <s v="CA-2017-141873"/>
    <d v="2017-10-09T00:00:00"/>
    <x v="3"/>
    <x v="2"/>
    <x v="3"/>
    <x v="2"/>
    <x v="0"/>
    <s v="Harry Greene"/>
    <x v="0"/>
    <x v="16"/>
    <n v="10024"/>
    <s v="OFF-BI-10001031"/>
    <x v="1"/>
    <s v="Binders"/>
    <s v="Pressboard Data Binders by Wilson Jones"/>
    <n v="13000"/>
    <x v="3"/>
    <x v="136"/>
    <n v="0.2"/>
    <n v="7800"/>
    <n v="31200"/>
  </r>
  <r>
    <n v="1891"/>
    <s v="CA-2015-140984"/>
    <d v="2015-09-14T00:00:00"/>
    <x v="1"/>
    <x v="8"/>
    <x v="19"/>
    <x v="1"/>
    <x v="0"/>
    <s v="Craig Carroll"/>
    <x v="0"/>
    <x v="9"/>
    <n v="10011"/>
    <s v="OFF-ST-10000585"/>
    <x v="1"/>
    <s v="Storage"/>
    <s v="Economy Rollaway Files"/>
    <n v="331000"/>
    <x v="4"/>
    <x v="742"/>
    <n v="0"/>
    <n v="0"/>
    <n v="1986000"/>
  </r>
  <r>
    <n v="1892"/>
    <s v="CA-2014-132801"/>
    <d v="2014-10-07T00:00:00"/>
    <x v="2"/>
    <x v="2"/>
    <x v="29"/>
    <x v="3"/>
    <x v="0"/>
    <s v="John Grady"/>
    <x v="1"/>
    <x v="28"/>
    <n v="75217"/>
    <s v="OFF-ST-10001228"/>
    <x v="1"/>
    <s v="Storage"/>
    <s v="Fellowes Personal Hanging Folder Files, Navy"/>
    <n v="81000"/>
    <x v="11"/>
    <x v="734"/>
    <n v="0.2"/>
    <n v="162000"/>
    <n v="648000"/>
  </r>
  <r>
    <n v="1893"/>
    <s v="CA-2017-141733"/>
    <d v="2017-05-07T00:00:00"/>
    <x v="3"/>
    <x v="5"/>
    <x v="29"/>
    <x v="2"/>
    <x v="4"/>
    <s v="Rick Wilson"/>
    <x v="1"/>
    <x v="8"/>
    <n v="48234"/>
    <s v="FUR-CH-10004086"/>
    <x v="0"/>
    <s v="Chairs"/>
    <s v="Hon 4070 Series Pagoda Armless Upholstered Stacking Chairs"/>
    <n v="1167000"/>
    <x v="1"/>
    <x v="294"/>
    <n v="0"/>
    <n v="0"/>
    <n v="5835000"/>
  </r>
  <r>
    <n v="1894"/>
    <s v="US-2015-111927"/>
    <d v="2015-11-14T00:00:00"/>
    <x v="1"/>
    <x v="0"/>
    <x v="19"/>
    <x v="1"/>
    <x v="2"/>
    <s v="Lycoris Saunders"/>
    <x v="0"/>
    <x v="17"/>
    <n v="19901"/>
    <s v="FUR-FU-10004017"/>
    <x v="0"/>
    <s v="Furnishings"/>
    <s v="Executive Impressions 13&quot; Chairman Wall Clock"/>
    <n v="323000"/>
    <x v="3"/>
    <x v="268"/>
    <n v="0"/>
    <n v="0"/>
    <n v="969000"/>
  </r>
  <r>
    <n v="1895"/>
    <s v="CA-2014-105984"/>
    <d v="2014-11-24T00:00:00"/>
    <x v="2"/>
    <x v="0"/>
    <x v="16"/>
    <x v="2"/>
    <x v="0"/>
    <s v="Muhammed Yedwab"/>
    <x v="1"/>
    <x v="6"/>
    <n v="43229"/>
    <s v="TEC-PH-10000560"/>
    <x v="2"/>
    <s v="Phones"/>
    <s v="Samsung Galaxy S III - 16GB - pebble blue (T-Mobile)"/>
    <n v="1050000"/>
    <x v="1"/>
    <x v="212"/>
    <n v="0.4"/>
    <n v="2100000"/>
    <n v="3150000"/>
  </r>
  <r>
    <n v="1896"/>
    <s v="CA-2014-100363"/>
    <d v="2014-04-08T00:00:00"/>
    <x v="2"/>
    <x v="3"/>
    <x v="0"/>
    <x v="0"/>
    <x v="0"/>
    <s v="Jim Mitchum"/>
    <x v="1"/>
    <x v="1"/>
    <n v="85301"/>
    <s v="OFF-FA-10000611"/>
    <x v="1"/>
    <s v="Fasteners"/>
    <s v="Binder Clips by OIC"/>
    <n v="3000"/>
    <x v="0"/>
    <x v="33"/>
    <n v="0.2"/>
    <n v="1200"/>
    <n v="4800"/>
  </r>
  <r>
    <n v="1897"/>
    <s v="CA-2014-126760"/>
    <d v="2014-07-26T00:00:00"/>
    <x v="2"/>
    <x v="7"/>
    <x v="20"/>
    <x v="0"/>
    <x v="4"/>
    <s v="Kunst Miller"/>
    <x v="0"/>
    <x v="12"/>
    <n v="89031"/>
    <s v="TEC-PH-10001363"/>
    <x v="2"/>
    <s v="Phones"/>
    <s v="Apple iPhone 5S"/>
    <n v="2736000"/>
    <x v="0"/>
    <x v="743"/>
    <n v="0.2"/>
    <n v="1094400"/>
    <n v="4377600"/>
  </r>
  <r>
    <n v="1898"/>
    <s v="US-2014-109162"/>
    <d v="2014-06-08T00:00:00"/>
    <x v="2"/>
    <x v="1"/>
    <x v="0"/>
    <x v="2"/>
    <x v="0"/>
    <s v="Katrina Edelman"/>
    <x v="1"/>
    <x v="11"/>
    <n v="37620"/>
    <s v="FUR-CH-10002647"/>
    <x v="0"/>
    <s v="Chairs"/>
    <s v="Situations Contoured Folding Chairs, 4/Set"/>
    <n v="284000"/>
    <x v="3"/>
    <x v="639"/>
    <n v="0.2"/>
    <n v="170400"/>
    <n v="681600"/>
  </r>
  <r>
    <n v="1899"/>
    <s v="CA-2014-101931"/>
    <d v="2014-10-28T00:00:00"/>
    <x v="2"/>
    <x v="2"/>
    <x v="22"/>
    <x v="0"/>
    <x v="4"/>
    <s v="Todd Sumrall"/>
    <x v="1"/>
    <x v="33"/>
    <n v="90049"/>
    <s v="OFF-BI-10004140"/>
    <x v="1"/>
    <s v="Binders"/>
    <s v="Avery Non-Stick Binders"/>
    <n v="3000"/>
    <x v="0"/>
    <x v="33"/>
    <n v="0.2"/>
    <n v="1200"/>
    <n v="4800"/>
  </r>
  <r>
    <n v="1900"/>
    <s v="CA-2017-129000"/>
    <d v="2017-11-25T00:00:00"/>
    <x v="3"/>
    <x v="0"/>
    <x v="10"/>
    <x v="0"/>
    <x v="4"/>
    <s v="Sam Zeldin"/>
    <x v="2"/>
    <x v="2"/>
    <n v="48187"/>
    <s v="OFF-ST-10001097"/>
    <x v="1"/>
    <s v="Storage"/>
    <s v="Office Impressions Heavy Duty Welded Shelving &amp; Multimedia Storage Drawers"/>
    <n v="502000"/>
    <x v="3"/>
    <x v="517"/>
    <n v="0"/>
    <n v="0"/>
    <n v="1506000"/>
  </r>
  <r>
    <n v="1901"/>
    <s v="CA-2017-161053"/>
    <d v="2017-09-22T00:00:00"/>
    <x v="3"/>
    <x v="8"/>
    <x v="6"/>
    <x v="1"/>
    <x v="0"/>
    <s v="Joel Eaton"/>
    <x v="0"/>
    <x v="4"/>
    <n v="72701"/>
    <s v="OFF-BI-10004318"/>
    <x v="1"/>
    <s v="Binders"/>
    <s v="Ibico EB-19 Dual Function Manual Binding System"/>
    <n v="692000"/>
    <x v="6"/>
    <x v="744"/>
    <n v="0"/>
    <n v="0"/>
    <n v="2768000"/>
  </r>
  <r>
    <n v="1902"/>
    <s v="CA-2015-142377"/>
    <d v="2015-12-04T00:00:00"/>
    <x v="1"/>
    <x v="4"/>
    <x v="18"/>
    <x v="2"/>
    <x v="0"/>
    <s v="Michael Stewart"/>
    <x v="1"/>
    <x v="20"/>
    <n v="65807"/>
    <s v="OFF-PA-10001970"/>
    <x v="1"/>
    <s v="Paper"/>
    <s v="Xerox 1881"/>
    <n v="30000"/>
    <x v="2"/>
    <x v="277"/>
    <n v="0"/>
    <n v="0"/>
    <n v="210000"/>
  </r>
  <r>
    <n v="1903"/>
    <s v="CA-2015-127593"/>
    <d v="2015-09-21T00:00:00"/>
    <x v="1"/>
    <x v="8"/>
    <x v="30"/>
    <x v="2"/>
    <x v="0"/>
    <s v="Duane Huffman"/>
    <x v="2"/>
    <x v="36"/>
    <n v="2169"/>
    <s v="FUR-FU-10004006"/>
    <x v="0"/>
    <s v="Furnishings"/>
    <s v="Deflect-o DuraMat Lighweight, Studded, Beveled Mat for Low Pile Carpeting"/>
    <n v="86000"/>
    <x v="0"/>
    <x v="571"/>
    <n v="0"/>
    <n v="0"/>
    <n v="172000"/>
  </r>
  <r>
    <n v="1904"/>
    <s v="CA-2017-130526"/>
    <d v="2017-11-26T00:00:00"/>
    <x v="3"/>
    <x v="0"/>
    <x v="20"/>
    <x v="4"/>
    <x v="0"/>
    <s v="Guy Thornton"/>
    <x v="0"/>
    <x v="28"/>
    <n v="61107"/>
    <s v="OFF-BI-10001524"/>
    <x v="1"/>
    <s v="Binders"/>
    <s v="GBC Premium Transparent Covers with Diagonal Lined Pattern"/>
    <n v="26000"/>
    <x v="7"/>
    <x v="198"/>
    <n v="0.8"/>
    <n v="166400"/>
    <n v="41600"/>
  </r>
  <r>
    <n v="1905"/>
    <s v="US-2017-131849"/>
    <d v="2017-06-06T00:00:00"/>
    <x v="3"/>
    <x v="1"/>
    <x v="24"/>
    <x v="3"/>
    <x v="4"/>
    <s v="Gary Hansen"/>
    <x v="2"/>
    <x v="2"/>
    <n v="94122"/>
    <s v="FUR-FU-10004164"/>
    <x v="0"/>
    <s v="Furnishings"/>
    <s v="Eldon 300 Class Desk Accessories, Black"/>
    <n v="5000"/>
    <x v="8"/>
    <x v="30"/>
    <n v="0"/>
    <n v="0"/>
    <n v="5000"/>
  </r>
  <r>
    <n v="1906"/>
    <s v="US-2017-105389"/>
    <d v="2017-10-23T00:00:00"/>
    <x v="3"/>
    <x v="2"/>
    <x v="27"/>
    <x v="1"/>
    <x v="0"/>
    <s v="Darrin Martin"/>
    <x v="0"/>
    <x v="35"/>
    <n v="78207"/>
    <s v="OFF-BI-10004364"/>
    <x v="1"/>
    <s v="Binders"/>
    <s v="Storex Dura Pro Binders"/>
    <n v="30000"/>
    <x v="3"/>
    <x v="15"/>
    <n v="0.8"/>
    <n v="72000"/>
    <n v="18000"/>
  </r>
  <r>
    <n v="1907"/>
    <s v="CA-2014-140816"/>
    <d v="2014-12-20T00:00:00"/>
    <x v="2"/>
    <x v="4"/>
    <x v="14"/>
    <x v="0"/>
    <x v="0"/>
    <s v="Toby Carlisle"/>
    <x v="0"/>
    <x v="36"/>
    <n v="80229"/>
    <s v="TEC-AC-10001539"/>
    <x v="2"/>
    <s v="Accessories"/>
    <s v="Logitech G430 Surround Sound Gaming Headset with Dolby 7.1 Technology"/>
    <n v="448000"/>
    <x v="2"/>
    <x v="745"/>
    <n v="0.2"/>
    <n v="627200"/>
    <n v="2508800"/>
  </r>
  <r>
    <n v="1908"/>
    <s v="CA-2017-154039"/>
    <d v="2017-02-17T00:00:00"/>
    <x v="3"/>
    <x v="11"/>
    <x v="11"/>
    <x v="0"/>
    <x v="0"/>
    <s v="Julie Kriz"/>
    <x v="2"/>
    <x v="15"/>
    <n v="60653"/>
    <s v="FUR-TA-10001932"/>
    <x v="0"/>
    <s v="Tables"/>
    <s v="Chromcraft 48&quot; x 96&quot; Racetrack Double Pedestal Table"/>
    <n v="514000"/>
    <x v="3"/>
    <x v="746"/>
    <n v="0.5"/>
    <n v="771000"/>
    <n v="771000"/>
  </r>
  <r>
    <n v="1909"/>
    <s v="CA-2014-135755"/>
    <d v="2014-05-03T00:00:00"/>
    <x v="2"/>
    <x v="5"/>
    <x v="21"/>
    <x v="3"/>
    <x v="0"/>
    <s v="Nathan Cano"/>
    <x v="0"/>
    <x v="16"/>
    <n v="10701"/>
    <s v="OFF-BI-10004828"/>
    <x v="1"/>
    <s v="Binders"/>
    <s v="GBC Poly Designer Binding Covers"/>
    <n v="41000"/>
    <x v="3"/>
    <x v="221"/>
    <n v="0.2"/>
    <n v="24600"/>
    <n v="98400"/>
  </r>
  <r>
    <n v="1910"/>
    <s v="CA-2017-123246"/>
    <d v="2017-10-17T00:00:00"/>
    <x v="3"/>
    <x v="2"/>
    <x v="11"/>
    <x v="0"/>
    <x v="0"/>
    <s v="Astrea Jones"/>
    <x v="0"/>
    <x v="16"/>
    <n v="92037"/>
    <s v="OFF-AR-10001770"/>
    <x v="1"/>
    <s v="Art"/>
    <s v="Economy #2 Pencils"/>
    <n v="11000"/>
    <x v="6"/>
    <x v="181"/>
    <n v="0"/>
    <n v="0"/>
    <n v="44000"/>
  </r>
  <r>
    <n v="1911"/>
    <s v="CA-2015-157133"/>
    <d v="2015-11-28T00:00:00"/>
    <x v="1"/>
    <x v="0"/>
    <x v="22"/>
    <x v="0"/>
    <x v="4"/>
    <s v="Lena Creighton"/>
    <x v="0"/>
    <x v="21"/>
    <n v="61821"/>
    <s v="FUR-FU-10004904"/>
    <x v="0"/>
    <s v="Furnishings"/>
    <s v="Eldon &quot;L&quot; Workstation Diamond Chairmat"/>
    <n v="152000"/>
    <x v="1"/>
    <x v="217"/>
    <n v="0.6"/>
    <n v="456000"/>
    <n v="304000"/>
  </r>
  <r>
    <n v="1912"/>
    <s v="CA-2014-124709"/>
    <d v="2014-07-27T00:00:00"/>
    <x v="2"/>
    <x v="7"/>
    <x v="8"/>
    <x v="0"/>
    <x v="4"/>
    <s v="Giulietta Weimer"/>
    <x v="0"/>
    <x v="3"/>
    <n v="94122"/>
    <s v="TEC-AC-10002842"/>
    <x v="2"/>
    <s v="Accessories"/>
    <s v="WD My Passport Ultra 2TB Portable External Hard Drive"/>
    <n v="595000"/>
    <x v="0"/>
    <x v="747"/>
    <n v="0"/>
    <n v="0"/>
    <n v="1190000"/>
  </r>
  <r>
    <n v="1913"/>
    <s v="CA-2017-146360"/>
    <d v="2017-04-23T00:00:00"/>
    <x v="3"/>
    <x v="3"/>
    <x v="27"/>
    <x v="2"/>
    <x v="0"/>
    <s v="Sean Christensen"/>
    <x v="0"/>
    <x v="15"/>
    <n v="46226"/>
    <s v="TEC-AC-10003590"/>
    <x v="2"/>
    <s v="Accessories"/>
    <s v="TRENDnet 56K USB 2.0 Phone, Internet and Fax Modem"/>
    <n v="259000"/>
    <x v="4"/>
    <x v="748"/>
    <n v="0"/>
    <n v="0"/>
    <n v="1554000"/>
  </r>
  <r>
    <n v="1914"/>
    <s v="CA-2015-132486"/>
    <d v="2015-10-23T00:00:00"/>
    <x v="1"/>
    <x v="2"/>
    <x v="27"/>
    <x v="3"/>
    <x v="0"/>
    <s v="Jay Fein"/>
    <x v="0"/>
    <x v="24"/>
    <n v="92105"/>
    <s v="TEC-AC-10000710"/>
    <x v="2"/>
    <s v="Accessories"/>
    <s v="Maxell DVD-RAM Discs"/>
    <n v="116000"/>
    <x v="5"/>
    <x v="749"/>
    <n v="0"/>
    <n v="0"/>
    <n v="1044000"/>
  </r>
  <r>
    <n v="1915"/>
    <s v="CA-2016-136231"/>
    <d v="2016-09-05T00:00:00"/>
    <x v="0"/>
    <x v="8"/>
    <x v="5"/>
    <x v="0"/>
    <x v="4"/>
    <s v="Darrin Martin"/>
    <x v="0"/>
    <x v="4"/>
    <n v="37604"/>
    <s v="OFF-EN-10001099"/>
    <x v="1"/>
    <s v="Envelopes"/>
    <s v="Staple envelope"/>
    <n v="16000"/>
    <x v="3"/>
    <x v="4"/>
    <n v="0.2"/>
    <n v="9600"/>
    <n v="38400"/>
  </r>
  <r>
    <n v="1916"/>
    <s v="CA-2016-140641"/>
    <d v="2016-10-28T00:00:00"/>
    <x v="0"/>
    <x v="2"/>
    <x v="22"/>
    <x v="2"/>
    <x v="4"/>
    <s v="Emily Phan"/>
    <x v="0"/>
    <x v="33"/>
    <n v="33614"/>
    <s v="OFF-BI-10001191"/>
    <x v="1"/>
    <s v="Binders"/>
    <s v="Canvas Sectional Post Binders"/>
    <n v="153000"/>
    <x v="1"/>
    <x v="750"/>
    <n v="0.7"/>
    <n v="535500"/>
    <n v="229500"/>
  </r>
  <r>
    <n v="1917"/>
    <s v="CA-2014-151001"/>
    <d v="2014-04-05T00:00:00"/>
    <x v="2"/>
    <x v="3"/>
    <x v="5"/>
    <x v="0"/>
    <x v="4"/>
    <s v="John Grady"/>
    <x v="1"/>
    <x v="20"/>
    <n v="62521"/>
    <s v="OFF-ST-10003455"/>
    <x v="1"/>
    <s v="Storage"/>
    <s v="Tenex File Box, Personal Filing Tote with Lid, Black"/>
    <n v="25000"/>
    <x v="6"/>
    <x v="34"/>
    <n v="0.2"/>
    <n v="20000"/>
    <n v="80000"/>
  </r>
  <r>
    <n v="1918"/>
    <s v="CA-2015-129896"/>
    <d v="2015-06-15T00:00:00"/>
    <x v="1"/>
    <x v="1"/>
    <x v="4"/>
    <x v="3"/>
    <x v="0"/>
    <s v="Peter Fuller"/>
    <x v="0"/>
    <x v="5"/>
    <n v="85234"/>
    <s v="OFF-PA-10002245"/>
    <x v="1"/>
    <s v="Paper"/>
    <s v="Xerox 1895"/>
    <n v="10000"/>
    <x v="0"/>
    <x v="40"/>
    <n v="0.2"/>
    <n v="4000"/>
    <n v="16000"/>
  </r>
  <r>
    <n v="1919"/>
    <s v="CA-2014-152849"/>
    <d v="2014-07-05T00:00:00"/>
    <x v="2"/>
    <x v="7"/>
    <x v="5"/>
    <x v="3"/>
    <x v="0"/>
    <s v="David Wiener"/>
    <x v="1"/>
    <x v="24"/>
    <n v="37918"/>
    <s v="OFF-AR-10002833"/>
    <x v="1"/>
    <s v="Art"/>
    <s v="Newell 322"/>
    <n v="6000"/>
    <x v="3"/>
    <x v="9"/>
    <n v="0.2"/>
    <n v="3600"/>
    <n v="14400"/>
  </r>
  <r>
    <n v="1920"/>
    <s v="US-2017-127341"/>
    <d v="2017-01-29T00:00:00"/>
    <x v="3"/>
    <x v="9"/>
    <x v="25"/>
    <x v="3"/>
    <x v="4"/>
    <s v="Clytie Kelty"/>
    <x v="0"/>
    <x v="36"/>
    <n v="60653"/>
    <s v="OFF-BI-10001072"/>
    <x v="1"/>
    <s v="Binders"/>
    <s v="GBC Clear Cover, 8-1/2 x 11, unpunched, 25 covers per pack"/>
    <n v="46000"/>
    <x v="6"/>
    <x v="399"/>
    <n v="0.8"/>
    <n v="147200"/>
    <n v="36800"/>
  </r>
  <r>
    <n v="1921"/>
    <s v="CA-2016-167759"/>
    <d v="2016-03-03T00:00:00"/>
    <x v="0"/>
    <x v="10"/>
    <x v="21"/>
    <x v="3"/>
    <x v="0"/>
    <s v="Craig Carreira"/>
    <x v="0"/>
    <x v="28"/>
    <n v="47401"/>
    <s v="TEC-PH-10003171"/>
    <x v="2"/>
    <s v="Phones"/>
    <s v="Plantronics Encore H101 Dual Earpieces Headset"/>
    <n v="135000"/>
    <x v="3"/>
    <x v="444"/>
    <n v="0"/>
    <n v="0"/>
    <n v="405000"/>
  </r>
  <r>
    <n v="1922"/>
    <s v="CA-2014-100895"/>
    <d v="2014-06-02T00:00:00"/>
    <x v="2"/>
    <x v="1"/>
    <x v="28"/>
    <x v="3"/>
    <x v="0"/>
    <s v="Stewart Visinsky"/>
    <x v="0"/>
    <x v="23"/>
    <n v="30076"/>
    <s v="OFF-AR-10004511"/>
    <x v="1"/>
    <s v="Art"/>
    <s v="Sanford Colorific Scented Colored Pencils, 12/Pack"/>
    <n v="9000"/>
    <x v="0"/>
    <x v="9"/>
    <n v="0"/>
    <n v="0"/>
    <n v="18000"/>
  </r>
  <r>
    <n v="1923"/>
    <s v="US-2016-163881"/>
    <d v="2016-11-24T00:00:00"/>
    <x v="0"/>
    <x v="0"/>
    <x v="16"/>
    <x v="4"/>
    <x v="0"/>
    <s v="Sung Pak"/>
    <x v="1"/>
    <x v="3"/>
    <n v="90036"/>
    <s v="TEC-AC-10003033"/>
    <x v="2"/>
    <s v="Accessories"/>
    <s v="Plantronics CS510 - Over-the-Head monaural Wireless Headset System"/>
    <n v="2310000"/>
    <x v="0"/>
    <x v="751"/>
    <n v="0"/>
    <n v="0"/>
    <n v="4620000"/>
  </r>
  <r>
    <n v="1924"/>
    <s v="US-2016-144547"/>
    <d v="2016-11-10T00:00:00"/>
    <x v="0"/>
    <x v="0"/>
    <x v="13"/>
    <x v="1"/>
    <x v="0"/>
    <s v="Maxwell Schwartz"/>
    <x v="0"/>
    <x v="25"/>
    <n v="77036"/>
    <s v="TEC-AC-10004901"/>
    <x v="2"/>
    <s v="Accessories"/>
    <s v="Kensington SlimBlade Notebook Wireless Mouse with Nano Receiver "/>
    <n v="280000"/>
    <x v="2"/>
    <x v="752"/>
    <n v="0.2"/>
    <n v="392000"/>
    <n v="1568000"/>
  </r>
  <r>
    <n v="1925"/>
    <s v="US-2014-112200"/>
    <d v="2014-11-22T00:00:00"/>
    <x v="2"/>
    <x v="0"/>
    <x v="6"/>
    <x v="2"/>
    <x v="0"/>
    <s v="Tony Chapman"/>
    <x v="2"/>
    <x v="35"/>
    <n v="60440"/>
    <s v="OFF-BI-10002571"/>
    <x v="1"/>
    <s v="Binders"/>
    <s v="Avery Framed View Binder, EZD Ring (Locking), Navy, 1 1/2&quot;"/>
    <n v="10000"/>
    <x v="1"/>
    <x v="76"/>
    <n v="0.8"/>
    <n v="40000"/>
    <n v="10000"/>
  </r>
  <r>
    <n v="1926"/>
    <s v="CA-2017-110212"/>
    <d v="2017-05-01T00:00:00"/>
    <x v="3"/>
    <x v="5"/>
    <x v="26"/>
    <x v="4"/>
    <x v="0"/>
    <s v="Sanjit Jacobs"/>
    <x v="2"/>
    <x v="26"/>
    <n v="71854"/>
    <s v="TEC-AC-10002331"/>
    <x v="2"/>
    <s v="Accessories"/>
    <s v="Maxell 74 Minute CDR, 10/Pack"/>
    <n v="49000"/>
    <x v="1"/>
    <x v="260"/>
    <n v="0"/>
    <n v="0"/>
    <n v="245000"/>
  </r>
  <r>
    <n v="1927"/>
    <s v="CA-2017-134285"/>
    <d v="2017-12-07T00:00:00"/>
    <x v="3"/>
    <x v="4"/>
    <x v="29"/>
    <x v="3"/>
    <x v="0"/>
    <s v="David Smith"/>
    <x v="1"/>
    <x v="12"/>
    <n v="78207"/>
    <s v="OFF-FA-10000611"/>
    <x v="1"/>
    <s v="Fasteners"/>
    <s v="Binder Clips by OIC"/>
    <n v="3000"/>
    <x v="3"/>
    <x v="224"/>
    <n v="0.2"/>
    <n v="1800"/>
    <n v="7200"/>
  </r>
  <r>
    <n v="1928"/>
    <s v="CA-2017-102267"/>
    <d v="2017-11-30T00:00:00"/>
    <x v="3"/>
    <x v="0"/>
    <x v="17"/>
    <x v="3"/>
    <x v="0"/>
    <s v="Stuart Calhoun"/>
    <x v="0"/>
    <x v="25"/>
    <n v="78539"/>
    <s v="OFF-FA-10000611"/>
    <x v="1"/>
    <s v="Fasteners"/>
    <s v="Binder Clips by OIC"/>
    <n v="3000"/>
    <x v="0"/>
    <x v="33"/>
    <n v="0.2"/>
    <n v="1200"/>
    <n v="4800"/>
  </r>
  <r>
    <n v="1929"/>
    <s v="CA-2017-157980"/>
    <d v="2017-12-07T00:00:00"/>
    <x v="3"/>
    <x v="4"/>
    <x v="29"/>
    <x v="1"/>
    <x v="0"/>
    <s v="Shahid Hopkins"/>
    <x v="0"/>
    <x v="27"/>
    <n v="43615"/>
    <s v="TEC-AC-10002567"/>
    <x v="2"/>
    <s v="Accessories"/>
    <s v="Logitech G602 Wireless Gaming Mouse"/>
    <n v="128000"/>
    <x v="0"/>
    <x v="153"/>
    <n v="0.2"/>
    <n v="51200"/>
    <n v="204800"/>
  </r>
  <r>
    <n v="1930"/>
    <s v="CA-2015-121097"/>
    <d v="2015-01-03T00:00:00"/>
    <x v="1"/>
    <x v="9"/>
    <x v="21"/>
    <x v="0"/>
    <x v="4"/>
    <s v="Sylvia Foulston"/>
    <x v="1"/>
    <x v="29"/>
    <n v="77520"/>
    <s v="OFF-PA-10001937"/>
    <x v="1"/>
    <s v="Paper"/>
    <s v="Xerox 21"/>
    <n v="16000"/>
    <x v="0"/>
    <x v="276"/>
    <n v="0.2"/>
    <n v="6400"/>
    <n v="25600"/>
  </r>
  <r>
    <n v="1931"/>
    <s v="CA-2015-151043"/>
    <d v="2015-11-14T00:00:00"/>
    <x v="1"/>
    <x v="0"/>
    <x v="19"/>
    <x v="3"/>
    <x v="0"/>
    <s v="Maureen Gastineau"/>
    <x v="2"/>
    <x v="11"/>
    <n v="19143"/>
    <s v="TEC-AC-10001090"/>
    <x v="2"/>
    <s v="Accessories"/>
    <s v="Micro Innovations Wireless Classic Keyboard with Mouse"/>
    <n v="48000"/>
    <x v="0"/>
    <x v="47"/>
    <n v="0.2"/>
    <n v="19200"/>
    <n v="76800"/>
  </r>
  <r>
    <n v="1932"/>
    <s v="US-2015-119312"/>
    <d v="2015-10-02T00:00:00"/>
    <x v="1"/>
    <x v="2"/>
    <x v="28"/>
    <x v="1"/>
    <x v="0"/>
    <s v="Christopher Schild"/>
    <x v="2"/>
    <x v="23"/>
    <n v="90045"/>
    <s v="OFF-ST-10000943"/>
    <x v="1"/>
    <s v="Storage"/>
    <s v="Eldon ProFile File 'N Store Portable File Tub Letter/Legal Size Black"/>
    <n v="62000"/>
    <x v="9"/>
    <x v="753"/>
    <n v="0"/>
    <n v="0"/>
    <n v="868000"/>
  </r>
  <r>
    <n v="1933"/>
    <s v="CA-2015-167010"/>
    <d v="2015-04-05T00:00:00"/>
    <x v="1"/>
    <x v="3"/>
    <x v="5"/>
    <x v="3"/>
    <x v="3"/>
    <s v="Valerie Takahito"/>
    <x v="2"/>
    <x v="1"/>
    <n v="19143"/>
    <s v="OFF-AP-10004036"/>
    <x v="1"/>
    <s v="Appliances"/>
    <s v="Bionaire 99.97% HEPA Air Cleaner"/>
    <n v="36000"/>
    <x v="2"/>
    <x v="87"/>
    <n v="0.2"/>
    <n v="50400"/>
    <n v="201600"/>
  </r>
  <r>
    <n v="1934"/>
    <s v="CA-2017-126788"/>
    <d v="2017-06-05T00:00:00"/>
    <x v="3"/>
    <x v="1"/>
    <x v="5"/>
    <x v="1"/>
    <x v="4"/>
    <s v="Adrian Barton"/>
    <x v="0"/>
    <x v="25"/>
    <n v="77581"/>
    <s v="TEC-PH-10001619"/>
    <x v="2"/>
    <s v="Phones"/>
    <s v="LG G3"/>
    <n v="471000"/>
    <x v="3"/>
    <x v="754"/>
    <n v="0.2"/>
    <n v="282600"/>
    <n v="1130400"/>
  </r>
  <r>
    <n v="1935"/>
    <s v="CA-2017-148068"/>
    <d v="2017-09-18T00:00:00"/>
    <x v="3"/>
    <x v="8"/>
    <x v="15"/>
    <x v="1"/>
    <x v="4"/>
    <s v="Muhammed MacIntyre"/>
    <x v="1"/>
    <x v="19"/>
    <n v="10035"/>
    <s v="OFF-PA-10001639"/>
    <x v="1"/>
    <s v="Paper"/>
    <s v="Xerox 203"/>
    <n v="32000"/>
    <x v="3"/>
    <x v="47"/>
    <n v="0"/>
    <n v="0"/>
    <n v="96000"/>
  </r>
  <r>
    <n v="1936"/>
    <s v="US-2017-142573"/>
    <d v="2017-07-18T00:00:00"/>
    <x v="3"/>
    <x v="7"/>
    <x v="15"/>
    <x v="2"/>
    <x v="4"/>
    <s v="Maris LaWare"/>
    <x v="0"/>
    <x v="5"/>
    <n v="85023"/>
    <s v="FUR-TA-10001932"/>
    <x v="0"/>
    <s v="Tables"/>
    <s v="Chromcraft 48&quot; x 96&quot; Racetrack Double Pedestal Table"/>
    <n v="514000"/>
    <x v="1"/>
    <x v="755"/>
    <n v="0.5"/>
    <n v="1285000"/>
    <n v="1285000"/>
  </r>
  <r>
    <n v="1937"/>
    <s v="US-2015-148817"/>
    <d v="2015-12-01T00:00:00"/>
    <x v="1"/>
    <x v="4"/>
    <x v="26"/>
    <x v="2"/>
    <x v="0"/>
    <s v="Keith Dawkins"/>
    <x v="1"/>
    <x v="36"/>
    <n v="23320"/>
    <s v="OFF-ST-10001321"/>
    <x v="1"/>
    <s v="Storage"/>
    <s v="Decoflex Hanging Personal Folder File, Blue"/>
    <n v="31000"/>
    <x v="6"/>
    <x v="351"/>
    <n v="0"/>
    <n v="0"/>
    <n v="124000"/>
  </r>
  <r>
    <n v="1938"/>
    <s v="CA-2016-110044"/>
    <d v="2016-06-28T00:00:00"/>
    <x v="0"/>
    <x v="1"/>
    <x v="22"/>
    <x v="1"/>
    <x v="0"/>
    <s v="Roland Fjeld"/>
    <x v="0"/>
    <x v="8"/>
    <n v="60610"/>
    <s v="TEC-PH-10001299"/>
    <x v="2"/>
    <s v="Phones"/>
    <s v="Polycom CX300 Desktop Phone USB VoIP phone"/>
    <n v="360000"/>
    <x v="3"/>
    <x v="408"/>
    <n v="0.2"/>
    <n v="216000"/>
    <n v="864000"/>
  </r>
  <r>
    <n v="1939"/>
    <s v="CA-2017-146920"/>
    <d v="2017-08-28T00:00:00"/>
    <x v="3"/>
    <x v="6"/>
    <x v="22"/>
    <x v="3"/>
    <x v="2"/>
    <s v="Sean Christensen"/>
    <x v="0"/>
    <x v="13"/>
    <n v="60623"/>
    <s v="OFF-PA-10002479"/>
    <x v="1"/>
    <s v="Paper"/>
    <s v="Xerox 4200 Series MultiUse Premium Copy Paper (20Lb. and 84 Bright)"/>
    <n v="11000"/>
    <x v="4"/>
    <x v="84"/>
    <n v="0.2"/>
    <n v="13200"/>
    <n v="52800"/>
  </r>
  <r>
    <n v="1940"/>
    <s v="CA-2014-103940"/>
    <d v="2014-09-17T00:00:00"/>
    <x v="2"/>
    <x v="8"/>
    <x v="11"/>
    <x v="3"/>
    <x v="3"/>
    <s v="Bradley Nguyen"/>
    <x v="0"/>
    <x v="17"/>
    <n v="98103"/>
    <s v="OFF-ST-10004963"/>
    <x v="1"/>
    <s v="Storage"/>
    <s v="Eldon Gobal File Keepers"/>
    <n v="37000"/>
    <x v="0"/>
    <x v="378"/>
    <n v="0"/>
    <n v="0"/>
    <n v="74000"/>
  </r>
  <r>
    <n v="1941"/>
    <s v="CA-2016-162082"/>
    <d v="2016-03-14T00:00:00"/>
    <x v="0"/>
    <x v="10"/>
    <x v="19"/>
    <x v="3"/>
    <x v="4"/>
    <s v="John Stevenson"/>
    <x v="0"/>
    <x v="11"/>
    <n v="78550"/>
    <s v="FUR-BO-10004409"/>
    <x v="0"/>
    <s v="Bookcases"/>
    <s v="Safco Value Mate Series Steel Bookcases, Baked Enamel Finish on Steel, Gray"/>
    <n v="142000"/>
    <x v="1"/>
    <x v="112"/>
    <n v="0.32"/>
    <n v="227200"/>
    <n v="482800"/>
  </r>
  <r>
    <n v="1942"/>
    <s v="CA-2016-132094"/>
    <d v="2016-08-26T00:00:00"/>
    <x v="0"/>
    <x v="6"/>
    <x v="20"/>
    <x v="1"/>
    <x v="3"/>
    <s v="Vivek Grady"/>
    <x v="1"/>
    <x v="23"/>
    <n v="19140"/>
    <s v="OFF-AR-10004165"/>
    <x v="1"/>
    <s v="Art"/>
    <s v="Binney &amp; Smith inkTank Erasable Pocket Highlighter, Chisel Tip, Yellow"/>
    <n v="6000"/>
    <x v="3"/>
    <x v="9"/>
    <n v="0.2"/>
    <n v="3600"/>
    <n v="14400"/>
  </r>
  <r>
    <n v="1943"/>
    <s v="CA-2017-123001"/>
    <d v="2017-09-02T00:00:00"/>
    <x v="3"/>
    <x v="8"/>
    <x v="28"/>
    <x v="2"/>
    <x v="4"/>
    <s v="Anthony Witt"/>
    <x v="0"/>
    <x v="18"/>
    <n v="93309"/>
    <s v="OFF-AR-10001919"/>
    <x v="1"/>
    <s v="Art"/>
    <s v="OIC #2 Pencils, Medium Soft"/>
    <n v="2000"/>
    <x v="1"/>
    <x v="151"/>
    <n v="0"/>
    <n v="0"/>
    <n v="10000"/>
  </r>
  <r>
    <n v="1944"/>
    <s v="CA-2015-118955"/>
    <d v="2015-06-16T00:00:00"/>
    <x v="1"/>
    <x v="1"/>
    <x v="9"/>
    <x v="1"/>
    <x v="0"/>
    <s v="Lycoris Saunders"/>
    <x v="0"/>
    <x v="28"/>
    <n v="75051"/>
    <s v="OFF-EN-10001028"/>
    <x v="1"/>
    <s v="Envelopes"/>
    <s v="Staple envelope"/>
    <n v="29000"/>
    <x v="3"/>
    <x v="192"/>
    <n v="0.2"/>
    <n v="17400"/>
    <n v="69600"/>
  </r>
  <r>
    <n v="1945"/>
    <s v="US-2016-143448"/>
    <d v="2016-12-10T00:00:00"/>
    <x v="0"/>
    <x v="4"/>
    <x v="13"/>
    <x v="2"/>
    <x v="0"/>
    <s v="Mark Hamilton"/>
    <x v="0"/>
    <x v="2"/>
    <n v="46142"/>
    <s v="FUR-CH-10003379"/>
    <x v="0"/>
    <s v="Chairs"/>
    <s v="Global Commerce Series High-Back Swivel/Tilt Chairs"/>
    <n v="684000"/>
    <x v="1"/>
    <x v="756"/>
    <n v="0"/>
    <n v="0"/>
    <n v="3420000"/>
  </r>
  <r>
    <n v="1946"/>
    <s v="CA-2017-117863"/>
    <d v="2017-05-18T00:00:00"/>
    <x v="3"/>
    <x v="5"/>
    <x v="15"/>
    <x v="1"/>
    <x v="0"/>
    <s v="Toby Swindell"/>
    <x v="0"/>
    <x v="35"/>
    <n v="10024"/>
    <s v="FUR-FU-10002456"/>
    <x v="0"/>
    <s v="Furnishings"/>
    <s v="Master Caster Door Stop, Large Neon Orange"/>
    <n v="15000"/>
    <x v="0"/>
    <x v="1"/>
    <n v="0"/>
    <n v="0"/>
    <n v="30000"/>
  </r>
  <r>
    <n v="1947"/>
    <s v="CA-2017-160458"/>
    <d v="2017-05-27T00:00:00"/>
    <x v="3"/>
    <x v="5"/>
    <x v="8"/>
    <x v="1"/>
    <x v="0"/>
    <s v="Eric Hoffmann"/>
    <x v="0"/>
    <x v="6"/>
    <n v="38109"/>
    <s v="OFF-PA-10001166"/>
    <x v="1"/>
    <s v="Paper"/>
    <s v="Xerox 2"/>
    <n v="16000"/>
    <x v="1"/>
    <x v="191"/>
    <n v="0.2"/>
    <n v="16000"/>
    <n v="64000"/>
  </r>
  <r>
    <n v="1948"/>
    <s v="US-2016-142685"/>
    <d v="2016-06-23T00:00:00"/>
    <x v="0"/>
    <x v="1"/>
    <x v="27"/>
    <x v="3"/>
    <x v="0"/>
    <s v="Maureen Gnade"/>
    <x v="0"/>
    <x v="10"/>
    <n v="14215"/>
    <s v="OFF-SU-10000157"/>
    <x v="1"/>
    <s v="Supplies"/>
    <s v="Compact Automatic Electric Letter Opener"/>
    <n v="478000"/>
    <x v="2"/>
    <x v="757"/>
    <n v="0"/>
    <n v="0"/>
    <n v="3346000"/>
  </r>
  <r>
    <n v="1949"/>
    <s v="CA-2016-133144"/>
    <d v="2016-05-16T00:00:00"/>
    <x v="0"/>
    <x v="5"/>
    <x v="9"/>
    <x v="3"/>
    <x v="2"/>
    <s v="Denny Ordway"/>
    <x v="0"/>
    <x v="32"/>
    <n v="90036"/>
    <s v="OFF-PA-10004971"/>
    <x v="1"/>
    <s v="Paper"/>
    <s v="Xerox 196"/>
    <n v="18000"/>
    <x v="3"/>
    <x v="117"/>
    <n v="0"/>
    <n v="0"/>
    <n v="54000"/>
  </r>
  <r>
    <n v="1950"/>
    <s v="CA-2017-167871"/>
    <d v="2017-11-18T00:00:00"/>
    <x v="3"/>
    <x v="0"/>
    <x v="15"/>
    <x v="3"/>
    <x v="0"/>
    <s v="Art Ferguson"/>
    <x v="0"/>
    <x v="14"/>
    <n v="33030"/>
    <s v="OFF-PA-10001977"/>
    <x v="1"/>
    <s v="Paper"/>
    <s v="Xerox 194"/>
    <n v="45000"/>
    <x v="8"/>
    <x v="106"/>
    <n v="0.2"/>
    <n v="9000"/>
    <n v="36000"/>
  </r>
  <r>
    <n v="1951"/>
    <s v="CA-2016-119963"/>
    <d v="2016-11-18T00:00:00"/>
    <x v="0"/>
    <x v="0"/>
    <x v="15"/>
    <x v="3"/>
    <x v="4"/>
    <s v="Steve Nguyen"/>
    <x v="2"/>
    <x v="32"/>
    <n v="77506"/>
    <s v="OFF-AR-10003514"/>
    <x v="1"/>
    <s v="Art"/>
    <s v="4009 Highlighters by Sanford"/>
    <n v="10000"/>
    <x v="0"/>
    <x v="40"/>
    <n v="0.2"/>
    <n v="4000"/>
    <n v="16000"/>
  </r>
  <r>
    <n v="1952"/>
    <s v="CA-2014-121167"/>
    <d v="2014-11-28T00:00:00"/>
    <x v="2"/>
    <x v="0"/>
    <x v="22"/>
    <x v="2"/>
    <x v="0"/>
    <s v="Mary O'Rourke"/>
    <x v="0"/>
    <x v="16"/>
    <n v="11520"/>
    <s v="OFF-BI-10003676"/>
    <x v="1"/>
    <s v="Binders"/>
    <s v="GBC Standard Recycled Report Covers, Clear Plastic Sheets"/>
    <n v="10000"/>
    <x v="0"/>
    <x v="40"/>
    <n v="0.2"/>
    <n v="4000"/>
    <n v="16000"/>
  </r>
  <r>
    <n v="1953"/>
    <s v="US-2016-151862"/>
    <d v="2016-03-01T00:00:00"/>
    <x v="0"/>
    <x v="10"/>
    <x v="26"/>
    <x v="1"/>
    <x v="4"/>
    <s v="Odella Nelson"/>
    <x v="1"/>
    <x v="32"/>
    <n v="80219"/>
    <s v="TEC-PH-10003535"/>
    <x v="2"/>
    <s v="Phones"/>
    <s v="RCA ViSYS 25423RE1 Corded phone"/>
    <n v="160000"/>
    <x v="0"/>
    <x v="383"/>
    <n v="0.2"/>
    <n v="64000"/>
    <n v="256000"/>
  </r>
  <r>
    <n v="1954"/>
    <s v="CA-2017-152961"/>
    <d v="2017-01-15T00:00:00"/>
    <x v="3"/>
    <x v="9"/>
    <x v="4"/>
    <x v="1"/>
    <x v="0"/>
    <s v="Sanjit Chand"/>
    <x v="0"/>
    <x v="18"/>
    <n v="2169"/>
    <s v="OFF-PA-10004675"/>
    <x v="1"/>
    <s v="Paper"/>
    <s v="Telephone Message Books with Fax/Mobile Section, 5 1/2&quot; x 3 3/16&quot;"/>
    <n v="20000"/>
    <x v="0"/>
    <x v="144"/>
    <n v="0"/>
    <n v="0"/>
    <n v="40000"/>
  </r>
  <r>
    <n v="1955"/>
    <s v="CA-2014-133228"/>
    <d v="2014-04-04T00:00:00"/>
    <x v="2"/>
    <x v="3"/>
    <x v="18"/>
    <x v="3"/>
    <x v="4"/>
    <s v="Maurice Satty"/>
    <x v="0"/>
    <x v="34"/>
    <n v="48205"/>
    <s v="FUR-FU-10004020"/>
    <x v="0"/>
    <s v="Furnishings"/>
    <s v="Advantus Panel Wall Acrylic Frame"/>
    <n v="22000"/>
    <x v="8"/>
    <x v="96"/>
    <n v="0"/>
    <n v="0"/>
    <n v="22000"/>
  </r>
  <r>
    <n v="1956"/>
    <s v="CA-2016-114951"/>
    <d v="2016-06-26T00:00:00"/>
    <x v="0"/>
    <x v="1"/>
    <x v="20"/>
    <x v="3"/>
    <x v="0"/>
    <s v="Duane Noonan"/>
    <x v="0"/>
    <x v="16"/>
    <n v="94109"/>
    <s v="FUR-FU-10002364"/>
    <x v="0"/>
    <s v="Furnishings"/>
    <s v="Eldon Expressions Wood Desk Accessories, Oak"/>
    <n v="15000"/>
    <x v="3"/>
    <x v="106"/>
    <n v="0"/>
    <n v="0"/>
    <n v="45000"/>
  </r>
  <r>
    <n v="1957"/>
    <s v="CA-2016-156573"/>
    <d v="2016-05-29T00:00:00"/>
    <x v="0"/>
    <x v="5"/>
    <x v="25"/>
    <x v="4"/>
    <x v="0"/>
    <s v="Raymond Buch"/>
    <x v="0"/>
    <x v="16"/>
    <n v="37211"/>
    <s v="OFF-BI-10002414"/>
    <x v="1"/>
    <s v="Binders"/>
    <s v="GBC ProClick Spines for 32-Hole Punch"/>
    <n v="12000"/>
    <x v="3"/>
    <x v="239"/>
    <n v="0.7"/>
    <n v="25200"/>
    <n v="10800"/>
  </r>
  <r>
    <n v="1958"/>
    <s v="CA-2015-113901"/>
    <d v="2015-10-19T00:00:00"/>
    <x v="1"/>
    <x v="2"/>
    <x v="12"/>
    <x v="3"/>
    <x v="0"/>
    <s v="Nicole Hansen"/>
    <x v="1"/>
    <x v="35"/>
    <n v="48227"/>
    <s v="OFF-BI-10001249"/>
    <x v="1"/>
    <s v="Binders"/>
    <s v="Avery Heavy-Duty EZD View Binder with Locking Rings"/>
    <n v="6000"/>
    <x v="4"/>
    <x v="239"/>
    <n v="0"/>
    <n v="0"/>
    <n v="36000"/>
  </r>
  <r>
    <n v="1959"/>
    <s v="CA-2017-134838"/>
    <d v="2017-02-19T00:00:00"/>
    <x v="3"/>
    <x v="11"/>
    <x v="12"/>
    <x v="4"/>
    <x v="4"/>
    <s v="Emily Ducich"/>
    <x v="2"/>
    <x v="27"/>
    <n v="90045"/>
    <s v="OFF-AR-10000634"/>
    <x v="1"/>
    <s v="Art"/>
    <s v="Newell 320"/>
    <n v="7000"/>
    <x v="3"/>
    <x v="67"/>
    <n v="0"/>
    <n v="0"/>
    <n v="21000"/>
  </r>
  <r>
    <n v="1960"/>
    <s v="CA-2016-120257"/>
    <d v="2016-09-22T00:00:00"/>
    <x v="0"/>
    <x v="8"/>
    <x v="6"/>
    <x v="3"/>
    <x v="4"/>
    <s v="Pierre Wener"/>
    <x v="0"/>
    <x v="29"/>
    <n v="19140"/>
    <s v="OFF-AR-10003481"/>
    <x v="1"/>
    <s v="Art"/>
    <s v="Newell 348"/>
    <n v="8000"/>
    <x v="3"/>
    <x v="13"/>
    <n v="0.2"/>
    <n v="4800"/>
    <n v="19200"/>
  </r>
  <r>
    <n v="1961"/>
    <s v="CA-2014-164910"/>
    <d v="2014-11-12T00:00:00"/>
    <x v="2"/>
    <x v="0"/>
    <x v="1"/>
    <x v="2"/>
    <x v="4"/>
    <s v="Denise Monton"/>
    <x v="1"/>
    <x v="27"/>
    <n v="28806"/>
    <s v="OFF-AR-10003651"/>
    <x v="1"/>
    <s v="Art"/>
    <s v="Newell 350"/>
    <n v="10000"/>
    <x v="3"/>
    <x v="1"/>
    <n v="0.2"/>
    <n v="6000"/>
    <n v="24000"/>
  </r>
  <r>
    <n v="1962"/>
    <s v="CA-2016-149902"/>
    <d v="2016-04-01T00:00:00"/>
    <x v="0"/>
    <x v="3"/>
    <x v="26"/>
    <x v="3"/>
    <x v="0"/>
    <s v="Don Weiss"/>
    <x v="0"/>
    <x v="5"/>
    <n v="10024"/>
    <s v="OFF-AR-10002956"/>
    <x v="1"/>
    <s v="Art"/>
    <s v="Boston 16801 Nautilus Battery Pencil Sharpener"/>
    <n v="36000"/>
    <x v="6"/>
    <x v="11"/>
    <n v="0"/>
    <n v="0"/>
    <n v="144000"/>
  </r>
  <r>
    <n v="1963"/>
    <s v="CA-2016-146010"/>
    <d v="2016-05-20T00:00:00"/>
    <x v="0"/>
    <x v="5"/>
    <x v="14"/>
    <x v="4"/>
    <x v="1"/>
    <s v="Eugene Hildebrand"/>
    <x v="2"/>
    <x v="27"/>
    <n v="80906"/>
    <s v="OFF-BI-10003638"/>
    <x v="1"/>
    <s v="Binders"/>
    <s v="GBC Durable Plastic Covers"/>
    <n v="59000"/>
    <x v="2"/>
    <x v="66"/>
    <n v="0.7"/>
    <n v="289100"/>
    <n v="123900"/>
  </r>
  <r>
    <n v="1964"/>
    <s v="US-2015-163685"/>
    <d v="2015-06-01T00:00:00"/>
    <x v="1"/>
    <x v="1"/>
    <x v="26"/>
    <x v="1"/>
    <x v="4"/>
    <s v="Katrina Edelman"/>
    <x v="1"/>
    <x v="18"/>
    <n v="78207"/>
    <s v="OFF-BI-10001890"/>
    <x v="1"/>
    <s v="Binders"/>
    <s v="Avery Poly Binder Pockets"/>
    <n v="8000"/>
    <x v="7"/>
    <x v="119"/>
    <n v="0.8"/>
    <n v="51200"/>
    <n v="12800"/>
  </r>
  <r>
    <n v="1965"/>
    <s v="CA-2014-135090"/>
    <d v="2014-11-22T00:00:00"/>
    <x v="2"/>
    <x v="0"/>
    <x v="6"/>
    <x v="3"/>
    <x v="4"/>
    <s v="Susan Pistek"/>
    <x v="0"/>
    <x v="20"/>
    <n v="90036"/>
    <s v="OFF-PA-10002245"/>
    <x v="1"/>
    <s v="Paper"/>
    <s v="Xerox 1895"/>
    <n v="10000"/>
    <x v="5"/>
    <x v="15"/>
    <n v="0"/>
    <n v="0"/>
    <n v="90000"/>
  </r>
  <r>
    <n v="1966"/>
    <s v="CA-2015-132374"/>
    <d v="2015-02-22T00:00:00"/>
    <x v="1"/>
    <x v="11"/>
    <x v="6"/>
    <x v="3"/>
    <x v="0"/>
    <s v="Penelope Sewall"/>
    <x v="2"/>
    <x v="33"/>
    <n v="48310"/>
    <s v="OFF-AR-10001615"/>
    <x v="1"/>
    <s v="Art"/>
    <s v="Newell 34"/>
    <n v="112000"/>
    <x v="6"/>
    <x v="516"/>
    <n v="0"/>
    <n v="0"/>
    <n v="448000"/>
  </r>
  <r>
    <n v="1967"/>
    <s v="CA-2016-167556"/>
    <d v="2016-03-29T00:00:00"/>
    <x v="0"/>
    <x v="10"/>
    <x v="25"/>
    <x v="1"/>
    <x v="4"/>
    <s v="Janet Martin"/>
    <x v="0"/>
    <x v="0"/>
    <n v="10009"/>
    <s v="OFF-PA-10000466"/>
    <x v="1"/>
    <s v="Paper"/>
    <s v="Memo Book, 100 Message Capacity, 5 3/8” x 11”"/>
    <n v="14000"/>
    <x v="0"/>
    <x v="26"/>
    <n v="0"/>
    <n v="0"/>
    <n v="28000"/>
  </r>
  <r>
    <n v="1968"/>
    <s v="US-2016-116400"/>
    <d v="2016-10-22T00:00:00"/>
    <x v="0"/>
    <x v="2"/>
    <x v="6"/>
    <x v="4"/>
    <x v="3"/>
    <s v="Eric Barreto"/>
    <x v="0"/>
    <x v="22"/>
    <n v="23223"/>
    <s v="FUR-FU-10003731"/>
    <x v="0"/>
    <s v="Furnishings"/>
    <s v="Eldon Expressions Wood and Plastic Desk Accessories, Oak"/>
    <n v="40000"/>
    <x v="6"/>
    <x v="105"/>
    <n v="0"/>
    <n v="0"/>
    <n v="160000"/>
  </r>
  <r>
    <n v="1969"/>
    <s v="CA-2017-101308"/>
    <d v="2017-10-02T00:00:00"/>
    <x v="3"/>
    <x v="2"/>
    <x v="28"/>
    <x v="0"/>
    <x v="0"/>
    <s v="Frank Gastineau"/>
    <x v="2"/>
    <x v="36"/>
    <n v="98105"/>
    <s v="OFF-FA-10002780"/>
    <x v="1"/>
    <s v="Fasteners"/>
    <s v="Staples"/>
    <n v="9000"/>
    <x v="3"/>
    <x v="60"/>
    <n v="0"/>
    <n v="0"/>
    <n v="27000"/>
  </r>
  <r>
    <n v="1970"/>
    <s v="CA-2014-114517"/>
    <d v="2014-12-23T00:00:00"/>
    <x v="2"/>
    <x v="4"/>
    <x v="27"/>
    <x v="0"/>
    <x v="4"/>
    <s v="Tiffany House"/>
    <x v="1"/>
    <x v="19"/>
    <n v="10024"/>
    <s v="FUR-TA-10001676"/>
    <x v="0"/>
    <s v="Tables"/>
    <s v="Hon 61000 Series Interactive Training Tables"/>
    <n v="80000"/>
    <x v="0"/>
    <x v="105"/>
    <n v="0.4"/>
    <n v="64000"/>
    <n v="96000"/>
  </r>
  <r>
    <n v="1971"/>
    <s v="CA-2017-119564"/>
    <d v="2017-12-15T00:00:00"/>
    <x v="3"/>
    <x v="4"/>
    <x v="4"/>
    <x v="0"/>
    <x v="0"/>
    <s v="Paul Lucas"/>
    <x v="2"/>
    <x v="32"/>
    <n v="98115"/>
    <s v="FUR-FU-10003096"/>
    <x v="0"/>
    <s v="Furnishings"/>
    <s v="Master Giant Foot Doorstop, Safety Yellow"/>
    <n v="31000"/>
    <x v="3"/>
    <x v="356"/>
    <n v="0"/>
    <n v="0"/>
    <n v="93000"/>
  </r>
  <r>
    <n v="1972"/>
    <s v="CA-2016-135265"/>
    <d v="2016-07-07T00:00:00"/>
    <x v="0"/>
    <x v="7"/>
    <x v="29"/>
    <x v="1"/>
    <x v="0"/>
    <s v="Christopher Conant"/>
    <x v="0"/>
    <x v="24"/>
    <n v="90045"/>
    <s v="FUR-CH-10003061"/>
    <x v="0"/>
    <s v="Chairs"/>
    <s v="Global Leather Task Chair, Black"/>
    <n v="216000"/>
    <x v="6"/>
    <x v="538"/>
    <n v="0.2"/>
    <n v="172800"/>
    <n v="691200"/>
  </r>
  <r>
    <n v="1973"/>
    <s v="CA-2016-108735"/>
    <d v="2016-04-17T00:00:00"/>
    <x v="0"/>
    <x v="3"/>
    <x v="11"/>
    <x v="2"/>
    <x v="4"/>
    <s v="Jessica Myrick"/>
    <x v="0"/>
    <x v="33"/>
    <n v="90712"/>
    <s v="FUR-BO-10003441"/>
    <x v="0"/>
    <s v="Bookcases"/>
    <s v="Bush Westfield Collection Bookcases, Fully Assembled"/>
    <n v="324000"/>
    <x v="3"/>
    <x v="279"/>
    <n v="0.15"/>
    <n v="145800"/>
    <n v="826200"/>
  </r>
  <r>
    <n v="1974"/>
    <s v="CA-2017-112333"/>
    <d v="2017-04-08T00:00:00"/>
    <x v="3"/>
    <x v="3"/>
    <x v="0"/>
    <x v="1"/>
    <x v="0"/>
    <s v="Karen Ferguson"/>
    <x v="2"/>
    <x v="6"/>
    <n v="7060"/>
    <s v="OFF-ST-10001780"/>
    <x v="1"/>
    <s v="Storage"/>
    <s v="Tennsco 16-Compartment Lockers with Coat Rack"/>
    <n v="1296000"/>
    <x v="6"/>
    <x v="130"/>
    <n v="0"/>
    <n v="0"/>
    <n v="5184000"/>
  </r>
  <r>
    <n v="1975"/>
    <s v="US-2016-159415"/>
    <d v="2016-04-17T00:00:00"/>
    <x v="0"/>
    <x v="3"/>
    <x v="11"/>
    <x v="1"/>
    <x v="4"/>
    <s v="Charles Sheldon"/>
    <x v="1"/>
    <x v="26"/>
    <n v="38401"/>
    <s v="FUR-FU-10003798"/>
    <x v="0"/>
    <s v="Furnishings"/>
    <s v="Ultra Door Kickplate, 8&quot;H x 34&quot;W"/>
    <n v="80000"/>
    <x v="1"/>
    <x v="122"/>
    <n v="0.2"/>
    <n v="80000"/>
    <n v="320000"/>
  </r>
  <r>
    <n v="1976"/>
    <s v="CA-2014-122588"/>
    <d v="2014-11-25T00:00:00"/>
    <x v="2"/>
    <x v="0"/>
    <x v="10"/>
    <x v="2"/>
    <x v="4"/>
    <s v="Andy Reiter"/>
    <x v="0"/>
    <x v="14"/>
    <n v="2895"/>
    <s v="FUR-FU-10001095"/>
    <x v="0"/>
    <s v="Furnishings"/>
    <s v="DAX Black Cherry Wood-Tone Poster Frame"/>
    <n v="128000"/>
    <x v="0"/>
    <x v="153"/>
    <n v="0"/>
    <n v="0"/>
    <n v="256000"/>
  </r>
  <r>
    <n v="1977"/>
    <s v="CA-2014-137589"/>
    <d v="2014-11-03T00:00:00"/>
    <x v="2"/>
    <x v="0"/>
    <x v="21"/>
    <x v="1"/>
    <x v="0"/>
    <s v="Maxwell Schwartz"/>
    <x v="0"/>
    <x v="31"/>
    <n v="17602"/>
    <s v="OFF-SU-10000157"/>
    <x v="1"/>
    <s v="Supplies"/>
    <s v="Compact Automatic Electric Letter Opener"/>
    <n v="478000"/>
    <x v="3"/>
    <x v="48"/>
    <n v="0.2"/>
    <n v="286800"/>
    <n v="1147200"/>
  </r>
  <r>
    <n v="1978"/>
    <s v="CA-2015-161998"/>
    <d v="2015-05-01T00:00:00"/>
    <x v="1"/>
    <x v="5"/>
    <x v="26"/>
    <x v="3"/>
    <x v="0"/>
    <s v="David Bremer"/>
    <x v="1"/>
    <x v="30"/>
    <n v="33614"/>
    <s v="FUR-FU-10001095"/>
    <x v="0"/>
    <s v="Furnishings"/>
    <s v="DAX Black Cherry Wood-Tone Poster Frame"/>
    <n v="128000"/>
    <x v="3"/>
    <x v="227"/>
    <n v="0.2"/>
    <n v="76800"/>
    <n v="307200"/>
  </r>
  <r>
    <n v="1979"/>
    <s v="CA-2015-105627"/>
    <d v="2015-03-08T00:00:00"/>
    <x v="1"/>
    <x v="10"/>
    <x v="0"/>
    <x v="1"/>
    <x v="4"/>
    <s v="Dana Kaydos"/>
    <x v="0"/>
    <x v="31"/>
    <n v="53142"/>
    <s v="FUR-BO-10002916"/>
    <x v="0"/>
    <s v="Bookcases"/>
    <s v="Rush Hierlooms Collection 1&quot; Thick Stackable Bookcases"/>
    <n v="436000"/>
    <x v="3"/>
    <x v="596"/>
    <n v="0"/>
    <n v="0"/>
    <n v="1308000"/>
  </r>
  <r>
    <n v="1980"/>
    <s v="US-2015-149629"/>
    <d v="2015-07-17T00:00:00"/>
    <x v="1"/>
    <x v="7"/>
    <x v="11"/>
    <x v="3"/>
    <x v="0"/>
    <s v="Michael Paige"/>
    <x v="1"/>
    <x v="0"/>
    <n v="34952"/>
    <s v="FUR-BO-10004709"/>
    <x v="0"/>
    <s v="Bookcases"/>
    <s v="Bush Westfield Collection Bookcases, Medium Cherry Finish"/>
    <n v="232000"/>
    <x v="1"/>
    <x v="758"/>
    <n v="0.2"/>
    <n v="232000"/>
    <n v="928000"/>
  </r>
  <r>
    <n v="1981"/>
    <s v="CA-2014-116834"/>
    <d v="2014-10-11T00:00:00"/>
    <x v="2"/>
    <x v="2"/>
    <x v="2"/>
    <x v="0"/>
    <x v="4"/>
    <s v="Dean percer"/>
    <x v="2"/>
    <x v="23"/>
    <n v="98115"/>
    <s v="FUR-FU-10001196"/>
    <x v="0"/>
    <s v="Furnishings"/>
    <s v="DAX Cubicle Frames - 8x10"/>
    <n v="17000"/>
    <x v="10"/>
    <x v="759"/>
    <n v="0"/>
    <n v="0"/>
    <n v="187000"/>
  </r>
  <r>
    <n v="1982"/>
    <s v="CA-2016-145730"/>
    <d v="2016-03-03T00:00:00"/>
    <x v="0"/>
    <x v="10"/>
    <x v="21"/>
    <x v="0"/>
    <x v="4"/>
    <s v="Chris Cortes"/>
    <x v="0"/>
    <x v="29"/>
    <n v="78207"/>
    <s v="FUR-TA-10004915"/>
    <x v="0"/>
    <s v="Tables"/>
    <s v="Office Impressions End Table, 20-1/2&quot;H x 24&quot;W x 20&quot;D"/>
    <n v="1489000"/>
    <x v="3"/>
    <x v="760"/>
    <n v="0.3"/>
    <n v="1340100"/>
    <n v="3126900"/>
  </r>
  <r>
    <n v="1983"/>
    <s v="US-2015-168732"/>
    <d v="2015-12-10T00:00:00"/>
    <x v="1"/>
    <x v="4"/>
    <x v="13"/>
    <x v="0"/>
    <x v="0"/>
    <s v="Khloe Miller"/>
    <x v="0"/>
    <x v="1"/>
    <n v="30076"/>
    <s v="OFF-AR-10003087"/>
    <x v="1"/>
    <s v="Art"/>
    <s v="Staples in misc. colors"/>
    <n v="2000"/>
    <x v="8"/>
    <x v="311"/>
    <n v="0"/>
    <n v="0"/>
    <n v="2000"/>
  </r>
  <r>
    <n v="1984"/>
    <s v="CA-2015-107468"/>
    <d v="2015-12-18T00:00:00"/>
    <x v="1"/>
    <x v="4"/>
    <x v="15"/>
    <x v="2"/>
    <x v="0"/>
    <s v="Michael Kennedy"/>
    <x v="1"/>
    <x v="19"/>
    <n v="80027"/>
    <s v="OFF-AR-10000634"/>
    <x v="1"/>
    <s v="Art"/>
    <s v="Newell 320"/>
    <n v="7000"/>
    <x v="0"/>
    <x v="287"/>
    <n v="0.2"/>
    <n v="2800"/>
    <n v="11200"/>
  </r>
  <r>
    <n v="1985"/>
    <s v="CA-2017-144463"/>
    <d v="2017-01-01T00:00:00"/>
    <x v="3"/>
    <x v="9"/>
    <x v="26"/>
    <x v="3"/>
    <x v="4"/>
    <s v="Steven Cartwright"/>
    <x v="0"/>
    <x v="24"/>
    <n v="90036"/>
    <s v="FUR-FU-10001215"/>
    <x v="0"/>
    <s v="Furnishings"/>
    <s v="Howard Miller 11-1/2&quot; Diameter Brentwood Wall Clock"/>
    <n v="475000"/>
    <x v="10"/>
    <x v="761"/>
    <n v="0"/>
    <n v="0"/>
    <n v="5225000"/>
  </r>
  <r>
    <n v="1986"/>
    <s v="CA-2017-100811"/>
    <d v="2017-11-21T00:00:00"/>
    <x v="3"/>
    <x v="0"/>
    <x v="30"/>
    <x v="2"/>
    <x v="4"/>
    <s v="Cindy Chapman"/>
    <x v="0"/>
    <x v="26"/>
    <n v="19143"/>
    <s v="OFF-PA-10001204"/>
    <x v="1"/>
    <s v="Paper"/>
    <s v="Xerox 1972"/>
    <n v="9000"/>
    <x v="0"/>
    <x v="9"/>
    <n v="0.2"/>
    <n v="3600"/>
    <n v="14400"/>
  </r>
  <r>
    <n v="1987"/>
    <s v="CA-2015-153612"/>
    <d v="2015-12-22T00:00:00"/>
    <x v="1"/>
    <x v="4"/>
    <x v="6"/>
    <x v="1"/>
    <x v="0"/>
    <s v="Beth Thompson"/>
    <x v="2"/>
    <x v="24"/>
    <n v="54880"/>
    <s v="OFF-AR-10000203"/>
    <x v="1"/>
    <s v="Art"/>
    <s v="Newell 336"/>
    <n v="24000"/>
    <x v="6"/>
    <x v="47"/>
    <n v="0"/>
    <n v="0"/>
    <n v="96000"/>
  </r>
  <r>
    <n v="1988"/>
    <s v="CA-2015-165624"/>
    <d v="2015-08-23T00:00:00"/>
    <x v="1"/>
    <x v="6"/>
    <x v="27"/>
    <x v="1"/>
    <x v="0"/>
    <s v="Fred Harton"/>
    <x v="0"/>
    <x v="22"/>
    <n v="30318"/>
    <s v="OFF-AP-10000828"/>
    <x v="1"/>
    <s v="Appliances"/>
    <s v="Avanti 4.4 Cu. Ft. Refrigerator"/>
    <n v="435000"/>
    <x v="3"/>
    <x v="434"/>
    <n v="0"/>
    <n v="0"/>
    <n v="1305000"/>
  </r>
  <r>
    <n v="1989"/>
    <s v="CA-2014-154963"/>
    <d v="2014-06-22T00:00:00"/>
    <x v="2"/>
    <x v="1"/>
    <x v="6"/>
    <x v="2"/>
    <x v="4"/>
    <s v="Anna Andreadi"/>
    <x v="0"/>
    <x v="33"/>
    <n v="19013"/>
    <s v="FUR-CH-10004698"/>
    <x v="0"/>
    <s v="Chairs"/>
    <s v="Padded Folding Chairs, Black, 4/Carton"/>
    <n v="397000"/>
    <x v="3"/>
    <x v="762"/>
    <n v="0.3"/>
    <n v="357300"/>
    <n v="833700"/>
  </r>
  <r>
    <n v="1990"/>
    <s v="CA-2017-130764"/>
    <d v="2017-10-27T00:00:00"/>
    <x v="3"/>
    <x v="2"/>
    <x v="8"/>
    <x v="0"/>
    <x v="0"/>
    <s v="Jack O'Briant"/>
    <x v="1"/>
    <x v="0"/>
    <n v="94110"/>
    <s v="FUR-BO-10003034"/>
    <x v="0"/>
    <s v="Bookcases"/>
    <s v="O'Sullivan Elevations Bookcase, Cherry Finish"/>
    <n v="184000"/>
    <x v="1"/>
    <x v="362"/>
    <n v="0.15"/>
    <n v="138000"/>
    <n v="782000"/>
  </r>
  <r>
    <n v="1991"/>
    <s v="CA-2017-139311"/>
    <d v="2017-08-11T00:00:00"/>
    <x v="3"/>
    <x v="6"/>
    <x v="2"/>
    <x v="3"/>
    <x v="4"/>
    <s v="Sylvia Foulston"/>
    <x v="1"/>
    <x v="23"/>
    <n v="76021"/>
    <s v="OFF-PA-10001776"/>
    <x v="1"/>
    <s v="Paper"/>
    <s v="Wirebound Message Books, Four 2 3/4&quot; x 5&quot; Forms per Page, 600 Sets per Book"/>
    <n v="30000"/>
    <x v="6"/>
    <x v="160"/>
    <n v="0.2"/>
    <n v="24000"/>
    <n v="96000"/>
  </r>
  <r>
    <n v="1992"/>
    <s v="CA-2017-124296"/>
    <d v="2017-12-24T00:00:00"/>
    <x v="3"/>
    <x v="4"/>
    <x v="16"/>
    <x v="2"/>
    <x v="4"/>
    <s v="Christine Sundaresam"/>
    <x v="0"/>
    <x v="24"/>
    <n v="70506"/>
    <s v="TEC-MA-10003183"/>
    <x v="2"/>
    <s v="Machines"/>
    <s v="DYMO CardScan Personal V9 Business Card Scanner"/>
    <n v="480000"/>
    <x v="3"/>
    <x v="226"/>
    <n v="0"/>
    <n v="0"/>
    <n v="1440000"/>
  </r>
  <r>
    <n v="1993"/>
    <s v="CA-2016-169957"/>
    <d v="2016-09-26T00:00:00"/>
    <x v="0"/>
    <x v="8"/>
    <x v="20"/>
    <x v="2"/>
    <x v="0"/>
    <s v="Steve Nguyen"/>
    <x v="2"/>
    <x v="36"/>
    <n v="98042"/>
    <s v="OFF-AP-10000576"/>
    <x v="1"/>
    <s v="Appliances"/>
    <s v="Belkin 7 Outlet SurgeMaster II"/>
    <n v="356000"/>
    <x v="4"/>
    <x v="763"/>
    <n v="0"/>
    <n v="0"/>
    <n v="2136000"/>
  </r>
  <r>
    <n v="1994"/>
    <s v="US-2016-108777"/>
    <d v="2016-12-12T00:00:00"/>
    <x v="0"/>
    <x v="4"/>
    <x v="1"/>
    <x v="1"/>
    <x v="0"/>
    <s v="Jim Mitchum"/>
    <x v="1"/>
    <x v="13"/>
    <n v="44052"/>
    <s v="OFF-BI-10003982"/>
    <x v="1"/>
    <s v="Binders"/>
    <s v="Wilson Jones Century Plastic Molded Ring Binders"/>
    <n v="13000"/>
    <x v="3"/>
    <x v="136"/>
    <n v="0.7"/>
    <n v="27300"/>
    <n v="11700"/>
  </r>
  <r>
    <n v="1995"/>
    <s v="CA-2015-148859"/>
    <d v="2015-12-28T00:00:00"/>
    <x v="1"/>
    <x v="4"/>
    <x v="22"/>
    <x v="2"/>
    <x v="0"/>
    <s v="Fred Harton"/>
    <x v="0"/>
    <x v="15"/>
    <n v="60623"/>
    <s v="OFF-ST-10004950"/>
    <x v="1"/>
    <s v="Storage"/>
    <s v="Tenex Personal Filing Tote With Secure Closure Lid, Black/Frost"/>
    <n v="112000"/>
    <x v="0"/>
    <x v="127"/>
    <n v="0.2"/>
    <n v="44800"/>
    <n v="179200"/>
  </r>
  <r>
    <n v="1996"/>
    <s v="CA-2014-110786"/>
    <d v="2014-12-29T00:00:00"/>
    <x v="2"/>
    <x v="4"/>
    <x v="25"/>
    <x v="2"/>
    <x v="1"/>
    <s v="Anthony Johnson"/>
    <x v="1"/>
    <x v="3"/>
    <n v="94110"/>
    <s v="FUR-FU-10000550"/>
    <x v="0"/>
    <s v="Furnishings"/>
    <s v="Stacking Trays by OIC"/>
    <n v="25000"/>
    <x v="1"/>
    <x v="764"/>
    <n v="0"/>
    <n v="0"/>
    <n v="125000"/>
  </r>
  <r>
    <n v="1997"/>
    <s v="CA-2015-137750"/>
    <d v="2015-06-25T00:00:00"/>
    <x v="1"/>
    <x v="1"/>
    <x v="10"/>
    <x v="2"/>
    <x v="4"/>
    <s v="Jill Fjeld"/>
    <x v="0"/>
    <x v="36"/>
    <n v="94110"/>
    <s v="FUR-FU-10001979"/>
    <x v="0"/>
    <s v="Furnishings"/>
    <s v="Dana Halogen Swing-Arm Architect Lamp"/>
    <n v="205000"/>
    <x v="1"/>
    <x v="765"/>
    <n v="0"/>
    <n v="0"/>
    <n v="1025000"/>
  </r>
  <r>
    <n v="1998"/>
    <s v="CA-2015-136378"/>
    <d v="2015-04-02T00:00:00"/>
    <x v="1"/>
    <x v="3"/>
    <x v="28"/>
    <x v="2"/>
    <x v="0"/>
    <s v="Cari Sayre"/>
    <x v="1"/>
    <x v="6"/>
    <n v="77070"/>
    <s v="OFF-BI-10003707"/>
    <x v="1"/>
    <s v="Binders"/>
    <s v="Aluminum Screw Posts"/>
    <n v="37000"/>
    <x v="3"/>
    <x v="176"/>
    <n v="0.8"/>
    <n v="88800"/>
    <n v="22200"/>
  </r>
  <r>
    <n v="1999"/>
    <s v="CA-2017-100356"/>
    <d v="2017-10-21T00:00:00"/>
    <x v="3"/>
    <x v="2"/>
    <x v="30"/>
    <x v="0"/>
    <x v="0"/>
    <s v="Susan Pistek"/>
    <x v="0"/>
    <x v="6"/>
    <n v="60653"/>
    <s v="OFF-AP-10002191"/>
    <x v="1"/>
    <s v="Appliances"/>
    <s v="Belkin 8 Outlet SurgeMaster II Gold Surge Protector"/>
    <n v="120000"/>
    <x v="0"/>
    <x v="139"/>
    <n v="0.8"/>
    <n v="192000"/>
    <n v="48000"/>
  </r>
  <r>
    <n v="2000"/>
    <s v="US-2015-166520"/>
    <d v="2015-07-16T00:00:00"/>
    <x v="1"/>
    <x v="7"/>
    <x v="9"/>
    <x v="1"/>
    <x v="0"/>
    <s v="Katrina Edelman"/>
    <x v="1"/>
    <x v="16"/>
    <n v="10035"/>
    <s v="OFF-PA-10000501"/>
    <x v="1"/>
    <s v="Paper"/>
    <s v="Petty Cash Envelope"/>
    <n v="87000"/>
    <x v="3"/>
    <x v="346"/>
    <n v="0"/>
    <n v="0"/>
    <n v="261000"/>
  </r>
  <r>
    <n v="2001"/>
    <s v="CA-2017-136350"/>
    <d v="2017-06-24T00:00:00"/>
    <x v="3"/>
    <x v="1"/>
    <x v="16"/>
    <x v="3"/>
    <x v="4"/>
    <s v="George Ashbrook"/>
    <x v="0"/>
    <x v="29"/>
    <n v="10011"/>
    <s v="FUR-FU-10003601"/>
    <x v="0"/>
    <s v="Furnishings"/>
    <s v="Deflect-o RollaMat Studded, Beveled Mat for Medium Pile Carpeting"/>
    <n v="517000"/>
    <x v="3"/>
    <x v="766"/>
    <n v="0"/>
    <n v="0"/>
    <n v="1551000"/>
  </r>
  <r>
    <n v="2002"/>
    <s v="CA-2014-122931"/>
    <d v="2014-09-29T00:00:00"/>
    <x v="2"/>
    <x v="8"/>
    <x v="25"/>
    <x v="3"/>
    <x v="3"/>
    <s v="Suzanne McNair"/>
    <x v="1"/>
    <x v="22"/>
    <n v="19134"/>
    <s v="OFF-AR-10003469"/>
    <x v="1"/>
    <s v="Art"/>
    <s v="Nontoxic Chalk"/>
    <n v="3000"/>
    <x v="3"/>
    <x v="224"/>
    <n v="0.2"/>
    <n v="1800"/>
    <n v="7200"/>
  </r>
  <r>
    <n v="2003"/>
    <s v="CA-2014-163034"/>
    <d v="2014-11-24T00:00:00"/>
    <x v="2"/>
    <x v="0"/>
    <x v="16"/>
    <x v="2"/>
    <x v="0"/>
    <s v="Darren Koutras"/>
    <x v="0"/>
    <x v="31"/>
    <n v="60610"/>
    <s v="OFF-ST-10000046"/>
    <x v="1"/>
    <s v="Storage"/>
    <s v="Fellowes Super Stor/Drawer Files"/>
    <n v="485000"/>
    <x v="1"/>
    <x v="767"/>
    <n v="0.2"/>
    <n v="485000"/>
    <n v="1940000"/>
  </r>
  <r>
    <n v="2004"/>
    <s v="CA-2015-124058"/>
    <d v="2015-11-20T00:00:00"/>
    <x v="1"/>
    <x v="0"/>
    <x v="14"/>
    <x v="2"/>
    <x v="2"/>
    <s v="Lena Creighton"/>
    <x v="0"/>
    <x v="0"/>
    <n v="94601"/>
    <s v="TEC-PH-10004774"/>
    <x v="2"/>
    <s v="Phones"/>
    <s v="Gear Head AU3700S Headset"/>
    <n v="73000"/>
    <x v="2"/>
    <x v="768"/>
    <n v="0.2"/>
    <n v="102200"/>
    <n v="408800"/>
  </r>
  <r>
    <n v="2005"/>
    <s v="CA-2016-129196"/>
    <d v="2016-11-01T00:00:00"/>
    <x v="0"/>
    <x v="0"/>
    <x v="26"/>
    <x v="3"/>
    <x v="0"/>
    <s v="Xylona Preis"/>
    <x v="0"/>
    <x v="3"/>
    <n v="60610"/>
    <s v="TEC-AC-10002473"/>
    <x v="2"/>
    <s v="Accessories"/>
    <s v="Maxell 4.7GB DVD-R"/>
    <n v="86000"/>
    <x v="3"/>
    <x v="283"/>
    <n v="0.2"/>
    <n v="51600"/>
    <n v="206400"/>
  </r>
  <r>
    <n v="2006"/>
    <s v="US-2015-138716"/>
    <d v="2015-09-17T00:00:00"/>
    <x v="1"/>
    <x v="8"/>
    <x v="11"/>
    <x v="4"/>
    <x v="3"/>
    <s v="Cari Sayre"/>
    <x v="1"/>
    <x v="34"/>
    <n v="98105"/>
    <s v="OFF-BI-10001628"/>
    <x v="1"/>
    <s v="Binders"/>
    <s v="Acco Data Flex Cable Posts For Top &amp; Bottom Load Binders, 6&quot; Capacity"/>
    <n v="21000"/>
    <x v="3"/>
    <x v="42"/>
    <n v="0.2"/>
    <n v="12600"/>
    <n v="50400"/>
  </r>
  <r>
    <n v="2007"/>
    <s v="US-2016-122182"/>
    <d v="2016-03-10T00:00:00"/>
    <x v="0"/>
    <x v="10"/>
    <x v="13"/>
    <x v="2"/>
    <x v="0"/>
    <s v="Bryan Davis"/>
    <x v="0"/>
    <x v="22"/>
    <n v="19143"/>
    <s v="TEC-AC-10002800"/>
    <x v="2"/>
    <s v="Accessories"/>
    <s v="Plantronics Audio 478 Stereo USB Headset"/>
    <n v="200000"/>
    <x v="8"/>
    <x v="282"/>
    <n v="0.2"/>
    <n v="40000"/>
    <n v="160000"/>
  </r>
  <r>
    <n v="2008"/>
    <s v="US-2014-130358"/>
    <d v="2014-06-23T00:00:00"/>
    <x v="2"/>
    <x v="1"/>
    <x v="27"/>
    <x v="3"/>
    <x v="4"/>
    <s v="Denise Leinenbach"/>
    <x v="0"/>
    <x v="15"/>
    <n v="28027"/>
    <s v="OFF-AR-10002766"/>
    <x v="1"/>
    <s v="Art"/>
    <s v="Prang Drawing Pencil Set"/>
    <n v="21000"/>
    <x v="5"/>
    <x v="396"/>
    <n v="0.2"/>
    <n v="37800"/>
    <n v="151200"/>
  </r>
  <r>
    <n v="2009"/>
    <s v="CA-2014-102673"/>
    <d v="2014-11-01T00:00:00"/>
    <x v="2"/>
    <x v="0"/>
    <x v="26"/>
    <x v="1"/>
    <x v="0"/>
    <s v="Ken Heidel"/>
    <x v="1"/>
    <x v="10"/>
    <n v="28205"/>
    <s v="OFF-FA-10003021"/>
    <x v="1"/>
    <s v="Fasteners"/>
    <s v="Staples"/>
    <n v="4000"/>
    <x v="1"/>
    <x v="40"/>
    <n v="0.2"/>
    <n v="4000"/>
    <n v="16000"/>
  </r>
  <r>
    <n v="2010"/>
    <s v="CA-2016-145303"/>
    <d v="2016-08-28T00:00:00"/>
    <x v="0"/>
    <x v="6"/>
    <x v="22"/>
    <x v="3"/>
    <x v="0"/>
    <s v="Tom Prescott"/>
    <x v="0"/>
    <x v="24"/>
    <n v="75081"/>
    <s v="OFF-BI-10000050"/>
    <x v="1"/>
    <s v="Binders"/>
    <s v="Angle-D Binders with Locking Rings, Label Holders"/>
    <n v="24000"/>
    <x v="5"/>
    <x v="301"/>
    <n v="0.8"/>
    <n v="172800"/>
    <n v="43200"/>
  </r>
  <r>
    <n v="2011"/>
    <s v="CA-2015-156104"/>
    <d v="2015-12-06T00:00:00"/>
    <x v="1"/>
    <x v="4"/>
    <x v="24"/>
    <x v="2"/>
    <x v="3"/>
    <s v="Nora Pelletier"/>
    <x v="2"/>
    <x v="15"/>
    <n v="46203"/>
    <s v="TEC-CO-10002095"/>
    <x v="2"/>
    <s v="Copiers"/>
    <s v="Hewlett Packard 610 Color Digital Copier / Printer"/>
    <n v="1200000"/>
    <x v="0"/>
    <x v="502"/>
    <n v="0"/>
    <n v="0"/>
    <n v="2400000"/>
  </r>
  <r>
    <n v="2012"/>
    <s v="US-2015-164308"/>
    <d v="2015-09-24T00:00:00"/>
    <x v="1"/>
    <x v="8"/>
    <x v="16"/>
    <x v="1"/>
    <x v="0"/>
    <s v="Steve Carroll"/>
    <x v="2"/>
    <x v="9"/>
    <n v="74012"/>
    <s v="TEC-PH-10004120"/>
    <x v="2"/>
    <s v="Phones"/>
    <s v="AT&amp;T 1080 Phone"/>
    <n v="658000"/>
    <x v="4"/>
    <x v="713"/>
    <n v="0"/>
    <n v="0"/>
    <n v="3948000"/>
  </r>
  <r>
    <n v="2013"/>
    <s v="CA-2017-108112"/>
    <d v="2017-11-15T00:00:00"/>
    <x v="3"/>
    <x v="0"/>
    <x v="4"/>
    <x v="2"/>
    <x v="0"/>
    <s v="Dana Kaydos"/>
    <x v="0"/>
    <x v="19"/>
    <n v="33023"/>
    <s v="FUR-FU-10003553"/>
    <x v="0"/>
    <s v="Furnishings"/>
    <s v="Howard Miller 13-1/2&quot; Diameter Rosebrook Wall Clock"/>
    <n v="221000"/>
    <x v="6"/>
    <x v="769"/>
    <n v="0.2"/>
    <n v="176800"/>
    <n v="707200"/>
  </r>
  <r>
    <n v="2014"/>
    <s v="CA-2015-100685"/>
    <d v="2015-12-19T00:00:00"/>
    <x v="1"/>
    <x v="4"/>
    <x v="12"/>
    <x v="0"/>
    <x v="0"/>
    <s v="Suzanne McNair"/>
    <x v="1"/>
    <x v="3"/>
    <n v="68104"/>
    <s v="OFF-BI-10003094"/>
    <x v="1"/>
    <s v="Binders"/>
    <s v="Self-Adhesive Ring Binder Labels"/>
    <n v="8000"/>
    <x v="0"/>
    <x v="78"/>
    <n v="0"/>
    <n v="0"/>
    <n v="16000"/>
  </r>
  <r>
    <n v="2015"/>
    <s v="CA-2015-165414"/>
    <d v="2015-12-21T00:00:00"/>
    <x v="1"/>
    <x v="4"/>
    <x v="30"/>
    <x v="3"/>
    <x v="4"/>
    <s v="Lynn Smith"/>
    <x v="0"/>
    <x v="35"/>
    <n v="28540"/>
    <s v="TEC-PH-10002293"/>
    <x v="2"/>
    <s v="Phones"/>
    <s v="Anker 36W 4-Port USB Wall Charger Travel Power Adapter for iPhone 5s 5c 5"/>
    <n v="60000"/>
    <x v="3"/>
    <x v="128"/>
    <n v="0.2"/>
    <n v="36000"/>
    <n v="144000"/>
  </r>
  <r>
    <n v="2016"/>
    <s v="CA-2016-140417"/>
    <d v="2016-09-25T00:00:00"/>
    <x v="0"/>
    <x v="8"/>
    <x v="10"/>
    <x v="3"/>
    <x v="4"/>
    <s v="Katrina Edelman"/>
    <x v="1"/>
    <x v="32"/>
    <n v="97224"/>
    <s v="OFF-PA-10000380"/>
    <x v="1"/>
    <s v="Paper"/>
    <s v="REDIFORM Incoming/Outgoing Call Register, 11&quot; X 8 1/2&quot;, 100 Messages"/>
    <n v="41000"/>
    <x v="5"/>
    <x v="403"/>
    <n v="0.2"/>
    <n v="73800"/>
    <n v="295200"/>
  </r>
  <r>
    <n v="2017"/>
    <s v="US-2017-151316"/>
    <d v="2017-06-24T00:00:00"/>
    <x v="3"/>
    <x v="1"/>
    <x v="16"/>
    <x v="1"/>
    <x v="0"/>
    <s v="Matthew Clasen"/>
    <x v="1"/>
    <x v="36"/>
    <n v="62521"/>
    <s v="OFF-BI-10004632"/>
    <x v="1"/>
    <s v="Binders"/>
    <s v="Ibico Hi-Tech Manual Binding System"/>
    <n v="488000"/>
    <x v="3"/>
    <x v="240"/>
    <n v="0.8"/>
    <n v="1171200"/>
    <n v="292800"/>
  </r>
  <r>
    <n v="2018"/>
    <s v="CA-2017-163692"/>
    <d v="2017-09-07T00:00:00"/>
    <x v="3"/>
    <x v="8"/>
    <x v="29"/>
    <x v="1"/>
    <x v="0"/>
    <s v="Dean percer"/>
    <x v="2"/>
    <x v="3"/>
    <n v="85023"/>
    <s v="OFF-BI-10003291"/>
    <x v="1"/>
    <s v="Binders"/>
    <s v="Wilson Jones Leather-Like Binders with DublLock Round Rings"/>
    <n v="8000"/>
    <x v="3"/>
    <x v="13"/>
    <n v="0.7"/>
    <n v="16800"/>
    <n v="7200"/>
  </r>
  <r>
    <n v="2019"/>
    <s v="CA-2016-111913"/>
    <d v="2016-08-04T00:00:00"/>
    <x v="0"/>
    <x v="6"/>
    <x v="18"/>
    <x v="2"/>
    <x v="0"/>
    <s v="Linda Cazamias"/>
    <x v="1"/>
    <x v="29"/>
    <n v="95823"/>
    <s v="TEC-PH-10002275"/>
    <x v="2"/>
    <s v="Phones"/>
    <s v="Mitel 5320 IP Phone VoIP phone"/>
    <n v="303000"/>
    <x v="0"/>
    <x v="770"/>
    <n v="0.2"/>
    <n v="121200"/>
    <n v="484800"/>
  </r>
  <r>
    <n v="2020"/>
    <s v="US-2014-156559"/>
    <d v="2014-08-19T00:00:00"/>
    <x v="2"/>
    <x v="6"/>
    <x v="12"/>
    <x v="1"/>
    <x v="4"/>
    <s v="Lena Hernandez"/>
    <x v="0"/>
    <x v="18"/>
    <n v="72401"/>
    <s v="FUR-BO-10000711"/>
    <x v="0"/>
    <s v="Bookcases"/>
    <s v="Hon Metal Bookcases, Gray"/>
    <n v="639000"/>
    <x v="5"/>
    <x v="771"/>
    <n v="0"/>
    <n v="0"/>
    <n v="5751000"/>
  </r>
  <r>
    <n v="2021"/>
    <s v="CA-2016-161473"/>
    <d v="2016-04-01T00:00:00"/>
    <x v="0"/>
    <x v="3"/>
    <x v="26"/>
    <x v="1"/>
    <x v="3"/>
    <s v="Thomas Boland"/>
    <x v="1"/>
    <x v="16"/>
    <n v="10035"/>
    <s v="OFF-LA-10001297"/>
    <x v="1"/>
    <s v="Labels"/>
    <s v="Avery 473"/>
    <n v="21000"/>
    <x v="0"/>
    <x v="90"/>
    <n v="0"/>
    <n v="0"/>
    <n v="42000"/>
  </r>
  <r>
    <n v="2022"/>
    <s v="CA-2017-166576"/>
    <d v="2017-05-16T00:00:00"/>
    <x v="3"/>
    <x v="5"/>
    <x v="9"/>
    <x v="2"/>
    <x v="0"/>
    <s v="John Murray"/>
    <x v="0"/>
    <x v="21"/>
    <n v="44312"/>
    <s v="OFF-ST-10002574"/>
    <x v="1"/>
    <s v="Storage"/>
    <s v="SAFCO Commercial Wire Shelving, Black"/>
    <n v="553000"/>
    <x v="0"/>
    <x v="772"/>
    <n v="0.2"/>
    <n v="221200"/>
    <n v="884800"/>
  </r>
  <r>
    <n v="2023"/>
    <s v="CA-2015-102491"/>
    <d v="2015-08-24T00:00:00"/>
    <x v="1"/>
    <x v="6"/>
    <x v="16"/>
    <x v="3"/>
    <x v="4"/>
    <s v="Katrina Willman"/>
    <x v="0"/>
    <x v="18"/>
    <n v="41042"/>
    <s v="TEC-MA-10000864"/>
    <x v="2"/>
    <s v="Machines"/>
    <s v="Cisco 9971 IP Video Phone Charcoal"/>
    <n v="3080000"/>
    <x v="2"/>
    <x v="773"/>
    <n v="0"/>
    <n v="0"/>
    <n v="21560000"/>
  </r>
  <r>
    <n v="2024"/>
    <s v="CA-2014-116904"/>
    <d v="2014-09-23T00:00:00"/>
    <x v="2"/>
    <x v="8"/>
    <x v="27"/>
    <x v="2"/>
    <x v="4"/>
    <s v="Sanjit Chand"/>
    <x v="0"/>
    <x v="10"/>
    <n v="55407"/>
    <s v="OFF-PA-10004888"/>
    <x v="1"/>
    <s v="Paper"/>
    <s v="Xerox 217"/>
    <n v="16000"/>
    <x v="1"/>
    <x v="191"/>
    <n v="0"/>
    <n v="0"/>
    <n v="80000"/>
  </r>
  <r>
    <n v="2025"/>
    <s v="US-2017-102288"/>
    <d v="2017-06-19T00:00:00"/>
    <x v="3"/>
    <x v="1"/>
    <x v="12"/>
    <x v="0"/>
    <x v="2"/>
    <s v="Zuschuss Carroll"/>
    <x v="0"/>
    <x v="36"/>
    <n v="77095"/>
    <s v="OFF-AP-10004655"/>
    <x v="1"/>
    <s v="Appliances"/>
    <s v="Holmes Visible Mist Ultrasonic Humidifier with 2.3-Gallon Output per Day, Replacement Filter"/>
    <n v="3000"/>
    <x v="8"/>
    <x v="93"/>
    <n v="0.8"/>
    <n v="2400"/>
    <n v="600"/>
  </r>
  <r>
    <n v="2026"/>
    <s v="CA-2017-137456"/>
    <d v="2017-12-21T00:00:00"/>
    <x v="3"/>
    <x v="4"/>
    <x v="30"/>
    <x v="1"/>
    <x v="0"/>
    <s v="Rick Bensley"/>
    <x v="2"/>
    <x v="35"/>
    <n v="68025"/>
    <s v="FUR-FU-10001940"/>
    <x v="0"/>
    <s v="Furnishings"/>
    <s v="Staple-based wall hangings"/>
    <n v="26000"/>
    <x v="0"/>
    <x v="370"/>
    <n v="0"/>
    <n v="0"/>
    <n v="52000"/>
  </r>
  <r>
    <n v="2027"/>
    <s v="US-2017-155999"/>
    <d v="2017-08-07T00:00:00"/>
    <x v="3"/>
    <x v="6"/>
    <x v="29"/>
    <x v="3"/>
    <x v="1"/>
    <s v="Jay Kimmel"/>
    <x v="0"/>
    <x v="13"/>
    <n v="92105"/>
    <s v="TEC-PH-10000439"/>
    <x v="2"/>
    <s v="Phones"/>
    <s v="GE DSL Phone Line Filter"/>
    <n v="40000"/>
    <x v="1"/>
    <x v="282"/>
    <n v="0.2"/>
    <n v="40000"/>
    <n v="160000"/>
  </r>
  <r>
    <n v="2028"/>
    <s v="US-2016-148334"/>
    <d v="2016-08-22T00:00:00"/>
    <x v="0"/>
    <x v="6"/>
    <x v="6"/>
    <x v="1"/>
    <x v="0"/>
    <s v="Dorothy Dickinson"/>
    <x v="0"/>
    <x v="14"/>
    <n v="77041"/>
    <s v="OFF-BI-10003676"/>
    <x v="1"/>
    <s v="Binders"/>
    <s v="GBC Standard Recycled Report Covers, Clear Plastic Sheets"/>
    <n v="10000"/>
    <x v="0"/>
    <x v="40"/>
    <n v="0.8"/>
    <n v="16000"/>
    <n v="4000"/>
  </r>
  <r>
    <n v="2029"/>
    <s v="CA-2015-105599"/>
    <d v="2015-09-07T00:00:00"/>
    <x v="1"/>
    <x v="8"/>
    <x v="29"/>
    <x v="0"/>
    <x v="0"/>
    <s v="Marc Crier"/>
    <x v="0"/>
    <x v="1"/>
    <n v="10011"/>
    <s v="OFF-ST-10002486"/>
    <x v="1"/>
    <s v="Storage"/>
    <s v="Eldon Shelf Savers Cubes and Bins"/>
    <n v="84000"/>
    <x v="0"/>
    <x v="173"/>
    <n v="0"/>
    <n v="0"/>
    <n v="168000"/>
  </r>
  <r>
    <n v="2030"/>
    <s v="CA-2015-153717"/>
    <d v="2015-12-25T00:00:00"/>
    <x v="1"/>
    <x v="4"/>
    <x v="10"/>
    <x v="3"/>
    <x v="4"/>
    <s v="Dionis Lloyd"/>
    <x v="1"/>
    <x v="2"/>
    <n v="48227"/>
    <s v="TEC-PH-10002923"/>
    <x v="2"/>
    <s v="Phones"/>
    <s v="Logitech B530 USB Headset - headset - Full size, Binaural"/>
    <n v="30000"/>
    <x v="0"/>
    <x v="31"/>
    <n v="0"/>
    <n v="0"/>
    <n v="60000"/>
  </r>
  <r>
    <n v="2031"/>
    <s v="CA-2015-116687"/>
    <d v="2015-05-02T00:00:00"/>
    <x v="1"/>
    <x v="5"/>
    <x v="28"/>
    <x v="3"/>
    <x v="0"/>
    <s v="Noah Childs"/>
    <x v="1"/>
    <x v="18"/>
    <n v="77095"/>
    <s v="OFF-LA-10000443"/>
    <x v="1"/>
    <s v="Labels"/>
    <s v="Avery 501"/>
    <n v="8000"/>
    <x v="3"/>
    <x v="13"/>
    <n v="0.2"/>
    <n v="4800"/>
    <n v="19200"/>
  </r>
  <r>
    <n v="2032"/>
    <s v="CA-2016-163573"/>
    <d v="2016-11-24T00:00:00"/>
    <x v="0"/>
    <x v="0"/>
    <x v="16"/>
    <x v="1"/>
    <x v="0"/>
    <s v="Amy Cox"/>
    <x v="0"/>
    <x v="33"/>
    <n v="98105"/>
    <s v="OFF-BI-10004632"/>
    <x v="1"/>
    <s v="Binders"/>
    <s v="Ibico Hi-Tech Manual Binding System"/>
    <n v="488000"/>
    <x v="1"/>
    <x v="774"/>
    <n v="0.2"/>
    <n v="488000"/>
    <n v="1952000"/>
  </r>
  <r>
    <n v="2033"/>
    <s v="CA-2015-153416"/>
    <d v="2015-11-24T00:00:00"/>
    <x v="1"/>
    <x v="0"/>
    <x v="16"/>
    <x v="1"/>
    <x v="0"/>
    <s v="Toby Swindell"/>
    <x v="0"/>
    <x v="36"/>
    <n v="90036"/>
    <s v="OFF-BI-10002813"/>
    <x v="1"/>
    <s v="Binders"/>
    <s v="Avery Reinforcements for Hole-Punch Pages"/>
    <n v="3000"/>
    <x v="0"/>
    <x v="33"/>
    <n v="0.2"/>
    <n v="1200"/>
    <n v="4800"/>
  </r>
  <r>
    <n v="2034"/>
    <s v="CA-2017-117394"/>
    <d v="2017-09-04T00:00:00"/>
    <x v="3"/>
    <x v="8"/>
    <x v="18"/>
    <x v="3"/>
    <x v="2"/>
    <s v="Michael Moore"/>
    <x v="0"/>
    <x v="18"/>
    <n v="19120"/>
    <s v="TEC-AC-10000199"/>
    <x v="2"/>
    <s v="Accessories"/>
    <s v="Kingston Digital DataTraveler 8GB USB 2.0"/>
    <n v="20000"/>
    <x v="6"/>
    <x v="191"/>
    <n v="0.2"/>
    <n v="16000"/>
    <n v="64000"/>
  </r>
  <r>
    <n v="2035"/>
    <s v="CA-2017-133823"/>
    <d v="2017-05-11T00:00:00"/>
    <x v="3"/>
    <x v="5"/>
    <x v="2"/>
    <x v="1"/>
    <x v="0"/>
    <s v="Liz Pelletier"/>
    <x v="0"/>
    <x v="22"/>
    <n v="98103"/>
    <s v="OFF-PA-10002870"/>
    <x v="1"/>
    <s v="Paper"/>
    <s v="Ampad Phone Message Book, Recycled, 400 Message Capacity, 5 ¾” x 11”"/>
    <n v="13000"/>
    <x v="4"/>
    <x v="359"/>
    <n v="0"/>
    <n v="0"/>
    <n v="78000"/>
  </r>
  <r>
    <n v="2036"/>
    <s v="CA-2014-127523"/>
    <d v="2014-05-11T00:00:00"/>
    <x v="2"/>
    <x v="5"/>
    <x v="2"/>
    <x v="0"/>
    <x v="0"/>
    <s v="Brooke Gillingham"/>
    <x v="1"/>
    <x v="5"/>
    <n v="13601"/>
    <s v="OFF-AP-10004249"/>
    <x v="1"/>
    <s v="Appliances"/>
    <s v="Staple holder"/>
    <n v="36000"/>
    <x v="3"/>
    <x v="138"/>
    <n v="0"/>
    <n v="0"/>
    <n v="108000"/>
  </r>
  <r>
    <n v="2037"/>
    <s v="CA-2017-123239"/>
    <d v="2017-07-27T00:00:00"/>
    <x v="3"/>
    <x v="7"/>
    <x v="8"/>
    <x v="4"/>
    <x v="0"/>
    <s v="Mike Gockenbach"/>
    <x v="0"/>
    <x v="34"/>
    <n v="32216"/>
    <s v="FUR-FU-10001602"/>
    <x v="0"/>
    <s v="Furnishings"/>
    <s v="Eldon Delta Triangular Chair Mat, 52&quot; x 58&quot;, Clear"/>
    <n v="152000"/>
    <x v="3"/>
    <x v="338"/>
    <n v="0.2"/>
    <n v="91200"/>
    <n v="364800"/>
  </r>
  <r>
    <n v="2038"/>
    <s v="CA-2017-156769"/>
    <d v="2017-05-06T00:00:00"/>
    <x v="3"/>
    <x v="5"/>
    <x v="24"/>
    <x v="2"/>
    <x v="4"/>
    <s v="Gary Zandusky"/>
    <x v="0"/>
    <x v="9"/>
    <n v="22204"/>
    <s v="OFF-AR-10003179"/>
    <x v="1"/>
    <s v="Art"/>
    <s v="Dixon Ticonderoga Core-Lock Colored Pencils"/>
    <n v="55000"/>
    <x v="4"/>
    <x v="589"/>
    <n v="0"/>
    <n v="0"/>
    <n v="330000"/>
  </r>
  <r>
    <n v="2039"/>
    <s v="CA-2014-127299"/>
    <d v="2014-09-19T00:00:00"/>
    <x v="2"/>
    <x v="8"/>
    <x v="12"/>
    <x v="2"/>
    <x v="0"/>
    <s v="John Lee"/>
    <x v="0"/>
    <x v="3"/>
    <n v="28205"/>
    <s v="OFF-ST-10003722"/>
    <x v="1"/>
    <s v="Storage"/>
    <s v="Project Tote Personal File"/>
    <n v="68000"/>
    <x v="4"/>
    <x v="465"/>
    <n v="0.2"/>
    <n v="81600"/>
    <n v="326400"/>
  </r>
  <r>
    <n v="2040"/>
    <s v="CA-2015-121272"/>
    <d v="2015-03-29T00:00:00"/>
    <x v="1"/>
    <x v="10"/>
    <x v="25"/>
    <x v="1"/>
    <x v="0"/>
    <s v="Denny Ordway"/>
    <x v="0"/>
    <x v="34"/>
    <n v="98103"/>
    <s v="OFF-AP-10001947"/>
    <x v="1"/>
    <s v="Appliances"/>
    <s v="Acco 6 Outlet Guardian Premium Plus Surge Suppressor"/>
    <n v="74000"/>
    <x v="6"/>
    <x v="775"/>
    <n v="0"/>
    <n v="0"/>
    <n v="296000"/>
  </r>
  <r>
    <n v="2041"/>
    <s v="CA-2014-115336"/>
    <d v="2014-11-18T00:00:00"/>
    <x v="2"/>
    <x v="0"/>
    <x v="15"/>
    <x v="2"/>
    <x v="0"/>
    <s v="Ann Blume"/>
    <x v="1"/>
    <x v="12"/>
    <n v="60623"/>
    <s v="OFF-BI-10001107"/>
    <x v="1"/>
    <s v="Binders"/>
    <s v="GBC White Gloss Covers, Plain Front"/>
    <n v="15000"/>
    <x v="1"/>
    <x v="36"/>
    <n v="0.8"/>
    <n v="60000"/>
    <n v="15000"/>
  </r>
  <r>
    <n v="2042"/>
    <s v="CA-2015-111703"/>
    <d v="2015-07-02T00:00:00"/>
    <x v="1"/>
    <x v="7"/>
    <x v="28"/>
    <x v="2"/>
    <x v="0"/>
    <s v="Karl Braun"/>
    <x v="0"/>
    <x v="28"/>
    <n v="33021"/>
    <s v="OFF-PA-10000349"/>
    <x v="1"/>
    <s v="Paper"/>
    <s v="Easy-staple paper"/>
    <n v="20000"/>
    <x v="3"/>
    <x v="31"/>
    <n v="0.2"/>
    <n v="12000"/>
    <n v="48000"/>
  </r>
  <r>
    <n v="2043"/>
    <s v="CA-2014-128839"/>
    <d v="2014-09-08T00:00:00"/>
    <x v="2"/>
    <x v="8"/>
    <x v="0"/>
    <x v="1"/>
    <x v="0"/>
    <s v="Ted Trevino"/>
    <x v="0"/>
    <x v="26"/>
    <n v="23320"/>
    <s v="OFF-FA-10002280"/>
    <x v="1"/>
    <s v="Fasteners"/>
    <s v="Advantus Plastic Paper Clips"/>
    <n v="35000"/>
    <x v="5"/>
    <x v="776"/>
    <n v="0"/>
    <n v="0"/>
    <n v="315000"/>
  </r>
  <r>
    <n v="2044"/>
    <s v="CA-2017-105914"/>
    <d v="2017-10-02T00:00:00"/>
    <x v="3"/>
    <x v="2"/>
    <x v="28"/>
    <x v="1"/>
    <x v="0"/>
    <s v="Paul Van Hugh"/>
    <x v="2"/>
    <x v="17"/>
    <n v="90036"/>
    <s v="OFF-BI-10002854"/>
    <x v="1"/>
    <s v="Binders"/>
    <s v="Performers Binder/Pad Holder, Black"/>
    <n v="113000"/>
    <x v="1"/>
    <x v="777"/>
    <n v="0.2"/>
    <n v="113000"/>
    <n v="452000"/>
  </r>
  <r>
    <n v="2045"/>
    <s v="CA-2017-110926"/>
    <d v="2017-11-19T00:00:00"/>
    <x v="3"/>
    <x v="0"/>
    <x v="12"/>
    <x v="3"/>
    <x v="0"/>
    <s v="Dorothy Dickinson"/>
    <x v="0"/>
    <x v="32"/>
    <n v="22304"/>
    <s v="OFF-FA-10000624"/>
    <x v="1"/>
    <s v="Fasteners"/>
    <s v="OIC Binder Clips"/>
    <n v="8000"/>
    <x v="2"/>
    <x v="71"/>
    <n v="0"/>
    <n v="0"/>
    <n v="56000"/>
  </r>
  <r>
    <n v="2046"/>
    <s v="CA-2016-117226"/>
    <d v="2016-12-30T00:00:00"/>
    <x v="0"/>
    <x v="4"/>
    <x v="17"/>
    <x v="1"/>
    <x v="0"/>
    <s v="Keith Dawkins"/>
    <x v="1"/>
    <x v="31"/>
    <n v="77536"/>
    <s v="OFF-BI-10004654"/>
    <x v="1"/>
    <s v="Binders"/>
    <s v="Avery Binding System Hidden Tab Executive Style Index Sets"/>
    <n v="5000"/>
    <x v="4"/>
    <x v="1"/>
    <n v="0.8"/>
    <n v="24000"/>
    <n v="6000"/>
  </r>
  <r>
    <n v="2047"/>
    <s v="CA-2017-127313"/>
    <d v="2017-12-01T00:00:00"/>
    <x v="3"/>
    <x v="4"/>
    <x v="26"/>
    <x v="1"/>
    <x v="0"/>
    <s v="Ralph Arnett"/>
    <x v="0"/>
    <x v="29"/>
    <n v="19120"/>
    <s v="OFF-ST-10001228"/>
    <x v="1"/>
    <s v="Storage"/>
    <s v="Personal File Boxes with Fold-Down Carry Handle"/>
    <n v="81000"/>
    <x v="3"/>
    <x v="630"/>
    <n v="0.2"/>
    <n v="48600"/>
    <n v="194400"/>
  </r>
  <r>
    <n v="2048"/>
    <s v="CA-2016-136287"/>
    <d v="2016-06-13T00:00:00"/>
    <x v="0"/>
    <x v="1"/>
    <x v="7"/>
    <x v="2"/>
    <x v="4"/>
    <s v="Sonia Sunley"/>
    <x v="0"/>
    <x v="25"/>
    <n v="67212"/>
    <s v="OFF-LA-10003148"/>
    <x v="1"/>
    <s v="Labels"/>
    <s v="Avery 51"/>
    <n v="19000"/>
    <x v="3"/>
    <x v="211"/>
    <n v="0"/>
    <n v="0"/>
    <n v="57000"/>
  </r>
  <r>
    <n v="2049"/>
    <s v="US-2014-107699"/>
    <d v="2014-05-19T00:00:00"/>
    <x v="2"/>
    <x v="5"/>
    <x v="12"/>
    <x v="2"/>
    <x v="0"/>
    <s v="John Huston"/>
    <x v="0"/>
    <x v="30"/>
    <n v="48640"/>
    <s v="OFF-BI-10001249"/>
    <x v="1"/>
    <s v="Binders"/>
    <s v="Avery Heavy-Duty EZD View Binder with Locking Rings"/>
    <n v="6000"/>
    <x v="5"/>
    <x v="117"/>
    <n v="0"/>
    <n v="0"/>
    <n v="54000"/>
  </r>
  <r>
    <n v="2050"/>
    <s v="CA-2017-112725"/>
    <d v="2017-01-30T00:00:00"/>
    <x v="3"/>
    <x v="9"/>
    <x v="17"/>
    <x v="2"/>
    <x v="3"/>
    <s v="Eugene Hildebrand"/>
    <x v="2"/>
    <x v="25"/>
    <n v="94110"/>
    <s v="OFF-AR-10003759"/>
    <x v="1"/>
    <s v="Art"/>
    <s v="Crayola Anti Dust Chalk, 12/Pack"/>
    <n v="4000"/>
    <x v="2"/>
    <x v="26"/>
    <n v="0"/>
    <n v="0"/>
    <n v="28000"/>
  </r>
  <r>
    <n v="2051"/>
    <s v="CA-2015-136196"/>
    <d v="2015-11-28T00:00:00"/>
    <x v="1"/>
    <x v="0"/>
    <x v="22"/>
    <x v="0"/>
    <x v="0"/>
    <s v="Tom Prescott"/>
    <x v="0"/>
    <x v="31"/>
    <n v="11520"/>
    <s v="FUR-FU-10004017"/>
    <x v="0"/>
    <s v="Furnishings"/>
    <s v="Tenex Contemporary Contur Chairmats for Low and Medium Pile Carpet, Computer, 39&quot; x 49&quot;"/>
    <n v="323000"/>
    <x v="3"/>
    <x v="268"/>
    <n v="0"/>
    <n v="0"/>
    <n v="969000"/>
  </r>
  <r>
    <n v="2052"/>
    <s v="CA-2017-106068"/>
    <d v="2017-10-23T00:00:00"/>
    <x v="3"/>
    <x v="2"/>
    <x v="27"/>
    <x v="3"/>
    <x v="0"/>
    <s v="Randy Bradley"/>
    <x v="0"/>
    <x v="18"/>
    <n v="78745"/>
    <s v="OFF-BI-10000962"/>
    <x v="1"/>
    <s v="Binders"/>
    <s v="Acco Flexible ACCOHIDE Square Ring Data Binder, Dark Blue, 11 1/2&quot; X 14&quot; 7/8&quot;"/>
    <n v="10000"/>
    <x v="3"/>
    <x v="1"/>
    <n v="0.8"/>
    <n v="24000"/>
    <n v="6000"/>
  </r>
  <r>
    <n v="2053"/>
    <s v="CA-2017-100160"/>
    <d v="2017-09-07T00:00:00"/>
    <x v="3"/>
    <x v="8"/>
    <x v="29"/>
    <x v="2"/>
    <x v="4"/>
    <s v="Cassandra Brandow"/>
    <x v="0"/>
    <x v="27"/>
    <n v="19134"/>
    <s v="OFF-LA-10002475"/>
    <x v="1"/>
    <s v="Labels"/>
    <s v="Avery 519"/>
    <n v="15000"/>
    <x v="1"/>
    <x v="36"/>
    <n v="0.2"/>
    <n v="15000"/>
    <n v="60000"/>
  </r>
  <r>
    <n v="2054"/>
    <s v="CA-2016-139689"/>
    <d v="2016-12-29T00:00:00"/>
    <x v="0"/>
    <x v="4"/>
    <x v="25"/>
    <x v="3"/>
    <x v="0"/>
    <s v="Michael Paige"/>
    <x v="1"/>
    <x v="10"/>
    <n v="37620"/>
    <s v="OFF-BI-10004781"/>
    <x v="1"/>
    <s v="Binders"/>
    <s v="GBC Wire Binding Strips"/>
    <n v="39000"/>
    <x v="6"/>
    <x v="19"/>
    <n v="0.7"/>
    <n v="109200"/>
    <n v="46800"/>
  </r>
  <r>
    <n v="2055"/>
    <s v="CA-2015-101091"/>
    <d v="2015-12-05T00:00:00"/>
    <x v="1"/>
    <x v="4"/>
    <x v="5"/>
    <x v="1"/>
    <x v="0"/>
    <s v="Scot Wooten"/>
    <x v="0"/>
    <x v="2"/>
    <n v="19140"/>
    <s v="TEC-AC-10003280"/>
    <x v="2"/>
    <s v="Accessories"/>
    <s v="Belkin F8E887 USB Wired Ergonomic Keyboard"/>
    <n v="96000"/>
    <x v="0"/>
    <x v="20"/>
    <n v="0.2"/>
    <n v="38400"/>
    <n v="153600"/>
  </r>
  <r>
    <n v="2056"/>
    <s v="CA-2014-126907"/>
    <d v="2014-11-01T00:00:00"/>
    <x v="2"/>
    <x v="0"/>
    <x v="26"/>
    <x v="3"/>
    <x v="4"/>
    <s v="Suzanne McNair"/>
    <x v="1"/>
    <x v="11"/>
    <n v="60610"/>
    <s v="OFF-PA-10000533"/>
    <x v="1"/>
    <s v="Paper"/>
    <s v="Southworth Parchment Paper &amp; Envelopes"/>
    <n v="16000"/>
    <x v="3"/>
    <x v="4"/>
    <n v="0.2"/>
    <n v="9600"/>
    <n v="38400"/>
  </r>
  <r>
    <n v="2057"/>
    <s v="US-2016-164588"/>
    <d v="2016-04-16T00:00:00"/>
    <x v="0"/>
    <x v="3"/>
    <x v="9"/>
    <x v="2"/>
    <x v="0"/>
    <s v="Arthur Prichep"/>
    <x v="0"/>
    <x v="29"/>
    <n v="31907"/>
    <s v="OFF-AR-10003056"/>
    <x v="1"/>
    <s v="Art"/>
    <s v="Newell 341"/>
    <n v="9000"/>
    <x v="3"/>
    <x v="60"/>
    <n v="0"/>
    <n v="0"/>
    <n v="27000"/>
  </r>
  <r>
    <n v="2058"/>
    <s v="CA-2017-115546"/>
    <d v="2017-05-14T00:00:00"/>
    <x v="3"/>
    <x v="5"/>
    <x v="19"/>
    <x v="3"/>
    <x v="0"/>
    <s v="Amy Hunt"/>
    <x v="0"/>
    <x v="26"/>
    <n v="10035"/>
    <s v="TEC-PH-10002834"/>
    <x v="2"/>
    <s v="Phones"/>
    <s v="Google Nexus 5"/>
    <n v="1980000"/>
    <x v="3"/>
    <x v="778"/>
    <n v="0"/>
    <n v="0"/>
    <n v="5940000"/>
  </r>
  <r>
    <n v="2059"/>
    <s v="CA-2015-163587"/>
    <d v="2015-03-14T00:00:00"/>
    <x v="1"/>
    <x v="10"/>
    <x v="19"/>
    <x v="1"/>
    <x v="4"/>
    <s v="Emily Phan"/>
    <x v="0"/>
    <x v="19"/>
    <n v="3820"/>
    <s v="OFF-LA-10004484"/>
    <x v="1"/>
    <s v="Labels"/>
    <s v="Avery 476"/>
    <n v="13000"/>
    <x v="6"/>
    <x v="370"/>
    <n v="0"/>
    <n v="0"/>
    <n v="52000"/>
  </r>
  <r>
    <n v="2060"/>
    <s v="US-2017-106131"/>
    <d v="2017-01-14T00:00:00"/>
    <x v="3"/>
    <x v="9"/>
    <x v="19"/>
    <x v="2"/>
    <x v="4"/>
    <s v="Tracy Poddar"/>
    <x v="1"/>
    <x v="23"/>
    <n v="80013"/>
    <s v="TEC-AC-10003027"/>
    <x v="2"/>
    <s v="Accessories"/>
    <s v="Imation 8GB Mini TravelDrive USB 2.0 Flash Drive"/>
    <n v="91000"/>
    <x v="2"/>
    <x v="779"/>
    <n v="0.2"/>
    <n v="127400"/>
    <n v="509600"/>
  </r>
  <r>
    <n v="2061"/>
    <s v="CA-2015-160213"/>
    <d v="2015-03-08T00:00:00"/>
    <x v="1"/>
    <x v="10"/>
    <x v="0"/>
    <x v="3"/>
    <x v="0"/>
    <s v="Anthony Rawles"/>
    <x v="1"/>
    <x v="33"/>
    <n v="11561"/>
    <s v="OFF-PA-10003848"/>
    <x v="1"/>
    <s v="Paper"/>
    <s v="Xerox 1997"/>
    <n v="21000"/>
    <x v="3"/>
    <x v="42"/>
    <n v="0"/>
    <n v="0"/>
    <n v="63000"/>
  </r>
  <r>
    <n v="2062"/>
    <s v="CA-2014-157924"/>
    <d v="2014-10-11T00:00:00"/>
    <x v="2"/>
    <x v="2"/>
    <x v="2"/>
    <x v="0"/>
    <x v="0"/>
    <s v="Helen Andreada"/>
    <x v="0"/>
    <x v="1"/>
    <n v="91104"/>
    <s v="OFF-ST-10002352"/>
    <x v="1"/>
    <s v="Storage"/>
    <s v="Iris Project Case"/>
    <n v="64000"/>
    <x v="6"/>
    <x v="153"/>
    <n v="0"/>
    <n v="0"/>
    <n v="256000"/>
  </r>
  <r>
    <n v="2063"/>
    <s v="CA-2015-100216"/>
    <d v="2015-04-13T00:00:00"/>
    <x v="1"/>
    <x v="3"/>
    <x v="7"/>
    <x v="4"/>
    <x v="4"/>
    <s v="Heather Jas"/>
    <x v="2"/>
    <x v="34"/>
    <n v="85204"/>
    <s v="OFF-PA-10000788"/>
    <x v="1"/>
    <s v="Paper"/>
    <s v="Xerox 210"/>
    <n v="11000"/>
    <x v="4"/>
    <x v="84"/>
    <n v="0.2"/>
    <n v="13200"/>
    <n v="52800"/>
  </r>
  <r>
    <n v="2064"/>
    <s v="CA-2017-100601"/>
    <d v="2017-11-16T00:00:00"/>
    <x v="3"/>
    <x v="0"/>
    <x v="9"/>
    <x v="3"/>
    <x v="4"/>
    <s v="Jay Kimmel"/>
    <x v="0"/>
    <x v="30"/>
    <n v="93727"/>
    <s v="OFF-ST-10002486"/>
    <x v="1"/>
    <s v="Storage"/>
    <s v="Eldon Shelf Savers Cubes and Bins"/>
    <n v="84000"/>
    <x v="2"/>
    <x v="262"/>
    <n v="0"/>
    <n v="0"/>
    <n v="588000"/>
  </r>
  <r>
    <n v="2065"/>
    <s v="CA-2016-152163"/>
    <d v="2016-07-01T00:00:00"/>
    <x v="0"/>
    <x v="7"/>
    <x v="26"/>
    <x v="3"/>
    <x v="4"/>
    <s v="Jay Fein"/>
    <x v="0"/>
    <x v="20"/>
    <n v="29203"/>
    <s v="OFF-BI-10002215"/>
    <x v="1"/>
    <s v="Binders"/>
    <s v="Wilson Jones Hanging View Binder, White, 1&quot;"/>
    <n v="15000"/>
    <x v="0"/>
    <x v="1"/>
    <n v="0"/>
    <n v="0"/>
    <n v="30000"/>
  </r>
  <r>
    <n v="2066"/>
    <s v="CA-2015-154340"/>
    <d v="2015-11-29T00:00:00"/>
    <x v="1"/>
    <x v="0"/>
    <x v="25"/>
    <x v="3"/>
    <x v="0"/>
    <s v="Eileen Kiefer"/>
    <x v="2"/>
    <x v="35"/>
    <n v="92704"/>
    <s v="OFF-AR-10003582"/>
    <x v="1"/>
    <s v="Art"/>
    <s v="Boston Electric Pencil Sharpener, Model 1818, Charcoal Black"/>
    <n v="57000"/>
    <x v="0"/>
    <x v="80"/>
    <n v="0"/>
    <n v="0"/>
    <n v="114000"/>
  </r>
  <r>
    <n v="2067"/>
    <s v="CA-2014-128846"/>
    <d v="2014-04-07T00:00:00"/>
    <x v="2"/>
    <x v="3"/>
    <x v="29"/>
    <x v="1"/>
    <x v="4"/>
    <s v="Roland Schwarz"/>
    <x v="1"/>
    <x v="21"/>
    <n v="29203"/>
    <s v="TEC-PH-10003273"/>
    <x v="2"/>
    <s v="Phones"/>
    <s v="AT&amp;T TR1909W"/>
    <n v="504000"/>
    <x v="1"/>
    <x v="61"/>
    <n v="0"/>
    <n v="0"/>
    <n v="2520000"/>
  </r>
  <r>
    <n v="2068"/>
    <s v="CA-2016-148593"/>
    <d v="2016-06-16T00:00:00"/>
    <x v="0"/>
    <x v="1"/>
    <x v="9"/>
    <x v="4"/>
    <x v="0"/>
    <s v="Bill Donatelli"/>
    <x v="0"/>
    <x v="6"/>
    <n v="90045"/>
    <s v="OFF-PA-10001776"/>
    <x v="1"/>
    <s v="Paper"/>
    <s v="Wirebound Message Books, Four 2 3/4&quot; x 5&quot; Forms per Page, 600 Sets per Book"/>
    <n v="30000"/>
    <x v="1"/>
    <x v="319"/>
    <n v="0"/>
    <n v="0"/>
    <n v="150000"/>
  </r>
  <r>
    <n v="2069"/>
    <s v="US-2017-119039"/>
    <d v="2017-03-06T00:00:00"/>
    <x v="3"/>
    <x v="10"/>
    <x v="24"/>
    <x v="1"/>
    <x v="4"/>
    <s v="Ben Ferrer"/>
    <x v="2"/>
    <x v="14"/>
    <n v="94109"/>
    <s v="OFF-BI-10004182"/>
    <x v="1"/>
    <s v="Binders"/>
    <s v="Economy Binders"/>
    <n v="2000"/>
    <x v="5"/>
    <x v="9"/>
    <n v="0.2"/>
    <n v="3600"/>
    <n v="14400"/>
  </r>
  <r>
    <n v="2070"/>
    <s v="CA-2017-128426"/>
    <d v="2017-10-07T00:00:00"/>
    <x v="3"/>
    <x v="2"/>
    <x v="29"/>
    <x v="4"/>
    <x v="4"/>
    <s v="Joe Kamberova"/>
    <x v="0"/>
    <x v="18"/>
    <n v="77036"/>
    <s v="OFF-BI-10000756"/>
    <x v="1"/>
    <s v="Binders"/>
    <s v="Storex DuraTech Recycled Plastic Frosted Binders"/>
    <n v="13000"/>
    <x v="1"/>
    <x v="193"/>
    <n v="0.8"/>
    <n v="52000"/>
    <n v="13000"/>
  </r>
  <r>
    <n v="2071"/>
    <s v="US-2017-136868"/>
    <d v="2017-10-06T00:00:00"/>
    <x v="3"/>
    <x v="2"/>
    <x v="24"/>
    <x v="3"/>
    <x v="1"/>
    <s v="Cyra Reiten"/>
    <x v="2"/>
    <x v="17"/>
    <n v="10035"/>
    <s v="TEC-AC-10001539"/>
    <x v="2"/>
    <s v="Accessories"/>
    <s v="Logitech G430 Surround Sound Gaming Headset with Dolby 7.1 Technology"/>
    <n v="448000"/>
    <x v="6"/>
    <x v="780"/>
    <n v="0"/>
    <n v="0"/>
    <n v="1792000"/>
  </r>
  <r>
    <n v="2072"/>
    <s v="CA-2016-143749"/>
    <d v="2016-12-05T00:00:00"/>
    <x v="0"/>
    <x v="4"/>
    <x v="5"/>
    <x v="3"/>
    <x v="0"/>
    <s v="Aleksandra Gannaway"/>
    <x v="1"/>
    <x v="11"/>
    <n v="2038"/>
    <s v="FUR-BO-10002853"/>
    <x v="0"/>
    <s v="Bookcases"/>
    <s v="O'Sullivan 5-Shelf Heavy-Duty Bookcases"/>
    <n v="82000"/>
    <x v="8"/>
    <x v="207"/>
    <n v="0"/>
    <n v="0"/>
    <n v="82000"/>
  </r>
  <r>
    <n v="2073"/>
    <s v="CA-2016-111493"/>
    <d v="2016-10-21T00:00:00"/>
    <x v="0"/>
    <x v="2"/>
    <x v="30"/>
    <x v="3"/>
    <x v="0"/>
    <s v="Charles McCrossin"/>
    <x v="0"/>
    <x v="26"/>
    <n v="21215"/>
    <s v="TEC-AC-10004510"/>
    <x v="2"/>
    <s v="Accessories"/>
    <s v="Logitech Desktop MK120 Mouse and keyboard Combo"/>
    <n v="50000"/>
    <x v="4"/>
    <x v="58"/>
    <n v="0"/>
    <n v="0"/>
    <n v="300000"/>
  </r>
  <r>
    <n v="2074"/>
    <s v="CA-2017-112536"/>
    <d v="2017-05-18T00:00:00"/>
    <x v="3"/>
    <x v="5"/>
    <x v="15"/>
    <x v="3"/>
    <x v="0"/>
    <s v="Susan Gilcrest"/>
    <x v="1"/>
    <x v="7"/>
    <n v="78501"/>
    <s v="OFF-BI-10003712"/>
    <x v="1"/>
    <s v="Binders"/>
    <s v="Acco Pressboard Covers with Storage Hooks, 14 7/8&quot; x 11&quot;, Light Blue"/>
    <n v="6000"/>
    <x v="2"/>
    <x v="90"/>
    <n v="0.8"/>
    <n v="33600"/>
    <n v="8400"/>
  </r>
  <r>
    <n v="2075"/>
    <s v="CA-2016-157714"/>
    <d v="2016-09-26T00:00:00"/>
    <x v="0"/>
    <x v="8"/>
    <x v="20"/>
    <x v="2"/>
    <x v="0"/>
    <s v="Charles Sheldon"/>
    <x v="1"/>
    <x v="24"/>
    <n v="52240"/>
    <s v="OFF-PA-10004022"/>
    <x v="1"/>
    <s v="Paper"/>
    <s v="Hammermill Color Copier Paper (28Lb. and 96 Bright)"/>
    <n v="10000"/>
    <x v="8"/>
    <x v="151"/>
    <n v="0"/>
    <n v="0"/>
    <n v="10000"/>
  </r>
  <r>
    <n v="2076"/>
    <s v="CA-2017-166709"/>
    <d v="2017-11-17T00:00:00"/>
    <x v="3"/>
    <x v="0"/>
    <x v="11"/>
    <x v="2"/>
    <x v="0"/>
    <s v="Hunter Lopez"/>
    <x v="0"/>
    <x v="2"/>
    <n v="19711"/>
    <s v="TEC-CO-10004722"/>
    <x v="2"/>
    <s v="Copiers"/>
    <s v="Canon imageCLASS 2200 Advanced Copier"/>
    <n v="11200000"/>
    <x v="3"/>
    <x v="781"/>
    <n v="0"/>
    <n v="0"/>
    <n v="33600000"/>
  </r>
  <r>
    <n v="2077"/>
    <s v="CA-2015-129392"/>
    <d v="2015-07-08T00:00:00"/>
    <x v="1"/>
    <x v="7"/>
    <x v="0"/>
    <x v="3"/>
    <x v="1"/>
    <s v="Darrin Martin"/>
    <x v="0"/>
    <x v="13"/>
    <n v="77070"/>
    <s v="OFF-PA-10004248"/>
    <x v="1"/>
    <s v="Paper"/>
    <s v="Xerox 1990"/>
    <n v="22000"/>
    <x v="1"/>
    <x v="69"/>
    <n v="0.2"/>
    <n v="22000"/>
    <n v="88000"/>
  </r>
  <r>
    <n v="2078"/>
    <s v="CA-2015-150875"/>
    <d v="2015-11-16T00:00:00"/>
    <x v="1"/>
    <x v="0"/>
    <x v="9"/>
    <x v="2"/>
    <x v="0"/>
    <s v="Heather Kirkland"/>
    <x v="1"/>
    <x v="24"/>
    <n v="83704"/>
    <s v="FUR-TA-10000577"/>
    <x v="0"/>
    <s v="Tables"/>
    <s v="Bretford CR4500 Series Slim Rectangular Table"/>
    <n v="958000"/>
    <x v="0"/>
    <x v="782"/>
    <n v="0"/>
    <n v="0"/>
    <n v="1916000"/>
  </r>
  <r>
    <n v="2079"/>
    <s v="CA-2015-154200"/>
    <d v="2015-06-18T00:00:00"/>
    <x v="1"/>
    <x v="1"/>
    <x v="15"/>
    <x v="2"/>
    <x v="0"/>
    <s v="Bruce Geld"/>
    <x v="0"/>
    <x v="13"/>
    <n v="92105"/>
    <s v="OFF-AR-10001044"/>
    <x v="1"/>
    <s v="Art"/>
    <s v="BOSTON Ranger #55 Pencil Sharpener, Black"/>
    <n v="156000"/>
    <x v="0"/>
    <x v="234"/>
    <n v="0"/>
    <n v="0"/>
    <n v="312000"/>
  </r>
  <r>
    <n v="2080"/>
    <s v="CA-2016-124233"/>
    <d v="2016-04-08T00:00:00"/>
    <x v="0"/>
    <x v="3"/>
    <x v="0"/>
    <x v="0"/>
    <x v="0"/>
    <s v="Clytie Kelty"/>
    <x v="0"/>
    <x v="1"/>
    <n v="90032"/>
    <s v="FUR-FU-10002597"/>
    <x v="0"/>
    <s v="Furnishings"/>
    <s v="C-Line Magnetic Cubicle Keepers, Clear Polypropylene"/>
    <n v="15000"/>
    <x v="1"/>
    <x v="36"/>
    <n v="0"/>
    <n v="0"/>
    <n v="75000"/>
  </r>
  <r>
    <n v="2081"/>
    <s v="US-2015-134271"/>
    <d v="2015-04-18T00:00:00"/>
    <x v="1"/>
    <x v="3"/>
    <x v="15"/>
    <x v="2"/>
    <x v="4"/>
    <s v="Roland Fjeld"/>
    <x v="0"/>
    <x v="11"/>
    <n v="10024"/>
    <s v="OFF-LA-10004093"/>
    <x v="1"/>
    <s v="Labels"/>
    <s v="Avery 486"/>
    <n v="15000"/>
    <x v="3"/>
    <x v="106"/>
    <n v="0"/>
    <n v="0"/>
    <n v="45000"/>
  </r>
  <r>
    <n v="2082"/>
    <s v="US-2016-161683"/>
    <d v="2016-12-03T00:00:00"/>
    <x v="0"/>
    <x v="4"/>
    <x v="21"/>
    <x v="2"/>
    <x v="0"/>
    <s v="Caroline Jumper"/>
    <x v="0"/>
    <x v="33"/>
    <n v="19134"/>
    <s v="OFF-AP-10000179"/>
    <x v="1"/>
    <s v="Appliances"/>
    <s v="Honeywell Enviracaire Portable HEPA Air Cleaner for up to 10 x 16 Room"/>
    <n v="395000"/>
    <x v="6"/>
    <x v="783"/>
    <n v="0.2"/>
    <n v="316000"/>
    <n v="1264000"/>
  </r>
  <r>
    <n v="2083"/>
    <s v="CA-2015-143105"/>
    <d v="2015-12-10T00:00:00"/>
    <x v="1"/>
    <x v="4"/>
    <x v="13"/>
    <x v="3"/>
    <x v="4"/>
    <s v="Matt Abelman"/>
    <x v="2"/>
    <x v="4"/>
    <n v="10024"/>
    <s v="OFF-LA-10004093"/>
    <x v="1"/>
    <s v="Labels"/>
    <s v="Avery 486"/>
    <n v="15000"/>
    <x v="8"/>
    <x v="110"/>
    <n v="0"/>
    <n v="0"/>
    <n v="15000"/>
  </r>
  <r>
    <n v="2084"/>
    <s v="CA-2014-145387"/>
    <d v="2014-10-31T00:00:00"/>
    <x v="2"/>
    <x v="2"/>
    <x v="23"/>
    <x v="3"/>
    <x v="0"/>
    <s v="Anne McFarland"/>
    <x v="0"/>
    <x v="33"/>
    <n v="2920"/>
    <s v="OFF-AR-10001683"/>
    <x v="1"/>
    <s v="Art"/>
    <s v="Lumber Crayons"/>
    <n v="8000"/>
    <x v="1"/>
    <x v="144"/>
    <n v="0"/>
    <n v="0"/>
    <n v="40000"/>
  </r>
  <r>
    <n v="2085"/>
    <s v="CA-2017-109715"/>
    <d v="2017-12-09T00:00:00"/>
    <x v="3"/>
    <x v="4"/>
    <x v="3"/>
    <x v="3"/>
    <x v="4"/>
    <s v="Angele Hood"/>
    <x v="0"/>
    <x v="3"/>
    <n v="60623"/>
    <s v="OFF-PA-10004965"/>
    <x v="1"/>
    <s v="Paper"/>
    <s v="Xerox 1921"/>
    <n v="16000"/>
    <x v="0"/>
    <x v="276"/>
    <n v="0.2"/>
    <n v="6400"/>
    <n v="25600"/>
  </r>
  <r>
    <n v="2086"/>
    <s v="CA-2014-166457"/>
    <d v="2014-05-05T00:00:00"/>
    <x v="2"/>
    <x v="5"/>
    <x v="5"/>
    <x v="0"/>
    <x v="1"/>
    <s v="Peter Fuller"/>
    <x v="0"/>
    <x v="5"/>
    <n v="40475"/>
    <s v="OFF-PA-10003016"/>
    <x v="1"/>
    <s v="Paper"/>
    <s v="Adams &quot;While You Were Out&quot; Message Pads"/>
    <n v="16000"/>
    <x v="3"/>
    <x v="4"/>
    <n v="0"/>
    <n v="0"/>
    <n v="48000"/>
  </r>
  <r>
    <n v="2087"/>
    <s v="CA-2016-164637"/>
    <d v="2016-03-04T00:00:00"/>
    <x v="0"/>
    <x v="10"/>
    <x v="18"/>
    <x v="2"/>
    <x v="4"/>
    <s v="Rick Duston"/>
    <x v="0"/>
    <x v="24"/>
    <n v="46544"/>
    <s v="OFF-BI-10003876"/>
    <x v="1"/>
    <s v="Binders"/>
    <s v="Green Canvas Binder for 8-1/2&quot; x 14&quot; Sheets"/>
    <n v="129000"/>
    <x v="3"/>
    <x v="784"/>
    <n v="0"/>
    <n v="0"/>
    <n v="387000"/>
  </r>
  <r>
    <n v="2088"/>
    <s v="CA-2014-103590"/>
    <d v="2014-11-30T00:00:00"/>
    <x v="2"/>
    <x v="0"/>
    <x v="17"/>
    <x v="2"/>
    <x v="0"/>
    <s v="Jeremy Lonsdale"/>
    <x v="0"/>
    <x v="26"/>
    <n v="10550"/>
    <s v="OFF-EN-10004007"/>
    <x v="1"/>
    <s v="Envelopes"/>
    <s v="Park Ridge Embossed Executive Business Envelopes"/>
    <n v="63000"/>
    <x v="6"/>
    <x v="87"/>
    <n v="0"/>
    <n v="0"/>
    <n v="252000"/>
  </r>
  <r>
    <n v="2089"/>
    <s v="CA-2015-111234"/>
    <d v="2015-02-18T00:00:00"/>
    <x v="1"/>
    <x v="11"/>
    <x v="15"/>
    <x v="2"/>
    <x v="4"/>
    <s v="Ann Blume"/>
    <x v="1"/>
    <x v="0"/>
    <n v="90004"/>
    <s v="OFF-LA-10002271"/>
    <x v="1"/>
    <s v="Labels"/>
    <s v="Smead Alpha-Z Color-Coded Second Alphabetical Labels and Starter Set"/>
    <n v="10000"/>
    <x v="3"/>
    <x v="1"/>
    <n v="0"/>
    <n v="0"/>
    <n v="30000"/>
  </r>
  <r>
    <n v="2090"/>
    <s v="CA-2017-149881"/>
    <d v="2017-04-01T00:00:00"/>
    <x v="3"/>
    <x v="3"/>
    <x v="26"/>
    <x v="0"/>
    <x v="0"/>
    <s v="Nick Crebassa"/>
    <x v="1"/>
    <x v="27"/>
    <n v="94110"/>
    <s v="FUR-BO-10003894"/>
    <x v="0"/>
    <s v="Bookcases"/>
    <s v="Safco Value Mate Steel Bookcase, Baked Enamel Finish on Steel, Black"/>
    <n v="483000"/>
    <x v="7"/>
    <x v="785"/>
    <n v="0.15"/>
    <n v="579600"/>
    <n v="3284400"/>
  </r>
  <r>
    <n v="2091"/>
    <s v="CA-2017-134565"/>
    <d v="2017-06-11T00:00:00"/>
    <x v="3"/>
    <x v="1"/>
    <x v="2"/>
    <x v="3"/>
    <x v="4"/>
    <s v="Tom Boeckenhauer"/>
    <x v="0"/>
    <x v="4"/>
    <n v="98103"/>
    <s v="OFF-PA-10004243"/>
    <x v="1"/>
    <s v="Paper"/>
    <s v="Xerox 1939"/>
    <n v="38000"/>
    <x v="0"/>
    <x v="554"/>
    <n v="0"/>
    <n v="0"/>
    <n v="76000"/>
  </r>
  <r>
    <n v="2092"/>
    <s v="CA-2016-108644"/>
    <d v="2016-09-30T00:00:00"/>
    <x v="0"/>
    <x v="8"/>
    <x v="17"/>
    <x v="2"/>
    <x v="4"/>
    <s v="Sarah Jordon"/>
    <x v="0"/>
    <x v="18"/>
    <n v="62301"/>
    <s v="OFF-BI-10000343"/>
    <x v="1"/>
    <s v="Binders"/>
    <s v="Pressboard Covers with Storage Hooks, 9 1/2&quot; x 11&quot;, Light Blue"/>
    <n v="3000"/>
    <x v="0"/>
    <x v="33"/>
    <n v="0.8"/>
    <n v="4800"/>
    <n v="1200"/>
  </r>
  <r>
    <n v="2093"/>
    <s v="US-2014-102631"/>
    <d v="2014-12-13T00:00:00"/>
    <x v="2"/>
    <x v="4"/>
    <x v="7"/>
    <x v="2"/>
    <x v="4"/>
    <s v="Ellis Ballard"/>
    <x v="1"/>
    <x v="11"/>
    <n v="60623"/>
    <s v="FUR-FU-10003930"/>
    <x v="0"/>
    <s v="Furnishings"/>
    <s v="Howard Miller 12-3/4 Diameter Accuwave DS  Wall Clock"/>
    <n v="95000"/>
    <x v="3"/>
    <x v="699"/>
    <n v="0.6"/>
    <n v="171000"/>
    <n v="114000"/>
  </r>
  <r>
    <n v="2094"/>
    <s v="CA-2017-120327"/>
    <d v="2017-11-11T00:00:00"/>
    <x v="3"/>
    <x v="0"/>
    <x v="2"/>
    <x v="1"/>
    <x v="0"/>
    <s v="William Brown"/>
    <x v="0"/>
    <x v="29"/>
    <n v="50322"/>
    <s v="OFF-FA-10004854"/>
    <x v="1"/>
    <s v="Fasteners"/>
    <s v="Vinyl Coated Wire Paper Clips in Organizer Box, 800/Box"/>
    <n v="46000"/>
    <x v="6"/>
    <x v="399"/>
    <n v="0"/>
    <n v="0"/>
    <n v="184000"/>
  </r>
  <r>
    <n v="2095"/>
    <s v="CA-2015-154970"/>
    <d v="2015-01-05T00:00:00"/>
    <x v="1"/>
    <x v="9"/>
    <x v="5"/>
    <x v="2"/>
    <x v="4"/>
    <s v="Steven Roelle"/>
    <x v="2"/>
    <x v="8"/>
    <n v="98103"/>
    <s v="FUR-CH-10003396"/>
    <x v="0"/>
    <s v="Chairs"/>
    <s v="Global Deluxe Steno Chair"/>
    <n v="208000"/>
    <x v="8"/>
    <x v="198"/>
    <n v="0.2"/>
    <n v="41600"/>
    <n v="166400"/>
  </r>
  <r>
    <n v="2096"/>
    <s v="CA-2016-113803"/>
    <d v="2016-03-24T00:00:00"/>
    <x v="0"/>
    <x v="10"/>
    <x v="16"/>
    <x v="3"/>
    <x v="4"/>
    <s v="Vivek Grady"/>
    <x v="1"/>
    <x v="3"/>
    <n v="47374"/>
    <s v="OFF-PA-10001994"/>
    <x v="1"/>
    <s v="Paper"/>
    <s v="Ink Jet Note and Greeting Cards, 8-1/2&quot; x 5-1/2&quot; Card Size"/>
    <n v="23000"/>
    <x v="8"/>
    <x v="255"/>
    <n v="0"/>
    <n v="0"/>
    <n v="23000"/>
  </r>
  <r>
    <n v="2097"/>
    <s v="CA-2017-100223"/>
    <d v="2017-07-05T00:00:00"/>
    <x v="3"/>
    <x v="7"/>
    <x v="5"/>
    <x v="1"/>
    <x v="0"/>
    <s v="Linda Southworth"/>
    <x v="1"/>
    <x v="11"/>
    <n v="75220"/>
    <s v="FUR-FU-10003601"/>
    <x v="0"/>
    <s v="Furnishings"/>
    <s v="Deflect-o RollaMat Studded, Beveled Mat for Medium Pile Carpeting"/>
    <n v="517000"/>
    <x v="5"/>
    <x v="786"/>
    <n v="0.6"/>
    <n v="2791800"/>
    <n v="1861200"/>
  </r>
  <r>
    <n v="2098"/>
    <s v="CA-2014-168823"/>
    <d v="2014-09-21T00:00:00"/>
    <x v="2"/>
    <x v="8"/>
    <x v="30"/>
    <x v="2"/>
    <x v="0"/>
    <s v="Matt Abelman"/>
    <x v="2"/>
    <x v="11"/>
    <n v="19143"/>
    <s v="OFF-PA-10004000"/>
    <x v="1"/>
    <s v="Paper"/>
    <s v="While You Were Out Pads, 50 per Pad, 4 x 5 1/4, Green Cycle"/>
    <n v="12000"/>
    <x v="3"/>
    <x v="239"/>
    <n v="0.2"/>
    <n v="7200"/>
    <n v="28800"/>
  </r>
  <r>
    <n v="2099"/>
    <s v="CA-2016-162404"/>
    <d v="2016-07-23T00:00:00"/>
    <x v="0"/>
    <x v="7"/>
    <x v="27"/>
    <x v="3"/>
    <x v="4"/>
    <s v="Neil Französisch"/>
    <x v="2"/>
    <x v="32"/>
    <n v="61107"/>
    <s v="OFF-BI-10000948"/>
    <x v="1"/>
    <s v="Binders"/>
    <s v="GBC Laser Imprintable Binding System Covers, Desert Sand"/>
    <n v="12000"/>
    <x v="6"/>
    <x v="4"/>
    <n v="0.8"/>
    <n v="38400"/>
    <n v="9600"/>
  </r>
  <r>
    <n v="2100"/>
    <s v="CA-2017-104024"/>
    <d v="2017-08-29T00:00:00"/>
    <x v="3"/>
    <x v="6"/>
    <x v="25"/>
    <x v="1"/>
    <x v="0"/>
    <s v="Michael Dominguez"/>
    <x v="1"/>
    <x v="23"/>
    <n v="19134"/>
    <s v="OFF-AR-10001972"/>
    <x v="1"/>
    <s v="Art"/>
    <s v="Newell 323"/>
    <n v="10000"/>
    <x v="2"/>
    <x v="148"/>
    <n v="0.2"/>
    <n v="14000"/>
    <n v="56000"/>
  </r>
  <r>
    <n v="2101"/>
    <s v="CA-2017-147144"/>
    <d v="2017-03-26T00:00:00"/>
    <x v="3"/>
    <x v="10"/>
    <x v="20"/>
    <x v="1"/>
    <x v="0"/>
    <s v="Maria Zettner"/>
    <x v="2"/>
    <x v="14"/>
    <n v="98105"/>
    <s v="OFF-AR-10004587"/>
    <x v="1"/>
    <s v="Art"/>
    <s v="Boston 1827 Commercial Additional Cutter, Drive Gear &amp; Gear Rack for 1606"/>
    <n v="20000"/>
    <x v="8"/>
    <x v="40"/>
    <n v="0"/>
    <n v="0"/>
    <n v="20000"/>
  </r>
  <r>
    <n v="2102"/>
    <s v="CA-2017-158673"/>
    <d v="2017-12-29T00:00:00"/>
    <x v="3"/>
    <x v="4"/>
    <x v="25"/>
    <x v="3"/>
    <x v="1"/>
    <s v="Ken Brennan"/>
    <x v="1"/>
    <x v="0"/>
    <n v="49505"/>
    <s v="OFF-PA-10000994"/>
    <x v="1"/>
    <s v="Paper"/>
    <s v="Xerox 1915"/>
    <n v="336000"/>
    <x v="0"/>
    <x v="424"/>
    <n v="0"/>
    <n v="0"/>
    <n v="672000"/>
  </r>
  <r>
    <n v="2103"/>
    <s v="CA-2014-133704"/>
    <d v="2014-09-20T00:00:00"/>
    <x v="2"/>
    <x v="8"/>
    <x v="14"/>
    <x v="0"/>
    <x v="0"/>
    <s v="Michelle Arnett"/>
    <x v="2"/>
    <x v="2"/>
    <n v="90004"/>
    <s v="OFF-AP-10001366"/>
    <x v="1"/>
    <s v="Appliances"/>
    <s v="Staple holder"/>
    <n v="44000"/>
    <x v="6"/>
    <x v="787"/>
    <n v="0"/>
    <n v="0"/>
    <n v="176000"/>
  </r>
  <r>
    <n v="2104"/>
    <s v="CA-2016-159142"/>
    <d v="2016-04-04T00:00:00"/>
    <x v="0"/>
    <x v="3"/>
    <x v="18"/>
    <x v="0"/>
    <x v="0"/>
    <s v="Maria Etezadi"/>
    <x v="2"/>
    <x v="18"/>
    <n v="22153"/>
    <s v="TEC-PH-10001448"/>
    <x v="2"/>
    <s v="Phones"/>
    <s v="Anker Astro 15000mAh USB Portable Charger"/>
    <n v="150000"/>
    <x v="3"/>
    <x v="788"/>
    <n v="0"/>
    <n v="0"/>
    <n v="450000"/>
  </r>
  <r>
    <n v="2105"/>
    <s v="CA-2014-138436"/>
    <d v="2014-03-26T00:00:00"/>
    <x v="2"/>
    <x v="10"/>
    <x v="20"/>
    <x v="1"/>
    <x v="4"/>
    <s v="Jonathan Doherty"/>
    <x v="1"/>
    <x v="10"/>
    <n v="90036"/>
    <s v="TEC-AC-10002323"/>
    <x v="2"/>
    <s v="Accessories"/>
    <s v="SanDisk Ultra 32 GB MicroSDHC Class 10 Memory Card"/>
    <n v="177000"/>
    <x v="3"/>
    <x v="245"/>
    <n v="0"/>
    <n v="0"/>
    <n v="531000"/>
  </r>
  <r>
    <n v="2106"/>
    <s v="CA-2017-117702"/>
    <d v="2017-11-28T00:00:00"/>
    <x v="3"/>
    <x v="0"/>
    <x v="22"/>
    <x v="3"/>
    <x v="0"/>
    <s v="Lindsay Shagiari"/>
    <x v="2"/>
    <x v="24"/>
    <n v="21215"/>
    <s v="OFF-AR-10004582"/>
    <x v="1"/>
    <s v="Art"/>
    <s v="BIC Brite Liner Grip Highlighters"/>
    <n v="6000"/>
    <x v="8"/>
    <x v="33"/>
    <n v="0"/>
    <n v="0"/>
    <n v="6000"/>
  </r>
  <r>
    <n v="2107"/>
    <s v="CA-2016-157336"/>
    <d v="2016-12-01T00:00:00"/>
    <x v="0"/>
    <x v="4"/>
    <x v="26"/>
    <x v="2"/>
    <x v="0"/>
    <s v="Shirley Jackson"/>
    <x v="0"/>
    <x v="35"/>
    <n v="6824"/>
    <s v="OFF-BI-10004236"/>
    <x v="1"/>
    <s v="Binders"/>
    <s v="XtraLife ClearVue Slant-D Ring Binder, White, 3&quot;"/>
    <n v="18000"/>
    <x v="4"/>
    <x v="138"/>
    <n v="0"/>
    <n v="0"/>
    <n v="108000"/>
  </r>
  <r>
    <n v="2108"/>
    <s v="CA-2014-168130"/>
    <d v="2014-09-19T00:00:00"/>
    <x v="2"/>
    <x v="8"/>
    <x v="12"/>
    <x v="0"/>
    <x v="0"/>
    <s v="Bill Shonely"/>
    <x v="1"/>
    <x v="12"/>
    <n v="10011"/>
    <s v="FUR-CH-10000988"/>
    <x v="0"/>
    <s v="Chairs"/>
    <s v="Hon Olson Stacker Stools"/>
    <n v="141000"/>
    <x v="2"/>
    <x v="789"/>
    <n v="0.1"/>
    <n v="98700"/>
    <n v="888300"/>
  </r>
  <r>
    <n v="2109"/>
    <s v="CA-2015-155068"/>
    <d v="2015-10-23T00:00:00"/>
    <x v="1"/>
    <x v="2"/>
    <x v="27"/>
    <x v="3"/>
    <x v="0"/>
    <s v="Ralph Arnett"/>
    <x v="0"/>
    <x v="3"/>
    <n v="33801"/>
    <s v="TEC-PH-10004897"/>
    <x v="2"/>
    <s v="Phones"/>
    <s v="Mediabridge Sport Armband iPhone 5s"/>
    <n v="70000"/>
    <x v="2"/>
    <x v="432"/>
    <n v="0.2"/>
    <n v="98000"/>
    <n v="392000"/>
  </r>
  <r>
    <n v="2110"/>
    <s v="CA-2017-163160"/>
    <d v="2017-10-13T00:00:00"/>
    <x v="3"/>
    <x v="2"/>
    <x v="7"/>
    <x v="1"/>
    <x v="0"/>
    <s v="Troy Staebel"/>
    <x v="0"/>
    <x v="14"/>
    <n v="61032"/>
    <s v="OFF-PA-10003127"/>
    <x v="1"/>
    <s v="Paper"/>
    <s v="Easy-staple paper"/>
    <n v="64000"/>
    <x v="3"/>
    <x v="20"/>
    <n v="0.2"/>
    <n v="38400"/>
    <n v="153600"/>
  </r>
  <r>
    <n v="2111"/>
    <s v="CA-2015-101924"/>
    <d v="2015-09-04T00:00:00"/>
    <x v="1"/>
    <x v="8"/>
    <x v="18"/>
    <x v="0"/>
    <x v="2"/>
    <s v="Ken Black"/>
    <x v="1"/>
    <x v="4"/>
    <n v="97504"/>
    <s v="OFF-BI-10000962"/>
    <x v="1"/>
    <s v="Binders"/>
    <s v="Acco Flexible ACCOHIDE Square Ring Data Binder, Dark Blue, 11 1/2&quot; X 14&quot; 7/8&quot;"/>
    <n v="10000"/>
    <x v="0"/>
    <x v="40"/>
    <n v="0.7"/>
    <n v="14000"/>
    <n v="6000"/>
  </r>
  <r>
    <n v="2112"/>
    <s v="CA-2016-124793"/>
    <d v="2016-03-14T00:00:00"/>
    <x v="0"/>
    <x v="10"/>
    <x v="19"/>
    <x v="3"/>
    <x v="4"/>
    <s v="Muhammed MacIntyre"/>
    <x v="1"/>
    <x v="18"/>
    <n v="98103"/>
    <s v="FUR-CH-10002880"/>
    <x v="0"/>
    <s v="Chairs"/>
    <s v="Global High-Back Leather Tilter, Burgundy"/>
    <n v="259000"/>
    <x v="0"/>
    <x v="735"/>
    <n v="0.2"/>
    <n v="103600"/>
    <n v="414400"/>
  </r>
  <r>
    <n v="2113"/>
    <s v="CA-2017-118367"/>
    <d v="2017-10-28T00:00:00"/>
    <x v="3"/>
    <x v="2"/>
    <x v="22"/>
    <x v="2"/>
    <x v="1"/>
    <s v="Lori Olson"/>
    <x v="1"/>
    <x v="10"/>
    <n v="10035"/>
    <s v="OFF-EN-10004386"/>
    <x v="1"/>
    <s v="Envelopes"/>
    <s v="Recycled Interoffice Envelopes with String and Button Closure, 10 x 13"/>
    <n v="48000"/>
    <x v="0"/>
    <x v="47"/>
    <n v="0"/>
    <n v="0"/>
    <n v="96000"/>
  </r>
  <r>
    <n v="2114"/>
    <s v="CA-2017-164819"/>
    <d v="2017-10-15T00:00:00"/>
    <x v="3"/>
    <x v="2"/>
    <x v="4"/>
    <x v="1"/>
    <x v="0"/>
    <s v="Ricardo Sperren"/>
    <x v="1"/>
    <x v="30"/>
    <n v="6824"/>
    <s v="OFF-LA-10001045"/>
    <x v="1"/>
    <s v="Labels"/>
    <s v="Permanent Self-Adhesive File Folder Labels for Typewriters by Universal"/>
    <n v="11000"/>
    <x v="1"/>
    <x v="278"/>
    <n v="0"/>
    <n v="0"/>
    <n v="55000"/>
  </r>
  <r>
    <n v="2115"/>
    <s v="CA-2017-158344"/>
    <d v="2017-08-07T00:00:00"/>
    <x v="3"/>
    <x v="6"/>
    <x v="29"/>
    <x v="0"/>
    <x v="0"/>
    <s v="Cindy Chapman"/>
    <x v="0"/>
    <x v="31"/>
    <n v="56560"/>
    <s v="TEC-AC-10002006"/>
    <x v="2"/>
    <s v="Accessories"/>
    <s v="Memorex Micro Travel Drive 16 GB"/>
    <n v="64000"/>
    <x v="6"/>
    <x v="153"/>
    <n v="0"/>
    <n v="0"/>
    <n v="256000"/>
  </r>
  <r>
    <n v="2116"/>
    <s v="CA-2017-123351"/>
    <d v="2017-09-21T00:00:00"/>
    <x v="3"/>
    <x v="8"/>
    <x v="30"/>
    <x v="0"/>
    <x v="0"/>
    <s v="Kean Thornton"/>
    <x v="0"/>
    <x v="26"/>
    <n v="31907"/>
    <s v="OFF-AP-10001242"/>
    <x v="1"/>
    <s v="Appliances"/>
    <s v="APC 7 Outlet Network SurgeArrest Surge Protector"/>
    <n v="33000"/>
    <x v="8"/>
    <x v="189"/>
    <n v="0"/>
    <n v="0"/>
    <n v="33000"/>
  </r>
  <r>
    <n v="2117"/>
    <s v="CA-2017-110429"/>
    <d v="2017-11-03T00:00:00"/>
    <x v="3"/>
    <x v="0"/>
    <x v="21"/>
    <x v="3"/>
    <x v="0"/>
    <s v="Darrin Martin"/>
    <x v="0"/>
    <x v="30"/>
    <n v="19143"/>
    <s v="OFF-BI-10000216"/>
    <x v="1"/>
    <s v="Binders"/>
    <s v="Mead 1st Gear 2&quot; Zipper Binder, Asst. Colors"/>
    <n v="12000"/>
    <x v="3"/>
    <x v="239"/>
    <n v="0.7"/>
    <n v="25200"/>
    <n v="10800"/>
  </r>
  <r>
    <n v="2118"/>
    <s v="US-2016-131611"/>
    <d v="2016-11-05T00:00:00"/>
    <x v="0"/>
    <x v="0"/>
    <x v="5"/>
    <x v="4"/>
    <x v="0"/>
    <s v="Emily Phan"/>
    <x v="0"/>
    <x v="27"/>
    <n v="77036"/>
    <s v="FUR-TA-10002774"/>
    <x v="0"/>
    <s v="Tables"/>
    <s v="Laminate Occasional Tables"/>
    <n v="370000"/>
    <x v="7"/>
    <x v="790"/>
    <n v="0.3"/>
    <n v="888000"/>
    <n v="2072000"/>
  </r>
  <r>
    <n v="2119"/>
    <s v="US-2017-124821"/>
    <d v="2017-06-25T00:00:00"/>
    <x v="3"/>
    <x v="1"/>
    <x v="10"/>
    <x v="3"/>
    <x v="4"/>
    <s v="Anne McFarland"/>
    <x v="0"/>
    <x v="23"/>
    <n v="98115"/>
    <s v="FUR-TA-10000688"/>
    <x v="0"/>
    <s v="Tables"/>
    <s v="Chromcraft Bull-Nose Wood Round Conference Table Top, Wood Base"/>
    <n v="872000"/>
    <x v="6"/>
    <x v="791"/>
    <n v="0"/>
    <n v="0"/>
    <n v="3488000"/>
  </r>
  <r>
    <n v="2120"/>
    <s v="CA-2015-166975"/>
    <d v="2015-11-26T00:00:00"/>
    <x v="1"/>
    <x v="0"/>
    <x v="20"/>
    <x v="1"/>
    <x v="4"/>
    <s v="Stefanie Holloman"/>
    <x v="1"/>
    <x v="20"/>
    <n v="38301"/>
    <s v="FUR-FU-10003930"/>
    <x v="0"/>
    <s v="Furnishings"/>
    <s v="Howard Miller 12-3/4 Diameter Accuwave DS  Wall Clock"/>
    <n v="95000"/>
    <x v="10"/>
    <x v="290"/>
    <n v="0.2"/>
    <n v="209000"/>
    <n v="836000"/>
  </r>
  <r>
    <n v="2121"/>
    <s v="CA-2016-123806"/>
    <d v="2016-11-24T00:00:00"/>
    <x v="0"/>
    <x v="0"/>
    <x v="16"/>
    <x v="0"/>
    <x v="2"/>
    <s v="Laura Armstrong"/>
    <x v="1"/>
    <x v="2"/>
    <n v="21215"/>
    <s v="FUR-FU-10000965"/>
    <x v="0"/>
    <s v="Furnishings"/>
    <s v="Howard Miller 11-1/2&quot; Diameter Ridgewood Wall Clock"/>
    <n v="208000"/>
    <x v="6"/>
    <x v="652"/>
    <n v="0"/>
    <n v="0"/>
    <n v="832000"/>
  </r>
  <r>
    <n v="2122"/>
    <s v="US-2017-158505"/>
    <d v="2017-07-21T00:00:00"/>
    <x v="3"/>
    <x v="7"/>
    <x v="30"/>
    <x v="2"/>
    <x v="0"/>
    <s v="Sarah Foster"/>
    <x v="0"/>
    <x v="17"/>
    <n v="84107"/>
    <s v="TEC-PH-10004071"/>
    <x v="2"/>
    <s v="Phones"/>
    <s v="PayAnywhere Card Reader"/>
    <n v="72000"/>
    <x v="5"/>
    <x v="509"/>
    <n v="0.2"/>
    <n v="129600"/>
    <n v="518400"/>
  </r>
  <r>
    <n v="2123"/>
    <s v="CA-2015-142692"/>
    <d v="2015-10-23T00:00:00"/>
    <x v="1"/>
    <x v="2"/>
    <x v="27"/>
    <x v="3"/>
    <x v="0"/>
    <s v="Andrew Gjertsen"/>
    <x v="1"/>
    <x v="30"/>
    <n v="98105"/>
    <s v="OFF-BI-10004140"/>
    <x v="1"/>
    <s v="Binders"/>
    <s v="Avery Non-Stick Binders"/>
    <n v="3000"/>
    <x v="8"/>
    <x v="93"/>
    <n v="0.2"/>
    <n v="600"/>
    <n v="2400"/>
  </r>
  <r>
    <n v="2124"/>
    <s v="CA-2015-123456"/>
    <d v="2015-07-09T00:00:00"/>
    <x v="1"/>
    <x v="7"/>
    <x v="3"/>
    <x v="2"/>
    <x v="0"/>
    <s v="Kean Nguyen"/>
    <x v="1"/>
    <x v="11"/>
    <n v="75220"/>
    <s v="OFF-AP-10002684"/>
    <x v="1"/>
    <s v="Appliances"/>
    <s v="Acco 7-Outlet Masterpiece Power Center, Wihtout Fax/Phone Line Protection"/>
    <n v="98000"/>
    <x v="0"/>
    <x v="208"/>
    <n v="0.8"/>
    <n v="156800"/>
    <n v="39200"/>
  </r>
  <r>
    <n v="2125"/>
    <s v="CA-2017-151358"/>
    <d v="2017-08-18T00:00:00"/>
    <x v="3"/>
    <x v="6"/>
    <x v="15"/>
    <x v="2"/>
    <x v="0"/>
    <s v="Nicole Fjeld"/>
    <x v="2"/>
    <x v="27"/>
    <n v="98105"/>
    <s v="OFF-ST-10000046"/>
    <x v="1"/>
    <s v="Storage"/>
    <s v="Fellowes Super Stor/Drawer Files"/>
    <n v="485000"/>
    <x v="0"/>
    <x v="595"/>
    <n v="0"/>
    <n v="0"/>
    <n v="970000"/>
  </r>
  <r>
    <n v="2126"/>
    <s v="US-2016-107440"/>
    <d v="2016-04-16T00:00:00"/>
    <x v="0"/>
    <x v="3"/>
    <x v="9"/>
    <x v="2"/>
    <x v="0"/>
    <s v="Bill Shonely"/>
    <x v="1"/>
    <x v="0"/>
    <n v="8701"/>
    <s v="TEC-MA-10001047"/>
    <x v="2"/>
    <s v="Machines"/>
    <s v="3D Systems Cube Printer, 2nd Generation, Magenta"/>
    <n v="9100000"/>
    <x v="2"/>
    <x v="792"/>
    <n v="0"/>
    <n v="0"/>
    <n v="63700000"/>
  </r>
  <r>
    <n v="2127"/>
    <s v="CA-2014-166989"/>
    <d v="2014-11-14T00:00:00"/>
    <x v="2"/>
    <x v="0"/>
    <x v="19"/>
    <x v="2"/>
    <x v="0"/>
    <s v="Robert Marley"/>
    <x v="2"/>
    <x v="19"/>
    <n v="10011"/>
    <s v="OFF-PA-10004470"/>
    <x v="1"/>
    <s v="Paper"/>
    <s v="Adams Write n' Stick Phone Message Book, 11&quot; X 5 1/4&quot;, 200 Messages"/>
    <n v="12000"/>
    <x v="0"/>
    <x v="13"/>
    <n v="0"/>
    <n v="0"/>
    <n v="24000"/>
  </r>
  <r>
    <n v="2128"/>
    <s v="CA-2014-103100"/>
    <d v="2014-12-20T00:00:00"/>
    <x v="2"/>
    <x v="4"/>
    <x v="14"/>
    <x v="0"/>
    <x v="3"/>
    <s v="Adrian Barton"/>
    <x v="0"/>
    <x v="26"/>
    <n v="46203"/>
    <s v="OFF-LA-10003720"/>
    <x v="1"/>
    <s v="Labels"/>
    <s v="Avery 487"/>
    <n v="4000"/>
    <x v="8"/>
    <x v="75"/>
    <n v="0"/>
    <n v="0"/>
    <n v="4000"/>
  </r>
  <r>
    <n v="2129"/>
    <s v="CA-2015-105690"/>
    <d v="2015-11-21T00:00:00"/>
    <x v="1"/>
    <x v="0"/>
    <x v="30"/>
    <x v="3"/>
    <x v="0"/>
    <s v="Carol Adams"/>
    <x v="1"/>
    <x v="14"/>
    <n v="77642"/>
    <s v="FUR-BO-10003965"/>
    <x v="0"/>
    <s v="Bookcases"/>
    <s v="O'Sullivan Manor Hill 2-Door Library in Brianna Oak"/>
    <n v="308000"/>
    <x v="0"/>
    <x v="431"/>
    <n v="0.32"/>
    <n v="197120"/>
    <n v="418880"/>
  </r>
  <r>
    <n v="2130"/>
    <s v="CA-2017-127516"/>
    <d v="2017-12-28T00:00:00"/>
    <x v="3"/>
    <x v="4"/>
    <x v="22"/>
    <x v="1"/>
    <x v="0"/>
    <s v="Erica Hernandez"/>
    <x v="2"/>
    <x v="20"/>
    <n v="37211"/>
    <s v="OFF-ST-10000736"/>
    <x v="1"/>
    <s v="Storage"/>
    <s v="Carina Double Wide Media Storage Towers in Natural &amp; Black"/>
    <n v="243000"/>
    <x v="8"/>
    <x v="630"/>
    <n v="0.2"/>
    <n v="48600"/>
    <n v="194400"/>
  </r>
  <r>
    <n v="2131"/>
    <s v="US-2015-117184"/>
    <d v="2015-05-17T00:00:00"/>
    <x v="1"/>
    <x v="5"/>
    <x v="11"/>
    <x v="3"/>
    <x v="0"/>
    <s v="Odella Nelson"/>
    <x v="1"/>
    <x v="24"/>
    <n v="77095"/>
    <s v="OFF-BI-10002082"/>
    <x v="1"/>
    <s v="Binders"/>
    <s v="GBC Twin Loop Wire Binding Elements"/>
    <n v="20000"/>
    <x v="1"/>
    <x v="34"/>
    <n v="0.8"/>
    <n v="80000"/>
    <n v="20000"/>
  </r>
  <r>
    <n v="2132"/>
    <s v="CA-2017-102407"/>
    <d v="2017-12-09T00:00:00"/>
    <x v="3"/>
    <x v="4"/>
    <x v="3"/>
    <x v="1"/>
    <x v="0"/>
    <s v="Alyssa Tate"/>
    <x v="2"/>
    <x v="18"/>
    <n v="90004"/>
    <s v="OFF-AR-10000122"/>
    <x v="1"/>
    <s v="Art"/>
    <s v="Newell 314"/>
    <n v="18000"/>
    <x v="0"/>
    <x v="239"/>
    <n v="0"/>
    <n v="0"/>
    <n v="36000"/>
  </r>
  <r>
    <n v="2133"/>
    <s v="CA-2017-130967"/>
    <d v="2017-03-10T00:00:00"/>
    <x v="3"/>
    <x v="10"/>
    <x v="13"/>
    <x v="0"/>
    <x v="0"/>
    <s v="Emily Burns"/>
    <x v="0"/>
    <x v="35"/>
    <n v="19140"/>
    <s v="TEC-PH-10004896"/>
    <x v="2"/>
    <s v="Phones"/>
    <s v="Nokia Lumia 521 (T-Mobile)"/>
    <n v="72000"/>
    <x v="3"/>
    <x v="301"/>
    <n v="0.4"/>
    <n v="86400"/>
    <n v="129600"/>
  </r>
  <r>
    <n v="2134"/>
    <s v="CA-2017-101581"/>
    <d v="2017-10-22T00:00:00"/>
    <x v="3"/>
    <x v="2"/>
    <x v="6"/>
    <x v="0"/>
    <x v="0"/>
    <s v="David Wiener"/>
    <x v="1"/>
    <x v="20"/>
    <n v="97756"/>
    <s v="FUR-TA-10002607"/>
    <x v="0"/>
    <s v="Tables"/>
    <s v="KI Conference Tables"/>
    <n v="568000"/>
    <x v="1"/>
    <x v="793"/>
    <n v="0.5"/>
    <n v="1420000"/>
    <n v="1420000"/>
  </r>
  <r>
    <n v="2135"/>
    <s v="CA-2017-169124"/>
    <d v="2017-07-03T00:00:00"/>
    <x v="3"/>
    <x v="7"/>
    <x v="21"/>
    <x v="1"/>
    <x v="4"/>
    <s v="Maria Bertelson"/>
    <x v="0"/>
    <x v="8"/>
    <n v="95610"/>
    <s v="FUR-FU-10001215"/>
    <x v="0"/>
    <s v="Furnishings"/>
    <s v="Howard Miller 11-1/2&quot; Diameter Brentwood Wall Clock"/>
    <n v="475000"/>
    <x v="3"/>
    <x v="794"/>
    <n v="0"/>
    <n v="0"/>
    <n v="1425000"/>
  </r>
  <r>
    <n v="2136"/>
    <s v="CA-2017-117261"/>
    <d v="2017-09-04T00:00:00"/>
    <x v="3"/>
    <x v="8"/>
    <x v="18"/>
    <x v="2"/>
    <x v="0"/>
    <s v="Tiffany House"/>
    <x v="1"/>
    <x v="8"/>
    <n v="90032"/>
    <s v="OFF-ST-10000419"/>
    <x v="1"/>
    <s v="Storage"/>
    <s v="Rogers Jumbo File, Granite"/>
    <n v="41000"/>
    <x v="6"/>
    <x v="462"/>
    <n v="0"/>
    <n v="0"/>
    <n v="164000"/>
  </r>
  <r>
    <n v="2137"/>
    <s v="CA-2017-129021"/>
    <d v="2017-08-23T00:00:00"/>
    <x v="3"/>
    <x v="6"/>
    <x v="27"/>
    <x v="3"/>
    <x v="0"/>
    <s v="Patrick O'Brill"/>
    <x v="0"/>
    <x v="35"/>
    <n v="32303"/>
    <s v="TEC-PH-10001459"/>
    <x v="2"/>
    <s v="Phones"/>
    <s v="Samsung Galaxy Mega 6.3"/>
    <n v="4368000"/>
    <x v="13"/>
    <x v="795"/>
    <n v="0.2"/>
    <n v="11356800"/>
    <n v="45427200"/>
  </r>
  <r>
    <n v="2138"/>
    <s v="CA-2014-123253"/>
    <d v="2014-08-22T00:00:00"/>
    <x v="2"/>
    <x v="6"/>
    <x v="6"/>
    <x v="0"/>
    <x v="4"/>
    <s v="Deanra Eno"/>
    <x v="2"/>
    <x v="28"/>
    <n v="44107"/>
    <s v="OFF-AR-10002804"/>
    <x v="1"/>
    <s v="Art"/>
    <s v="Faber Castell Col-Erase Pencils"/>
    <n v="5000"/>
    <x v="8"/>
    <x v="30"/>
    <n v="0.2"/>
    <n v="1000"/>
    <n v="4000"/>
  </r>
  <r>
    <n v="2139"/>
    <s v="CA-2016-121601"/>
    <d v="2016-10-04T00:00:00"/>
    <x v="0"/>
    <x v="2"/>
    <x v="18"/>
    <x v="3"/>
    <x v="0"/>
    <s v="Mary O'Rourke"/>
    <x v="0"/>
    <x v="36"/>
    <n v="75056"/>
    <s v="OFF-EN-10003862"/>
    <x v="1"/>
    <s v="Envelopes"/>
    <s v="Laser &amp; Ink Jet Business Envelopes"/>
    <n v="11000"/>
    <x v="2"/>
    <x v="796"/>
    <n v="0.2"/>
    <n v="15400"/>
    <n v="61600"/>
  </r>
  <r>
    <n v="2140"/>
    <s v="CA-2014-162278"/>
    <d v="2014-10-26T00:00:00"/>
    <x v="2"/>
    <x v="2"/>
    <x v="20"/>
    <x v="3"/>
    <x v="0"/>
    <s v="Angele Hood"/>
    <x v="0"/>
    <x v="18"/>
    <n v="98105"/>
    <s v="FUR-FU-10000448"/>
    <x v="0"/>
    <s v="Furnishings"/>
    <s v="Tenex Chairmats For Use With Carpeted Floors"/>
    <n v="48000"/>
    <x v="6"/>
    <x v="20"/>
    <n v="0"/>
    <n v="0"/>
    <n v="192000"/>
  </r>
  <r>
    <n v="2141"/>
    <s v="CA-2016-161095"/>
    <d v="2016-06-28T00:00:00"/>
    <x v="0"/>
    <x v="1"/>
    <x v="22"/>
    <x v="1"/>
    <x v="0"/>
    <s v="Chris Selesnick"/>
    <x v="1"/>
    <x v="6"/>
    <n v="90032"/>
    <s v="OFF-BI-10002764"/>
    <x v="1"/>
    <s v="Binders"/>
    <s v="Recycled Pressboard Report Cover with Reinforced Top Hinge"/>
    <n v="8000"/>
    <x v="3"/>
    <x v="13"/>
    <n v="0.2"/>
    <n v="4800"/>
    <n v="19200"/>
  </r>
  <r>
    <n v="2142"/>
    <s v="CA-2014-125829"/>
    <d v="2014-11-04T00:00:00"/>
    <x v="2"/>
    <x v="0"/>
    <x v="18"/>
    <x v="0"/>
    <x v="4"/>
    <s v="William Brown"/>
    <x v="0"/>
    <x v="9"/>
    <n v="90045"/>
    <s v="TEC-PH-10001079"/>
    <x v="2"/>
    <s v="Phones"/>
    <s v="Polycom SoundPoint Pro SE-225 Corded phone"/>
    <n v="833000"/>
    <x v="2"/>
    <x v="522"/>
    <n v="0.2"/>
    <n v="1166200"/>
    <n v="4664800"/>
  </r>
  <r>
    <n v="2143"/>
    <s v="CA-2014-123127"/>
    <d v="2014-09-08T00:00:00"/>
    <x v="2"/>
    <x v="8"/>
    <x v="0"/>
    <x v="1"/>
    <x v="0"/>
    <s v="Stefania Perrino"/>
    <x v="1"/>
    <x v="14"/>
    <n v="11561"/>
    <s v="OFF-AP-10001962"/>
    <x v="1"/>
    <s v="Appliances"/>
    <s v="Black &amp; Decker Filter for Double Action Dustbuster Cordless Vac BLDV7210"/>
    <n v="17000"/>
    <x v="0"/>
    <x v="179"/>
    <n v="0"/>
    <n v="0"/>
    <n v="34000"/>
  </r>
  <r>
    <n v="2144"/>
    <s v="CA-2015-115945"/>
    <d v="2015-06-25T00:00:00"/>
    <x v="1"/>
    <x v="1"/>
    <x v="10"/>
    <x v="3"/>
    <x v="0"/>
    <s v="Alan Barnes"/>
    <x v="0"/>
    <x v="4"/>
    <n v="90045"/>
    <s v="OFF-AR-10004062"/>
    <x v="1"/>
    <s v="Art"/>
    <s v="Staples in misc. colors"/>
    <n v="21000"/>
    <x v="0"/>
    <x v="90"/>
    <n v="0"/>
    <n v="0"/>
    <n v="42000"/>
  </r>
  <r>
    <n v="2145"/>
    <s v="CA-2015-136735"/>
    <d v="2015-07-26T00:00:00"/>
    <x v="1"/>
    <x v="7"/>
    <x v="20"/>
    <x v="1"/>
    <x v="4"/>
    <s v="Helen Andreada"/>
    <x v="0"/>
    <x v="6"/>
    <n v="94110"/>
    <s v="OFF-EN-10002230"/>
    <x v="1"/>
    <s v="Envelopes"/>
    <s v="Airmail Envelopes"/>
    <n v="168000"/>
    <x v="0"/>
    <x v="89"/>
    <n v="0"/>
    <n v="0"/>
    <n v="336000"/>
  </r>
  <r>
    <n v="2146"/>
    <s v="US-2017-136189"/>
    <d v="2017-12-07T00:00:00"/>
    <x v="3"/>
    <x v="4"/>
    <x v="29"/>
    <x v="1"/>
    <x v="4"/>
    <s v="Debra Catini"/>
    <x v="0"/>
    <x v="1"/>
    <n v="23223"/>
    <s v="FUR-FU-10000175"/>
    <x v="0"/>
    <s v="Furnishings"/>
    <s v="DAX Wood Document Frame."/>
    <n v="83000"/>
    <x v="4"/>
    <x v="797"/>
    <n v="0"/>
    <n v="0"/>
    <n v="498000"/>
  </r>
  <r>
    <n v="2147"/>
    <s v="CA-2014-152345"/>
    <d v="2014-12-29T00:00:00"/>
    <x v="2"/>
    <x v="4"/>
    <x v="25"/>
    <x v="3"/>
    <x v="0"/>
    <s v="Shui Tom"/>
    <x v="0"/>
    <x v="27"/>
    <n v="87105"/>
    <s v="TEC-PH-10004897"/>
    <x v="2"/>
    <s v="Phones"/>
    <s v="Mediabridge Sport Armband iPhone 5s"/>
    <n v="70000"/>
    <x v="3"/>
    <x v="277"/>
    <n v="0.2"/>
    <n v="42000"/>
    <n v="168000"/>
  </r>
  <r>
    <n v="2148"/>
    <s v="US-2015-147662"/>
    <d v="2015-02-14T00:00:00"/>
    <x v="1"/>
    <x v="11"/>
    <x v="19"/>
    <x v="3"/>
    <x v="0"/>
    <s v="Karl Braun"/>
    <x v="0"/>
    <x v="8"/>
    <n v="44312"/>
    <s v="OFF-BI-10001658"/>
    <x v="1"/>
    <s v="Binders"/>
    <s v="GBC Standard Therm-A-Bind Covers"/>
    <n v="60000"/>
    <x v="0"/>
    <x v="160"/>
    <n v="0.7"/>
    <n v="84000"/>
    <n v="36000"/>
  </r>
  <r>
    <n v="2149"/>
    <s v="CA-2016-153346"/>
    <d v="2016-01-25T00:00:00"/>
    <x v="0"/>
    <x v="9"/>
    <x v="10"/>
    <x v="3"/>
    <x v="0"/>
    <s v="Todd Boyes"/>
    <x v="1"/>
    <x v="23"/>
    <n v="7060"/>
    <s v="OFF-AR-10000315"/>
    <x v="1"/>
    <s v="Art"/>
    <s v="Dixon Ticonderoga Maple Cedar Pencil, #2"/>
    <n v="10000"/>
    <x v="3"/>
    <x v="1"/>
    <n v="0"/>
    <n v="0"/>
    <n v="30000"/>
  </r>
  <r>
    <n v="2150"/>
    <s v="CA-2017-118360"/>
    <d v="2017-04-01T00:00:00"/>
    <x v="3"/>
    <x v="3"/>
    <x v="26"/>
    <x v="1"/>
    <x v="4"/>
    <s v="John Castell"/>
    <x v="0"/>
    <x v="22"/>
    <n v="10011"/>
    <s v="OFF-PA-10000791"/>
    <x v="1"/>
    <s v="Paper"/>
    <s v="Wirebound Message Books, Four 2 3/4 x 5 Forms per Page, 200 Sets per Book"/>
    <n v="24000"/>
    <x v="5"/>
    <x v="301"/>
    <n v="0"/>
    <n v="0"/>
    <n v="216000"/>
  </r>
  <r>
    <n v="2151"/>
    <s v="CA-2017-149853"/>
    <d v="2017-10-03T00:00:00"/>
    <x v="3"/>
    <x v="2"/>
    <x v="21"/>
    <x v="2"/>
    <x v="4"/>
    <s v="Patrick O'Brill"/>
    <x v="0"/>
    <x v="26"/>
    <n v="33012"/>
    <s v="OFF-PA-10000556"/>
    <x v="1"/>
    <s v="Paper"/>
    <s v="Xerox 208"/>
    <n v="16000"/>
    <x v="3"/>
    <x v="4"/>
    <n v="0.2"/>
    <n v="9600"/>
    <n v="38400"/>
  </r>
  <r>
    <n v="2152"/>
    <s v="CA-2017-107909"/>
    <d v="2017-09-01T00:00:00"/>
    <x v="3"/>
    <x v="8"/>
    <x v="26"/>
    <x v="3"/>
    <x v="0"/>
    <s v="Sung Shariari"/>
    <x v="0"/>
    <x v="4"/>
    <n v="98052"/>
    <s v="TEC-AC-10001998"/>
    <x v="2"/>
    <s v="Accessories"/>
    <s v="Logitech LS21 Speaker System - PC Multimedia - 2.1-CH - Wired"/>
    <n v="20000"/>
    <x v="8"/>
    <x v="40"/>
    <n v="0"/>
    <n v="0"/>
    <n v="20000"/>
  </r>
  <r>
    <n v="2153"/>
    <s v="CA-2015-112375"/>
    <d v="2015-12-21T00:00:00"/>
    <x v="1"/>
    <x v="4"/>
    <x v="30"/>
    <x v="1"/>
    <x v="4"/>
    <s v="Roger Demir"/>
    <x v="0"/>
    <x v="16"/>
    <n v="32114"/>
    <s v="TEC-AC-10003237"/>
    <x v="2"/>
    <s v="Accessories"/>
    <s v="Memorex Micro Travel Drive 4 GB"/>
    <n v="51000"/>
    <x v="4"/>
    <x v="330"/>
    <n v="0.2"/>
    <n v="61200"/>
    <n v="244800"/>
  </r>
  <r>
    <n v="2154"/>
    <s v="CA-2015-154795"/>
    <d v="2015-12-20T00:00:00"/>
    <x v="1"/>
    <x v="4"/>
    <x v="14"/>
    <x v="2"/>
    <x v="4"/>
    <s v="Gary Zandusky"/>
    <x v="0"/>
    <x v="1"/>
    <n v="86442"/>
    <s v="OFF-EN-10003068"/>
    <x v="1"/>
    <s v="Envelopes"/>
    <s v="#6 3/4 Gummed Flap White Envelopes"/>
    <n v="8000"/>
    <x v="8"/>
    <x v="100"/>
    <n v="0.2"/>
    <n v="1600"/>
    <n v="6400"/>
  </r>
  <r>
    <n v="2155"/>
    <s v="CA-2015-125234"/>
    <d v="2015-11-27T00:00:00"/>
    <x v="1"/>
    <x v="0"/>
    <x v="8"/>
    <x v="1"/>
    <x v="4"/>
    <s v="Steve Nguyen"/>
    <x v="2"/>
    <x v="16"/>
    <n v="90049"/>
    <s v="TEC-AC-10000158"/>
    <x v="2"/>
    <s v="Accessories"/>
    <s v="Sony 64GB Class 10 Micro SDHC R40 Memory Card"/>
    <n v="180000"/>
    <x v="3"/>
    <x v="511"/>
    <n v="0"/>
    <n v="0"/>
    <n v="540000"/>
  </r>
  <r>
    <n v="2156"/>
    <s v="CA-2017-133501"/>
    <d v="2017-08-27T00:00:00"/>
    <x v="3"/>
    <x v="6"/>
    <x v="8"/>
    <x v="3"/>
    <x v="0"/>
    <s v="Dana Kaydos"/>
    <x v="0"/>
    <x v="31"/>
    <n v="37064"/>
    <s v="OFF-PA-10004888"/>
    <x v="1"/>
    <s v="Paper"/>
    <s v="Xerox 217"/>
    <n v="16000"/>
    <x v="8"/>
    <x v="78"/>
    <n v="0.2"/>
    <n v="3200"/>
    <n v="12800"/>
  </r>
  <r>
    <n v="2157"/>
    <s v="US-2014-129609"/>
    <d v="2014-03-22T00:00:00"/>
    <x v="2"/>
    <x v="10"/>
    <x v="6"/>
    <x v="3"/>
    <x v="0"/>
    <s v="Vivian Mathis"/>
    <x v="0"/>
    <x v="12"/>
    <n v="46368"/>
    <s v="OFF-AR-10003478"/>
    <x v="1"/>
    <s v="Art"/>
    <s v="Avery Hi-Liter EverBold Pen Style Fluorescent Highlighters, 4/Pack"/>
    <n v="40000"/>
    <x v="0"/>
    <x v="191"/>
    <n v="0"/>
    <n v="0"/>
    <n v="80000"/>
  </r>
  <r>
    <n v="2158"/>
    <s v="CA-2017-130309"/>
    <d v="2017-12-17T00:00:00"/>
    <x v="3"/>
    <x v="4"/>
    <x v="11"/>
    <x v="1"/>
    <x v="2"/>
    <s v="Giulietta Baptist"/>
    <x v="0"/>
    <x v="21"/>
    <n v="22204"/>
    <s v="OFF-ST-10003208"/>
    <x v="1"/>
    <s v="Storage"/>
    <s v="Adjustable Depth Letter/Legal Cart"/>
    <n v="726000"/>
    <x v="3"/>
    <x v="798"/>
    <n v="0"/>
    <n v="0"/>
    <n v="2178000"/>
  </r>
  <r>
    <n v="2159"/>
    <s v="CA-2017-105410"/>
    <d v="2017-03-19T00:00:00"/>
    <x v="3"/>
    <x v="10"/>
    <x v="12"/>
    <x v="3"/>
    <x v="0"/>
    <s v="Natalie DeCherney"/>
    <x v="0"/>
    <x v="0"/>
    <n v="94110"/>
    <s v="OFF-BI-10004970"/>
    <x v="1"/>
    <s v="Binders"/>
    <s v="ACCOHIDE 3-Ring Binder, Blue, 1&quot;"/>
    <n v="14000"/>
    <x v="4"/>
    <x v="51"/>
    <n v="0.2"/>
    <n v="16800"/>
    <n v="67200"/>
  </r>
  <r>
    <n v="2160"/>
    <s v="CA-2016-120355"/>
    <d v="2016-09-18T00:00:00"/>
    <x v="0"/>
    <x v="8"/>
    <x v="15"/>
    <x v="1"/>
    <x v="0"/>
    <s v="Magdelene Morse"/>
    <x v="0"/>
    <x v="19"/>
    <n v="10801"/>
    <s v="FUR-CH-10001394"/>
    <x v="0"/>
    <s v="Chairs"/>
    <s v="Global Leather Executive Chair"/>
    <n v="281000"/>
    <x v="0"/>
    <x v="799"/>
    <n v="0.1"/>
    <n v="56200"/>
    <n v="505800"/>
  </r>
  <r>
    <n v="2161"/>
    <s v="CA-2017-169894"/>
    <d v="2017-11-24T00:00:00"/>
    <x v="3"/>
    <x v="0"/>
    <x v="16"/>
    <x v="1"/>
    <x v="0"/>
    <s v="Mark Van Huff"/>
    <x v="0"/>
    <x v="20"/>
    <n v="85204"/>
    <s v="OFF-BI-10004230"/>
    <x v="1"/>
    <s v="Binders"/>
    <s v="GBC Recycled Grain Textured Covers"/>
    <n v="83000"/>
    <x v="0"/>
    <x v="59"/>
    <n v="0.7"/>
    <n v="116199.99999999999"/>
    <n v="49800.000000000015"/>
  </r>
  <r>
    <n v="2162"/>
    <s v="US-2017-100482"/>
    <d v="2017-04-11T00:00:00"/>
    <x v="3"/>
    <x v="3"/>
    <x v="2"/>
    <x v="1"/>
    <x v="0"/>
    <s v="Jack Lebron"/>
    <x v="0"/>
    <x v="6"/>
    <n v="43130"/>
    <s v="OFF-ST-10001325"/>
    <x v="1"/>
    <s v="Storage"/>
    <s v="Sterilite Officeware Hinged File Box"/>
    <n v="17000"/>
    <x v="0"/>
    <x v="179"/>
    <n v="0.2"/>
    <n v="6800"/>
    <n v="27200"/>
  </r>
  <r>
    <n v="2163"/>
    <s v="CA-2017-107748"/>
    <d v="2017-12-10T00:00:00"/>
    <x v="3"/>
    <x v="4"/>
    <x v="13"/>
    <x v="2"/>
    <x v="4"/>
    <s v="Alex Grayson"/>
    <x v="0"/>
    <x v="12"/>
    <n v="95207"/>
    <s v="TEC-PH-10003215"/>
    <x v="2"/>
    <s v="Phones"/>
    <s v="Jackery Bar Premium Fast-charging Portable Charger"/>
    <n v="96000"/>
    <x v="6"/>
    <x v="227"/>
    <n v="0.2"/>
    <n v="76800"/>
    <n v="307200"/>
  </r>
  <r>
    <n v="2164"/>
    <s v="CA-2017-153654"/>
    <d v="2017-11-24T00:00:00"/>
    <x v="3"/>
    <x v="0"/>
    <x v="16"/>
    <x v="2"/>
    <x v="0"/>
    <s v="Michael Dominguez"/>
    <x v="1"/>
    <x v="22"/>
    <n v="28806"/>
    <s v="OFF-BI-10004465"/>
    <x v="1"/>
    <s v="Binders"/>
    <s v="Avery Durable Slant Ring Binders"/>
    <n v="4000"/>
    <x v="7"/>
    <x v="276"/>
    <n v="0.7"/>
    <n v="22400"/>
    <n v="9600"/>
  </r>
  <r>
    <n v="2165"/>
    <s v="CA-2015-155600"/>
    <d v="2015-12-04T00:00:00"/>
    <x v="1"/>
    <x v="4"/>
    <x v="18"/>
    <x v="3"/>
    <x v="0"/>
    <s v="Rose O'Brian"/>
    <x v="0"/>
    <x v="3"/>
    <n v="37042"/>
    <s v="OFF-BI-10000545"/>
    <x v="1"/>
    <s v="Binders"/>
    <s v="GBC Ibimaster 500 Manual ProClick Binding System"/>
    <n v="1142000"/>
    <x v="2"/>
    <x v="800"/>
    <n v="0.7"/>
    <n v="5595800"/>
    <n v="2398200"/>
  </r>
  <r>
    <n v="2166"/>
    <s v="CA-2017-162565"/>
    <d v="2017-12-11T00:00:00"/>
    <x v="3"/>
    <x v="4"/>
    <x v="2"/>
    <x v="1"/>
    <x v="0"/>
    <s v="Ralph Ritter"/>
    <x v="0"/>
    <x v="15"/>
    <n v="60505"/>
    <s v="OFF-PA-10001937"/>
    <x v="1"/>
    <s v="Paper"/>
    <s v="Xerox 21"/>
    <n v="16000"/>
    <x v="0"/>
    <x v="276"/>
    <n v="0.2"/>
    <n v="6400"/>
    <n v="25600"/>
  </r>
  <r>
    <n v="2167"/>
    <s v="CA-2016-127642"/>
    <d v="2016-05-21T00:00:00"/>
    <x v="0"/>
    <x v="5"/>
    <x v="30"/>
    <x v="3"/>
    <x v="0"/>
    <s v="Christine Phan"/>
    <x v="1"/>
    <x v="21"/>
    <n v="2886"/>
    <s v="OFF-PA-10000565"/>
    <x v="1"/>
    <s v="Paper"/>
    <s v="Easy-staple paper"/>
    <n v="112000"/>
    <x v="0"/>
    <x v="127"/>
    <n v="0"/>
    <n v="0"/>
    <n v="224000"/>
  </r>
  <r>
    <n v="2168"/>
    <s v="US-2017-163195"/>
    <d v="2017-02-17T00:00:00"/>
    <x v="3"/>
    <x v="11"/>
    <x v="11"/>
    <x v="2"/>
    <x v="0"/>
    <s v="Lauren Leatherbury"/>
    <x v="0"/>
    <x v="24"/>
    <n v="70506"/>
    <s v="TEC-PH-10003875"/>
    <x v="2"/>
    <s v="Phones"/>
    <s v="KLD Oscar II Style Snap-on Ultra Thin Side Flip Synthetic Leather Cover Case for HTC One HTC M7"/>
    <n v="30000"/>
    <x v="3"/>
    <x v="15"/>
    <n v="0"/>
    <n v="0"/>
    <n v="90000"/>
  </r>
  <r>
    <n v="2169"/>
    <s v="CA-2017-111332"/>
    <d v="2017-05-20T00:00:00"/>
    <x v="3"/>
    <x v="5"/>
    <x v="14"/>
    <x v="3"/>
    <x v="0"/>
    <s v="Nat Carroll"/>
    <x v="0"/>
    <x v="5"/>
    <n v="58103"/>
    <s v="OFF-AR-10001953"/>
    <x v="1"/>
    <s v="Art"/>
    <s v="Boston 1645 Deluxe Heavier-Duty Electric Pencil Sharpener"/>
    <n v="132000"/>
    <x v="3"/>
    <x v="801"/>
    <n v="0"/>
    <n v="0"/>
    <n v="396000"/>
  </r>
  <r>
    <n v="2170"/>
    <s v="CA-2017-117044"/>
    <d v="2017-09-11T00:00:00"/>
    <x v="3"/>
    <x v="8"/>
    <x v="2"/>
    <x v="0"/>
    <x v="0"/>
    <s v="Helen Andreada"/>
    <x v="0"/>
    <x v="0"/>
    <n v="60623"/>
    <s v="OFF-FA-10000936"/>
    <x v="1"/>
    <s v="Fasteners"/>
    <s v="Acco Hot Clips Clips to Go"/>
    <n v="11000"/>
    <x v="6"/>
    <x v="181"/>
    <n v="0.2"/>
    <n v="8800"/>
    <n v="35200"/>
  </r>
  <r>
    <n v="2171"/>
    <s v="US-2016-165078"/>
    <d v="2016-11-05T00:00:00"/>
    <x v="0"/>
    <x v="0"/>
    <x v="5"/>
    <x v="2"/>
    <x v="0"/>
    <s v="Michelle Arnett"/>
    <x v="2"/>
    <x v="14"/>
    <n v="46226"/>
    <s v="OFF-BI-10001989"/>
    <x v="1"/>
    <s v="Binders"/>
    <s v="Premium Transparent Presentation Covers by GBC"/>
    <n v="19000"/>
    <x v="1"/>
    <x v="271"/>
    <n v="0"/>
    <n v="0"/>
    <n v="95000"/>
  </r>
  <r>
    <n v="2172"/>
    <s v="US-2017-169320"/>
    <d v="2017-07-23T00:00:00"/>
    <x v="3"/>
    <x v="7"/>
    <x v="27"/>
    <x v="1"/>
    <x v="4"/>
    <s v="Lena Hernandez"/>
    <x v="0"/>
    <x v="26"/>
    <n v="46514"/>
    <s v="OFF-AR-10003602"/>
    <x v="1"/>
    <s v="Art"/>
    <s v="Quartet Omega Colored Chalk, 12/Pack"/>
    <n v="15000"/>
    <x v="0"/>
    <x v="1"/>
    <n v="0"/>
    <n v="0"/>
    <n v="30000"/>
  </r>
  <r>
    <n v="2173"/>
    <s v="CA-2016-158575"/>
    <d v="2016-11-18T00:00:00"/>
    <x v="0"/>
    <x v="0"/>
    <x v="15"/>
    <x v="2"/>
    <x v="0"/>
    <s v="Sean Braxton"/>
    <x v="1"/>
    <x v="16"/>
    <n v="44240"/>
    <s v="OFF-AP-10002998"/>
    <x v="1"/>
    <s v="Appliances"/>
    <s v="Holmes 99% HEPA Air Purifier"/>
    <n v="104000"/>
    <x v="4"/>
    <x v="154"/>
    <n v="0.2"/>
    <n v="124800"/>
    <n v="499200"/>
  </r>
  <r>
    <n v="2174"/>
    <s v="CA-2014-166954"/>
    <d v="2014-04-25T00:00:00"/>
    <x v="2"/>
    <x v="3"/>
    <x v="10"/>
    <x v="1"/>
    <x v="1"/>
    <s v="Beth Thompson"/>
    <x v="2"/>
    <x v="8"/>
    <n v="91776"/>
    <s v="FUR-FU-10003708"/>
    <x v="0"/>
    <s v="Furnishings"/>
    <s v="Tenex Traditional Chairmats for Medium Pile Carpet, Standard Lip, 36&quot; x 48&quot;"/>
    <n v="182000"/>
    <x v="1"/>
    <x v="802"/>
    <n v="0"/>
    <n v="0"/>
    <n v="910000"/>
  </r>
  <r>
    <n v="2175"/>
    <s v="CA-2015-140830"/>
    <d v="2015-11-30T00:00:00"/>
    <x v="1"/>
    <x v="0"/>
    <x v="17"/>
    <x v="2"/>
    <x v="0"/>
    <s v="Paul Stevenson"/>
    <x v="2"/>
    <x v="28"/>
    <n v="42420"/>
    <s v="OFF-EN-10000461"/>
    <x v="1"/>
    <s v="Envelopes"/>
    <s v="#10- 4 1/8&quot; x 9 1/2&quot; Recycled Envelopes"/>
    <n v="18000"/>
    <x v="0"/>
    <x v="239"/>
    <n v="0"/>
    <n v="0"/>
    <n v="36000"/>
  </r>
  <r>
    <n v="2176"/>
    <s v="CA-2015-152891"/>
    <d v="2015-10-25T00:00:00"/>
    <x v="1"/>
    <x v="2"/>
    <x v="10"/>
    <x v="1"/>
    <x v="0"/>
    <s v="Trudy Brown"/>
    <x v="0"/>
    <x v="21"/>
    <n v="94110"/>
    <s v="OFF-AR-10004648"/>
    <x v="1"/>
    <s v="Art"/>
    <s v="Boston 19500 Mighty Mite Electric Pencil Sharpener"/>
    <n v="61000"/>
    <x v="3"/>
    <x v="261"/>
    <n v="0"/>
    <n v="0"/>
    <n v="183000"/>
  </r>
  <r>
    <n v="2177"/>
    <s v="US-2015-122784"/>
    <d v="2015-07-20T00:00:00"/>
    <x v="1"/>
    <x v="7"/>
    <x v="14"/>
    <x v="3"/>
    <x v="4"/>
    <s v="Russell Applegate"/>
    <x v="0"/>
    <x v="30"/>
    <n v="60035"/>
    <s v="OFF-BI-10000546"/>
    <x v="1"/>
    <s v="Binders"/>
    <s v="Avery Durable Binders"/>
    <n v="21000"/>
    <x v="1"/>
    <x v="82"/>
    <n v="0.8"/>
    <n v="84000"/>
    <n v="21000"/>
  </r>
  <r>
    <n v="2178"/>
    <s v="CA-2016-156811"/>
    <d v="2016-10-27T00:00:00"/>
    <x v="0"/>
    <x v="2"/>
    <x v="8"/>
    <x v="3"/>
    <x v="0"/>
    <s v="Bart Pistole"/>
    <x v="1"/>
    <x v="15"/>
    <n v="94122"/>
    <s v="OFF-AP-10001366"/>
    <x v="1"/>
    <s v="Appliances"/>
    <s v="Staple holder"/>
    <n v="44000"/>
    <x v="6"/>
    <x v="787"/>
    <n v="0"/>
    <n v="0"/>
    <n v="176000"/>
  </r>
  <r>
    <n v="2179"/>
    <s v="CA-2017-111556"/>
    <d v="2017-11-20T00:00:00"/>
    <x v="3"/>
    <x v="0"/>
    <x v="14"/>
    <x v="2"/>
    <x v="0"/>
    <s v="Carlos Daly"/>
    <x v="0"/>
    <x v="18"/>
    <n v="10035"/>
    <s v="OFF-PA-10003651"/>
    <x v="1"/>
    <s v="Paper"/>
    <s v="Xerox 1968"/>
    <n v="6000"/>
    <x v="2"/>
    <x v="90"/>
    <n v="0"/>
    <n v="0"/>
    <n v="42000"/>
  </r>
  <r>
    <n v="2180"/>
    <s v="CA-2016-108868"/>
    <d v="2016-09-08T00:00:00"/>
    <x v="0"/>
    <x v="8"/>
    <x v="0"/>
    <x v="2"/>
    <x v="4"/>
    <s v="Ken Black"/>
    <x v="1"/>
    <x v="26"/>
    <n v="75081"/>
    <s v="OFF-AR-10001953"/>
    <x v="1"/>
    <s v="Art"/>
    <s v="Boston 1645 Deluxe Heavier-Duty Electric Pencil Sharpener"/>
    <n v="132000"/>
    <x v="0"/>
    <x v="120"/>
    <n v="0.2"/>
    <n v="52800"/>
    <n v="211200"/>
  </r>
  <r>
    <n v="2181"/>
    <s v="CA-2014-142965"/>
    <d v="2014-07-20T00:00:00"/>
    <x v="2"/>
    <x v="7"/>
    <x v="14"/>
    <x v="2"/>
    <x v="0"/>
    <s v="Scot Wooten"/>
    <x v="0"/>
    <x v="11"/>
    <n v="45503"/>
    <s v="OFF-ST-10002583"/>
    <x v="1"/>
    <s v="Storage"/>
    <s v="Fellowes Neat Ideas Storage Cubes"/>
    <n v="26000"/>
    <x v="8"/>
    <x v="43"/>
    <n v="0.2"/>
    <n v="5200"/>
    <n v="20800"/>
  </r>
  <r>
    <n v="2182"/>
    <s v="CA-2016-148740"/>
    <d v="2016-11-15T00:00:00"/>
    <x v="0"/>
    <x v="0"/>
    <x v="4"/>
    <x v="2"/>
    <x v="0"/>
    <s v="Anna Häberlin"/>
    <x v="1"/>
    <x v="22"/>
    <n v="92024"/>
    <s v="TEC-PH-10002549"/>
    <x v="2"/>
    <s v="Phones"/>
    <s v="Polycom SoundPoint IP 450 VoIP phone"/>
    <n v="678000"/>
    <x v="0"/>
    <x v="803"/>
    <n v="0.2"/>
    <n v="271200"/>
    <n v="1084800"/>
  </r>
  <r>
    <n v="2183"/>
    <s v="US-2014-138758"/>
    <d v="2014-07-07T00:00:00"/>
    <x v="2"/>
    <x v="7"/>
    <x v="29"/>
    <x v="0"/>
    <x v="4"/>
    <s v="John Lee"/>
    <x v="0"/>
    <x v="18"/>
    <n v="19120"/>
    <s v="FUR-CH-10002880"/>
    <x v="0"/>
    <s v="Chairs"/>
    <s v="Global High-Back Leather Tilter, Burgundy"/>
    <n v="259000"/>
    <x v="0"/>
    <x v="735"/>
    <n v="0.3"/>
    <n v="155400"/>
    <n v="362600"/>
  </r>
  <r>
    <n v="2184"/>
    <s v="CA-2016-131737"/>
    <d v="2016-03-17T00:00:00"/>
    <x v="0"/>
    <x v="10"/>
    <x v="11"/>
    <x v="3"/>
    <x v="4"/>
    <s v="Gary Zandusky"/>
    <x v="0"/>
    <x v="0"/>
    <n v="21044"/>
    <s v="OFF-EN-10003055"/>
    <x v="1"/>
    <s v="Envelopes"/>
    <s v="Blue String-Tie &amp; Button Interoffice Envelopes, 10 x 13"/>
    <n v="96000"/>
    <x v="1"/>
    <x v="286"/>
    <n v="0"/>
    <n v="0"/>
    <n v="480000"/>
  </r>
  <r>
    <n v="2185"/>
    <s v="CA-2016-114538"/>
    <d v="2016-12-26T00:00:00"/>
    <x v="0"/>
    <x v="4"/>
    <x v="20"/>
    <x v="0"/>
    <x v="0"/>
    <s v="Roy Collins"/>
    <x v="0"/>
    <x v="34"/>
    <n v="80906"/>
    <s v="OFF-AR-10002445"/>
    <x v="1"/>
    <s v="Art"/>
    <s v="SANFORD Major Accent Highlighters"/>
    <n v="12000"/>
    <x v="0"/>
    <x v="13"/>
    <n v="0.2"/>
    <n v="4800"/>
    <n v="19200"/>
  </r>
  <r>
    <n v="2186"/>
    <s v="CA-2014-127936"/>
    <d v="2014-09-02T00:00:00"/>
    <x v="2"/>
    <x v="8"/>
    <x v="28"/>
    <x v="1"/>
    <x v="0"/>
    <s v="Clay Ludtke"/>
    <x v="0"/>
    <x v="19"/>
    <n v="10009"/>
    <s v="OFF-AR-10002445"/>
    <x v="1"/>
    <s v="Art"/>
    <s v="SANFORD Major Accent Highlighters"/>
    <n v="12000"/>
    <x v="3"/>
    <x v="239"/>
    <n v="0"/>
    <n v="0"/>
    <n v="36000"/>
  </r>
  <r>
    <n v="2187"/>
    <s v="CA-2015-164336"/>
    <d v="2015-07-05T00:00:00"/>
    <x v="1"/>
    <x v="7"/>
    <x v="5"/>
    <x v="1"/>
    <x v="0"/>
    <s v="Mitch Webber"/>
    <x v="0"/>
    <x v="31"/>
    <n v="19140"/>
    <s v="TEC-AC-10002345"/>
    <x v="2"/>
    <s v="Accessories"/>
    <s v="HP Standard 104 key PS/2 Keyboard"/>
    <n v="29000"/>
    <x v="3"/>
    <x v="192"/>
    <n v="0.2"/>
    <n v="17400"/>
    <n v="69600"/>
  </r>
  <r>
    <n v="2188"/>
    <s v="CA-2016-100041"/>
    <d v="2016-11-20T00:00:00"/>
    <x v="0"/>
    <x v="0"/>
    <x v="14"/>
    <x v="2"/>
    <x v="4"/>
    <s v="Barbara Fisher"/>
    <x v="1"/>
    <x v="9"/>
    <n v="47201"/>
    <s v="OFF-PA-10001622"/>
    <x v="1"/>
    <s v="Paper"/>
    <s v="Ampad Poly Cover Wirebound Steno Book, 6&quot; x 9&quot; Assorted Colors, Gregg Ruled"/>
    <n v="5000"/>
    <x v="0"/>
    <x v="151"/>
    <n v="0"/>
    <n v="0"/>
    <n v="10000"/>
  </r>
  <r>
    <n v="2189"/>
    <s v="US-2014-154879"/>
    <d v="2014-05-06T00:00:00"/>
    <x v="2"/>
    <x v="5"/>
    <x v="24"/>
    <x v="2"/>
    <x v="0"/>
    <s v="Steve Nguyen"/>
    <x v="2"/>
    <x v="32"/>
    <n v="90004"/>
    <s v="OFF-LA-10004425"/>
    <x v="1"/>
    <s v="Labels"/>
    <s v="Staple-on labels"/>
    <n v="12000"/>
    <x v="0"/>
    <x v="13"/>
    <n v="0"/>
    <n v="0"/>
    <n v="24000"/>
  </r>
  <r>
    <n v="2190"/>
    <s v="CA-2014-130624"/>
    <d v="2014-06-21T00:00:00"/>
    <x v="2"/>
    <x v="1"/>
    <x v="30"/>
    <x v="2"/>
    <x v="0"/>
    <s v="Toby Braunhardt"/>
    <x v="0"/>
    <x v="26"/>
    <n v="10024"/>
    <s v="OFF-PA-10003883"/>
    <x v="1"/>
    <s v="Paper"/>
    <s v="Message Book, Phone, Wirebound Standard Line Memo, 2 3/4&quot; X 5&quot;"/>
    <n v="20000"/>
    <x v="3"/>
    <x v="31"/>
    <n v="0"/>
    <n v="0"/>
    <n v="60000"/>
  </r>
  <r>
    <n v="2191"/>
    <s v="CA-2017-132339"/>
    <d v="2017-08-19T00:00:00"/>
    <x v="3"/>
    <x v="6"/>
    <x v="12"/>
    <x v="2"/>
    <x v="0"/>
    <s v="Jennifer Braxton"/>
    <x v="1"/>
    <x v="17"/>
    <n v="1841"/>
    <s v="OFF-BI-10003925"/>
    <x v="1"/>
    <s v="Binders"/>
    <s v="Fellowes PB300 Plastic Comb Binding Machine"/>
    <n v="2716000"/>
    <x v="8"/>
    <x v="804"/>
    <n v="0"/>
    <n v="0"/>
    <n v="2716000"/>
  </r>
  <r>
    <n v="2192"/>
    <s v="CA-2014-153983"/>
    <d v="2014-11-29T00:00:00"/>
    <x v="2"/>
    <x v="0"/>
    <x v="25"/>
    <x v="0"/>
    <x v="0"/>
    <s v="Alan Hwang"/>
    <x v="0"/>
    <x v="23"/>
    <n v="94122"/>
    <s v="TEC-PH-10004586"/>
    <x v="2"/>
    <s v="Phones"/>
    <s v="Wilson SignalBoost 841262 DB PRO Amplifier Kit"/>
    <n v="864000"/>
    <x v="0"/>
    <x v="354"/>
    <n v="0.2"/>
    <n v="345600"/>
    <n v="1382400"/>
  </r>
  <r>
    <n v="2193"/>
    <s v="CA-2017-112900"/>
    <d v="2017-04-09T00:00:00"/>
    <x v="3"/>
    <x v="3"/>
    <x v="3"/>
    <x v="2"/>
    <x v="4"/>
    <s v="Ken Lonsdale"/>
    <x v="0"/>
    <x v="31"/>
    <n v="48205"/>
    <s v="OFF-BI-10002867"/>
    <x v="1"/>
    <s v="Binders"/>
    <s v="GBC Recycled Regency Composition Covers"/>
    <n v="335000"/>
    <x v="7"/>
    <x v="805"/>
    <n v="0"/>
    <n v="0"/>
    <n v="2680000"/>
  </r>
  <r>
    <n v="2194"/>
    <s v="CA-2014-160157"/>
    <d v="2014-12-20T00:00:00"/>
    <x v="2"/>
    <x v="4"/>
    <x v="14"/>
    <x v="0"/>
    <x v="0"/>
    <s v="Mark Hamilton"/>
    <x v="0"/>
    <x v="16"/>
    <n v="45011"/>
    <s v="FUR-FU-10003773"/>
    <x v="0"/>
    <s v="Furnishings"/>
    <s v="Eldon Cleatmat Plus Chair Mats for High Pile Carpets"/>
    <n v="191000"/>
    <x v="3"/>
    <x v="806"/>
    <n v="0.2"/>
    <n v="114600"/>
    <n v="458400"/>
  </r>
  <r>
    <n v="2195"/>
    <s v="CA-2014-139633"/>
    <d v="2014-12-17T00:00:00"/>
    <x v="2"/>
    <x v="4"/>
    <x v="11"/>
    <x v="4"/>
    <x v="0"/>
    <s v="Erin Creighton"/>
    <x v="0"/>
    <x v="22"/>
    <n v="43229"/>
    <s v="OFF-BI-10002954"/>
    <x v="1"/>
    <s v="Binders"/>
    <s v="Newell 3-Hole Punched Plastic Slotted Magazine Holders for Binders"/>
    <n v="8000"/>
    <x v="6"/>
    <x v="276"/>
    <n v="0.7"/>
    <n v="22400"/>
    <n v="9600"/>
  </r>
  <r>
    <n v="2196"/>
    <s v="CA-2015-163090"/>
    <d v="2015-11-17T00:00:00"/>
    <x v="1"/>
    <x v="0"/>
    <x v="11"/>
    <x v="0"/>
    <x v="0"/>
    <s v="Greg Hansen"/>
    <x v="0"/>
    <x v="5"/>
    <n v="60610"/>
    <s v="OFF-SU-10002537"/>
    <x v="1"/>
    <s v="Supplies"/>
    <s v="Acme Box Cutter Scissors"/>
    <n v="41000"/>
    <x v="1"/>
    <x v="807"/>
    <n v="0.2"/>
    <n v="41000"/>
    <n v="164000"/>
  </r>
  <r>
    <n v="2197"/>
    <s v="CA-2014-117016"/>
    <d v="2014-03-04T00:00:00"/>
    <x v="2"/>
    <x v="10"/>
    <x v="18"/>
    <x v="0"/>
    <x v="2"/>
    <s v="Sanjit Chand"/>
    <x v="0"/>
    <x v="33"/>
    <n v="33063"/>
    <s v="OFF-AR-10001374"/>
    <x v="1"/>
    <s v="Art"/>
    <s v="BIC Brite Liner Highlighters, Chisel Tip"/>
    <n v="33000"/>
    <x v="3"/>
    <x v="321"/>
    <n v="0.2"/>
    <n v="19800"/>
    <n v="79200"/>
  </r>
  <r>
    <n v="2198"/>
    <s v="CA-2017-159464"/>
    <d v="2017-05-18T00:00:00"/>
    <x v="3"/>
    <x v="5"/>
    <x v="15"/>
    <x v="3"/>
    <x v="0"/>
    <s v="Todd Boyes"/>
    <x v="1"/>
    <x v="2"/>
    <n v="30328"/>
    <s v="OFF-AP-10001492"/>
    <x v="1"/>
    <s v="Appliances"/>
    <s v="Acco Six-Outlet Power Strip, 4' Cord Length"/>
    <n v="18000"/>
    <x v="0"/>
    <x v="239"/>
    <n v="0"/>
    <n v="0"/>
    <n v="36000"/>
  </r>
  <r>
    <n v="2199"/>
    <s v="US-2017-103226"/>
    <d v="2017-09-22T00:00:00"/>
    <x v="3"/>
    <x v="8"/>
    <x v="6"/>
    <x v="1"/>
    <x v="2"/>
    <s v="David Wiener"/>
    <x v="1"/>
    <x v="24"/>
    <n v="87105"/>
    <s v="OFF-PA-10002666"/>
    <x v="1"/>
    <s v="Paper"/>
    <s v="Southworth 25% Cotton Linen-Finish Paper &amp; Envelopes"/>
    <n v="22000"/>
    <x v="3"/>
    <x v="84"/>
    <n v="0"/>
    <n v="0"/>
    <n v="66000"/>
  </r>
  <r>
    <n v="2200"/>
    <s v="CA-2017-119452"/>
    <d v="2017-03-21T00:00:00"/>
    <x v="3"/>
    <x v="10"/>
    <x v="30"/>
    <x v="2"/>
    <x v="4"/>
    <s v="Clay Ludtke"/>
    <x v="0"/>
    <x v="24"/>
    <n v="74133"/>
    <s v="FUR-CH-10004495"/>
    <x v="0"/>
    <s v="Chairs"/>
    <s v="Global Leather and Oak Executive Chair, Black"/>
    <n v="964000"/>
    <x v="4"/>
    <x v="808"/>
    <n v="0"/>
    <n v="0"/>
    <n v="5784000"/>
  </r>
  <r>
    <n v="2201"/>
    <s v="CA-2017-147725"/>
    <d v="2017-09-14T00:00:00"/>
    <x v="3"/>
    <x v="8"/>
    <x v="19"/>
    <x v="1"/>
    <x v="4"/>
    <s v="Liz Thompson"/>
    <x v="0"/>
    <x v="35"/>
    <n v="7050"/>
    <s v="OFF-AR-10001725"/>
    <x v="1"/>
    <s v="Art"/>
    <s v="Boston Home &amp; Office Model 2000 Electric Pencil Sharpeners"/>
    <n v="71000"/>
    <x v="3"/>
    <x v="809"/>
    <n v="0"/>
    <n v="0"/>
    <n v="213000"/>
  </r>
  <r>
    <n v="2202"/>
    <s v="CA-2016-168893"/>
    <d v="2016-11-03T00:00:00"/>
    <x v="0"/>
    <x v="0"/>
    <x v="21"/>
    <x v="3"/>
    <x v="4"/>
    <s v="Arthur Prichep"/>
    <x v="0"/>
    <x v="5"/>
    <n v="42420"/>
    <s v="OFF-FA-10002280"/>
    <x v="1"/>
    <s v="Fasteners"/>
    <s v="Advantus Plastic Paper Clips"/>
    <n v="35000"/>
    <x v="6"/>
    <x v="10"/>
    <n v="0"/>
    <n v="0"/>
    <n v="140000"/>
  </r>
  <r>
    <n v="2203"/>
    <s v="CA-2016-163398"/>
    <d v="2016-05-03T00:00:00"/>
    <x v="0"/>
    <x v="5"/>
    <x v="21"/>
    <x v="3"/>
    <x v="4"/>
    <s v="Christy Brittain"/>
    <x v="0"/>
    <x v="28"/>
    <n v="60653"/>
    <s v="OFF-BI-10000014"/>
    <x v="1"/>
    <s v="Binders"/>
    <s v="Heavy-Duty E-Z-D Binders"/>
    <n v="18000"/>
    <x v="8"/>
    <x v="9"/>
    <n v="0.8"/>
    <n v="14400"/>
    <n v="3600"/>
  </r>
  <r>
    <n v="2204"/>
    <s v="CA-2016-162726"/>
    <d v="2016-12-27T00:00:00"/>
    <x v="0"/>
    <x v="4"/>
    <x v="8"/>
    <x v="1"/>
    <x v="4"/>
    <s v="Meg Tillman"/>
    <x v="0"/>
    <x v="2"/>
    <n v="77642"/>
    <s v="OFF-PA-10001972"/>
    <x v="1"/>
    <s v="Paper"/>
    <s v="Xerox 214"/>
    <n v="7000"/>
    <x v="0"/>
    <x v="287"/>
    <n v="0.2"/>
    <n v="2800"/>
    <n v="11200"/>
  </r>
  <r>
    <n v="2205"/>
    <s v="US-2016-111290"/>
    <d v="2016-07-22T00:00:00"/>
    <x v="0"/>
    <x v="7"/>
    <x v="6"/>
    <x v="3"/>
    <x v="0"/>
    <s v="Dennis Kane"/>
    <x v="0"/>
    <x v="12"/>
    <n v="48185"/>
    <s v="TEC-AC-10004975"/>
    <x v="2"/>
    <s v="Accessories"/>
    <s v="Plantronics Audio 995 Wireless Stereo Headset"/>
    <n v="264000"/>
    <x v="8"/>
    <x v="120"/>
    <n v="0"/>
    <n v="0"/>
    <n v="264000"/>
  </r>
  <r>
    <n v="2206"/>
    <s v="US-2014-147704"/>
    <d v="2014-11-16T00:00:00"/>
    <x v="2"/>
    <x v="0"/>
    <x v="9"/>
    <x v="4"/>
    <x v="0"/>
    <s v="Steven Roelle"/>
    <x v="2"/>
    <x v="30"/>
    <n v="47401"/>
    <s v="OFF-EN-10004483"/>
    <x v="1"/>
    <s v="Envelopes"/>
    <s v="#10 White Business Envelopes,4 1/8 x 9 1/2"/>
    <n v="38000"/>
    <x v="1"/>
    <x v="810"/>
    <n v="0"/>
    <n v="0"/>
    <n v="190000"/>
  </r>
  <r>
    <n v="2207"/>
    <s v="CA-2015-121965"/>
    <d v="2015-06-19T00:00:00"/>
    <x v="1"/>
    <x v="1"/>
    <x v="12"/>
    <x v="3"/>
    <x v="4"/>
    <s v="Logan Haushalter"/>
    <x v="0"/>
    <x v="35"/>
    <n v="90032"/>
    <s v="FUR-FU-10000732"/>
    <x v="0"/>
    <s v="Furnishings"/>
    <s v="Eldon 200 Class Desk Accessories"/>
    <n v="19000"/>
    <x v="0"/>
    <x v="107"/>
    <n v="0"/>
    <n v="0"/>
    <n v="38000"/>
  </r>
  <r>
    <n v="2208"/>
    <s v="CA-2016-147137"/>
    <d v="2016-07-04T00:00:00"/>
    <x v="0"/>
    <x v="7"/>
    <x v="18"/>
    <x v="3"/>
    <x v="4"/>
    <s v="Anna Andreadi"/>
    <x v="0"/>
    <x v="36"/>
    <n v="94109"/>
    <s v="FUR-FU-10000221"/>
    <x v="0"/>
    <s v="Furnishings"/>
    <s v="Master Caster Door Stop, Brown"/>
    <n v="36000"/>
    <x v="1"/>
    <x v="128"/>
    <n v="0"/>
    <n v="0"/>
    <n v="180000"/>
  </r>
  <r>
    <n v="2209"/>
    <s v="US-2015-146745"/>
    <d v="2015-09-03T00:00:00"/>
    <x v="1"/>
    <x v="8"/>
    <x v="21"/>
    <x v="3"/>
    <x v="1"/>
    <s v="Ann Steele"/>
    <x v="2"/>
    <x v="6"/>
    <n v="94110"/>
    <s v="FUR-CH-10002372"/>
    <x v="0"/>
    <s v="Chairs"/>
    <s v="Office Star - Ergonomically Designed Knee Chair"/>
    <n v="260000"/>
    <x v="0"/>
    <x v="811"/>
    <n v="0.2"/>
    <n v="104000"/>
    <n v="416000"/>
  </r>
  <r>
    <n v="2210"/>
    <s v="CA-2017-115175"/>
    <d v="2017-08-07T00:00:00"/>
    <x v="3"/>
    <x v="6"/>
    <x v="29"/>
    <x v="2"/>
    <x v="4"/>
    <s v="Matt Collins"/>
    <x v="0"/>
    <x v="7"/>
    <n v="95123"/>
    <s v="OFF-PA-10001878"/>
    <x v="1"/>
    <s v="Paper"/>
    <s v="Xerox 1891"/>
    <n v="274000"/>
    <x v="1"/>
    <x v="812"/>
    <n v="0"/>
    <n v="0"/>
    <n v="1370000"/>
  </r>
  <r>
    <n v="2211"/>
    <s v="CA-2017-105851"/>
    <d v="2017-03-13T00:00:00"/>
    <x v="3"/>
    <x v="10"/>
    <x v="7"/>
    <x v="0"/>
    <x v="0"/>
    <s v="Sanjit Engle"/>
    <x v="0"/>
    <x v="12"/>
    <n v="80219"/>
    <s v="OFF-SU-10002881"/>
    <x v="1"/>
    <s v="Supplies"/>
    <s v="Martin Yale Chadless Opener Electric Letter Opener"/>
    <n v="1666000"/>
    <x v="0"/>
    <x v="719"/>
    <n v="0.2"/>
    <n v="666400"/>
    <n v="2665600"/>
  </r>
  <r>
    <n v="2212"/>
    <s v="US-2017-125717"/>
    <d v="2017-09-28T00:00:00"/>
    <x v="3"/>
    <x v="8"/>
    <x v="22"/>
    <x v="1"/>
    <x v="3"/>
    <s v="Darrin Sayre"/>
    <x v="2"/>
    <x v="14"/>
    <n v="80013"/>
    <s v="FUR-FU-10001979"/>
    <x v="0"/>
    <s v="Furnishings"/>
    <s v="Dana Halogen Swing-Arm Architect Lamp"/>
    <n v="205000"/>
    <x v="8"/>
    <x v="807"/>
    <n v="0.2"/>
    <n v="41000"/>
    <n v="164000"/>
  </r>
  <r>
    <n v="2213"/>
    <s v="CA-2015-163895"/>
    <d v="2015-08-07T00:00:00"/>
    <x v="1"/>
    <x v="6"/>
    <x v="29"/>
    <x v="1"/>
    <x v="0"/>
    <s v="Noel Staavos"/>
    <x v="1"/>
    <x v="27"/>
    <n v="83704"/>
    <s v="OFF-BI-10004970"/>
    <x v="1"/>
    <s v="Binders"/>
    <s v="ACCOHIDE 3-Ring Binder, Blue, 1&quot;"/>
    <n v="14000"/>
    <x v="8"/>
    <x v="287"/>
    <n v="0.2"/>
    <n v="2800"/>
    <n v="11200"/>
  </r>
  <r>
    <n v="2214"/>
    <s v="CA-2017-168641"/>
    <d v="2017-11-24T00:00:00"/>
    <x v="3"/>
    <x v="0"/>
    <x v="16"/>
    <x v="3"/>
    <x v="0"/>
    <s v="Kelly Andreada"/>
    <x v="0"/>
    <x v="4"/>
    <n v="10035"/>
    <s v="OFF-AR-10003759"/>
    <x v="1"/>
    <s v="Art"/>
    <s v="Crayola Anti Dust Chalk, 12/Pack"/>
    <n v="4000"/>
    <x v="5"/>
    <x v="239"/>
    <n v="0"/>
    <n v="0"/>
    <n v="36000"/>
  </r>
  <r>
    <n v="2215"/>
    <s v="CA-2017-156895"/>
    <d v="2017-05-08T00:00:00"/>
    <x v="3"/>
    <x v="5"/>
    <x v="0"/>
    <x v="0"/>
    <x v="0"/>
    <s v="Don Jones"/>
    <x v="1"/>
    <x v="11"/>
    <n v="19140"/>
    <s v="FUR-CH-10003535"/>
    <x v="0"/>
    <s v="Chairs"/>
    <s v="Global Armless Task Chair, Royal Blue"/>
    <n v="129000"/>
    <x v="3"/>
    <x v="784"/>
    <n v="0.3"/>
    <n v="116100"/>
    <n v="270900"/>
  </r>
  <r>
    <n v="2216"/>
    <s v="CA-2017-121300"/>
    <d v="2017-09-29T00:00:00"/>
    <x v="3"/>
    <x v="8"/>
    <x v="25"/>
    <x v="0"/>
    <x v="0"/>
    <s v="Maureen Gastineau"/>
    <x v="2"/>
    <x v="25"/>
    <n v="44060"/>
    <s v="FUR-CH-10003774"/>
    <x v="0"/>
    <s v="Chairs"/>
    <s v="Global Wood Trimmed Manager's Task Chair, Khaki"/>
    <n v="319000"/>
    <x v="8"/>
    <x v="813"/>
    <n v="0.3"/>
    <n v="95700"/>
    <n v="223300"/>
  </r>
  <r>
    <n v="2217"/>
    <s v="CA-2017-130211"/>
    <d v="2017-10-22T00:00:00"/>
    <x v="3"/>
    <x v="2"/>
    <x v="6"/>
    <x v="0"/>
    <x v="3"/>
    <s v="Brian DeCherney"/>
    <x v="0"/>
    <x v="15"/>
    <n v="73505"/>
    <s v="OFF-ST-10000129"/>
    <x v="1"/>
    <s v="Storage"/>
    <s v="Fellowes Recycled Storage Drawers"/>
    <n v="334000"/>
    <x v="3"/>
    <x v="814"/>
    <n v="0"/>
    <n v="0"/>
    <n v="1002000"/>
  </r>
  <r>
    <n v="2218"/>
    <s v="CA-2014-147235"/>
    <d v="2014-03-24T00:00:00"/>
    <x v="2"/>
    <x v="10"/>
    <x v="16"/>
    <x v="3"/>
    <x v="4"/>
    <s v="Carlos Daly"/>
    <x v="0"/>
    <x v="9"/>
    <n v="10024"/>
    <s v="OFF-PA-10004948"/>
    <x v="1"/>
    <s v="Paper"/>
    <s v="Xerox 190"/>
    <n v="25000"/>
    <x v="1"/>
    <x v="764"/>
    <n v="0"/>
    <n v="0"/>
    <n v="125000"/>
  </r>
  <r>
    <n v="2219"/>
    <s v="CA-2016-109365"/>
    <d v="2016-11-03T00:00:00"/>
    <x v="0"/>
    <x v="0"/>
    <x v="21"/>
    <x v="2"/>
    <x v="0"/>
    <s v="Xylona Preis"/>
    <x v="0"/>
    <x v="25"/>
    <n v="90049"/>
    <s v="OFF-FA-10001561"/>
    <x v="1"/>
    <s v="Fasteners"/>
    <s v="Stockwell Push Pins"/>
    <n v="16000"/>
    <x v="2"/>
    <x v="8"/>
    <n v="0"/>
    <n v="0"/>
    <n v="112000"/>
  </r>
  <r>
    <n v="2220"/>
    <s v="CA-2015-162621"/>
    <d v="2015-09-05T00:00:00"/>
    <x v="1"/>
    <x v="8"/>
    <x v="5"/>
    <x v="2"/>
    <x v="0"/>
    <s v="Cathy Armstrong"/>
    <x v="2"/>
    <x v="25"/>
    <n v="77036"/>
    <s v="OFF-BI-10000962"/>
    <x v="1"/>
    <s v="Binders"/>
    <s v="Acco Flexible ACCOHIDE Square Ring Data Binder, Dark Blue, 11 1/2&quot; X 14&quot; 7/8&quot;"/>
    <n v="10000"/>
    <x v="1"/>
    <x v="76"/>
    <n v="0.8"/>
    <n v="40000"/>
    <n v="10000"/>
  </r>
  <r>
    <n v="2221"/>
    <s v="CA-2017-105921"/>
    <d v="2017-08-14T00:00:00"/>
    <x v="3"/>
    <x v="6"/>
    <x v="19"/>
    <x v="2"/>
    <x v="4"/>
    <s v="Janet Martin"/>
    <x v="0"/>
    <x v="26"/>
    <n v="90032"/>
    <s v="FUR-TA-10001095"/>
    <x v="0"/>
    <s v="Tables"/>
    <s v="Chromcraft Round Conference Tables"/>
    <n v="384000"/>
    <x v="3"/>
    <x v="264"/>
    <n v="0.2"/>
    <n v="230400"/>
    <n v="921600"/>
  </r>
  <r>
    <n v="2222"/>
    <s v="CA-2014-150798"/>
    <d v="2014-12-01T00:00:00"/>
    <x v="2"/>
    <x v="4"/>
    <x v="26"/>
    <x v="2"/>
    <x v="4"/>
    <s v="Joe Kamberova"/>
    <x v="0"/>
    <x v="32"/>
    <n v="43229"/>
    <s v="TEC-CO-10001571"/>
    <x v="2"/>
    <s v="Copiers"/>
    <s v="Sharp 1540cs Digital Laser Copier"/>
    <n v="660000"/>
    <x v="0"/>
    <x v="815"/>
    <n v="0.4"/>
    <n v="528000"/>
    <n v="792000"/>
  </r>
  <r>
    <n v="2223"/>
    <s v="CA-2017-112753"/>
    <d v="2017-06-18T00:00:00"/>
    <x v="3"/>
    <x v="1"/>
    <x v="15"/>
    <x v="2"/>
    <x v="3"/>
    <s v="Craig Carreira"/>
    <x v="0"/>
    <x v="27"/>
    <n v="90032"/>
    <s v="FUR-BO-10004015"/>
    <x v="0"/>
    <s v="Bookcases"/>
    <s v="Bush Andora Bookcase, Maple/Graphite Gray Finish"/>
    <n v="192000"/>
    <x v="5"/>
    <x v="354"/>
    <n v="0.15"/>
    <n v="259200"/>
    <n v="1468800"/>
  </r>
  <r>
    <n v="2224"/>
    <s v="CA-2017-155075"/>
    <d v="2017-12-02T00:00:00"/>
    <x v="3"/>
    <x v="4"/>
    <x v="28"/>
    <x v="2"/>
    <x v="0"/>
    <s v="Giulietta Weimer"/>
    <x v="0"/>
    <x v="26"/>
    <n v="19140"/>
    <s v="OFF-BI-10003650"/>
    <x v="1"/>
    <s v="Binders"/>
    <s v="GBC DocuBind 300 Electric Binding Machine"/>
    <n v="158000"/>
    <x v="6"/>
    <x v="816"/>
    <n v="0.7"/>
    <n v="442400"/>
    <n v="189600"/>
  </r>
  <r>
    <n v="2225"/>
    <s v="CA-2014-103401"/>
    <d v="2014-11-21T00:00:00"/>
    <x v="2"/>
    <x v="0"/>
    <x v="30"/>
    <x v="3"/>
    <x v="4"/>
    <s v="Georgia Rosenberg"/>
    <x v="1"/>
    <x v="19"/>
    <n v="94110"/>
    <s v="OFF-PA-10003309"/>
    <x v="1"/>
    <s v="Paper"/>
    <s v="Xerox 211"/>
    <n v="32000"/>
    <x v="0"/>
    <x v="119"/>
    <n v="0"/>
    <n v="0"/>
    <n v="64000"/>
  </r>
  <r>
    <n v="2226"/>
    <s v="CA-2016-124814"/>
    <d v="2016-04-10T00:00:00"/>
    <x v="0"/>
    <x v="3"/>
    <x v="13"/>
    <x v="3"/>
    <x v="0"/>
    <s v="Filia McAdams"/>
    <x v="1"/>
    <x v="0"/>
    <n v="93309"/>
    <s v="OFF-PA-10002787"/>
    <x v="1"/>
    <s v="Paper"/>
    <s v="Xerox 227"/>
    <n v="7000"/>
    <x v="0"/>
    <x v="287"/>
    <n v="0"/>
    <n v="0"/>
    <n v="14000"/>
  </r>
  <r>
    <n v="2227"/>
    <s v="CA-2014-116757"/>
    <d v="2014-06-30T00:00:00"/>
    <x v="2"/>
    <x v="1"/>
    <x v="17"/>
    <x v="1"/>
    <x v="4"/>
    <s v="Michael Stewart"/>
    <x v="1"/>
    <x v="9"/>
    <n v="77095"/>
    <s v="OFF-PA-10002005"/>
    <x v="1"/>
    <s v="Paper"/>
    <s v="Xerox 225"/>
    <n v="26000"/>
    <x v="1"/>
    <x v="97"/>
    <n v="0.2"/>
    <n v="26000"/>
    <n v="104000"/>
  </r>
  <r>
    <n v="2228"/>
    <s v="US-2014-138247"/>
    <d v="2014-12-24T00:00:00"/>
    <x v="2"/>
    <x v="4"/>
    <x v="16"/>
    <x v="0"/>
    <x v="4"/>
    <s v="Ben Ferrer"/>
    <x v="2"/>
    <x v="29"/>
    <n v="90045"/>
    <s v="TEC-PH-10000213"/>
    <x v="2"/>
    <s v="Phones"/>
    <s v="Seidio BD2-HK3IPH5-BK DILEX Case and Holster Combo for Apple iPhone 5/5s - Black"/>
    <n v="174000"/>
    <x v="2"/>
    <x v="817"/>
    <n v="0.2"/>
    <n v="243600"/>
    <n v="974400"/>
  </r>
  <r>
    <n v="2229"/>
    <s v="CA-2017-167003"/>
    <d v="2017-05-23T00:00:00"/>
    <x v="3"/>
    <x v="5"/>
    <x v="27"/>
    <x v="3"/>
    <x v="3"/>
    <s v="Vivek Sundaresam"/>
    <x v="0"/>
    <x v="14"/>
    <n v="90036"/>
    <s v="FUR-TA-10001520"/>
    <x v="0"/>
    <s v="Tables"/>
    <s v="Lesro Sheffield Collection Coffee Table, End Table, Center Table, Corner Table"/>
    <n v="100000"/>
    <x v="3"/>
    <x v="58"/>
    <n v="0.2"/>
    <n v="60000"/>
    <n v="240000"/>
  </r>
  <r>
    <n v="2230"/>
    <s v="CA-2016-119935"/>
    <d v="2016-11-10T00:00:00"/>
    <x v="0"/>
    <x v="0"/>
    <x v="13"/>
    <x v="4"/>
    <x v="0"/>
    <s v="Kalyca Meade"/>
    <x v="1"/>
    <x v="17"/>
    <n v="65807"/>
    <s v="FUR-FU-10001085"/>
    <x v="0"/>
    <s v="Furnishings"/>
    <s v="3M Polarizing Light Filter Sleeves"/>
    <n v="38000"/>
    <x v="0"/>
    <x v="554"/>
    <n v="0"/>
    <n v="0"/>
    <n v="76000"/>
  </r>
  <r>
    <n v="2231"/>
    <s v="CA-2016-118969"/>
    <d v="2016-10-02T00:00:00"/>
    <x v="0"/>
    <x v="2"/>
    <x v="28"/>
    <x v="0"/>
    <x v="0"/>
    <s v="Liz Preis"/>
    <x v="0"/>
    <x v="23"/>
    <n v="85023"/>
    <s v="OFF-BI-10002429"/>
    <x v="1"/>
    <s v="Binders"/>
    <s v="Premier Elliptical Ring Binder, Black"/>
    <n v="43000"/>
    <x v="4"/>
    <x v="283"/>
    <n v="0.7"/>
    <n v="180600"/>
    <n v="77400"/>
  </r>
  <r>
    <n v="2232"/>
    <s v="CA-2016-145240"/>
    <d v="2016-09-06T00:00:00"/>
    <x v="0"/>
    <x v="8"/>
    <x v="24"/>
    <x v="1"/>
    <x v="4"/>
    <s v="Bruce Geld"/>
    <x v="0"/>
    <x v="24"/>
    <n v="77070"/>
    <s v="OFF-ST-10001590"/>
    <x v="1"/>
    <s v="Storage"/>
    <s v="Tenex Personal Project File with Scoop Front Design, Black"/>
    <n v="27000"/>
    <x v="8"/>
    <x v="60"/>
    <n v="0.2"/>
    <n v="5400"/>
    <n v="21600"/>
  </r>
  <r>
    <n v="2233"/>
    <s v="CA-2016-120873"/>
    <d v="2016-10-27T00:00:00"/>
    <x v="0"/>
    <x v="2"/>
    <x v="8"/>
    <x v="1"/>
    <x v="0"/>
    <s v="Ben Wallace"/>
    <x v="0"/>
    <x v="8"/>
    <n v="23666"/>
    <s v="FUR-CH-10000847"/>
    <x v="0"/>
    <s v="Chairs"/>
    <s v="Global Executive Mid-Back Manager's Chair"/>
    <n v="873000"/>
    <x v="8"/>
    <x v="125"/>
    <n v="0"/>
    <n v="0"/>
    <n v="873000"/>
  </r>
  <r>
    <n v="2234"/>
    <s v="US-2017-111920"/>
    <d v="2017-10-22T00:00:00"/>
    <x v="3"/>
    <x v="2"/>
    <x v="6"/>
    <x v="1"/>
    <x v="3"/>
    <s v="Paul Stevenson"/>
    <x v="2"/>
    <x v="10"/>
    <n v="74133"/>
    <s v="OFF-AR-10003179"/>
    <x v="1"/>
    <s v="Art"/>
    <s v="Dixon Ticonderoga Core-Lock Colored Pencils"/>
    <n v="55000"/>
    <x v="6"/>
    <x v="328"/>
    <n v="0"/>
    <n v="0"/>
    <n v="220000"/>
  </r>
  <r>
    <n v="2235"/>
    <s v="US-2016-128678"/>
    <d v="2016-09-15T00:00:00"/>
    <x v="0"/>
    <x v="8"/>
    <x v="4"/>
    <x v="2"/>
    <x v="4"/>
    <s v="Rob Beeghly"/>
    <x v="0"/>
    <x v="33"/>
    <n v="98105"/>
    <s v="OFF-PA-10000807"/>
    <x v="1"/>
    <s v="Paper"/>
    <s v="TOPS &quot;Important Message&quot; Pads, Canary, 4-1/4 x 5-1/2, 50 Sheets per Pad"/>
    <n v="22000"/>
    <x v="1"/>
    <x v="69"/>
    <n v="0"/>
    <n v="0"/>
    <n v="110000"/>
  </r>
  <r>
    <n v="2236"/>
    <s v="CA-2016-101385"/>
    <d v="2016-09-25T00:00:00"/>
    <x v="0"/>
    <x v="8"/>
    <x v="10"/>
    <x v="0"/>
    <x v="0"/>
    <s v="Julia West"/>
    <x v="0"/>
    <x v="25"/>
    <n v="94109"/>
    <s v="OFF-AR-10004441"/>
    <x v="1"/>
    <s v="Art"/>
    <s v="BIC Brite Liner Highlighters"/>
    <n v="10000"/>
    <x v="6"/>
    <x v="144"/>
    <n v="0"/>
    <n v="0"/>
    <n v="40000"/>
  </r>
  <r>
    <n v="2237"/>
    <s v="CA-2017-107167"/>
    <d v="2017-06-10T00:00:00"/>
    <x v="3"/>
    <x v="1"/>
    <x v="13"/>
    <x v="0"/>
    <x v="2"/>
    <s v="Neil Ducich"/>
    <x v="1"/>
    <x v="28"/>
    <n v="32216"/>
    <s v="OFF-ST-10003805"/>
    <x v="1"/>
    <s v="Storage"/>
    <s v="24 Capacity Maxi Data Binder Racks, Pearl"/>
    <n v="1348000"/>
    <x v="7"/>
    <x v="818"/>
    <n v="0.2"/>
    <n v="2156800"/>
    <n v="8627200"/>
  </r>
  <r>
    <n v="2238"/>
    <s v="CA-2014-109491"/>
    <d v="2014-02-20T00:00:00"/>
    <x v="2"/>
    <x v="11"/>
    <x v="14"/>
    <x v="0"/>
    <x v="4"/>
    <s v="Linda Cazamias"/>
    <x v="1"/>
    <x v="19"/>
    <n v="47374"/>
    <s v="TEC-AC-10001284"/>
    <x v="2"/>
    <s v="Accessories"/>
    <s v="Enermax Briskie RF Wireless Keyboard and Mouse Combo"/>
    <n v="63000"/>
    <x v="3"/>
    <x v="396"/>
    <n v="0"/>
    <n v="0"/>
    <n v="189000"/>
  </r>
  <r>
    <n v="2239"/>
    <s v="CA-2017-105445"/>
    <d v="2017-02-20T00:00:00"/>
    <x v="3"/>
    <x v="11"/>
    <x v="14"/>
    <x v="1"/>
    <x v="0"/>
    <s v="Bart Pistole"/>
    <x v="1"/>
    <x v="21"/>
    <n v="80027"/>
    <s v="OFF-FA-10001229"/>
    <x v="1"/>
    <s v="Fasteners"/>
    <s v="Staples"/>
    <n v="8000"/>
    <x v="3"/>
    <x v="13"/>
    <n v="0.2"/>
    <n v="4800"/>
    <n v="19200"/>
  </r>
  <r>
    <n v="2240"/>
    <s v="CA-2014-107454"/>
    <d v="2014-11-02T00:00:00"/>
    <x v="2"/>
    <x v="0"/>
    <x v="28"/>
    <x v="2"/>
    <x v="3"/>
    <s v="Roger Demir"/>
    <x v="0"/>
    <x v="9"/>
    <n v="10024"/>
    <s v="OFF-LA-10001569"/>
    <x v="1"/>
    <s v="Labels"/>
    <s v="Avery 499"/>
    <n v="10000"/>
    <x v="2"/>
    <x v="148"/>
    <n v="0"/>
    <n v="0"/>
    <n v="70000"/>
  </r>
  <r>
    <n v="2241"/>
    <s v="US-2017-105046"/>
    <d v="2017-07-17T00:00:00"/>
    <x v="3"/>
    <x v="7"/>
    <x v="11"/>
    <x v="2"/>
    <x v="0"/>
    <s v="Bill Eplett"/>
    <x v="2"/>
    <x v="30"/>
    <n v="13440"/>
    <s v="TEC-PH-10004536"/>
    <x v="2"/>
    <s v="Phones"/>
    <s v="Avaya 5420 Digital phone"/>
    <n v="324000"/>
    <x v="0"/>
    <x v="509"/>
    <n v="0"/>
    <n v="0"/>
    <n v="648000"/>
  </r>
  <r>
    <n v="2242"/>
    <s v="CA-2017-152856"/>
    <d v="2017-09-08T00:00:00"/>
    <x v="3"/>
    <x v="8"/>
    <x v="0"/>
    <x v="1"/>
    <x v="0"/>
    <s v="Roland Schwarz"/>
    <x v="1"/>
    <x v="34"/>
    <n v="43302"/>
    <s v="TEC-AC-10004864"/>
    <x v="2"/>
    <s v="Accessories"/>
    <s v="Memorex Micro Travel Drive 32 GB"/>
    <n v="59000"/>
    <x v="6"/>
    <x v="819"/>
    <n v="0.2"/>
    <n v="47200"/>
    <n v="188800"/>
  </r>
  <r>
    <n v="2243"/>
    <s v="CA-2016-134691"/>
    <d v="2016-11-14T00:00:00"/>
    <x v="0"/>
    <x v="0"/>
    <x v="19"/>
    <x v="3"/>
    <x v="0"/>
    <s v="Kelly Collister"/>
    <x v="0"/>
    <x v="33"/>
    <n v="77041"/>
    <s v="OFF-BI-10002393"/>
    <x v="1"/>
    <s v="Binders"/>
    <s v="Binder Posts"/>
    <n v="18000"/>
    <x v="0"/>
    <x v="239"/>
    <n v="0.8"/>
    <n v="28800"/>
    <n v="7200"/>
  </r>
  <r>
    <n v="2244"/>
    <s v="CA-2016-118759"/>
    <d v="2016-11-14T00:00:00"/>
    <x v="0"/>
    <x v="0"/>
    <x v="19"/>
    <x v="2"/>
    <x v="0"/>
    <s v="Maria Bertelson"/>
    <x v="0"/>
    <x v="0"/>
    <n v="10009"/>
    <s v="FUR-CH-10002335"/>
    <x v="0"/>
    <s v="Chairs"/>
    <s v="Hon GuestStacker Chair"/>
    <n v="545000"/>
    <x v="0"/>
    <x v="371"/>
    <n v="0.1"/>
    <n v="109000"/>
    <n v="981000"/>
  </r>
  <r>
    <n v="2245"/>
    <s v="CA-2014-140403"/>
    <d v="2014-10-10T00:00:00"/>
    <x v="2"/>
    <x v="2"/>
    <x v="13"/>
    <x v="3"/>
    <x v="0"/>
    <s v="Tanja Norvell"/>
    <x v="2"/>
    <x v="29"/>
    <n v="95336"/>
    <s v="FUR-CH-10002774"/>
    <x v="0"/>
    <s v="Chairs"/>
    <s v="Global Deluxe Stacking Chair, Gray"/>
    <n v="72000"/>
    <x v="3"/>
    <x v="301"/>
    <n v="0.2"/>
    <n v="43200"/>
    <n v="172800"/>
  </r>
  <r>
    <n v="2246"/>
    <s v="CA-2015-163104"/>
    <d v="2015-03-19T00:00:00"/>
    <x v="1"/>
    <x v="10"/>
    <x v="12"/>
    <x v="3"/>
    <x v="4"/>
    <s v="Mike Caudle"/>
    <x v="1"/>
    <x v="5"/>
    <n v="90004"/>
    <s v="OFF-PA-10001947"/>
    <x v="1"/>
    <s v="Paper"/>
    <s v="Xerox 1974"/>
    <n v="10000"/>
    <x v="0"/>
    <x v="40"/>
    <n v="0"/>
    <n v="0"/>
    <n v="20000"/>
  </r>
  <r>
    <n v="2247"/>
    <s v="CA-2017-138464"/>
    <d v="2017-07-08T00:00:00"/>
    <x v="3"/>
    <x v="7"/>
    <x v="0"/>
    <x v="2"/>
    <x v="0"/>
    <s v="Vicky Freymann"/>
    <x v="2"/>
    <x v="18"/>
    <n v="98115"/>
    <s v="FUR-FU-10003142"/>
    <x v="0"/>
    <s v="Furnishings"/>
    <s v="Master Big Foot Doorstop, Beige"/>
    <n v="16000"/>
    <x v="3"/>
    <x v="4"/>
    <n v="0"/>
    <n v="0"/>
    <n v="48000"/>
  </r>
  <r>
    <n v="2248"/>
    <s v="CA-2015-104129"/>
    <d v="2015-02-27T00:00:00"/>
    <x v="1"/>
    <x v="11"/>
    <x v="8"/>
    <x v="3"/>
    <x v="0"/>
    <s v="Erin Smith"/>
    <x v="1"/>
    <x v="30"/>
    <n v="2908"/>
    <s v="TEC-PH-10003800"/>
    <x v="2"/>
    <s v="Phones"/>
    <s v="i.Sound Portable Power - 8000 mAh"/>
    <n v="85000"/>
    <x v="0"/>
    <x v="201"/>
    <n v="0"/>
    <n v="0"/>
    <n v="170000"/>
  </r>
  <r>
    <n v="2249"/>
    <s v="US-2017-132206"/>
    <d v="2017-06-16T00:00:00"/>
    <x v="3"/>
    <x v="1"/>
    <x v="9"/>
    <x v="3"/>
    <x v="2"/>
    <s v="Michael Kennedy"/>
    <x v="1"/>
    <x v="26"/>
    <n v="60653"/>
    <s v="OFF-BI-10000756"/>
    <x v="1"/>
    <s v="Binders"/>
    <s v="Storex DuraTech Recycled Plastic Frosted Binders"/>
    <n v="13000"/>
    <x v="2"/>
    <x v="334"/>
    <n v="0.8"/>
    <n v="72800"/>
    <n v="18200"/>
  </r>
  <r>
    <n v="2250"/>
    <s v="CA-2017-113474"/>
    <d v="2017-03-30T00:00:00"/>
    <x v="3"/>
    <x v="10"/>
    <x v="17"/>
    <x v="3"/>
    <x v="4"/>
    <s v="Tony Molinari"/>
    <x v="0"/>
    <x v="23"/>
    <n v="73120"/>
    <s v="OFF-EN-10004206"/>
    <x v="1"/>
    <s v="Envelopes"/>
    <s v="Multimedia Mailers"/>
    <n v="326000"/>
    <x v="0"/>
    <x v="820"/>
    <n v="0"/>
    <n v="0"/>
    <n v="652000"/>
  </r>
  <r>
    <n v="2251"/>
    <s v="CA-2015-126557"/>
    <d v="2015-07-12T00:00:00"/>
    <x v="1"/>
    <x v="7"/>
    <x v="1"/>
    <x v="2"/>
    <x v="0"/>
    <s v="Rob Lucas"/>
    <x v="0"/>
    <x v="14"/>
    <n v="60610"/>
    <s v="FUR-CH-10004477"/>
    <x v="0"/>
    <s v="Chairs"/>
    <s v="Global Push Button Manager's Chair, Indigo"/>
    <n v="384000"/>
    <x v="5"/>
    <x v="821"/>
    <n v="0.3"/>
    <n v="1036800"/>
    <n v="2419200"/>
  </r>
  <r>
    <n v="2252"/>
    <s v="US-2017-107636"/>
    <d v="2017-04-30T00:00:00"/>
    <x v="3"/>
    <x v="3"/>
    <x v="17"/>
    <x v="2"/>
    <x v="4"/>
    <s v="Neoma Murray"/>
    <x v="0"/>
    <x v="12"/>
    <n v="6040"/>
    <s v="OFF-LA-10003388"/>
    <x v="1"/>
    <s v="Labels"/>
    <s v="Avery 5"/>
    <n v="6000"/>
    <x v="0"/>
    <x v="92"/>
    <n v="0"/>
    <n v="0"/>
    <n v="12000"/>
  </r>
  <r>
    <n v="2253"/>
    <s v="US-2014-165862"/>
    <d v="2014-07-13T00:00:00"/>
    <x v="2"/>
    <x v="7"/>
    <x v="7"/>
    <x v="1"/>
    <x v="4"/>
    <s v="Grace Kelly"/>
    <x v="1"/>
    <x v="18"/>
    <n v="90049"/>
    <s v="FUR-TA-10002855"/>
    <x v="0"/>
    <s v="Tables"/>
    <s v="Bevis Round Conference Table Top &amp; Single Column Base"/>
    <n v="352000"/>
    <x v="3"/>
    <x v="822"/>
    <n v="0.2"/>
    <n v="211200"/>
    <n v="844800"/>
  </r>
  <r>
    <n v="2254"/>
    <s v="US-2014-106334"/>
    <d v="2014-12-27T00:00:00"/>
    <x v="2"/>
    <x v="4"/>
    <x v="8"/>
    <x v="1"/>
    <x v="0"/>
    <s v="Jeremy Farry"/>
    <x v="0"/>
    <x v="4"/>
    <n v="94122"/>
    <s v="FUR-CH-10004886"/>
    <x v="0"/>
    <s v="Chairs"/>
    <s v="Bevis Steel Folding Chairs"/>
    <n v="384000"/>
    <x v="3"/>
    <x v="264"/>
    <n v="0.2"/>
    <n v="230400"/>
    <n v="921600"/>
  </r>
  <r>
    <n v="2255"/>
    <s v="CA-2016-101448"/>
    <d v="2016-02-27T00:00:00"/>
    <x v="0"/>
    <x v="11"/>
    <x v="8"/>
    <x v="2"/>
    <x v="0"/>
    <s v="Eric Barreto"/>
    <x v="0"/>
    <x v="22"/>
    <n v="54601"/>
    <s v="OFF-BI-10004738"/>
    <x v="1"/>
    <s v="Binders"/>
    <s v="Flexible Leather- Look Classic Collection Ring Binder"/>
    <n v="6000"/>
    <x v="3"/>
    <x v="9"/>
    <n v="0"/>
    <n v="0"/>
    <n v="18000"/>
  </r>
  <r>
    <n v="2256"/>
    <s v="CA-2015-130218"/>
    <d v="2015-03-23T00:00:00"/>
    <x v="1"/>
    <x v="10"/>
    <x v="27"/>
    <x v="2"/>
    <x v="0"/>
    <s v="Sheri Gordon"/>
    <x v="0"/>
    <x v="16"/>
    <n v="29501"/>
    <s v="OFF-FA-10003112"/>
    <x v="1"/>
    <s v="Fasteners"/>
    <s v="Staples"/>
    <n v="32000"/>
    <x v="6"/>
    <x v="562"/>
    <n v="0"/>
    <n v="0"/>
    <n v="128000"/>
  </r>
  <r>
    <n v="2257"/>
    <s v="US-2017-117331"/>
    <d v="2017-10-21T00:00:00"/>
    <x v="3"/>
    <x v="2"/>
    <x v="30"/>
    <x v="2"/>
    <x v="4"/>
    <s v="Natalie DeCherney"/>
    <x v="0"/>
    <x v="33"/>
    <n v="85301"/>
    <s v="OFF-BI-10003984"/>
    <x v="1"/>
    <s v="Binders"/>
    <s v="Lock-Up Easel 'Spel-Binder'"/>
    <n v="69000"/>
    <x v="8"/>
    <x v="305"/>
    <n v="0.7"/>
    <n v="48300"/>
    <n v="20700"/>
  </r>
  <r>
    <n v="2258"/>
    <s v="CA-2014-127383"/>
    <d v="2014-12-31T00:00:00"/>
    <x v="2"/>
    <x v="4"/>
    <x v="23"/>
    <x v="3"/>
    <x v="4"/>
    <s v="Candace McMahon"/>
    <x v="1"/>
    <x v="9"/>
    <n v="79907"/>
    <s v="OFF-EN-10004773"/>
    <x v="1"/>
    <s v="Envelopes"/>
    <s v="Staple envelope"/>
    <n v="50000"/>
    <x v="0"/>
    <x v="34"/>
    <n v="0.2"/>
    <n v="20000"/>
    <n v="80000"/>
  </r>
  <r>
    <n v="2259"/>
    <s v="CA-2014-110219"/>
    <d v="2014-05-05T00:00:00"/>
    <x v="2"/>
    <x v="5"/>
    <x v="5"/>
    <x v="3"/>
    <x v="4"/>
    <s v="Emily Burns"/>
    <x v="0"/>
    <x v="30"/>
    <n v="78207"/>
    <s v="FUR-CH-10001146"/>
    <x v="0"/>
    <s v="Chairs"/>
    <s v="Global Value Mid-Back Manager's Chair, Gray"/>
    <n v="214000"/>
    <x v="3"/>
    <x v="490"/>
    <n v="0.3"/>
    <n v="192600"/>
    <n v="449400"/>
  </r>
  <r>
    <n v="2260"/>
    <s v="CA-2015-118871"/>
    <d v="2015-12-04T00:00:00"/>
    <x v="1"/>
    <x v="4"/>
    <x v="18"/>
    <x v="1"/>
    <x v="4"/>
    <s v="Harry Marie"/>
    <x v="1"/>
    <x v="3"/>
    <n v="90049"/>
    <s v="OFF-EN-10003296"/>
    <x v="1"/>
    <s v="Envelopes"/>
    <s v="Tyvek Side-Opening Peel &amp; Seel Expanding Envelopes"/>
    <n v="181000"/>
    <x v="3"/>
    <x v="823"/>
    <n v="0"/>
    <n v="0"/>
    <n v="543000"/>
  </r>
  <r>
    <n v="2261"/>
    <s v="CA-2017-129490"/>
    <d v="2017-09-26T00:00:00"/>
    <x v="3"/>
    <x v="8"/>
    <x v="20"/>
    <x v="0"/>
    <x v="4"/>
    <s v="Sanjit Jacobs"/>
    <x v="2"/>
    <x v="7"/>
    <n v="33023"/>
    <s v="FUR-CH-10003298"/>
    <x v="0"/>
    <s v="Chairs"/>
    <s v="Office Star - Contemporary Task Swivel chair with Loop Arms, Charcoal"/>
    <n v="420000"/>
    <x v="6"/>
    <x v="339"/>
    <n v="0.2"/>
    <n v="336000"/>
    <n v="1344000"/>
  </r>
  <r>
    <n v="2262"/>
    <s v="CA-2014-101175"/>
    <d v="2014-12-09T00:00:00"/>
    <x v="2"/>
    <x v="4"/>
    <x v="3"/>
    <x v="2"/>
    <x v="4"/>
    <s v="Dario Medina"/>
    <x v="1"/>
    <x v="33"/>
    <n v="85204"/>
    <s v="OFF-ST-10004950"/>
    <x v="1"/>
    <s v="Storage"/>
    <s v="Acco Perma 3000 Stacking Storage Drawers"/>
    <n v="112000"/>
    <x v="4"/>
    <x v="424"/>
    <n v="0.2"/>
    <n v="134400"/>
    <n v="537600"/>
  </r>
  <r>
    <n v="2263"/>
    <s v="US-2017-149510"/>
    <d v="2017-12-03T00:00:00"/>
    <x v="3"/>
    <x v="4"/>
    <x v="21"/>
    <x v="1"/>
    <x v="0"/>
    <s v="Matt Collins"/>
    <x v="0"/>
    <x v="4"/>
    <n v="28314"/>
    <s v="OFF-AP-10002350"/>
    <x v="1"/>
    <s v="Appliances"/>
    <s v="Belkin F9H710-06 7 Outlet SurgeMaster Surge Protector"/>
    <n v="46000"/>
    <x v="3"/>
    <x v="118"/>
    <n v="0.2"/>
    <n v="27600"/>
    <n v="110400"/>
  </r>
  <r>
    <n v="2264"/>
    <s v="CA-2015-111990"/>
    <d v="2015-11-08T00:00:00"/>
    <x v="1"/>
    <x v="0"/>
    <x v="0"/>
    <x v="1"/>
    <x v="4"/>
    <s v="Duane Benoit"/>
    <x v="0"/>
    <x v="25"/>
    <n v="77095"/>
    <s v="OFF-BI-10003291"/>
    <x v="1"/>
    <s v="Binders"/>
    <s v="Wilson Jones Leather-Like Binders with DublLock Round Rings"/>
    <n v="8000"/>
    <x v="4"/>
    <x v="4"/>
    <n v="0.8"/>
    <n v="38400"/>
    <n v="9600"/>
  </r>
  <r>
    <n v="2265"/>
    <s v="CA-2014-169460"/>
    <d v="2014-04-19T00:00:00"/>
    <x v="2"/>
    <x v="3"/>
    <x v="12"/>
    <x v="2"/>
    <x v="3"/>
    <s v="Nicole Fjeld"/>
    <x v="2"/>
    <x v="28"/>
    <n v="95123"/>
    <s v="FUR-FU-10004017"/>
    <x v="0"/>
    <s v="Furnishings"/>
    <s v="Executive Impressions 13&quot; Chairman Wall Clock"/>
    <n v="323000"/>
    <x v="3"/>
    <x v="268"/>
    <n v="0"/>
    <n v="0"/>
    <n v="969000"/>
  </r>
  <r>
    <n v="2266"/>
    <s v="US-2015-152128"/>
    <d v="2015-05-25T00:00:00"/>
    <x v="1"/>
    <x v="5"/>
    <x v="10"/>
    <x v="1"/>
    <x v="0"/>
    <s v="Nathan Mautz"/>
    <x v="2"/>
    <x v="0"/>
    <n v="67212"/>
    <s v="OFF-AR-10002445"/>
    <x v="1"/>
    <s v="Art"/>
    <s v="SANFORD Major Accent Highlighters"/>
    <n v="12000"/>
    <x v="3"/>
    <x v="239"/>
    <n v="0"/>
    <n v="0"/>
    <n v="36000"/>
  </r>
  <r>
    <n v="2267"/>
    <s v="CA-2017-126662"/>
    <d v="2017-07-17T00:00:00"/>
    <x v="3"/>
    <x v="7"/>
    <x v="11"/>
    <x v="2"/>
    <x v="0"/>
    <s v="Alejandro Ballentine"/>
    <x v="2"/>
    <x v="6"/>
    <n v="90036"/>
    <s v="TEC-CO-10004202"/>
    <x v="2"/>
    <s v="Copiers"/>
    <s v="Brother DCP1000 Digital 3 in 1 Multifunction Machine"/>
    <n v="480000"/>
    <x v="0"/>
    <x v="169"/>
    <n v="0.2"/>
    <n v="192000"/>
    <n v="768000"/>
  </r>
  <r>
    <n v="2268"/>
    <s v="CA-2016-139395"/>
    <d v="2016-12-12T00:00:00"/>
    <x v="0"/>
    <x v="4"/>
    <x v="1"/>
    <x v="1"/>
    <x v="0"/>
    <s v="Matthew Grinstein"/>
    <x v="2"/>
    <x v="20"/>
    <n v="49201"/>
    <s v="TEC-PH-10002103"/>
    <x v="2"/>
    <s v="Phones"/>
    <s v="Jabra SPEAK 410"/>
    <n v="282000"/>
    <x v="2"/>
    <x v="824"/>
    <n v="0"/>
    <n v="0"/>
    <n v="1974000"/>
  </r>
  <r>
    <n v="2269"/>
    <s v="US-2014-121734"/>
    <d v="2014-04-11T00:00:00"/>
    <x v="2"/>
    <x v="3"/>
    <x v="2"/>
    <x v="4"/>
    <x v="0"/>
    <s v="Sanjit Engle"/>
    <x v="0"/>
    <x v="11"/>
    <n v="83501"/>
    <s v="OFF-BI-10004817"/>
    <x v="1"/>
    <s v="Binders"/>
    <s v="GBC Personal VeloBind Strips"/>
    <n v="58000"/>
    <x v="8"/>
    <x v="147"/>
    <n v="0.2"/>
    <n v="11600"/>
    <n v="46400"/>
  </r>
  <r>
    <n v="2270"/>
    <s v="CA-2015-110947"/>
    <d v="2015-06-09T00:00:00"/>
    <x v="1"/>
    <x v="1"/>
    <x v="3"/>
    <x v="1"/>
    <x v="0"/>
    <s v="Anthony Garverick"/>
    <x v="2"/>
    <x v="34"/>
    <n v="23666"/>
    <s v="OFF-BI-10001670"/>
    <x v="1"/>
    <s v="Binders"/>
    <s v="Vinyl Sectional Post Binders"/>
    <n v="23000"/>
    <x v="3"/>
    <x v="305"/>
    <n v="0"/>
    <n v="0"/>
    <n v="69000"/>
  </r>
  <r>
    <n v="2271"/>
    <s v="US-2014-150126"/>
    <d v="2014-07-27T00:00:00"/>
    <x v="2"/>
    <x v="7"/>
    <x v="8"/>
    <x v="3"/>
    <x v="0"/>
    <s v="Aaron Smayling"/>
    <x v="1"/>
    <x v="8"/>
    <n v="10035"/>
    <s v="OFF-PA-10002709"/>
    <x v="1"/>
    <s v="Paper"/>
    <s v="Xerox 1956"/>
    <n v="66000"/>
    <x v="10"/>
    <x v="825"/>
    <n v="0"/>
    <n v="0"/>
    <n v="726000"/>
  </r>
  <r>
    <n v="2272"/>
    <s v="CA-2015-164427"/>
    <d v="2015-07-31T00:00:00"/>
    <x v="1"/>
    <x v="7"/>
    <x v="23"/>
    <x v="1"/>
    <x v="0"/>
    <s v="Allen Rosenblatt"/>
    <x v="1"/>
    <x v="30"/>
    <n v="39401"/>
    <s v="TEC-AC-10004469"/>
    <x v="2"/>
    <s v="Accessories"/>
    <s v="Microsoft Sculpt Comfort Mouse"/>
    <n v="80000"/>
    <x v="4"/>
    <x v="286"/>
    <n v="0"/>
    <n v="0"/>
    <n v="480000"/>
  </r>
  <r>
    <n v="2273"/>
    <s v="CA-2016-120250"/>
    <d v="2016-09-19T00:00:00"/>
    <x v="0"/>
    <x v="8"/>
    <x v="12"/>
    <x v="0"/>
    <x v="0"/>
    <s v="Anne Pryor"/>
    <x v="2"/>
    <x v="29"/>
    <n v="19140"/>
    <s v="FUR-FU-10003424"/>
    <x v="0"/>
    <s v="Furnishings"/>
    <s v="Nu-Dell Oak Frame"/>
    <n v="26000"/>
    <x v="3"/>
    <x v="359"/>
    <n v="0.2"/>
    <n v="15600"/>
    <n v="62400"/>
  </r>
  <r>
    <n v="2274"/>
    <s v="CA-2016-121993"/>
    <d v="2016-06-10T00:00:00"/>
    <x v="0"/>
    <x v="1"/>
    <x v="13"/>
    <x v="2"/>
    <x v="0"/>
    <s v="Joy Bell-"/>
    <x v="0"/>
    <x v="34"/>
    <n v="19140"/>
    <s v="OFF-LA-10003720"/>
    <x v="1"/>
    <s v="Labels"/>
    <s v="Avery 487"/>
    <n v="4000"/>
    <x v="7"/>
    <x v="276"/>
    <n v="0.2"/>
    <n v="6400"/>
    <n v="25600"/>
  </r>
  <r>
    <n v="2275"/>
    <s v="US-2016-100405"/>
    <d v="2016-08-26T00:00:00"/>
    <x v="0"/>
    <x v="6"/>
    <x v="20"/>
    <x v="0"/>
    <x v="0"/>
    <s v="Tom Stivers"/>
    <x v="1"/>
    <x v="27"/>
    <n v="90045"/>
    <s v="OFF-AR-10000390"/>
    <x v="1"/>
    <s v="Art"/>
    <s v="Newell Chalk Holder"/>
    <n v="17000"/>
    <x v="0"/>
    <x v="179"/>
    <n v="0"/>
    <n v="0"/>
    <n v="34000"/>
  </r>
  <r>
    <n v="2276"/>
    <s v="US-2017-163790"/>
    <d v="2017-11-02T00:00:00"/>
    <x v="3"/>
    <x v="0"/>
    <x v="28"/>
    <x v="1"/>
    <x v="0"/>
    <s v="Nancy Lomonaco"/>
    <x v="2"/>
    <x v="17"/>
    <n v="94526"/>
    <s v="OFF-EN-10001335"/>
    <x v="1"/>
    <s v="Envelopes"/>
    <s v="White Business Envelopes with Contemporary Seam, Recycled White Business Envelopes"/>
    <n v="22000"/>
    <x v="2"/>
    <x v="202"/>
    <n v="0"/>
    <n v="0"/>
    <n v="154000"/>
  </r>
  <r>
    <n v="2277"/>
    <s v="CA-2016-129868"/>
    <d v="2016-12-26T00:00:00"/>
    <x v="0"/>
    <x v="4"/>
    <x v="20"/>
    <x v="2"/>
    <x v="4"/>
    <s v="Mike Caudle"/>
    <x v="1"/>
    <x v="22"/>
    <n v="90004"/>
    <s v="OFF-SU-10000952"/>
    <x v="1"/>
    <s v="Supplies"/>
    <s v="Fiskars Home &amp; Office Scissors"/>
    <n v="45000"/>
    <x v="0"/>
    <x v="15"/>
    <n v="0"/>
    <n v="0"/>
    <n v="90000"/>
  </r>
  <r>
    <n v="2278"/>
    <s v="CA-2016-140564"/>
    <d v="2016-12-05T00:00:00"/>
    <x v="0"/>
    <x v="4"/>
    <x v="5"/>
    <x v="1"/>
    <x v="4"/>
    <s v="Tony Chapman"/>
    <x v="2"/>
    <x v="14"/>
    <n v="20016"/>
    <s v="OFF-AR-10000034"/>
    <x v="1"/>
    <s v="Art"/>
    <s v="BIC Brite Liner Grip Highlighters, Assorted, 5/Pack"/>
    <n v="4000"/>
    <x v="7"/>
    <x v="276"/>
    <n v="0"/>
    <n v="0"/>
    <n v="32000"/>
  </r>
  <r>
    <n v="2279"/>
    <s v="US-2017-169502"/>
    <d v="2017-08-28T00:00:00"/>
    <x v="3"/>
    <x v="6"/>
    <x v="22"/>
    <x v="2"/>
    <x v="0"/>
    <s v="Matthew Grinstein"/>
    <x v="2"/>
    <x v="22"/>
    <n v="53209"/>
    <s v="OFF-SU-10004115"/>
    <x v="1"/>
    <s v="Supplies"/>
    <s v="Acme Stainless Steel Office Snips"/>
    <n v="12000"/>
    <x v="3"/>
    <x v="239"/>
    <n v="0"/>
    <n v="0"/>
    <n v="36000"/>
  </r>
  <r>
    <n v="2280"/>
    <s v="CA-2015-146948"/>
    <d v="2015-07-16T00:00:00"/>
    <x v="1"/>
    <x v="7"/>
    <x v="9"/>
    <x v="4"/>
    <x v="0"/>
    <s v="Michael Granlund"/>
    <x v="2"/>
    <x v="10"/>
    <n v="21215"/>
    <s v="FUR-CH-10004853"/>
    <x v="0"/>
    <s v="Chairs"/>
    <s v="Global Manager's Adjustable Task Chair, Storm"/>
    <n v="302000"/>
    <x v="8"/>
    <x v="826"/>
    <n v="0"/>
    <n v="0"/>
    <n v="302000"/>
  </r>
  <r>
    <n v="2281"/>
    <s v="US-2015-113327"/>
    <d v="2015-05-26T00:00:00"/>
    <x v="1"/>
    <x v="5"/>
    <x v="20"/>
    <x v="4"/>
    <x v="0"/>
    <s v="Ben Ferrer"/>
    <x v="2"/>
    <x v="17"/>
    <n v="28540"/>
    <s v="OFF-PA-10003790"/>
    <x v="1"/>
    <s v="Paper"/>
    <s v="Xerox 1991"/>
    <n v="55000"/>
    <x v="8"/>
    <x v="278"/>
    <n v="0.2"/>
    <n v="11000"/>
    <n v="44000"/>
  </r>
  <r>
    <n v="2282"/>
    <s v="CA-2015-135020"/>
    <d v="2015-05-28T00:00:00"/>
    <x v="1"/>
    <x v="5"/>
    <x v="22"/>
    <x v="2"/>
    <x v="0"/>
    <s v="Maxwell Schwartz"/>
    <x v="0"/>
    <x v="36"/>
    <n v="14609"/>
    <s v="TEC-PH-10004093"/>
    <x v="2"/>
    <s v="Phones"/>
    <s v="Panasonic Kx-TS550"/>
    <n v="148000"/>
    <x v="8"/>
    <x v="827"/>
    <n v="0"/>
    <n v="0"/>
    <n v="148000"/>
  </r>
  <r>
    <n v="2283"/>
    <s v="US-2017-141852"/>
    <d v="2017-11-09T00:00:00"/>
    <x v="3"/>
    <x v="0"/>
    <x v="3"/>
    <x v="0"/>
    <x v="1"/>
    <s v="Joel Eaton"/>
    <x v="0"/>
    <x v="6"/>
    <n v="92054"/>
    <s v="FUR-FU-10000023"/>
    <x v="0"/>
    <s v="Furnishings"/>
    <s v="Eldon Wave Desk Accessories"/>
    <n v="24000"/>
    <x v="7"/>
    <x v="20"/>
    <n v="0"/>
    <n v="0"/>
    <n v="192000"/>
  </r>
  <r>
    <n v="2284"/>
    <s v="CA-2016-109407"/>
    <d v="2016-01-24T00:00:00"/>
    <x v="0"/>
    <x v="9"/>
    <x v="16"/>
    <x v="3"/>
    <x v="0"/>
    <s v="Henry Goldwyn"/>
    <x v="1"/>
    <x v="33"/>
    <n v="39503"/>
    <s v="OFF-BI-10000285"/>
    <x v="1"/>
    <s v="Binders"/>
    <s v="XtraLife ClearVue Slant-D Ring Binders by Cardinal"/>
    <n v="4000"/>
    <x v="6"/>
    <x v="78"/>
    <n v="0"/>
    <n v="0"/>
    <n v="16000"/>
  </r>
  <r>
    <n v="2285"/>
    <s v="US-2017-165953"/>
    <d v="2016-12-31T00:00:00"/>
    <x v="0"/>
    <x v="4"/>
    <x v="23"/>
    <x v="0"/>
    <x v="3"/>
    <s v="Emily Phan"/>
    <x v="0"/>
    <x v="27"/>
    <n v="32216"/>
    <s v="OFF-AR-10000588"/>
    <x v="1"/>
    <s v="Art"/>
    <s v="Newell 345"/>
    <n v="60000"/>
    <x v="3"/>
    <x v="128"/>
    <n v="0.2"/>
    <n v="36000"/>
    <n v="144000"/>
  </r>
  <r>
    <n v="2286"/>
    <s v="CA-2016-144540"/>
    <d v="2016-09-05T00:00:00"/>
    <x v="0"/>
    <x v="8"/>
    <x v="5"/>
    <x v="3"/>
    <x v="1"/>
    <s v="Gary Hansen"/>
    <x v="2"/>
    <x v="32"/>
    <n v="77070"/>
    <s v="OFF-AP-10002457"/>
    <x v="1"/>
    <s v="Appliances"/>
    <s v="Eureka The Boss Plus 12-Amp Hard Box Upright Vacuum, Red"/>
    <n v="210000"/>
    <x v="3"/>
    <x v="230"/>
    <n v="0.8"/>
    <n v="504000"/>
    <n v="126000"/>
  </r>
  <r>
    <n v="2287"/>
    <s v="CA-2015-159863"/>
    <d v="2015-09-04T00:00:00"/>
    <x v="1"/>
    <x v="8"/>
    <x v="18"/>
    <x v="3"/>
    <x v="0"/>
    <s v="David Smith"/>
    <x v="1"/>
    <x v="29"/>
    <n v="77095"/>
    <s v="TEC-AC-10000109"/>
    <x v="2"/>
    <s v="Accessories"/>
    <s v="Sony Micro Vault Click 16 GB USB 2.0 Flash Drive"/>
    <n v="135000"/>
    <x v="3"/>
    <x v="444"/>
    <n v="0.2"/>
    <n v="81000"/>
    <n v="324000"/>
  </r>
  <r>
    <n v="2288"/>
    <s v="CA-2015-117800"/>
    <d v="2015-09-21T00:00:00"/>
    <x v="1"/>
    <x v="8"/>
    <x v="30"/>
    <x v="0"/>
    <x v="4"/>
    <s v="Tracy Hopkins"/>
    <x v="2"/>
    <x v="15"/>
    <n v="2149"/>
    <s v="TEC-PH-10002415"/>
    <x v="2"/>
    <s v="Phones"/>
    <s v="Polycom VoiceStation 500 Conference phone"/>
    <n v="472000"/>
    <x v="0"/>
    <x v="700"/>
    <n v="0"/>
    <n v="0"/>
    <n v="944000"/>
  </r>
  <r>
    <n v="2289"/>
    <s v="CA-2017-145219"/>
    <d v="2017-12-24T00:00:00"/>
    <x v="3"/>
    <x v="4"/>
    <x v="16"/>
    <x v="3"/>
    <x v="4"/>
    <s v="Robert Marley"/>
    <x v="2"/>
    <x v="28"/>
    <n v="90049"/>
    <s v="TEC-CO-10001449"/>
    <x v="2"/>
    <s v="Copiers"/>
    <s v="Hewlett Packard LaserJet 3310 Copier"/>
    <n v="1440000"/>
    <x v="4"/>
    <x v="828"/>
    <n v="0.2"/>
    <n v="1728000"/>
    <n v="6912000"/>
  </r>
  <r>
    <n v="2290"/>
    <s v="CA-2015-161214"/>
    <d v="2015-10-05T00:00:00"/>
    <x v="1"/>
    <x v="2"/>
    <x v="5"/>
    <x v="2"/>
    <x v="2"/>
    <s v="Sylvia Foulston"/>
    <x v="1"/>
    <x v="1"/>
    <n v="19805"/>
    <s v="OFF-ST-10001328"/>
    <x v="1"/>
    <s v="Storage"/>
    <s v="Personal Filing Tote with Lid, Black/Gray"/>
    <n v="38000"/>
    <x v="1"/>
    <x v="810"/>
    <n v="0"/>
    <n v="0"/>
    <n v="190000"/>
  </r>
  <r>
    <n v="2291"/>
    <s v="CA-2017-147228"/>
    <d v="2017-09-09T00:00:00"/>
    <x v="3"/>
    <x v="8"/>
    <x v="3"/>
    <x v="3"/>
    <x v="0"/>
    <s v="Sean O'Donnell"/>
    <x v="0"/>
    <x v="16"/>
    <n v="38401"/>
    <s v="OFF-SU-10001225"/>
    <x v="1"/>
    <s v="Supplies"/>
    <s v="Staple remover"/>
    <n v="8000"/>
    <x v="3"/>
    <x v="13"/>
    <n v="0.2"/>
    <n v="4800"/>
    <n v="19200"/>
  </r>
  <r>
    <n v="2292"/>
    <s v="CA-2016-101336"/>
    <d v="2016-11-13T00:00:00"/>
    <x v="0"/>
    <x v="0"/>
    <x v="7"/>
    <x v="1"/>
    <x v="0"/>
    <s v="Cyma Kinney"/>
    <x v="1"/>
    <x v="13"/>
    <n v="10011"/>
    <s v="OFF-ST-10003455"/>
    <x v="1"/>
    <s v="Storage"/>
    <s v="Tenex File Box, Personal Filing Tote with Lid, Black"/>
    <n v="25000"/>
    <x v="1"/>
    <x v="764"/>
    <n v="0"/>
    <n v="0"/>
    <n v="125000"/>
  </r>
  <r>
    <n v="2293"/>
    <s v="US-2015-126235"/>
    <d v="2015-10-15T00:00:00"/>
    <x v="1"/>
    <x v="2"/>
    <x v="4"/>
    <x v="3"/>
    <x v="0"/>
    <s v="Guy Armstrong"/>
    <x v="0"/>
    <x v="35"/>
    <n v="48858"/>
    <s v="FUR-FU-10000719"/>
    <x v="0"/>
    <s v="Furnishings"/>
    <s v="DAX Cubicle Frames, 8-1/2 x 11"/>
    <n v="18000"/>
    <x v="0"/>
    <x v="239"/>
    <n v="0"/>
    <n v="0"/>
    <n v="36000"/>
  </r>
  <r>
    <n v="2294"/>
    <s v="CA-2017-168396"/>
    <d v="2017-08-03T00:00:00"/>
    <x v="3"/>
    <x v="6"/>
    <x v="21"/>
    <x v="3"/>
    <x v="0"/>
    <s v="Bruce Degenhardt"/>
    <x v="0"/>
    <x v="25"/>
    <n v="94122"/>
    <s v="OFF-LA-10001297"/>
    <x v="1"/>
    <s v="Labels"/>
    <s v="Avery 473"/>
    <n v="21000"/>
    <x v="1"/>
    <x v="82"/>
    <n v="0"/>
    <n v="0"/>
    <n v="105000"/>
  </r>
  <r>
    <n v="2295"/>
    <s v="CA-2015-130456"/>
    <d v="2015-08-21T00:00:00"/>
    <x v="1"/>
    <x v="6"/>
    <x v="30"/>
    <x v="1"/>
    <x v="4"/>
    <s v="David Smith"/>
    <x v="1"/>
    <x v="26"/>
    <n v="94122"/>
    <s v="FUR-BO-10003893"/>
    <x v="0"/>
    <s v="Bookcases"/>
    <s v="Sauder Camden County Collection Library"/>
    <n v="587000"/>
    <x v="4"/>
    <x v="829"/>
    <n v="0.15"/>
    <n v="528300"/>
    <n v="2993700"/>
  </r>
  <r>
    <n v="2296"/>
    <s v="CA-2017-116288"/>
    <d v="2017-03-12T00:00:00"/>
    <x v="3"/>
    <x v="10"/>
    <x v="1"/>
    <x v="2"/>
    <x v="0"/>
    <s v="Bill Stewart"/>
    <x v="1"/>
    <x v="27"/>
    <n v="94122"/>
    <s v="OFF-ST-10000736"/>
    <x v="1"/>
    <s v="Storage"/>
    <s v="Carina Double Wide Media Storage Towers in Natural &amp; Black"/>
    <n v="243000"/>
    <x v="3"/>
    <x v="241"/>
    <n v="0"/>
    <n v="0"/>
    <n v="729000"/>
  </r>
  <r>
    <n v="2297"/>
    <s v="CA-2017-168228"/>
    <d v="2017-04-27T00:00:00"/>
    <x v="3"/>
    <x v="3"/>
    <x v="8"/>
    <x v="1"/>
    <x v="1"/>
    <s v="Arthur Prichep"/>
    <x v="0"/>
    <x v="33"/>
    <n v="90045"/>
    <s v="OFF-AR-10003373"/>
    <x v="1"/>
    <s v="Art"/>
    <s v="Boston School Pro Electric Pencil Sharpener, 1670"/>
    <n v="100000"/>
    <x v="6"/>
    <x v="122"/>
    <n v="0"/>
    <n v="0"/>
    <n v="400000"/>
  </r>
  <r>
    <n v="2298"/>
    <s v="CA-2016-102162"/>
    <d v="2016-09-11T00:00:00"/>
    <x v="0"/>
    <x v="8"/>
    <x v="2"/>
    <x v="1"/>
    <x v="0"/>
    <s v="Jill Fjeld"/>
    <x v="0"/>
    <x v="3"/>
    <n v="23602"/>
    <s v="TEC-CO-10001943"/>
    <x v="2"/>
    <s v="Copiers"/>
    <s v="Canon PC-428 Personal Copier"/>
    <n v="1600000"/>
    <x v="7"/>
    <x v="830"/>
    <n v="0"/>
    <n v="0"/>
    <n v="12800000"/>
  </r>
  <r>
    <n v="2299"/>
    <s v="CA-2017-130141"/>
    <d v="2017-10-22T00:00:00"/>
    <x v="3"/>
    <x v="2"/>
    <x v="6"/>
    <x v="1"/>
    <x v="0"/>
    <s v="Helen Abelman"/>
    <x v="0"/>
    <x v="26"/>
    <n v="80525"/>
    <s v="OFF-BI-10000831"/>
    <x v="1"/>
    <s v="Binders"/>
    <s v="Storex Flexible Poly Binders with Double Pockets"/>
    <n v="4000"/>
    <x v="6"/>
    <x v="78"/>
    <n v="0.7"/>
    <n v="11200"/>
    <n v="4800"/>
  </r>
  <r>
    <n v="2300"/>
    <s v="CA-2015-147501"/>
    <d v="2015-08-02T00:00:00"/>
    <x v="1"/>
    <x v="6"/>
    <x v="28"/>
    <x v="1"/>
    <x v="4"/>
    <s v="Corey-Lock"/>
    <x v="0"/>
    <x v="23"/>
    <n v="98105"/>
    <s v="OFF-BI-10002003"/>
    <x v="1"/>
    <s v="Binders"/>
    <s v="Ibico Presentation Index for Binding Systems"/>
    <n v="4000"/>
    <x v="0"/>
    <x v="100"/>
    <n v="0.2"/>
    <n v="1600"/>
    <n v="6400"/>
  </r>
  <r>
    <n v="2301"/>
    <s v="CA-2016-143910"/>
    <d v="2016-08-12T00:00:00"/>
    <x v="0"/>
    <x v="6"/>
    <x v="1"/>
    <x v="0"/>
    <x v="0"/>
    <s v="Becky Castell"/>
    <x v="2"/>
    <x v="24"/>
    <n v="10011"/>
    <s v="FUR-CH-10000225"/>
    <x v="0"/>
    <s v="Chairs"/>
    <s v="Global Geo Office Task Chair, Gray"/>
    <n v="130000"/>
    <x v="0"/>
    <x v="157"/>
    <n v="0.1"/>
    <n v="26000"/>
    <n v="234000"/>
  </r>
  <r>
    <n v="2302"/>
    <s v="CA-2014-146885"/>
    <d v="2014-05-30T00:00:00"/>
    <x v="2"/>
    <x v="5"/>
    <x v="17"/>
    <x v="2"/>
    <x v="4"/>
    <s v="Ellis Ballard"/>
    <x v="1"/>
    <x v="12"/>
    <n v="23223"/>
    <s v="OFF-PA-10001622"/>
    <x v="1"/>
    <s v="Paper"/>
    <s v="Ampad Poly Cover Wirebound Steno Book, 6&quot; x 9&quot; Assorted Colors, Gregg Ruled"/>
    <n v="5000"/>
    <x v="3"/>
    <x v="110"/>
    <n v="0"/>
    <n v="0"/>
    <n v="15000"/>
  </r>
  <r>
    <n v="2303"/>
    <s v="CA-2016-139556"/>
    <d v="2016-04-26T00:00:00"/>
    <x v="0"/>
    <x v="3"/>
    <x v="20"/>
    <x v="3"/>
    <x v="4"/>
    <s v="Dennis Bolton"/>
    <x v="2"/>
    <x v="10"/>
    <n v="10009"/>
    <s v="FUR-CH-10004983"/>
    <x v="0"/>
    <s v="Chairs"/>
    <s v="Office Star - Mid Back Dual function Ergonomic High Back Chair with 2-Way Adjustable Arms"/>
    <n v="435000"/>
    <x v="3"/>
    <x v="434"/>
    <n v="0.1"/>
    <n v="130500"/>
    <n v="1174500"/>
  </r>
  <r>
    <n v="2304"/>
    <s v="CA-2017-129357"/>
    <d v="2017-05-14T00:00:00"/>
    <x v="3"/>
    <x v="5"/>
    <x v="19"/>
    <x v="0"/>
    <x v="0"/>
    <s v="Ken Black"/>
    <x v="1"/>
    <x v="27"/>
    <n v="98103"/>
    <s v="OFF-PA-10003228"/>
    <x v="1"/>
    <s v="Paper"/>
    <s v="Xerox 1917"/>
    <n v="441000"/>
    <x v="5"/>
    <x v="402"/>
    <n v="0"/>
    <n v="0"/>
    <n v="3969000"/>
  </r>
  <r>
    <n v="2305"/>
    <s v="CA-2017-150987"/>
    <d v="2017-04-08T00:00:00"/>
    <x v="3"/>
    <x v="3"/>
    <x v="0"/>
    <x v="1"/>
    <x v="2"/>
    <s v="Adrian Hane"/>
    <x v="2"/>
    <x v="33"/>
    <n v="94110"/>
    <s v="OFF-PA-10001878"/>
    <x v="1"/>
    <s v="Paper"/>
    <s v="Xerox 1891"/>
    <n v="274000"/>
    <x v="1"/>
    <x v="812"/>
    <n v="0"/>
    <n v="0"/>
    <n v="1370000"/>
  </r>
  <r>
    <n v="2306"/>
    <s v="CA-2017-132647"/>
    <d v="2017-02-17T00:00:00"/>
    <x v="3"/>
    <x v="11"/>
    <x v="11"/>
    <x v="2"/>
    <x v="0"/>
    <s v="Gary Hansen"/>
    <x v="2"/>
    <x v="32"/>
    <n v="8861"/>
    <s v="OFF-PA-10001838"/>
    <x v="1"/>
    <s v="Paper"/>
    <s v="Adams Telephone Message Book W/Dividers/Space For Phone Numbers, 5 1/4&quot;X8 1/2&quot;, 300/Messages"/>
    <n v="6000"/>
    <x v="0"/>
    <x v="92"/>
    <n v="0"/>
    <n v="0"/>
    <n v="12000"/>
  </r>
  <r>
    <n v="2307"/>
    <s v="CA-2017-159107"/>
    <d v="2017-06-24T00:00:00"/>
    <x v="3"/>
    <x v="1"/>
    <x v="16"/>
    <x v="1"/>
    <x v="4"/>
    <s v="Kean Thornton"/>
    <x v="0"/>
    <x v="5"/>
    <n v="94110"/>
    <s v="OFF-FA-10001332"/>
    <x v="1"/>
    <s v="Fasteners"/>
    <s v="Acco Banker's Clasps, 5 3/4&quot;-Long"/>
    <n v="7000"/>
    <x v="8"/>
    <x v="215"/>
    <n v="0"/>
    <n v="0"/>
    <n v="7000"/>
  </r>
  <r>
    <n v="2308"/>
    <s v="CA-2014-160738"/>
    <d v="2014-05-05T00:00:00"/>
    <x v="2"/>
    <x v="5"/>
    <x v="5"/>
    <x v="2"/>
    <x v="0"/>
    <s v="Katharine Harms"/>
    <x v="1"/>
    <x v="18"/>
    <n v="61032"/>
    <s v="OFF-ST-10003442"/>
    <x v="1"/>
    <s v="Storage"/>
    <s v="Eldon Portable Mobile Manager"/>
    <n v="159000"/>
    <x v="0"/>
    <x v="531"/>
    <n v="0.2"/>
    <n v="63600"/>
    <n v="254400"/>
  </r>
  <r>
    <n v="2309"/>
    <s v="CA-2015-112130"/>
    <d v="2015-05-03T00:00:00"/>
    <x v="1"/>
    <x v="5"/>
    <x v="21"/>
    <x v="0"/>
    <x v="0"/>
    <s v="Stewart Visinsky"/>
    <x v="0"/>
    <x v="19"/>
    <n v="19140"/>
    <s v="OFF-AR-10001468"/>
    <x v="1"/>
    <s v="Art"/>
    <s v="Sanford Prismacolor Professional Thick Lead Art Pencils, 36-Color Set"/>
    <n v="60000"/>
    <x v="0"/>
    <x v="160"/>
    <n v="0.2"/>
    <n v="24000"/>
    <n v="96000"/>
  </r>
  <r>
    <n v="2310"/>
    <s v="CA-2016-111409"/>
    <d v="2016-09-18T00:00:00"/>
    <x v="0"/>
    <x v="8"/>
    <x v="15"/>
    <x v="1"/>
    <x v="4"/>
    <s v="Patrick O'Brill"/>
    <x v="0"/>
    <x v="26"/>
    <n v="32216"/>
    <s v="OFF-LA-10002787"/>
    <x v="1"/>
    <s v="Labels"/>
    <s v="Avery 480"/>
    <n v="4000"/>
    <x v="8"/>
    <x v="75"/>
    <n v="0.2"/>
    <n v="800"/>
    <n v="3200"/>
  </r>
  <r>
    <n v="2311"/>
    <s v="CA-2016-116232"/>
    <d v="2016-09-22T00:00:00"/>
    <x v="0"/>
    <x v="8"/>
    <x v="6"/>
    <x v="1"/>
    <x v="4"/>
    <s v="Amy Cox"/>
    <x v="0"/>
    <x v="20"/>
    <n v="33024"/>
    <s v="OFF-BI-10004022"/>
    <x v="1"/>
    <s v="Binders"/>
    <s v="Acco Suede Grain Vinyl Round Ring Binder"/>
    <n v="2000"/>
    <x v="5"/>
    <x v="9"/>
    <n v="0.7"/>
    <n v="12600"/>
    <n v="5400"/>
  </r>
  <r>
    <n v="2312"/>
    <s v="CA-2016-116547"/>
    <d v="2016-01-10T00:00:00"/>
    <x v="0"/>
    <x v="9"/>
    <x v="13"/>
    <x v="1"/>
    <x v="0"/>
    <s v="Ken Black"/>
    <x v="1"/>
    <x v="4"/>
    <n v="98115"/>
    <s v="FUR-FU-10000076"/>
    <x v="0"/>
    <s v="Furnishings"/>
    <s v="24-Hour Round Wall Clock"/>
    <n v="48000"/>
    <x v="6"/>
    <x v="20"/>
    <n v="0"/>
    <n v="0"/>
    <n v="192000"/>
  </r>
  <r>
    <n v="2313"/>
    <s v="US-2017-133200"/>
    <d v="2017-05-06T00:00:00"/>
    <x v="3"/>
    <x v="5"/>
    <x v="24"/>
    <x v="3"/>
    <x v="0"/>
    <s v="Dorothy Badders"/>
    <x v="1"/>
    <x v="1"/>
    <n v="76106"/>
    <s v="OFF-BI-10002827"/>
    <x v="1"/>
    <s v="Binders"/>
    <s v="Avery Durable Poly Binders"/>
    <n v="12000"/>
    <x v="11"/>
    <x v="160"/>
    <n v="0.8"/>
    <n v="96000"/>
    <n v="24000"/>
  </r>
  <r>
    <n v="2314"/>
    <s v="CA-2016-133550"/>
    <d v="2016-07-31T00:00:00"/>
    <x v="0"/>
    <x v="7"/>
    <x v="23"/>
    <x v="2"/>
    <x v="0"/>
    <s v="Ken Lonsdale"/>
    <x v="0"/>
    <x v="29"/>
    <n v="48205"/>
    <s v="OFF-AP-10001005"/>
    <x v="1"/>
    <s v="Appliances"/>
    <s v="Honeywell Quietcare HEPA Air Cleaner"/>
    <n v="284000"/>
    <x v="6"/>
    <x v="831"/>
    <n v="0.1"/>
    <n v="113600"/>
    <n v="1022400"/>
  </r>
  <r>
    <n v="2315"/>
    <s v="CA-2017-139416"/>
    <d v="2017-03-27T00:00:00"/>
    <x v="3"/>
    <x v="10"/>
    <x v="8"/>
    <x v="3"/>
    <x v="3"/>
    <s v="Alejandro Grove"/>
    <x v="0"/>
    <x v="26"/>
    <n v="19120"/>
    <s v="FUR-FU-10003832"/>
    <x v="0"/>
    <s v="Furnishings"/>
    <s v="Eldon Expressions Punched Metal &amp; Wood Desk Accessories, Black &amp; Cherry"/>
    <n v="57000"/>
    <x v="0"/>
    <x v="80"/>
    <n v="0.2"/>
    <n v="22800"/>
    <n v="91200"/>
  </r>
  <r>
    <n v="2316"/>
    <s v="CA-2014-114510"/>
    <d v="2014-03-14T00:00:00"/>
    <x v="2"/>
    <x v="10"/>
    <x v="19"/>
    <x v="3"/>
    <x v="4"/>
    <s v="Jason Fortune-"/>
    <x v="0"/>
    <x v="27"/>
    <n v="84321"/>
    <s v="OFF-BI-10001617"/>
    <x v="1"/>
    <s v="Binders"/>
    <s v="GBC Wire Binding Combs"/>
    <n v="25000"/>
    <x v="6"/>
    <x v="34"/>
    <n v="0.2"/>
    <n v="20000"/>
    <n v="80000"/>
  </r>
  <r>
    <n v="2317"/>
    <s v="CA-2016-169215"/>
    <d v="2016-07-14T00:00:00"/>
    <x v="0"/>
    <x v="7"/>
    <x v="19"/>
    <x v="1"/>
    <x v="0"/>
    <s v="Richard Eichhorn"/>
    <x v="0"/>
    <x v="31"/>
    <n v="13021"/>
    <s v="OFF-FA-10000936"/>
    <x v="1"/>
    <s v="Fasteners"/>
    <s v="Acco Hot Clips Clips to Go"/>
    <n v="11000"/>
    <x v="5"/>
    <x v="321"/>
    <n v="0"/>
    <n v="0"/>
    <n v="99000"/>
  </r>
  <r>
    <n v="2318"/>
    <s v="CA-2016-127698"/>
    <d v="2016-12-01T00:00:00"/>
    <x v="0"/>
    <x v="4"/>
    <x v="26"/>
    <x v="4"/>
    <x v="0"/>
    <s v="Mike Vittorini"/>
    <x v="0"/>
    <x v="16"/>
    <n v="27604"/>
    <s v="TEC-PH-10003811"/>
    <x v="2"/>
    <s v="Phones"/>
    <s v="Jabra Supreme Plus Driver Edition Headset"/>
    <n v="480000"/>
    <x v="5"/>
    <x v="460"/>
    <n v="0.2"/>
    <n v="864000"/>
    <n v="3456000"/>
  </r>
  <r>
    <n v="2319"/>
    <s v="CA-2016-159912"/>
    <d v="2016-08-29T00:00:00"/>
    <x v="0"/>
    <x v="6"/>
    <x v="25"/>
    <x v="4"/>
    <x v="0"/>
    <s v="George Bell"/>
    <x v="1"/>
    <x v="6"/>
    <n v="19120"/>
    <s v="FUR-TA-10004152"/>
    <x v="0"/>
    <s v="Tables"/>
    <s v="Barricks 18&quot; x 48&quot; Non-Folding Utility Table with Bottom Storage Shelf"/>
    <n v="242000"/>
    <x v="6"/>
    <x v="832"/>
    <n v="0.4"/>
    <n v="387200"/>
    <n v="580800"/>
  </r>
  <r>
    <n v="2320"/>
    <s v="CA-2016-101987"/>
    <d v="2016-06-24T00:00:00"/>
    <x v="0"/>
    <x v="1"/>
    <x v="16"/>
    <x v="0"/>
    <x v="0"/>
    <s v="Hunter Lopez"/>
    <x v="0"/>
    <x v="1"/>
    <n v="47374"/>
    <s v="TEC-PH-10001305"/>
    <x v="2"/>
    <s v="Phones"/>
    <s v="Panasonic KX TS208W Corded phone"/>
    <n v="441000"/>
    <x v="5"/>
    <x v="402"/>
    <n v="0"/>
    <n v="0"/>
    <n v="3969000"/>
  </r>
  <r>
    <n v="2321"/>
    <s v="US-2017-154851"/>
    <d v="2017-03-30T00:00:00"/>
    <x v="3"/>
    <x v="10"/>
    <x v="17"/>
    <x v="3"/>
    <x v="3"/>
    <s v="Becky Pak"/>
    <x v="0"/>
    <x v="20"/>
    <n v="17602"/>
    <s v="OFF-BI-10001525"/>
    <x v="1"/>
    <s v="Binders"/>
    <s v="Acco Pressboard Covers with Storage Hooks, 14 7/8&quot; x 11&quot;, Executive Red"/>
    <n v="16000"/>
    <x v="1"/>
    <x v="191"/>
    <n v="0.7"/>
    <n v="56000"/>
    <n v="24000"/>
  </r>
  <r>
    <n v="2322"/>
    <s v="CA-2014-138681"/>
    <d v="2014-12-20T00:00:00"/>
    <x v="2"/>
    <x v="4"/>
    <x v="14"/>
    <x v="3"/>
    <x v="0"/>
    <s v="Carol Triggs"/>
    <x v="0"/>
    <x v="35"/>
    <n v="85705"/>
    <s v="FUR-FU-10001876"/>
    <x v="0"/>
    <s v="Furnishings"/>
    <s v="Computer Room Manger, 14&quot;"/>
    <n v="228000"/>
    <x v="0"/>
    <x v="338"/>
    <n v="0.2"/>
    <n v="91200"/>
    <n v="364800"/>
  </r>
  <r>
    <n v="2323"/>
    <s v="US-2015-138121"/>
    <d v="2015-12-17T00:00:00"/>
    <x v="1"/>
    <x v="4"/>
    <x v="11"/>
    <x v="2"/>
    <x v="0"/>
    <s v="John Lee"/>
    <x v="0"/>
    <x v="1"/>
    <n v="48205"/>
    <s v="OFF-BI-10000320"/>
    <x v="1"/>
    <s v="Binders"/>
    <s v="GBC Plastic Binding Combs"/>
    <n v="12000"/>
    <x v="6"/>
    <x v="4"/>
    <n v="0"/>
    <n v="0"/>
    <n v="48000"/>
  </r>
  <r>
    <n v="2324"/>
    <s v="CA-2017-140298"/>
    <d v="2017-05-11T00:00:00"/>
    <x v="3"/>
    <x v="5"/>
    <x v="2"/>
    <x v="2"/>
    <x v="4"/>
    <s v="Julie Kriz"/>
    <x v="2"/>
    <x v="32"/>
    <n v="78745"/>
    <s v="OFF-AR-10003481"/>
    <x v="1"/>
    <s v="Art"/>
    <s v="Newell 348"/>
    <n v="8000"/>
    <x v="0"/>
    <x v="78"/>
    <n v="0.2"/>
    <n v="3200"/>
    <n v="12800"/>
  </r>
  <r>
    <n v="2325"/>
    <s v="CA-2016-166240"/>
    <d v="2016-06-24T00:00:00"/>
    <x v="0"/>
    <x v="1"/>
    <x v="16"/>
    <x v="1"/>
    <x v="0"/>
    <s v="Dave Hallsten"/>
    <x v="1"/>
    <x v="15"/>
    <n v="77095"/>
    <s v="OFF-AP-10002082"/>
    <x v="1"/>
    <s v="Appliances"/>
    <s v="Holmes HEPA Air Purifier"/>
    <n v="35000"/>
    <x v="0"/>
    <x v="148"/>
    <n v="0.8"/>
    <n v="56000"/>
    <n v="14000"/>
  </r>
  <r>
    <n v="2326"/>
    <s v="CA-2016-158435"/>
    <d v="2016-05-17T00:00:00"/>
    <x v="0"/>
    <x v="5"/>
    <x v="11"/>
    <x v="2"/>
    <x v="4"/>
    <s v="Arthur Gainer"/>
    <x v="0"/>
    <x v="35"/>
    <n v="6708"/>
    <s v="OFF-SU-10000381"/>
    <x v="1"/>
    <s v="Supplies"/>
    <s v="Acme Forged Steel Scissors with Black Enamel Handles"/>
    <n v="28000"/>
    <x v="2"/>
    <x v="208"/>
    <n v="0"/>
    <n v="0"/>
    <n v="196000"/>
  </r>
  <r>
    <n v="2327"/>
    <s v="CA-2017-138149"/>
    <d v="2017-06-29T00:00:00"/>
    <x v="3"/>
    <x v="1"/>
    <x v="25"/>
    <x v="0"/>
    <x v="1"/>
    <s v="William Brown"/>
    <x v="0"/>
    <x v="30"/>
    <n v="90049"/>
    <s v="OFF-BI-10003091"/>
    <x v="1"/>
    <s v="Binders"/>
    <s v="GBC DocuBind TL200 Manual Binding Machine"/>
    <n v="896000"/>
    <x v="1"/>
    <x v="483"/>
    <n v="0.2"/>
    <n v="896000"/>
    <n v="3584000"/>
  </r>
  <r>
    <n v="2328"/>
    <s v="CA-2014-112403"/>
    <d v="2014-03-31T00:00:00"/>
    <x v="2"/>
    <x v="10"/>
    <x v="23"/>
    <x v="0"/>
    <x v="0"/>
    <s v="Jas O'Carroll"/>
    <x v="0"/>
    <x v="0"/>
    <n v="19120"/>
    <s v="OFF-BI-10003529"/>
    <x v="1"/>
    <s v="Binders"/>
    <s v="Avery Round Ring Poly Binders"/>
    <n v="1000"/>
    <x v="8"/>
    <x v="506"/>
    <n v="0.7"/>
    <n v="700"/>
    <n v="300"/>
  </r>
  <r>
    <n v="2329"/>
    <s v="CA-2014-108273"/>
    <d v="2014-12-16T00:00:00"/>
    <x v="2"/>
    <x v="4"/>
    <x v="9"/>
    <x v="1"/>
    <x v="4"/>
    <s v="Ed Jacobs"/>
    <x v="0"/>
    <x v="9"/>
    <n v="77340"/>
    <s v="OFF-PA-10000029"/>
    <x v="1"/>
    <s v="Paper"/>
    <s v="Xerox 224"/>
    <n v="7000"/>
    <x v="2"/>
    <x v="395"/>
    <n v="0.2"/>
    <n v="9800"/>
    <n v="39200"/>
  </r>
  <r>
    <n v="2330"/>
    <s v="CA-2017-121643"/>
    <d v="2017-05-18T00:00:00"/>
    <x v="3"/>
    <x v="5"/>
    <x v="15"/>
    <x v="1"/>
    <x v="0"/>
    <s v="Adrian Barton"/>
    <x v="0"/>
    <x v="23"/>
    <n v="97206"/>
    <s v="TEC-PH-10002200"/>
    <x v="2"/>
    <s v="Phones"/>
    <s v="Aastra 6757i CT Wireless VoIP phone"/>
    <n v="2576000"/>
    <x v="0"/>
    <x v="662"/>
    <n v="0.2"/>
    <n v="1030400"/>
    <n v="4121600"/>
  </r>
  <r>
    <n v="2331"/>
    <s v="US-2015-122910"/>
    <d v="2015-05-12T00:00:00"/>
    <x v="1"/>
    <x v="5"/>
    <x v="1"/>
    <x v="2"/>
    <x v="0"/>
    <s v="Larry Tron"/>
    <x v="0"/>
    <x v="27"/>
    <n v="80027"/>
    <s v="TEC-PH-10000441"/>
    <x v="2"/>
    <s v="Phones"/>
    <s v="VTech DS6151"/>
    <n v="202000"/>
    <x v="0"/>
    <x v="833"/>
    <n v="0.2"/>
    <n v="80800"/>
    <n v="323200"/>
  </r>
  <r>
    <n v="2332"/>
    <s v="CA-2017-143126"/>
    <d v="2017-12-03T00:00:00"/>
    <x v="3"/>
    <x v="4"/>
    <x v="21"/>
    <x v="1"/>
    <x v="0"/>
    <s v="Corinna Mitchell"/>
    <x v="2"/>
    <x v="35"/>
    <n v="98115"/>
    <s v="FUR-TA-10002958"/>
    <x v="0"/>
    <s v="Tables"/>
    <s v="Bevis Oval Conference Table, Walnut"/>
    <n v="653000"/>
    <x v="0"/>
    <x v="834"/>
    <n v="0"/>
    <n v="0"/>
    <n v="1306000"/>
  </r>
  <r>
    <n v="2333"/>
    <s v="CA-2015-129042"/>
    <d v="2015-12-12T00:00:00"/>
    <x v="1"/>
    <x v="4"/>
    <x v="1"/>
    <x v="0"/>
    <x v="4"/>
    <s v="Eric Murdock"/>
    <x v="0"/>
    <x v="14"/>
    <n v="21215"/>
    <s v="OFF-AR-10001662"/>
    <x v="1"/>
    <s v="Art"/>
    <s v="Rogers Handheld Barrel Pencil Sharpener"/>
    <n v="3000"/>
    <x v="3"/>
    <x v="224"/>
    <n v="0"/>
    <n v="0"/>
    <n v="9000"/>
  </r>
  <r>
    <n v="2334"/>
    <s v="CA-2015-109736"/>
    <d v="2015-10-10T00:00:00"/>
    <x v="1"/>
    <x v="2"/>
    <x v="13"/>
    <x v="1"/>
    <x v="0"/>
    <s v="Denny Joy"/>
    <x v="1"/>
    <x v="14"/>
    <n v="94109"/>
    <s v="OFF-PA-10004101"/>
    <x v="1"/>
    <s v="Paper"/>
    <s v="Xerox 1894"/>
    <n v="33000"/>
    <x v="2"/>
    <x v="248"/>
    <n v="0"/>
    <n v="0"/>
    <n v="231000"/>
  </r>
  <r>
    <n v="2335"/>
    <s v="CA-2015-142601"/>
    <d v="2015-04-18T00:00:00"/>
    <x v="1"/>
    <x v="3"/>
    <x v="15"/>
    <x v="2"/>
    <x v="4"/>
    <s v="Deanra Eno"/>
    <x v="2"/>
    <x v="14"/>
    <n v="90004"/>
    <s v="OFF-ST-10002756"/>
    <x v="1"/>
    <s v="Storage"/>
    <s v="Tennsco Stur-D-Stor Boltless Shelving, 5 Shelves, 24&quot; Deep, Sand"/>
    <n v="948000"/>
    <x v="2"/>
    <x v="835"/>
    <n v="0"/>
    <n v="0"/>
    <n v="6636000"/>
  </r>
  <r>
    <n v="2336"/>
    <s v="CA-2014-106229"/>
    <d v="2014-06-07T00:00:00"/>
    <x v="2"/>
    <x v="1"/>
    <x v="29"/>
    <x v="1"/>
    <x v="0"/>
    <s v="Nick Radford"/>
    <x v="0"/>
    <x v="4"/>
    <n v="60505"/>
    <s v="FUR-TA-10002041"/>
    <x v="0"/>
    <s v="Tables"/>
    <s v="Bevis Round Conference Table Top, X-Base"/>
    <n v="269000"/>
    <x v="3"/>
    <x v="836"/>
    <n v="0.5"/>
    <n v="403500"/>
    <n v="403500"/>
  </r>
  <r>
    <n v="2337"/>
    <s v="US-2017-135230"/>
    <d v="2017-09-01T00:00:00"/>
    <x v="3"/>
    <x v="8"/>
    <x v="26"/>
    <x v="2"/>
    <x v="4"/>
    <s v="Christine Kargatis"/>
    <x v="2"/>
    <x v="10"/>
    <n v="98103"/>
    <s v="OFF-AR-10001166"/>
    <x v="1"/>
    <s v="Art"/>
    <s v="Staples in misc. colors"/>
    <n v="23000"/>
    <x v="8"/>
    <x v="255"/>
    <n v="0"/>
    <n v="0"/>
    <n v="23000"/>
  </r>
  <r>
    <n v="2338"/>
    <s v="CA-2016-159653"/>
    <d v="2016-05-22T00:00:00"/>
    <x v="0"/>
    <x v="5"/>
    <x v="6"/>
    <x v="2"/>
    <x v="4"/>
    <s v="Jeremy Farry"/>
    <x v="0"/>
    <x v="13"/>
    <n v="30605"/>
    <s v="OFF-LA-10004345"/>
    <x v="1"/>
    <s v="Labels"/>
    <s v="Avery 493"/>
    <n v="16000"/>
    <x v="3"/>
    <x v="4"/>
    <n v="0"/>
    <n v="0"/>
    <n v="48000"/>
  </r>
  <r>
    <n v="2339"/>
    <s v="CA-2016-131968"/>
    <d v="2016-11-11T00:00:00"/>
    <x v="0"/>
    <x v="0"/>
    <x v="2"/>
    <x v="0"/>
    <x v="0"/>
    <s v="Laurel Beltran"/>
    <x v="2"/>
    <x v="16"/>
    <n v="32712"/>
    <s v="OFF-BI-10002852"/>
    <x v="1"/>
    <s v="Binders"/>
    <s v="Ibico Standard Transparent Covers"/>
    <n v="50000"/>
    <x v="0"/>
    <x v="34"/>
    <n v="0.7"/>
    <n v="70000"/>
    <n v="30000"/>
  </r>
  <r>
    <n v="2340"/>
    <s v="CA-2014-119151"/>
    <d v="2014-11-25T00:00:00"/>
    <x v="2"/>
    <x v="0"/>
    <x v="10"/>
    <x v="3"/>
    <x v="4"/>
    <s v="Mike Pelletier"/>
    <x v="2"/>
    <x v="9"/>
    <n v="10009"/>
    <s v="OFF-ST-10003470"/>
    <x v="1"/>
    <s v="Storage"/>
    <s v="Tennsco Snap-Together Open Shelving Units, Starter Sets and Add-On Units"/>
    <n v="1118000"/>
    <x v="6"/>
    <x v="577"/>
    <n v="0"/>
    <n v="0"/>
    <n v="4472000"/>
  </r>
  <r>
    <n v="2341"/>
    <s v="CA-2014-123323"/>
    <d v="2014-11-07T00:00:00"/>
    <x v="2"/>
    <x v="0"/>
    <x v="29"/>
    <x v="1"/>
    <x v="0"/>
    <s v="Lena Hernandez"/>
    <x v="0"/>
    <x v="30"/>
    <n v="94110"/>
    <s v="OFF-BI-10003684"/>
    <x v="1"/>
    <s v="Binders"/>
    <s v="Wilson Jones Legal Size Ring Binders"/>
    <n v="141000"/>
    <x v="2"/>
    <x v="789"/>
    <n v="0.2"/>
    <n v="197400"/>
    <n v="789600"/>
  </r>
  <r>
    <n v="2342"/>
    <s v="CA-2016-124681"/>
    <d v="2016-07-18T00:00:00"/>
    <x v="0"/>
    <x v="7"/>
    <x v="15"/>
    <x v="1"/>
    <x v="0"/>
    <s v="Susan Vittorini"/>
    <x v="0"/>
    <x v="18"/>
    <n v="75217"/>
    <s v="TEC-AC-10000487"/>
    <x v="2"/>
    <s v="Accessories"/>
    <s v="SanDisk Cruzer 4 GB USB Flash Drive"/>
    <n v="16000"/>
    <x v="3"/>
    <x v="4"/>
    <n v="0.2"/>
    <n v="9600"/>
    <n v="38400"/>
  </r>
  <r>
    <n v="2343"/>
    <s v="US-2015-103996"/>
    <d v="2015-03-29T00:00:00"/>
    <x v="1"/>
    <x v="10"/>
    <x v="25"/>
    <x v="2"/>
    <x v="0"/>
    <s v="Richard Bierner"/>
    <x v="0"/>
    <x v="26"/>
    <n v="92105"/>
    <s v="OFF-PA-10001736"/>
    <x v="1"/>
    <s v="Paper"/>
    <s v="Xerox 1880"/>
    <n v="213000"/>
    <x v="4"/>
    <x v="397"/>
    <n v="0"/>
    <n v="0"/>
    <n v="1278000"/>
  </r>
  <r>
    <n v="2344"/>
    <s v="CA-2016-120530"/>
    <d v="2016-04-07T00:00:00"/>
    <x v="0"/>
    <x v="3"/>
    <x v="29"/>
    <x v="2"/>
    <x v="4"/>
    <s v="Dorris liebe"/>
    <x v="1"/>
    <x v="9"/>
    <n v="10035"/>
    <s v="FUR-CH-10000454"/>
    <x v="0"/>
    <s v="Chairs"/>
    <s v="Hon Deluxe Fabric Upholstered Stacking Chairs, Rounded Back"/>
    <n v="659000"/>
    <x v="3"/>
    <x v="837"/>
    <n v="0.1"/>
    <n v="197700"/>
    <n v="1779300"/>
  </r>
  <r>
    <n v="2345"/>
    <s v="CA-2015-155054"/>
    <d v="2015-06-13T00:00:00"/>
    <x v="1"/>
    <x v="1"/>
    <x v="7"/>
    <x v="3"/>
    <x v="0"/>
    <s v="Penelope Sewall"/>
    <x v="2"/>
    <x v="34"/>
    <n v="4240"/>
    <s v="OFF-BI-10004970"/>
    <x v="1"/>
    <s v="Binders"/>
    <s v="ACCOHIDE 3-Ring Binder, Blue, 1&quot;"/>
    <n v="14000"/>
    <x v="0"/>
    <x v="26"/>
    <n v="0"/>
    <n v="0"/>
    <n v="28000"/>
  </r>
  <r>
    <n v="2346"/>
    <s v="CA-2015-105725"/>
    <d v="2015-02-18T00:00:00"/>
    <x v="1"/>
    <x v="11"/>
    <x v="15"/>
    <x v="2"/>
    <x v="4"/>
    <s v="Guy Thornton"/>
    <x v="0"/>
    <x v="17"/>
    <n v="90805"/>
    <s v="OFF-LA-10003510"/>
    <x v="1"/>
    <s v="Labels"/>
    <s v="Avery 4027 File Folder Labels for Dot Matrix Printers, 5000 Labels per Box, White"/>
    <n v="123000"/>
    <x v="0"/>
    <x v="324"/>
    <n v="0"/>
    <n v="0"/>
    <n v="246000"/>
  </r>
  <r>
    <n v="2347"/>
    <s v="CA-2017-164364"/>
    <d v="2017-11-12T00:00:00"/>
    <x v="3"/>
    <x v="0"/>
    <x v="1"/>
    <x v="2"/>
    <x v="4"/>
    <s v="Christine Sundaresam"/>
    <x v="0"/>
    <x v="7"/>
    <n v="98115"/>
    <s v="OFF-LA-10004853"/>
    <x v="1"/>
    <s v="Labels"/>
    <s v="Avery 483"/>
    <n v="16000"/>
    <x v="0"/>
    <x v="276"/>
    <n v="0"/>
    <n v="0"/>
    <n v="32000"/>
  </r>
  <r>
    <n v="2348"/>
    <s v="CA-2017-168123"/>
    <d v="2017-03-05T00:00:00"/>
    <x v="3"/>
    <x v="10"/>
    <x v="5"/>
    <x v="1"/>
    <x v="0"/>
    <s v="Julia Dunbar"/>
    <x v="0"/>
    <x v="18"/>
    <n v="55901"/>
    <s v="OFF-FA-10002763"/>
    <x v="1"/>
    <s v="Fasteners"/>
    <s v="Advantus Map Pennant Flags and Round Head Tacks"/>
    <n v="16000"/>
    <x v="0"/>
    <x v="276"/>
    <n v="0"/>
    <n v="0"/>
    <n v="32000"/>
  </r>
  <r>
    <n v="2349"/>
    <s v="CA-2016-120005"/>
    <d v="2016-03-03T00:00:00"/>
    <x v="0"/>
    <x v="10"/>
    <x v="21"/>
    <x v="2"/>
    <x v="4"/>
    <s v="Theresa Swint"/>
    <x v="1"/>
    <x v="10"/>
    <n v="94110"/>
    <s v="OFF-SU-10004782"/>
    <x v="1"/>
    <s v="Supplies"/>
    <s v="Elite 5&quot; Scissors"/>
    <n v="34000"/>
    <x v="3"/>
    <x v="629"/>
    <n v="0"/>
    <n v="0"/>
    <n v="102000"/>
  </r>
  <r>
    <n v="2350"/>
    <s v="CA-2016-123526"/>
    <d v="2016-12-24T00:00:00"/>
    <x v="0"/>
    <x v="4"/>
    <x v="16"/>
    <x v="0"/>
    <x v="0"/>
    <s v="Benjamin Venier"/>
    <x v="1"/>
    <x v="23"/>
    <n v="98103"/>
    <s v="OFF-PA-10002986"/>
    <x v="1"/>
    <s v="Paper"/>
    <s v="Xerox 1898"/>
    <n v="47000"/>
    <x v="1"/>
    <x v="838"/>
    <n v="0"/>
    <n v="0"/>
    <n v="235000"/>
  </r>
  <r>
    <n v="2351"/>
    <s v="CA-2016-127649"/>
    <d v="2016-10-07T00:00:00"/>
    <x v="0"/>
    <x v="2"/>
    <x v="29"/>
    <x v="2"/>
    <x v="4"/>
    <s v="Dionis Lloyd"/>
    <x v="1"/>
    <x v="15"/>
    <n v="99207"/>
    <s v="TEC-MA-10001972"/>
    <x v="2"/>
    <s v="Machines"/>
    <s v="Okidata C331dn Printer"/>
    <n v="838000"/>
    <x v="3"/>
    <x v="660"/>
    <n v="0.2"/>
    <n v="502800"/>
    <n v="2011200"/>
  </r>
  <r>
    <n v="2352"/>
    <s v="CA-2016-159989"/>
    <d v="2016-12-09T00:00:00"/>
    <x v="0"/>
    <x v="4"/>
    <x v="3"/>
    <x v="1"/>
    <x v="0"/>
    <s v="Emily Burns"/>
    <x v="0"/>
    <x v="3"/>
    <n v="37064"/>
    <s v="TEC-PH-10000169"/>
    <x v="2"/>
    <s v="Phones"/>
    <s v="ARKON Windshield Dashboard Air Vent Car Mount Holder"/>
    <n v="41000"/>
    <x v="3"/>
    <x v="221"/>
    <n v="0.2"/>
    <n v="24600"/>
    <n v="98400"/>
  </r>
  <r>
    <n v="2353"/>
    <s v="CA-2017-103499"/>
    <d v="2017-11-20T00:00:00"/>
    <x v="3"/>
    <x v="0"/>
    <x v="14"/>
    <x v="2"/>
    <x v="4"/>
    <s v="Erica Smith"/>
    <x v="0"/>
    <x v="5"/>
    <n v="38301"/>
    <s v="FUR-CH-10001482"/>
    <x v="0"/>
    <s v="Chairs"/>
    <s v="Office Star - Mesh Screen back chair with Vinyl seat"/>
    <n v="393000"/>
    <x v="0"/>
    <x v="839"/>
    <n v="0.2"/>
    <n v="157200"/>
    <n v="628800"/>
  </r>
  <r>
    <n v="2354"/>
    <s v="US-2015-167220"/>
    <d v="2015-12-12T00:00:00"/>
    <x v="1"/>
    <x v="4"/>
    <x v="1"/>
    <x v="0"/>
    <x v="0"/>
    <s v="Joni Blumstein"/>
    <x v="0"/>
    <x v="11"/>
    <n v="78745"/>
    <s v="TEC-AC-10002018"/>
    <x v="2"/>
    <s v="Accessories"/>
    <s v="AmazonBasics 3-Button USB Wired Mouse"/>
    <n v="23000"/>
    <x v="6"/>
    <x v="21"/>
    <n v="0.2"/>
    <n v="18400"/>
    <n v="73600"/>
  </r>
  <r>
    <n v="2355"/>
    <s v="CA-2017-126354"/>
    <d v="2017-02-03T00:00:00"/>
    <x v="3"/>
    <x v="11"/>
    <x v="21"/>
    <x v="3"/>
    <x v="0"/>
    <s v="Shahid Collister"/>
    <x v="0"/>
    <x v="32"/>
    <n v="33024"/>
    <s v="OFF-BI-10000301"/>
    <x v="1"/>
    <s v="Binders"/>
    <s v="GBC Instant Report Kit"/>
    <n v="6000"/>
    <x v="0"/>
    <x v="92"/>
    <n v="0.7"/>
    <n v="8400"/>
    <n v="3600"/>
  </r>
  <r>
    <n v="2356"/>
    <s v="CA-2017-169817"/>
    <d v="2017-09-21T00:00:00"/>
    <x v="3"/>
    <x v="8"/>
    <x v="30"/>
    <x v="3"/>
    <x v="3"/>
    <s v="Emily Burns"/>
    <x v="0"/>
    <x v="5"/>
    <n v="19143"/>
    <s v="OFF-BI-10004141"/>
    <x v="1"/>
    <s v="Binders"/>
    <s v="Insertable Tab Indexes For Data Binders"/>
    <n v="2000"/>
    <x v="0"/>
    <x v="75"/>
    <n v="0.7"/>
    <n v="2800"/>
    <n v="1200"/>
  </r>
  <r>
    <n v="2357"/>
    <s v="US-2017-144582"/>
    <d v="2017-04-30T00:00:00"/>
    <x v="3"/>
    <x v="3"/>
    <x v="17"/>
    <x v="3"/>
    <x v="0"/>
    <s v="Tony Chapman"/>
    <x v="2"/>
    <x v="25"/>
    <n v="61832"/>
    <s v="OFF-BI-10001575"/>
    <x v="1"/>
    <s v="Binders"/>
    <s v="GBC Linen Binding Covers"/>
    <n v="28000"/>
    <x v="2"/>
    <x v="208"/>
    <n v="0.8"/>
    <n v="156800"/>
    <n v="39200"/>
  </r>
  <r>
    <n v="2358"/>
    <s v="CA-2014-121573"/>
    <d v="2014-11-03T00:00:00"/>
    <x v="2"/>
    <x v="0"/>
    <x v="21"/>
    <x v="2"/>
    <x v="0"/>
    <s v="Speros Goranitis"/>
    <x v="0"/>
    <x v="3"/>
    <n v="10009"/>
    <s v="TEC-PH-10000984"/>
    <x v="2"/>
    <s v="Phones"/>
    <s v="Panasonic KX-TG9471B"/>
    <n v="980000"/>
    <x v="6"/>
    <x v="840"/>
    <n v="0"/>
    <n v="0"/>
    <n v="3920000"/>
  </r>
  <r>
    <n v="2359"/>
    <s v="CA-2016-117660"/>
    <d v="2016-12-30T00:00:00"/>
    <x v="0"/>
    <x v="4"/>
    <x v="17"/>
    <x v="2"/>
    <x v="0"/>
    <s v="Bryan Mills"/>
    <x v="0"/>
    <x v="13"/>
    <n v="43229"/>
    <s v="OFF-LA-10003720"/>
    <x v="1"/>
    <s v="Labels"/>
    <s v="Avery 487"/>
    <n v="4000"/>
    <x v="0"/>
    <x v="100"/>
    <n v="0.2"/>
    <n v="1600"/>
    <n v="6400"/>
  </r>
  <r>
    <n v="2360"/>
    <s v="CA-2014-112851"/>
    <d v="2014-09-17T00:00:00"/>
    <x v="2"/>
    <x v="8"/>
    <x v="11"/>
    <x v="2"/>
    <x v="0"/>
    <s v="Nick Radford"/>
    <x v="0"/>
    <x v="0"/>
    <n v="91911"/>
    <s v="OFF-EN-10001453"/>
    <x v="1"/>
    <s v="Envelopes"/>
    <s v="Tyvek Interoffice Envelopes, 9 1/2&quot; x 12 1/2&quot;, 100/Box"/>
    <n v="183000"/>
    <x v="3"/>
    <x v="688"/>
    <n v="0"/>
    <n v="0"/>
    <n v="549000"/>
  </r>
  <r>
    <n v="2361"/>
    <s v="CA-2017-123701"/>
    <d v="2017-11-24T00:00:00"/>
    <x v="3"/>
    <x v="0"/>
    <x v="16"/>
    <x v="2"/>
    <x v="0"/>
    <s v="Patrick Gardner"/>
    <x v="0"/>
    <x v="11"/>
    <n v="94110"/>
    <s v="OFF-AR-10001860"/>
    <x v="1"/>
    <s v="Art"/>
    <s v="BIC Liqua Brite Liner"/>
    <n v="39000"/>
    <x v="6"/>
    <x v="19"/>
    <n v="0"/>
    <n v="0"/>
    <n v="156000"/>
  </r>
  <r>
    <n v="2362"/>
    <s v="CA-2015-118227"/>
    <d v="2015-04-24T00:00:00"/>
    <x v="1"/>
    <x v="3"/>
    <x v="16"/>
    <x v="0"/>
    <x v="0"/>
    <s v="Deborah Brumfield"/>
    <x v="2"/>
    <x v="32"/>
    <n v="10009"/>
    <s v="OFF-AR-10001044"/>
    <x v="1"/>
    <s v="Art"/>
    <s v="BOSTON Ranger #55 Pencil Sharpener, Black"/>
    <n v="156000"/>
    <x v="8"/>
    <x v="19"/>
    <n v="0"/>
    <n v="0"/>
    <n v="156000"/>
  </r>
  <r>
    <n v="2363"/>
    <s v="CA-2015-123155"/>
    <d v="2015-03-09T00:00:00"/>
    <x v="1"/>
    <x v="10"/>
    <x v="3"/>
    <x v="1"/>
    <x v="4"/>
    <s v="Noel Staavos"/>
    <x v="1"/>
    <x v="20"/>
    <n v="78207"/>
    <s v="TEC-AC-10002473"/>
    <x v="2"/>
    <s v="Accessories"/>
    <s v="Maxell 4.7GB DVD-R"/>
    <n v="86000"/>
    <x v="1"/>
    <x v="841"/>
    <n v="0.2"/>
    <n v="86000"/>
    <n v="344000"/>
  </r>
  <r>
    <n v="2364"/>
    <s v="CA-2017-158883"/>
    <d v="2017-06-02T00:00:00"/>
    <x v="3"/>
    <x v="1"/>
    <x v="28"/>
    <x v="3"/>
    <x v="0"/>
    <s v="Cari Schnelling"/>
    <x v="0"/>
    <x v="24"/>
    <n v="28540"/>
    <s v="OFF-PA-10004733"/>
    <x v="1"/>
    <s v="Paper"/>
    <s v="Things To Do Today Spiral Book"/>
    <n v="26000"/>
    <x v="6"/>
    <x v="289"/>
    <n v="0.2"/>
    <n v="20800"/>
    <n v="83200"/>
  </r>
  <r>
    <n v="2365"/>
    <s v="US-2016-114888"/>
    <d v="2016-09-19T00:00:00"/>
    <x v="0"/>
    <x v="8"/>
    <x v="12"/>
    <x v="2"/>
    <x v="4"/>
    <s v="Chuck Clark"/>
    <x v="2"/>
    <x v="7"/>
    <n v="94109"/>
    <s v="OFF-BI-10003355"/>
    <x v="1"/>
    <s v="Binders"/>
    <s v="Cardinal Holdit Business Card Pockets"/>
    <n v="20000"/>
    <x v="3"/>
    <x v="31"/>
    <n v="0.2"/>
    <n v="12000"/>
    <n v="48000"/>
  </r>
  <r>
    <n v="2366"/>
    <s v="US-2014-167262"/>
    <d v="2014-10-31T00:00:00"/>
    <x v="2"/>
    <x v="2"/>
    <x v="23"/>
    <x v="3"/>
    <x v="4"/>
    <s v="Amy Cox"/>
    <x v="0"/>
    <x v="32"/>
    <n v="85323"/>
    <s v="TEC-PH-10000486"/>
    <x v="2"/>
    <s v="Phones"/>
    <s v="Plantronics HL10 Handset Lifter"/>
    <n v="1114000"/>
    <x v="7"/>
    <x v="28"/>
    <n v="0.2"/>
    <n v="1782400"/>
    <n v="7129600"/>
  </r>
  <r>
    <n v="2367"/>
    <s v="CA-2017-119746"/>
    <d v="2017-11-23T00:00:00"/>
    <x v="3"/>
    <x v="0"/>
    <x v="27"/>
    <x v="0"/>
    <x v="4"/>
    <s v="Christopher Martinez"/>
    <x v="0"/>
    <x v="28"/>
    <n v="60610"/>
    <s v="FUR-FU-10004909"/>
    <x v="0"/>
    <s v="Furnishings"/>
    <s v="Contemporary Wood/Metal Frame"/>
    <n v="52000"/>
    <x v="8"/>
    <x v="370"/>
    <n v="0.6"/>
    <n v="31200"/>
    <n v="20800"/>
  </r>
  <r>
    <n v="2368"/>
    <s v="CA-2017-108091"/>
    <d v="2017-11-16T00:00:00"/>
    <x v="3"/>
    <x v="0"/>
    <x v="9"/>
    <x v="1"/>
    <x v="1"/>
    <s v="Eileen Kiefer"/>
    <x v="2"/>
    <x v="3"/>
    <n v="92025"/>
    <s v="OFF-AR-10000255"/>
    <x v="1"/>
    <s v="Art"/>
    <s v="Newell 328"/>
    <n v="41000"/>
    <x v="6"/>
    <x v="462"/>
    <n v="0"/>
    <n v="0"/>
    <n v="164000"/>
  </r>
  <r>
    <n v="2369"/>
    <s v="CA-2016-101630"/>
    <d v="2016-02-19T00:00:00"/>
    <x v="0"/>
    <x v="11"/>
    <x v="12"/>
    <x v="3"/>
    <x v="0"/>
    <s v="Cyma Kinney"/>
    <x v="1"/>
    <x v="6"/>
    <n v="11561"/>
    <s v="OFF-LA-10004425"/>
    <x v="1"/>
    <s v="Labels"/>
    <s v="Staple-on labels"/>
    <n v="12000"/>
    <x v="3"/>
    <x v="239"/>
    <n v="0"/>
    <n v="0"/>
    <n v="36000"/>
  </r>
  <r>
    <n v="2370"/>
    <s v="CA-2017-132346"/>
    <d v="2017-11-07T00:00:00"/>
    <x v="3"/>
    <x v="0"/>
    <x v="29"/>
    <x v="2"/>
    <x v="4"/>
    <s v="Pete Kriz"/>
    <x v="0"/>
    <x v="15"/>
    <n v="19711"/>
    <s v="OFF-AP-10000696"/>
    <x v="1"/>
    <s v="Appliances"/>
    <s v="Holmes Odor Grabber"/>
    <n v="9000"/>
    <x v="2"/>
    <x v="42"/>
    <n v="0"/>
    <n v="0"/>
    <n v="63000"/>
  </r>
  <r>
    <n v="2371"/>
    <s v="CA-2014-150301"/>
    <d v="2014-07-08T00:00:00"/>
    <x v="2"/>
    <x v="7"/>
    <x v="0"/>
    <x v="1"/>
    <x v="0"/>
    <s v="Michelle Huthwaite"/>
    <x v="0"/>
    <x v="10"/>
    <n v="14215"/>
    <s v="FUR-CH-10002647"/>
    <x v="0"/>
    <s v="Chairs"/>
    <s v="Situations Contoured Folding Chairs, 4/Set"/>
    <n v="284000"/>
    <x v="8"/>
    <x v="137"/>
    <n v="0.1"/>
    <n v="28400"/>
    <n v="255600"/>
  </r>
  <r>
    <n v="2372"/>
    <s v="CA-2014-159310"/>
    <d v="2014-11-07T00:00:00"/>
    <x v="2"/>
    <x v="0"/>
    <x v="29"/>
    <x v="2"/>
    <x v="0"/>
    <s v="Steven Cartwright"/>
    <x v="0"/>
    <x v="18"/>
    <n v="77070"/>
    <s v="FUR-CH-10002758"/>
    <x v="0"/>
    <s v="Chairs"/>
    <s v="Hon Deluxe Fabric Upholstered Stacking Chairs, Squared Back"/>
    <n v="586000"/>
    <x v="6"/>
    <x v="842"/>
    <n v="0.3"/>
    <n v="703200"/>
    <n v="1640800"/>
  </r>
  <r>
    <n v="2373"/>
    <s v="US-2017-147984"/>
    <d v="2017-01-28T00:00:00"/>
    <x v="3"/>
    <x v="9"/>
    <x v="22"/>
    <x v="1"/>
    <x v="4"/>
    <s v="Giulietta Baptist"/>
    <x v="0"/>
    <x v="20"/>
    <n v="67212"/>
    <s v="OFF-PA-10000806"/>
    <x v="1"/>
    <s v="Paper"/>
    <s v="Xerox 1934"/>
    <n v="112000"/>
    <x v="1"/>
    <x v="843"/>
    <n v="0"/>
    <n v="0"/>
    <n v="560000"/>
  </r>
  <r>
    <n v="2374"/>
    <s v="CA-2015-104346"/>
    <d v="2015-12-11T00:00:00"/>
    <x v="1"/>
    <x v="4"/>
    <x v="2"/>
    <x v="1"/>
    <x v="0"/>
    <s v="Irene Maddox"/>
    <x v="0"/>
    <x v="32"/>
    <n v="80906"/>
    <s v="OFF-AR-10001473"/>
    <x v="1"/>
    <s v="Art"/>
    <s v="Newell 313"/>
    <n v="14000"/>
    <x v="1"/>
    <x v="148"/>
    <n v="0.2"/>
    <n v="14000"/>
    <n v="56000"/>
  </r>
  <r>
    <n v="2375"/>
    <s v="US-2015-141684"/>
    <d v="2015-06-29T00:00:00"/>
    <x v="1"/>
    <x v="1"/>
    <x v="25"/>
    <x v="1"/>
    <x v="0"/>
    <s v="Michelle Moray"/>
    <x v="0"/>
    <x v="26"/>
    <n v="10011"/>
    <s v="OFF-PA-10002870"/>
    <x v="1"/>
    <s v="Paper"/>
    <s v="Ampad Phone Message Book, Recycled, 400 Message Capacity, 5 ¾” x 11”"/>
    <n v="13000"/>
    <x v="6"/>
    <x v="370"/>
    <n v="0"/>
    <n v="0"/>
    <n v="52000"/>
  </r>
  <r>
    <n v="2376"/>
    <s v="CA-2015-144722"/>
    <d v="2015-03-16T00:00:00"/>
    <x v="1"/>
    <x v="10"/>
    <x v="9"/>
    <x v="3"/>
    <x v="0"/>
    <s v="Monica Federle"/>
    <x v="1"/>
    <x v="27"/>
    <n v="90036"/>
    <s v="FUR-FU-10001215"/>
    <x v="0"/>
    <s v="Furnishings"/>
    <s v="Howard Miller 11-1/2&quot; Diameter Brentwood Wall Clock"/>
    <n v="475000"/>
    <x v="8"/>
    <x v="844"/>
    <n v="0"/>
    <n v="0"/>
    <n v="475000"/>
  </r>
  <r>
    <n v="2377"/>
    <s v="CA-2015-120516"/>
    <d v="2015-08-13T00:00:00"/>
    <x v="1"/>
    <x v="6"/>
    <x v="7"/>
    <x v="0"/>
    <x v="4"/>
    <s v="Clytie Kelty"/>
    <x v="0"/>
    <x v="12"/>
    <n v="30062"/>
    <s v="OFF-BI-10004187"/>
    <x v="1"/>
    <s v="Binders"/>
    <s v="3-ring staple pack"/>
    <n v="4000"/>
    <x v="3"/>
    <x v="92"/>
    <n v="0"/>
    <n v="0"/>
    <n v="12000"/>
  </r>
  <r>
    <n v="2378"/>
    <s v="US-2016-148901"/>
    <d v="2016-05-14T00:00:00"/>
    <x v="0"/>
    <x v="5"/>
    <x v="19"/>
    <x v="3"/>
    <x v="0"/>
    <s v="Michael Kennedy"/>
    <x v="1"/>
    <x v="11"/>
    <n v="32216"/>
    <s v="OFF-BI-10001718"/>
    <x v="1"/>
    <s v="Binders"/>
    <s v="GBC DocuBind P50 Personal Binding Machine"/>
    <n v="512000"/>
    <x v="3"/>
    <x v="244"/>
    <n v="0.7"/>
    <n v="1075200"/>
    <n v="460800"/>
  </r>
  <r>
    <n v="2379"/>
    <s v="CA-2017-136364"/>
    <d v="2017-07-13T00:00:00"/>
    <x v="3"/>
    <x v="7"/>
    <x v="7"/>
    <x v="3"/>
    <x v="0"/>
    <s v="Mark Hamilton"/>
    <x v="0"/>
    <x v="7"/>
    <n v="19140"/>
    <s v="TEC-PH-10003885"/>
    <x v="2"/>
    <s v="Phones"/>
    <s v="Cisco SPA508G"/>
    <n v="40000"/>
    <x v="8"/>
    <x v="144"/>
    <n v="0.4"/>
    <n v="16000"/>
    <n v="24000"/>
  </r>
  <r>
    <n v="2380"/>
    <s v="CA-2015-137708"/>
    <d v="2015-11-22T00:00:00"/>
    <x v="1"/>
    <x v="0"/>
    <x v="6"/>
    <x v="3"/>
    <x v="0"/>
    <s v="Nathan Gelder"/>
    <x v="0"/>
    <x v="11"/>
    <n v="90008"/>
    <s v="OFF-PA-10000176"/>
    <x v="1"/>
    <s v="Paper"/>
    <s v="Xerox 1887"/>
    <n v="133000"/>
    <x v="0"/>
    <x v="273"/>
    <n v="0"/>
    <n v="0"/>
    <n v="266000"/>
  </r>
  <r>
    <n v="2381"/>
    <s v="CA-2014-149055"/>
    <d v="2014-11-23T00:00:00"/>
    <x v="2"/>
    <x v="0"/>
    <x v="27"/>
    <x v="3"/>
    <x v="4"/>
    <s v="Phillip Breyer"/>
    <x v="1"/>
    <x v="13"/>
    <n v="19134"/>
    <s v="OFF-EN-10003040"/>
    <x v="1"/>
    <s v="Envelopes"/>
    <s v="Quality Park Security Envelopes"/>
    <n v="105000"/>
    <x v="3"/>
    <x v="776"/>
    <n v="0.2"/>
    <n v="63000"/>
    <n v="252000"/>
  </r>
  <r>
    <n v="2382"/>
    <s v="CA-2015-151589"/>
    <d v="2015-12-27T00:00:00"/>
    <x v="1"/>
    <x v="4"/>
    <x v="8"/>
    <x v="1"/>
    <x v="2"/>
    <s v="Richard Eichhorn"/>
    <x v="0"/>
    <x v="23"/>
    <n v="54703"/>
    <s v="OFF-PA-10003228"/>
    <x v="1"/>
    <s v="Paper"/>
    <s v="Xerox 1917"/>
    <n v="441000"/>
    <x v="6"/>
    <x v="845"/>
    <n v="0"/>
    <n v="0"/>
    <n v="1764000"/>
  </r>
  <r>
    <n v="2383"/>
    <s v="CA-2016-121370"/>
    <d v="2016-11-14T00:00:00"/>
    <x v="0"/>
    <x v="0"/>
    <x v="19"/>
    <x v="2"/>
    <x v="4"/>
    <s v="Eugene Barchas"/>
    <x v="0"/>
    <x v="24"/>
    <n v="19134"/>
    <s v="FUR-CH-10000785"/>
    <x v="0"/>
    <s v="Chairs"/>
    <s v="Global Ergonomic Managers Chair"/>
    <n v="724000"/>
    <x v="3"/>
    <x v="846"/>
    <n v="0.3"/>
    <n v="651600"/>
    <n v="1520400"/>
  </r>
  <r>
    <n v="2384"/>
    <s v="CA-2016-111696"/>
    <d v="2016-05-08T00:00:00"/>
    <x v="0"/>
    <x v="5"/>
    <x v="0"/>
    <x v="3"/>
    <x v="4"/>
    <s v="Trudy Brown"/>
    <x v="0"/>
    <x v="4"/>
    <n v="90004"/>
    <s v="OFF-PA-10002751"/>
    <x v="1"/>
    <s v="Paper"/>
    <s v="Xerox 1920"/>
    <n v="6000"/>
    <x v="3"/>
    <x v="9"/>
    <n v="0"/>
    <n v="0"/>
    <n v="18000"/>
  </r>
  <r>
    <n v="2385"/>
    <s v="CA-2014-139598"/>
    <d v="2014-12-26T00:00:00"/>
    <x v="2"/>
    <x v="4"/>
    <x v="20"/>
    <x v="0"/>
    <x v="1"/>
    <s v="Maureen Gnade"/>
    <x v="0"/>
    <x v="15"/>
    <n v="19134"/>
    <s v="OFF-PA-10004569"/>
    <x v="1"/>
    <s v="Paper"/>
    <s v="Wirebound Message Books, Two 4 1/4&quot; x 5&quot; Forms per Page"/>
    <n v="8000"/>
    <x v="3"/>
    <x v="13"/>
    <n v="0.2"/>
    <n v="4800"/>
    <n v="19200"/>
  </r>
  <r>
    <n v="2386"/>
    <s v="CA-2017-117436"/>
    <d v="2017-06-08T00:00:00"/>
    <x v="3"/>
    <x v="1"/>
    <x v="0"/>
    <x v="2"/>
    <x v="0"/>
    <s v="Liz Willingham"/>
    <x v="0"/>
    <x v="8"/>
    <n v="6360"/>
    <s v="OFF-BI-10004040"/>
    <x v="1"/>
    <s v="Binders"/>
    <s v="Wilson Jones Impact Binders"/>
    <n v="6000"/>
    <x v="0"/>
    <x v="92"/>
    <n v="0"/>
    <n v="0"/>
    <n v="12000"/>
  </r>
  <r>
    <n v="2387"/>
    <s v="CA-2015-140025"/>
    <d v="2015-04-07T00:00:00"/>
    <x v="1"/>
    <x v="3"/>
    <x v="29"/>
    <x v="0"/>
    <x v="2"/>
    <s v="Peter Fuller"/>
    <x v="0"/>
    <x v="18"/>
    <n v="78207"/>
    <s v="OFF-AP-10002651"/>
    <x v="1"/>
    <s v="Appliances"/>
    <s v="Hoover Upright Vacuum With Dirt Cup"/>
    <n v="464000"/>
    <x v="7"/>
    <x v="847"/>
    <n v="0.8"/>
    <n v="2969600"/>
    <n v="742400"/>
  </r>
  <r>
    <n v="2388"/>
    <s v="CA-2016-134222"/>
    <d v="2016-07-10T00:00:00"/>
    <x v="0"/>
    <x v="7"/>
    <x v="13"/>
    <x v="0"/>
    <x v="0"/>
    <s v="Nick Zandusky"/>
    <x v="2"/>
    <x v="11"/>
    <n v="85364"/>
    <s v="OFF-BI-10001658"/>
    <x v="1"/>
    <s v="Binders"/>
    <s v="GBC Standard Therm-A-Bind Covers"/>
    <n v="60000"/>
    <x v="4"/>
    <x v="584"/>
    <n v="0.7"/>
    <n v="251999.99999999997"/>
    <n v="108000.00000000003"/>
  </r>
  <r>
    <n v="2389"/>
    <s v="CA-2016-140018"/>
    <d v="2016-11-21T00:00:00"/>
    <x v="0"/>
    <x v="0"/>
    <x v="30"/>
    <x v="1"/>
    <x v="4"/>
    <s v="Chloris Kastensmidt"/>
    <x v="0"/>
    <x v="6"/>
    <n v="43229"/>
    <s v="TEC-MA-10000752"/>
    <x v="2"/>
    <s v="Machines"/>
    <s v="Texas Instrument TI-15 Fraction Calculator"/>
    <n v="31000"/>
    <x v="2"/>
    <x v="848"/>
    <n v="0.7"/>
    <n v="151900"/>
    <n v="65100"/>
  </r>
  <r>
    <n v="2390"/>
    <s v="US-2017-136707"/>
    <d v="2017-11-12T00:00:00"/>
    <x v="3"/>
    <x v="0"/>
    <x v="1"/>
    <x v="2"/>
    <x v="4"/>
    <s v="Jim Epp"/>
    <x v="1"/>
    <x v="27"/>
    <n v="90036"/>
    <s v="OFF-BI-10003460"/>
    <x v="1"/>
    <s v="Binders"/>
    <s v="Acco 3-Hole Punch"/>
    <n v="1000"/>
    <x v="6"/>
    <x v="75"/>
    <n v="0.2"/>
    <n v="800"/>
    <n v="3200"/>
  </r>
  <r>
    <n v="2391"/>
    <s v="CA-2014-152562"/>
    <d v="2014-11-01T00:00:00"/>
    <x v="2"/>
    <x v="0"/>
    <x v="26"/>
    <x v="2"/>
    <x v="0"/>
    <s v="Jack O'Briant"/>
    <x v="1"/>
    <x v="21"/>
    <n v="40475"/>
    <s v="OFF-ST-10000464"/>
    <x v="1"/>
    <s v="Storage"/>
    <s v="Multi-Use Personal File Cart and Caster Set, Three Stacking Bins"/>
    <n v="35000"/>
    <x v="0"/>
    <x v="148"/>
    <n v="0"/>
    <n v="0"/>
    <n v="70000"/>
  </r>
  <r>
    <n v="2392"/>
    <s v="CA-2016-152408"/>
    <d v="2016-05-15T00:00:00"/>
    <x v="0"/>
    <x v="5"/>
    <x v="4"/>
    <x v="4"/>
    <x v="0"/>
    <s v="Thomas Thornton"/>
    <x v="0"/>
    <x v="12"/>
    <n v="10035"/>
    <s v="OFF-BI-10002393"/>
    <x v="1"/>
    <s v="Binders"/>
    <s v="Binder Posts"/>
    <n v="18000"/>
    <x v="3"/>
    <x v="117"/>
    <n v="0.2"/>
    <n v="10800"/>
    <n v="43200"/>
  </r>
  <r>
    <n v="2393"/>
    <s v="CA-2014-120278"/>
    <d v="2014-11-07T00:00:00"/>
    <x v="2"/>
    <x v="0"/>
    <x v="29"/>
    <x v="1"/>
    <x v="0"/>
    <s v="Maribeth Schnelling"/>
    <x v="0"/>
    <x v="36"/>
    <n v="54401"/>
    <s v="OFF-AP-10001293"/>
    <x v="1"/>
    <s v="Appliances"/>
    <s v="Belkin 8 Outlet Surge Protector"/>
    <n v="33000"/>
    <x v="4"/>
    <x v="698"/>
    <n v="0"/>
    <n v="0"/>
    <n v="198000"/>
  </r>
  <r>
    <n v="2394"/>
    <s v="CA-2017-167661"/>
    <d v="2017-10-05T00:00:00"/>
    <x v="3"/>
    <x v="2"/>
    <x v="5"/>
    <x v="2"/>
    <x v="0"/>
    <s v="Mike Pelletier"/>
    <x v="2"/>
    <x v="6"/>
    <n v="94110"/>
    <s v="OFF-BI-10002571"/>
    <x v="1"/>
    <s v="Binders"/>
    <s v="Avery Framed View Binder, EZD Ring (Locking), Navy, 1 1/2&quot;"/>
    <n v="10000"/>
    <x v="1"/>
    <x v="76"/>
    <n v="0.2"/>
    <n v="10000"/>
    <n v="40000"/>
  </r>
  <r>
    <n v="2395"/>
    <s v="CA-2017-106831"/>
    <d v="2017-06-01T00:00:00"/>
    <x v="3"/>
    <x v="1"/>
    <x v="26"/>
    <x v="0"/>
    <x v="0"/>
    <s v="Fred Harton"/>
    <x v="0"/>
    <x v="10"/>
    <n v="43017"/>
    <s v="OFF-BI-10003429"/>
    <x v="1"/>
    <s v="Binders"/>
    <s v="Cardinal HOLDit! Binder Insert Strips,Extra Strips"/>
    <n v="4000"/>
    <x v="0"/>
    <x v="100"/>
    <n v="0.7"/>
    <n v="5600"/>
    <n v="2400"/>
  </r>
  <r>
    <n v="2396"/>
    <s v="CA-2017-154123"/>
    <d v="2017-11-20T00:00:00"/>
    <x v="3"/>
    <x v="0"/>
    <x v="14"/>
    <x v="2"/>
    <x v="4"/>
    <s v="Sample Company A"/>
    <x v="2"/>
    <x v="19"/>
    <n v="42420"/>
    <s v="FUR-FU-10000629"/>
    <x v="0"/>
    <s v="Furnishings"/>
    <s v="9-3/4 Diameter Round Wall Clock"/>
    <n v="97000"/>
    <x v="0"/>
    <x v="849"/>
    <n v="0"/>
    <n v="0"/>
    <n v="194000"/>
  </r>
  <r>
    <n v="2397"/>
    <s v="CA-2016-136049"/>
    <d v="2016-12-23T00:00:00"/>
    <x v="0"/>
    <x v="4"/>
    <x v="27"/>
    <x v="1"/>
    <x v="0"/>
    <s v="Neoma Murray"/>
    <x v="0"/>
    <x v="28"/>
    <n v="43402"/>
    <s v="OFF-BI-10001267"/>
    <x v="1"/>
    <s v="Binders"/>
    <s v="Universal Recycled Hanging Pressboard Report Binders, Letter Size"/>
    <n v="13000"/>
    <x v="3"/>
    <x v="136"/>
    <n v="0.7"/>
    <n v="27300"/>
    <n v="11700"/>
  </r>
  <r>
    <n v="2398"/>
    <s v="CA-2017-118402"/>
    <d v="2017-09-29T00:00:00"/>
    <x v="3"/>
    <x v="8"/>
    <x v="25"/>
    <x v="1"/>
    <x v="0"/>
    <s v="Jas O'Carroll"/>
    <x v="0"/>
    <x v="27"/>
    <n v="38109"/>
    <s v="OFF-ST-10001418"/>
    <x v="1"/>
    <s v="Storage"/>
    <s v="Carina Media Storage Towers in Natural &amp; Black"/>
    <n v="244000"/>
    <x v="1"/>
    <x v="850"/>
    <n v="0.2"/>
    <n v="244000"/>
    <n v="976000"/>
  </r>
  <r>
    <n v="2399"/>
    <s v="US-2016-139388"/>
    <d v="2016-11-07T00:00:00"/>
    <x v="0"/>
    <x v="0"/>
    <x v="29"/>
    <x v="3"/>
    <x v="0"/>
    <s v="Cindy Chapman"/>
    <x v="0"/>
    <x v="32"/>
    <n v="8701"/>
    <s v="OFF-FA-10004968"/>
    <x v="1"/>
    <s v="Fasteners"/>
    <s v="Rubber Band Ball"/>
    <n v="27000"/>
    <x v="6"/>
    <x v="138"/>
    <n v="0"/>
    <n v="0"/>
    <n v="108000"/>
  </r>
  <r>
    <n v="2400"/>
    <s v="US-2014-128685"/>
    <d v="2014-04-04T00:00:00"/>
    <x v="2"/>
    <x v="3"/>
    <x v="18"/>
    <x v="2"/>
    <x v="0"/>
    <s v="Mary Zewe"/>
    <x v="1"/>
    <x v="8"/>
    <n v="90008"/>
    <s v="OFF-BI-10004140"/>
    <x v="1"/>
    <s v="Binders"/>
    <s v="Avery Non-Stick Binders"/>
    <n v="3000"/>
    <x v="0"/>
    <x v="33"/>
    <n v="0.2"/>
    <n v="1200"/>
    <n v="4800"/>
  </r>
  <r>
    <n v="2401"/>
    <s v="CA-2015-124044"/>
    <d v="2015-07-23T00:00:00"/>
    <x v="1"/>
    <x v="7"/>
    <x v="27"/>
    <x v="1"/>
    <x v="4"/>
    <s v="Melanie Seite"/>
    <x v="0"/>
    <x v="19"/>
    <n v="14609"/>
    <s v="OFF-BI-10003460"/>
    <x v="1"/>
    <s v="Binders"/>
    <s v="Acco 3-Hole Punch"/>
    <n v="1000"/>
    <x v="3"/>
    <x v="93"/>
    <n v="0.2"/>
    <n v="600"/>
    <n v="2400"/>
  </r>
  <r>
    <n v="2402"/>
    <s v="CA-2014-164469"/>
    <d v="2014-06-25T00:00:00"/>
    <x v="2"/>
    <x v="1"/>
    <x v="10"/>
    <x v="1"/>
    <x v="0"/>
    <s v="Grace Kelly"/>
    <x v="1"/>
    <x v="21"/>
    <n v="97301"/>
    <s v="TEC-PH-10002115"/>
    <x v="2"/>
    <s v="Phones"/>
    <s v="Plantronics 81402"/>
    <n v="66000"/>
    <x v="1"/>
    <x v="589"/>
    <n v="0.2"/>
    <n v="66000"/>
    <n v="264000"/>
  </r>
  <r>
    <n v="2403"/>
    <s v="CA-2014-107818"/>
    <d v="2014-09-08T00:00:00"/>
    <x v="2"/>
    <x v="8"/>
    <x v="0"/>
    <x v="0"/>
    <x v="0"/>
    <s v="Marc Crier"/>
    <x v="0"/>
    <x v="26"/>
    <n v="99301"/>
    <s v="OFF-AR-10003045"/>
    <x v="1"/>
    <s v="Art"/>
    <s v="Prang Colored Pencils"/>
    <n v="15000"/>
    <x v="0"/>
    <x v="1"/>
    <n v="0"/>
    <n v="0"/>
    <n v="30000"/>
  </r>
  <r>
    <n v="2404"/>
    <s v="CA-2014-113320"/>
    <d v="2014-12-12T00:00:00"/>
    <x v="2"/>
    <x v="4"/>
    <x v="1"/>
    <x v="2"/>
    <x v="2"/>
    <s v="Logan Haushalter"/>
    <x v="0"/>
    <x v="30"/>
    <n v="94601"/>
    <s v="FUR-FU-10004270"/>
    <x v="0"/>
    <s v="Furnishings"/>
    <s v="Eldon Image Series Desk Accessories, Burgundy"/>
    <n v="7000"/>
    <x v="3"/>
    <x v="67"/>
    <n v="0"/>
    <n v="0"/>
    <n v="21000"/>
  </r>
  <r>
    <n v="2405"/>
    <s v="CA-2015-137526"/>
    <d v="2015-01-13T00:00:00"/>
    <x v="1"/>
    <x v="9"/>
    <x v="7"/>
    <x v="2"/>
    <x v="1"/>
    <s v="Philip Brown"/>
    <x v="0"/>
    <x v="2"/>
    <n v="90004"/>
    <s v="OFF-BI-10003364"/>
    <x v="1"/>
    <s v="Binders"/>
    <s v="Binding Machine Supplies"/>
    <n v="47000"/>
    <x v="3"/>
    <x v="83"/>
    <n v="0.2"/>
    <n v="28200"/>
    <n v="112800"/>
  </r>
  <r>
    <n v="2406"/>
    <s v="CA-2017-136063"/>
    <d v="2017-12-15T00:00:00"/>
    <x v="3"/>
    <x v="4"/>
    <x v="4"/>
    <x v="4"/>
    <x v="0"/>
    <s v="Saphhira Shifley"/>
    <x v="1"/>
    <x v="29"/>
    <n v="60302"/>
    <s v="OFF-AR-10000823"/>
    <x v="1"/>
    <s v="Art"/>
    <s v="Newell 307"/>
    <n v="11000"/>
    <x v="2"/>
    <x v="796"/>
    <n v="0.2"/>
    <n v="15400"/>
    <n v="61600"/>
  </r>
  <r>
    <n v="2407"/>
    <s v="CA-2016-101546"/>
    <d v="2016-12-18T00:00:00"/>
    <x v="0"/>
    <x v="4"/>
    <x v="15"/>
    <x v="2"/>
    <x v="0"/>
    <s v="Grace Kelly"/>
    <x v="1"/>
    <x v="32"/>
    <n v="7960"/>
    <s v="OFF-BI-10001359"/>
    <x v="1"/>
    <s v="Binders"/>
    <s v="GBC DocuBind TL300 Electric Binding System"/>
    <n v="1794000"/>
    <x v="0"/>
    <x v="477"/>
    <n v="0"/>
    <n v="0"/>
    <n v="3588000"/>
  </r>
  <r>
    <n v="2408"/>
    <s v="CA-2014-138940"/>
    <d v="2014-04-11T00:00:00"/>
    <x v="2"/>
    <x v="3"/>
    <x v="2"/>
    <x v="2"/>
    <x v="0"/>
    <s v="Gary Mitchum"/>
    <x v="2"/>
    <x v="15"/>
    <n v="78745"/>
    <s v="TEC-PH-10001835"/>
    <x v="2"/>
    <s v="Phones"/>
    <s v="Jawbone JAMBOX Wireless Bluetooth Speaker"/>
    <n v="632000"/>
    <x v="4"/>
    <x v="851"/>
    <n v="0.2"/>
    <n v="758400"/>
    <n v="3033600"/>
  </r>
  <r>
    <n v="2409"/>
    <s v="CA-2016-125164"/>
    <d v="2016-11-10T00:00:00"/>
    <x v="0"/>
    <x v="0"/>
    <x v="13"/>
    <x v="0"/>
    <x v="0"/>
    <s v="Sally Hughsby"/>
    <x v="1"/>
    <x v="17"/>
    <n v="10011"/>
    <s v="OFF-BI-10001191"/>
    <x v="1"/>
    <s v="Binders"/>
    <s v="Canvas Sectional Post Binders"/>
    <n v="153000"/>
    <x v="8"/>
    <x v="852"/>
    <n v="0.2"/>
    <n v="30600"/>
    <n v="122400"/>
  </r>
  <r>
    <n v="2410"/>
    <s v="CA-2017-163531"/>
    <d v="2017-06-26T00:00:00"/>
    <x v="3"/>
    <x v="1"/>
    <x v="20"/>
    <x v="1"/>
    <x v="3"/>
    <s v="Steven Cartwright"/>
    <x v="0"/>
    <x v="36"/>
    <n v="10024"/>
    <s v="TEC-PH-10001425"/>
    <x v="2"/>
    <s v="Phones"/>
    <s v="Mophie Juice Pack Helium for iPhone"/>
    <n v="144000"/>
    <x v="3"/>
    <x v="203"/>
    <n v="0"/>
    <n v="0"/>
    <n v="432000"/>
  </r>
  <r>
    <n v="2411"/>
    <s v="CA-2017-122490"/>
    <d v="2017-11-13T00:00:00"/>
    <x v="3"/>
    <x v="0"/>
    <x v="7"/>
    <x v="2"/>
    <x v="4"/>
    <s v="Ted Trevino"/>
    <x v="0"/>
    <x v="33"/>
    <n v="98103"/>
    <s v="FUR-CH-10001215"/>
    <x v="0"/>
    <s v="Chairs"/>
    <s v="Global Troy Executive Leather Low-Back Tilter"/>
    <n v="702000"/>
    <x v="4"/>
    <x v="853"/>
    <n v="0.2"/>
    <n v="842400"/>
    <n v="3369600"/>
  </r>
  <r>
    <n v="2412"/>
    <s v="CA-2017-131366"/>
    <d v="2017-11-24T00:00:00"/>
    <x v="3"/>
    <x v="0"/>
    <x v="16"/>
    <x v="2"/>
    <x v="4"/>
    <s v="Shaun Chance"/>
    <x v="1"/>
    <x v="8"/>
    <n v="17602"/>
    <s v="TEC-PH-10003437"/>
    <x v="2"/>
    <s v="Phones"/>
    <s v="Blue Parrot B250XT Professional Grade Wireless Bluetooth Headset with"/>
    <n v="420000"/>
    <x v="0"/>
    <x v="232"/>
    <n v="0.4"/>
    <n v="336000"/>
    <n v="504000"/>
  </r>
  <r>
    <n v="2413"/>
    <s v="CA-2017-164042"/>
    <d v="2017-05-23T00:00:00"/>
    <x v="3"/>
    <x v="5"/>
    <x v="27"/>
    <x v="2"/>
    <x v="0"/>
    <s v="Ken Lonsdale"/>
    <x v="0"/>
    <x v="27"/>
    <n v="77095"/>
    <s v="OFF-FA-10000840"/>
    <x v="1"/>
    <s v="Fasteners"/>
    <s v="OIC Thumb-Tacks"/>
    <n v="2000"/>
    <x v="0"/>
    <x v="75"/>
    <n v="0.2"/>
    <n v="800"/>
    <n v="3200"/>
  </r>
  <r>
    <n v="2414"/>
    <s v="CA-2014-132864"/>
    <d v="2014-12-02T00:00:00"/>
    <x v="2"/>
    <x v="4"/>
    <x v="28"/>
    <x v="0"/>
    <x v="0"/>
    <s v="Katherine Nockton"/>
    <x v="1"/>
    <x v="7"/>
    <n v="43229"/>
    <s v="TEC-AC-10001267"/>
    <x v="2"/>
    <s v="Accessories"/>
    <s v="Imation 32GB Pocket Pro USB 3.0 Flash Drive - 32 GB - Black - 1 P ..."/>
    <n v="120000"/>
    <x v="1"/>
    <x v="49"/>
    <n v="0.2"/>
    <n v="120000"/>
    <n v="480000"/>
  </r>
  <r>
    <n v="2415"/>
    <s v="US-2014-155817"/>
    <d v="2014-10-03T00:00:00"/>
    <x v="2"/>
    <x v="2"/>
    <x v="21"/>
    <x v="0"/>
    <x v="0"/>
    <s v="Sara Luxemburg"/>
    <x v="2"/>
    <x v="11"/>
    <n v="27707"/>
    <s v="OFF-ST-10000532"/>
    <x v="1"/>
    <s v="Storage"/>
    <s v="Advantus Rolling Drawer Organizers"/>
    <n v="424000"/>
    <x v="0"/>
    <x v="22"/>
    <n v="0.2"/>
    <n v="169600"/>
    <n v="678400"/>
  </r>
  <r>
    <n v="2416"/>
    <s v="US-2016-131891"/>
    <d v="2016-07-29T00:00:00"/>
    <x v="0"/>
    <x v="7"/>
    <x v="25"/>
    <x v="1"/>
    <x v="0"/>
    <s v="Pierre Wener"/>
    <x v="0"/>
    <x v="34"/>
    <n v="32503"/>
    <s v="OFF-BI-10000201"/>
    <x v="1"/>
    <s v="Binders"/>
    <s v="Avery Triangle Shaped Sheet Lifters, Black, 2/Pack"/>
    <n v="3000"/>
    <x v="3"/>
    <x v="224"/>
    <n v="0.7"/>
    <n v="6300"/>
    <n v="2700"/>
  </r>
  <r>
    <n v="2417"/>
    <s v="CA-2017-143567"/>
    <d v="2017-11-02T00:00:00"/>
    <x v="3"/>
    <x v="0"/>
    <x v="28"/>
    <x v="3"/>
    <x v="4"/>
    <s v="Thomas Boland"/>
    <x v="1"/>
    <x v="30"/>
    <n v="42420"/>
    <s v="OFF-EN-10004846"/>
    <x v="1"/>
    <s v="Envelopes"/>
    <s v="Letter or Legal Size Expandable Poly String Tie Envelopes"/>
    <n v="6000"/>
    <x v="0"/>
    <x v="92"/>
    <n v="0"/>
    <n v="0"/>
    <n v="12000"/>
  </r>
  <r>
    <n v="2418"/>
    <s v="CA-2017-104080"/>
    <d v="2017-03-08T00:00:00"/>
    <x v="3"/>
    <x v="10"/>
    <x v="0"/>
    <x v="0"/>
    <x v="0"/>
    <s v="Alan Hwang"/>
    <x v="0"/>
    <x v="10"/>
    <n v="92804"/>
    <s v="OFF-BI-10003876"/>
    <x v="1"/>
    <s v="Binders"/>
    <s v="Green Canvas Binder for 8-1/2&quot; x 14&quot; Sheets"/>
    <n v="129000"/>
    <x v="1"/>
    <x v="854"/>
    <n v="0.2"/>
    <n v="129000"/>
    <n v="516000"/>
  </r>
  <r>
    <n v="2419"/>
    <s v="CA-2014-151379"/>
    <d v="2014-12-16T00:00:00"/>
    <x v="2"/>
    <x v="4"/>
    <x v="9"/>
    <x v="1"/>
    <x v="0"/>
    <s v="Steve Chapman"/>
    <x v="1"/>
    <x v="32"/>
    <n v="48227"/>
    <s v="OFF-PA-10000595"/>
    <x v="1"/>
    <s v="Paper"/>
    <s v="Xerox 1929"/>
    <n v="115000"/>
    <x v="1"/>
    <x v="580"/>
    <n v="0"/>
    <n v="0"/>
    <n v="575000"/>
  </r>
  <r>
    <n v="2420"/>
    <s v="CA-2016-163167"/>
    <d v="2016-11-28T00:00:00"/>
    <x v="0"/>
    <x v="0"/>
    <x v="22"/>
    <x v="0"/>
    <x v="0"/>
    <s v="Randy Ferguson"/>
    <x v="1"/>
    <x v="9"/>
    <n v="30062"/>
    <s v="FUR-CH-10004477"/>
    <x v="0"/>
    <s v="Chairs"/>
    <s v="Global Push Button Manager's Chair, Indigo"/>
    <n v="384000"/>
    <x v="3"/>
    <x v="264"/>
    <n v="0"/>
    <n v="0"/>
    <n v="1152000"/>
  </r>
  <r>
    <n v="2421"/>
    <s v="CA-2016-135776"/>
    <d v="2016-12-23T00:00:00"/>
    <x v="0"/>
    <x v="4"/>
    <x v="27"/>
    <x v="3"/>
    <x v="0"/>
    <s v="Edward Hooks"/>
    <x v="1"/>
    <x v="20"/>
    <n v="98103"/>
    <s v="OFF-AR-10001246"/>
    <x v="1"/>
    <s v="Art"/>
    <s v="Newell 317"/>
    <n v="12000"/>
    <x v="3"/>
    <x v="239"/>
    <n v="0"/>
    <n v="0"/>
    <n v="36000"/>
  </r>
  <r>
    <n v="2422"/>
    <s v="US-2014-122021"/>
    <d v="2014-10-15T00:00:00"/>
    <x v="2"/>
    <x v="2"/>
    <x v="4"/>
    <x v="3"/>
    <x v="0"/>
    <s v="Anna Chung"/>
    <x v="0"/>
    <x v="4"/>
    <n v="44134"/>
    <s v="FUR-CH-10003761"/>
    <x v="0"/>
    <s v="Chairs"/>
    <s v="Global Italian Leather Office Chair"/>
    <n v="184000"/>
    <x v="0"/>
    <x v="285"/>
    <n v="0.3"/>
    <n v="110400"/>
    <n v="257600"/>
  </r>
  <r>
    <n v="2423"/>
    <s v="CA-2016-130484"/>
    <d v="2016-08-22T00:00:00"/>
    <x v="0"/>
    <x v="6"/>
    <x v="6"/>
    <x v="2"/>
    <x v="4"/>
    <s v="Sheri Gordon"/>
    <x v="0"/>
    <x v="0"/>
    <n v="97030"/>
    <s v="OFF-BI-10000088"/>
    <x v="1"/>
    <s v="Binders"/>
    <s v="GBC Imprintable Covers"/>
    <n v="18000"/>
    <x v="7"/>
    <x v="11"/>
    <n v="0.7"/>
    <n v="100800"/>
    <n v="43200"/>
  </r>
  <r>
    <n v="2424"/>
    <s v="CA-2017-120936"/>
    <d v="2017-12-17T00:00:00"/>
    <x v="3"/>
    <x v="4"/>
    <x v="11"/>
    <x v="0"/>
    <x v="4"/>
    <s v="Christine Abelman"/>
    <x v="1"/>
    <x v="33"/>
    <n v="92804"/>
    <s v="OFF-ST-10001526"/>
    <x v="1"/>
    <s v="Storage"/>
    <s v="Iceberg Mobile Mega Data/Printer Cart "/>
    <n v="121000"/>
    <x v="6"/>
    <x v="510"/>
    <n v="0"/>
    <n v="0"/>
    <n v="484000"/>
  </r>
  <r>
    <n v="2425"/>
    <s v="CA-2017-110884"/>
    <d v="2017-03-07T00:00:00"/>
    <x v="3"/>
    <x v="10"/>
    <x v="29"/>
    <x v="3"/>
    <x v="0"/>
    <s v="Shahid Hopkins"/>
    <x v="0"/>
    <x v="24"/>
    <n v="10035"/>
    <s v="OFF-BI-10003669"/>
    <x v="1"/>
    <s v="Binders"/>
    <s v="3M Organizer Strips"/>
    <n v="9000"/>
    <x v="4"/>
    <x v="117"/>
    <n v="0.2"/>
    <n v="10800"/>
    <n v="43200"/>
  </r>
  <r>
    <n v="2426"/>
    <s v="US-2014-161613"/>
    <d v="2014-12-01T00:00:00"/>
    <x v="2"/>
    <x v="4"/>
    <x v="26"/>
    <x v="1"/>
    <x v="0"/>
    <s v="Matt Connell"/>
    <x v="1"/>
    <x v="25"/>
    <n v="77070"/>
    <s v="FUR-CH-10003746"/>
    <x v="0"/>
    <s v="Chairs"/>
    <s v="Hon 4070 Series Pagoda Round Back Stacking Chairs"/>
    <n v="642000"/>
    <x v="3"/>
    <x v="855"/>
    <n v="0.3"/>
    <n v="577800"/>
    <n v="1348200"/>
  </r>
  <r>
    <n v="2427"/>
    <s v="US-2014-146353"/>
    <d v="2014-10-14T00:00:00"/>
    <x v="2"/>
    <x v="2"/>
    <x v="19"/>
    <x v="0"/>
    <x v="0"/>
    <s v="Jim Epp"/>
    <x v="1"/>
    <x v="21"/>
    <n v="3301"/>
    <s v="OFF-BI-10003476"/>
    <x v="1"/>
    <s v="Binders"/>
    <s v="Avery Metallic Poly Binders"/>
    <n v="23000"/>
    <x v="6"/>
    <x v="21"/>
    <n v="0"/>
    <n v="0"/>
    <n v="92000"/>
  </r>
  <r>
    <n v="2428"/>
    <s v="CA-2014-133809"/>
    <d v="2014-11-18T00:00:00"/>
    <x v="2"/>
    <x v="0"/>
    <x v="15"/>
    <x v="1"/>
    <x v="4"/>
    <s v="MaryBeth Skach"/>
    <x v="0"/>
    <x v="0"/>
    <n v="45014"/>
    <s v="OFF-BI-10001757"/>
    <x v="1"/>
    <s v="Binders"/>
    <s v="Pressboard Hanging Data Binders for Unburst Sheets"/>
    <n v="3000"/>
    <x v="7"/>
    <x v="13"/>
    <n v="0.7"/>
    <n v="16800"/>
    <n v="7200"/>
  </r>
  <r>
    <n v="2429"/>
    <s v="CA-2017-127306"/>
    <d v="2017-01-14T00:00:00"/>
    <x v="3"/>
    <x v="9"/>
    <x v="19"/>
    <x v="0"/>
    <x v="0"/>
    <s v="Brosina Hoffman"/>
    <x v="0"/>
    <x v="7"/>
    <n v="37604"/>
    <s v="OFF-EN-10001219"/>
    <x v="1"/>
    <s v="Envelopes"/>
    <s v="#10- 4 1/8&quot; x 9 1/2&quot; Security-Tint Envelopes"/>
    <n v="25000"/>
    <x v="3"/>
    <x v="36"/>
    <n v="0.2"/>
    <n v="15000"/>
    <n v="60000"/>
  </r>
  <r>
    <n v="2430"/>
    <s v="CA-2015-161830"/>
    <d v="2015-09-24T00:00:00"/>
    <x v="1"/>
    <x v="8"/>
    <x v="16"/>
    <x v="3"/>
    <x v="4"/>
    <s v="Max Engle"/>
    <x v="0"/>
    <x v="19"/>
    <n v="98105"/>
    <s v="OFF-AR-10004042"/>
    <x v="1"/>
    <s v="Art"/>
    <s v="BOSTON Model 1800 Electric Pencil Sharpeners, Putty/Woodgrain"/>
    <n v="54000"/>
    <x v="0"/>
    <x v="138"/>
    <n v="0"/>
    <n v="0"/>
    <n v="108000"/>
  </r>
  <r>
    <n v="2431"/>
    <s v="CA-2017-163125"/>
    <d v="2017-10-09T00:00:00"/>
    <x v="3"/>
    <x v="2"/>
    <x v="3"/>
    <x v="4"/>
    <x v="2"/>
    <s v="Maria Bertelson"/>
    <x v="0"/>
    <x v="20"/>
    <n v="77573"/>
    <s v="OFF-AR-10004344"/>
    <x v="1"/>
    <s v="Art"/>
    <s v="Bulldog Vacuum Base Pencil Sharpener"/>
    <n v="96000"/>
    <x v="2"/>
    <x v="424"/>
    <n v="0.2"/>
    <n v="134400"/>
    <n v="537600"/>
  </r>
  <r>
    <n v="2432"/>
    <s v="CA-2016-160304"/>
    <d v="2016-01-02T00:00:00"/>
    <x v="0"/>
    <x v="9"/>
    <x v="28"/>
    <x v="2"/>
    <x v="4"/>
    <s v="Brendan Murry"/>
    <x v="1"/>
    <x v="4"/>
    <n v="20877"/>
    <s v="FUR-BO-10004709"/>
    <x v="0"/>
    <s v="Bookcases"/>
    <s v="Bush Westfield Collection Bookcases, Medium Cherry Finish"/>
    <n v="232000"/>
    <x v="3"/>
    <x v="856"/>
    <n v="0"/>
    <n v="0"/>
    <n v="696000"/>
  </r>
  <r>
    <n v="2433"/>
    <s v="CA-2017-101728"/>
    <d v="2017-08-19T00:00:00"/>
    <x v="3"/>
    <x v="6"/>
    <x v="12"/>
    <x v="1"/>
    <x v="0"/>
    <s v="Sonia Cooley"/>
    <x v="0"/>
    <x v="4"/>
    <n v="60653"/>
    <s v="OFF-BI-10002393"/>
    <x v="1"/>
    <s v="Binders"/>
    <s v="Binder Posts"/>
    <n v="18000"/>
    <x v="0"/>
    <x v="239"/>
    <n v="0.8"/>
    <n v="28800"/>
    <n v="7200"/>
  </r>
  <r>
    <n v="2434"/>
    <s v="CA-2017-114055"/>
    <d v="2017-12-25T00:00:00"/>
    <x v="3"/>
    <x v="4"/>
    <x v="10"/>
    <x v="2"/>
    <x v="0"/>
    <s v="Mick Hernandez"/>
    <x v="2"/>
    <x v="25"/>
    <n v="35810"/>
    <s v="OFF-PA-10004381"/>
    <x v="1"/>
    <s v="Paper"/>
    <s v="14-7/8 x 11 Blue Bar Computer Printout Paper"/>
    <n v="97000"/>
    <x v="0"/>
    <x v="849"/>
    <n v="0"/>
    <n v="0"/>
    <n v="194000"/>
  </r>
  <r>
    <n v="2435"/>
    <s v="CA-2017-126438"/>
    <d v="2017-09-10T00:00:00"/>
    <x v="3"/>
    <x v="8"/>
    <x v="13"/>
    <x v="0"/>
    <x v="0"/>
    <s v="Alex Russell"/>
    <x v="1"/>
    <x v="27"/>
    <n v="1841"/>
    <s v="OFF-AR-10003338"/>
    <x v="1"/>
    <s v="Art"/>
    <s v="Eberhard Faber 3 1/2&quot; Golf Pencils"/>
    <n v="6000"/>
    <x v="0"/>
    <x v="92"/>
    <n v="0"/>
    <n v="0"/>
    <n v="12000"/>
  </r>
  <r>
    <n v="2436"/>
    <s v="CA-2017-117653"/>
    <d v="2017-10-19T00:00:00"/>
    <x v="3"/>
    <x v="2"/>
    <x v="12"/>
    <x v="2"/>
    <x v="0"/>
    <s v="Mary O'Rourke"/>
    <x v="0"/>
    <x v="5"/>
    <n v="60623"/>
    <s v="FUR-TA-10003008"/>
    <x v="0"/>
    <s v="Tables"/>
    <s v="Lesro Round Back Collection Coffee Table, End Table"/>
    <n v="913000"/>
    <x v="8"/>
    <x v="857"/>
    <n v="0.5"/>
    <n v="456500"/>
    <n v="456500"/>
  </r>
  <r>
    <n v="2437"/>
    <s v="CA-2017-143245"/>
    <d v="2017-12-01T00:00:00"/>
    <x v="3"/>
    <x v="4"/>
    <x v="26"/>
    <x v="1"/>
    <x v="0"/>
    <s v="Alan Dominguez"/>
    <x v="2"/>
    <x v="18"/>
    <n v="6824"/>
    <s v="OFF-PA-10001972"/>
    <x v="1"/>
    <s v="Paper"/>
    <s v="Xerox 214"/>
    <n v="7000"/>
    <x v="3"/>
    <x v="67"/>
    <n v="0"/>
    <n v="0"/>
    <n v="21000"/>
  </r>
  <r>
    <n v="2438"/>
    <s v="US-2014-138828"/>
    <d v="2014-09-02T00:00:00"/>
    <x v="2"/>
    <x v="8"/>
    <x v="28"/>
    <x v="2"/>
    <x v="4"/>
    <s v="Katherine Ducich"/>
    <x v="0"/>
    <x v="17"/>
    <n v="10009"/>
    <s v="OFF-AR-10000658"/>
    <x v="1"/>
    <s v="Art"/>
    <s v="Newell 324"/>
    <n v="47000"/>
    <x v="1"/>
    <x v="838"/>
    <n v="0"/>
    <n v="0"/>
    <n v="235000"/>
  </r>
  <r>
    <n v="2439"/>
    <s v="CA-2017-143651"/>
    <d v="2017-03-25T00:00:00"/>
    <x v="3"/>
    <x v="10"/>
    <x v="10"/>
    <x v="0"/>
    <x v="4"/>
    <s v="Filia McAdams"/>
    <x v="1"/>
    <x v="0"/>
    <n v="98103"/>
    <s v="OFF-AR-10001446"/>
    <x v="1"/>
    <s v="Art"/>
    <s v="Newell 309"/>
    <n v="35000"/>
    <x v="0"/>
    <x v="148"/>
    <n v="0"/>
    <n v="0"/>
    <n v="70000"/>
  </r>
  <r>
    <n v="2440"/>
    <s v="CA-2015-106978"/>
    <d v="2015-09-28T00:00:00"/>
    <x v="1"/>
    <x v="8"/>
    <x v="22"/>
    <x v="1"/>
    <x v="0"/>
    <s v="Zuschuss Carroll"/>
    <x v="0"/>
    <x v="31"/>
    <n v="80013"/>
    <s v="OFF-EN-10004483"/>
    <x v="1"/>
    <s v="Envelopes"/>
    <s v="#10 White Business Envelopes,4 1/8 x 9 1/2"/>
    <n v="38000"/>
    <x v="8"/>
    <x v="107"/>
    <n v="0.2"/>
    <n v="7600"/>
    <n v="30400"/>
  </r>
  <r>
    <n v="2441"/>
    <s v="CA-2015-155124"/>
    <d v="2015-03-15T00:00:00"/>
    <x v="1"/>
    <x v="10"/>
    <x v="4"/>
    <x v="3"/>
    <x v="4"/>
    <s v="Karen Seio"/>
    <x v="1"/>
    <x v="26"/>
    <n v="84043"/>
    <s v="TEC-PH-10003356"/>
    <x v="2"/>
    <s v="Phones"/>
    <s v="SmartStand Mobile Device Holder, Assorted Colors"/>
    <n v="17000"/>
    <x v="3"/>
    <x v="388"/>
    <n v="0.2"/>
    <n v="10200"/>
    <n v="40800"/>
  </r>
  <r>
    <n v="2442"/>
    <s v="CA-2017-150931"/>
    <d v="2017-01-06T00:00:00"/>
    <x v="3"/>
    <x v="9"/>
    <x v="24"/>
    <x v="3"/>
    <x v="0"/>
    <s v="Dennis Pardue"/>
    <x v="2"/>
    <x v="3"/>
    <n v="35401"/>
    <s v="OFF-BI-10004728"/>
    <x v="1"/>
    <s v="Binders"/>
    <s v="Wilson Jones Turn Tabs Binder Tool for Ring Binders"/>
    <n v="10000"/>
    <x v="2"/>
    <x v="148"/>
    <n v="0"/>
    <n v="0"/>
    <n v="70000"/>
  </r>
  <r>
    <n v="2443"/>
    <s v="CA-2014-157147"/>
    <d v="2014-01-13T00:00:00"/>
    <x v="2"/>
    <x v="9"/>
    <x v="7"/>
    <x v="2"/>
    <x v="0"/>
    <s v="Brian Dahlen"/>
    <x v="0"/>
    <x v="21"/>
    <n v="94109"/>
    <s v="OFF-ST-10000078"/>
    <x v="1"/>
    <s v="Storage"/>
    <s v="Tennsco 6- and 18-Compartment Lockers"/>
    <n v="637000"/>
    <x v="1"/>
    <x v="858"/>
    <n v="0"/>
    <n v="0"/>
    <n v="3185000"/>
  </r>
  <r>
    <n v="2444"/>
    <s v="CA-2015-156482"/>
    <d v="2015-02-06T00:00:00"/>
    <x v="1"/>
    <x v="11"/>
    <x v="24"/>
    <x v="3"/>
    <x v="0"/>
    <s v="Ivan Liston"/>
    <x v="0"/>
    <x v="36"/>
    <n v="19805"/>
    <s v="FUR-CH-10001708"/>
    <x v="0"/>
    <s v="Chairs"/>
    <s v="Office Star - Contemporary Swivel Chair with Padded Adjustable Arms and Flex Back"/>
    <n v="1269000"/>
    <x v="5"/>
    <x v="859"/>
    <n v="0"/>
    <n v="0"/>
    <n v="11421000"/>
  </r>
  <r>
    <n v="2445"/>
    <s v="CA-2017-106782"/>
    <d v="2017-12-21T00:00:00"/>
    <x v="3"/>
    <x v="4"/>
    <x v="30"/>
    <x v="2"/>
    <x v="0"/>
    <s v="Liz Preis"/>
    <x v="0"/>
    <x v="10"/>
    <n v="47905"/>
    <s v="OFF-ST-10004459"/>
    <x v="1"/>
    <s v="Storage"/>
    <s v="Tennsco Single-Tier Lockers"/>
    <n v="1802000"/>
    <x v="8"/>
    <x v="676"/>
    <n v="0"/>
    <n v="0"/>
    <n v="1802000"/>
  </r>
  <r>
    <n v="2446"/>
    <s v="CA-2016-151372"/>
    <d v="2016-09-05T00:00:00"/>
    <x v="0"/>
    <x v="8"/>
    <x v="5"/>
    <x v="3"/>
    <x v="0"/>
    <s v="Joseph Holt"/>
    <x v="0"/>
    <x v="23"/>
    <n v="90278"/>
    <s v="OFF-PA-10004381"/>
    <x v="1"/>
    <s v="Paper"/>
    <s v="14-7/8 x 11 Blue Bar Computer Printout Paper"/>
    <n v="97000"/>
    <x v="0"/>
    <x v="849"/>
    <n v="0"/>
    <n v="0"/>
    <n v="194000"/>
  </r>
  <r>
    <n v="2447"/>
    <s v="CA-2014-102085"/>
    <d v="2014-10-04T00:00:00"/>
    <x v="2"/>
    <x v="2"/>
    <x v="18"/>
    <x v="1"/>
    <x v="0"/>
    <s v="Joy Daniels"/>
    <x v="0"/>
    <x v="22"/>
    <n v="98115"/>
    <s v="OFF-LA-10002475"/>
    <x v="1"/>
    <s v="Labels"/>
    <s v="Avery 519"/>
    <n v="15000"/>
    <x v="6"/>
    <x v="31"/>
    <n v="0"/>
    <n v="0"/>
    <n v="60000"/>
  </r>
  <r>
    <n v="2448"/>
    <s v="CA-2017-107125"/>
    <d v="2017-11-27T00:00:00"/>
    <x v="3"/>
    <x v="0"/>
    <x v="8"/>
    <x v="2"/>
    <x v="4"/>
    <s v="Bill Donatelli"/>
    <x v="0"/>
    <x v="26"/>
    <n v="90045"/>
    <s v="OFF-BI-10001989"/>
    <x v="1"/>
    <s v="Binders"/>
    <s v="Premium Transparent Presentation Covers by GBC"/>
    <n v="19000"/>
    <x v="2"/>
    <x v="95"/>
    <n v="0.2"/>
    <n v="26600"/>
    <n v="106400"/>
  </r>
  <r>
    <n v="2449"/>
    <s v="CA-2016-125815"/>
    <d v="2016-10-28T00:00:00"/>
    <x v="0"/>
    <x v="2"/>
    <x v="22"/>
    <x v="2"/>
    <x v="4"/>
    <s v="Denise Leinenbach"/>
    <x v="0"/>
    <x v="4"/>
    <n v="10009"/>
    <s v="OFF-AR-10004441"/>
    <x v="1"/>
    <s v="Art"/>
    <s v="BIC Brite Liner Highlighters"/>
    <n v="10000"/>
    <x v="3"/>
    <x v="1"/>
    <n v="0"/>
    <n v="0"/>
    <n v="30000"/>
  </r>
  <r>
    <n v="2450"/>
    <s v="CA-2015-144190"/>
    <d v="2015-06-09T00:00:00"/>
    <x v="1"/>
    <x v="1"/>
    <x v="3"/>
    <x v="1"/>
    <x v="0"/>
    <s v="Nathan Cano"/>
    <x v="0"/>
    <x v="36"/>
    <n v="48073"/>
    <s v="OFF-PA-10000304"/>
    <x v="1"/>
    <s v="Paper"/>
    <s v="Xerox 1995"/>
    <n v="42000"/>
    <x v="0"/>
    <x v="51"/>
    <n v="0"/>
    <n v="0"/>
    <n v="84000"/>
  </r>
  <r>
    <n v="2451"/>
    <s v="CA-2017-117926"/>
    <d v="2017-12-08T00:00:00"/>
    <x v="3"/>
    <x v="4"/>
    <x v="0"/>
    <x v="1"/>
    <x v="0"/>
    <s v="Alan Schoenberger"/>
    <x v="1"/>
    <x v="15"/>
    <n v="94109"/>
    <s v="OFF-AP-10002670"/>
    <x v="1"/>
    <s v="Appliances"/>
    <s v="Belkin 8-Outlet Premiere SurgeMaster II Surge Protectors"/>
    <n v="70000"/>
    <x v="8"/>
    <x v="148"/>
    <n v="0"/>
    <n v="0"/>
    <n v="70000"/>
  </r>
  <r>
    <n v="2452"/>
    <s v="CA-2015-153906"/>
    <d v="2015-03-16T00:00:00"/>
    <x v="1"/>
    <x v="10"/>
    <x v="9"/>
    <x v="1"/>
    <x v="3"/>
    <s v="Michael Stewart"/>
    <x v="1"/>
    <x v="11"/>
    <n v="10009"/>
    <s v="TEC-PH-10001527"/>
    <x v="2"/>
    <s v="Phones"/>
    <s v="Plantronics MX500i Earset"/>
    <n v="86000"/>
    <x v="0"/>
    <x v="571"/>
    <n v="0"/>
    <n v="0"/>
    <n v="172000"/>
  </r>
  <r>
    <n v="2453"/>
    <s v="CA-2014-160262"/>
    <d v="2014-06-09T00:00:00"/>
    <x v="2"/>
    <x v="1"/>
    <x v="3"/>
    <x v="0"/>
    <x v="0"/>
    <s v="Thomas Seio"/>
    <x v="1"/>
    <x v="12"/>
    <n v="89031"/>
    <s v="OFF-AR-10002335"/>
    <x v="1"/>
    <s v="Art"/>
    <s v="DIXON Oriole Pencils"/>
    <n v="6000"/>
    <x v="2"/>
    <x v="90"/>
    <n v="0"/>
    <n v="0"/>
    <n v="42000"/>
  </r>
  <r>
    <n v="2454"/>
    <s v="CA-2015-127607"/>
    <d v="2015-03-20T00:00:00"/>
    <x v="1"/>
    <x v="10"/>
    <x v="14"/>
    <x v="1"/>
    <x v="4"/>
    <s v="Joe Kamberova"/>
    <x v="0"/>
    <x v="10"/>
    <n v="75007"/>
    <s v="OFF-BI-10001308"/>
    <x v="1"/>
    <s v="Binders"/>
    <s v="GBC Standard Plastic Binding Systems' Combs"/>
    <n v="26000"/>
    <x v="0"/>
    <x v="370"/>
    <n v="0.8"/>
    <n v="41600"/>
    <n v="10400"/>
  </r>
  <r>
    <n v="2455"/>
    <s v="CA-2016-166226"/>
    <d v="2016-11-18T00:00:00"/>
    <x v="0"/>
    <x v="0"/>
    <x v="15"/>
    <x v="2"/>
    <x v="0"/>
    <s v="Tracy Collins"/>
    <x v="2"/>
    <x v="29"/>
    <n v="90008"/>
    <s v="TEC-PH-10003357"/>
    <x v="2"/>
    <s v="Phones"/>
    <s v="Grandstream GXP2100 Mainstream Business Phone"/>
    <n v="62000"/>
    <x v="8"/>
    <x v="270"/>
    <n v="0.2"/>
    <n v="12400"/>
    <n v="49600"/>
  </r>
  <r>
    <n v="2456"/>
    <s v="CA-2014-156587"/>
    <d v="2014-03-07T00:00:00"/>
    <x v="2"/>
    <x v="10"/>
    <x v="29"/>
    <x v="3"/>
    <x v="0"/>
    <s v="Aaron Bergman"/>
    <x v="0"/>
    <x v="8"/>
    <n v="98103"/>
    <s v="FUR-CH-10004477"/>
    <x v="0"/>
    <s v="Chairs"/>
    <s v="Global Push Button Manager's Chair, Indigo"/>
    <n v="384000"/>
    <x v="8"/>
    <x v="227"/>
    <n v="0.2"/>
    <n v="76800"/>
    <n v="307200"/>
  </r>
  <r>
    <n v="2457"/>
    <s v="CA-2016-141180"/>
    <d v="2016-05-15T00:00:00"/>
    <x v="0"/>
    <x v="5"/>
    <x v="4"/>
    <x v="1"/>
    <x v="4"/>
    <s v="Darren Powers"/>
    <x v="0"/>
    <x v="24"/>
    <n v="33311"/>
    <s v="OFF-BI-10000301"/>
    <x v="1"/>
    <s v="Binders"/>
    <s v="GBC Instant Report Kit"/>
    <n v="6000"/>
    <x v="6"/>
    <x v="13"/>
    <n v="0.7"/>
    <n v="16800"/>
    <n v="7200"/>
  </r>
  <r>
    <n v="2458"/>
    <s v="CA-2015-109708"/>
    <d v="2015-05-25T00:00:00"/>
    <x v="1"/>
    <x v="5"/>
    <x v="10"/>
    <x v="3"/>
    <x v="0"/>
    <s v="Craig Yedwab"/>
    <x v="1"/>
    <x v="22"/>
    <n v="38401"/>
    <s v="TEC-PH-10001944"/>
    <x v="2"/>
    <s v="Phones"/>
    <s v="Wi-Ex zBoost YX540 Cellular Phone Signal Booster"/>
    <n v="438000"/>
    <x v="6"/>
    <x v="860"/>
    <n v="0.2"/>
    <n v="350400"/>
    <n v="1401600"/>
  </r>
  <r>
    <n v="2459"/>
    <s v="CA-2015-122406"/>
    <d v="2015-08-02T00:00:00"/>
    <x v="1"/>
    <x v="6"/>
    <x v="28"/>
    <x v="2"/>
    <x v="4"/>
    <s v="Brad Eason"/>
    <x v="2"/>
    <x v="33"/>
    <n v="2908"/>
    <s v="TEC-PH-10001527"/>
    <x v="2"/>
    <s v="Phones"/>
    <s v="Plantronics MX500i Earset"/>
    <n v="86000"/>
    <x v="3"/>
    <x v="283"/>
    <n v="0"/>
    <n v="0"/>
    <n v="258000"/>
  </r>
  <r>
    <n v="2460"/>
    <s v="US-2016-153815"/>
    <d v="2016-11-06T00:00:00"/>
    <x v="0"/>
    <x v="0"/>
    <x v="24"/>
    <x v="1"/>
    <x v="4"/>
    <s v="Kelly Lampkin"/>
    <x v="1"/>
    <x v="34"/>
    <n v="32216"/>
    <s v="FUR-CH-10000513"/>
    <x v="0"/>
    <s v="Chairs"/>
    <s v="High-Back Leather Manager's Chair"/>
    <n v="832000"/>
    <x v="0"/>
    <x v="582"/>
    <n v="0.2"/>
    <n v="332800"/>
    <n v="1331200"/>
  </r>
  <r>
    <n v="2461"/>
    <s v="CA-2016-164896"/>
    <d v="2016-11-07T00:00:00"/>
    <x v="0"/>
    <x v="0"/>
    <x v="29"/>
    <x v="0"/>
    <x v="0"/>
    <s v="Penelope Sewall"/>
    <x v="2"/>
    <x v="30"/>
    <n v="92054"/>
    <s v="OFF-PA-10002246"/>
    <x v="1"/>
    <s v="Paper"/>
    <s v="Wirebound Four 2-3/4 x 5 Forms per Page, 400 Sets per Book"/>
    <n v="16000"/>
    <x v="0"/>
    <x v="276"/>
    <n v="0"/>
    <n v="0"/>
    <n v="32000"/>
  </r>
  <r>
    <n v="2462"/>
    <s v="CA-2015-142202"/>
    <d v="2015-09-18T00:00:00"/>
    <x v="1"/>
    <x v="8"/>
    <x v="15"/>
    <x v="3"/>
    <x v="0"/>
    <s v="Justin Ritter"/>
    <x v="1"/>
    <x v="35"/>
    <n v="32216"/>
    <s v="TEC-AC-10003198"/>
    <x v="2"/>
    <s v="Accessories"/>
    <s v="Enermax Acrylux Wireless Keyboard"/>
    <n v="718000"/>
    <x v="5"/>
    <x v="861"/>
    <n v="0.2"/>
    <n v="1292400"/>
    <n v="5169600"/>
  </r>
  <r>
    <n v="2463"/>
    <s v="CA-2015-165050"/>
    <d v="2015-12-07T00:00:00"/>
    <x v="1"/>
    <x v="4"/>
    <x v="29"/>
    <x v="0"/>
    <x v="0"/>
    <s v="Alan Hwang"/>
    <x v="0"/>
    <x v="21"/>
    <n v="10024"/>
    <s v="OFF-BI-10001031"/>
    <x v="1"/>
    <s v="Binders"/>
    <s v="Pressboard Data Binders by Wilson Jones"/>
    <n v="13000"/>
    <x v="1"/>
    <x v="193"/>
    <n v="0.2"/>
    <n v="13000"/>
    <n v="52000"/>
  </r>
  <r>
    <n v="2464"/>
    <s v="US-2016-131114"/>
    <d v="2016-12-09T00:00:00"/>
    <x v="0"/>
    <x v="4"/>
    <x v="3"/>
    <x v="0"/>
    <x v="0"/>
    <s v="Rob Williams"/>
    <x v="1"/>
    <x v="18"/>
    <n v="60610"/>
    <s v="OFF-SU-10001664"/>
    <x v="1"/>
    <s v="Supplies"/>
    <s v="Acme Office Executive Series Stainless Steel Trimmers"/>
    <n v="21000"/>
    <x v="3"/>
    <x v="42"/>
    <n v="0.2"/>
    <n v="12600"/>
    <n v="50400"/>
  </r>
  <r>
    <n v="2465"/>
    <s v="CA-2014-160066"/>
    <d v="2014-11-16T00:00:00"/>
    <x v="2"/>
    <x v="0"/>
    <x v="9"/>
    <x v="0"/>
    <x v="4"/>
    <s v="Adam Hart"/>
    <x v="1"/>
    <x v="18"/>
    <n v="92646"/>
    <s v="OFF-LA-10001045"/>
    <x v="1"/>
    <s v="Labels"/>
    <s v="Permanent Self-Adhesive File Folder Labels for Typewriters by Universal"/>
    <n v="11000"/>
    <x v="0"/>
    <x v="96"/>
    <n v="0"/>
    <n v="0"/>
    <n v="22000"/>
  </r>
  <r>
    <n v="2466"/>
    <s v="CA-2016-109925"/>
    <d v="2016-11-06T00:00:00"/>
    <x v="0"/>
    <x v="0"/>
    <x v="24"/>
    <x v="2"/>
    <x v="0"/>
    <s v="Irene Maddox"/>
    <x v="0"/>
    <x v="4"/>
    <n v="92105"/>
    <s v="OFF-ST-10003442"/>
    <x v="1"/>
    <s v="Storage"/>
    <s v="Eldon Portable Mobile Manager"/>
    <n v="159000"/>
    <x v="3"/>
    <x v="862"/>
    <n v="0"/>
    <n v="0"/>
    <n v="477000"/>
  </r>
  <r>
    <n v="2467"/>
    <s v="CA-2015-160696"/>
    <d v="2015-09-06T00:00:00"/>
    <x v="1"/>
    <x v="8"/>
    <x v="24"/>
    <x v="0"/>
    <x v="1"/>
    <s v="Cyma Kinney"/>
    <x v="1"/>
    <x v="27"/>
    <n v="37211"/>
    <s v="OFF-FA-10003059"/>
    <x v="1"/>
    <s v="Fasteners"/>
    <s v="Assorted Color Push Pins"/>
    <n v="3000"/>
    <x v="1"/>
    <x v="110"/>
    <n v="0.2"/>
    <n v="3000"/>
    <n v="12000"/>
  </r>
  <r>
    <n v="2468"/>
    <s v="CA-2014-125171"/>
    <d v="2014-09-03T00:00:00"/>
    <x v="2"/>
    <x v="8"/>
    <x v="21"/>
    <x v="0"/>
    <x v="0"/>
    <s v="Allen Goldenen"/>
    <x v="0"/>
    <x v="22"/>
    <n v="10009"/>
    <s v="OFF-LA-10001175"/>
    <x v="1"/>
    <s v="Labels"/>
    <s v="Avery 514"/>
    <n v="15000"/>
    <x v="1"/>
    <x v="36"/>
    <n v="0"/>
    <n v="0"/>
    <n v="75000"/>
  </r>
  <r>
    <n v="2469"/>
    <s v="CA-2016-149279"/>
    <d v="2016-04-24T00:00:00"/>
    <x v="0"/>
    <x v="3"/>
    <x v="16"/>
    <x v="1"/>
    <x v="0"/>
    <s v="Craig Leslie"/>
    <x v="2"/>
    <x v="36"/>
    <n v="80906"/>
    <s v="OFF-PA-10003441"/>
    <x v="1"/>
    <s v="Paper"/>
    <s v="Xerox 226"/>
    <n v="59000"/>
    <x v="3"/>
    <x v="243"/>
    <n v="0.2"/>
    <n v="35400"/>
    <n v="141600"/>
  </r>
  <r>
    <n v="2470"/>
    <s v="CA-2017-107321"/>
    <d v="2017-08-31T00:00:00"/>
    <x v="3"/>
    <x v="6"/>
    <x v="23"/>
    <x v="1"/>
    <x v="0"/>
    <s v="Arthur Wiediger"/>
    <x v="2"/>
    <x v="23"/>
    <n v="94110"/>
    <s v="OFF-BI-10004022"/>
    <x v="1"/>
    <s v="Binders"/>
    <s v="Acco Suede Grain Vinyl Round Ring Binder"/>
    <n v="2000"/>
    <x v="3"/>
    <x v="33"/>
    <n v="0.2"/>
    <n v="1200"/>
    <n v="4800"/>
  </r>
  <r>
    <n v="2471"/>
    <s v="US-2017-122714"/>
    <d v="2017-12-07T00:00:00"/>
    <x v="3"/>
    <x v="4"/>
    <x v="29"/>
    <x v="2"/>
    <x v="0"/>
    <s v="Henry Goldwyn"/>
    <x v="1"/>
    <x v="8"/>
    <n v="60653"/>
    <s v="OFF-BI-10001120"/>
    <x v="1"/>
    <s v="Binders"/>
    <s v="Ibico EPK-21 Electric Binding System"/>
    <n v="1890000"/>
    <x v="1"/>
    <x v="863"/>
    <n v="0.8"/>
    <n v="7560000"/>
    <n v="1890000"/>
  </r>
  <r>
    <n v="2472"/>
    <s v="CA-2015-153038"/>
    <d v="2015-12-18T00:00:00"/>
    <x v="1"/>
    <x v="4"/>
    <x v="15"/>
    <x v="0"/>
    <x v="1"/>
    <s v="Robert Barroso"/>
    <x v="1"/>
    <x v="9"/>
    <n v="38109"/>
    <s v="OFF-EN-10000461"/>
    <x v="1"/>
    <s v="Envelopes"/>
    <s v="#10- 4 1/8&quot; x 9 1/2&quot; Recycled Envelopes"/>
    <n v="18000"/>
    <x v="7"/>
    <x v="11"/>
    <n v="0.2"/>
    <n v="28800"/>
    <n v="115200"/>
  </r>
  <r>
    <n v="2473"/>
    <s v="CA-2014-132227"/>
    <d v="2014-11-04T00:00:00"/>
    <x v="2"/>
    <x v="0"/>
    <x v="18"/>
    <x v="3"/>
    <x v="0"/>
    <s v="Sam Zeldin"/>
    <x v="2"/>
    <x v="3"/>
    <n v="10011"/>
    <s v="OFF-BI-10000962"/>
    <x v="1"/>
    <s v="Binders"/>
    <s v="Acco Flexible ACCOHIDE Square Ring Data Binder, Dark Blue, 11 1/2&quot; X 14&quot; 7/8&quot;"/>
    <n v="10000"/>
    <x v="6"/>
    <x v="144"/>
    <n v="0.2"/>
    <n v="8000"/>
    <n v="32000"/>
  </r>
  <r>
    <n v="2474"/>
    <s v="CA-2017-155824"/>
    <d v="2017-03-10T00:00:00"/>
    <x v="3"/>
    <x v="10"/>
    <x v="13"/>
    <x v="2"/>
    <x v="4"/>
    <s v="Karen Seio"/>
    <x v="1"/>
    <x v="18"/>
    <n v="27604"/>
    <s v="OFF-AP-10000390"/>
    <x v="1"/>
    <s v="Appliances"/>
    <s v="Euro Pro Shark Stick Mini Vacuum"/>
    <n v="49000"/>
    <x v="8"/>
    <x v="395"/>
    <n v="0.2"/>
    <n v="9800"/>
    <n v="39200"/>
  </r>
  <r>
    <n v="2475"/>
    <s v="CA-2016-129238"/>
    <d v="2016-01-31T00:00:00"/>
    <x v="0"/>
    <x v="9"/>
    <x v="23"/>
    <x v="3"/>
    <x v="3"/>
    <s v="Sample Company A"/>
    <x v="2"/>
    <x v="27"/>
    <n v="90045"/>
    <s v="TEC-PH-10004120"/>
    <x v="2"/>
    <s v="Phones"/>
    <s v="AT&amp;T 1080 Phone"/>
    <n v="658000"/>
    <x v="8"/>
    <x v="864"/>
    <n v="0.2"/>
    <n v="131600"/>
    <n v="526400"/>
  </r>
  <r>
    <n v="2476"/>
    <s v="CA-2017-159688"/>
    <d v="2017-05-07T00:00:00"/>
    <x v="3"/>
    <x v="5"/>
    <x v="29"/>
    <x v="2"/>
    <x v="4"/>
    <s v="Adam Bellavance"/>
    <x v="2"/>
    <x v="5"/>
    <n v="90004"/>
    <s v="TEC-AC-10000736"/>
    <x v="2"/>
    <s v="Accessories"/>
    <s v="Logitech G600 MMO Gaming Mouse"/>
    <n v="80000"/>
    <x v="8"/>
    <x v="191"/>
    <n v="0"/>
    <n v="0"/>
    <n v="80000"/>
  </r>
  <r>
    <n v="2477"/>
    <s v="CA-2016-136126"/>
    <d v="2016-05-24T00:00:00"/>
    <x v="0"/>
    <x v="5"/>
    <x v="16"/>
    <x v="0"/>
    <x v="0"/>
    <s v="Eugene Hildebrand"/>
    <x v="2"/>
    <x v="8"/>
    <n v="23602"/>
    <s v="OFF-SU-10000898"/>
    <x v="1"/>
    <s v="Supplies"/>
    <s v="Acme Hot Forged Carbon Steel Scissors with Nickel-Plated Handles, 3 7/8&quot; Cut, 8&quot;L"/>
    <n v="70000"/>
    <x v="1"/>
    <x v="865"/>
    <n v="0"/>
    <n v="0"/>
    <n v="350000"/>
  </r>
  <r>
    <n v="2478"/>
    <s v="CA-2016-155033"/>
    <d v="2016-10-07T00:00:00"/>
    <x v="0"/>
    <x v="2"/>
    <x v="29"/>
    <x v="1"/>
    <x v="0"/>
    <s v="Cindy Chapman"/>
    <x v="0"/>
    <x v="17"/>
    <n v="90032"/>
    <s v="OFF-PA-10000143"/>
    <x v="1"/>
    <s v="Paper"/>
    <s v="Astroparche Fine Business Paper"/>
    <n v="11000"/>
    <x v="0"/>
    <x v="96"/>
    <n v="0"/>
    <n v="0"/>
    <n v="22000"/>
  </r>
  <r>
    <n v="2479"/>
    <s v="CA-2014-156006"/>
    <d v="2014-04-30T00:00:00"/>
    <x v="2"/>
    <x v="3"/>
    <x v="17"/>
    <x v="0"/>
    <x v="0"/>
    <s v="Tamara Manning"/>
    <x v="0"/>
    <x v="32"/>
    <n v="39212"/>
    <s v="TEC-AC-10002550"/>
    <x v="2"/>
    <s v="Accessories"/>
    <s v="Maxell 4.7GB DVD-RW 3/Pack"/>
    <n v="48000"/>
    <x v="3"/>
    <x v="11"/>
    <n v="0"/>
    <n v="0"/>
    <n v="144000"/>
  </r>
  <r>
    <n v="2480"/>
    <s v="CA-2015-158659"/>
    <d v="2015-11-10T00:00:00"/>
    <x v="1"/>
    <x v="0"/>
    <x v="13"/>
    <x v="0"/>
    <x v="0"/>
    <s v="Steve Chapman"/>
    <x v="1"/>
    <x v="26"/>
    <n v="47374"/>
    <s v="OFF-ST-10003306"/>
    <x v="1"/>
    <s v="Storage"/>
    <s v="Letter Size Cart"/>
    <n v="715000"/>
    <x v="1"/>
    <x v="150"/>
    <n v="0"/>
    <n v="0"/>
    <n v="3575000"/>
  </r>
  <r>
    <n v="2481"/>
    <s v="CA-2015-169796"/>
    <d v="2015-11-09T00:00:00"/>
    <x v="1"/>
    <x v="0"/>
    <x v="3"/>
    <x v="1"/>
    <x v="0"/>
    <s v="Dean percer"/>
    <x v="2"/>
    <x v="33"/>
    <n v="10035"/>
    <s v="TEC-MA-10000045"/>
    <x v="2"/>
    <s v="Machines"/>
    <s v="Zebra ZM400 Thermal Label Printer"/>
    <n v="2322000"/>
    <x v="0"/>
    <x v="866"/>
    <n v="0"/>
    <n v="0"/>
    <n v="4644000"/>
  </r>
  <r>
    <n v="2482"/>
    <s v="CA-2015-102876"/>
    <d v="2015-09-07T00:00:00"/>
    <x v="1"/>
    <x v="8"/>
    <x v="29"/>
    <x v="2"/>
    <x v="0"/>
    <s v="Lisa Ryan"/>
    <x v="1"/>
    <x v="11"/>
    <n v="19134"/>
    <s v="OFF-BI-10004781"/>
    <x v="1"/>
    <s v="Binders"/>
    <s v="GBC Wire Binding Strips"/>
    <n v="39000"/>
    <x v="8"/>
    <x v="136"/>
    <n v="0.7"/>
    <n v="27300"/>
    <n v="11700"/>
  </r>
  <r>
    <n v="2483"/>
    <s v="US-2017-139647"/>
    <d v="2017-05-11T00:00:00"/>
    <x v="3"/>
    <x v="5"/>
    <x v="2"/>
    <x v="1"/>
    <x v="0"/>
    <s v="Todd Sumrall"/>
    <x v="1"/>
    <x v="4"/>
    <n v="85023"/>
    <s v="FUR-BO-10004467"/>
    <x v="0"/>
    <s v="Bookcases"/>
    <s v="Bestar Classic Bookcase"/>
    <n v="425000"/>
    <x v="2"/>
    <x v="560"/>
    <n v="0.7"/>
    <n v="2082499.9999999998"/>
    <n v="892500.00000000023"/>
  </r>
  <r>
    <n v="2484"/>
    <s v="US-2017-160465"/>
    <d v="2017-07-21T00:00:00"/>
    <x v="3"/>
    <x v="7"/>
    <x v="30"/>
    <x v="2"/>
    <x v="3"/>
    <s v="Sean Wendt"/>
    <x v="2"/>
    <x v="32"/>
    <n v="44105"/>
    <s v="OFF-BI-10001670"/>
    <x v="1"/>
    <s v="Binders"/>
    <s v="Vinyl Sectional Post Binders"/>
    <n v="23000"/>
    <x v="3"/>
    <x v="305"/>
    <n v="0.7"/>
    <n v="48300"/>
    <n v="20700"/>
  </r>
  <r>
    <n v="2485"/>
    <s v="CA-2014-153850"/>
    <d v="2014-11-24T00:00:00"/>
    <x v="2"/>
    <x v="0"/>
    <x v="16"/>
    <x v="3"/>
    <x v="3"/>
    <s v="Thea Hendricks"/>
    <x v="0"/>
    <x v="29"/>
    <n v="43615"/>
    <s v="FUR-FU-10002960"/>
    <x v="0"/>
    <s v="Furnishings"/>
    <s v="Eldon 200 Class Desk Accessories, Burgundy"/>
    <n v="36000"/>
    <x v="2"/>
    <x v="87"/>
    <n v="0.2"/>
    <n v="50400"/>
    <n v="201600"/>
  </r>
  <r>
    <n v="2486"/>
    <s v="CA-2014-127558"/>
    <d v="2014-11-15T00:00:00"/>
    <x v="2"/>
    <x v="0"/>
    <x v="4"/>
    <x v="3"/>
    <x v="0"/>
    <s v="Shahid Shariari"/>
    <x v="0"/>
    <x v="1"/>
    <n v="90008"/>
    <s v="FUR-FU-10002505"/>
    <x v="0"/>
    <s v="Furnishings"/>
    <s v="Eldon 100 Class Desk Accessories"/>
    <n v="13000"/>
    <x v="3"/>
    <x v="136"/>
    <n v="0"/>
    <n v="0"/>
    <n v="39000"/>
  </r>
  <r>
    <n v="2487"/>
    <s v="CA-2017-136511"/>
    <d v="2017-03-23T00:00:00"/>
    <x v="3"/>
    <x v="10"/>
    <x v="27"/>
    <x v="1"/>
    <x v="4"/>
    <s v="Mary Zewe"/>
    <x v="1"/>
    <x v="17"/>
    <n v="10011"/>
    <s v="OFF-SU-10003505"/>
    <x v="1"/>
    <s v="Supplies"/>
    <s v="Premier Electric Letter Opener"/>
    <n v="696000"/>
    <x v="3"/>
    <x v="867"/>
    <n v="0"/>
    <n v="0"/>
    <n v="2088000"/>
  </r>
  <r>
    <n v="2488"/>
    <s v="CA-2016-133795"/>
    <d v="2016-12-18T00:00:00"/>
    <x v="0"/>
    <x v="4"/>
    <x v="15"/>
    <x v="2"/>
    <x v="0"/>
    <s v="Jeremy Ellison"/>
    <x v="0"/>
    <x v="28"/>
    <n v="92037"/>
    <s v="TEC-AC-10001465"/>
    <x v="2"/>
    <s v="Accessories"/>
    <s v="SanDisk Cruzer 64 GB USB Flash Drive"/>
    <n v="59000"/>
    <x v="0"/>
    <x v="186"/>
    <n v="0"/>
    <n v="0"/>
    <n v="118000"/>
  </r>
  <r>
    <n v="2489"/>
    <s v="US-2017-130953"/>
    <d v="2017-07-29T00:00:00"/>
    <x v="3"/>
    <x v="7"/>
    <x v="25"/>
    <x v="3"/>
    <x v="4"/>
    <s v="Roland Fjeld"/>
    <x v="0"/>
    <x v="6"/>
    <n v="73120"/>
    <s v="OFF-BI-10004828"/>
    <x v="1"/>
    <s v="Binders"/>
    <s v="GBC Poly Designer Binding Covers"/>
    <n v="41000"/>
    <x v="0"/>
    <x v="207"/>
    <n v="0"/>
    <n v="0"/>
    <n v="82000"/>
  </r>
  <r>
    <n v="2490"/>
    <s v="CA-2014-151792"/>
    <d v="2014-09-02T00:00:00"/>
    <x v="2"/>
    <x v="8"/>
    <x v="28"/>
    <x v="3"/>
    <x v="0"/>
    <s v="Christina VanderZanden"/>
    <x v="0"/>
    <x v="16"/>
    <n v="60653"/>
    <s v="TEC-AC-10001606"/>
    <x v="2"/>
    <s v="Accessories"/>
    <s v="Logitech Wireless Performance Mouse MX for PC and Mac"/>
    <n v="160000"/>
    <x v="3"/>
    <x v="286"/>
    <n v="0.2"/>
    <n v="96000"/>
    <n v="384000"/>
  </r>
  <r>
    <n v="2491"/>
    <s v="CA-2017-139304"/>
    <d v="2017-01-29T00:00:00"/>
    <x v="3"/>
    <x v="9"/>
    <x v="25"/>
    <x v="0"/>
    <x v="0"/>
    <s v="Vivek Gonzalez"/>
    <x v="0"/>
    <x v="14"/>
    <n v="94109"/>
    <s v="OFF-AR-10001216"/>
    <x v="1"/>
    <s v="Art"/>
    <s v="Newell 339"/>
    <n v="14000"/>
    <x v="3"/>
    <x v="90"/>
    <n v="0"/>
    <n v="0"/>
    <n v="42000"/>
  </r>
  <r>
    <n v="2492"/>
    <s v="CA-2016-155166"/>
    <d v="2016-12-26T00:00:00"/>
    <x v="0"/>
    <x v="4"/>
    <x v="20"/>
    <x v="2"/>
    <x v="1"/>
    <s v="Brenda Bowman"/>
    <x v="1"/>
    <x v="15"/>
    <n v="8360"/>
    <s v="FUR-CH-10003968"/>
    <x v="0"/>
    <s v="Chairs"/>
    <s v="Novimex Turbo Task Chair"/>
    <n v="213000"/>
    <x v="3"/>
    <x v="693"/>
    <n v="0"/>
    <n v="0"/>
    <n v="639000"/>
  </r>
  <r>
    <n v="2493"/>
    <s v="CA-2015-103954"/>
    <d v="2015-08-09T00:00:00"/>
    <x v="1"/>
    <x v="6"/>
    <x v="3"/>
    <x v="3"/>
    <x v="3"/>
    <s v="Hallie Redmond"/>
    <x v="2"/>
    <x v="31"/>
    <n v="53209"/>
    <s v="FUR-BO-10004690"/>
    <x v="0"/>
    <s v="Bookcases"/>
    <s v="O'Sullivan Cherrywood Estates Traditional Barrister Bookcase"/>
    <n v="688000"/>
    <x v="1"/>
    <x v="868"/>
    <n v="0"/>
    <n v="0"/>
    <n v="3440000"/>
  </r>
  <r>
    <n v="2494"/>
    <s v="CA-2014-169803"/>
    <d v="2014-04-06T00:00:00"/>
    <x v="2"/>
    <x v="3"/>
    <x v="24"/>
    <x v="1"/>
    <x v="4"/>
    <s v="Scott Cohen"/>
    <x v="1"/>
    <x v="28"/>
    <n v="98115"/>
    <s v="FUR-TA-10000688"/>
    <x v="0"/>
    <s v="Tables"/>
    <s v="Chromcraft Bull-Nose Wood Round Conference Table Top, Wood Base"/>
    <n v="872000"/>
    <x v="3"/>
    <x v="869"/>
    <n v="0"/>
    <n v="0"/>
    <n v="2616000"/>
  </r>
  <r>
    <n v="2495"/>
    <s v="CA-2017-141719"/>
    <d v="2017-11-17T00:00:00"/>
    <x v="3"/>
    <x v="0"/>
    <x v="11"/>
    <x v="2"/>
    <x v="0"/>
    <s v="Emily Grady"/>
    <x v="0"/>
    <x v="27"/>
    <n v="60540"/>
    <s v="TEC-AC-10003610"/>
    <x v="2"/>
    <s v="Accessories"/>
    <s v="Logitech Illuminated - Keyboard"/>
    <n v="240000"/>
    <x v="1"/>
    <x v="206"/>
    <n v="0.2"/>
    <n v="240000"/>
    <n v="960000"/>
  </r>
  <r>
    <n v="2496"/>
    <s v="CA-2015-136469"/>
    <d v="2015-07-11T00:00:00"/>
    <x v="1"/>
    <x v="7"/>
    <x v="2"/>
    <x v="3"/>
    <x v="4"/>
    <s v="Todd Sumrall"/>
    <x v="1"/>
    <x v="11"/>
    <n v="19805"/>
    <s v="FUR-TA-10001520"/>
    <x v="0"/>
    <s v="Tables"/>
    <s v="Lesro Sheffield Collection Coffee Table, End Table, Center Table, Corner Table"/>
    <n v="100000"/>
    <x v="6"/>
    <x v="122"/>
    <n v="0.3"/>
    <n v="120000"/>
    <n v="280000"/>
  </r>
  <r>
    <n v="2497"/>
    <s v="CA-2016-158694"/>
    <d v="2016-11-10T00:00:00"/>
    <x v="0"/>
    <x v="0"/>
    <x v="13"/>
    <x v="1"/>
    <x v="0"/>
    <s v="Arianne Irving"/>
    <x v="0"/>
    <x v="7"/>
    <n v="90036"/>
    <s v="OFF-PA-10002421"/>
    <x v="1"/>
    <s v="Paper"/>
    <s v="Embossed Ink Jet Note Cards"/>
    <n v="109000"/>
    <x v="3"/>
    <x v="870"/>
    <n v="0"/>
    <n v="0"/>
    <n v="327000"/>
  </r>
  <r>
    <n v="2498"/>
    <s v="US-2014-104759"/>
    <d v="2014-03-31T00:00:00"/>
    <x v="2"/>
    <x v="10"/>
    <x v="23"/>
    <x v="2"/>
    <x v="0"/>
    <s v="Dorothy Dickinson"/>
    <x v="0"/>
    <x v="14"/>
    <n v="60610"/>
    <s v="OFF-BI-10002071"/>
    <x v="1"/>
    <s v="Binders"/>
    <s v="Fellowes Black Plastic Comb Bindings"/>
    <n v="14000"/>
    <x v="2"/>
    <x v="536"/>
    <n v="0.8"/>
    <n v="78400"/>
    <n v="19600"/>
  </r>
  <r>
    <n v="2499"/>
    <s v="CA-2015-150511"/>
    <d v="2015-09-18T00:00:00"/>
    <x v="1"/>
    <x v="8"/>
    <x v="15"/>
    <x v="0"/>
    <x v="3"/>
    <s v="Adam Bellavance"/>
    <x v="2"/>
    <x v="22"/>
    <n v="98198"/>
    <s v="OFF-PA-10001776"/>
    <x v="1"/>
    <s v="Paper"/>
    <s v="Wirebound Message Books, Four 2 3/4&quot; x 5&quot; Forms per Page, 600 Sets per Book"/>
    <n v="30000"/>
    <x v="0"/>
    <x v="31"/>
    <n v="0"/>
    <n v="0"/>
    <n v="60000"/>
  </r>
  <r>
    <n v="2500"/>
    <s v="CA-2015-134922"/>
    <d v="2015-11-07T00:00:00"/>
    <x v="1"/>
    <x v="0"/>
    <x v="29"/>
    <x v="2"/>
    <x v="3"/>
    <s v="Karen Bern"/>
    <x v="1"/>
    <x v="18"/>
    <n v="19140"/>
    <s v="OFF-EN-10000483"/>
    <x v="1"/>
    <s v="Envelopes"/>
    <s v="White Envelopes, White Envelopes with Clear Poly Window"/>
    <n v="25000"/>
    <x v="0"/>
    <x v="76"/>
    <n v="0.2"/>
    <n v="10000"/>
    <n v="40000"/>
  </r>
  <r>
    <n v="2501"/>
    <s v="US-2017-120607"/>
    <d v="2017-05-19T00:00:00"/>
    <x v="3"/>
    <x v="5"/>
    <x v="12"/>
    <x v="1"/>
    <x v="4"/>
    <s v="John Castell"/>
    <x v="0"/>
    <x v="13"/>
    <n v="30318"/>
    <s v="OFF-PA-10003129"/>
    <x v="1"/>
    <s v="Paper"/>
    <s v="Tops White Computer Printout Paper"/>
    <n v="245000"/>
    <x v="6"/>
    <x v="141"/>
    <n v="0"/>
    <n v="0"/>
    <n v="980000"/>
  </r>
  <r>
    <n v="2502"/>
    <s v="CA-2015-141243"/>
    <d v="2015-01-03T00:00:00"/>
    <x v="1"/>
    <x v="9"/>
    <x v="21"/>
    <x v="3"/>
    <x v="1"/>
    <s v="Amy Hunt"/>
    <x v="0"/>
    <x v="5"/>
    <n v="75217"/>
    <s v="TEC-AC-10003198"/>
    <x v="2"/>
    <s v="Accessories"/>
    <s v="Enermax Acrylux Wireless Keyboard"/>
    <n v="718000"/>
    <x v="1"/>
    <x v="871"/>
    <n v="0.2"/>
    <n v="718000"/>
    <n v="2872000"/>
  </r>
  <r>
    <n v="2503"/>
    <s v="CA-2015-162166"/>
    <d v="2015-09-08T00:00:00"/>
    <x v="1"/>
    <x v="8"/>
    <x v="0"/>
    <x v="0"/>
    <x v="1"/>
    <s v="Neoma Murray"/>
    <x v="0"/>
    <x v="33"/>
    <n v="92553"/>
    <s v="OFF-PA-10002606"/>
    <x v="1"/>
    <s v="Paper"/>
    <s v="Xerox 1928"/>
    <n v="27000"/>
    <x v="1"/>
    <x v="23"/>
    <n v="0"/>
    <n v="0"/>
    <n v="135000"/>
  </r>
  <r>
    <n v="2504"/>
    <s v="CA-2016-120796"/>
    <d v="2016-04-03T00:00:00"/>
    <x v="0"/>
    <x v="3"/>
    <x v="21"/>
    <x v="0"/>
    <x v="4"/>
    <s v="Carlos Soltero"/>
    <x v="0"/>
    <x v="29"/>
    <n v="19140"/>
    <s v="OFF-BI-10004330"/>
    <x v="1"/>
    <s v="Binders"/>
    <s v="GBC Velobind Prepunched Cover Sets, Regency Series"/>
    <n v="89000"/>
    <x v="5"/>
    <x v="872"/>
    <n v="0.7"/>
    <n v="560700"/>
    <n v="240300"/>
  </r>
  <r>
    <n v="2505"/>
    <s v="CA-2016-109722"/>
    <d v="2016-12-05T00:00:00"/>
    <x v="0"/>
    <x v="4"/>
    <x v="5"/>
    <x v="1"/>
    <x v="0"/>
    <s v="Theone Pippenger"/>
    <x v="0"/>
    <x v="7"/>
    <n v="40324"/>
    <s v="TEC-PH-10000560"/>
    <x v="2"/>
    <s v="Phones"/>
    <s v="Samsung Galaxy S III - 16GB - pebble blue (T-Mobile)"/>
    <n v="1050000"/>
    <x v="0"/>
    <x v="873"/>
    <n v="0"/>
    <n v="0"/>
    <n v="2100000"/>
  </r>
  <r>
    <n v="2506"/>
    <s v="CA-2015-136798"/>
    <d v="2015-05-08T00:00:00"/>
    <x v="1"/>
    <x v="5"/>
    <x v="0"/>
    <x v="3"/>
    <x v="0"/>
    <s v="Daniel Lacy"/>
    <x v="0"/>
    <x v="12"/>
    <n v="55407"/>
    <s v="OFF-BI-10003684"/>
    <x v="1"/>
    <s v="Binders"/>
    <s v="Wilson Jones Legal Size Ring Binders"/>
    <n v="141000"/>
    <x v="0"/>
    <x v="614"/>
    <n v="0"/>
    <n v="0"/>
    <n v="282000"/>
  </r>
  <r>
    <n v="2507"/>
    <s v="CA-2017-122196"/>
    <d v="2017-09-22T00:00:00"/>
    <x v="3"/>
    <x v="8"/>
    <x v="6"/>
    <x v="1"/>
    <x v="3"/>
    <s v="Christina Anderson"/>
    <x v="0"/>
    <x v="23"/>
    <n v="19805"/>
    <s v="TEC-PH-10004977"/>
    <x v="2"/>
    <s v="Phones"/>
    <s v="GE 30524EE4"/>
    <n v="1098000"/>
    <x v="0"/>
    <x v="874"/>
    <n v="0"/>
    <n v="0"/>
    <n v="2196000"/>
  </r>
  <r>
    <n v="2508"/>
    <s v="CA-2017-142090"/>
    <d v="2017-11-30T00:00:00"/>
    <x v="3"/>
    <x v="0"/>
    <x v="17"/>
    <x v="1"/>
    <x v="0"/>
    <s v="Shahid Collister"/>
    <x v="0"/>
    <x v="23"/>
    <n v="27217"/>
    <s v="TEC-AC-10002001"/>
    <x v="2"/>
    <s v="Accessories"/>
    <s v="Logitech Wireless Gaming Headset G930"/>
    <n v="384000"/>
    <x v="3"/>
    <x v="264"/>
    <n v="0.2"/>
    <n v="230400"/>
    <n v="921600"/>
  </r>
  <r>
    <n v="2509"/>
    <s v="CA-2017-160934"/>
    <d v="2017-01-15T00:00:00"/>
    <x v="3"/>
    <x v="9"/>
    <x v="4"/>
    <x v="1"/>
    <x v="0"/>
    <s v="Tonja Turnell"/>
    <x v="2"/>
    <x v="12"/>
    <n v="90008"/>
    <s v="OFF-AR-10003504"/>
    <x v="1"/>
    <s v="Art"/>
    <s v="Newell 347"/>
    <n v="13000"/>
    <x v="1"/>
    <x v="193"/>
    <n v="0"/>
    <n v="0"/>
    <n v="65000"/>
  </r>
  <r>
    <n v="2510"/>
    <s v="CA-2014-124478"/>
    <d v="2014-08-08T00:00:00"/>
    <x v="2"/>
    <x v="6"/>
    <x v="0"/>
    <x v="4"/>
    <x v="0"/>
    <s v="Matt Abelman"/>
    <x v="2"/>
    <x v="5"/>
    <n v="48183"/>
    <s v="TEC-CO-10001571"/>
    <x v="2"/>
    <s v="Copiers"/>
    <s v="Sharp 1540cs Digital Laser Copier"/>
    <n v="660000"/>
    <x v="8"/>
    <x v="116"/>
    <n v="0"/>
    <n v="0"/>
    <n v="660000"/>
  </r>
  <r>
    <n v="2511"/>
    <s v="CA-2015-145485"/>
    <d v="2015-11-05T00:00:00"/>
    <x v="1"/>
    <x v="0"/>
    <x v="5"/>
    <x v="1"/>
    <x v="0"/>
    <s v="Justin MacKendrick"/>
    <x v="0"/>
    <x v="1"/>
    <n v="94109"/>
    <s v="OFF-ST-10000649"/>
    <x v="1"/>
    <s v="Storage"/>
    <s v="Hanging Personal Folder File"/>
    <n v="32000"/>
    <x v="6"/>
    <x v="562"/>
    <n v="0"/>
    <n v="0"/>
    <n v="128000"/>
  </r>
  <r>
    <n v="2512"/>
    <s v="CA-2017-151071"/>
    <d v="2017-04-25T00:00:00"/>
    <x v="3"/>
    <x v="3"/>
    <x v="10"/>
    <x v="2"/>
    <x v="4"/>
    <s v="Mick Brown"/>
    <x v="0"/>
    <x v="35"/>
    <n v="90049"/>
    <s v="OFF-BI-10002103"/>
    <x v="1"/>
    <s v="Binders"/>
    <s v="Cardinal Slant-D Ring Binder, Heavy Gauge Vinyl"/>
    <n v="9000"/>
    <x v="0"/>
    <x v="9"/>
    <n v="0.2"/>
    <n v="3600"/>
    <n v="14400"/>
  </r>
  <r>
    <n v="2513"/>
    <s v="CA-2014-134572"/>
    <d v="2014-04-20T00:00:00"/>
    <x v="2"/>
    <x v="3"/>
    <x v="14"/>
    <x v="2"/>
    <x v="0"/>
    <s v="Seth Vernon"/>
    <x v="0"/>
    <x v="26"/>
    <n v="77070"/>
    <s v="FUR-TA-10001705"/>
    <x v="0"/>
    <s v="Tables"/>
    <s v="Bush Advantage Collection Round Conference Table"/>
    <n v="234000"/>
    <x v="1"/>
    <x v="875"/>
    <n v="0.3"/>
    <n v="351000"/>
    <n v="819000"/>
  </r>
  <r>
    <n v="2514"/>
    <s v="CA-2017-143217"/>
    <d v="2017-11-11T00:00:00"/>
    <x v="3"/>
    <x v="0"/>
    <x v="2"/>
    <x v="0"/>
    <x v="4"/>
    <s v="Catherine Glotzbach"/>
    <x v="2"/>
    <x v="11"/>
    <n v="53209"/>
    <s v="OFF-BI-10002949"/>
    <x v="1"/>
    <s v="Binders"/>
    <s v="Prestige Round Ring Binders"/>
    <n v="10000"/>
    <x v="3"/>
    <x v="1"/>
    <n v="0"/>
    <n v="0"/>
    <n v="30000"/>
  </r>
  <r>
    <n v="2515"/>
    <s v="US-2017-133312"/>
    <d v="2017-11-25T00:00:00"/>
    <x v="3"/>
    <x v="0"/>
    <x v="10"/>
    <x v="1"/>
    <x v="4"/>
    <s v="Bradley Drucker"/>
    <x v="0"/>
    <x v="36"/>
    <n v="94122"/>
    <s v="FUR-BO-10002213"/>
    <x v="0"/>
    <s v="Bookcases"/>
    <s v="Sauder Forest Hills Library, Woodland Oak Finish"/>
    <n v="360000"/>
    <x v="3"/>
    <x v="408"/>
    <n v="0.15"/>
    <n v="162000"/>
    <n v="918000"/>
  </r>
  <r>
    <n v="2516"/>
    <s v="US-2015-137533"/>
    <d v="2015-12-18T00:00:00"/>
    <x v="1"/>
    <x v="4"/>
    <x v="15"/>
    <x v="3"/>
    <x v="0"/>
    <s v="Jim Kriz"/>
    <x v="2"/>
    <x v="36"/>
    <n v="44105"/>
    <s v="OFF-PA-10003441"/>
    <x v="1"/>
    <s v="Paper"/>
    <s v="Xerox 226"/>
    <n v="59000"/>
    <x v="6"/>
    <x v="819"/>
    <n v="0.2"/>
    <n v="47200"/>
    <n v="188800"/>
  </r>
  <r>
    <n v="2517"/>
    <s v="CA-2016-155138"/>
    <d v="2016-09-08T00:00:00"/>
    <x v="0"/>
    <x v="8"/>
    <x v="0"/>
    <x v="4"/>
    <x v="3"/>
    <s v="Jill Matthias"/>
    <x v="0"/>
    <x v="19"/>
    <n v="28110"/>
    <s v="TEC-AC-10004209"/>
    <x v="2"/>
    <s v="Accessories"/>
    <s v="Memorex Froggy Flash Drive 4 GB"/>
    <n v="33000"/>
    <x v="6"/>
    <x v="257"/>
    <n v="0.2"/>
    <n v="26400"/>
    <n v="105600"/>
  </r>
  <r>
    <n v="2518"/>
    <s v="CA-2016-108350"/>
    <d v="2016-06-06T00:00:00"/>
    <x v="0"/>
    <x v="1"/>
    <x v="24"/>
    <x v="1"/>
    <x v="4"/>
    <s v="Scot Coram"/>
    <x v="1"/>
    <x v="29"/>
    <n v="1852"/>
    <s v="OFF-PA-10003656"/>
    <x v="1"/>
    <s v="Paper"/>
    <s v="Xerox 1935"/>
    <n v="185000"/>
    <x v="6"/>
    <x v="876"/>
    <n v="0"/>
    <n v="0"/>
    <n v="740000"/>
  </r>
  <r>
    <n v="2519"/>
    <s v="CA-2015-144302"/>
    <d v="2015-06-19T00:00:00"/>
    <x v="1"/>
    <x v="1"/>
    <x v="12"/>
    <x v="0"/>
    <x v="3"/>
    <s v="Maria Etezadi"/>
    <x v="2"/>
    <x v="19"/>
    <n v="75081"/>
    <s v="OFF-BI-10001107"/>
    <x v="1"/>
    <s v="Binders"/>
    <s v="GBC White Gloss Covers, Plain Front"/>
    <n v="15000"/>
    <x v="0"/>
    <x v="1"/>
    <n v="0.8"/>
    <n v="24000"/>
    <n v="6000"/>
  </r>
  <r>
    <n v="2520"/>
    <s v="CA-2015-109001"/>
    <d v="2015-03-05T00:00:00"/>
    <x v="1"/>
    <x v="10"/>
    <x v="5"/>
    <x v="1"/>
    <x v="0"/>
    <s v="Katherine Nockton"/>
    <x v="1"/>
    <x v="11"/>
    <n v="19120"/>
    <s v="TEC-PH-10000562"/>
    <x v="2"/>
    <s v="Phones"/>
    <s v="Samsung Convoy 3"/>
    <n v="467000"/>
    <x v="2"/>
    <x v="877"/>
    <n v="0.4"/>
    <n v="1307600"/>
    <n v="1961400"/>
  </r>
  <r>
    <n v="2521"/>
    <s v="CA-2017-132738"/>
    <d v="2017-08-04T00:00:00"/>
    <x v="3"/>
    <x v="6"/>
    <x v="18"/>
    <x v="0"/>
    <x v="0"/>
    <s v="Harry Marie"/>
    <x v="1"/>
    <x v="33"/>
    <n v="80538"/>
    <s v="OFF-PA-10001752"/>
    <x v="1"/>
    <s v="Paper"/>
    <s v="Hammermill CopyPlus Copy Paper (20Lb. and 84 Bright)"/>
    <n v="8000"/>
    <x v="0"/>
    <x v="78"/>
    <n v="0.2"/>
    <n v="3200"/>
    <n v="12800"/>
  </r>
  <r>
    <n v="2522"/>
    <s v="CA-2017-156720"/>
    <d v="2017-12-30T00:00:00"/>
    <x v="3"/>
    <x v="4"/>
    <x v="17"/>
    <x v="1"/>
    <x v="1"/>
    <s v="Jill Matthias"/>
    <x v="0"/>
    <x v="1"/>
    <n v="80538"/>
    <s v="OFF-FA-10003472"/>
    <x v="1"/>
    <s v="Fasteners"/>
    <s v="Bagged Rubber Bands"/>
    <n v="8000"/>
    <x v="3"/>
    <x v="13"/>
    <n v="0.2"/>
    <n v="4800"/>
    <n v="19200"/>
  </r>
  <r>
    <n v="2523"/>
    <s v="CA-2015-119102"/>
    <d v="2015-05-23T00:00:00"/>
    <x v="1"/>
    <x v="5"/>
    <x v="27"/>
    <x v="3"/>
    <x v="4"/>
    <s v="Kristen Hastings"/>
    <x v="1"/>
    <x v="14"/>
    <n v="2895"/>
    <s v="OFF-ST-10004507"/>
    <x v="1"/>
    <s v="Storage"/>
    <s v="Advantus Rolling Storage Box"/>
    <n v="52000"/>
    <x v="3"/>
    <x v="19"/>
    <n v="0"/>
    <n v="0"/>
    <n v="156000"/>
  </r>
  <r>
    <n v="2524"/>
    <s v="US-2014-140452"/>
    <d v="2014-12-06T00:00:00"/>
    <x v="2"/>
    <x v="4"/>
    <x v="24"/>
    <x v="2"/>
    <x v="0"/>
    <s v="Berenike Kampe"/>
    <x v="0"/>
    <x v="30"/>
    <n v="60610"/>
    <s v="OFF-AP-10004036"/>
    <x v="1"/>
    <s v="Appliances"/>
    <s v="Bionaire 99.97% HEPA Air Cleaner"/>
    <n v="36000"/>
    <x v="6"/>
    <x v="11"/>
    <n v="0.8"/>
    <n v="115200"/>
    <n v="28800"/>
  </r>
  <r>
    <n v="2525"/>
    <s v="CA-2015-141936"/>
    <d v="2015-08-07T00:00:00"/>
    <x v="1"/>
    <x v="6"/>
    <x v="29"/>
    <x v="1"/>
    <x v="0"/>
    <s v="Parhena Norris"/>
    <x v="2"/>
    <x v="13"/>
    <n v="93309"/>
    <s v="OFF-BI-10002194"/>
    <x v="1"/>
    <s v="Binders"/>
    <s v="Cardinal Hold-It CD Pocket"/>
    <n v="5000"/>
    <x v="3"/>
    <x v="110"/>
    <n v="0.2"/>
    <n v="3000"/>
    <n v="12000"/>
  </r>
  <r>
    <n v="2526"/>
    <s v="CA-2014-158442"/>
    <d v="2014-03-17T00:00:00"/>
    <x v="2"/>
    <x v="10"/>
    <x v="11"/>
    <x v="2"/>
    <x v="4"/>
    <s v="Annie Zypern"/>
    <x v="0"/>
    <x v="0"/>
    <n v="75217"/>
    <s v="OFF-AR-10003732"/>
    <x v="1"/>
    <s v="Art"/>
    <s v="Newell 333"/>
    <n v="20000"/>
    <x v="0"/>
    <x v="144"/>
    <n v="0.2"/>
    <n v="8000"/>
    <n v="32000"/>
  </r>
  <r>
    <n v="2527"/>
    <s v="CA-2015-167374"/>
    <d v="2015-03-26T00:00:00"/>
    <x v="1"/>
    <x v="10"/>
    <x v="20"/>
    <x v="2"/>
    <x v="4"/>
    <s v="Gene McClure"/>
    <x v="0"/>
    <x v="12"/>
    <n v="19140"/>
    <s v="OFF-PA-10001950"/>
    <x v="1"/>
    <s v="Paper"/>
    <s v="Southworth 25% Cotton Antique Laid Paper &amp; Envelopes"/>
    <n v="59000"/>
    <x v="4"/>
    <x v="419"/>
    <n v="0.2"/>
    <n v="70800"/>
    <n v="283200"/>
  </r>
  <r>
    <n v="2528"/>
    <s v="CA-2014-116568"/>
    <d v="2014-12-14T00:00:00"/>
    <x v="2"/>
    <x v="4"/>
    <x v="19"/>
    <x v="1"/>
    <x v="3"/>
    <s v="Bryan Mills"/>
    <x v="0"/>
    <x v="26"/>
    <n v="32725"/>
    <s v="FUR-CH-10002439"/>
    <x v="0"/>
    <s v="Chairs"/>
    <s v="Iceberg Nesting Folding Chair, 19w x 6d x 43h"/>
    <n v="367000"/>
    <x v="6"/>
    <x v="878"/>
    <n v="0.2"/>
    <n v="293600"/>
    <n v="1174400"/>
  </r>
  <r>
    <n v="2529"/>
    <s v="CA-2015-147102"/>
    <d v="2015-09-19T00:00:00"/>
    <x v="1"/>
    <x v="8"/>
    <x v="12"/>
    <x v="1"/>
    <x v="4"/>
    <s v="Nicole Hansen"/>
    <x v="1"/>
    <x v="26"/>
    <n v="31907"/>
    <s v="TEC-AC-10000682"/>
    <x v="2"/>
    <s v="Accessories"/>
    <s v="Kensington K72356US Mouse-in-a-Box USB Desktop Mouse"/>
    <n v="67000"/>
    <x v="6"/>
    <x v="879"/>
    <n v="0"/>
    <n v="0"/>
    <n v="268000"/>
  </r>
  <r>
    <n v="2530"/>
    <s v="CA-2017-132213"/>
    <d v="2017-04-25T00:00:00"/>
    <x v="3"/>
    <x v="3"/>
    <x v="10"/>
    <x v="3"/>
    <x v="0"/>
    <s v="Parhena Norris"/>
    <x v="2"/>
    <x v="31"/>
    <n v="37211"/>
    <s v="OFF-AR-10004078"/>
    <x v="1"/>
    <s v="Art"/>
    <s v="Newell 312"/>
    <n v="10000"/>
    <x v="5"/>
    <x v="15"/>
    <n v="0.2"/>
    <n v="18000"/>
    <n v="72000"/>
  </r>
  <r>
    <n v="2531"/>
    <s v="CA-2014-138450"/>
    <d v="2014-10-18T00:00:00"/>
    <x v="2"/>
    <x v="2"/>
    <x v="15"/>
    <x v="3"/>
    <x v="0"/>
    <s v="Edward Hooks"/>
    <x v="1"/>
    <x v="0"/>
    <n v="19134"/>
    <s v="OFF-EN-10001335"/>
    <x v="1"/>
    <s v="Envelopes"/>
    <s v="White Business Envelopes with Contemporary Seam, Recycled White Business Envelopes"/>
    <n v="22000"/>
    <x v="4"/>
    <x v="257"/>
    <n v="0.2"/>
    <n v="26400"/>
    <n v="105600"/>
  </r>
  <r>
    <n v="2532"/>
    <s v="CA-2015-153073"/>
    <d v="2015-11-13T00:00:00"/>
    <x v="1"/>
    <x v="0"/>
    <x v="7"/>
    <x v="3"/>
    <x v="0"/>
    <s v="Helen Abelman"/>
    <x v="0"/>
    <x v="11"/>
    <n v="60610"/>
    <s v="FUR-FU-10001025"/>
    <x v="0"/>
    <s v="Furnishings"/>
    <s v="Eldon Imàge Series Desk Accessories, Clear"/>
    <n v="18000"/>
    <x v="5"/>
    <x v="326"/>
    <n v="0.6"/>
    <n v="97200"/>
    <n v="64800"/>
  </r>
  <r>
    <n v="2533"/>
    <s v="CA-2016-147970"/>
    <d v="2016-01-31T00:00:00"/>
    <x v="0"/>
    <x v="9"/>
    <x v="23"/>
    <x v="0"/>
    <x v="1"/>
    <s v="Aimee Bixby"/>
    <x v="0"/>
    <x v="10"/>
    <n v="75220"/>
    <s v="OFF-PA-10003936"/>
    <x v="1"/>
    <s v="Paper"/>
    <s v="Xerox 1994"/>
    <n v="26000"/>
    <x v="3"/>
    <x v="359"/>
    <n v="0.2"/>
    <n v="15600"/>
    <n v="62400"/>
  </r>
  <r>
    <n v="2534"/>
    <s v="CA-2016-150658"/>
    <d v="2016-11-17T00:00:00"/>
    <x v="0"/>
    <x v="0"/>
    <x v="11"/>
    <x v="2"/>
    <x v="1"/>
    <s v="Maribeth Schnelling"/>
    <x v="0"/>
    <x v="3"/>
    <n v="88220"/>
    <s v="OFF-BI-10004140"/>
    <x v="1"/>
    <s v="Binders"/>
    <s v="Avery Non-Stick Binders"/>
    <n v="3000"/>
    <x v="3"/>
    <x v="224"/>
    <n v="0.2"/>
    <n v="1800"/>
    <n v="7200"/>
  </r>
  <r>
    <n v="2535"/>
    <s v="CA-2017-125640"/>
    <d v="2017-07-25T00:00:00"/>
    <x v="3"/>
    <x v="7"/>
    <x v="10"/>
    <x v="0"/>
    <x v="0"/>
    <s v="Dorothy Dickinson"/>
    <x v="0"/>
    <x v="17"/>
    <n v="19134"/>
    <s v="OFF-LA-10004178"/>
    <x v="1"/>
    <s v="Labels"/>
    <s v="Avery 491"/>
    <n v="4000"/>
    <x v="8"/>
    <x v="75"/>
    <n v="0.2"/>
    <n v="800"/>
    <n v="3200"/>
  </r>
  <r>
    <n v="2536"/>
    <s v="CA-2017-154137"/>
    <d v="2017-11-11T00:00:00"/>
    <x v="3"/>
    <x v="0"/>
    <x v="2"/>
    <x v="3"/>
    <x v="3"/>
    <s v="Meg Tillman"/>
    <x v="0"/>
    <x v="30"/>
    <n v="10009"/>
    <s v="OFF-ST-10003324"/>
    <x v="1"/>
    <s v="Storage"/>
    <s v="Belkin OmniView SE Rackmount Kit"/>
    <n v="213000"/>
    <x v="8"/>
    <x v="809"/>
    <n v="0"/>
    <n v="0"/>
    <n v="213000"/>
  </r>
  <r>
    <n v="2537"/>
    <s v="CA-2015-127173"/>
    <d v="2015-09-26T00:00:00"/>
    <x v="1"/>
    <x v="8"/>
    <x v="20"/>
    <x v="2"/>
    <x v="0"/>
    <s v="Gene McClure"/>
    <x v="0"/>
    <x v="34"/>
    <n v="11572"/>
    <s v="OFF-FA-10004854"/>
    <x v="1"/>
    <s v="Fasteners"/>
    <s v="Vinyl Coated Wire Paper Clips in Organizer Box, 800/Box"/>
    <n v="46000"/>
    <x v="3"/>
    <x v="118"/>
    <n v="0"/>
    <n v="0"/>
    <n v="138000"/>
  </r>
  <r>
    <n v="2538"/>
    <s v="CA-2014-149538"/>
    <d v="2014-04-04T00:00:00"/>
    <x v="2"/>
    <x v="3"/>
    <x v="18"/>
    <x v="1"/>
    <x v="3"/>
    <s v="Ken Black"/>
    <x v="1"/>
    <x v="24"/>
    <n v="70506"/>
    <s v="OFF-ST-10004180"/>
    <x v="1"/>
    <s v="Storage"/>
    <s v="Safco Commercial Shelving"/>
    <n v="38000"/>
    <x v="1"/>
    <x v="810"/>
    <n v="0"/>
    <n v="0"/>
    <n v="190000"/>
  </r>
  <r>
    <n v="2539"/>
    <s v="CA-2014-160766"/>
    <d v="2014-09-14T00:00:00"/>
    <x v="2"/>
    <x v="8"/>
    <x v="19"/>
    <x v="2"/>
    <x v="4"/>
    <s v="Darrin Martin"/>
    <x v="0"/>
    <x v="32"/>
    <n v="10009"/>
    <s v="FUR-TA-10001039"/>
    <x v="0"/>
    <s v="Tables"/>
    <s v="KI Adjustable-Height Table"/>
    <n v="172000"/>
    <x v="5"/>
    <x v="880"/>
    <n v="0.4"/>
    <n v="619200"/>
    <n v="928800"/>
  </r>
  <r>
    <n v="2540"/>
    <s v="CA-2017-146626"/>
    <d v="2017-12-29T00:00:00"/>
    <x v="3"/>
    <x v="4"/>
    <x v="25"/>
    <x v="2"/>
    <x v="2"/>
    <s v="Ben Peterman"/>
    <x v="1"/>
    <x v="22"/>
    <n v="92804"/>
    <s v="FUR-FU-10002501"/>
    <x v="0"/>
    <s v="Furnishings"/>
    <s v="Nu-Dell Executive Frame"/>
    <n v="64000"/>
    <x v="7"/>
    <x v="447"/>
    <n v="0"/>
    <n v="0"/>
    <n v="512000"/>
  </r>
  <r>
    <n v="2541"/>
    <s v="CA-2015-123330"/>
    <d v="2015-06-21T00:00:00"/>
    <x v="1"/>
    <x v="1"/>
    <x v="30"/>
    <x v="1"/>
    <x v="0"/>
    <s v="Emily Phan"/>
    <x v="0"/>
    <x v="17"/>
    <n v="32725"/>
    <s v="TEC-PH-10001819"/>
    <x v="2"/>
    <s v="Phones"/>
    <s v="Innergie mMini Combo Duo USB Travel Charging Kit"/>
    <n v="135000"/>
    <x v="3"/>
    <x v="444"/>
    <n v="0.2"/>
    <n v="81000"/>
    <n v="324000"/>
  </r>
  <r>
    <n v="2542"/>
    <s v="CA-2017-155607"/>
    <d v="2017-11-26T00:00:00"/>
    <x v="3"/>
    <x v="0"/>
    <x v="20"/>
    <x v="2"/>
    <x v="2"/>
    <s v="Frank Gastineau"/>
    <x v="2"/>
    <x v="29"/>
    <n v="10009"/>
    <s v="OFF-AP-10001962"/>
    <x v="1"/>
    <s v="Appliances"/>
    <s v="Black &amp; Decker Filter for Double Action Dustbuster Cordless Vac BLDV7210"/>
    <n v="17000"/>
    <x v="2"/>
    <x v="450"/>
    <n v="0"/>
    <n v="0"/>
    <n v="119000"/>
  </r>
  <r>
    <n v="2543"/>
    <s v="CA-2016-151323"/>
    <d v="2016-10-23T00:00:00"/>
    <x v="0"/>
    <x v="2"/>
    <x v="27"/>
    <x v="2"/>
    <x v="4"/>
    <s v="Alejandro Ballentine"/>
    <x v="2"/>
    <x v="3"/>
    <n v="98103"/>
    <s v="OFF-FA-10002983"/>
    <x v="1"/>
    <s v="Fasteners"/>
    <s v="Advantus SlideClip Paper Clips"/>
    <n v="20000"/>
    <x v="1"/>
    <x v="34"/>
    <n v="0"/>
    <n v="0"/>
    <n v="100000"/>
  </r>
  <r>
    <n v="2544"/>
    <s v="CA-2015-146696"/>
    <d v="2015-12-14T00:00:00"/>
    <x v="1"/>
    <x v="4"/>
    <x v="19"/>
    <x v="2"/>
    <x v="0"/>
    <s v="Rick Duston"/>
    <x v="0"/>
    <x v="21"/>
    <n v="92105"/>
    <s v="OFF-BI-10002432"/>
    <x v="1"/>
    <s v="Binders"/>
    <s v="Wilson Jones Standard D-Ring Binders"/>
    <n v="9000"/>
    <x v="0"/>
    <x v="9"/>
    <n v="0.2"/>
    <n v="3600"/>
    <n v="14400"/>
  </r>
  <r>
    <n v="2545"/>
    <s v="CA-2016-128972"/>
    <d v="2016-11-13T00:00:00"/>
    <x v="0"/>
    <x v="0"/>
    <x v="7"/>
    <x v="2"/>
    <x v="0"/>
    <s v="Tom Stivers"/>
    <x v="1"/>
    <x v="12"/>
    <n v="73120"/>
    <s v="FUR-FU-10003096"/>
    <x v="0"/>
    <s v="Furnishings"/>
    <s v="Master Giant Foot Doorstop, Safety Yellow"/>
    <n v="31000"/>
    <x v="6"/>
    <x v="351"/>
    <n v="0"/>
    <n v="0"/>
    <n v="124000"/>
  </r>
  <r>
    <n v="2546"/>
    <s v="CA-2017-128335"/>
    <d v="2017-09-29T00:00:00"/>
    <x v="3"/>
    <x v="8"/>
    <x v="25"/>
    <x v="2"/>
    <x v="0"/>
    <s v="Joseph Airdo"/>
    <x v="0"/>
    <x v="14"/>
    <n v="10550"/>
    <s v="OFF-EN-10001539"/>
    <x v="1"/>
    <s v="Envelopes"/>
    <s v="Staple envelope"/>
    <n v="25000"/>
    <x v="3"/>
    <x v="36"/>
    <n v="0"/>
    <n v="0"/>
    <n v="75000"/>
  </r>
  <r>
    <n v="2547"/>
    <s v="CA-2015-154886"/>
    <d v="2015-11-08T00:00:00"/>
    <x v="1"/>
    <x v="0"/>
    <x v="0"/>
    <x v="3"/>
    <x v="2"/>
    <s v="Shaun Weien"/>
    <x v="0"/>
    <x v="24"/>
    <n v="94109"/>
    <s v="TEC-AC-10001956"/>
    <x v="2"/>
    <s v="Accessories"/>
    <s v="Microsoft Arc Touch Mouse"/>
    <n v="120000"/>
    <x v="0"/>
    <x v="139"/>
    <n v="0"/>
    <n v="0"/>
    <n v="240000"/>
  </r>
  <r>
    <n v="2548"/>
    <s v="CA-2016-111213"/>
    <d v="2016-04-01T00:00:00"/>
    <x v="0"/>
    <x v="3"/>
    <x v="26"/>
    <x v="3"/>
    <x v="0"/>
    <s v="Frank Preis"/>
    <x v="0"/>
    <x v="33"/>
    <n v="10009"/>
    <s v="FUR-CH-10000454"/>
    <x v="0"/>
    <s v="Chairs"/>
    <s v="Hon Deluxe Fabric Upholstered Stacking Chairs, Rounded Back"/>
    <n v="659000"/>
    <x v="4"/>
    <x v="881"/>
    <n v="0.1"/>
    <n v="395400"/>
    <n v="3558600"/>
  </r>
  <r>
    <n v="2549"/>
    <s v="CA-2017-161333"/>
    <d v="2017-02-02T00:00:00"/>
    <x v="3"/>
    <x v="11"/>
    <x v="28"/>
    <x v="1"/>
    <x v="0"/>
    <s v="John Lee"/>
    <x v="0"/>
    <x v="32"/>
    <n v="90045"/>
    <s v="FUR-FU-10003039"/>
    <x v="0"/>
    <s v="Furnishings"/>
    <s v="Howard Miller 11-1/2&quot; Diameter Grantwood Wall Clock"/>
    <n v="35000"/>
    <x v="0"/>
    <x v="148"/>
    <n v="0"/>
    <n v="0"/>
    <n v="70000"/>
  </r>
  <r>
    <n v="2550"/>
    <s v="CA-2017-128734"/>
    <d v="2017-12-24T00:00:00"/>
    <x v="3"/>
    <x v="4"/>
    <x v="16"/>
    <x v="4"/>
    <x v="0"/>
    <s v="James Lanier"/>
    <x v="2"/>
    <x v="32"/>
    <n v="85224"/>
    <s v="FUR-FU-10001731"/>
    <x v="0"/>
    <s v="Furnishings"/>
    <s v="Acrylic Self-Standing Desk Frames"/>
    <n v="9000"/>
    <x v="6"/>
    <x v="239"/>
    <n v="0.2"/>
    <n v="7200"/>
    <n v="28800"/>
  </r>
  <r>
    <n v="2551"/>
    <s v="CA-2014-141796"/>
    <d v="2014-06-21T00:00:00"/>
    <x v="2"/>
    <x v="1"/>
    <x v="30"/>
    <x v="3"/>
    <x v="0"/>
    <s v="James Galang"/>
    <x v="0"/>
    <x v="23"/>
    <n v="11561"/>
    <s v="TEC-PH-10001578"/>
    <x v="2"/>
    <s v="Phones"/>
    <s v="Polycom SoundStation2 EX Conference phone"/>
    <n v="486000"/>
    <x v="3"/>
    <x v="882"/>
    <n v="0"/>
    <n v="0"/>
    <n v="1458000"/>
  </r>
  <r>
    <n v="2552"/>
    <s v="CA-2017-125101"/>
    <d v="2017-03-06T00:00:00"/>
    <x v="3"/>
    <x v="10"/>
    <x v="24"/>
    <x v="1"/>
    <x v="0"/>
    <s v="Sally Hughsby"/>
    <x v="1"/>
    <x v="11"/>
    <n v="94109"/>
    <s v="OFF-ST-10000675"/>
    <x v="1"/>
    <s v="Storage"/>
    <s v="File Shuttle II and Handi-File, Black"/>
    <n v="306000"/>
    <x v="0"/>
    <x v="883"/>
    <n v="0"/>
    <n v="0"/>
    <n v="612000"/>
  </r>
  <r>
    <n v="2553"/>
    <s v="CA-2017-169929"/>
    <d v="2017-09-25T00:00:00"/>
    <x v="3"/>
    <x v="8"/>
    <x v="10"/>
    <x v="0"/>
    <x v="0"/>
    <s v="Luke Schmidt"/>
    <x v="1"/>
    <x v="33"/>
    <n v="59601"/>
    <s v="OFF-ST-10002352"/>
    <x v="1"/>
    <s v="Storage"/>
    <s v="Iris Project Case"/>
    <n v="64000"/>
    <x v="1"/>
    <x v="383"/>
    <n v="0"/>
    <n v="0"/>
    <n v="320000"/>
  </r>
  <r>
    <n v="2554"/>
    <s v="US-2014-121566"/>
    <d v="2014-06-30T00:00:00"/>
    <x v="2"/>
    <x v="1"/>
    <x v="17"/>
    <x v="3"/>
    <x v="4"/>
    <s v="Cari Schnelling"/>
    <x v="0"/>
    <x v="6"/>
    <n v="10011"/>
    <s v="OFF-BI-10004528"/>
    <x v="1"/>
    <s v="Binders"/>
    <s v="Cardinal Poly Pocket Divider Pockets for Ring Binders"/>
    <n v="11000"/>
    <x v="8"/>
    <x v="296"/>
    <n v="0.2"/>
    <n v="2200"/>
    <n v="8800"/>
  </r>
  <r>
    <n v="2555"/>
    <s v="US-2015-124219"/>
    <d v="2015-08-07T00:00:00"/>
    <x v="1"/>
    <x v="6"/>
    <x v="29"/>
    <x v="2"/>
    <x v="0"/>
    <s v="Kelly Williams"/>
    <x v="0"/>
    <x v="13"/>
    <n v="63122"/>
    <s v="OFF-BI-10002215"/>
    <x v="1"/>
    <s v="Binders"/>
    <s v="Wilson Jones Hanging View Binder, White, 1&quot;"/>
    <n v="15000"/>
    <x v="6"/>
    <x v="31"/>
    <n v="0"/>
    <n v="0"/>
    <n v="60000"/>
  </r>
  <r>
    <n v="2556"/>
    <s v="CA-2017-163006"/>
    <d v="2017-06-30T00:00:00"/>
    <x v="3"/>
    <x v="1"/>
    <x v="17"/>
    <x v="3"/>
    <x v="4"/>
    <s v="Gary Hansen"/>
    <x v="2"/>
    <x v="13"/>
    <n v="60653"/>
    <s v="TEC-PH-10002584"/>
    <x v="2"/>
    <s v="Phones"/>
    <s v="Samsung Galaxy S4"/>
    <n v="1002000"/>
    <x v="0"/>
    <x v="884"/>
    <n v="0.2"/>
    <n v="400800"/>
    <n v="1603200"/>
  </r>
  <r>
    <n v="2557"/>
    <s v="CA-2015-156146"/>
    <d v="2015-10-26T00:00:00"/>
    <x v="1"/>
    <x v="2"/>
    <x v="20"/>
    <x v="0"/>
    <x v="4"/>
    <s v="Andrew Gjertsen"/>
    <x v="1"/>
    <x v="8"/>
    <n v="85345"/>
    <s v="TEC-PH-10001700"/>
    <x v="2"/>
    <s v="Phones"/>
    <s v="Panasonic KX-TG6844B Expandable Digital Cordless Telephone"/>
    <n v="106000"/>
    <x v="0"/>
    <x v="168"/>
    <n v="0.2"/>
    <n v="42400"/>
    <n v="169600"/>
  </r>
  <r>
    <n v="2558"/>
    <s v="CA-2014-111192"/>
    <d v="2014-07-30T00:00:00"/>
    <x v="2"/>
    <x v="7"/>
    <x v="17"/>
    <x v="3"/>
    <x v="0"/>
    <s v="Tom Stivers"/>
    <x v="1"/>
    <x v="19"/>
    <n v="98103"/>
    <s v="FUR-BO-10002916"/>
    <x v="0"/>
    <s v="Bookcases"/>
    <s v="Rush Hierlooms Collection 1&quot; Thick Stackable Bookcases"/>
    <n v="436000"/>
    <x v="7"/>
    <x v="791"/>
    <n v="0"/>
    <n v="0"/>
    <n v="3488000"/>
  </r>
  <r>
    <n v="2559"/>
    <s v="CA-2016-115378"/>
    <d v="2016-11-18T00:00:00"/>
    <x v="0"/>
    <x v="0"/>
    <x v="15"/>
    <x v="2"/>
    <x v="0"/>
    <s v="Ashley Jarboe"/>
    <x v="0"/>
    <x v="10"/>
    <n v="48180"/>
    <s v="FUR-CH-10000863"/>
    <x v="0"/>
    <s v="Chairs"/>
    <s v="Novimex Swivel Fabric Task Chair"/>
    <n v="302000"/>
    <x v="0"/>
    <x v="39"/>
    <n v="0"/>
    <n v="0"/>
    <n v="604000"/>
  </r>
  <r>
    <n v="2560"/>
    <s v="CA-2015-161627"/>
    <d v="2015-07-06T00:00:00"/>
    <x v="1"/>
    <x v="7"/>
    <x v="24"/>
    <x v="1"/>
    <x v="0"/>
    <s v="Sarah Jordon"/>
    <x v="0"/>
    <x v="7"/>
    <n v="91104"/>
    <s v="FUR-CH-10003968"/>
    <x v="0"/>
    <s v="Chairs"/>
    <s v="Novimex Turbo Task Chair"/>
    <n v="213000"/>
    <x v="3"/>
    <x v="693"/>
    <n v="0.2"/>
    <n v="127800"/>
    <n v="511200"/>
  </r>
  <r>
    <n v="2561"/>
    <s v="CA-2014-121006"/>
    <d v="2014-11-10T00:00:00"/>
    <x v="2"/>
    <x v="0"/>
    <x v="13"/>
    <x v="0"/>
    <x v="0"/>
    <s v="Sam Craven"/>
    <x v="0"/>
    <x v="23"/>
    <n v="48640"/>
    <s v="OFF-AR-10001149"/>
    <x v="1"/>
    <s v="Art"/>
    <s v="Avery Hi-Liter Comfort Grip Fluorescent Highlighter, Yellow Ink"/>
    <n v="4000"/>
    <x v="0"/>
    <x v="100"/>
    <n v="0"/>
    <n v="0"/>
    <n v="8000"/>
  </r>
  <r>
    <n v="2562"/>
    <s v="CA-2016-122903"/>
    <d v="2016-05-27T00:00:00"/>
    <x v="0"/>
    <x v="5"/>
    <x v="8"/>
    <x v="2"/>
    <x v="4"/>
    <s v="Laura Armstrong"/>
    <x v="1"/>
    <x v="2"/>
    <n v="48205"/>
    <s v="FUR-CH-10002024"/>
    <x v="0"/>
    <s v="Chairs"/>
    <s v="HON 5400 Series Task Chairs for Big and Tall"/>
    <n v="1122000"/>
    <x v="1"/>
    <x v="885"/>
    <n v="0"/>
    <n v="0"/>
    <n v="5610000"/>
  </r>
  <r>
    <n v="2563"/>
    <s v="CA-2015-107741"/>
    <d v="2015-03-08T00:00:00"/>
    <x v="1"/>
    <x v="10"/>
    <x v="0"/>
    <x v="2"/>
    <x v="0"/>
    <s v="Fred Chung"/>
    <x v="1"/>
    <x v="25"/>
    <n v="81001"/>
    <s v="OFF-AR-10002399"/>
    <x v="1"/>
    <s v="Art"/>
    <s v="Dixon Prang Watercolor Pencils, 10-Color Set with Brush"/>
    <n v="5000"/>
    <x v="8"/>
    <x v="30"/>
    <n v="0.2"/>
    <n v="1000"/>
    <n v="4000"/>
  </r>
  <r>
    <n v="2564"/>
    <s v="CA-2017-106432"/>
    <d v="2017-10-19T00:00:00"/>
    <x v="3"/>
    <x v="2"/>
    <x v="12"/>
    <x v="1"/>
    <x v="4"/>
    <s v="Christina Anderson"/>
    <x v="0"/>
    <x v="11"/>
    <n v="76706"/>
    <s v="OFF-BI-10002799"/>
    <x v="1"/>
    <s v="Binders"/>
    <s v="SlimView Poly Binder, 3/8&quot;"/>
    <n v="9000"/>
    <x v="0"/>
    <x v="9"/>
    <n v="0.8"/>
    <n v="14400"/>
    <n v="3600"/>
  </r>
  <r>
    <n v="2565"/>
    <s v="CA-2016-148908"/>
    <d v="2016-11-05T00:00:00"/>
    <x v="0"/>
    <x v="0"/>
    <x v="5"/>
    <x v="3"/>
    <x v="0"/>
    <s v="Joseph Holt"/>
    <x v="0"/>
    <x v="9"/>
    <n v="94109"/>
    <s v="OFF-BI-10002082"/>
    <x v="1"/>
    <s v="Binders"/>
    <s v="GBC Twin Loop Wire Binding Elements"/>
    <n v="20000"/>
    <x v="0"/>
    <x v="144"/>
    <n v="0.2"/>
    <n v="8000"/>
    <n v="32000"/>
  </r>
  <r>
    <n v="2566"/>
    <s v="CA-2016-123015"/>
    <d v="2016-12-26T00:00:00"/>
    <x v="0"/>
    <x v="4"/>
    <x v="20"/>
    <x v="2"/>
    <x v="1"/>
    <s v="Anthony Johnson"/>
    <x v="1"/>
    <x v="27"/>
    <n v="10024"/>
    <s v="OFF-BI-10004967"/>
    <x v="1"/>
    <s v="Binders"/>
    <s v="Round Ring Binders"/>
    <n v="3000"/>
    <x v="3"/>
    <x v="224"/>
    <n v="0.2"/>
    <n v="1800"/>
    <n v="7200"/>
  </r>
  <r>
    <n v="2567"/>
    <s v="US-2015-120502"/>
    <d v="2015-04-13T00:00:00"/>
    <x v="1"/>
    <x v="3"/>
    <x v="7"/>
    <x v="0"/>
    <x v="4"/>
    <s v="Bill Tyler"/>
    <x v="1"/>
    <x v="5"/>
    <n v="90036"/>
    <s v="FUR-FU-10004973"/>
    <x v="0"/>
    <s v="Furnishings"/>
    <s v="Flat Face Poster Frame"/>
    <n v="23000"/>
    <x v="0"/>
    <x v="170"/>
    <n v="0"/>
    <n v="0"/>
    <n v="46000"/>
  </r>
  <r>
    <n v="2568"/>
    <s v="CA-2017-108749"/>
    <d v="2017-09-12T00:00:00"/>
    <x v="3"/>
    <x v="8"/>
    <x v="1"/>
    <x v="2"/>
    <x v="3"/>
    <s v="Don Jones"/>
    <x v="1"/>
    <x v="35"/>
    <n v="2895"/>
    <s v="OFF-PA-10003797"/>
    <x v="1"/>
    <s v="Paper"/>
    <s v="Xerox 209"/>
    <n v="46000"/>
    <x v="2"/>
    <x v="238"/>
    <n v="0"/>
    <n v="0"/>
    <n v="322000"/>
  </r>
  <r>
    <n v="2569"/>
    <s v="CA-2017-163335"/>
    <d v="2017-09-24T00:00:00"/>
    <x v="3"/>
    <x v="8"/>
    <x v="16"/>
    <x v="0"/>
    <x v="0"/>
    <s v="Anna Gayman"/>
    <x v="0"/>
    <x v="3"/>
    <n v="31907"/>
    <s v="OFF-ST-10000885"/>
    <x v="1"/>
    <s v="Storage"/>
    <s v="Fellowes Desktop Hanging File Manager"/>
    <n v="41000"/>
    <x v="3"/>
    <x v="221"/>
    <n v="0"/>
    <n v="0"/>
    <n v="123000"/>
  </r>
  <r>
    <n v="2570"/>
    <s v="CA-2015-134719"/>
    <d v="2015-10-10T00:00:00"/>
    <x v="1"/>
    <x v="2"/>
    <x v="13"/>
    <x v="1"/>
    <x v="4"/>
    <s v="John Dryer"/>
    <x v="0"/>
    <x v="29"/>
    <n v="32216"/>
    <s v="OFF-ST-10004459"/>
    <x v="1"/>
    <s v="Storage"/>
    <s v="Tennsco Single-Tier Lockers"/>
    <n v="1802000"/>
    <x v="4"/>
    <x v="581"/>
    <n v="0.2"/>
    <n v="2162400"/>
    <n v="8649600"/>
  </r>
  <r>
    <n v="2571"/>
    <s v="US-2015-154389"/>
    <d v="2015-11-27T00:00:00"/>
    <x v="1"/>
    <x v="0"/>
    <x v="8"/>
    <x v="1"/>
    <x v="4"/>
    <s v="Eugene Hildebrand"/>
    <x v="2"/>
    <x v="18"/>
    <n v="19140"/>
    <s v="TEC-PH-10002789"/>
    <x v="2"/>
    <s v="Phones"/>
    <s v="LG Exalt"/>
    <n v="749000"/>
    <x v="7"/>
    <x v="886"/>
    <n v="0.4"/>
    <n v="2396800"/>
    <n v="3595200"/>
  </r>
  <r>
    <n v="2572"/>
    <s v="CA-2015-115567"/>
    <d v="2015-09-13T00:00:00"/>
    <x v="1"/>
    <x v="8"/>
    <x v="7"/>
    <x v="2"/>
    <x v="4"/>
    <s v="Zuschuss Carroll"/>
    <x v="0"/>
    <x v="9"/>
    <n v="47201"/>
    <s v="TEC-AC-10001314"/>
    <x v="2"/>
    <s v="Accessories"/>
    <s v="Case Logic 2.4GHz Wireless Keyboard"/>
    <n v="100000"/>
    <x v="6"/>
    <x v="122"/>
    <n v="0"/>
    <n v="0"/>
    <n v="400000"/>
  </r>
  <r>
    <n v="2573"/>
    <s v="US-2017-136679"/>
    <d v="2017-11-14T00:00:00"/>
    <x v="3"/>
    <x v="0"/>
    <x v="19"/>
    <x v="3"/>
    <x v="0"/>
    <s v="Xylona Preis"/>
    <x v="0"/>
    <x v="16"/>
    <n v="77506"/>
    <s v="TEC-AC-10004855"/>
    <x v="2"/>
    <s v="Accessories"/>
    <s v="V7 USB Numeric Keypad"/>
    <n v="84000"/>
    <x v="4"/>
    <x v="317"/>
    <n v="0.2"/>
    <n v="100800"/>
    <n v="403200"/>
  </r>
  <r>
    <n v="2574"/>
    <s v="US-2017-141943"/>
    <d v="2017-05-05T00:00:00"/>
    <x v="3"/>
    <x v="5"/>
    <x v="5"/>
    <x v="1"/>
    <x v="0"/>
    <s v="Darren Koutras"/>
    <x v="0"/>
    <x v="34"/>
    <n v="94122"/>
    <s v="OFF-EN-10003448"/>
    <x v="1"/>
    <s v="Envelopes"/>
    <s v="Peel &amp; Seel Recycled Catalog Envelopes, Brown"/>
    <n v="24000"/>
    <x v="0"/>
    <x v="4"/>
    <n v="0"/>
    <n v="0"/>
    <n v="48000"/>
  </r>
  <r>
    <n v="2575"/>
    <s v="CA-2014-101560"/>
    <d v="2014-11-28T00:00:00"/>
    <x v="2"/>
    <x v="0"/>
    <x v="22"/>
    <x v="1"/>
    <x v="0"/>
    <s v="Chris Selesnick"/>
    <x v="1"/>
    <x v="34"/>
    <n v="29203"/>
    <s v="FUR-FU-10003773"/>
    <x v="0"/>
    <s v="Furnishings"/>
    <s v="Eldon Cleatmat Plus Chair Mats for High Pile Carpets"/>
    <n v="191000"/>
    <x v="1"/>
    <x v="887"/>
    <n v="0"/>
    <n v="0"/>
    <n v="955000"/>
  </r>
  <r>
    <n v="2576"/>
    <s v="CA-2014-159709"/>
    <d v="2014-05-10T00:00:00"/>
    <x v="2"/>
    <x v="5"/>
    <x v="13"/>
    <x v="2"/>
    <x v="0"/>
    <s v="Arianne Irving"/>
    <x v="0"/>
    <x v="27"/>
    <n v="98031"/>
    <s v="OFF-EN-10001434"/>
    <x v="1"/>
    <s v="Envelopes"/>
    <s v="Strathmore #10 Envelopes, Ultimate White"/>
    <n v="106000"/>
    <x v="3"/>
    <x v="531"/>
    <n v="0"/>
    <n v="0"/>
    <n v="318000"/>
  </r>
  <r>
    <n v="2577"/>
    <s v="CA-2016-103982"/>
    <d v="2016-03-03T00:00:00"/>
    <x v="0"/>
    <x v="10"/>
    <x v="21"/>
    <x v="0"/>
    <x v="3"/>
    <s v="Alex Avila"/>
    <x v="0"/>
    <x v="10"/>
    <n v="78664"/>
    <s v="OFF-SU-10000151"/>
    <x v="1"/>
    <s v="Supplies"/>
    <s v="High Speed Automatic Electric Letter Opener"/>
    <n v="3931000"/>
    <x v="3"/>
    <x v="888"/>
    <n v="0.2"/>
    <n v="2358600"/>
    <n v="9434400"/>
  </r>
  <r>
    <n v="2578"/>
    <s v="CA-2015-142454"/>
    <d v="2015-08-15T00:00:00"/>
    <x v="1"/>
    <x v="6"/>
    <x v="4"/>
    <x v="1"/>
    <x v="4"/>
    <s v="Richard Eichhorn"/>
    <x v="0"/>
    <x v="23"/>
    <n v="94601"/>
    <s v="FUR-FU-10004018"/>
    <x v="0"/>
    <s v="Furnishings"/>
    <s v="Tensor Computer Mounted Lamp"/>
    <n v="30000"/>
    <x v="2"/>
    <x v="277"/>
    <n v="0"/>
    <n v="0"/>
    <n v="210000"/>
  </r>
  <r>
    <n v="2579"/>
    <s v="CA-2015-102015"/>
    <d v="2015-09-12T00:00:00"/>
    <x v="1"/>
    <x v="8"/>
    <x v="1"/>
    <x v="3"/>
    <x v="0"/>
    <s v="Tamara Manning"/>
    <x v="0"/>
    <x v="26"/>
    <n v="13021"/>
    <s v="OFF-AR-10004685"/>
    <x v="1"/>
    <s v="Art"/>
    <s v="Binney &amp; Smith Crayola Metallic Colored Pencils, 8-Color Set"/>
    <n v="8000"/>
    <x v="0"/>
    <x v="78"/>
    <n v="0"/>
    <n v="0"/>
    <n v="16000"/>
  </r>
  <r>
    <n v="2580"/>
    <s v="CA-2015-156755"/>
    <d v="2015-01-12T00:00:00"/>
    <x v="1"/>
    <x v="9"/>
    <x v="1"/>
    <x v="3"/>
    <x v="0"/>
    <s v="Yana Sorensen"/>
    <x v="1"/>
    <x v="17"/>
    <n v="19711"/>
    <s v="OFF-ST-10002615"/>
    <x v="1"/>
    <s v="Storage"/>
    <s v="Dual Level, Single-Width Filing Carts"/>
    <n v="311000"/>
    <x v="3"/>
    <x v="720"/>
    <n v="0"/>
    <n v="0"/>
    <n v="933000"/>
  </r>
  <r>
    <n v="2581"/>
    <s v="CA-2015-130876"/>
    <d v="2015-05-12T00:00:00"/>
    <x v="1"/>
    <x v="5"/>
    <x v="1"/>
    <x v="2"/>
    <x v="4"/>
    <s v="Annie Zypern"/>
    <x v="0"/>
    <x v="1"/>
    <n v="10024"/>
    <s v="OFF-ST-10004258"/>
    <x v="1"/>
    <s v="Storage"/>
    <s v="Portable Personal File Box"/>
    <n v="37000"/>
    <x v="3"/>
    <x v="176"/>
    <n v="0"/>
    <n v="0"/>
    <n v="111000"/>
  </r>
  <r>
    <n v="2582"/>
    <s v="CA-2016-145898"/>
    <d v="2016-09-26T00:00:00"/>
    <x v="0"/>
    <x v="8"/>
    <x v="20"/>
    <x v="2"/>
    <x v="0"/>
    <s v="Chuck Magee"/>
    <x v="0"/>
    <x v="6"/>
    <n v="92374"/>
    <s v="OFF-ST-10004507"/>
    <x v="1"/>
    <s v="Storage"/>
    <s v="Advantus Rolling Storage Box"/>
    <n v="52000"/>
    <x v="3"/>
    <x v="19"/>
    <n v="0"/>
    <n v="0"/>
    <n v="156000"/>
  </r>
  <r>
    <n v="2583"/>
    <s v="US-2017-159562"/>
    <d v="2017-09-09T00:00:00"/>
    <x v="3"/>
    <x v="8"/>
    <x v="3"/>
    <x v="2"/>
    <x v="0"/>
    <s v="Joy Bell-"/>
    <x v="0"/>
    <x v="21"/>
    <n v="48066"/>
    <s v="OFF-EN-10000461"/>
    <x v="1"/>
    <s v="Envelopes"/>
    <s v="#10- 4 1/8&quot; x 9 1/2&quot; Recycled Envelopes"/>
    <n v="18000"/>
    <x v="0"/>
    <x v="239"/>
    <n v="0"/>
    <n v="0"/>
    <n v="36000"/>
  </r>
  <r>
    <n v="2584"/>
    <s v="CA-2017-134635"/>
    <d v="2017-04-15T00:00:00"/>
    <x v="3"/>
    <x v="3"/>
    <x v="4"/>
    <x v="0"/>
    <x v="3"/>
    <s v="Noel Staavos"/>
    <x v="1"/>
    <x v="31"/>
    <n v="90049"/>
    <s v="OFF-PA-10002254"/>
    <x v="1"/>
    <s v="Paper"/>
    <s v="Xerox 1883"/>
    <n v="27000"/>
    <x v="3"/>
    <x v="164"/>
    <n v="0"/>
    <n v="0"/>
    <n v="81000"/>
  </r>
  <r>
    <n v="2585"/>
    <s v="CA-2017-167080"/>
    <d v="2017-06-10T00:00:00"/>
    <x v="3"/>
    <x v="1"/>
    <x v="13"/>
    <x v="2"/>
    <x v="0"/>
    <s v="Linda Cazamias"/>
    <x v="1"/>
    <x v="24"/>
    <n v="10011"/>
    <s v="OFF-AR-10001868"/>
    <x v="1"/>
    <s v="Art"/>
    <s v="Prang Dustless Chalk Sticks"/>
    <n v="7000"/>
    <x v="1"/>
    <x v="188"/>
    <n v="0"/>
    <n v="0"/>
    <n v="35000"/>
  </r>
  <r>
    <n v="2586"/>
    <s v="CA-2017-145653"/>
    <d v="2017-09-01T00:00:00"/>
    <x v="3"/>
    <x v="8"/>
    <x v="26"/>
    <x v="0"/>
    <x v="0"/>
    <s v="Cynthia Arntzen"/>
    <x v="0"/>
    <x v="1"/>
    <n v="48205"/>
    <s v="FUR-CH-10004875"/>
    <x v="0"/>
    <s v="Chairs"/>
    <s v="Harbour Creations 67200 Series Stacking Chairs"/>
    <n v="114000"/>
    <x v="2"/>
    <x v="889"/>
    <n v="0"/>
    <n v="0"/>
    <n v="798000"/>
  </r>
  <r>
    <n v="2587"/>
    <s v="CA-2014-140487"/>
    <d v="2014-06-14T00:00:00"/>
    <x v="2"/>
    <x v="1"/>
    <x v="19"/>
    <x v="3"/>
    <x v="0"/>
    <s v="Sharelle Roach"/>
    <x v="2"/>
    <x v="26"/>
    <n v="48234"/>
    <s v="FUR-BO-10000711"/>
    <x v="0"/>
    <s v="Bookcases"/>
    <s v="Hon Metal Bookcases, Gray"/>
    <n v="639000"/>
    <x v="3"/>
    <x v="890"/>
    <n v="0"/>
    <n v="0"/>
    <n v="1917000"/>
  </r>
  <r>
    <n v="2588"/>
    <s v="CA-2017-117401"/>
    <d v="2017-05-18T00:00:00"/>
    <x v="3"/>
    <x v="5"/>
    <x v="15"/>
    <x v="3"/>
    <x v="0"/>
    <s v="Paul Prost"/>
    <x v="2"/>
    <x v="30"/>
    <n v="65807"/>
    <s v="OFF-AP-10000938"/>
    <x v="1"/>
    <s v="Appliances"/>
    <s v="Avanti 1.7 Cu. Ft. Refrigerator"/>
    <n v="707000"/>
    <x v="2"/>
    <x v="891"/>
    <n v="0"/>
    <n v="0"/>
    <n v="4949000"/>
  </r>
  <r>
    <n v="2589"/>
    <s v="US-2017-109582"/>
    <d v="2017-09-12T00:00:00"/>
    <x v="3"/>
    <x v="8"/>
    <x v="1"/>
    <x v="2"/>
    <x v="4"/>
    <s v="John Murray"/>
    <x v="0"/>
    <x v="5"/>
    <n v="90036"/>
    <s v="OFF-PA-10004071"/>
    <x v="1"/>
    <s v="Paper"/>
    <s v="Eaton Premium Continuous-Feed Paper, 25% Cotton, Letter Size, White, 1000 Shts/Box"/>
    <n v="56000"/>
    <x v="3"/>
    <x v="173"/>
    <n v="0"/>
    <n v="0"/>
    <n v="168000"/>
  </r>
  <r>
    <n v="2590"/>
    <s v="CA-2016-119865"/>
    <d v="2016-06-21T00:00:00"/>
    <x v="0"/>
    <x v="1"/>
    <x v="30"/>
    <x v="0"/>
    <x v="0"/>
    <s v="Adam Shillingsburg"/>
    <x v="0"/>
    <x v="13"/>
    <n v="10011"/>
    <s v="OFF-BI-10001553"/>
    <x v="1"/>
    <s v="Binders"/>
    <s v="SpineVue Locking Slant-D Ring Binders by Cardinal"/>
    <n v="14000"/>
    <x v="1"/>
    <x v="148"/>
    <n v="0.2"/>
    <n v="14000"/>
    <n v="56000"/>
  </r>
  <r>
    <n v="2591"/>
    <s v="US-2014-147648"/>
    <d v="2014-11-26T00:00:00"/>
    <x v="2"/>
    <x v="0"/>
    <x v="20"/>
    <x v="2"/>
    <x v="4"/>
    <s v="Lindsay Shagiari"/>
    <x v="2"/>
    <x v="30"/>
    <n v="94109"/>
    <s v="OFF-PA-10001033"/>
    <x v="1"/>
    <s v="Paper"/>
    <s v="Xerox 1893"/>
    <n v="82000"/>
    <x v="0"/>
    <x v="462"/>
    <n v="0"/>
    <n v="0"/>
    <n v="164000"/>
  </r>
  <r>
    <n v="2592"/>
    <s v="CA-2017-124436"/>
    <d v="2017-03-19T00:00:00"/>
    <x v="3"/>
    <x v="10"/>
    <x v="12"/>
    <x v="0"/>
    <x v="0"/>
    <s v="Sue Ann Reed"/>
    <x v="0"/>
    <x v="28"/>
    <n v="93727"/>
    <s v="OFF-BI-10001553"/>
    <x v="1"/>
    <s v="Binders"/>
    <s v="SpineVue Locking Slant-D Ring Binders by Cardinal"/>
    <n v="14000"/>
    <x v="0"/>
    <x v="26"/>
    <n v="0.2"/>
    <n v="5600"/>
    <n v="22400"/>
  </r>
  <r>
    <n v="2593"/>
    <s v="CA-2014-115084"/>
    <d v="2014-10-18T00:00:00"/>
    <x v="2"/>
    <x v="2"/>
    <x v="15"/>
    <x v="2"/>
    <x v="4"/>
    <s v="Luke Schmidt"/>
    <x v="1"/>
    <x v="2"/>
    <n v="71854"/>
    <s v="FUR-CH-10004626"/>
    <x v="0"/>
    <s v="Chairs"/>
    <s v="Office Star Flex Back Scooter Chair with Aluminum Finish Frame"/>
    <n v="606000"/>
    <x v="4"/>
    <x v="892"/>
    <n v="0"/>
    <n v="0"/>
    <n v="3636000"/>
  </r>
  <r>
    <n v="2594"/>
    <s v="CA-2017-131037"/>
    <d v="2017-08-22T00:00:00"/>
    <x v="3"/>
    <x v="6"/>
    <x v="6"/>
    <x v="1"/>
    <x v="0"/>
    <s v="Tony Molinari"/>
    <x v="0"/>
    <x v="3"/>
    <n v="94110"/>
    <s v="FUR-TA-10001768"/>
    <x v="0"/>
    <s v="Tables"/>
    <s v="Hon Racetrack Conference Tables"/>
    <n v="788000"/>
    <x v="8"/>
    <x v="726"/>
    <n v="0.2"/>
    <n v="157600"/>
    <n v="630400"/>
  </r>
  <r>
    <n v="2595"/>
    <s v="CA-2016-111143"/>
    <d v="2016-11-19T00:00:00"/>
    <x v="0"/>
    <x v="0"/>
    <x v="12"/>
    <x v="2"/>
    <x v="0"/>
    <s v="Tim Taslimi"/>
    <x v="1"/>
    <x v="29"/>
    <n v="46203"/>
    <s v="OFF-AP-10001947"/>
    <x v="1"/>
    <s v="Appliances"/>
    <s v="Acco 6 Outlet Guardian Premium Plus Surge Suppressor"/>
    <n v="74000"/>
    <x v="3"/>
    <x v="893"/>
    <n v="0"/>
    <n v="0"/>
    <n v="222000"/>
  </r>
  <r>
    <n v="2596"/>
    <s v="CA-2014-166744"/>
    <d v="2014-09-20T00:00:00"/>
    <x v="2"/>
    <x v="8"/>
    <x v="14"/>
    <x v="0"/>
    <x v="4"/>
    <s v="Duane Noonan"/>
    <x v="0"/>
    <x v="0"/>
    <n v="21044"/>
    <s v="FUR-FU-10004952"/>
    <x v="0"/>
    <s v="Furnishings"/>
    <s v="C-Line Cubicle Keepers Polyproplyene Holder w/Velcro Back, 8-1/2x11, 25/Bx"/>
    <n v="110000"/>
    <x v="3"/>
    <x v="589"/>
    <n v="0"/>
    <n v="0"/>
    <n v="330000"/>
  </r>
  <r>
    <n v="2597"/>
    <s v="CA-2016-116561"/>
    <d v="2016-09-11T00:00:00"/>
    <x v="0"/>
    <x v="8"/>
    <x v="2"/>
    <x v="0"/>
    <x v="3"/>
    <s v="Eugene Barchas"/>
    <x v="0"/>
    <x v="9"/>
    <n v="95123"/>
    <s v="OFF-ST-10004186"/>
    <x v="1"/>
    <s v="Storage"/>
    <s v="Stur-D-Stor Shelving, Vertical 5-Shelf: 72&quot;H x 36&quot;W x 18 1/2&quot;D"/>
    <n v="666000"/>
    <x v="3"/>
    <x v="894"/>
    <n v="0"/>
    <n v="0"/>
    <n v="1998000"/>
  </r>
  <r>
    <n v="2598"/>
    <s v="CA-2016-110730"/>
    <d v="2016-09-23T00:00:00"/>
    <x v="0"/>
    <x v="8"/>
    <x v="27"/>
    <x v="2"/>
    <x v="0"/>
    <s v="Candace McMahon"/>
    <x v="1"/>
    <x v="5"/>
    <n v="98115"/>
    <s v="OFF-SU-10004737"/>
    <x v="1"/>
    <s v="Supplies"/>
    <s v="Acme Design Stainless Steel Bent Scissors"/>
    <n v="14000"/>
    <x v="0"/>
    <x v="26"/>
    <n v="0"/>
    <n v="0"/>
    <n v="28000"/>
  </r>
  <r>
    <n v="2599"/>
    <s v="CA-2017-146367"/>
    <d v="2017-08-04T00:00:00"/>
    <x v="3"/>
    <x v="6"/>
    <x v="18"/>
    <x v="2"/>
    <x v="4"/>
    <s v="Harry Marie"/>
    <x v="1"/>
    <x v="19"/>
    <n v="75007"/>
    <s v="OFF-BI-10002827"/>
    <x v="1"/>
    <s v="Binders"/>
    <s v="Avery Durable Poly Binders"/>
    <n v="12000"/>
    <x v="3"/>
    <x v="239"/>
    <n v="0.8"/>
    <n v="28800"/>
    <n v="7200"/>
  </r>
  <r>
    <n v="2600"/>
    <s v="CA-2016-149454"/>
    <d v="2016-07-25T00:00:00"/>
    <x v="0"/>
    <x v="7"/>
    <x v="10"/>
    <x v="2"/>
    <x v="3"/>
    <s v="Katherine Murray"/>
    <x v="2"/>
    <x v="9"/>
    <n v="22204"/>
    <s v="OFF-BI-10003694"/>
    <x v="1"/>
    <s v="Binders"/>
    <s v="Avery 3 1/2&quot; Diskette Storage Pages, 10/Pack"/>
    <n v="51000"/>
    <x v="8"/>
    <x v="388"/>
    <n v="0"/>
    <n v="0"/>
    <n v="51000"/>
  </r>
  <r>
    <n v="2601"/>
    <s v="CA-2016-156265"/>
    <d v="2016-08-02T00:00:00"/>
    <x v="0"/>
    <x v="6"/>
    <x v="28"/>
    <x v="3"/>
    <x v="0"/>
    <s v="Barry Französisch"/>
    <x v="1"/>
    <x v="23"/>
    <n v="90032"/>
    <s v="FUR-TA-10001691"/>
    <x v="0"/>
    <s v="Tables"/>
    <s v="Barricks Non-Folding Utility Table with Steel Legs, Laminate Tops"/>
    <n v="137000"/>
    <x v="0"/>
    <x v="895"/>
    <n v="0.2"/>
    <n v="54800"/>
    <n v="219200"/>
  </r>
  <r>
    <n v="2602"/>
    <s v="US-2015-168914"/>
    <d v="2015-05-21T00:00:00"/>
    <x v="1"/>
    <x v="5"/>
    <x v="30"/>
    <x v="4"/>
    <x v="0"/>
    <s v="Joel Eaton"/>
    <x v="0"/>
    <x v="34"/>
    <n v="60423"/>
    <s v="OFF-AP-10000358"/>
    <x v="1"/>
    <s v="Appliances"/>
    <s v="Fellowes Basic Home/Office Series Surge Protectors"/>
    <n v="78000"/>
    <x v="7"/>
    <x v="154"/>
    <n v="0.8"/>
    <n v="499200"/>
    <n v="124800"/>
  </r>
  <r>
    <n v="2603"/>
    <s v="US-2017-110989"/>
    <d v="2017-11-03T00:00:00"/>
    <x v="3"/>
    <x v="0"/>
    <x v="21"/>
    <x v="0"/>
    <x v="0"/>
    <s v="Eva Jacobs"/>
    <x v="0"/>
    <x v="13"/>
    <n v="98105"/>
    <s v="TEC-AC-10002345"/>
    <x v="2"/>
    <s v="Accessories"/>
    <s v="HP Standard 104 key PS/2 Keyboard"/>
    <n v="29000"/>
    <x v="3"/>
    <x v="192"/>
    <n v="0"/>
    <n v="0"/>
    <n v="87000"/>
  </r>
  <r>
    <n v="2604"/>
    <s v="CA-2015-106215"/>
    <d v="2015-04-16T00:00:00"/>
    <x v="1"/>
    <x v="3"/>
    <x v="9"/>
    <x v="1"/>
    <x v="0"/>
    <s v="Brad Norvell"/>
    <x v="1"/>
    <x v="3"/>
    <n v="19143"/>
    <s v="OFF-FA-10001229"/>
    <x v="1"/>
    <s v="Fasteners"/>
    <s v="Staples"/>
    <n v="8000"/>
    <x v="6"/>
    <x v="276"/>
    <n v="0.2"/>
    <n v="6400"/>
    <n v="25600"/>
  </r>
  <r>
    <n v="2605"/>
    <s v="US-2016-169369"/>
    <d v="2016-12-12T00:00:00"/>
    <x v="0"/>
    <x v="4"/>
    <x v="1"/>
    <x v="0"/>
    <x v="2"/>
    <s v="Erin Creighton"/>
    <x v="0"/>
    <x v="16"/>
    <n v="31907"/>
    <s v="TEC-AC-10001314"/>
    <x v="2"/>
    <s v="Accessories"/>
    <s v="Case Logic 2.4GHz Wireless Keyboard"/>
    <n v="100000"/>
    <x v="1"/>
    <x v="470"/>
    <n v="0"/>
    <n v="0"/>
    <n v="500000"/>
  </r>
  <r>
    <n v="2606"/>
    <s v="CA-2015-132318"/>
    <d v="2015-10-30T00:00:00"/>
    <x v="1"/>
    <x v="2"/>
    <x v="17"/>
    <x v="1"/>
    <x v="2"/>
    <s v="Thomas Thornton"/>
    <x v="0"/>
    <x v="21"/>
    <n v="23464"/>
    <s v="OFF-AP-10000026"/>
    <x v="1"/>
    <s v="Appliances"/>
    <s v="Tripp Lite Isotel 6 Outlet Surge Protector with Fax/Modem Protection"/>
    <n v="122000"/>
    <x v="3"/>
    <x v="727"/>
    <n v="0"/>
    <n v="0"/>
    <n v="366000"/>
  </r>
  <r>
    <n v="2607"/>
    <s v="US-2014-131982"/>
    <d v="2014-03-07T00:00:00"/>
    <x v="2"/>
    <x v="10"/>
    <x v="29"/>
    <x v="2"/>
    <x v="0"/>
    <s v="Nora Pelletier"/>
    <x v="2"/>
    <x v="5"/>
    <n v="98198"/>
    <s v="OFF-BI-10004224"/>
    <x v="1"/>
    <s v="Binders"/>
    <s v="Catalog Binders with Expanding Posts"/>
    <n v="122000"/>
    <x v="0"/>
    <x v="592"/>
    <n v="0.2"/>
    <n v="48800"/>
    <n v="195200"/>
  </r>
  <r>
    <n v="2608"/>
    <s v="CA-2015-125185"/>
    <d v="2015-03-05T00:00:00"/>
    <x v="1"/>
    <x v="10"/>
    <x v="5"/>
    <x v="0"/>
    <x v="0"/>
    <s v="Alan Haines"/>
    <x v="1"/>
    <x v="22"/>
    <n v="18018"/>
    <s v="FUR-CH-10002647"/>
    <x v="0"/>
    <s v="Chairs"/>
    <s v="Situations Contoured Folding Chairs, 4/Set"/>
    <n v="284000"/>
    <x v="0"/>
    <x v="896"/>
    <n v="0.3"/>
    <n v="170400"/>
    <n v="397600"/>
  </r>
  <r>
    <n v="2609"/>
    <s v="CA-2016-130078"/>
    <d v="2016-08-08T00:00:00"/>
    <x v="0"/>
    <x v="6"/>
    <x v="0"/>
    <x v="0"/>
    <x v="0"/>
    <s v="Charles Crestani"/>
    <x v="0"/>
    <x v="18"/>
    <n v="73120"/>
    <s v="OFF-PA-10003270"/>
    <x v="1"/>
    <s v="Paper"/>
    <s v="Xerox 1954"/>
    <n v="34000"/>
    <x v="0"/>
    <x v="389"/>
    <n v="0"/>
    <n v="0"/>
    <n v="68000"/>
  </r>
  <r>
    <n v="2610"/>
    <s v="US-2017-114034"/>
    <d v="2017-01-03T00:00:00"/>
    <x v="3"/>
    <x v="9"/>
    <x v="21"/>
    <x v="2"/>
    <x v="4"/>
    <s v="Delfina Latchford"/>
    <x v="0"/>
    <x v="6"/>
    <n v="91730"/>
    <s v="OFF-PA-10004735"/>
    <x v="1"/>
    <s v="Paper"/>
    <s v="Xerox 1905"/>
    <n v="46000"/>
    <x v="4"/>
    <x v="382"/>
    <n v="0"/>
    <n v="0"/>
    <n v="276000"/>
  </r>
  <r>
    <n v="2611"/>
    <s v="US-2017-115595"/>
    <d v="2017-10-09T00:00:00"/>
    <x v="3"/>
    <x v="2"/>
    <x v="3"/>
    <x v="1"/>
    <x v="0"/>
    <s v="Xylona Preis"/>
    <x v="0"/>
    <x v="18"/>
    <n v="90032"/>
    <s v="OFF-PA-10001745"/>
    <x v="1"/>
    <s v="Paper"/>
    <s v="Wirebound Message Books, 2 7/8&quot; x 5&quot;, 3 Forms per Page"/>
    <n v="46000"/>
    <x v="1"/>
    <x v="897"/>
    <n v="0"/>
    <n v="0"/>
    <n v="230000"/>
  </r>
  <r>
    <n v="2612"/>
    <s v="CA-2017-158722"/>
    <d v="2017-10-20T00:00:00"/>
    <x v="3"/>
    <x v="2"/>
    <x v="14"/>
    <x v="0"/>
    <x v="4"/>
    <s v="Matt Abelman"/>
    <x v="2"/>
    <x v="32"/>
    <n v="19120"/>
    <s v="OFF-PA-10000176"/>
    <x v="1"/>
    <s v="Paper"/>
    <s v="Xerox 1887"/>
    <n v="133000"/>
    <x v="3"/>
    <x v="481"/>
    <n v="0.2"/>
    <n v="79800"/>
    <n v="319200"/>
  </r>
  <r>
    <n v="2613"/>
    <s v="CA-2014-105165"/>
    <d v="2014-09-07T00:00:00"/>
    <x v="2"/>
    <x v="8"/>
    <x v="29"/>
    <x v="3"/>
    <x v="4"/>
    <s v="Sam Zeldin"/>
    <x v="2"/>
    <x v="33"/>
    <n v="77036"/>
    <s v="TEC-PH-10000675"/>
    <x v="2"/>
    <s v="Phones"/>
    <s v="Panasonic KX TS3282B Corded phone"/>
    <n v="197000"/>
    <x v="3"/>
    <x v="576"/>
    <n v="0.2"/>
    <n v="118200"/>
    <n v="472800"/>
  </r>
  <r>
    <n v="2614"/>
    <s v="CA-2017-147452"/>
    <d v="2017-09-30T00:00:00"/>
    <x v="3"/>
    <x v="8"/>
    <x v="17"/>
    <x v="1"/>
    <x v="0"/>
    <s v="Cari Sayre"/>
    <x v="1"/>
    <x v="32"/>
    <n v="98103"/>
    <s v="OFF-PA-10001838"/>
    <x v="1"/>
    <s v="Paper"/>
    <s v="Adams Telephone Message Book W/Dividers/Space For Phone Numbers, 5 1/4&quot;X8 1/2&quot;, 300/Messages"/>
    <n v="6000"/>
    <x v="0"/>
    <x v="92"/>
    <n v="0"/>
    <n v="0"/>
    <n v="12000"/>
  </r>
  <r>
    <n v="2615"/>
    <s v="US-2017-114657"/>
    <d v="2017-11-16T00:00:00"/>
    <x v="3"/>
    <x v="0"/>
    <x v="9"/>
    <x v="3"/>
    <x v="3"/>
    <s v="Mick Hernandez"/>
    <x v="2"/>
    <x v="3"/>
    <n v="10701"/>
    <s v="TEC-MA-10003173"/>
    <x v="2"/>
    <s v="Machines"/>
    <s v="Hewlett-Packard 300S Scientific Calculator"/>
    <n v="53000"/>
    <x v="6"/>
    <x v="168"/>
    <n v="0"/>
    <n v="0"/>
    <n v="212000"/>
  </r>
  <r>
    <n v="2616"/>
    <s v="CA-2017-144484"/>
    <d v="2017-09-11T00:00:00"/>
    <x v="3"/>
    <x v="8"/>
    <x v="2"/>
    <x v="3"/>
    <x v="4"/>
    <s v="Cassandra Brandow"/>
    <x v="0"/>
    <x v="34"/>
    <n v="94110"/>
    <s v="FUR-FU-10000260"/>
    <x v="0"/>
    <s v="Furnishings"/>
    <s v="6&quot; Cubicle Wall Clock, Black"/>
    <n v="33000"/>
    <x v="6"/>
    <x v="257"/>
    <n v="0"/>
    <n v="0"/>
    <n v="132000"/>
  </r>
  <r>
    <n v="2617"/>
    <s v="CA-2017-125913"/>
    <d v="2017-01-16T00:00:00"/>
    <x v="3"/>
    <x v="9"/>
    <x v="9"/>
    <x v="1"/>
    <x v="0"/>
    <s v="Jack O'Briant"/>
    <x v="1"/>
    <x v="4"/>
    <n v="90008"/>
    <s v="FUR-FU-10001487"/>
    <x v="0"/>
    <s v="Furnishings"/>
    <s v="Eldon Expressions Wood and Plastic Desk Accessories, Cherry Wood"/>
    <n v="49000"/>
    <x v="6"/>
    <x v="208"/>
    <n v="0"/>
    <n v="0"/>
    <n v="196000"/>
  </r>
  <r>
    <n v="2618"/>
    <s v="US-2016-158309"/>
    <d v="2016-11-26T00:00:00"/>
    <x v="0"/>
    <x v="0"/>
    <x v="20"/>
    <x v="3"/>
    <x v="0"/>
    <s v="Pete Armstrong"/>
    <x v="2"/>
    <x v="33"/>
    <n v="33142"/>
    <s v="OFF-BI-10000145"/>
    <x v="1"/>
    <s v="Binders"/>
    <s v="Zipper Ring Binder Pockets"/>
    <n v="7000"/>
    <x v="6"/>
    <x v="26"/>
    <n v="0.7"/>
    <n v="19600"/>
    <n v="8400"/>
  </r>
  <r>
    <n v="2619"/>
    <s v="CA-2015-162887"/>
    <d v="2015-11-07T00:00:00"/>
    <x v="1"/>
    <x v="0"/>
    <x v="29"/>
    <x v="0"/>
    <x v="0"/>
    <s v="Stewart Visinsky"/>
    <x v="0"/>
    <x v="20"/>
    <s v="05408"/>
    <s v="FUR-CH-10000595"/>
    <x v="0"/>
    <s v="Chairs"/>
    <s v="Safco Contoured Stacking Chairs"/>
    <n v="191000"/>
    <x v="3"/>
    <x v="806"/>
    <n v="0"/>
    <n v="0"/>
    <n v="573000"/>
  </r>
  <r>
    <n v="2620"/>
    <s v="CA-2017-147333"/>
    <d v="2017-12-14T00:00:00"/>
    <x v="3"/>
    <x v="4"/>
    <x v="19"/>
    <x v="0"/>
    <x v="0"/>
    <s v="Kelly Lampkin"/>
    <x v="1"/>
    <x v="35"/>
    <n v="72701"/>
    <s v="TEC-AC-10004469"/>
    <x v="2"/>
    <s v="Accessories"/>
    <s v="Microsoft Sculpt Comfort Mouse"/>
    <n v="80000"/>
    <x v="6"/>
    <x v="383"/>
    <n v="0"/>
    <n v="0"/>
    <n v="320000"/>
  </r>
  <r>
    <n v="2621"/>
    <s v="CA-2014-113859"/>
    <d v="2014-09-13T00:00:00"/>
    <x v="2"/>
    <x v="8"/>
    <x v="7"/>
    <x v="3"/>
    <x v="0"/>
    <s v="Becky Castell"/>
    <x v="2"/>
    <x v="6"/>
    <n v="79762"/>
    <s v="FUR-CH-10004698"/>
    <x v="0"/>
    <s v="Chairs"/>
    <s v="Padded Folding Chairs, Black, 4/Carton"/>
    <n v="397000"/>
    <x v="4"/>
    <x v="898"/>
    <n v="0.3"/>
    <n v="714600"/>
    <n v="1667400"/>
  </r>
  <r>
    <n v="2622"/>
    <s v="CA-2014-159681"/>
    <d v="2014-12-07T00:00:00"/>
    <x v="2"/>
    <x v="4"/>
    <x v="29"/>
    <x v="0"/>
    <x v="0"/>
    <s v="Patrick O'Brill"/>
    <x v="0"/>
    <x v="2"/>
    <n v="23464"/>
    <s v="OFF-PA-10003641"/>
    <x v="1"/>
    <s v="Paper"/>
    <s v="Xerox 1909"/>
    <n v="80000"/>
    <x v="6"/>
    <x v="383"/>
    <n v="0"/>
    <n v="0"/>
    <n v="320000"/>
  </r>
  <r>
    <n v="2623"/>
    <s v="US-2017-104094"/>
    <d v="2017-09-07T00:00:00"/>
    <x v="3"/>
    <x v="8"/>
    <x v="29"/>
    <x v="0"/>
    <x v="4"/>
    <s v="Anna Gayman"/>
    <x v="0"/>
    <x v="14"/>
    <n v="53209"/>
    <s v="TEC-AC-10002134"/>
    <x v="2"/>
    <s v="Accessories"/>
    <s v="Rosewill 107 Normal Keys USB Wired Standard Keyboard"/>
    <n v="14000"/>
    <x v="8"/>
    <x v="287"/>
    <n v="0"/>
    <n v="0"/>
    <n v="14000"/>
  </r>
  <r>
    <n v="2624"/>
    <s v="CA-2017-152709"/>
    <d v="2017-10-07T00:00:00"/>
    <x v="3"/>
    <x v="2"/>
    <x v="29"/>
    <x v="0"/>
    <x v="1"/>
    <s v="Dean Braden"/>
    <x v="0"/>
    <x v="3"/>
    <n v="48234"/>
    <s v="OFF-ST-10001837"/>
    <x v="1"/>
    <s v="Storage"/>
    <s v="SAFCO Mobile Desk Side File, Wire Frame"/>
    <n v="86000"/>
    <x v="0"/>
    <x v="571"/>
    <n v="0"/>
    <n v="0"/>
    <n v="172000"/>
  </r>
  <r>
    <n v="2625"/>
    <s v="CA-2015-105158"/>
    <d v="2015-09-05T00:00:00"/>
    <x v="1"/>
    <x v="8"/>
    <x v="5"/>
    <x v="0"/>
    <x v="4"/>
    <s v="Sung Pak"/>
    <x v="1"/>
    <x v="7"/>
    <n v="55901"/>
    <s v="FUR-FU-10001706"/>
    <x v="0"/>
    <s v="Furnishings"/>
    <s v="Longer-Life Soft White Bulbs"/>
    <n v="7000"/>
    <x v="0"/>
    <x v="287"/>
    <n v="0"/>
    <n v="0"/>
    <n v="14000"/>
  </r>
  <r>
    <n v="2626"/>
    <s v="CA-2014-133424"/>
    <d v="2014-03-30T00:00:00"/>
    <x v="2"/>
    <x v="10"/>
    <x v="17"/>
    <x v="3"/>
    <x v="0"/>
    <s v="Dorris liebe"/>
    <x v="1"/>
    <x v="12"/>
    <n v="98105"/>
    <s v="OFF-ST-10002957"/>
    <x v="1"/>
    <s v="Storage"/>
    <s v="Sterilite Show Offs Storage Containers"/>
    <n v="13000"/>
    <x v="3"/>
    <x v="136"/>
    <n v="0"/>
    <n v="0"/>
    <n v="39000"/>
  </r>
  <r>
    <n v="2627"/>
    <s v="CA-2017-105991"/>
    <d v="2017-05-05T00:00:00"/>
    <x v="3"/>
    <x v="5"/>
    <x v="5"/>
    <x v="0"/>
    <x v="4"/>
    <s v="Lisa Hazard"/>
    <x v="0"/>
    <x v="28"/>
    <n v="80027"/>
    <s v="OFF-EN-10002600"/>
    <x v="1"/>
    <s v="Envelopes"/>
    <s v="Redi-Strip #10 Envelopes, 4 1/8 x 9 1/2"/>
    <n v="8000"/>
    <x v="5"/>
    <x v="126"/>
    <n v="0.2"/>
    <n v="14400"/>
    <n v="57600"/>
  </r>
  <r>
    <n v="2628"/>
    <s v="US-2017-136784"/>
    <d v="2017-04-30T00:00:00"/>
    <x v="3"/>
    <x v="3"/>
    <x v="17"/>
    <x v="2"/>
    <x v="0"/>
    <s v="Alan Dominguez"/>
    <x v="2"/>
    <x v="1"/>
    <n v="94122"/>
    <s v="OFF-PA-10000675"/>
    <x v="1"/>
    <s v="Paper"/>
    <s v="Xerox 1919"/>
    <n v="369000"/>
    <x v="6"/>
    <x v="899"/>
    <n v="0"/>
    <n v="0"/>
    <n v="1476000"/>
  </r>
  <r>
    <n v="2629"/>
    <s v="CA-2014-146283"/>
    <d v="2014-09-08T00:00:00"/>
    <x v="2"/>
    <x v="8"/>
    <x v="0"/>
    <x v="3"/>
    <x v="4"/>
    <s v="Kean Takahito"/>
    <x v="0"/>
    <x v="16"/>
    <n v="77036"/>
    <s v="OFF-PA-10002259"/>
    <x v="1"/>
    <s v="Paper"/>
    <s v="Geographics Note Cards, Blank, White, 8 1/2&quot; x 11&quot;"/>
    <n v="23000"/>
    <x v="0"/>
    <x v="170"/>
    <n v="0.2"/>
    <n v="9200"/>
    <n v="36800"/>
  </r>
  <r>
    <n v="2630"/>
    <s v="CA-2017-151218"/>
    <d v="2017-06-20T00:00:00"/>
    <x v="3"/>
    <x v="1"/>
    <x v="14"/>
    <x v="2"/>
    <x v="0"/>
    <s v="Pauline Johnson"/>
    <x v="0"/>
    <x v="31"/>
    <n v="33180"/>
    <s v="OFF-ST-10004835"/>
    <x v="1"/>
    <s v="Storage"/>
    <s v="Plastic Stacking Crates &amp; Casters"/>
    <n v="5000"/>
    <x v="8"/>
    <x v="30"/>
    <n v="0.2"/>
    <n v="1000"/>
    <n v="4000"/>
  </r>
  <r>
    <n v="2631"/>
    <s v="CA-2015-111073"/>
    <d v="2015-12-26T00:00:00"/>
    <x v="1"/>
    <x v="4"/>
    <x v="20"/>
    <x v="2"/>
    <x v="0"/>
    <s v="Mick Crebagga"/>
    <x v="0"/>
    <x v="28"/>
    <n v="44256"/>
    <s v="FUR-TA-10004086"/>
    <x v="0"/>
    <s v="Tables"/>
    <s v="KI Adjustable-Height Table"/>
    <n v="344000"/>
    <x v="8"/>
    <x v="400"/>
    <n v="0.4"/>
    <n v="137600"/>
    <n v="206400"/>
  </r>
  <r>
    <n v="2632"/>
    <s v="CA-2017-144883"/>
    <d v="2017-08-15T00:00:00"/>
    <x v="3"/>
    <x v="6"/>
    <x v="4"/>
    <x v="3"/>
    <x v="0"/>
    <s v="Bill Overfelt"/>
    <x v="1"/>
    <x v="5"/>
    <n v="55113"/>
    <s v="OFF-LA-10000305"/>
    <x v="1"/>
    <s v="Labels"/>
    <s v="Avery 495"/>
    <n v="51000"/>
    <x v="7"/>
    <x v="465"/>
    <n v="0"/>
    <n v="0"/>
    <n v="408000"/>
  </r>
  <r>
    <n v="2633"/>
    <s v="CA-2017-142174"/>
    <d v="2017-03-04T00:00:00"/>
    <x v="3"/>
    <x v="10"/>
    <x v="18"/>
    <x v="1"/>
    <x v="0"/>
    <s v="Darren Powers"/>
    <x v="0"/>
    <x v="7"/>
    <n v="77041"/>
    <s v="OFF-PA-10000806"/>
    <x v="1"/>
    <s v="Paper"/>
    <s v="Xerox 1934"/>
    <n v="112000"/>
    <x v="0"/>
    <x v="127"/>
    <n v="0.2"/>
    <n v="44800"/>
    <n v="179200"/>
  </r>
  <r>
    <n v="2634"/>
    <s v="CA-2017-108791"/>
    <d v="2017-07-27T00:00:00"/>
    <x v="3"/>
    <x v="7"/>
    <x v="8"/>
    <x v="2"/>
    <x v="4"/>
    <s v="Tony Molinari"/>
    <x v="0"/>
    <x v="22"/>
    <n v="10701"/>
    <s v="FUR-FU-10004018"/>
    <x v="0"/>
    <s v="Furnishings"/>
    <s v="Tensor Computer Mounted Lamp"/>
    <n v="30000"/>
    <x v="8"/>
    <x v="1"/>
    <n v="0"/>
    <n v="0"/>
    <n v="30000"/>
  </r>
  <r>
    <n v="2635"/>
    <s v="CA-2016-106656"/>
    <d v="2016-09-23T00:00:00"/>
    <x v="0"/>
    <x v="8"/>
    <x v="27"/>
    <x v="2"/>
    <x v="4"/>
    <s v="Darrin Van Huff"/>
    <x v="1"/>
    <x v="9"/>
    <n v="92037"/>
    <s v="OFF-EN-10001509"/>
    <x v="1"/>
    <s v="Envelopes"/>
    <s v="Poly String Tie Envelopes"/>
    <n v="15000"/>
    <x v="0"/>
    <x v="1"/>
    <n v="0"/>
    <n v="0"/>
    <n v="30000"/>
  </r>
  <r>
    <n v="2636"/>
    <s v="CA-2016-113831"/>
    <d v="2016-05-30T00:00:00"/>
    <x v="0"/>
    <x v="5"/>
    <x v="17"/>
    <x v="3"/>
    <x v="4"/>
    <s v="Anna Häberlin"/>
    <x v="1"/>
    <x v="20"/>
    <n v="22153"/>
    <s v="FUR-TA-10002645"/>
    <x v="0"/>
    <s v="Tables"/>
    <s v="Hon Rectangular Conference Tables"/>
    <n v="797000"/>
    <x v="11"/>
    <x v="900"/>
    <n v="0"/>
    <n v="0"/>
    <n v="7970000"/>
  </r>
  <r>
    <n v="2637"/>
    <s v="US-2014-139500"/>
    <d v="2014-11-16T00:00:00"/>
    <x v="2"/>
    <x v="0"/>
    <x v="9"/>
    <x v="0"/>
    <x v="4"/>
    <s v="Alan Barnes"/>
    <x v="0"/>
    <x v="16"/>
    <n v="62521"/>
    <s v="FUR-CH-10002017"/>
    <x v="0"/>
    <s v="Chairs"/>
    <s v="SAFCO Optional Arm Kit for Workspace Cribbage Stacking Chair"/>
    <n v="38000"/>
    <x v="0"/>
    <x v="554"/>
    <n v="0.3"/>
    <n v="22800"/>
    <n v="53200"/>
  </r>
  <r>
    <n v="2638"/>
    <s v="US-2014-166310"/>
    <d v="2014-09-21T00:00:00"/>
    <x v="2"/>
    <x v="8"/>
    <x v="30"/>
    <x v="2"/>
    <x v="0"/>
    <s v="Joni Sundaresam"/>
    <x v="2"/>
    <x v="24"/>
    <n v="75043"/>
    <s v="FUR-FU-10001546"/>
    <x v="0"/>
    <s v="Furnishings"/>
    <s v="Dana Swing-Arm Lamps"/>
    <n v="18000"/>
    <x v="0"/>
    <x v="239"/>
    <n v="0.6"/>
    <n v="21600"/>
    <n v="14400"/>
  </r>
  <r>
    <n v="2639"/>
    <s v="US-2016-168410"/>
    <d v="2016-02-21T00:00:00"/>
    <x v="0"/>
    <x v="11"/>
    <x v="30"/>
    <x v="3"/>
    <x v="0"/>
    <s v="Benjamin Venier"/>
    <x v="1"/>
    <x v="31"/>
    <n v="11572"/>
    <s v="FUR-FU-10000629"/>
    <x v="0"/>
    <s v="Furnishings"/>
    <s v="9-3/4 Diameter Round Wall Clock"/>
    <n v="97000"/>
    <x v="1"/>
    <x v="901"/>
    <n v="0"/>
    <n v="0"/>
    <n v="485000"/>
  </r>
  <r>
    <n v="2640"/>
    <s v="CA-2017-131254"/>
    <d v="2017-11-19T00:00:00"/>
    <x v="3"/>
    <x v="0"/>
    <x v="12"/>
    <x v="4"/>
    <x v="0"/>
    <s v="Nathan Cano"/>
    <x v="0"/>
    <x v="10"/>
    <n v="77095"/>
    <s v="FUR-CH-10003774"/>
    <x v="0"/>
    <s v="Chairs"/>
    <s v="Global Wood Trimmed Manager's Task Chair, Khaki"/>
    <n v="319000"/>
    <x v="3"/>
    <x v="902"/>
    <n v="0.3"/>
    <n v="287100"/>
    <n v="669900"/>
  </r>
  <r>
    <n v="2641"/>
    <s v="CA-2016-123414"/>
    <d v="2016-08-21T00:00:00"/>
    <x v="0"/>
    <x v="6"/>
    <x v="30"/>
    <x v="2"/>
    <x v="0"/>
    <s v="Stephanie Ulpright"/>
    <x v="2"/>
    <x v="21"/>
    <n v="27834"/>
    <s v="OFF-LA-10004559"/>
    <x v="1"/>
    <s v="Labels"/>
    <s v="Avery 49"/>
    <n v="21000"/>
    <x v="6"/>
    <x v="51"/>
    <n v="0.2"/>
    <n v="16800"/>
    <n v="67200"/>
  </r>
  <r>
    <n v="2642"/>
    <s v="CA-2017-137876"/>
    <d v="2017-04-30T00:00:00"/>
    <x v="3"/>
    <x v="3"/>
    <x v="17"/>
    <x v="3"/>
    <x v="4"/>
    <s v="Don Jones"/>
    <x v="1"/>
    <x v="22"/>
    <n v="94110"/>
    <s v="FUR-FU-10000222"/>
    <x v="0"/>
    <s v="Furnishings"/>
    <s v="Seth Thomas 16&quot; Steel Case Clock"/>
    <n v="130000"/>
    <x v="0"/>
    <x v="157"/>
    <n v="0"/>
    <n v="0"/>
    <n v="260000"/>
  </r>
  <r>
    <n v="2643"/>
    <s v="CA-2016-154060"/>
    <d v="2016-05-02T00:00:00"/>
    <x v="0"/>
    <x v="5"/>
    <x v="28"/>
    <x v="1"/>
    <x v="0"/>
    <s v="Dan Lawera"/>
    <x v="0"/>
    <x v="14"/>
    <n v="27405"/>
    <s v="FUR-CH-10002304"/>
    <x v="0"/>
    <s v="Chairs"/>
    <s v="Global Stack Chair without Arms, Black"/>
    <n v="255000"/>
    <x v="5"/>
    <x v="903"/>
    <n v="0.2"/>
    <n v="459000"/>
    <n v="1836000"/>
  </r>
  <r>
    <n v="2644"/>
    <s v="US-2017-162558"/>
    <d v="2017-10-02T00:00:00"/>
    <x v="3"/>
    <x v="2"/>
    <x v="28"/>
    <x v="3"/>
    <x v="0"/>
    <s v="Dean percer"/>
    <x v="2"/>
    <x v="27"/>
    <n v="37918"/>
    <s v="FUR-FU-10002364"/>
    <x v="0"/>
    <s v="Furnishings"/>
    <s v="Eldon Expressions Wood Desk Accessories, Oak"/>
    <n v="15000"/>
    <x v="0"/>
    <x v="1"/>
    <n v="0.2"/>
    <n v="6000"/>
    <n v="24000"/>
  </r>
  <r>
    <n v="2645"/>
    <s v="CA-2017-134439"/>
    <d v="2017-09-18T00:00:00"/>
    <x v="3"/>
    <x v="8"/>
    <x v="15"/>
    <x v="2"/>
    <x v="4"/>
    <s v="Tamara Manning"/>
    <x v="0"/>
    <x v="15"/>
    <n v="68801"/>
    <s v="OFF-PA-10004082"/>
    <x v="1"/>
    <s v="Paper"/>
    <s v="Adams Telephone Message Book w/Frequently-Called Numbers Space, 400 Messages per Book"/>
    <n v="40000"/>
    <x v="0"/>
    <x v="191"/>
    <n v="0"/>
    <n v="0"/>
    <n v="80000"/>
  </r>
  <r>
    <n v="2646"/>
    <s v="CA-2015-119508"/>
    <d v="2015-12-04T00:00:00"/>
    <x v="1"/>
    <x v="4"/>
    <x v="18"/>
    <x v="2"/>
    <x v="0"/>
    <s v="Tracy Zic"/>
    <x v="0"/>
    <x v="23"/>
    <n v="90712"/>
    <s v="OFF-AR-10003723"/>
    <x v="1"/>
    <s v="Art"/>
    <s v="Avery Hi-Liter Fluorescent Desk Style Markers"/>
    <n v="17000"/>
    <x v="1"/>
    <x v="329"/>
    <n v="0"/>
    <n v="0"/>
    <n v="85000"/>
  </r>
  <r>
    <n v="2647"/>
    <s v="CA-2015-152681"/>
    <d v="2015-01-17T00:00:00"/>
    <x v="1"/>
    <x v="9"/>
    <x v="11"/>
    <x v="4"/>
    <x v="4"/>
    <s v="Scott Cohen"/>
    <x v="1"/>
    <x v="5"/>
    <n v="1841"/>
    <s v="OFF-AR-10003183"/>
    <x v="1"/>
    <s v="Art"/>
    <s v="Avery Fluorescent Highlighter Four-Color Set"/>
    <n v="19000"/>
    <x v="0"/>
    <x v="107"/>
    <n v="0"/>
    <n v="0"/>
    <n v="38000"/>
  </r>
  <r>
    <n v="2648"/>
    <s v="CA-2014-130813"/>
    <d v="2014-01-06T00:00:00"/>
    <x v="2"/>
    <x v="9"/>
    <x v="24"/>
    <x v="3"/>
    <x v="4"/>
    <s v="Lycoris Saunders"/>
    <x v="0"/>
    <x v="8"/>
    <n v="90049"/>
    <s v="OFF-PA-10002005"/>
    <x v="1"/>
    <s v="Paper"/>
    <s v="Xerox 225"/>
    <n v="26000"/>
    <x v="3"/>
    <x v="359"/>
    <n v="0"/>
    <n v="0"/>
    <n v="78000"/>
  </r>
  <r>
    <n v="2649"/>
    <s v="CA-2015-120320"/>
    <d v="2015-03-05T00:00:00"/>
    <x v="1"/>
    <x v="10"/>
    <x v="5"/>
    <x v="2"/>
    <x v="0"/>
    <s v="Mike Vittorini"/>
    <x v="0"/>
    <x v="9"/>
    <n v="77036"/>
    <s v="TEC-PH-10000149"/>
    <x v="2"/>
    <s v="Phones"/>
    <s v="Cisco SPA525G2 IP Phone - Wireless"/>
    <n v="96000"/>
    <x v="0"/>
    <x v="20"/>
    <n v="0.2"/>
    <n v="38400"/>
    <n v="153600"/>
  </r>
  <r>
    <n v="2650"/>
    <s v="CA-2016-111941"/>
    <d v="2016-12-25T00:00:00"/>
    <x v="0"/>
    <x v="4"/>
    <x v="10"/>
    <x v="1"/>
    <x v="0"/>
    <s v="Brian DeCherney"/>
    <x v="0"/>
    <x v="5"/>
    <n v="10035"/>
    <s v="OFF-BI-10001524"/>
    <x v="1"/>
    <s v="Binders"/>
    <s v="GBC Premium Transparent Covers with Diagonal Lined Pattern"/>
    <n v="26000"/>
    <x v="0"/>
    <x v="370"/>
    <n v="0.2"/>
    <n v="10400"/>
    <n v="41600"/>
  </r>
  <r>
    <n v="2651"/>
    <s v="CA-2016-123120"/>
    <d v="2016-09-04T00:00:00"/>
    <x v="0"/>
    <x v="8"/>
    <x v="18"/>
    <x v="3"/>
    <x v="0"/>
    <s v="Christina VanderZanden"/>
    <x v="0"/>
    <x v="25"/>
    <n v="10011"/>
    <s v="FUR-FU-10004748"/>
    <x v="0"/>
    <s v="Furnishings"/>
    <s v="Howard Miller 16&quot; Diameter Gallery Wall Clock"/>
    <n v="192000"/>
    <x v="8"/>
    <x v="20"/>
    <n v="0"/>
    <n v="0"/>
    <n v="192000"/>
  </r>
  <r>
    <n v="2652"/>
    <s v="CA-2014-103331"/>
    <d v="2014-08-26T00:00:00"/>
    <x v="2"/>
    <x v="6"/>
    <x v="20"/>
    <x v="3"/>
    <x v="3"/>
    <s v="Karl Braun"/>
    <x v="0"/>
    <x v="3"/>
    <n v="19711"/>
    <s v="FUR-FU-10001731"/>
    <x v="0"/>
    <s v="Furnishings"/>
    <s v="Acrylic Self-Standing Desk Frames"/>
    <n v="9000"/>
    <x v="6"/>
    <x v="239"/>
    <n v="0"/>
    <n v="0"/>
    <n v="36000"/>
  </r>
  <r>
    <n v="2653"/>
    <s v="CA-2015-169278"/>
    <d v="2015-05-21T00:00:00"/>
    <x v="1"/>
    <x v="5"/>
    <x v="30"/>
    <x v="2"/>
    <x v="0"/>
    <s v="Michelle Ellison"/>
    <x v="1"/>
    <x v="20"/>
    <n v="98105"/>
    <s v="OFF-BI-10001636"/>
    <x v="1"/>
    <s v="Binders"/>
    <s v="Ibico Plastic and Wire Spiral Binding Combs"/>
    <n v="27000"/>
    <x v="6"/>
    <x v="138"/>
    <n v="0.2"/>
    <n v="21600"/>
    <n v="86400"/>
  </r>
  <r>
    <n v="2654"/>
    <s v="CA-2017-111577"/>
    <d v="2017-10-16T00:00:00"/>
    <x v="3"/>
    <x v="2"/>
    <x v="9"/>
    <x v="2"/>
    <x v="0"/>
    <s v="Anthony Jacobs"/>
    <x v="1"/>
    <x v="23"/>
    <n v="85254"/>
    <s v="OFF-PA-10000062"/>
    <x v="1"/>
    <s v="Paper"/>
    <s v="Green Bar Computer Printout Paper"/>
    <n v="308000"/>
    <x v="2"/>
    <x v="904"/>
    <n v="0.2"/>
    <n v="431200"/>
    <n v="1724800"/>
  </r>
  <r>
    <n v="2655"/>
    <s v="CA-2015-146486"/>
    <d v="2015-11-09T00:00:00"/>
    <x v="1"/>
    <x v="0"/>
    <x v="3"/>
    <x v="2"/>
    <x v="0"/>
    <s v="Dianna Vittorini"/>
    <x v="0"/>
    <x v="0"/>
    <n v="11572"/>
    <s v="OFF-ST-10002554"/>
    <x v="1"/>
    <s v="Storage"/>
    <s v="Tennsco Industrial Shelving"/>
    <n v="245000"/>
    <x v="1"/>
    <x v="486"/>
    <n v="0"/>
    <n v="0"/>
    <n v="1225000"/>
  </r>
  <r>
    <n v="2656"/>
    <s v="US-2014-168501"/>
    <d v="2014-11-21T00:00:00"/>
    <x v="2"/>
    <x v="0"/>
    <x v="30"/>
    <x v="2"/>
    <x v="0"/>
    <s v="Jason Klamczynski"/>
    <x v="1"/>
    <x v="33"/>
    <n v="75220"/>
    <s v="OFF-EN-10001509"/>
    <x v="1"/>
    <s v="Envelopes"/>
    <s v="Poly String Tie Envelopes"/>
    <n v="15000"/>
    <x v="8"/>
    <x v="110"/>
    <n v="0.2"/>
    <n v="3000"/>
    <n v="12000"/>
  </r>
  <r>
    <n v="2657"/>
    <s v="CA-2015-112053"/>
    <d v="2015-10-11T00:00:00"/>
    <x v="1"/>
    <x v="2"/>
    <x v="2"/>
    <x v="3"/>
    <x v="0"/>
    <s v="Shahid Hopkins"/>
    <x v="0"/>
    <x v="32"/>
    <n v="14609"/>
    <s v="TEC-AC-10002550"/>
    <x v="2"/>
    <s v="Accessories"/>
    <s v="Memorex 25GB 6X Branded Blu-Ray Recordable Disc, 30/Pack"/>
    <n v="48000"/>
    <x v="8"/>
    <x v="4"/>
    <n v="0"/>
    <n v="0"/>
    <n v="48000"/>
  </r>
  <r>
    <n v="2658"/>
    <s v="CA-2017-108539"/>
    <d v="2017-03-21T00:00:00"/>
    <x v="3"/>
    <x v="10"/>
    <x v="30"/>
    <x v="0"/>
    <x v="1"/>
    <s v="Steven Cartwright"/>
    <x v="0"/>
    <x v="10"/>
    <n v="90045"/>
    <s v="OFF-ST-10003208"/>
    <x v="1"/>
    <s v="Storage"/>
    <s v="Adjustable Depth Letter/Legal Cart"/>
    <n v="726000"/>
    <x v="6"/>
    <x v="108"/>
    <n v="0"/>
    <n v="0"/>
    <n v="2904000"/>
  </r>
  <r>
    <n v="2659"/>
    <s v="CA-2015-149811"/>
    <d v="2015-01-04T00:00:00"/>
    <x v="1"/>
    <x v="9"/>
    <x v="18"/>
    <x v="1"/>
    <x v="0"/>
    <s v="Chris Selesnick"/>
    <x v="1"/>
    <x v="1"/>
    <n v="55125"/>
    <s v="OFF-BI-10003676"/>
    <x v="1"/>
    <s v="Binders"/>
    <s v="GBC Standard Recycled Report Covers, Clear Plastic Sheets"/>
    <n v="10000"/>
    <x v="3"/>
    <x v="1"/>
    <n v="0"/>
    <n v="0"/>
    <n v="30000"/>
  </r>
  <r>
    <n v="2660"/>
    <s v="US-2017-103814"/>
    <d v="2017-12-09T00:00:00"/>
    <x v="3"/>
    <x v="4"/>
    <x v="3"/>
    <x v="0"/>
    <x v="0"/>
    <s v="Lena Hernandez"/>
    <x v="0"/>
    <x v="34"/>
    <n v="60068"/>
    <s v="OFF-PA-10001019"/>
    <x v="1"/>
    <s v="Paper"/>
    <s v="Xerox 1884"/>
    <n v="40000"/>
    <x v="5"/>
    <x v="584"/>
    <n v="0.2"/>
    <n v="72000"/>
    <n v="288000"/>
  </r>
  <r>
    <n v="2661"/>
    <s v="CA-2016-123932"/>
    <d v="2016-09-06T00:00:00"/>
    <x v="0"/>
    <x v="8"/>
    <x v="24"/>
    <x v="2"/>
    <x v="0"/>
    <s v="Yoseph Carroll"/>
    <x v="1"/>
    <x v="14"/>
    <n v="75217"/>
    <s v="OFF-PA-10004665"/>
    <x v="1"/>
    <s v="Paper"/>
    <s v="Advantus Motivational Note Cards"/>
    <n v="42000"/>
    <x v="6"/>
    <x v="173"/>
    <n v="0.2"/>
    <n v="33600"/>
    <n v="134400"/>
  </r>
  <r>
    <n v="2662"/>
    <s v="US-2016-101616"/>
    <d v="2016-09-03T00:00:00"/>
    <x v="0"/>
    <x v="8"/>
    <x v="21"/>
    <x v="0"/>
    <x v="0"/>
    <s v="Craig Yedwab"/>
    <x v="1"/>
    <x v="34"/>
    <n v="71203"/>
    <s v="OFF-BI-10000014"/>
    <x v="1"/>
    <s v="Binders"/>
    <s v="Heavy-Duty E-Z-D Binders"/>
    <n v="18000"/>
    <x v="7"/>
    <x v="11"/>
    <n v="0"/>
    <n v="0"/>
    <n v="144000"/>
  </r>
  <r>
    <n v="2663"/>
    <s v="CA-2014-113768"/>
    <d v="2014-05-13T00:00:00"/>
    <x v="2"/>
    <x v="5"/>
    <x v="7"/>
    <x v="3"/>
    <x v="0"/>
    <s v="Aaron Hawkins"/>
    <x v="1"/>
    <x v="9"/>
    <n v="90004"/>
    <s v="FUR-CH-10002439"/>
    <x v="0"/>
    <s v="Chairs"/>
    <s v="Iceberg Nesting Folding Chair, 19w x 6d x 43h"/>
    <n v="367000"/>
    <x v="4"/>
    <x v="905"/>
    <n v="0.2"/>
    <n v="440400"/>
    <n v="1761600"/>
  </r>
  <r>
    <n v="2664"/>
    <s v="CA-2016-138037"/>
    <d v="2016-09-29T00:00:00"/>
    <x v="0"/>
    <x v="8"/>
    <x v="25"/>
    <x v="0"/>
    <x v="0"/>
    <s v="Andy Reiter"/>
    <x v="0"/>
    <x v="7"/>
    <n v="94109"/>
    <s v="OFF-BI-10002982"/>
    <x v="1"/>
    <s v="Binders"/>
    <s v="Avery Self-Adhesive Photo Pockets for Polaroid Photos"/>
    <n v="22000"/>
    <x v="1"/>
    <x v="69"/>
    <n v="0.2"/>
    <n v="22000"/>
    <n v="88000"/>
  </r>
  <r>
    <n v="2665"/>
    <s v="CA-2014-150490"/>
    <d v="2014-08-05T00:00:00"/>
    <x v="2"/>
    <x v="6"/>
    <x v="5"/>
    <x v="3"/>
    <x v="0"/>
    <s v="Sonia Sunley"/>
    <x v="0"/>
    <x v="31"/>
    <n v="94122"/>
    <s v="TEC-AC-10004510"/>
    <x v="2"/>
    <s v="Accessories"/>
    <s v="Logitech Desktop MK120 Mouse and keyboard Combo"/>
    <n v="50000"/>
    <x v="8"/>
    <x v="76"/>
    <n v="0"/>
    <n v="0"/>
    <n v="50000"/>
  </r>
  <r>
    <n v="2666"/>
    <s v="US-2017-126060"/>
    <d v="2017-04-14T00:00:00"/>
    <x v="3"/>
    <x v="3"/>
    <x v="19"/>
    <x v="3"/>
    <x v="0"/>
    <s v="Dorothy Wardle"/>
    <x v="1"/>
    <x v="0"/>
    <n v="28314"/>
    <s v="FUR-BO-10003433"/>
    <x v="0"/>
    <s v="Bookcases"/>
    <s v="Sauder Cornerstone Collection Library"/>
    <n v="62000"/>
    <x v="7"/>
    <x v="906"/>
    <n v="0.2"/>
    <n v="99200"/>
    <n v="396800"/>
  </r>
  <r>
    <n v="2667"/>
    <s v="CA-2017-100951"/>
    <d v="2017-06-09T00:00:00"/>
    <x v="3"/>
    <x v="1"/>
    <x v="3"/>
    <x v="3"/>
    <x v="4"/>
    <s v="Noah Childs"/>
    <x v="1"/>
    <x v="7"/>
    <n v="75217"/>
    <s v="OFF-ST-10001496"/>
    <x v="1"/>
    <s v="Storage"/>
    <s v="Standard Rollaway File with Lock"/>
    <n v="361000"/>
    <x v="1"/>
    <x v="907"/>
    <n v="0.2"/>
    <n v="361000"/>
    <n v="1444000"/>
  </r>
  <r>
    <n v="2668"/>
    <s v="CA-2016-122017"/>
    <d v="2016-12-29T00:00:00"/>
    <x v="0"/>
    <x v="4"/>
    <x v="25"/>
    <x v="1"/>
    <x v="2"/>
    <s v="Carlos Daly"/>
    <x v="0"/>
    <x v="5"/>
    <n v="67212"/>
    <s v="FUR-FU-10000672"/>
    <x v="0"/>
    <s v="Furnishings"/>
    <s v="Executive Impressions 10&quot; Spectator Wall Clock"/>
    <n v="71000"/>
    <x v="4"/>
    <x v="908"/>
    <n v="0"/>
    <n v="0"/>
    <n v="426000"/>
  </r>
  <r>
    <n v="2669"/>
    <s v="CA-2014-123477"/>
    <d v="2014-01-18T00:00:00"/>
    <x v="2"/>
    <x v="9"/>
    <x v="15"/>
    <x v="3"/>
    <x v="0"/>
    <s v="David Wiener"/>
    <x v="1"/>
    <x v="33"/>
    <n v="97477"/>
    <s v="OFF-AP-10000692"/>
    <x v="1"/>
    <s v="Appliances"/>
    <s v="Fellowes Mighty 8 Compact Surge Protector"/>
    <n v="61000"/>
    <x v="6"/>
    <x v="592"/>
    <n v="0.2"/>
    <n v="48800"/>
    <n v="195200"/>
  </r>
  <r>
    <n v="2670"/>
    <s v="CA-2016-107790"/>
    <d v="2016-11-20T00:00:00"/>
    <x v="0"/>
    <x v="0"/>
    <x v="14"/>
    <x v="2"/>
    <x v="4"/>
    <s v="Erica Hackney"/>
    <x v="0"/>
    <x v="35"/>
    <n v="77041"/>
    <s v="TEC-PH-10004539"/>
    <x v="2"/>
    <s v="Phones"/>
    <s v="Wireless Extenders zBoost YX545 SOHO Signal Booster"/>
    <n v="1323000"/>
    <x v="8"/>
    <x v="640"/>
    <n v="0.2"/>
    <n v="264600"/>
    <n v="1058400"/>
  </r>
  <r>
    <n v="2671"/>
    <s v="CA-2017-158071"/>
    <d v="2017-06-10T00:00:00"/>
    <x v="3"/>
    <x v="1"/>
    <x v="13"/>
    <x v="2"/>
    <x v="0"/>
    <s v="Bill Donatelli"/>
    <x v="0"/>
    <x v="18"/>
    <n v="98103"/>
    <s v="TEC-PH-10002923"/>
    <x v="2"/>
    <s v="Phones"/>
    <s v="Logitech B530 USB Headset - headset - Full size, Binaural"/>
    <n v="30000"/>
    <x v="3"/>
    <x v="15"/>
    <n v="0.2"/>
    <n v="18000"/>
    <n v="72000"/>
  </r>
  <r>
    <n v="2672"/>
    <s v="CA-2017-147403"/>
    <d v="2017-09-10T00:00:00"/>
    <x v="3"/>
    <x v="8"/>
    <x v="13"/>
    <x v="0"/>
    <x v="3"/>
    <s v="Ken Heidel"/>
    <x v="1"/>
    <x v="23"/>
    <n v="44312"/>
    <s v="OFF-PA-10003302"/>
    <x v="1"/>
    <s v="Paper"/>
    <s v="Xerox 1906"/>
    <n v="86000"/>
    <x v="3"/>
    <x v="283"/>
    <n v="0.2"/>
    <n v="51600"/>
    <n v="206400"/>
  </r>
  <r>
    <n v="2673"/>
    <s v="US-2017-136721"/>
    <d v="2017-04-08T00:00:00"/>
    <x v="3"/>
    <x v="3"/>
    <x v="0"/>
    <x v="2"/>
    <x v="4"/>
    <s v="Nicole Hansen"/>
    <x v="1"/>
    <x v="12"/>
    <n v="48237"/>
    <s v="FUR-FU-10004665"/>
    <x v="0"/>
    <s v="Furnishings"/>
    <s v="3M Polarizing Task Lamp with Clamp Arm, Light Gray"/>
    <n v="822000"/>
    <x v="0"/>
    <x v="909"/>
    <n v="0"/>
    <n v="0"/>
    <n v="1644000"/>
  </r>
  <r>
    <n v="2674"/>
    <s v="CA-2015-118738"/>
    <d v="2015-10-24T00:00:00"/>
    <x v="1"/>
    <x v="2"/>
    <x v="16"/>
    <x v="1"/>
    <x v="0"/>
    <s v="Andrew Gjertsen"/>
    <x v="1"/>
    <x v="24"/>
    <n v="77041"/>
    <s v="OFF-PA-10003177"/>
    <x v="1"/>
    <s v="Paper"/>
    <s v="Xerox 1999"/>
    <n v="13000"/>
    <x v="3"/>
    <x v="136"/>
    <n v="0.2"/>
    <n v="7800"/>
    <n v="31200"/>
  </r>
  <r>
    <n v="2675"/>
    <s v="CA-2017-134152"/>
    <d v="2017-05-27T00:00:00"/>
    <x v="3"/>
    <x v="5"/>
    <x v="8"/>
    <x v="2"/>
    <x v="0"/>
    <s v="Roy Phan"/>
    <x v="1"/>
    <x v="35"/>
    <n v="98103"/>
    <s v="TEC-AC-10004510"/>
    <x v="2"/>
    <s v="Accessories"/>
    <s v="Logitech Desktop MK120 Mouse and keyboard Combo"/>
    <n v="50000"/>
    <x v="4"/>
    <x v="58"/>
    <n v="0"/>
    <n v="0"/>
    <n v="300000"/>
  </r>
  <r>
    <n v="2676"/>
    <s v="CA-2014-125542"/>
    <d v="2014-12-05T00:00:00"/>
    <x v="2"/>
    <x v="4"/>
    <x v="5"/>
    <x v="2"/>
    <x v="0"/>
    <s v="Nona Balk"/>
    <x v="1"/>
    <x v="27"/>
    <n v="19134"/>
    <s v="OFF-EN-10000056"/>
    <x v="1"/>
    <s v="Envelopes"/>
    <s v="Cameo Buff Policy Envelopes"/>
    <n v="187000"/>
    <x v="2"/>
    <x v="910"/>
    <n v="0.2"/>
    <n v="261800"/>
    <n v="1047200"/>
  </r>
  <r>
    <n v="2677"/>
    <s v="CA-2016-136021"/>
    <d v="2016-08-14T00:00:00"/>
    <x v="0"/>
    <x v="6"/>
    <x v="19"/>
    <x v="2"/>
    <x v="0"/>
    <s v="Jill Matthias"/>
    <x v="0"/>
    <x v="0"/>
    <n v="90045"/>
    <s v="OFF-PA-10000551"/>
    <x v="1"/>
    <s v="Paper"/>
    <s v="Array Memo Cubes"/>
    <n v="16000"/>
    <x v="3"/>
    <x v="4"/>
    <n v="0"/>
    <n v="0"/>
    <n v="48000"/>
  </r>
  <r>
    <n v="2678"/>
    <s v="CA-2016-149195"/>
    <d v="2016-09-05T00:00:00"/>
    <x v="0"/>
    <x v="8"/>
    <x v="5"/>
    <x v="0"/>
    <x v="0"/>
    <s v="Don Miller"/>
    <x v="1"/>
    <x v="13"/>
    <n v="77070"/>
    <s v="OFF-PA-10001870"/>
    <x v="1"/>
    <s v="Paper"/>
    <s v="Xerox 202"/>
    <n v="26000"/>
    <x v="1"/>
    <x v="97"/>
    <n v="0.2"/>
    <n v="26000"/>
    <n v="104000"/>
  </r>
  <r>
    <n v="2679"/>
    <s v="CA-2017-161410"/>
    <d v="2017-06-26T00:00:00"/>
    <x v="3"/>
    <x v="1"/>
    <x v="20"/>
    <x v="2"/>
    <x v="0"/>
    <s v="Chris Cortes"/>
    <x v="0"/>
    <x v="16"/>
    <n v="19143"/>
    <s v="TEC-PH-10001760"/>
    <x v="2"/>
    <s v="Phones"/>
    <s v="Bose SoundLink Bluetooth Speaker"/>
    <n v="359000"/>
    <x v="3"/>
    <x v="911"/>
    <n v="0.4"/>
    <n v="430800"/>
    <n v="646200"/>
  </r>
  <r>
    <n v="2680"/>
    <s v="CA-2017-152786"/>
    <d v="2017-03-12T00:00:00"/>
    <x v="3"/>
    <x v="10"/>
    <x v="1"/>
    <x v="2"/>
    <x v="2"/>
    <s v="Guy Armstrong"/>
    <x v="0"/>
    <x v="4"/>
    <n v="72756"/>
    <s v="OFF-BI-10000829"/>
    <x v="1"/>
    <s v="Binders"/>
    <s v="Avery Non-Stick Binders"/>
    <n v="11000"/>
    <x v="5"/>
    <x v="321"/>
    <n v="0"/>
    <n v="0"/>
    <n v="99000"/>
  </r>
  <r>
    <n v="2681"/>
    <s v="CA-2017-164707"/>
    <d v="2017-02-18T00:00:00"/>
    <x v="3"/>
    <x v="11"/>
    <x v="15"/>
    <x v="2"/>
    <x v="0"/>
    <s v="Cynthia Voltz"/>
    <x v="1"/>
    <x v="3"/>
    <n v="90045"/>
    <s v="TEC-PH-10001924"/>
    <x v="2"/>
    <s v="Phones"/>
    <s v="iHome FM Clock Radio with Lightning Dock"/>
    <n v="168000"/>
    <x v="3"/>
    <x v="317"/>
    <n v="0.2"/>
    <n v="100800"/>
    <n v="403200"/>
  </r>
  <r>
    <n v="2682"/>
    <s v="CA-2017-163874"/>
    <d v="2017-11-10T00:00:00"/>
    <x v="3"/>
    <x v="0"/>
    <x v="13"/>
    <x v="3"/>
    <x v="0"/>
    <s v="Nick Crebassa"/>
    <x v="1"/>
    <x v="19"/>
    <n v="98105"/>
    <s v="OFF-BI-10000088"/>
    <x v="1"/>
    <s v="Binders"/>
    <s v="GBC Imprintable Covers"/>
    <n v="18000"/>
    <x v="3"/>
    <x v="117"/>
    <n v="0.2"/>
    <n v="10800"/>
    <n v="43200"/>
  </r>
  <r>
    <n v="2683"/>
    <s v="US-2014-123183"/>
    <d v="2014-11-19T00:00:00"/>
    <x v="2"/>
    <x v="0"/>
    <x v="12"/>
    <x v="1"/>
    <x v="0"/>
    <s v="Georgia Rosenberg"/>
    <x v="1"/>
    <x v="2"/>
    <n v="19805"/>
    <s v="OFF-LA-10002787"/>
    <x v="1"/>
    <s v="Labels"/>
    <s v="Avery 480"/>
    <n v="4000"/>
    <x v="4"/>
    <x v="13"/>
    <n v="0"/>
    <n v="0"/>
    <n v="24000"/>
  </r>
  <r>
    <n v="2684"/>
    <s v="CA-2014-104829"/>
    <d v="2014-11-18T00:00:00"/>
    <x v="2"/>
    <x v="0"/>
    <x v="15"/>
    <x v="3"/>
    <x v="0"/>
    <s v="John Grady"/>
    <x v="1"/>
    <x v="18"/>
    <n v="84604"/>
    <s v="OFF-PA-10003016"/>
    <x v="1"/>
    <s v="Paper"/>
    <s v="Adams &quot;While You Were Out&quot; Message Pads"/>
    <n v="16000"/>
    <x v="2"/>
    <x v="8"/>
    <n v="0"/>
    <n v="0"/>
    <n v="112000"/>
  </r>
  <r>
    <n v="2685"/>
    <s v="US-2016-147340"/>
    <d v="2016-09-24T00:00:00"/>
    <x v="0"/>
    <x v="8"/>
    <x v="16"/>
    <x v="1"/>
    <x v="4"/>
    <s v="Edward Becker"/>
    <x v="1"/>
    <x v="36"/>
    <n v="94110"/>
    <s v="FUR-FU-10002501"/>
    <x v="0"/>
    <s v="Furnishings"/>
    <s v="Nu-Dell Executive Frame"/>
    <n v="64000"/>
    <x v="1"/>
    <x v="383"/>
    <n v="0"/>
    <n v="0"/>
    <n v="320000"/>
  </r>
  <r>
    <n v="2686"/>
    <s v="CA-2016-145492"/>
    <d v="2016-11-20T00:00:00"/>
    <x v="0"/>
    <x v="0"/>
    <x v="14"/>
    <x v="1"/>
    <x v="0"/>
    <s v="Matt Connell"/>
    <x v="1"/>
    <x v="5"/>
    <n v="90004"/>
    <s v="OFF-AP-10003622"/>
    <x v="1"/>
    <s v="Appliances"/>
    <s v="Bravo II Megaboss 12-Amp Hard Body Upright, Replacement Belts, 2 Belts per Pack"/>
    <n v="39000"/>
    <x v="12"/>
    <x v="45"/>
    <n v="0"/>
    <n v="0"/>
    <n v="468000"/>
  </r>
  <r>
    <n v="2687"/>
    <s v="CA-2016-163202"/>
    <d v="2016-09-27T00:00:00"/>
    <x v="0"/>
    <x v="8"/>
    <x v="8"/>
    <x v="0"/>
    <x v="4"/>
    <s v="Brian Moss"/>
    <x v="1"/>
    <x v="14"/>
    <n v="43130"/>
    <s v="OFF-BI-10002764"/>
    <x v="1"/>
    <s v="Binders"/>
    <s v="Recycled Pressboard Report Cover with Reinforced Top Hinge"/>
    <n v="8000"/>
    <x v="3"/>
    <x v="13"/>
    <n v="0.7"/>
    <n v="16800"/>
    <n v="7200"/>
  </r>
  <r>
    <n v="2688"/>
    <s v="CA-2016-117681"/>
    <d v="2016-04-09T00:00:00"/>
    <x v="0"/>
    <x v="3"/>
    <x v="3"/>
    <x v="3"/>
    <x v="0"/>
    <s v="Herbert Flentye"/>
    <x v="0"/>
    <x v="25"/>
    <n v="90004"/>
    <s v="FUR-BO-10001798"/>
    <x v="0"/>
    <s v="Bookcases"/>
    <s v="Bush Somerset Collection Bookcase"/>
    <n v="262000"/>
    <x v="1"/>
    <x v="912"/>
    <n v="0.15"/>
    <n v="196500"/>
    <n v="1113500"/>
  </r>
  <r>
    <n v="2689"/>
    <s v="CA-2017-132262"/>
    <d v="2017-09-21T00:00:00"/>
    <x v="3"/>
    <x v="8"/>
    <x v="30"/>
    <x v="0"/>
    <x v="0"/>
    <s v="Muhammed Lee"/>
    <x v="0"/>
    <x v="2"/>
    <n v="98103"/>
    <s v="TEC-AC-10000158"/>
    <x v="2"/>
    <s v="Accessories"/>
    <s v="Sony 64GB Class 10 Micro SDHC R40 Memory Card"/>
    <n v="180000"/>
    <x v="0"/>
    <x v="584"/>
    <n v="0"/>
    <n v="0"/>
    <n v="360000"/>
  </r>
  <r>
    <n v="2690"/>
    <s v="CA-2017-123043"/>
    <d v="2017-08-24T00:00:00"/>
    <x v="3"/>
    <x v="6"/>
    <x v="16"/>
    <x v="2"/>
    <x v="0"/>
    <s v="Alan Haines"/>
    <x v="1"/>
    <x v="35"/>
    <n v="10024"/>
    <s v="OFF-BI-10003910"/>
    <x v="1"/>
    <s v="Binders"/>
    <s v="DXL Angle-View Binders with Locking Rings by Samsill"/>
    <n v="3000"/>
    <x v="6"/>
    <x v="92"/>
    <n v="0.2"/>
    <n v="2400"/>
    <n v="9600"/>
  </r>
  <r>
    <n v="2691"/>
    <s v="US-2016-143280"/>
    <d v="2016-02-22T00:00:00"/>
    <x v="0"/>
    <x v="11"/>
    <x v="6"/>
    <x v="3"/>
    <x v="0"/>
    <s v="Tracy Zic"/>
    <x v="0"/>
    <x v="3"/>
    <n v="90045"/>
    <s v="TEC-PH-10002398"/>
    <x v="2"/>
    <s v="Phones"/>
    <s v="AT&amp;T 1070 Corded Phone"/>
    <n v="179000"/>
    <x v="1"/>
    <x v="913"/>
    <n v="0.2"/>
    <n v="179000"/>
    <n v="716000"/>
  </r>
  <r>
    <n v="2692"/>
    <s v="CA-2017-108854"/>
    <d v="2017-12-08T00:00:00"/>
    <x v="3"/>
    <x v="4"/>
    <x v="0"/>
    <x v="1"/>
    <x v="0"/>
    <s v="Denise Monton"/>
    <x v="1"/>
    <x v="25"/>
    <n v="94109"/>
    <s v="OFF-PA-10003022"/>
    <x v="1"/>
    <s v="Paper"/>
    <s v="Standard Line “While You Were Out” Hardbound Telephone Message Book"/>
    <n v="88000"/>
    <x v="6"/>
    <x v="357"/>
    <n v="0"/>
    <n v="0"/>
    <n v="352000"/>
  </r>
  <r>
    <n v="2693"/>
    <s v="CA-2017-166856"/>
    <d v="2017-09-18T00:00:00"/>
    <x v="3"/>
    <x v="8"/>
    <x v="15"/>
    <x v="0"/>
    <x v="0"/>
    <s v="Tony Sayre"/>
    <x v="0"/>
    <x v="36"/>
    <n v="88101"/>
    <s v="OFF-BI-10002012"/>
    <x v="1"/>
    <s v="Binders"/>
    <s v="Wilson Jones Easy Flow II Sheet Lifters"/>
    <n v="2000"/>
    <x v="2"/>
    <x v="287"/>
    <n v="0.2"/>
    <n v="2800"/>
    <n v="11200"/>
  </r>
  <r>
    <n v="2694"/>
    <s v="CA-2016-153157"/>
    <d v="2016-09-11T00:00:00"/>
    <x v="0"/>
    <x v="8"/>
    <x v="2"/>
    <x v="1"/>
    <x v="2"/>
    <s v="Trudy Brown"/>
    <x v="0"/>
    <x v="4"/>
    <n v="67212"/>
    <s v="TEC-PH-10003171"/>
    <x v="2"/>
    <s v="Phones"/>
    <s v="Plantronics Encore H101 Dual Earpieces Headset"/>
    <n v="135000"/>
    <x v="1"/>
    <x v="914"/>
    <n v="0"/>
    <n v="0"/>
    <n v="675000"/>
  </r>
  <r>
    <n v="2695"/>
    <s v="US-2017-125647"/>
    <d v="2017-09-23T00:00:00"/>
    <x v="3"/>
    <x v="8"/>
    <x v="27"/>
    <x v="2"/>
    <x v="0"/>
    <s v="Lena Cacioppo"/>
    <x v="0"/>
    <x v="7"/>
    <n v="60653"/>
    <s v="OFF-AP-10000390"/>
    <x v="1"/>
    <s v="Appliances"/>
    <s v="Euro Pro Shark Stick Mini Vacuum"/>
    <n v="49000"/>
    <x v="4"/>
    <x v="545"/>
    <n v="0.8"/>
    <n v="235200"/>
    <n v="58800"/>
  </r>
  <r>
    <n v="2696"/>
    <s v="CA-2014-132542"/>
    <d v="2014-10-06T00:00:00"/>
    <x v="2"/>
    <x v="2"/>
    <x v="24"/>
    <x v="2"/>
    <x v="0"/>
    <s v="Alice McCarthy"/>
    <x v="1"/>
    <x v="27"/>
    <n v="68104"/>
    <s v="OFF-BI-10004099"/>
    <x v="1"/>
    <s v="Binders"/>
    <s v="GBC VeloBinder Strips"/>
    <n v="16000"/>
    <x v="0"/>
    <x v="276"/>
    <n v="0"/>
    <n v="0"/>
    <n v="32000"/>
  </r>
  <r>
    <n v="2697"/>
    <s v="CA-2015-110877"/>
    <d v="2015-10-23T00:00:00"/>
    <x v="1"/>
    <x v="2"/>
    <x v="27"/>
    <x v="2"/>
    <x v="2"/>
    <s v="Joe Elijah"/>
    <x v="0"/>
    <x v="19"/>
    <n v="77041"/>
    <s v="OFF-PA-10004621"/>
    <x v="1"/>
    <s v="Paper"/>
    <s v="Xerox 212"/>
    <n v="11000"/>
    <x v="2"/>
    <x v="796"/>
    <n v="0.2"/>
    <n v="15400"/>
    <n v="61600"/>
  </r>
  <r>
    <n v="2698"/>
    <s v="US-2016-151827"/>
    <d v="2016-03-31T00:00:00"/>
    <x v="0"/>
    <x v="10"/>
    <x v="23"/>
    <x v="0"/>
    <x v="4"/>
    <s v="Carlos Soltero"/>
    <x v="0"/>
    <x v="12"/>
    <n v="19134"/>
    <s v="TEC-PH-10002789"/>
    <x v="2"/>
    <s v="Phones"/>
    <s v="LG Exalt"/>
    <n v="749000"/>
    <x v="3"/>
    <x v="915"/>
    <n v="0.4"/>
    <n v="898800"/>
    <n v="1348200"/>
  </r>
  <r>
    <n v="2699"/>
    <s v="US-2016-163258"/>
    <d v="2016-12-29T00:00:00"/>
    <x v="0"/>
    <x v="4"/>
    <x v="25"/>
    <x v="2"/>
    <x v="0"/>
    <s v="Phillip Flathmann"/>
    <x v="0"/>
    <x v="34"/>
    <n v="90045"/>
    <s v="OFF-BI-10000138"/>
    <x v="1"/>
    <s v="Binders"/>
    <s v="Acco Translucent Poly Ring Binders"/>
    <n v="12000"/>
    <x v="3"/>
    <x v="239"/>
    <n v="0.2"/>
    <n v="7200"/>
    <n v="28800"/>
  </r>
  <r>
    <n v="2700"/>
    <s v="CA-2017-103009"/>
    <d v="2017-11-03T00:00:00"/>
    <x v="3"/>
    <x v="0"/>
    <x v="21"/>
    <x v="1"/>
    <x v="1"/>
    <s v="Patrick Jones"/>
    <x v="1"/>
    <x v="23"/>
    <n v="40475"/>
    <s v="OFF-PA-10001215"/>
    <x v="1"/>
    <s v="Paper"/>
    <s v="Xerox 1963"/>
    <n v="27000"/>
    <x v="1"/>
    <x v="23"/>
    <n v="0"/>
    <n v="0"/>
    <n v="135000"/>
  </r>
  <r>
    <n v="2701"/>
    <s v="US-2017-120649"/>
    <d v="2017-01-20T00:00:00"/>
    <x v="3"/>
    <x v="9"/>
    <x v="14"/>
    <x v="1"/>
    <x v="0"/>
    <s v="Jeremy Farry"/>
    <x v="0"/>
    <x v="16"/>
    <n v="6708"/>
    <s v="OFF-AR-10001545"/>
    <x v="1"/>
    <s v="Art"/>
    <s v="Newell 326"/>
    <n v="8000"/>
    <x v="0"/>
    <x v="78"/>
    <n v="0"/>
    <n v="0"/>
    <n v="16000"/>
  </r>
  <r>
    <n v="2702"/>
    <s v="CA-2016-153598"/>
    <d v="2016-12-03T00:00:00"/>
    <x v="0"/>
    <x v="4"/>
    <x v="21"/>
    <x v="3"/>
    <x v="0"/>
    <s v="Neoma Murray"/>
    <x v="0"/>
    <x v="15"/>
    <n v="90045"/>
    <s v="TEC-AC-10003870"/>
    <x v="2"/>
    <s v="Accessories"/>
    <s v="Logitech Z-906 Speaker sys - home theater - 5.1-CH"/>
    <n v="1650000"/>
    <x v="1"/>
    <x v="916"/>
    <n v="0"/>
    <n v="0"/>
    <n v="8250000"/>
  </r>
  <r>
    <n v="2703"/>
    <s v="US-2016-108497"/>
    <d v="2016-06-14T00:00:00"/>
    <x v="0"/>
    <x v="1"/>
    <x v="19"/>
    <x v="1"/>
    <x v="4"/>
    <s v="Marc Harrigan"/>
    <x v="2"/>
    <x v="14"/>
    <n v="90036"/>
    <s v="FUR-BO-10004218"/>
    <x v="0"/>
    <s v="Bookcases"/>
    <s v="Bush Heritage Pine Collection 5-Shelf Bookcase, Albany Pine Finish, *Special Order"/>
    <n v="600000"/>
    <x v="1"/>
    <x v="917"/>
    <n v="0.15"/>
    <n v="450000"/>
    <n v="2550000"/>
  </r>
  <r>
    <n v="2704"/>
    <s v="CA-2016-113096"/>
    <d v="2016-09-02T00:00:00"/>
    <x v="0"/>
    <x v="8"/>
    <x v="28"/>
    <x v="0"/>
    <x v="4"/>
    <s v="Sam Zeldin"/>
    <x v="2"/>
    <x v="27"/>
    <n v="94122"/>
    <s v="OFF-ST-10003455"/>
    <x v="1"/>
    <s v="Storage"/>
    <s v="Tenex File Box, Personal Filing Tote with Lid, Black"/>
    <n v="25000"/>
    <x v="3"/>
    <x v="36"/>
    <n v="0"/>
    <n v="0"/>
    <n v="75000"/>
  </r>
  <r>
    <n v="2705"/>
    <s v="CA-2014-136861"/>
    <d v="2014-09-05T00:00:00"/>
    <x v="2"/>
    <x v="8"/>
    <x v="5"/>
    <x v="3"/>
    <x v="4"/>
    <s v="Patrick Ryan"/>
    <x v="0"/>
    <x v="11"/>
    <n v="33710"/>
    <s v="FUR-FU-10001967"/>
    <x v="0"/>
    <s v="Furnishings"/>
    <s v="Telescoping Adjustable Floor Lamp"/>
    <n v="16000"/>
    <x v="0"/>
    <x v="276"/>
    <n v="0.2"/>
    <n v="6400"/>
    <n v="25600"/>
  </r>
  <r>
    <n v="2706"/>
    <s v="CA-2017-117422"/>
    <d v="2017-10-21T00:00:00"/>
    <x v="3"/>
    <x v="2"/>
    <x v="30"/>
    <x v="2"/>
    <x v="3"/>
    <s v="Frank Carlisle"/>
    <x v="2"/>
    <x v="28"/>
    <n v="44107"/>
    <s v="OFF-AP-10000938"/>
    <x v="1"/>
    <s v="Appliances"/>
    <s v="Avanti 1.7 Cu. Ft. Refrigerator"/>
    <n v="707000"/>
    <x v="0"/>
    <x v="918"/>
    <n v="0.2"/>
    <n v="282800"/>
    <n v="1131200"/>
  </r>
  <r>
    <n v="2707"/>
    <s v="CA-2017-129707"/>
    <d v="2017-04-25T00:00:00"/>
    <x v="3"/>
    <x v="3"/>
    <x v="10"/>
    <x v="2"/>
    <x v="4"/>
    <s v="Larry Hughes"/>
    <x v="0"/>
    <x v="29"/>
    <n v="85224"/>
    <s v="OFF-AR-10000246"/>
    <x v="1"/>
    <s v="Art"/>
    <s v="Newell 318"/>
    <n v="20000"/>
    <x v="6"/>
    <x v="191"/>
    <n v="0.2"/>
    <n v="16000"/>
    <n v="64000"/>
  </r>
  <r>
    <n v="2708"/>
    <s v="CA-2015-160171"/>
    <d v="2015-10-19T00:00:00"/>
    <x v="1"/>
    <x v="2"/>
    <x v="12"/>
    <x v="1"/>
    <x v="0"/>
    <s v="Robert Marley"/>
    <x v="2"/>
    <x v="19"/>
    <n v="90008"/>
    <s v="OFF-AP-10000275"/>
    <x v="1"/>
    <s v="Appliances"/>
    <s v="Sanyo Counter Height Refrigerator with Crisper, 3.6 Cubic Foot, Stainless Steel/Black"/>
    <n v="1641000"/>
    <x v="1"/>
    <x v="919"/>
    <n v="0"/>
    <n v="0"/>
    <n v="8205000"/>
  </r>
  <r>
    <n v="2709"/>
    <s v="CA-2014-103317"/>
    <d v="2014-07-05T00:00:00"/>
    <x v="2"/>
    <x v="7"/>
    <x v="5"/>
    <x v="1"/>
    <x v="0"/>
    <s v="Don Miller"/>
    <x v="1"/>
    <x v="7"/>
    <n v="32137"/>
    <s v="FUR-FU-10001591"/>
    <x v="0"/>
    <s v="Furnishings"/>
    <s v="Advantus Panel Wall Certificate Holder - 8.5x11"/>
    <n v="61000"/>
    <x v="0"/>
    <x v="446"/>
    <n v="0.2"/>
    <n v="24400"/>
    <n v="97600"/>
  </r>
  <r>
    <n v="2710"/>
    <s v="CA-2016-167115"/>
    <d v="2016-04-04T00:00:00"/>
    <x v="0"/>
    <x v="3"/>
    <x v="18"/>
    <x v="2"/>
    <x v="0"/>
    <s v="Evan Henry"/>
    <x v="0"/>
    <x v="21"/>
    <n v="10035"/>
    <s v="OFF-BI-10004600"/>
    <x v="1"/>
    <s v="Binders"/>
    <s v="Ibico Ibimaster 300 Manual Binding System"/>
    <n v="736000"/>
    <x v="0"/>
    <x v="375"/>
    <n v="0.2"/>
    <n v="294400"/>
    <n v="1177600"/>
  </r>
  <r>
    <n v="2711"/>
    <s v="US-2017-153633"/>
    <d v="2017-11-13T00:00:00"/>
    <x v="3"/>
    <x v="0"/>
    <x v="7"/>
    <x v="2"/>
    <x v="0"/>
    <s v="Toby Carlisle"/>
    <x v="0"/>
    <x v="27"/>
    <n v="33458"/>
    <s v="OFF-AR-10002335"/>
    <x v="1"/>
    <s v="Art"/>
    <s v="DIXON Oriole Pencils"/>
    <n v="6000"/>
    <x v="8"/>
    <x v="33"/>
    <n v="0.2"/>
    <n v="1200"/>
    <n v="4800"/>
  </r>
  <r>
    <n v="2712"/>
    <s v="CA-2017-155929"/>
    <d v="2017-09-09T00:00:00"/>
    <x v="3"/>
    <x v="8"/>
    <x v="3"/>
    <x v="1"/>
    <x v="0"/>
    <s v="Arianne Irving"/>
    <x v="0"/>
    <x v="9"/>
    <n v="85301"/>
    <s v="OFF-PA-10000859"/>
    <x v="1"/>
    <s v="Paper"/>
    <s v="Unpadded Memo Slips"/>
    <n v="7000"/>
    <x v="0"/>
    <x v="287"/>
    <n v="0.2"/>
    <n v="2800"/>
    <n v="11200"/>
  </r>
  <r>
    <n v="2713"/>
    <s v="CA-2015-148712"/>
    <d v="2015-04-17T00:00:00"/>
    <x v="1"/>
    <x v="3"/>
    <x v="11"/>
    <x v="2"/>
    <x v="4"/>
    <s v="Jessica Myrick"/>
    <x v="0"/>
    <x v="20"/>
    <n v="10035"/>
    <s v="TEC-AC-10003198"/>
    <x v="2"/>
    <s v="Accessories"/>
    <s v="Enermax Acrylux Wireless Keyboard"/>
    <n v="718000"/>
    <x v="8"/>
    <x v="920"/>
    <n v="0"/>
    <n v="0"/>
    <n v="718000"/>
  </r>
  <r>
    <n v="2714"/>
    <s v="CA-2016-128307"/>
    <d v="2016-07-25T00:00:00"/>
    <x v="0"/>
    <x v="7"/>
    <x v="10"/>
    <x v="2"/>
    <x v="0"/>
    <s v="Bill Eplett"/>
    <x v="2"/>
    <x v="14"/>
    <n v="77041"/>
    <s v="OFF-EN-10003040"/>
    <x v="1"/>
    <s v="Envelopes"/>
    <s v="Quality Park Security Envelopes"/>
    <n v="105000"/>
    <x v="8"/>
    <x v="82"/>
    <n v="0.2"/>
    <n v="21000"/>
    <n v="84000"/>
  </r>
  <r>
    <n v="2715"/>
    <s v="US-2016-127425"/>
    <d v="2016-08-26T00:00:00"/>
    <x v="0"/>
    <x v="6"/>
    <x v="20"/>
    <x v="0"/>
    <x v="4"/>
    <s v="Dan Reichenbach"/>
    <x v="1"/>
    <x v="13"/>
    <n v="10035"/>
    <s v="TEC-PH-10003442"/>
    <x v="2"/>
    <s v="Phones"/>
    <s v="Samsung Replacement EH64AVFWE Premium Headset"/>
    <n v="22000"/>
    <x v="4"/>
    <x v="257"/>
    <n v="0"/>
    <n v="0"/>
    <n v="132000"/>
  </r>
  <r>
    <n v="2716"/>
    <s v="US-2014-119081"/>
    <d v="2014-09-12T00:00:00"/>
    <x v="2"/>
    <x v="8"/>
    <x v="1"/>
    <x v="0"/>
    <x v="4"/>
    <s v="Tom Ashbrook"/>
    <x v="2"/>
    <x v="28"/>
    <n v="66062"/>
    <s v="OFF-SU-10000157"/>
    <x v="1"/>
    <s v="Supplies"/>
    <s v="Compact Automatic Electric Letter Opener"/>
    <n v="478000"/>
    <x v="3"/>
    <x v="48"/>
    <n v="0"/>
    <n v="0"/>
    <n v="1434000"/>
  </r>
  <r>
    <n v="2717"/>
    <s v="CA-2016-140613"/>
    <d v="2016-07-22T00:00:00"/>
    <x v="0"/>
    <x v="7"/>
    <x v="6"/>
    <x v="3"/>
    <x v="0"/>
    <s v="Kristina Nunn"/>
    <x v="2"/>
    <x v="1"/>
    <n v="89431"/>
    <s v="OFF-SU-10004261"/>
    <x v="1"/>
    <s v="Supplies"/>
    <s v="Fiskars 8&quot; Scissors, 2/Pack"/>
    <n v="87000"/>
    <x v="1"/>
    <x v="921"/>
    <n v="0"/>
    <n v="0"/>
    <n v="435000"/>
  </r>
  <r>
    <n v="2718"/>
    <s v="US-2017-108700"/>
    <d v="2017-05-19T00:00:00"/>
    <x v="3"/>
    <x v="5"/>
    <x v="12"/>
    <x v="2"/>
    <x v="0"/>
    <s v="Patrick Jones"/>
    <x v="1"/>
    <x v="16"/>
    <n v="61107"/>
    <s v="OFF-PA-10004733"/>
    <x v="1"/>
    <s v="Paper"/>
    <s v="Things To Do Today Spiral Book"/>
    <n v="26000"/>
    <x v="4"/>
    <x v="19"/>
    <n v="0.2"/>
    <n v="31200"/>
    <n v="124800"/>
  </r>
  <r>
    <n v="2719"/>
    <s v="CA-2017-160962"/>
    <d v="2017-04-28T00:00:00"/>
    <x v="3"/>
    <x v="3"/>
    <x v="22"/>
    <x v="3"/>
    <x v="0"/>
    <s v="Matt Connell"/>
    <x v="1"/>
    <x v="24"/>
    <n v="19143"/>
    <s v="OFF-ST-10001325"/>
    <x v="1"/>
    <s v="Storage"/>
    <s v="Sterilite Officeware Hinged File Box"/>
    <n v="17000"/>
    <x v="8"/>
    <x v="593"/>
    <n v="0.2"/>
    <n v="3400"/>
    <n v="13600"/>
  </r>
  <r>
    <n v="2720"/>
    <s v="CA-2017-130631"/>
    <d v="2017-12-29T00:00:00"/>
    <x v="3"/>
    <x v="4"/>
    <x v="25"/>
    <x v="2"/>
    <x v="0"/>
    <s v="Bruce Stewart"/>
    <x v="0"/>
    <x v="30"/>
    <n v="98026"/>
    <s v="OFF-FA-10000089"/>
    <x v="1"/>
    <s v="Fasteners"/>
    <s v="Acco Glide Clips"/>
    <n v="20000"/>
    <x v="1"/>
    <x v="34"/>
    <n v="0"/>
    <n v="0"/>
    <n v="100000"/>
  </r>
  <r>
    <n v="2721"/>
    <s v="CA-2017-116680"/>
    <d v="2017-09-04T00:00:00"/>
    <x v="3"/>
    <x v="8"/>
    <x v="18"/>
    <x v="0"/>
    <x v="4"/>
    <s v="Pete Kriz"/>
    <x v="0"/>
    <x v="19"/>
    <n v="94122"/>
    <s v="OFF-BI-10004022"/>
    <x v="1"/>
    <s v="Binders"/>
    <s v="Acco Suede Grain Vinyl Round Ring Binder"/>
    <n v="2000"/>
    <x v="4"/>
    <x v="92"/>
    <n v="0.2"/>
    <n v="2400"/>
    <n v="9600"/>
  </r>
  <r>
    <n v="2722"/>
    <s v="US-2014-107405"/>
    <d v="2014-03-21T00:00:00"/>
    <x v="2"/>
    <x v="10"/>
    <x v="30"/>
    <x v="2"/>
    <x v="3"/>
    <s v="Thomas Seio"/>
    <x v="1"/>
    <x v="5"/>
    <n v="28806"/>
    <s v="OFF-ST-10002301"/>
    <x v="1"/>
    <s v="Storage"/>
    <s v="Tennsco Commercial Shelving"/>
    <n v="17000"/>
    <x v="8"/>
    <x v="593"/>
    <n v="0.2"/>
    <n v="3400"/>
    <n v="13600"/>
  </r>
  <r>
    <n v="2723"/>
    <s v="CA-2017-101574"/>
    <d v="2017-09-28T00:00:00"/>
    <x v="3"/>
    <x v="8"/>
    <x v="22"/>
    <x v="1"/>
    <x v="0"/>
    <s v="Bruce Degenhardt"/>
    <x v="0"/>
    <x v="26"/>
    <n v="90032"/>
    <s v="FUR-FU-10001706"/>
    <x v="0"/>
    <s v="Furnishings"/>
    <s v="Longer-Life Soft White Bulbs"/>
    <n v="7000"/>
    <x v="3"/>
    <x v="67"/>
    <n v="0"/>
    <n v="0"/>
    <n v="21000"/>
  </r>
  <r>
    <n v="2724"/>
    <s v="CA-2014-146591"/>
    <d v="2014-01-19T00:00:00"/>
    <x v="2"/>
    <x v="9"/>
    <x v="12"/>
    <x v="1"/>
    <x v="3"/>
    <s v="Toby Swindell"/>
    <x v="0"/>
    <x v="18"/>
    <n v="85254"/>
    <s v="OFF-BI-10003676"/>
    <x v="1"/>
    <s v="Binders"/>
    <s v="GBC Standard Recycled Report Covers, Clear Plastic Sheets"/>
    <n v="10000"/>
    <x v="11"/>
    <x v="34"/>
    <n v="0.7"/>
    <n v="70000"/>
    <n v="30000"/>
  </r>
  <r>
    <n v="2725"/>
    <s v="CA-2014-107706"/>
    <d v="2014-02-14T00:00:00"/>
    <x v="2"/>
    <x v="11"/>
    <x v="19"/>
    <x v="1"/>
    <x v="0"/>
    <s v="Shui Tom"/>
    <x v="0"/>
    <x v="32"/>
    <n v="77095"/>
    <s v="OFF-PA-10000466"/>
    <x v="1"/>
    <s v="Paper"/>
    <s v="Memo Book, 100 Message Capacity, 5 3/8” x 11”"/>
    <n v="14000"/>
    <x v="3"/>
    <x v="90"/>
    <n v="0.2"/>
    <n v="8400"/>
    <n v="33600"/>
  </r>
  <r>
    <n v="2726"/>
    <s v="CA-2016-122448"/>
    <d v="2016-06-09T00:00:00"/>
    <x v="0"/>
    <x v="1"/>
    <x v="3"/>
    <x v="0"/>
    <x v="0"/>
    <s v="Dean Braden"/>
    <x v="0"/>
    <x v="15"/>
    <n v="94109"/>
    <s v="FUR-CH-10002774"/>
    <x v="0"/>
    <s v="Chairs"/>
    <s v="Global Deluxe Stacking Chair, Gray"/>
    <n v="72000"/>
    <x v="3"/>
    <x v="301"/>
    <n v="0.2"/>
    <n v="43200"/>
    <n v="172800"/>
  </r>
  <r>
    <n v="2727"/>
    <s v="CA-2014-132451"/>
    <d v="2014-09-26T00:00:00"/>
    <x v="2"/>
    <x v="8"/>
    <x v="20"/>
    <x v="2"/>
    <x v="0"/>
    <s v="Karen Ferguson"/>
    <x v="2"/>
    <x v="27"/>
    <n v="92105"/>
    <s v="FUR-CH-10000454"/>
    <x v="0"/>
    <s v="Chairs"/>
    <s v="Hon Deluxe Fabric Upholstered Stacking Chairs, Rounded Back"/>
    <n v="659000"/>
    <x v="3"/>
    <x v="837"/>
    <n v="0.2"/>
    <n v="395400"/>
    <n v="1581600"/>
  </r>
  <r>
    <n v="2728"/>
    <s v="CA-2016-158547"/>
    <d v="2016-05-30T00:00:00"/>
    <x v="0"/>
    <x v="5"/>
    <x v="17"/>
    <x v="1"/>
    <x v="0"/>
    <s v="Justin MacKendrick"/>
    <x v="0"/>
    <x v="36"/>
    <n v="45011"/>
    <s v="OFF-AP-10003842"/>
    <x v="1"/>
    <s v="Appliances"/>
    <s v="Euro-Pro Shark Turbo Vacuum"/>
    <n v="168000"/>
    <x v="1"/>
    <x v="232"/>
    <n v="0.2"/>
    <n v="168000"/>
    <n v="672000"/>
  </r>
  <r>
    <n v="2729"/>
    <s v="CA-2017-116946"/>
    <d v="2017-12-19T00:00:00"/>
    <x v="3"/>
    <x v="4"/>
    <x v="12"/>
    <x v="2"/>
    <x v="2"/>
    <s v="Tony Sayre"/>
    <x v="0"/>
    <x v="29"/>
    <n v="80134"/>
    <s v="FUR-FU-10000320"/>
    <x v="0"/>
    <s v="Furnishings"/>
    <s v="OIC Stacking Trays"/>
    <n v="25000"/>
    <x v="1"/>
    <x v="764"/>
    <n v="0.2"/>
    <n v="25000"/>
    <n v="100000"/>
  </r>
  <r>
    <n v="2730"/>
    <s v="CA-2017-121741"/>
    <d v="2017-12-26T00:00:00"/>
    <x v="3"/>
    <x v="4"/>
    <x v="20"/>
    <x v="3"/>
    <x v="3"/>
    <s v="Yoseph Carroll"/>
    <x v="1"/>
    <x v="16"/>
    <n v="68025"/>
    <s v="OFF-ST-10004459"/>
    <x v="1"/>
    <s v="Storage"/>
    <s v="Tennsco Single-Tier Lockers"/>
    <n v="1802000"/>
    <x v="0"/>
    <x v="707"/>
    <n v="0"/>
    <n v="0"/>
    <n v="3604000"/>
  </r>
  <r>
    <n v="2731"/>
    <s v="CA-2017-169691"/>
    <d v="2017-06-15T00:00:00"/>
    <x v="3"/>
    <x v="1"/>
    <x v="4"/>
    <x v="4"/>
    <x v="0"/>
    <s v="Dean percer"/>
    <x v="2"/>
    <x v="31"/>
    <n v="55369"/>
    <s v="OFF-LA-10002312"/>
    <x v="1"/>
    <s v="Labels"/>
    <s v="Avery 490"/>
    <n v="30000"/>
    <x v="3"/>
    <x v="15"/>
    <n v="0"/>
    <n v="0"/>
    <n v="90000"/>
  </r>
  <r>
    <n v="2732"/>
    <s v="CA-2016-121356"/>
    <d v="2016-11-20T00:00:00"/>
    <x v="0"/>
    <x v="0"/>
    <x v="14"/>
    <x v="1"/>
    <x v="0"/>
    <s v="Shirley Jackson"/>
    <x v="0"/>
    <x v="22"/>
    <n v="19711"/>
    <s v="OFF-BI-10002133"/>
    <x v="1"/>
    <s v="Binders"/>
    <s v="Wilson Jones Elliptical Ring 3 1/2&quot; Capacity Binders, 800 sheets"/>
    <n v="129000"/>
    <x v="3"/>
    <x v="784"/>
    <n v="0"/>
    <n v="0"/>
    <n v="387000"/>
  </r>
  <r>
    <n v="2733"/>
    <s v="CA-2014-101770"/>
    <d v="2014-03-31T00:00:00"/>
    <x v="2"/>
    <x v="10"/>
    <x v="23"/>
    <x v="3"/>
    <x v="0"/>
    <s v="Karen Bern"/>
    <x v="1"/>
    <x v="24"/>
    <n v="33180"/>
    <s v="OFF-BI-10001097"/>
    <x v="1"/>
    <s v="Binders"/>
    <s v="Avery Hole Reinforcements"/>
    <n v="20000"/>
    <x v="8"/>
    <x v="40"/>
    <n v="0.7"/>
    <n v="14000"/>
    <n v="6000"/>
  </r>
  <r>
    <n v="2734"/>
    <s v="CA-2017-105487"/>
    <d v="2017-10-08T00:00:00"/>
    <x v="3"/>
    <x v="2"/>
    <x v="0"/>
    <x v="3"/>
    <x v="0"/>
    <s v="Chris Selesnick"/>
    <x v="1"/>
    <x v="35"/>
    <n v="92105"/>
    <s v="TEC-PH-10001336"/>
    <x v="2"/>
    <s v="Phones"/>
    <s v="Digium D40 VoIP phone"/>
    <n v="258000"/>
    <x v="8"/>
    <x v="283"/>
    <n v="0.2"/>
    <n v="51600"/>
    <n v="206400"/>
  </r>
  <r>
    <n v="2735"/>
    <s v="CA-2017-148999"/>
    <d v="2017-01-30T00:00:00"/>
    <x v="3"/>
    <x v="9"/>
    <x v="17"/>
    <x v="1"/>
    <x v="1"/>
    <s v="Emily Burns"/>
    <x v="0"/>
    <x v="13"/>
    <n v="33142"/>
    <s v="FUR-CH-10002044"/>
    <x v="0"/>
    <s v="Chairs"/>
    <s v="Office Star - Contemporary Task Swivel chair with 2-way adjustable arms, Plum"/>
    <n v="420000"/>
    <x v="6"/>
    <x v="339"/>
    <n v="0.2"/>
    <n v="336000"/>
    <n v="1344000"/>
  </r>
  <r>
    <n v="2736"/>
    <s v="CA-2014-107573"/>
    <d v="2014-12-12T00:00:00"/>
    <x v="2"/>
    <x v="4"/>
    <x v="1"/>
    <x v="3"/>
    <x v="0"/>
    <s v="Philip Brown"/>
    <x v="0"/>
    <x v="20"/>
    <n v="33178"/>
    <s v="OFF-EN-10001099"/>
    <x v="1"/>
    <s v="Envelopes"/>
    <s v="Staple envelope"/>
    <n v="16000"/>
    <x v="3"/>
    <x v="4"/>
    <n v="0.2"/>
    <n v="9600"/>
    <n v="38400"/>
  </r>
  <r>
    <n v="2737"/>
    <s v="CA-2015-156608"/>
    <d v="2015-10-24T00:00:00"/>
    <x v="1"/>
    <x v="2"/>
    <x v="16"/>
    <x v="0"/>
    <x v="4"/>
    <s v="Michelle Tran"/>
    <x v="2"/>
    <x v="5"/>
    <n v="78207"/>
    <s v="OFF-BI-10004140"/>
    <x v="1"/>
    <s v="Binders"/>
    <s v="Avery Non-Stick Binders"/>
    <n v="3000"/>
    <x v="6"/>
    <x v="92"/>
    <n v="0.8"/>
    <n v="9600"/>
    <n v="2400"/>
  </r>
  <r>
    <n v="2738"/>
    <s v="CA-2017-134495"/>
    <d v="2017-04-01T00:00:00"/>
    <x v="3"/>
    <x v="3"/>
    <x v="26"/>
    <x v="2"/>
    <x v="4"/>
    <s v="Barry Französisch"/>
    <x v="1"/>
    <x v="16"/>
    <n v="32216"/>
    <s v="TEC-PH-10004897"/>
    <x v="2"/>
    <s v="Phones"/>
    <s v="Mediabridge Sport Armband iPhone 5s"/>
    <n v="70000"/>
    <x v="3"/>
    <x v="277"/>
    <n v="0.2"/>
    <n v="42000"/>
    <n v="168000"/>
  </r>
  <r>
    <n v="2739"/>
    <s v="CA-2017-164098"/>
    <d v="2017-01-26T00:00:00"/>
    <x v="3"/>
    <x v="9"/>
    <x v="20"/>
    <x v="1"/>
    <x v="1"/>
    <s v="Claire Gute"/>
    <x v="0"/>
    <x v="0"/>
    <n v="77070"/>
    <s v="OFF-ST-10000615"/>
    <x v="1"/>
    <s v="Storage"/>
    <s v="SimpliFile Personal File, Black Granite, 15w x 6-15/16d x 11-1/4h"/>
    <n v="91000"/>
    <x v="0"/>
    <x v="697"/>
    <n v="0.2"/>
    <n v="36400"/>
    <n v="145600"/>
  </r>
  <r>
    <n v="2740"/>
    <s v="CA-2014-105249"/>
    <d v="2014-11-28T00:00:00"/>
    <x v="2"/>
    <x v="0"/>
    <x v="22"/>
    <x v="2"/>
    <x v="4"/>
    <s v="Duane Huffman"/>
    <x v="2"/>
    <x v="25"/>
    <n v="94122"/>
    <s v="OFF-SU-10001225"/>
    <x v="1"/>
    <s v="Supplies"/>
    <s v="Staple remover"/>
    <n v="8000"/>
    <x v="0"/>
    <x v="78"/>
    <n v="0"/>
    <n v="0"/>
    <n v="16000"/>
  </r>
  <r>
    <n v="2741"/>
    <s v="CA-2015-113523"/>
    <d v="2015-09-04T00:00:00"/>
    <x v="1"/>
    <x v="8"/>
    <x v="18"/>
    <x v="3"/>
    <x v="0"/>
    <s v="Shaun Chance"/>
    <x v="1"/>
    <x v="23"/>
    <n v="19140"/>
    <s v="OFF-BI-10001249"/>
    <x v="1"/>
    <s v="Binders"/>
    <s v="Avery Heavy-Duty EZD View Binder with Locking Rings"/>
    <n v="6000"/>
    <x v="6"/>
    <x v="13"/>
    <n v="0.7"/>
    <n v="16800"/>
    <n v="7200"/>
  </r>
  <r>
    <n v="2742"/>
    <s v="CA-2017-117821"/>
    <d v="2017-06-12T00:00:00"/>
    <x v="3"/>
    <x v="1"/>
    <x v="1"/>
    <x v="3"/>
    <x v="2"/>
    <s v="Hunter Glantz"/>
    <x v="0"/>
    <x v="2"/>
    <n v="43302"/>
    <s v="TEC-AC-10004469"/>
    <x v="2"/>
    <s v="Accessories"/>
    <s v="Microsoft Sculpt Comfort Mouse"/>
    <n v="80000"/>
    <x v="0"/>
    <x v="105"/>
    <n v="0.2"/>
    <n v="32000"/>
    <n v="128000"/>
  </r>
  <r>
    <n v="2743"/>
    <s v="CA-2017-164378"/>
    <d v="2017-07-15T00:00:00"/>
    <x v="3"/>
    <x v="7"/>
    <x v="4"/>
    <x v="3"/>
    <x v="0"/>
    <s v="Michelle Moray"/>
    <x v="0"/>
    <x v="33"/>
    <n v="10024"/>
    <s v="OFF-AR-10001177"/>
    <x v="1"/>
    <s v="Art"/>
    <s v="Newell 349"/>
    <n v="14000"/>
    <x v="0"/>
    <x v="26"/>
    <n v="0"/>
    <n v="0"/>
    <n v="28000"/>
  </r>
  <r>
    <n v="2744"/>
    <s v="CA-2017-127782"/>
    <d v="2017-11-02T00:00:00"/>
    <x v="3"/>
    <x v="0"/>
    <x v="28"/>
    <x v="2"/>
    <x v="0"/>
    <s v="Thea Hudgings"/>
    <x v="1"/>
    <x v="19"/>
    <n v="19140"/>
    <s v="FUR-FU-10001847"/>
    <x v="0"/>
    <s v="Furnishings"/>
    <s v="Eldon Image Series Black Desk Accessories"/>
    <n v="4000"/>
    <x v="8"/>
    <x v="75"/>
    <n v="0.2"/>
    <n v="800"/>
    <n v="3200"/>
  </r>
  <r>
    <n v="2745"/>
    <s v="US-2016-162026"/>
    <d v="2016-10-08T00:00:00"/>
    <x v="0"/>
    <x v="2"/>
    <x v="0"/>
    <x v="2"/>
    <x v="0"/>
    <s v="Joel Eaton"/>
    <x v="0"/>
    <x v="28"/>
    <n v="90036"/>
    <s v="OFF-PA-10000167"/>
    <x v="1"/>
    <s v="Paper"/>
    <s v="Xerox 1925"/>
    <n v="62000"/>
    <x v="0"/>
    <x v="351"/>
    <n v="0"/>
    <n v="0"/>
    <n v="124000"/>
  </r>
  <r>
    <n v="2746"/>
    <s v="CA-2016-150000"/>
    <d v="2016-04-08T00:00:00"/>
    <x v="0"/>
    <x v="3"/>
    <x v="0"/>
    <x v="0"/>
    <x v="4"/>
    <s v="Patrick Gardner"/>
    <x v="0"/>
    <x v="14"/>
    <n v="30080"/>
    <s v="OFF-EN-10002973"/>
    <x v="1"/>
    <s v="Envelopes"/>
    <s v="Ampad #10 Peel &amp; Seel Holiday Envelopes"/>
    <n v="9000"/>
    <x v="6"/>
    <x v="239"/>
    <n v="0"/>
    <n v="0"/>
    <n v="36000"/>
  </r>
  <r>
    <n v="2747"/>
    <s v="CA-2015-168529"/>
    <d v="2015-10-08T00:00:00"/>
    <x v="1"/>
    <x v="2"/>
    <x v="0"/>
    <x v="0"/>
    <x v="0"/>
    <s v="Maria Bertelson"/>
    <x v="0"/>
    <x v="18"/>
    <n v="94122"/>
    <s v="FUR-FU-10001588"/>
    <x v="0"/>
    <s v="Furnishings"/>
    <s v="Deflect-o SuperTray Unbreakable Stackable Tray, Letter, Black"/>
    <n v="88000"/>
    <x v="1"/>
    <x v="365"/>
    <n v="0"/>
    <n v="0"/>
    <n v="440000"/>
  </r>
  <r>
    <n v="2748"/>
    <s v="US-2017-152569"/>
    <d v="2017-05-15T00:00:00"/>
    <x v="3"/>
    <x v="5"/>
    <x v="4"/>
    <x v="3"/>
    <x v="4"/>
    <s v="Joy Daniels"/>
    <x v="0"/>
    <x v="7"/>
    <n v="60653"/>
    <s v="OFF-PA-10001736"/>
    <x v="1"/>
    <s v="Paper"/>
    <s v="Xerox 1880"/>
    <n v="213000"/>
    <x v="0"/>
    <x v="908"/>
    <n v="0.2"/>
    <n v="85200"/>
    <n v="340800"/>
  </r>
  <r>
    <n v="2749"/>
    <s v="US-2014-137680"/>
    <d v="2014-02-24T00:00:00"/>
    <x v="2"/>
    <x v="11"/>
    <x v="16"/>
    <x v="2"/>
    <x v="0"/>
    <s v="Jennifer Halladay"/>
    <x v="0"/>
    <x v="9"/>
    <n v="97504"/>
    <s v="OFF-PA-10000174"/>
    <x v="1"/>
    <s v="Paper"/>
    <s v="Message Book, Wirebound, Four 5 1/2&quot; X 4&quot; Forms/Pg., 200 Dupl. Sets/Book"/>
    <n v="33000"/>
    <x v="6"/>
    <x v="257"/>
    <n v="0.2"/>
    <n v="26400"/>
    <n v="105600"/>
  </r>
  <r>
    <n v="2750"/>
    <s v="CA-2015-103177"/>
    <d v="2015-05-30T00:00:00"/>
    <x v="1"/>
    <x v="5"/>
    <x v="17"/>
    <x v="2"/>
    <x v="0"/>
    <s v="Edward Nazzal"/>
    <x v="0"/>
    <x v="27"/>
    <n v="10009"/>
    <s v="TEC-PH-10001795"/>
    <x v="2"/>
    <s v="Phones"/>
    <s v="RCA H5401RE1 DECT 6.0 4-Line Cordless Handset With Caller ID/Call Waiting"/>
    <n v="240000"/>
    <x v="3"/>
    <x v="258"/>
    <n v="0"/>
    <n v="0"/>
    <n v="720000"/>
  </r>
  <r>
    <n v="2751"/>
    <s v="US-2016-138408"/>
    <d v="2016-11-18T00:00:00"/>
    <x v="0"/>
    <x v="0"/>
    <x v="15"/>
    <x v="0"/>
    <x v="4"/>
    <s v="Karen Carlisle"/>
    <x v="1"/>
    <x v="28"/>
    <n v="35810"/>
    <s v="TEC-AC-10003870"/>
    <x v="2"/>
    <s v="Accessories"/>
    <s v="Logitech Z-906 Speaker sys - home theater - 5.1-CH"/>
    <n v="1650000"/>
    <x v="6"/>
    <x v="922"/>
    <n v="0"/>
    <n v="0"/>
    <n v="6600000"/>
  </r>
  <r>
    <n v="2752"/>
    <s v="CA-2017-117667"/>
    <d v="2017-12-04T00:00:00"/>
    <x v="3"/>
    <x v="4"/>
    <x v="18"/>
    <x v="0"/>
    <x v="0"/>
    <s v="Michael Stewart"/>
    <x v="1"/>
    <x v="3"/>
    <n v="19134"/>
    <s v="FUR-CH-10004540"/>
    <x v="0"/>
    <s v="Chairs"/>
    <s v="Global Chrome Stack Chair"/>
    <n v="48000"/>
    <x v="11"/>
    <x v="286"/>
    <n v="0.3"/>
    <n v="144000"/>
    <n v="336000"/>
  </r>
  <r>
    <n v="2753"/>
    <s v="CA-2016-110982"/>
    <d v="2016-06-05T00:00:00"/>
    <x v="0"/>
    <x v="1"/>
    <x v="5"/>
    <x v="0"/>
    <x v="1"/>
    <s v="Chloris Kastensmidt"/>
    <x v="0"/>
    <x v="24"/>
    <n v="95051"/>
    <s v="OFF-BI-10000829"/>
    <x v="1"/>
    <s v="Binders"/>
    <s v="Avery Non-Stick Binders"/>
    <n v="11000"/>
    <x v="4"/>
    <x v="84"/>
    <n v="0.2"/>
    <n v="13200"/>
    <n v="52800"/>
  </r>
  <r>
    <n v="2754"/>
    <s v="CA-2016-147123"/>
    <d v="2016-12-10T00:00:00"/>
    <x v="0"/>
    <x v="4"/>
    <x v="13"/>
    <x v="1"/>
    <x v="0"/>
    <s v="Sanjit Jacobs"/>
    <x v="2"/>
    <x v="27"/>
    <n v="90805"/>
    <s v="OFF-PA-10000575"/>
    <x v="1"/>
    <s v="Paper"/>
    <s v="Wirebound Message Books, Four 2 3/4 x 5 White Forms per Page"/>
    <n v="34000"/>
    <x v="12"/>
    <x v="465"/>
    <n v="0"/>
    <n v="0"/>
    <n v="408000"/>
  </r>
  <r>
    <n v="2755"/>
    <s v="CA-2017-154501"/>
    <d v="2017-04-30T00:00:00"/>
    <x v="3"/>
    <x v="3"/>
    <x v="17"/>
    <x v="3"/>
    <x v="4"/>
    <s v="Erin Ashbrook"/>
    <x v="1"/>
    <x v="21"/>
    <n v="90008"/>
    <s v="OFF-AR-10002804"/>
    <x v="1"/>
    <s v="Art"/>
    <s v="Faber Castell Col-Erase Pencils"/>
    <n v="5000"/>
    <x v="0"/>
    <x v="151"/>
    <n v="0"/>
    <n v="0"/>
    <n v="10000"/>
  </r>
  <r>
    <n v="2756"/>
    <s v="CA-2017-166933"/>
    <d v="2017-04-24T00:00:00"/>
    <x v="3"/>
    <x v="3"/>
    <x v="16"/>
    <x v="0"/>
    <x v="0"/>
    <s v="Michael Granlund"/>
    <x v="2"/>
    <x v="9"/>
    <n v="93101"/>
    <s v="OFF-FA-10002676"/>
    <x v="1"/>
    <s v="Fasteners"/>
    <s v="Colored Push Pins"/>
    <n v="2000"/>
    <x v="8"/>
    <x v="311"/>
    <n v="0"/>
    <n v="0"/>
    <n v="2000"/>
  </r>
  <r>
    <n v="2757"/>
    <s v="CA-2015-142055"/>
    <d v="2015-05-08T00:00:00"/>
    <x v="1"/>
    <x v="5"/>
    <x v="0"/>
    <x v="2"/>
    <x v="0"/>
    <s v="Alejandro Ballentine"/>
    <x v="2"/>
    <x v="5"/>
    <n v="10009"/>
    <s v="OFF-PA-10003465"/>
    <x v="1"/>
    <s v="Paper"/>
    <s v="Xerox 1912"/>
    <n v="31000"/>
    <x v="0"/>
    <x v="270"/>
    <n v="0"/>
    <n v="0"/>
    <n v="62000"/>
  </r>
  <r>
    <n v="2758"/>
    <s v="CA-2015-137106"/>
    <d v="2015-03-31T00:00:00"/>
    <x v="1"/>
    <x v="10"/>
    <x v="23"/>
    <x v="1"/>
    <x v="0"/>
    <s v="Scott Cohen"/>
    <x v="1"/>
    <x v="28"/>
    <n v="32216"/>
    <s v="TEC-PH-10000011"/>
    <x v="2"/>
    <s v="Phones"/>
    <s v="PureGear Roll-On Screen Protector"/>
    <n v="120000"/>
    <x v="1"/>
    <x v="49"/>
    <n v="0.2"/>
    <n v="120000"/>
    <n v="480000"/>
  </r>
  <r>
    <n v="2759"/>
    <s v="CA-2017-136609"/>
    <d v="2017-08-06T00:00:00"/>
    <x v="3"/>
    <x v="6"/>
    <x v="24"/>
    <x v="2"/>
    <x v="4"/>
    <s v="Todd Boyes"/>
    <x v="1"/>
    <x v="24"/>
    <n v="75104"/>
    <s v="OFF-PA-10004381"/>
    <x v="1"/>
    <s v="Paper"/>
    <s v="14-7/8 x 11 Blue Bar Computer Printout Paper"/>
    <n v="97000"/>
    <x v="3"/>
    <x v="618"/>
    <n v="0.2"/>
    <n v="58200"/>
    <n v="232800"/>
  </r>
  <r>
    <n v="2760"/>
    <s v="CA-2017-160885"/>
    <d v="2017-12-02T00:00:00"/>
    <x v="3"/>
    <x v="4"/>
    <x v="28"/>
    <x v="2"/>
    <x v="0"/>
    <s v="Juliana Krohn"/>
    <x v="0"/>
    <x v="17"/>
    <n v="68104"/>
    <s v="TEC-PH-10001795"/>
    <x v="2"/>
    <s v="Phones"/>
    <s v="ClearOne CHATAttach 160 - speaker phone"/>
    <n v="240000"/>
    <x v="6"/>
    <x v="169"/>
    <n v="0"/>
    <n v="0"/>
    <n v="960000"/>
  </r>
  <r>
    <n v="2761"/>
    <s v="US-2016-167472"/>
    <d v="2016-06-06T00:00:00"/>
    <x v="0"/>
    <x v="1"/>
    <x v="24"/>
    <x v="2"/>
    <x v="4"/>
    <s v="Clytie Kelty"/>
    <x v="0"/>
    <x v="23"/>
    <n v="72209"/>
    <s v="TEC-AC-10001109"/>
    <x v="2"/>
    <s v="Accessories"/>
    <s v="Logitech Trackman Marble Mouse"/>
    <n v="96000"/>
    <x v="4"/>
    <x v="163"/>
    <n v="0"/>
    <n v="0"/>
    <n v="576000"/>
  </r>
  <r>
    <n v="2762"/>
    <s v="CA-2015-120551"/>
    <d v="2015-04-13T00:00:00"/>
    <x v="1"/>
    <x v="3"/>
    <x v="7"/>
    <x v="0"/>
    <x v="4"/>
    <s v="Sonia Sunley"/>
    <x v="0"/>
    <x v="30"/>
    <n v="68701"/>
    <s v="OFF-BI-10002071"/>
    <x v="1"/>
    <s v="Binders"/>
    <s v="Fellowes Black Plastic Comb Bindings"/>
    <n v="14000"/>
    <x v="3"/>
    <x v="90"/>
    <n v="0"/>
    <n v="0"/>
    <n v="42000"/>
  </r>
  <r>
    <n v="2763"/>
    <s v="US-2017-150595"/>
    <d v="2017-05-22T00:00:00"/>
    <x v="3"/>
    <x v="5"/>
    <x v="6"/>
    <x v="2"/>
    <x v="4"/>
    <s v="Laurel Elliston"/>
    <x v="0"/>
    <x v="18"/>
    <n v="60653"/>
    <s v="FUR-CH-10000513"/>
    <x v="0"/>
    <s v="Chairs"/>
    <s v="High-Back Leather Manager's Chair"/>
    <n v="832000"/>
    <x v="0"/>
    <x v="582"/>
    <n v="0.3"/>
    <n v="499200"/>
    <n v="1164800"/>
  </r>
  <r>
    <n v="2764"/>
    <s v="CA-2016-134936"/>
    <d v="2016-12-19T00:00:00"/>
    <x v="0"/>
    <x v="4"/>
    <x v="12"/>
    <x v="2"/>
    <x v="0"/>
    <s v="Erin Smith"/>
    <x v="1"/>
    <x v="21"/>
    <n v="85705"/>
    <s v="FUR-TA-10001086"/>
    <x v="0"/>
    <s v="Tables"/>
    <s v="SAFCO PlanMaster Boards, 60w x 37-1/2d, White Melamine"/>
    <n v="456000"/>
    <x v="4"/>
    <x v="624"/>
    <n v="0.5"/>
    <n v="1368000"/>
    <n v="1368000"/>
  </r>
  <r>
    <n v="2765"/>
    <s v="CA-2017-102967"/>
    <d v="2017-09-22T00:00:00"/>
    <x v="3"/>
    <x v="8"/>
    <x v="6"/>
    <x v="2"/>
    <x v="0"/>
    <s v="Michael Granlund"/>
    <x v="2"/>
    <x v="35"/>
    <n v="3301"/>
    <s v="OFF-ST-10001590"/>
    <x v="1"/>
    <s v="Storage"/>
    <s v="Tenex Personal Project File with Scoop Front Design, Black"/>
    <n v="27000"/>
    <x v="1"/>
    <x v="23"/>
    <n v="0"/>
    <n v="0"/>
    <n v="135000"/>
  </r>
  <r>
    <n v="2766"/>
    <s v="CA-2017-151008"/>
    <d v="2017-09-07T00:00:00"/>
    <x v="3"/>
    <x v="8"/>
    <x v="29"/>
    <x v="1"/>
    <x v="0"/>
    <s v="Justin MacKendrick"/>
    <x v="0"/>
    <x v="12"/>
    <n v="84020"/>
    <s v="FUR-FU-10002396"/>
    <x v="0"/>
    <s v="Furnishings"/>
    <s v="DAX Copper Panel Document Frame, 5 x 7 Size"/>
    <n v="26000"/>
    <x v="0"/>
    <x v="370"/>
    <n v="0"/>
    <n v="0"/>
    <n v="52000"/>
  </r>
  <r>
    <n v="2767"/>
    <s v="CA-2014-159800"/>
    <d v="2014-11-28T00:00:00"/>
    <x v="2"/>
    <x v="0"/>
    <x v="22"/>
    <x v="3"/>
    <x v="0"/>
    <s v="Sheri Gordon"/>
    <x v="0"/>
    <x v="19"/>
    <n v="94109"/>
    <s v="OFF-AP-10004859"/>
    <x v="1"/>
    <s v="Appliances"/>
    <s v="Acco 6 Outlet Guardian Premium Surge Suppressor"/>
    <n v="73000"/>
    <x v="3"/>
    <x v="923"/>
    <n v="0"/>
    <n v="0"/>
    <n v="219000"/>
  </r>
  <r>
    <n v="2768"/>
    <s v="US-2014-159618"/>
    <d v="2014-11-12T00:00:00"/>
    <x v="2"/>
    <x v="0"/>
    <x v="1"/>
    <x v="2"/>
    <x v="0"/>
    <s v="Darren Budd"/>
    <x v="1"/>
    <x v="2"/>
    <n v="77036"/>
    <s v="OFF-AR-10003183"/>
    <x v="1"/>
    <s v="Art"/>
    <s v="Avery Fluorescent Highlighter Four-Color Set"/>
    <n v="19000"/>
    <x v="8"/>
    <x v="924"/>
    <n v="0.2"/>
    <n v="3800"/>
    <n v="15200"/>
  </r>
  <r>
    <n v="2769"/>
    <s v="CA-2017-116113"/>
    <d v="2017-10-02T00:00:00"/>
    <x v="3"/>
    <x v="2"/>
    <x v="28"/>
    <x v="3"/>
    <x v="0"/>
    <s v="Jane Waco"/>
    <x v="1"/>
    <x v="18"/>
    <n v="36116"/>
    <s v="FUR-FU-10002963"/>
    <x v="0"/>
    <s v="Furnishings"/>
    <s v="Master Caster Door Stop, Gray"/>
    <n v="11000"/>
    <x v="0"/>
    <x v="96"/>
    <n v="0"/>
    <n v="0"/>
    <n v="22000"/>
  </r>
  <r>
    <n v="2770"/>
    <s v="CA-2015-125066"/>
    <d v="2015-12-14T00:00:00"/>
    <x v="1"/>
    <x v="4"/>
    <x v="19"/>
    <x v="3"/>
    <x v="0"/>
    <s v="Keith Dawkins"/>
    <x v="1"/>
    <x v="29"/>
    <n v="39212"/>
    <s v="FUR-FU-10003829"/>
    <x v="0"/>
    <s v="Furnishings"/>
    <s v="Stackable Trays"/>
    <n v="5000"/>
    <x v="0"/>
    <x v="151"/>
    <n v="0"/>
    <n v="0"/>
    <n v="10000"/>
  </r>
  <r>
    <n v="2771"/>
    <s v="US-2015-114741"/>
    <d v="2015-12-06T00:00:00"/>
    <x v="1"/>
    <x v="4"/>
    <x v="24"/>
    <x v="3"/>
    <x v="4"/>
    <s v="Ivan Liston"/>
    <x v="0"/>
    <x v="11"/>
    <n v="89031"/>
    <s v="OFF-PA-10000048"/>
    <x v="1"/>
    <s v="Paper"/>
    <s v="Xerox 20"/>
    <n v="7000"/>
    <x v="8"/>
    <x v="215"/>
    <n v="0"/>
    <n v="0"/>
    <n v="7000"/>
  </r>
  <r>
    <n v="2772"/>
    <s v="CA-2017-133263"/>
    <d v="2017-03-31T00:00:00"/>
    <x v="3"/>
    <x v="10"/>
    <x v="23"/>
    <x v="3"/>
    <x v="4"/>
    <s v="Jim Epp"/>
    <x v="1"/>
    <x v="4"/>
    <n v="30318"/>
    <s v="OFF-BI-10001153"/>
    <x v="1"/>
    <s v="Binders"/>
    <s v="Ibico Recycled Grain-Textured Covers"/>
    <n v="35000"/>
    <x v="8"/>
    <x v="188"/>
    <n v="0"/>
    <n v="0"/>
    <n v="35000"/>
  </r>
  <r>
    <n v="2773"/>
    <s v="CA-2017-157966"/>
    <d v="2017-03-13T00:00:00"/>
    <x v="3"/>
    <x v="10"/>
    <x v="7"/>
    <x v="2"/>
    <x v="0"/>
    <s v="Stephanie Ulpright"/>
    <x v="2"/>
    <x v="28"/>
    <n v="60610"/>
    <s v="OFF-AR-10000799"/>
    <x v="1"/>
    <s v="Art"/>
    <s v="Col-Erase Pencils with Erasers"/>
    <n v="20000"/>
    <x v="6"/>
    <x v="191"/>
    <n v="0.2"/>
    <n v="16000"/>
    <n v="64000"/>
  </r>
  <r>
    <n v="2774"/>
    <s v="CA-2014-151162"/>
    <d v="2014-12-05T00:00:00"/>
    <x v="2"/>
    <x v="4"/>
    <x v="5"/>
    <x v="4"/>
    <x v="0"/>
    <s v="Erin Ashbrook"/>
    <x v="1"/>
    <x v="15"/>
    <n v="43229"/>
    <s v="OFF-PA-10001033"/>
    <x v="1"/>
    <s v="Paper"/>
    <s v="Xerox 1893"/>
    <n v="82000"/>
    <x v="3"/>
    <x v="324"/>
    <n v="0.2"/>
    <n v="49200"/>
    <n v="196800"/>
  </r>
  <r>
    <n v="2775"/>
    <s v="CA-2016-136686"/>
    <d v="2016-12-12T00:00:00"/>
    <x v="0"/>
    <x v="4"/>
    <x v="1"/>
    <x v="0"/>
    <x v="0"/>
    <s v="Roy Französisch"/>
    <x v="0"/>
    <x v="28"/>
    <n v="91104"/>
    <s v="FUR-FU-10004864"/>
    <x v="0"/>
    <s v="Furnishings"/>
    <s v="Howard Miller 14-1/2&quot; Diameter Chrome Round Wall Clock"/>
    <n v="128000"/>
    <x v="4"/>
    <x v="142"/>
    <n v="0"/>
    <n v="0"/>
    <n v="768000"/>
  </r>
  <r>
    <n v="2776"/>
    <s v="CA-2017-137498"/>
    <d v="2017-09-09T00:00:00"/>
    <x v="3"/>
    <x v="8"/>
    <x v="3"/>
    <x v="1"/>
    <x v="4"/>
    <s v="Liz Carlisle"/>
    <x v="0"/>
    <x v="10"/>
    <n v="90004"/>
    <s v="OFF-AR-10003829"/>
    <x v="1"/>
    <s v="Art"/>
    <s v="Newell 35"/>
    <n v="7000"/>
    <x v="0"/>
    <x v="287"/>
    <n v="0"/>
    <n v="0"/>
    <n v="14000"/>
  </r>
  <r>
    <n v="2777"/>
    <s v="CA-2017-163818"/>
    <d v="2017-10-04T00:00:00"/>
    <x v="3"/>
    <x v="2"/>
    <x v="18"/>
    <x v="1"/>
    <x v="0"/>
    <s v="Paul Stevenson"/>
    <x v="2"/>
    <x v="1"/>
    <n v="20735"/>
    <s v="FUR-FU-10000076"/>
    <x v="0"/>
    <s v="Furnishings"/>
    <s v="24-Hour Round Wall Clock"/>
    <n v="48000"/>
    <x v="8"/>
    <x v="4"/>
    <n v="0"/>
    <n v="0"/>
    <n v="48000"/>
  </r>
  <r>
    <n v="2778"/>
    <s v="CA-2016-161158"/>
    <d v="2016-05-09T00:00:00"/>
    <x v="0"/>
    <x v="5"/>
    <x v="3"/>
    <x v="3"/>
    <x v="4"/>
    <s v="Paul Stevenson"/>
    <x v="2"/>
    <x v="1"/>
    <n v="10024"/>
    <s v="OFF-AR-10000462"/>
    <x v="1"/>
    <s v="Art"/>
    <s v="Sanford Pocket Accent Highlighters"/>
    <n v="8000"/>
    <x v="1"/>
    <x v="144"/>
    <n v="0"/>
    <n v="0"/>
    <n v="40000"/>
  </r>
  <r>
    <n v="2779"/>
    <s v="CA-2014-116673"/>
    <d v="2014-12-15T00:00:00"/>
    <x v="2"/>
    <x v="4"/>
    <x v="4"/>
    <x v="2"/>
    <x v="0"/>
    <s v="Jas O'Carroll"/>
    <x v="0"/>
    <x v="7"/>
    <n v="92037"/>
    <s v="FUR-FU-10003829"/>
    <x v="0"/>
    <s v="Furnishings"/>
    <s v="Stackable Trays"/>
    <n v="5000"/>
    <x v="0"/>
    <x v="151"/>
    <n v="0"/>
    <n v="0"/>
    <n v="10000"/>
  </r>
  <r>
    <n v="2780"/>
    <s v="CA-2017-105333"/>
    <d v="2017-11-30T00:00:00"/>
    <x v="3"/>
    <x v="0"/>
    <x v="17"/>
    <x v="3"/>
    <x v="0"/>
    <s v="Victor Preis"/>
    <x v="2"/>
    <x v="17"/>
    <n v="10011"/>
    <s v="OFF-ST-10002182"/>
    <x v="1"/>
    <s v="Storage"/>
    <s v="Iris 3-Drawer Stacking Bin, Black"/>
    <n v="84000"/>
    <x v="6"/>
    <x v="89"/>
    <n v="0"/>
    <n v="0"/>
    <n v="336000"/>
  </r>
  <r>
    <n v="2781"/>
    <s v="CA-2015-149993"/>
    <d v="2015-03-19T00:00:00"/>
    <x v="1"/>
    <x v="10"/>
    <x v="12"/>
    <x v="2"/>
    <x v="0"/>
    <s v="Guy Armstrong"/>
    <x v="0"/>
    <x v="33"/>
    <n v="93534"/>
    <s v="OFF-FA-10001561"/>
    <x v="1"/>
    <s v="Fasteners"/>
    <s v="Stockwell Push Pins"/>
    <n v="16000"/>
    <x v="1"/>
    <x v="191"/>
    <n v="0"/>
    <n v="0"/>
    <n v="80000"/>
  </r>
  <r>
    <n v="2782"/>
    <s v="CA-2014-168158"/>
    <d v="2014-07-19T00:00:00"/>
    <x v="2"/>
    <x v="7"/>
    <x v="12"/>
    <x v="3"/>
    <x v="0"/>
    <s v="Eugene Moren"/>
    <x v="2"/>
    <x v="3"/>
    <n v="59405"/>
    <s v="OFF-BI-10001759"/>
    <x v="1"/>
    <s v="Binders"/>
    <s v="Acco Pressboard Covers with Storage Hooks, 14 7/8&quot; x 11&quot;, Dark Blue"/>
    <n v="7000"/>
    <x v="0"/>
    <x v="287"/>
    <n v="0.2"/>
    <n v="2800"/>
    <n v="11200"/>
  </r>
  <r>
    <n v="2783"/>
    <s v="CA-2016-115224"/>
    <d v="2016-12-08T00:00:00"/>
    <x v="0"/>
    <x v="4"/>
    <x v="0"/>
    <x v="2"/>
    <x v="0"/>
    <s v="Doug Bickford"/>
    <x v="0"/>
    <x v="22"/>
    <n v="94110"/>
    <s v="OFF-ST-10000615"/>
    <x v="1"/>
    <s v="Storage"/>
    <s v="SimpliFile Personal File, Black Granite, 15w x 6-15/16d x 11-1/4h"/>
    <n v="91000"/>
    <x v="3"/>
    <x v="463"/>
    <n v="0"/>
    <n v="0"/>
    <n v="273000"/>
  </r>
  <r>
    <n v="2784"/>
    <s v="CA-2014-164742"/>
    <d v="2014-10-13T00:00:00"/>
    <x v="2"/>
    <x v="2"/>
    <x v="7"/>
    <x v="0"/>
    <x v="4"/>
    <s v="Marina Lichtenstein"/>
    <x v="1"/>
    <x v="33"/>
    <n v="8701"/>
    <s v="FUR-CH-10002880"/>
    <x v="0"/>
    <s v="Chairs"/>
    <s v="Global High-Back Leather Tilter, Burgundy"/>
    <n v="259000"/>
    <x v="0"/>
    <x v="735"/>
    <n v="0"/>
    <n v="0"/>
    <n v="518000"/>
  </r>
  <r>
    <n v="2785"/>
    <s v="US-2017-108014"/>
    <d v="2017-11-19T00:00:00"/>
    <x v="3"/>
    <x v="0"/>
    <x v="12"/>
    <x v="2"/>
    <x v="0"/>
    <s v="Jennifer Halladay"/>
    <x v="0"/>
    <x v="33"/>
    <n v="44105"/>
    <s v="OFF-BI-10003984"/>
    <x v="1"/>
    <s v="Binders"/>
    <s v="Lock-Up Easel 'Spel-Binder'"/>
    <n v="69000"/>
    <x v="2"/>
    <x v="421"/>
    <n v="0.7"/>
    <n v="338100"/>
    <n v="144900"/>
  </r>
  <r>
    <n v="2786"/>
    <s v="CA-2017-160325"/>
    <d v="2017-09-24T00:00:00"/>
    <x v="3"/>
    <x v="8"/>
    <x v="16"/>
    <x v="2"/>
    <x v="0"/>
    <s v="Bart Pistole"/>
    <x v="1"/>
    <x v="21"/>
    <n v="1841"/>
    <s v="TEC-PH-10000984"/>
    <x v="2"/>
    <s v="Phones"/>
    <s v="Panasonic KX-TG9471B"/>
    <n v="980000"/>
    <x v="0"/>
    <x v="752"/>
    <n v="0"/>
    <n v="0"/>
    <n v="1960000"/>
  </r>
  <r>
    <n v="2787"/>
    <s v="CA-2015-159779"/>
    <d v="2015-09-25T00:00:00"/>
    <x v="1"/>
    <x v="8"/>
    <x v="10"/>
    <x v="1"/>
    <x v="4"/>
    <s v="Sarah Brown"/>
    <x v="0"/>
    <x v="33"/>
    <n v="3301"/>
    <s v="OFF-BI-10002735"/>
    <x v="1"/>
    <s v="Binders"/>
    <s v="GBC Prestige Therm-A-Bind Covers"/>
    <n v="55000"/>
    <x v="0"/>
    <x v="69"/>
    <n v="0"/>
    <n v="0"/>
    <n v="110000"/>
  </r>
  <r>
    <n v="2788"/>
    <s v="CA-2017-151176"/>
    <d v="2017-02-13T00:00:00"/>
    <x v="3"/>
    <x v="11"/>
    <x v="7"/>
    <x v="3"/>
    <x v="0"/>
    <s v="Stewart Visinsky"/>
    <x v="0"/>
    <x v="5"/>
    <n v="21215"/>
    <s v="OFF-SU-10001165"/>
    <x v="1"/>
    <s v="Supplies"/>
    <s v="Acme Elite Stainless Steel Scissors"/>
    <n v="17000"/>
    <x v="3"/>
    <x v="388"/>
    <n v="0"/>
    <n v="0"/>
    <n v="51000"/>
  </r>
  <r>
    <n v="2789"/>
    <s v="CA-2014-108903"/>
    <d v="2014-10-03T00:00:00"/>
    <x v="2"/>
    <x v="2"/>
    <x v="21"/>
    <x v="1"/>
    <x v="2"/>
    <s v="Denny Ordway"/>
    <x v="0"/>
    <x v="21"/>
    <n v="43229"/>
    <s v="OFF-AR-10004010"/>
    <x v="1"/>
    <s v="Art"/>
    <s v="Hunt Boston Vacuum Mount KS Pencil Sharpener"/>
    <n v="56000"/>
    <x v="0"/>
    <x v="8"/>
    <n v="0.2"/>
    <n v="22400"/>
    <n v="89600"/>
  </r>
  <r>
    <n v="2790"/>
    <s v="CA-2016-117919"/>
    <d v="2016-08-27T00:00:00"/>
    <x v="0"/>
    <x v="6"/>
    <x v="8"/>
    <x v="2"/>
    <x v="4"/>
    <s v="Todd Boyes"/>
    <x v="1"/>
    <x v="8"/>
    <n v="77041"/>
    <s v="OFF-ST-10003572"/>
    <x v="1"/>
    <s v="Storage"/>
    <s v="Portfile Personal File Boxes"/>
    <n v="15000"/>
    <x v="8"/>
    <x v="110"/>
    <n v="0.2"/>
    <n v="3000"/>
    <n v="12000"/>
  </r>
  <r>
    <n v="2791"/>
    <s v="CA-2015-142475"/>
    <d v="2015-12-03T00:00:00"/>
    <x v="1"/>
    <x v="4"/>
    <x v="21"/>
    <x v="3"/>
    <x v="4"/>
    <s v="Bill Stewart"/>
    <x v="1"/>
    <x v="29"/>
    <n v="10011"/>
    <s v="OFF-BI-10003718"/>
    <x v="1"/>
    <s v="Binders"/>
    <s v="GBC Therma-A-Bind 250T Electric Binding System"/>
    <n v="591000"/>
    <x v="4"/>
    <x v="925"/>
    <n v="0.2"/>
    <n v="709200"/>
    <n v="2836800"/>
  </r>
  <r>
    <n v="2792"/>
    <s v="CA-2016-134516"/>
    <d v="2016-09-20T00:00:00"/>
    <x v="0"/>
    <x v="8"/>
    <x v="14"/>
    <x v="4"/>
    <x v="2"/>
    <s v="Filia McAdams"/>
    <x v="1"/>
    <x v="33"/>
    <n v="27405"/>
    <s v="FUR-FU-10001546"/>
    <x v="0"/>
    <s v="Furnishings"/>
    <s v="Dana Swing-Arm Lamps"/>
    <n v="18000"/>
    <x v="0"/>
    <x v="239"/>
    <n v="0.2"/>
    <n v="7200"/>
    <n v="28800"/>
  </r>
  <r>
    <n v="2793"/>
    <s v="CA-2017-105193"/>
    <d v="2017-03-25T00:00:00"/>
    <x v="3"/>
    <x v="10"/>
    <x v="10"/>
    <x v="1"/>
    <x v="4"/>
    <s v="John Lee"/>
    <x v="0"/>
    <x v="15"/>
    <n v="10024"/>
    <s v="OFF-AR-10001547"/>
    <x v="1"/>
    <s v="Art"/>
    <s v="Newell 311"/>
    <n v="7000"/>
    <x v="1"/>
    <x v="188"/>
    <n v="0"/>
    <n v="0"/>
    <n v="35000"/>
  </r>
  <r>
    <n v="2794"/>
    <s v="CA-2015-168634"/>
    <d v="2015-12-06T00:00:00"/>
    <x v="1"/>
    <x v="4"/>
    <x v="24"/>
    <x v="2"/>
    <x v="0"/>
    <s v="Art Ferguson"/>
    <x v="0"/>
    <x v="3"/>
    <n v="94109"/>
    <s v="OFF-AP-10001626"/>
    <x v="1"/>
    <s v="Appliances"/>
    <s v="Commercial WindTunnel Clean Air Upright Vacuum, Replacement Belts, Filtration Bags"/>
    <n v="8000"/>
    <x v="0"/>
    <x v="78"/>
    <n v="0"/>
    <n v="0"/>
    <n v="16000"/>
  </r>
  <r>
    <n v="2795"/>
    <s v="CA-2017-117198"/>
    <d v="2017-08-31T00:00:00"/>
    <x v="3"/>
    <x v="6"/>
    <x v="23"/>
    <x v="3"/>
    <x v="0"/>
    <s v="Barry Gonzalez"/>
    <x v="0"/>
    <x v="31"/>
    <n v="71203"/>
    <s v="TEC-AC-10003033"/>
    <x v="2"/>
    <s v="Accessories"/>
    <s v="Plantronics CS510 - Over-the-Head monaural Wireless Headset System"/>
    <n v="2310000"/>
    <x v="0"/>
    <x v="751"/>
    <n v="0"/>
    <n v="0"/>
    <n v="4620000"/>
  </r>
  <r>
    <n v="2796"/>
    <s v="CA-2015-145828"/>
    <d v="2015-10-05T00:00:00"/>
    <x v="1"/>
    <x v="2"/>
    <x v="5"/>
    <x v="3"/>
    <x v="4"/>
    <s v="Maria Bertelson"/>
    <x v="0"/>
    <x v="9"/>
    <n v="45231"/>
    <s v="TEC-AC-10002323"/>
    <x v="2"/>
    <s v="Accessories"/>
    <s v="SanDisk Ultra 32 GB MicroSDHC Class 10 Memory Card"/>
    <n v="177000"/>
    <x v="3"/>
    <x v="245"/>
    <n v="0.2"/>
    <n v="106200"/>
    <n v="424800"/>
  </r>
  <r>
    <n v="2797"/>
    <s v="CA-2017-121027"/>
    <d v="2017-08-18T00:00:00"/>
    <x v="3"/>
    <x v="6"/>
    <x v="15"/>
    <x v="3"/>
    <x v="0"/>
    <s v="Helen Wasserman"/>
    <x v="1"/>
    <x v="21"/>
    <n v="98105"/>
    <s v="TEC-AC-10002049"/>
    <x v="2"/>
    <s v="Accessories"/>
    <s v="Plantronics Savi W720 Multi-Device Wireless Headset System"/>
    <n v="1116000"/>
    <x v="0"/>
    <x v="926"/>
    <n v="0"/>
    <n v="0"/>
    <n v="2232000"/>
  </r>
  <r>
    <n v="2798"/>
    <s v="CA-2016-147431"/>
    <d v="2016-02-02T00:00:00"/>
    <x v="0"/>
    <x v="11"/>
    <x v="28"/>
    <x v="0"/>
    <x v="0"/>
    <s v="Adrian Barton"/>
    <x v="0"/>
    <x v="35"/>
    <n v="10011"/>
    <s v="OFF-ST-10003994"/>
    <x v="1"/>
    <s v="Storage"/>
    <s v="Belkin 19&quot; Center-Weighted Shelf, Gray"/>
    <n v="118000"/>
    <x v="0"/>
    <x v="819"/>
    <n v="0"/>
    <n v="0"/>
    <n v="236000"/>
  </r>
  <r>
    <n v="2799"/>
    <s v="CA-2016-158001"/>
    <d v="2016-08-23T00:00:00"/>
    <x v="0"/>
    <x v="6"/>
    <x v="27"/>
    <x v="1"/>
    <x v="0"/>
    <s v="Jennifer Patt"/>
    <x v="1"/>
    <x v="15"/>
    <n v="10035"/>
    <s v="OFF-AR-10002399"/>
    <x v="1"/>
    <s v="Art"/>
    <s v="Dixon Prang Watercolor Pencils, 10-Color Set with Brush"/>
    <n v="5000"/>
    <x v="1"/>
    <x v="475"/>
    <n v="0"/>
    <n v="0"/>
    <n v="25000"/>
  </r>
  <r>
    <n v="2800"/>
    <s v="CA-2017-125745"/>
    <d v="2017-06-30T00:00:00"/>
    <x v="3"/>
    <x v="1"/>
    <x v="17"/>
    <x v="0"/>
    <x v="0"/>
    <s v="Darrin Van Huff"/>
    <x v="1"/>
    <x v="5"/>
    <n v="38109"/>
    <s v="FUR-FU-10001591"/>
    <x v="0"/>
    <s v="Furnishings"/>
    <s v="Advantus Panel Wall Certificate Holder - 8.5x11"/>
    <n v="61000"/>
    <x v="0"/>
    <x v="446"/>
    <n v="0.2"/>
    <n v="24400"/>
    <n v="97600"/>
  </r>
  <r>
    <n v="2801"/>
    <s v="CA-2015-101154"/>
    <d v="2015-09-18T00:00:00"/>
    <x v="1"/>
    <x v="8"/>
    <x v="15"/>
    <x v="0"/>
    <x v="0"/>
    <s v="Charlotte Melton"/>
    <x v="0"/>
    <x v="25"/>
    <n v="92105"/>
    <s v="OFF-ST-10004186"/>
    <x v="1"/>
    <s v="Storage"/>
    <s v="Stur-D-Stor Shelving, Vertical 5-Shelf: 72&quot;H x 36&quot;W x 18 1/2&quot;D"/>
    <n v="666000"/>
    <x v="6"/>
    <x v="927"/>
    <n v="0"/>
    <n v="0"/>
    <n v="2664000"/>
  </r>
  <r>
    <n v="2802"/>
    <s v="US-2016-124163"/>
    <d v="2016-09-25T00:00:00"/>
    <x v="0"/>
    <x v="8"/>
    <x v="10"/>
    <x v="1"/>
    <x v="0"/>
    <s v="Steve Chapman"/>
    <x v="1"/>
    <x v="0"/>
    <n v="54601"/>
    <s v="TEC-AC-10001908"/>
    <x v="2"/>
    <s v="Accessories"/>
    <s v="Logitech Wireless Headset h800"/>
    <n v="200000"/>
    <x v="1"/>
    <x v="493"/>
    <n v="0"/>
    <n v="0"/>
    <n v="1000000"/>
  </r>
  <r>
    <n v="2803"/>
    <s v="CA-2016-121748"/>
    <d v="2016-10-24T00:00:00"/>
    <x v="0"/>
    <x v="2"/>
    <x v="16"/>
    <x v="1"/>
    <x v="0"/>
    <s v="Victoria Wilson"/>
    <x v="1"/>
    <x v="19"/>
    <n v="90032"/>
    <s v="TEC-AC-10003063"/>
    <x v="2"/>
    <s v="Accessories"/>
    <s v="Micro Innovations USB RF Wireless Keyboard with Mouse"/>
    <n v="100000"/>
    <x v="6"/>
    <x v="122"/>
    <n v="0"/>
    <n v="0"/>
    <n v="400000"/>
  </r>
  <r>
    <n v="2804"/>
    <s v="CA-2014-126683"/>
    <d v="2014-09-29T00:00:00"/>
    <x v="2"/>
    <x v="8"/>
    <x v="25"/>
    <x v="2"/>
    <x v="0"/>
    <s v="Paul Prost"/>
    <x v="2"/>
    <x v="24"/>
    <n v="98115"/>
    <s v="FUR-FU-10001706"/>
    <x v="0"/>
    <s v="Furnishings"/>
    <s v="Longer-Life Soft White Bulbs"/>
    <n v="7000"/>
    <x v="0"/>
    <x v="287"/>
    <n v="0"/>
    <n v="0"/>
    <n v="14000"/>
  </r>
  <r>
    <n v="2805"/>
    <s v="CA-2017-148810"/>
    <d v="2017-06-26T00:00:00"/>
    <x v="3"/>
    <x v="1"/>
    <x v="20"/>
    <x v="4"/>
    <x v="4"/>
    <s v="Dan Reichenbach"/>
    <x v="1"/>
    <x v="11"/>
    <n v="33180"/>
    <s v="OFF-LA-10004689"/>
    <x v="1"/>
    <s v="Labels"/>
    <s v="Avery 512"/>
    <n v="15000"/>
    <x v="4"/>
    <x v="15"/>
    <n v="0.2"/>
    <n v="18000"/>
    <n v="72000"/>
  </r>
  <r>
    <n v="2806"/>
    <s v="US-2016-146066"/>
    <d v="2016-08-21T00:00:00"/>
    <x v="0"/>
    <x v="6"/>
    <x v="30"/>
    <x v="2"/>
    <x v="4"/>
    <s v="Rick Bensley"/>
    <x v="2"/>
    <x v="26"/>
    <n v="19143"/>
    <s v="FUR-TA-10002530"/>
    <x v="0"/>
    <s v="Tables"/>
    <s v="Iceberg OfficeWorks 42&quot; Round Tables"/>
    <n v="816000"/>
    <x v="5"/>
    <x v="928"/>
    <n v="0.4"/>
    <n v="2937600"/>
    <n v="4406400"/>
  </r>
  <r>
    <n v="2807"/>
    <s v="CA-2014-127614"/>
    <d v="2014-02-11T00:00:00"/>
    <x v="2"/>
    <x v="11"/>
    <x v="2"/>
    <x v="1"/>
    <x v="0"/>
    <s v="Natalie Fritzler"/>
    <x v="0"/>
    <x v="19"/>
    <n v="23320"/>
    <s v="TEC-AC-10001432"/>
    <x v="2"/>
    <s v="Accessories"/>
    <s v="Enermax Aurora Lite Keyboard"/>
    <n v="469000"/>
    <x v="3"/>
    <x v="37"/>
    <n v="0"/>
    <n v="0"/>
    <n v="1407000"/>
  </r>
  <r>
    <n v="2808"/>
    <s v="CA-2016-101742"/>
    <d v="2016-09-23T00:00:00"/>
    <x v="0"/>
    <x v="8"/>
    <x v="27"/>
    <x v="3"/>
    <x v="0"/>
    <s v="Clay Rozendal"/>
    <x v="2"/>
    <x v="13"/>
    <n v="10009"/>
    <s v="OFF-BI-10004187"/>
    <x v="1"/>
    <s v="Binders"/>
    <s v="3-ring staple pack"/>
    <n v="4000"/>
    <x v="2"/>
    <x v="26"/>
    <n v="0.2"/>
    <n v="5600"/>
    <n v="22400"/>
  </r>
  <r>
    <n v="2809"/>
    <s v="CA-2015-134943"/>
    <d v="2015-12-05T00:00:00"/>
    <x v="1"/>
    <x v="4"/>
    <x v="5"/>
    <x v="3"/>
    <x v="4"/>
    <s v="Stephanie Ulpright"/>
    <x v="2"/>
    <x v="0"/>
    <n v="48104"/>
    <s v="OFF-BI-10000666"/>
    <x v="1"/>
    <s v="Binders"/>
    <s v="Surelock Post Binders"/>
    <n v="92000"/>
    <x v="1"/>
    <x v="663"/>
    <n v="0"/>
    <n v="0"/>
    <n v="460000"/>
  </r>
  <r>
    <n v="2810"/>
    <s v="CA-2017-123022"/>
    <d v="2017-09-03T00:00:00"/>
    <x v="3"/>
    <x v="8"/>
    <x v="21"/>
    <x v="2"/>
    <x v="2"/>
    <s v="Sample Company A"/>
    <x v="2"/>
    <x v="19"/>
    <n v="91941"/>
    <s v="OFF-BI-10002225"/>
    <x v="1"/>
    <s v="Binders"/>
    <s v="Square Ring Data Binders, Rigid 75 Pt. Covers, 11&quot; x 14-7/8&quot;"/>
    <n v="34000"/>
    <x v="1"/>
    <x v="201"/>
    <n v="0.2"/>
    <n v="34000"/>
    <n v="136000"/>
  </r>
  <r>
    <n v="2811"/>
    <s v="CA-2017-113208"/>
    <d v="2017-03-26T00:00:00"/>
    <x v="3"/>
    <x v="10"/>
    <x v="20"/>
    <x v="0"/>
    <x v="4"/>
    <s v="Michelle Lonsdale"/>
    <x v="1"/>
    <x v="24"/>
    <n v="48126"/>
    <s v="FUR-FU-10004245"/>
    <x v="0"/>
    <s v="Furnishings"/>
    <s v="Career Cubicle Clock, 8 1/4&quot;, Black"/>
    <n v="61000"/>
    <x v="3"/>
    <x v="261"/>
    <n v="0"/>
    <n v="0"/>
    <n v="183000"/>
  </r>
  <r>
    <n v="2812"/>
    <s v="CA-2014-154893"/>
    <d v="2014-12-21T00:00:00"/>
    <x v="2"/>
    <x v="4"/>
    <x v="30"/>
    <x v="2"/>
    <x v="4"/>
    <s v="Gary McGarr"/>
    <x v="0"/>
    <x v="10"/>
    <n v="92024"/>
    <s v="FUR-CH-10004287"/>
    <x v="0"/>
    <s v="Chairs"/>
    <s v="SAFCO Arco Folding Chair"/>
    <n v="884000"/>
    <x v="4"/>
    <x v="929"/>
    <n v="0.2"/>
    <n v="1060800"/>
    <n v="4243200"/>
  </r>
  <r>
    <n v="2813"/>
    <s v="CA-2014-147900"/>
    <d v="2014-09-23T00:00:00"/>
    <x v="2"/>
    <x v="8"/>
    <x v="27"/>
    <x v="2"/>
    <x v="4"/>
    <s v="Jim Kriz"/>
    <x v="2"/>
    <x v="24"/>
    <n v="44107"/>
    <s v="OFF-PA-10003063"/>
    <x v="1"/>
    <s v="Paper"/>
    <s v="EcoTones Memo Sheets"/>
    <n v="29000"/>
    <x v="5"/>
    <x v="346"/>
    <n v="0.2"/>
    <n v="52200"/>
    <n v="208800"/>
  </r>
  <r>
    <n v="2814"/>
    <s v="CA-2017-106355"/>
    <d v="2017-04-02T00:00:00"/>
    <x v="3"/>
    <x v="3"/>
    <x v="28"/>
    <x v="0"/>
    <x v="0"/>
    <s v="Alyssa Tate"/>
    <x v="2"/>
    <x v="4"/>
    <n v="6450"/>
    <s v="OFF-AR-10000246"/>
    <x v="1"/>
    <s v="Art"/>
    <s v="Newell 318"/>
    <n v="20000"/>
    <x v="6"/>
    <x v="191"/>
    <n v="0"/>
    <n v="0"/>
    <n v="80000"/>
  </r>
  <r>
    <n v="2815"/>
    <s v="CA-2016-127985"/>
    <d v="2016-04-01T00:00:00"/>
    <x v="0"/>
    <x v="3"/>
    <x v="26"/>
    <x v="3"/>
    <x v="4"/>
    <s v="Daniel Byrd"/>
    <x v="2"/>
    <x v="16"/>
    <n v="31907"/>
    <s v="FUR-FU-10003274"/>
    <x v="0"/>
    <s v="Furnishings"/>
    <s v="Regeneration Desk Collection"/>
    <n v="8000"/>
    <x v="6"/>
    <x v="276"/>
    <n v="0"/>
    <n v="0"/>
    <n v="32000"/>
  </r>
  <r>
    <n v="2816"/>
    <s v="CA-2015-166604"/>
    <d v="2015-05-15T00:00:00"/>
    <x v="1"/>
    <x v="5"/>
    <x v="4"/>
    <x v="2"/>
    <x v="0"/>
    <s v="Anna Häberlin"/>
    <x v="1"/>
    <x v="15"/>
    <n v="30076"/>
    <s v="OFF-EN-10004147"/>
    <x v="1"/>
    <s v="Envelopes"/>
    <s v="Wausau Papers Astrobrights Colored Envelopes"/>
    <n v="15000"/>
    <x v="3"/>
    <x v="106"/>
    <n v="0"/>
    <n v="0"/>
    <n v="45000"/>
  </r>
  <r>
    <n v="2817"/>
    <s v="CA-2017-120719"/>
    <d v="2017-03-23T00:00:00"/>
    <x v="3"/>
    <x v="10"/>
    <x v="27"/>
    <x v="3"/>
    <x v="0"/>
    <s v="Sanjit Jacobs"/>
    <x v="2"/>
    <x v="28"/>
    <n v="98105"/>
    <s v="OFF-BI-10002103"/>
    <x v="1"/>
    <s v="Binders"/>
    <s v="Cardinal Slant-D Ring Binder, Heavy Gauge Vinyl"/>
    <n v="9000"/>
    <x v="1"/>
    <x v="106"/>
    <n v="0.2"/>
    <n v="9000"/>
    <n v="36000"/>
  </r>
  <r>
    <n v="2818"/>
    <s v="CA-2017-127117"/>
    <d v="2017-04-14T00:00:00"/>
    <x v="3"/>
    <x v="3"/>
    <x v="19"/>
    <x v="3"/>
    <x v="0"/>
    <s v="Harry Marie"/>
    <x v="1"/>
    <x v="34"/>
    <n v="7960"/>
    <s v="FUR-FU-10004018"/>
    <x v="0"/>
    <s v="Furnishings"/>
    <s v="Tensor Computer Mounted Lamp"/>
    <n v="30000"/>
    <x v="1"/>
    <x v="319"/>
    <n v="0"/>
    <n v="0"/>
    <n v="150000"/>
  </r>
  <r>
    <n v="2819"/>
    <s v="CA-2015-104241"/>
    <d v="2015-01-04T00:00:00"/>
    <x v="1"/>
    <x v="9"/>
    <x v="18"/>
    <x v="1"/>
    <x v="0"/>
    <s v="Andrew Gjertsen"/>
    <x v="1"/>
    <x v="30"/>
    <n v="22304"/>
    <s v="FUR-FU-10001473"/>
    <x v="0"/>
    <s v="Furnishings"/>
    <s v="DAX Wood Document Frame"/>
    <n v="28000"/>
    <x v="9"/>
    <x v="73"/>
    <n v="0"/>
    <n v="0"/>
    <n v="392000"/>
  </r>
  <r>
    <n v="2820"/>
    <s v="CA-2017-168179"/>
    <d v="2017-11-02T00:00:00"/>
    <x v="3"/>
    <x v="0"/>
    <x v="28"/>
    <x v="3"/>
    <x v="4"/>
    <s v="Joy Bell-"/>
    <x v="0"/>
    <x v="0"/>
    <n v="84106"/>
    <s v="OFF-PA-10001800"/>
    <x v="1"/>
    <s v="Paper"/>
    <s v="Xerox 220"/>
    <n v="11000"/>
    <x v="3"/>
    <x v="189"/>
    <n v="0"/>
    <n v="0"/>
    <n v="33000"/>
  </r>
  <r>
    <n v="2821"/>
    <s v="CA-2017-142342"/>
    <d v="2017-07-17T00:00:00"/>
    <x v="3"/>
    <x v="7"/>
    <x v="11"/>
    <x v="1"/>
    <x v="0"/>
    <s v="Anthony Johnson"/>
    <x v="1"/>
    <x v="25"/>
    <n v="92307"/>
    <s v="OFF-PA-10004609"/>
    <x v="1"/>
    <s v="Paper"/>
    <s v="Xerox 221"/>
    <n v="21000"/>
    <x v="1"/>
    <x v="82"/>
    <n v="0"/>
    <n v="0"/>
    <n v="105000"/>
  </r>
  <r>
    <n v="2822"/>
    <s v="CA-2017-109099"/>
    <d v="2017-10-06T00:00:00"/>
    <x v="3"/>
    <x v="2"/>
    <x v="24"/>
    <x v="3"/>
    <x v="0"/>
    <s v="Muhammed MacIntyre"/>
    <x v="1"/>
    <x v="3"/>
    <n v="10009"/>
    <s v="OFF-PA-10001033"/>
    <x v="1"/>
    <s v="Paper"/>
    <s v="Xerox 1893"/>
    <n v="82000"/>
    <x v="8"/>
    <x v="207"/>
    <n v="0"/>
    <n v="0"/>
    <n v="82000"/>
  </r>
  <r>
    <n v="2823"/>
    <s v="US-2014-134187"/>
    <d v="2014-11-04T00:00:00"/>
    <x v="2"/>
    <x v="0"/>
    <x v="18"/>
    <x v="0"/>
    <x v="2"/>
    <s v="Tiffany House"/>
    <x v="1"/>
    <x v="17"/>
    <n v="90805"/>
    <s v="OFF-AR-10000940"/>
    <x v="1"/>
    <s v="Art"/>
    <s v="Newell 343"/>
    <n v="9000"/>
    <x v="8"/>
    <x v="224"/>
    <n v="0"/>
    <n v="0"/>
    <n v="9000"/>
  </r>
  <r>
    <n v="2824"/>
    <s v="CA-2016-145261"/>
    <d v="2016-12-18T00:00:00"/>
    <x v="0"/>
    <x v="4"/>
    <x v="15"/>
    <x v="4"/>
    <x v="0"/>
    <s v="Adrian Hane"/>
    <x v="2"/>
    <x v="28"/>
    <n v="97301"/>
    <s v="OFF-BI-10001670"/>
    <x v="1"/>
    <s v="Binders"/>
    <s v="Vinyl Sectional Post Binders"/>
    <n v="23000"/>
    <x v="6"/>
    <x v="21"/>
    <n v="0.7"/>
    <n v="64399.999999999993"/>
    <n v="27600.000000000007"/>
  </r>
  <r>
    <n v="2825"/>
    <s v="CA-2016-108875"/>
    <d v="2016-09-24T00:00:00"/>
    <x v="0"/>
    <x v="8"/>
    <x v="16"/>
    <x v="3"/>
    <x v="0"/>
    <s v="Craig Leslie"/>
    <x v="2"/>
    <x v="0"/>
    <n v="80013"/>
    <s v="FUR-FU-10002671"/>
    <x v="0"/>
    <s v="Furnishings"/>
    <s v="Electrix 20W Halogen Replacement Bulb for Zoom-In Desk Lamp"/>
    <n v="27000"/>
    <x v="0"/>
    <x v="117"/>
    <n v="0.2"/>
    <n v="10800"/>
    <n v="43200"/>
  </r>
  <r>
    <n v="2826"/>
    <s v="CA-2016-141957"/>
    <d v="2016-07-21T00:00:00"/>
    <x v="0"/>
    <x v="7"/>
    <x v="30"/>
    <x v="1"/>
    <x v="0"/>
    <s v="Jason Gross"/>
    <x v="1"/>
    <x v="23"/>
    <n v="43055"/>
    <s v="OFF-AR-10000914"/>
    <x v="1"/>
    <s v="Art"/>
    <s v="Boston 16765 Mini Stand Up Battery Pencil Sharpener"/>
    <n v="19000"/>
    <x v="0"/>
    <x v="107"/>
    <n v="0.2"/>
    <n v="7600"/>
    <n v="30400"/>
  </r>
  <r>
    <n v="2827"/>
    <s v="CA-2016-142405"/>
    <d v="2016-06-11T00:00:00"/>
    <x v="0"/>
    <x v="1"/>
    <x v="2"/>
    <x v="1"/>
    <x v="0"/>
    <s v="Sanjit Engle"/>
    <x v="0"/>
    <x v="32"/>
    <n v="98103"/>
    <s v="OFF-LA-10004093"/>
    <x v="1"/>
    <s v="Labels"/>
    <s v="Avery 486"/>
    <n v="15000"/>
    <x v="0"/>
    <x v="1"/>
    <n v="0"/>
    <n v="0"/>
    <n v="30000"/>
  </r>
  <r>
    <n v="2828"/>
    <s v="CA-2015-141012"/>
    <d v="2015-06-09T00:00:00"/>
    <x v="1"/>
    <x v="1"/>
    <x v="3"/>
    <x v="2"/>
    <x v="3"/>
    <s v="Trudy Glocke"/>
    <x v="0"/>
    <x v="20"/>
    <n v="83201"/>
    <s v="FUR-FU-10003192"/>
    <x v="0"/>
    <s v="Furnishings"/>
    <s v="Luxo Adjustable Task Clamp Lamp"/>
    <n v="356000"/>
    <x v="6"/>
    <x v="635"/>
    <n v="0"/>
    <n v="0"/>
    <n v="1424000"/>
  </r>
  <r>
    <n v="2829"/>
    <s v="CA-2017-127922"/>
    <d v="2017-10-27T00:00:00"/>
    <x v="3"/>
    <x v="2"/>
    <x v="8"/>
    <x v="1"/>
    <x v="0"/>
    <s v="Sally Hughsby"/>
    <x v="1"/>
    <x v="5"/>
    <n v="75081"/>
    <s v="OFF-EN-10003068"/>
    <x v="1"/>
    <s v="Envelopes"/>
    <s v="#6 3/4 Gummed Flap White Envelopes"/>
    <n v="8000"/>
    <x v="0"/>
    <x v="78"/>
    <n v="0.2"/>
    <n v="3200"/>
    <n v="12800"/>
  </r>
  <r>
    <n v="2830"/>
    <s v="CA-2016-146318"/>
    <d v="2016-01-22T00:00:00"/>
    <x v="0"/>
    <x v="9"/>
    <x v="6"/>
    <x v="2"/>
    <x v="1"/>
    <s v="Marc Crier"/>
    <x v="0"/>
    <x v="1"/>
    <n v="98105"/>
    <s v="OFF-PA-10003953"/>
    <x v="1"/>
    <s v="Paper"/>
    <s v="Xerox 218"/>
    <n v="13000"/>
    <x v="0"/>
    <x v="43"/>
    <n v="0"/>
    <n v="0"/>
    <n v="26000"/>
  </r>
  <r>
    <n v="2831"/>
    <s v="CA-2014-135993"/>
    <d v="2014-05-28T00:00:00"/>
    <x v="2"/>
    <x v="5"/>
    <x v="22"/>
    <x v="0"/>
    <x v="0"/>
    <s v="Patrick Jones"/>
    <x v="1"/>
    <x v="23"/>
    <n v="98115"/>
    <s v="TEC-PH-10001552"/>
    <x v="2"/>
    <s v="Phones"/>
    <s v="I Need's 3d Hello Kitty Hybrid Silicone Case Cover for HTC One X 4g with 3d Hello Kitty Stylus Pen Green/pink"/>
    <n v="84000"/>
    <x v="4"/>
    <x v="317"/>
    <n v="0.2"/>
    <n v="100800"/>
    <n v="403200"/>
  </r>
  <r>
    <n v="2832"/>
    <s v="CA-2014-126802"/>
    <d v="2014-12-29T00:00:00"/>
    <x v="2"/>
    <x v="4"/>
    <x v="25"/>
    <x v="2"/>
    <x v="0"/>
    <s v="Zuschuss Carroll"/>
    <x v="0"/>
    <x v="23"/>
    <n v="60610"/>
    <s v="FUR-FU-10000193"/>
    <x v="0"/>
    <s v="Furnishings"/>
    <s v="Tenex Chairmats For Use with Hard Floors"/>
    <n v="39000"/>
    <x v="3"/>
    <x v="102"/>
    <n v="0.6"/>
    <n v="70200"/>
    <n v="46800"/>
  </r>
  <r>
    <n v="2833"/>
    <s v="CA-2016-143924"/>
    <d v="2016-07-28T00:00:00"/>
    <x v="0"/>
    <x v="7"/>
    <x v="22"/>
    <x v="3"/>
    <x v="0"/>
    <s v="Steve Carroll"/>
    <x v="2"/>
    <x v="14"/>
    <n v="49423"/>
    <s v="OFF-FA-10000735"/>
    <x v="1"/>
    <s v="Fasteners"/>
    <s v="Staples"/>
    <n v="21000"/>
    <x v="2"/>
    <x v="196"/>
    <n v="0"/>
    <n v="0"/>
    <n v="147000"/>
  </r>
  <r>
    <n v="2834"/>
    <s v="CA-2016-141551"/>
    <d v="2016-09-24T00:00:00"/>
    <x v="0"/>
    <x v="8"/>
    <x v="16"/>
    <x v="1"/>
    <x v="0"/>
    <s v="Benjamin Patterson"/>
    <x v="0"/>
    <x v="7"/>
    <n v="74012"/>
    <s v="OFF-BI-10001249"/>
    <x v="1"/>
    <s v="Binders"/>
    <s v="Avery Heavy-Duty EZD View Binder with Locking Rings"/>
    <n v="6000"/>
    <x v="8"/>
    <x v="33"/>
    <n v="0"/>
    <n v="0"/>
    <n v="6000"/>
  </r>
  <r>
    <n v="2835"/>
    <s v="CA-2014-164315"/>
    <d v="2014-04-02T00:00:00"/>
    <x v="2"/>
    <x v="3"/>
    <x v="28"/>
    <x v="0"/>
    <x v="0"/>
    <s v="Rob Dowd"/>
    <x v="0"/>
    <x v="13"/>
    <n v="30605"/>
    <s v="OFF-PA-10004248"/>
    <x v="1"/>
    <s v="Paper"/>
    <s v="Xerox 1990"/>
    <n v="22000"/>
    <x v="3"/>
    <x v="84"/>
    <n v="0"/>
    <n v="0"/>
    <n v="66000"/>
  </r>
  <r>
    <n v="2836"/>
    <s v="CA-2015-131072"/>
    <d v="2015-11-05T00:00:00"/>
    <x v="1"/>
    <x v="0"/>
    <x v="5"/>
    <x v="2"/>
    <x v="0"/>
    <s v="Ken Lonsdale"/>
    <x v="0"/>
    <x v="0"/>
    <n v="98105"/>
    <s v="OFF-BI-10002794"/>
    <x v="1"/>
    <s v="Binders"/>
    <s v="Avery Trapezoid Ring Binder, 3&quot; Capacity, Black, 1040 sheets"/>
    <n v="99000"/>
    <x v="3"/>
    <x v="930"/>
    <n v="0.2"/>
    <n v="59400"/>
    <n v="237600"/>
  </r>
  <r>
    <n v="2837"/>
    <s v="CA-2014-131541"/>
    <d v="2014-07-28T00:00:00"/>
    <x v="2"/>
    <x v="7"/>
    <x v="22"/>
    <x v="2"/>
    <x v="0"/>
    <s v="Chloris Kastensmidt"/>
    <x v="0"/>
    <x v="15"/>
    <n v="32712"/>
    <s v="OFF-FA-10000621"/>
    <x v="1"/>
    <s v="Fasteners"/>
    <s v="OIC Colored Binder Clips, Assorted Sizes"/>
    <n v="41000"/>
    <x v="1"/>
    <x v="807"/>
    <n v="0.2"/>
    <n v="41000"/>
    <n v="164000"/>
  </r>
  <r>
    <n v="2838"/>
    <s v="CA-2015-119550"/>
    <d v="2015-12-26T00:00:00"/>
    <x v="1"/>
    <x v="4"/>
    <x v="20"/>
    <x v="4"/>
    <x v="0"/>
    <s v="Roger Barcio"/>
    <x v="2"/>
    <x v="7"/>
    <n v="77070"/>
    <s v="FUR-CH-10002044"/>
    <x v="0"/>
    <s v="Chairs"/>
    <s v="Office Star - Contemporary Task Swivel chair with 2-way adjustable arms, Plum"/>
    <n v="420000"/>
    <x v="3"/>
    <x v="619"/>
    <n v="0.3"/>
    <n v="378000"/>
    <n v="882000"/>
  </r>
  <r>
    <n v="2839"/>
    <s v="US-2015-138093"/>
    <d v="2015-12-10T00:00:00"/>
    <x v="1"/>
    <x v="4"/>
    <x v="13"/>
    <x v="2"/>
    <x v="0"/>
    <s v="Kalyca Meade"/>
    <x v="1"/>
    <x v="20"/>
    <n v="21215"/>
    <s v="OFF-AR-10000817"/>
    <x v="1"/>
    <s v="Art"/>
    <s v="Manco Dry-Lighter Erasable Highlighter"/>
    <n v="28000"/>
    <x v="5"/>
    <x v="87"/>
    <n v="0"/>
    <n v="0"/>
    <n v="252000"/>
  </r>
  <r>
    <n v="2840"/>
    <s v="CA-2016-126165"/>
    <d v="2016-05-05T00:00:00"/>
    <x v="0"/>
    <x v="5"/>
    <x v="5"/>
    <x v="2"/>
    <x v="4"/>
    <s v="Amy Hunt"/>
    <x v="0"/>
    <x v="13"/>
    <n v="94109"/>
    <s v="FUR-TA-10001676"/>
    <x v="0"/>
    <s v="Tables"/>
    <s v="Hon 61000 Series Interactive Training Tables"/>
    <n v="80000"/>
    <x v="0"/>
    <x v="105"/>
    <n v="0.2"/>
    <n v="32000"/>
    <n v="128000"/>
  </r>
  <r>
    <n v="2841"/>
    <s v="CA-2017-126123"/>
    <d v="2017-10-14T00:00:00"/>
    <x v="3"/>
    <x v="2"/>
    <x v="19"/>
    <x v="0"/>
    <x v="3"/>
    <s v="Anthony Garverick"/>
    <x v="2"/>
    <x v="34"/>
    <n v="60623"/>
    <s v="OFF-BI-10000309"/>
    <x v="1"/>
    <s v="Binders"/>
    <s v="GBC Twin Loop Wire Binding Elements, 9/16&quot; Spine, Black"/>
    <n v="86000"/>
    <x v="5"/>
    <x v="931"/>
    <n v="0.8"/>
    <n v="619200"/>
    <n v="154800"/>
  </r>
  <r>
    <n v="2842"/>
    <s v="CA-2016-143441"/>
    <d v="2016-11-05T00:00:00"/>
    <x v="0"/>
    <x v="0"/>
    <x v="5"/>
    <x v="1"/>
    <x v="4"/>
    <s v="Evan Bailliet"/>
    <x v="0"/>
    <x v="0"/>
    <n v="78041"/>
    <s v="OFF-LA-10002312"/>
    <x v="1"/>
    <s v="Labels"/>
    <s v="Avery 490"/>
    <n v="30000"/>
    <x v="8"/>
    <x v="1"/>
    <n v="0.2"/>
    <n v="6000"/>
    <n v="24000"/>
  </r>
  <r>
    <n v="2843"/>
    <s v="CA-2017-148320"/>
    <d v="2017-11-03T00:00:00"/>
    <x v="3"/>
    <x v="0"/>
    <x v="21"/>
    <x v="2"/>
    <x v="0"/>
    <s v="Paul Gonzalez"/>
    <x v="0"/>
    <x v="3"/>
    <n v="94109"/>
    <s v="OFF-PA-10003022"/>
    <x v="1"/>
    <s v="Paper"/>
    <s v="Xerox 1992"/>
    <n v="88000"/>
    <x v="4"/>
    <x v="932"/>
    <n v="0"/>
    <n v="0"/>
    <n v="528000"/>
  </r>
  <r>
    <n v="2844"/>
    <s v="CA-2016-125661"/>
    <d v="2016-11-24T00:00:00"/>
    <x v="0"/>
    <x v="0"/>
    <x v="16"/>
    <x v="1"/>
    <x v="4"/>
    <s v="Cathy Armstrong"/>
    <x v="2"/>
    <x v="19"/>
    <n v="44105"/>
    <s v="OFF-EN-10001532"/>
    <x v="1"/>
    <s v="Envelopes"/>
    <s v="Brown Kraft Recycled Envelopes"/>
    <n v="34000"/>
    <x v="3"/>
    <x v="629"/>
    <n v="0.2"/>
    <n v="20400"/>
    <n v="81600"/>
  </r>
  <r>
    <n v="2845"/>
    <s v="US-2014-123519"/>
    <d v="2014-12-14T00:00:00"/>
    <x v="2"/>
    <x v="4"/>
    <x v="19"/>
    <x v="2"/>
    <x v="2"/>
    <s v="Sung Shariari"/>
    <x v="0"/>
    <x v="21"/>
    <n v="43302"/>
    <s v="OFF-AR-10003829"/>
    <x v="1"/>
    <s v="Art"/>
    <s v="Newell 35"/>
    <n v="7000"/>
    <x v="8"/>
    <x v="215"/>
    <n v="0.2"/>
    <n v="1400"/>
    <n v="5600"/>
  </r>
  <r>
    <n v="2846"/>
    <s v="CA-2014-155593"/>
    <d v="2014-11-03T00:00:00"/>
    <x v="2"/>
    <x v="0"/>
    <x v="21"/>
    <x v="2"/>
    <x v="0"/>
    <s v="Resi Pölking"/>
    <x v="0"/>
    <x v="6"/>
    <n v="6824"/>
    <s v="OFF-SU-10002522"/>
    <x v="1"/>
    <s v="Supplies"/>
    <s v="Acme Kleen Earth Office Shears"/>
    <n v="12000"/>
    <x v="3"/>
    <x v="239"/>
    <n v="0"/>
    <n v="0"/>
    <n v="36000"/>
  </r>
  <r>
    <n v="2847"/>
    <s v="CA-2017-136000"/>
    <d v="2017-09-22T00:00:00"/>
    <x v="3"/>
    <x v="8"/>
    <x v="6"/>
    <x v="1"/>
    <x v="0"/>
    <s v="Shaun Chance"/>
    <x v="1"/>
    <x v="34"/>
    <n v="10009"/>
    <s v="OFF-BI-10004828"/>
    <x v="1"/>
    <s v="Binders"/>
    <s v="GBC Poly Designer Binding Covers"/>
    <n v="41000"/>
    <x v="3"/>
    <x v="221"/>
    <n v="0.2"/>
    <n v="24600"/>
    <n v="98400"/>
  </r>
  <r>
    <n v="2848"/>
    <s v="US-2015-160857"/>
    <d v="2015-05-08T00:00:00"/>
    <x v="1"/>
    <x v="5"/>
    <x v="0"/>
    <x v="2"/>
    <x v="3"/>
    <s v="Natalie Webber"/>
    <x v="0"/>
    <x v="7"/>
    <n v="10024"/>
    <s v="FUR-FU-10001095"/>
    <x v="0"/>
    <s v="Furnishings"/>
    <s v="DAX Black Cherry Wood-Tone Poster Frame"/>
    <n v="128000"/>
    <x v="3"/>
    <x v="227"/>
    <n v="0"/>
    <n v="0"/>
    <n v="384000"/>
  </r>
  <r>
    <n v="2849"/>
    <s v="CA-2017-115805"/>
    <d v="2017-07-31T00:00:00"/>
    <x v="3"/>
    <x v="7"/>
    <x v="23"/>
    <x v="1"/>
    <x v="4"/>
    <s v="Katrina Willman"/>
    <x v="0"/>
    <x v="17"/>
    <n v="60653"/>
    <s v="TEC-PH-10003092"/>
    <x v="2"/>
    <s v="Phones"/>
    <s v="Motorola L804"/>
    <n v="184000"/>
    <x v="8"/>
    <x v="399"/>
    <n v="0.2"/>
    <n v="36800"/>
    <n v="147200"/>
  </r>
  <r>
    <n v="2850"/>
    <s v="US-2014-143707"/>
    <d v="2014-03-01T00:00:00"/>
    <x v="2"/>
    <x v="10"/>
    <x v="26"/>
    <x v="2"/>
    <x v="4"/>
    <s v="Hallie Redmond"/>
    <x v="2"/>
    <x v="17"/>
    <n v="10035"/>
    <s v="TEC-PH-10003655"/>
    <x v="2"/>
    <s v="Phones"/>
    <s v="Sannysis Cute Owl Design Soft Skin Case Cover for Samsung Galaxy S4"/>
    <n v="6000"/>
    <x v="3"/>
    <x v="9"/>
    <n v="0"/>
    <n v="0"/>
    <n v="18000"/>
  </r>
  <r>
    <n v="2851"/>
    <s v="CA-2017-116939"/>
    <d v="2017-09-25T00:00:00"/>
    <x v="3"/>
    <x v="8"/>
    <x v="10"/>
    <x v="1"/>
    <x v="1"/>
    <s v="Arthur Gainer"/>
    <x v="0"/>
    <x v="5"/>
    <n v="23223"/>
    <s v="OFF-ST-10001476"/>
    <x v="1"/>
    <s v="Storage"/>
    <s v="Steel Personal Filing/Posting Tote"/>
    <n v="86000"/>
    <x v="1"/>
    <x v="841"/>
    <n v="0"/>
    <n v="0"/>
    <n v="430000"/>
  </r>
  <r>
    <n v="2852"/>
    <s v="CA-2015-124107"/>
    <d v="2015-10-09T00:00:00"/>
    <x v="1"/>
    <x v="2"/>
    <x v="3"/>
    <x v="3"/>
    <x v="0"/>
    <s v="Brian Moss"/>
    <x v="1"/>
    <x v="34"/>
    <n v="48104"/>
    <s v="TEC-AC-10002049"/>
    <x v="2"/>
    <s v="Accessories"/>
    <s v="Logitech G19 Programmable Gaming Keyboard"/>
    <n v="1116000"/>
    <x v="1"/>
    <x v="933"/>
    <n v="0"/>
    <n v="0"/>
    <n v="5580000"/>
  </r>
  <r>
    <n v="2853"/>
    <s v="CA-2017-126550"/>
    <d v="2017-03-29T00:00:00"/>
    <x v="3"/>
    <x v="10"/>
    <x v="25"/>
    <x v="3"/>
    <x v="0"/>
    <s v="Roger Demir"/>
    <x v="0"/>
    <x v="6"/>
    <n v="47905"/>
    <s v="OFF-ST-10001031"/>
    <x v="1"/>
    <s v="Storage"/>
    <s v="Adjustable Personal File Tote"/>
    <n v="82000"/>
    <x v="1"/>
    <x v="291"/>
    <n v="0"/>
    <n v="0"/>
    <n v="410000"/>
  </r>
  <r>
    <n v="2854"/>
    <s v="CA-2015-138674"/>
    <d v="2015-11-14T00:00:00"/>
    <x v="1"/>
    <x v="0"/>
    <x v="19"/>
    <x v="3"/>
    <x v="0"/>
    <s v="Ken Black"/>
    <x v="1"/>
    <x v="8"/>
    <n v="97477"/>
    <s v="OFF-FA-10000304"/>
    <x v="1"/>
    <s v="Fasteners"/>
    <s v="Advantus Push Pins"/>
    <n v="16000"/>
    <x v="1"/>
    <x v="191"/>
    <n v="0.2"/>
    <n v="16000"/>
    <n v="64000"/>
  </r>
  <r>
    <n v="2855"/>
    <s v="CA-2016-165820"/>
    <d v="2016-09-26T00:00:00"/>
    <x v="0"/>
    <x v="8"/>
    <x v="20"/>
    <x v="0"/>
    <x v="0"/>
    <s v="Dorothy Wardle"/>
    <x v="1"/>
    <x v="20"/>
    <n v="94109"/>
    <s v="OFF-PA-10004735"/>
    <x v="1"/>
    <s v="Paper"/>
    <s v="Xerox 1905"/>
    <n v="46000"/>
    <x v="0"/>
    <x v="21"/>
    <n v="0"/>
    <n v="0"/>
    <n v="92000"/>
  </r>
  <r>
    <n v="2856"/>
    <s v="CA-2014-103191"/>
    <d v="2014-09-22T00:00:00"/>
    <x v="2"/>
    <x v="8"/>
    <x v="6"/>
    <x v="2"/>
    <x v="0"/>
    <s v="Vivek Grady"/>
    <x v="1"/>
    <x v="6"/>
    <n v="60653"/>
    <s v="OFF-ST-10002574"/>
    <x v="1"/>
    <s v="Storage"/>
    <s v="SAFCO Commercial Wire Shelving, Black"/>
    <n v="553000"/>
    <x v="3"/>
    <x v="934"/>
    <n v="0.2"/>
    <n v="331800"/>
    <n v="1327200"/>
  </r>
  <r>
    <n v="2857"/>
    <s v="CA-2015-103933"/>
    <d v="2015-09-25T00:00:00"/>
    <x v="1"/>
    <x v="8"/>
    <x v="10"/>
    <x v="2"/>
    <x v="3"/>
    <s v="Dan Reichenbach"/>
    <x v="1"/>
    <x v="29"/>
    <n v="10011"/>
    <s v="TEC-AC-10004171"/>
    <x v="2"/>
    <s v="Accessories"/>
    <s v="Razer Kraken 7.1 Surround Sound Over Ear USB Gaming Headset"/>
    <n v="900000"/>
    <x v="5"/>
    <x v="935"/>
    <n v="0"/>
    <n v="0"/>
    <n v="8100000"/>
  </r>
  <r>
    <n v="2858"/>
    <s v="CA-2015-110548"/>
    <d v="2015-05-04T00:00:00"/>
    <x v="1"/>
    <x v="5"/>
    <x v="18"/>
    <x v="1"/>
    <x v="1"/>
    <s v="Anna Häberlin"/>
    <x v="1"/>
    <x v="28"/>
    <n v="77095"/>
    <s v="TEC-PH-10002922"/>
    <x v="2"/>
    <s v="Phones"/>
    <s v="ShoreTel ShorePhone IP 230 VoIP phone"/>
    <n v="947000"/>
    <x v="2"/>
    <x v="373"/>
    <n v="0.2"/>
    <n v="1325800"/>
    <n v="5303200"/>
  </r>
  <r>
    <n v="2859"/>
    <s v="CA-2017-117324"/>
    <d v="2017-12-08T00:00:00"/>
    <x v="3"/>
    <x v="4"/>
    <x v="0"/>
    <x v="0"/>
    <x v="0"/>
    <s v="Jeremy Pistek"/>
    <x v="0"/>
    <x v="36"/>
    <n v="53711"/>
    <s v="TEC-AC-10003023"/>
    <x v="2"/>
    <s v="Accessories"/>
    <s v="Logitech G105 Gaming Keyboard"/>
    <n v="179000"/>
    <x v="3"/>
    <x v="936"/>
    <n v="0"/>
    <n v="0"/>
    <n v="537000"/>
  </r>
  <r>
    <n v="2860"/>
    <s v="CA-2017-143574"/>
    <d v="2017-06-29T00:00:00"/>
    <x v="3"/>
    <x v="1"/>
    <x v="25"/>
    <x v="3"/>
    <x v="3"/>
    <s v="Dan Reichenbach"/>
    <x v="1"/>
    <x v="11"/>
    <n v="6460"/>
    <s v="FUR-BO-10002598"/>
    <x v="0"/>
    <s v="Bookcases"/>
    <s v="Hon Metal Bookcases, Putty"/>
    <n v="142000"/>
    <x v="5"/>
    <x v="397"/>
    <n v="0"/>
    <n v="0"/>
    <n v="1278000"/>
  </r>
  <r>
    <n v="2861"/>
    <s v="CA-2014-111773"/>
    <d v="2014-06-29T00:00:00"/>
    <x v="2"/>
    <x v="1"/>
    <x v="25"/>
    <x v="1"/>
    <x v="0"/>
    <s v="Jim Karlsson"/>
    <x v="0"/>
    <x v="27"/>
    <n v="10024"/>
    <s v="OFF-BI-10000174"/>
    <x v="1"/>
    <s v="Binders"/>
    <s v="Wilson Jones Clip &amp; Carry Folder Binder Tool for Ring Binders, Clear"/>
    <n v="14000"/>
    <x v="3"/>
    <x v="90"/>
    <n v="0.2"/>
    <n v="8400"/>
    <n v="33600"/>
  </r>
  <r>
    <n v="2862"/>
    <s v="CA-2014-148614"/>
    <d v="2014-01-20T00:00:00"/>
    <x v="2"/>
    <x v="9"/>
    <x v="14"/>
    <x v="0"/>
    <x v="3"/>
    <s v="Mark Van Huff"/>
    <x v="0"/>
    <x v="30"/>
    <n v="90049"/>
    <s v="OFF-PA-10002893"/>
    <x v="1"/>
    <s v="Paper"/>
    <s v="Wirebound Service Call Books, 5 1/2&quot; x 4&quot;"/>
    <n v="30000"/>
    <x v="0"/>
    <x v="31"/>
    <n v="0"/>
    <n v="0"/>
    <n v="60000"/>
  </r>
  <r>
    <n v="2863"/>
    <s v="CA-2017-156139"/>
    <d v="2016-12-31T00:00:00"/>
    <x v="0"/>
    <x v="4"/>
    <x v="23"/>
    <x v="0"/>
    <x v="3"/>
    <s v="Becky Pak"/>
    <x v="0"/>
    <x v="31"/>
    <n v="94109"/>
    <s v="OFF-BI-10004233"/>
    <x v="1"/>
    <s v="Binders"/>
    <s v="GBC Pre-Punched Binding Paper, Plastic, White, 8-1/2&quot; x 11&quot;"/>
    <n v="39000"/>
    <x v="3"/>
    <x v="102"/>
    <n v="0.2"/>
    <n v="23400"/>
    <n v="93600"/>
  </r>
  <r>
    <n v="2864"/>
    <s v="US-2017-147886"/>
    <d v="2017-03-28T00:00:00"/>
    <x v="3"/>
    <x v="10"/>
    <x v="22"/>
    <x v="2"/>
    <x v="4"/>
    <s v="Dave Hallsten"/>
    <x v="1"/>
    <x v="5"/>
    <n v="94533"/>
    <s v="OFF-PA-10000232"/>
    <x v="1"/>
    <s v="Paper"/>
    <s v="Xerox 1975"/>
    <n v="13000"/>
    <x v="0"/>
    <x v="43"/>
    <n v="0"/>
    <n v="0"/>
    <n v="26000"/>
  </r>
  <r>
    <n v="2865"/>
    <s v="CA-2016-113733"/>
    <d v="2016-12-08T00:00:00"/>
    <x v="0"/>
    <x v="4"/>
    <x v="0"/>
    <x v="1"/>
    <x v="4"/>
    <s v="Lena Hernandez"/>
    <x v="0"/>
    <x v="22"/>
    <n v="27834"/>
    <s v="TEC-PH-10002496"/>
    <x v="2"/>
    <s v="Phones"/>
    <s v="Cisco SPA301"/>
    <n v="375000"/>
    <x v="0"/>
    <x v="274"/>
    <n v="0.2"/>
    <n v="150000"/>
    <n v="600000"/>
  </r>
  <r>
    <n v="2866"/>
    <s v="CA-2017-104913"/>
    <d v="2017-11-18T00:00:00"/>
    <x v="3"/>
    <x v="0"/>
    <x v="15"/>
    <x v="1"/>
    <x v="0"/>
    <s v="Dave Kipp"/>
    <x v="0"/>
    <x v="30"/>
    <n v="11561"/>
    <s v="TEC-PH-10000923"/>
    <x v="2"/>
    <s v="Phones"/>
    <s v="Belkin SportFit Armband For iPhone 5s/5c, Fuchsia"/>
    <n v="75000"/>
    <x v="1"/>
    <x v="937"/>
    <n v="0"/>
    <n v="0"/>
    <n v="375000"/>
  </r>
  <r>
    <n v="2867"/>
    <s v="CA-2014-145800"/>
    <d v="2014-05-30T00:00:00"/>
    <x v="2"/>
    <x v="5"/>
    <x v="17"/>
    <x v="2"/>
    <x v="0"/>
    <s v="Shahid Shariari"/>
    <x v="0"/>
    <x v="23"/>
    <n v="60089"/>
    <s v="FUR-TA-10001539"/>
    <x v="0"/>
    <s v="Tables"/>
    <s v="Chromcraft Rectangular Conference Tables"/>
    <n v="285000"/>
    <x v="3"/>
    <x v="938"/>
    <n v="0.5"/>
    <n v="427500"/>
    <n v="427500"/>
  </r>
  <r>
    <n v="2868"/>
    <s v="CA-2016-125850"/>
    <d v="2016-01-22T00:00:00"/>
    <x v="0"/>
    <x v="9"/>
    <x v="6"/>
    <x v="1"/>
    <x v="4"/>
    <s v="Frank Preis"/>
    <x v="0"/>
    <x v="33"/>
    <n v="92037"/>
    <s v="OFF-LA-10003498"/>
    <x v="1"/>
    <s v="Labels"/>
    <s v="Avery 475"/>
    <n v="45000"/>
    <x v="3"/>
    <x v="23"/>
    <n v="0"/>
    <n v="0"/>
    <n v="135000"/>
  </r>
  <r>
    <n v="2869"/>
    <s v="CA-2016-118514"/>
    <d v="2016-02-03T00:00:00"/>
    <x v="0"/>
    <x v="11"/>
    <x v="21"/>
    <x v="2"/>
    <x v="0"/>
    <s v="Liz Carlisle"/>
    <x v="0"/>
    <x v="33"/>
    <n v="40475"/>
    <s v="FUR-CH-10000015"/>
    <x v="0"/>
    <s v="Chairs"/>
    <s v="Hon Multipurpose Stacking Arm Chairs"/>
    <n v="867000"/>
    <x v="6"/>
    <x v="146"/>
    <n v="0"/>
    <n v="0"/>
    <n v="3468000"/>
  </r>
  <r>
    <n v="2870"/>
    <s v="CA-2015-150749"/>
    <d v="2015-03-29T00:00:00"/>
    <x v="1"/>
    <x v="10"/>
    <x v="25"/>
    <x v="1"/>
    <x v="0"/>
    <s v="Alan Shonely"/>
    <x v="0"/>
    <x v="5"/>
    <n v="22153"/>
    <s v="OFF-AR-10003732"/>
    <x v="1"/>
    <s v="Art"/>
    <s v="Newell 333"/>
    <n v="20000"/>
    <x v="0"/>
    <x v="144"/>
    <n v="0"/>
    <n v="0"/>
    <n v="40000"/>
  </r>
  <r>
    <n v="2871"/>
    <s v="CA-2014-163748"/>
    <d v="2014-10-14T00:00:00"/>
    <x v="2"/>
    <x v="2"/>
    <x v="19"/>
    <x v="2"/>
    <x v="0"/>
    <s v="Hunter Glantz"/>
    <x v="0"/>
    <x v="34"/>
    <n v="76106"/>
    <s v="OFF-AP-10004052"/>
    <x v="1"/>
    <s v="Appliances"/>
    <s v="Hoover Replacement Belts For Soft Guard &amp; Commercial Ltweight Upright Vacs, 2/Pk"/>
    <n v="4000"/>
    <x v="6"/>
    <x v="78"/>
    <n v="0.8"/>
    <n v="12800"/>
    <n v="3200"/>
  </r>
  <r>
    <n v="2872"/>
    <s v="CA-2015-119634"/>
    <d v="2015-08-11T00:00:00"/>
    <x v="1"/>
    <x v="6"/>
    <x v="2"/>
    <x v="1"/>
    <x v="0"/>
    <s v="Barry Weirich"/>
    <x v="0"/>
    <x v="9"/>
    <n v="27604"/>
    <s v="FUR-FU-10004270"/>
    <x v="0"/>
    <s v="Furnishings"/>
    <s v="Executive Impressions 13&quot; Clairmont Wall Clock"/>
    <n v="7000"/>
    <x v="3"/>
    <x v="67"/>
    <n v="0.2"/>
    <n v="4200"/>
    <n v="16800"/>
  </r>
  <r>
    <n v="2873"/>
    <s v="CA-2015-149300"/>
    <d v="2015-11-22T00:00:00"/>
    <x v="1"/>
    <x v="0"/>
    <x v="6"/>
    <x v="3"/>
    <x v="0"/>
    <s v="Brosina Hoffman"/>
    <x v="0"/>
    <x v="22"/>
    <n v="33012"/>
    <s v="TEC-MA-10000423"/>
    <x v="2"/>
    <s v="Machines"/>
    <s v="Texas Instruments TI-34 Scientific Calculator"/>
    <n v="33000"/>
    <x v="3"/>
    <x v="321"/>
    <n v="0.5"/>
    <n v="49500"/>
    <n v="49500"/>
  </r>
  <r>
    <n v="2874"/>
    <s v="US-2016-111528"/>
    <d v="2016-12-30T00:00:00"/>
    <x v="0"/>
    <x v="4"/>
    <x v="17"/>
    <x v="2"/>
    <x v="4"/>
    <s v="Julie Prescott"/>
    <x v="2"/>
    <x v="3"/>
    <n v="90032"/>
    <s v="OFF-ST-10001526"/>
    <x v="1"/>
    <s v="Storage"/>
    <s v="Iceberg Mobile Mega Data/Printer Cart "/>
    <n v="121000"/>
    <x v="6"/>
    <x v="510"/>
    <n v="0"/>
    <n v="0"/>
    <n v="484000"/>
  </r>
  <r>
    <n v="2875"/>
    <s v="CA-2017-158169"/>
    <d v="2017-08-12T00:00:00"/>
    <x v="3"/>
    <x v="6"/>
    <x v="1"/>
    <x v="1"/>
    <x v="0"/>
    <s v="Justin MacKendrick"/>
    <x v="0"/>
    <x v="34"/>
    <n v="92630"/>
    <s v="OFF-AP-10000828"/>
    <x v="1"/>
    <s v="Appliances"/>
    <s v="Avanti 4.4 Cu. Ft. Refrigerator"/>
    <n v="435000"/>
    <x v="3"/>
    <x v="434"/>
    <n v="0"/>
    <n v="0"/>
    <n v="1305000"/>
  </r>
  <r>
    <n v="2876"/>
    <s v="CA-2015-162047"/>
    <d v="2015-11-03T00:00:00"/>
    <x v="1"/>
    <x v="0"/>
    <x v="21"/>
    <x v="1"/>
    <x v="0"/>
    <s v="Fred Hopkins"/>
    <x v="1"/>
    <x v="33"/>
    <n v="11561"/>
    <s v="FUR-CH-10004983"/>
    <x v="0"/>
    <s v="Chairs"/>
    <s v="Office Star - Mid Back Dual function Ergonomic High Back Chair with 2-Way Adjustable Arms"/>
    <n v="435000"/>
    <x v="11"/>
    <x v="939"/>
    <n v="0.1"/>
    <n v="435000"/>
    <n v="3915000"/>
  </r>
  <r>
    <n v="2877"/>
    <s v="CA-2015-117772"/>
    <d v="2015-09-10T00:00:00"/>
    <x v="1"/>
    <x v="8"/>
    <x v="13"/>
    <x v="3"/>
    <x v="0"/>
    <s v="Matt Collins"/>
    <x v="0"/>
    <x v="31"/>
    <n v="98103"/>
    <s v="OFF-ST-10003994"/>
    <x v="1"/>
    <s v="Storage"/>
    <s v="Belkin 19&quot; Center-Weighted Shelf, Gray"/>
    <n v="118000"/>
    <x v="4"/>
    <x v="553"/>
    <n v="0"/>
    <n v="0"/>
    <n v="708000"/>
  </r>
  <r>
    <n v="2878"/>
    <s v="US-2014-126340"/>
    <d v="2014-11-08T00:00:00"/>
    <x v="2"/>
    <x v="0"/>
    <x v="0"/>
    <x v="1"/>
    <x v="0"/>
    <s v="Emily Burns"/>
    <x v="0"/>
    <x v="5"/>
    <n v="96003"/>
    <s v="TEC-PH-10004447"/>
    <x v="2"/>
    <s v="Phones"/>
    <s v="Toshiba IPT2010-SD IP Telephone"/>
    <n v="334000"/>
    <x v="3"/>
    <x v="814"/>
    <n v="0.2"/>
    <n v="200400"/>
    <n v="801600"/>
  </r>
  <r>
    <n v="2879"/>
    <s v="CA-2016-149685"/>
    <d v="2016-10-08T00:00:00"/>
    <x v="0"/>
    <x v="2"/>
    <x v="0"/>
    <x v="4"/>
    <x v="4"/>
    <s v="Peter McVee"/>
    <x v="2"/>
    <x v="4"/>
    <n v="78207"/>
    <s v="OFF-LA-10004545"/>
    <x v="1"/>
    <s v="Labels"/>
    <s v="Avery 50"/>
    <n v="61000"/>
    <x v="4"/>
    <x v="727"/>
    <n v="0.2"/>
    <n v="73200"/>
    <n v="292800"/>
  </r>
  <r>
    <n v="2880"/>
    <s v="CA-2017-126396"/>
    <d v="2017-09-08T00:00:00"/>
    <x v="3"/>
    <x v="8"/>
    <x v="0"/>
    <x v="2"/>
    <x v="4"/>
    <s v="Alex Russell"/>
    <x v="1"/>
    <x v="4"/>
    <n v="77070"/>
    <s v="TEC-AC-10003116"/>
    <x v="2"/>
    <s v="Accessories"/>
    <s v="Memorex Froggy Flash Drive 8 GB"/>
    <n v="15000"/>
    <x v="4"/>
    <x v="15"/>
    <n v="0.2"/>
    <n v="18000"/>
    <n v="72000"/>
  </r>
  <r>
    <n v="2881"/>
    <s v="CA-2015-154900"/>
    <d v="2015-02-25T00:00:00"/>
    <x v="1"/>
    <x v="11"/>
    <x v="10"/>
    <x v="0"/>
    <x v="1"/>
    <s v="Sung Shariari"/>
    <x v="0"/>
    <x v="21"/>
    <n v="1453"/>
    <s v="OFF-LA-10001641"/>
    <x v="1"/>
    <s v="Labels"/>
    <s v="Avery 518"/>
    <n v="19000"/>
    <x v="8"/>
    <x v="924"/>
    <n v="0"/>
    <n v="0"/>
    <n v="19000"/>
  </r>
  <r>
    <n v="2882"/>
    <s v="CA-2015-103835"/>
    <d v="2015-09-24T00:00:00"/>
    <x v="1"/>
    <x v="8"/>
    <x v="16"/>
    <x v="3"/>
    <x v="0"/>
    <s v="Shaun Chance"/>
    <x v="1"/>
    <x v="19"/>
    <n v="90032"/>
    <s v="FUR-FU-10000010"/>
    <x v="0"/>
    <s v="Furnishings"/>
    <s v="DAX Value U-Channel Document Frames, Easel Back"/>
    <n v="10000"/>
    <x v="3"/>
    <x v="1"/>
    <n v="0"/>
    <n v="0"/>
    <n v="30000"/>
  </r>
  <r>
    <n v="2883"/>
    <s v="CA-2015-158939"/>
    <d v="2015-11-26T00:00:00"/>
    <x v="1"/>
    <x v="0"/>
    <x v="20"/>
    <x v="0"/>
    <x v="0"/>
    <s v="Erin Ashbrook"/>
    <x v="1"/>
    <x v="13"/>
    <n v="65807"/>
    <s v="TEC-CO-10002313"/>
    <x v="2"/>
    <s v="Copiers"/>
    <s v="Canon PC1080F Personal Copier"/>
    <n v="600000"/>
    <x v="8"/>
    <x v="49"/>
    <n v="0"/>
    <n v="0"/>
    <n v="600000"/>
  </r>
  <r>
    <n v="2884"/>
    <s v="CA-2016-117408"/>
    <d v="2016-08-31T00:00:00"/>
    <x v="0"/>
    <x v="6"/>
    <x v="23"/>
    <x v="1"/>
    <x v="0"/>
    <s v="Theone Pippenger"/>
    <x v="0"/>
    <x v="11"/>
    <n v="76706"/>
    <s v="OFF-ST-10001580"/>
    <x v="1"/>
    <s v="Storage"/>
    <s v="Super Decoflex Portable Personal File"/>
    <n v="36000"/>
    <x v="0"/>
    <x v="126"/>
    <n v="0.2"/>
    <n v="14400"/>
    <n v="57600"/>
  </r>
  <r>
    <n v="2885"/>
    <s v="CA-2016-142398"/>
    <d v="2016-04-12T00:00:00"/>
    <x v="0"/>
    <x v="3"/>
    <x v="1"/>
    <x v="2"/>
    <x v="0"/>
    <s v="Beth Paige"/>
    <x v="0"/>
    <x v="34"/>
    <n v="90036"/>
    <s v="FUR-CH-10001545"/>
    <x v="0"/>
    <s v="Chairs"/>
    <s v="Hon Comfortask Task/Swivel Chairs"/>
    <n v="639000"/>
    <x v="2"/>
    <x v="940"/>
    <n v="0.2"/>
    <n v="894600"/>
    <n v="3578400"/>
  </r>
  <r>
    <n v="2886"/>
    <s v="CA-2016-105277"/>
    <d v="2016-12-04T00:00:00"/>
    <x v="0"/>
    <x v="4"/>
    <x v="18"/>
    <x v="2"/>
    <x v="4"/>
    <s v="Liz MacKendrick"/>
    <x v="0"/>
    <x v="11"/>
    <n v="13021"/>
    <s v="OFF-BI-10000301"/>
    <x v="1"/>
    <s v="Binders"/>
    <s v="GBC Instant Report Kit"/>
    <n v="6000"/>
    <x v="3"/>
    <x v="9"/>
    <n v="0.2"/>
    <n v="3600"/>
    <n v="14400"/>
  </r>
  <r>
    <n v="2887"/>
    <s v="CA-2016-112060"/>
    <d v="2016-12-04T00:00:00"/>
    <x v="0"/>
    <x v="4"/>
    <x v="18"/>
    <x v="2"/>
    <x v="0"/>
    <s v="Kean Takahito"/>
    <x v="0"/>
    <x v="31"/>
    <n v="94109"/>
    <s v="OFF-PA-10000994"/>
    <x v="1"/>
    <s v="Paper"/>
    <s v="Xerox 1915"/>
    <n v="336000"/>
    <x v="8"/>
    <x v="89"/>
    <n v="0"/>
    <n v="0"/>
    <n v="336000"/>
  </r>
  <r>
    <n v="2888"/>
    <s v="CA-2014-105270"/>
    <d v="2014-11-11T00:00:00"/>
    <x v="2"/>
    <x v="0"/>
    <x v="2"/>
    <x v="1"/>
    <x v="0"/>
    <s v="Arthur Prichep"/>
    <x v="0"/>
    <x v="28"/>
    <n v="90008"/>
    <s v="OFF-AR-10003156"/>
    <x v="1"/>
    <s v="Art"/>
    <s v="50 Colored Long Pencils"/>
    <n v="11000"/>
    <x v="3"/>
    <x v="189"/>
    <n v="0"/>
    <n v="0"/>
    <n v="33000"/>
  </r>
  <r>
    <n v="2889"/>
    <s v="US-2015-159513"/>
    <d v="2015-04-02T00:00:00"/>
    <x v="1"/>
    <x v="3"/>
    <x v="28"/>
    <x v="4"/>
    <x v="0"/>
    <s v="John Dryer"/>
    <x v="0"/>
    <x v="12"/>
    <n v="90049"/>
    <s v="TEC-MA-10003329"/>
    <x v="2"/>
    <s v="Machines"/>
    <s v="Vtech AT&amp;T CL2940 Corded Speakerphone, Black"/>
    <n v="72000"/>
    <x v="3"/>
    <x v="301"/>
    <n v="0.2"/>
    <n v="43200"/>
    <n v="172800"/>
  </r>
  <r>
    <n v="2890"/>
    <s v="CA-2015-155586"/>
    <d v="2015-12-12T00:00:00"/>
    <x v="1"/>
    <x v="4"/>
    <x v="1"/>
    <x v="1"/>
    <x v="1"/>
    <s v="Xylona Preis"/>
    <x v="0"/>
    <x v="4"/>
    <n v="95928"/>
    <s v="OFF-AR-10001547"/>
    <x v="1"/>
    <s v="Art"/>
    <s v="Newell 311"/>
    <n v="7000"/>
    <x v="8"/>
    <x v="215"/>
    <n v="0"/>
    <n v="0"/>
    <n v="7000"/>
  </r>
  <r>
    <n v="2891"/>
    <s v="CA-2017-141117"/>
    <d v="2017-10-02T00:00:00"/>
    <x v="3"/>
    <x v="2"/>
    <x v="28"/>
    <x v="4"/>
    <x v="0"/>
    <s v="Juliana Krohn"/>
    <x v="0"/>
    <x v="29"/>
    <n v="97477"/>
    <s v="FUR-BO-10001972"/>
    <x v="0"/>
    <s v="Bookcases"/>
    <s v="O'Sullivan 4-Shelf Bookcase in Odessa Pine"/>
    <n v="242000"/>
    <x v="4"/>
    <x v="941"/>
    <n v="0.7"/>
    <n v="1016399.9999999999"/>
    <n v="435600.00000000012"/>
  </r>
  <r>
    <n v="2892"/>
    <s v="CA-2017-115070"/>
    <d v="2017-04-10T00:00:00"/>
    <x v="3"/>
    <x v="3"/>
    <x v="13"/>
    <x v="2"/>
    <x v="4"/>
    <s v="Mitch Gastineau"/>
    <x v="1"/>
    <x v="24"/>
    <n v="32216"/>
    <s v="FUR-FU-10003829"/>
    <x v="0"/>
    <s v="Furnishings"/>
    <s v="Stackable Trays"/>
    <n v="5000"/>
    <x v="1"/>
    <x v="475"/>
    <n v="0.2"/>
    <n v="5000"/>
    <n v="20000"/>
  </r>
  <r>
    <n v="2893"/>
    <s v="CA-2017-140186"/>
    <d v="2017-09-29T00:00:00"/>
    <x v="3"/>
    <x v="8"/>
    <x v="25"/>
    <x v="1"/>
    <x v="0"/>
    <s v="Patrick Gardner"/>
    <x v="0"/>
    <x v="21"/>
    <n v="93309"/>
    <s v="OFF-FA-10002280"/>
    <x v="1"/>
    <s v="Fasteners"/>
    <s v="Advantus Plastic Paper Clips"/>
    <n v="35000"/>
    <x v="2"/>
    <x v="260"/>
    <n v="0"/>
    <n v="0"/>
    <n v="245000"/>
  </r>
  <r>
    <n v="2894"/>
    <s v="CA-2014-124856"/>
    <d v="2014-09-29T00:00:00"/>
    <x v="2"/>
    <x v="8"/>
    <x v="25"/>
    <x v="2"/>
    <x v="3"/>
    <s v="Lisa DeCherney"/>
    <x v="0"/>
    <x v="22"/>
    <n v="10011"/>
    <s v="OFF-ST-10002615"/>
    <x v="1"/>
    <s v="Storage"/>
    <s v="Dual Level, Single-Width Filing Carts"/>
    <n v="311000"/>
    <x v="5"/>
    <x v="942"/>
    <n v="0"/>
    <n v="0"/>
    <n v="2799000"/>
  </r>
  <r>
    <n v="2895"/>
    <s v="CA-2014-166716"/>
    <d v="2014-08-20T00:00:00"/>
    <x v="2"/>
    <x v="6"/>
    <x v="14"/>
    <x v="3"/>
    <x v="0"/>
    <s v="Craig Reiter"/>
    <x v="0"/>
    <x v="30"/>
    <n v="60610"/>
    <s v="FUR-CH-10004495"/>
    <x v="0"/>
    <s v="Chairs"/>
    <s v="Global Leather and Oak Executive Chair, Black"/>
    <n v="964000"/>
    <x v="0"/>
    <x v="943"/>
    <n v="0.3"/>
    <n v="578400"/>
    <n v="1349600"/>
  </r>
  <r>
    <n v="2896"/>
    <s v="CA-2014-123225"/>
    <d v="2014-07-11T00:00:00"/>
    <x v="2"/>
    <x v="7"/>
    <x v="2"/>
    <x v="1"/>
    <x v="4"/>
    <s v="Michael Nguyen"/>
    <x v="0"/>
    <x v="22"/>
    <n v="79907"/>
    <s v="TEC-PH-10000895"/>
    <x v="2"/>
    <s v="Phones"/>
    <s v="Polycom VVX 310 VoIP phone"/>
    <n v="1440000"/>
    <x v="6"/>
    <x v="491"/>
    <n v="0.2"/>
    <n v="1152000"/>
    <n v="4608000"/>
  </r>
  <r>
    <n v="2897"/>
    <s v="CA-2015-163440"/>
    <d v="2015-03-22T00:00:00"/>
    <x v="1"/>
    <x v="10"/>
    <x v="6"/>
    <x v="3"/>
    <x v="0"/>
    <s v="Ruben Dartt"/>
    <x v="0"/>
    <x v="36"/>
    <n v="91360"/>
    <s v="TEC-PH-10000376"/>
    <x v="2"/>
    <s v="Phones"/>
    <s v="Square Credit Card Reader"/>
    <n v="8000"/>
    <x v="0"/>
    <x v="78"/>
    <n v="0.2"/>
    <n v="3200"/>
    <n v="12800"/>
  </r>
  <r>
    <n v="2898"/>
    <s v="US-2017-106796"/>
    <d v="2017-05-12T00:00:00"/>
    <x v="3"/>
    <x v="5"/>
    <x v="1"/>
    <x v="3"/>
    <x v="4"/>
    <s v="Julie Prescott"/>
    <x v="2"/>
    <x v="2"/>
    <n v="45503"/>
    <s v="OFF-AR-10003504"/>
    <x v="1"/>
    <s v="Art"/>
    <s v="Newell 347"/>
    <n v="13000"/>
    <x v="3"/>
    <x v="136"/>
    <n v="0.2"/>
    <n v="7800"/>
    <n v="31200"/>
  </r>
  <r>
    <n v="2899"/>
    <s v="CA-2017-113873"/>
    <d v="2017-11-13T00:00:00"/>
    <x v="3"/>
    <x v="0"/>
    <x v="7"/>
    <x v="0"/>
    <x v="0"/>
    <s v="Katrina Edelman"/>
    <x v="1"/>
    <x v="3"/>
    <n v="75220"/>
    <s v="OFF-ST-10000943"/>
    <x v="1"/>
    <s v="Storage"/>
    <s v="Eldon ProFile File 'N Store Portable File Tub Letter/Legal Size Black"/>
    <n v="62000"/>
    <x v="6"/>
    <x v="335"/>
    <n v="0.2"/>
    <n v="49600"/>
    <n v="198400"/>
  </r>
  <r>
    <n v="2900"/>
    <s v="CA-2016-149783"/>
    <d v="2016-09-04T00:00:00"/>
    <x v="0"/>
    <x v="8"/>
    <x v="18"/>
    <x v="1"/>
    <x v="0"/>
    <s v="Delfina Latchford"/>
    <x v="0"/>
    <x v="13"/>
    <n v="37918"/>
    <s v="OFF-PA-10002195"/>
    <x v="1"/>
    <s v="Paper"/>
    <s v="RSVP Cards &amp; Envelopes, Blank White, 8-1/2&quot; X 11&quot;, 24 Cards/25 Envelopes/Set"/>
    <n v="13000"/>
    <x v="3"/>
    <x v="136"/>
    <n v="0.2"/>
    <n v="7800"/>
    <n v="31200"/>
  </r>
  <r>
    <n v="2901"/>
    <s v="CA-2016-125017"/>
    <d v="2016-02-06T00:00:00"/>
    <x v="0"/>
    <x v="11"/>
    <x v="24"/>
    <x v="2"/>
    <x v="0"/>
    <s v="Karen Bern"/>
    <x v="1"/>
    <x v="11"/>
    <n v="37421"/>
    <s v="FUR-FU-10000723"/>
    <x v="0"/>
    <s v="Furnishings"/>
    <s v="Deflect-o EconoMat Studded, No Bevel Mat for Low Pile Carpeting"/>
    <n v="133000"/>
    <x v="6"/>
    <x v="214"/>
    <n v="0.2"/>
    <n v="106400"/>
    <n v="425600"/>
  </r>
  <r>
    <n v="2902"/>
    <s v="US-2015-163279"/>
    <d v="2015-03-22T00:00:00"/>
    <x v="1"/>
    <x v="10"/>
    <x v="6"/>
    <x v="3"/>
    <x v="4"/>
    <s v="Justin Deggeller"/>
    <x v="1"/>
    <x v="32"/>
    <n v="92037"/>
    <s v="OFF-PA-10003127"/>
    <x v="1"/>
    <s v="Paper"/>
    <s v="Easy-staple paper"/>
    <n v="64000"/>
    <x v="6"/>
    <x v="153"/>
    <n v="0"/>
    <n v="0"/>
    <n v="256000"/>
  </r>
  <r>
    <n v="2903"/>
    <s v="CA-2015-150196"/>
    <d v="2015-07-02T00:00:00"/>
    <x v="1"/>
    <x v="7"/>
    <x v="28"/>
    <x v="1"/>
    <x v="0"/>
    <s v="Steven Roelle"/>
    <x v="2"/>
    <x v="9"/>
    <n v="10024"/>
    <s v="OFF-PA-10003797"/>
    <x v="1"/>
    <s v="Paper"/>
    <s v="Xerox 209"/>
    <n v="46000"/>
    <x v="3"/>
    <x v="118"/>
    <n v="0"/>
    <n v="0"/>
    <n v="138000"/>
  </r>
  <r>
    <n v="2904"/>
    <s v="US-2015-106495"/>
    <d v="2015-06-15T00:00:00"/>
    <x v="1"/>
    <x v="1"/>
    <x v="4"/>
    <x v="2"/>
    <x v="4"/>
    <s v="Amy Cox"/>
    <x v="0"/>
    <x v="16"/>
    <n v="33614"/>
    <s v="TEC-AC-10002718"/>
    <x v="2"/>
    <s v="Accessories"/>
    <s v="Belkin Standard 104 key USB Keyboard"/>
    <n v="12000"/>
    <x v="8"/>
    <x v="92"/>
    <n v="0.2"/>
    <n v="2400"/>
    <n v="9600"/>
  </r>
  <r>
    <n v="2905"/>
    <s v="CA-2014-124730"/>
    <d v="2014-11-26T00:00:00"/>
    <x v="2"/>
    <x v="0"/>
    <x v="20"/>
    <x v="0"/>
    <x v="0"/>
    <s v="Lynn Smith"/>
    <x v="0"/>
    <x v="27"/>
    <n v="13501"/>
    <s v="TEC-PH-10002170"/>
    <x v="2"/>
    <s v="Phones"/>
    <s v="ClearSounds CSC500 Amplified Spirit Phone Corded phone"/>
    <n v="280000"/>
    <x v="6"/>
    <x v="508"/>
    <n v="0"/>
    <n v="0"/>
    <n v="1120000"/>
  </r>
  <r>
    <n v="2906"/>
    <s v="CA-2017-117632"/>
    <d v="2017-05-12T00:00:00"/>
    <x v="3"/>
    <x v="5"/>
    <x v="1"/>
    <x v="1"/>
    <x v="0"/>
    <s v="Charles Sheldon"/>
    <x v="1"/>
    <x v="36"/>
    <n v="94122"/>
    <s v="OFF-SU-10000157"/>
    <x v="1"/>
    <s v="Supplies"/>
    <s v="Compact Automatic Electric Letter Opener"/>
    <n v="478000"/>
    <x v="0"/>
    <x v="944"/>
    <n v="0"/>
    <n v="0"/>
    <n v="956000"/>
  </r>
  <r>
    <n v="2907"/>
    <s v="CA-2014-115056"/>
    <d v="2014-05-02T00:00:00"/>
    <x v="2"/>
    <x v="5"/>
    <x v="28"/>
    <x v="1"/>
    <x v="0"/>
    <s v="Andrew Roberts"/>
    <x v="0"/>
    <x v="9"/>
    <n v="43229"/>
    <s v="OFF-AP-10003971"/>
    <x v="1"/>
    <s v="Appliances"/>
    <s v="Belkin 6 Outlet Metallic Surge Strip"/>
    <n v="61000"/>
    <x v="3"/>
    <x v="261"/>
    <n v="0.2"/>
    <n v="36600"/>
    <n v="146400"/>
  </r>
  <r>
    <n v="2908"/>
    <s v="CA-2017-161067"/>
    <d v="2017-09-03T00:00:00"/>
    <x v="3"/>
    <x v="8"/>
    <x v="21"/>
    <x v="2"/>
    <x v="0"/>
    <s v="Katrina Bavinger"/>
    <x v="2"/>
    <x v="16"/>
    <n v="10035"/>
    <s v="OFF-PA-10000418"/>
    <x v="1"/>
    <s v="Paper"/>
    <s v="Xerox 189"/>
    <n v="420000"/>
    <x v="6"/>
    <x v="339"/>
    <n v="0"/>
    <n v="0"/>
    <n v="1680000"/>
  </r>
  <r>
    <n v="2909"/>
    <s v="CA-2016-122063"/>
    <d v="2016-12-03T00:00:00"/>
    <x v="0"/>
    <x v="4"/>
    <x v="21"/>
    <x v="2"/>
    <x v="0"/>
    <s v="Michael Moore"/>
    <x v="0"/>
    <x v="18"/>
    <n v="47374"/>
    <s v="FUR-TA-10004575"/>
    <x v="0"/>
    <s v="Tables"/>
    <s v="Hon 5100 Series Wood Tables"/>
    <n v="728000"/>
    <x v="0"/>
    <x v="945"/>
    <n v="0"/>
    <n v="0"/>
    <n v="1456000"/>
  </r>
  <r>
    <n v="2910"/>
    <s v="CA-2015-111206"/>
    <d v="2015-07-18T00:00:00"/>
    <x v="1"/>
    <x v="7"/>
    <x v="15"/>
    <x v="1"/>
    <x v="4"/>
    <s v="Roland Fjeld"/>
    <x v="0"/>
    <x v="2"/>
    <n v="92105"/>
    <s v="TEC-AC-10003095"/>
    <x v="2"/>
    <s v="Accessories"/>
    <s v="Logitech G35 7.1-Channel Surround Sound Headset"/>
    <n v="520000"/>
    <x v="6"/>
    <x v="946"/>
    <n v="0"/>
    <n v="0"/>
    <n v="2080000"/>
  </r>
  <r>
    <n v="2911"/>
    <s v="CA-2016-142895"/>
    <d v="2016-07-21T00:00:00"/>
    <x v="0"/>
    <x v="7"/>
    <x v="30"/>
    <x v="3"/>
    <x v="3"/>
    <s v="Beth Paige"/>
    <x v="0"/>
    <x v="14"/>
    <n v="28027"/>
    <s v="OFF-LA-10000262"/>
    <x v="1"/>
    <s v="Labels"/>
    <s v="Avery 494"/>
    <n v="21000"/>
    <x v="3"/>
    <x v="42"/>
    <n v="0.2"/>
    <n v="12600"/>
    <n v="50400"/>
  </r>
  <r>
    <n v="2912"/>
    <s v="CA-2015-101868"/>
    <d v="2015-06-09T00:00:00"/>
    <x v="1"/>
    <x v="1"/>
    <x v="3"/>
    <x v="1"/>
    <x v="0"/>
    <s v="Max Jones"/>
    <x v="0"/>
    <x v="17"/>
    <n v="33178"/>
    <s v="OFF-BI-10003876"/>
    <x v="1"/>
    <s v="Binders"/>
    <s v="Green Canvas Binder for 8-1/2&quot; x 14&quot; Sheets"/>
    <n v="129000"/>
    <x v="1"/>
    <x v="854"/>
    <n v="0.7"/>
    <n v="451500"/>
    <n v="193500"/>
  </r>
  <r>
    <n v="2913"/>
    <s v="CA-2017-133207"/>
    <d v="2017-11-27T00:00:00"/>
    <x v="3"/>
    <x v="0"/>
    <x v="8"/>
    <x v="1"/>
    <x v="0"/>
    <s v="Doug O'Connell"/>
    <x v="0"/>
    <x v="23"/>
    <n v="90036"/>
    <s v="TEC-PH-10004100"/>
    <x v="2"/>
    <s v="Phones"/>
    <s v="Griffin GC17055 Auxiliary Audio Cable"/>
    <n v="58000"/>
    <x v="6"/>
    <x v="712"/>
    <n v="0.2"/>
    <n v="46400"/>
    <n v="185600"/>
  </r>
  <r>
    <n v="2914"/>
    <s v="CA-2015-132948"/>
    <d v="2015-03-27T00:00:00"/>
    <x v="1"/>
    <x v="10"/>
    <x v="8"/>
    <x v="2"/>
    <x v="4"/>
    <s v="Mark Van Huff"/>
    <x v="0"/>
    <x v="5"/>
    <n v="98115"/>
    <s v="OFF-ST-10000636"/>
    <x v="1"/>
    <s v="Storage"/>
    <s v="Rogers Profile Extra Capacity Storage Tub"/>
    <n v="84000"/>
    <x v="1"/>
    <x v="216"/>
    <n v="0"/>
    <n v="0"/>
    <n v="420000"/>
  </r>
  <r>
    <n v="2915"/>
    <s v="CA-2015-134992"/>
    <d v="2015-09-22T00:00:00"/>
    <x v="1"/>
    <x v="8"/>
    <x v="6"/>
    <x v="3"/>
    <x v="4"/>
    <s v="Michael Grace"/>
    <x v="2"/>
    <x v="20"/>
    <n v="22204"/>
    <s v="OFF-PA-10001972"/>
    <x v="1"/>
    <s v="Paper"/>
    <s v="Xerox 214"/>
    <n v="7000"/>
    <x v="1"/>
    <x v="188"/>
    <n v="0"/>
    <n v="0"/>
    <n v="35000"/>
  </r>
  <r>
    <n v="2916"/>
    <s v="CA-2015-126725"/>
    <d v="2015-11-17T00:00:00"/>
    <x v="1"/>
    <x v="0"/>
    <x v="11"/>
    <x v="4"/>
    <x v="4"/>
    <s v="Brian Stugart"/>
    <x v="0"/>
    <x v="12"/>
    <n v="92105"/>
    <s v="TEC-PH-10003174"/>
    <x v="2"/>
    <s v="Phones"/>
    <s v="RCA ViSYS 25825 Wireless digital phone"/>
    <n v="416000"/>
    <x v="6"/>
    <x v="582"/>
    <n v="0.2"/>
    <n v="332800"/>
    <n v="1331200"/>
  </r>
  <r>
    <n v="2917"/>
    <s v="CA-2015-121783"/>
    <d v="2015-11-10T00:00:00"/>
    <x v="1"/>
    <x v="0"/>
    <x v="13"/>
    <x v="1"/>
    <x v="4"/>
    <s v="Philisse Overcash"/>
    <x v="2"/>
    <x v="31"/>
    <n v="55113"/>
    <s v="OFF-AP-10003849"/>
    <x v="1"/>
    <s v="Appliances"/>
    <s v="Hoover Shoulder Vac Commercial Portable Vacuum"/>
    <n v="645000"/>
    <x v="0"/>
    <x v="323"/>
    <n v="0"/>
    <n v="0"/>
    <n v="1290000"/>
  </r>
  <r>
    <n v="2918"/>
    <s v="US-2014-138835"/>
    <d v="2014-09-10T00:00:00"/>
    <x v="2"/>
    <x v="8"/>
    <x v="13"/>
    <x v="3"/>
    <x v="0"/>
    <s v="Dianna Arnett"/>
    <x v="2"/>
    <x v="25"/>
    <n v="23464"/>
    <s v="OFF-BI-10003314"/>
    <x v="1"/>
    <s v="Binders"/>
    <s v="Tuff Stuff Recycled Round Ring Binders"/>
    <n v="8000"/>
    <x v="0"/>
    <x v="78"/>
    <n v="0"/>
    <n v="0"/>
    <n v="16000"/>
  </r>
  <r>
    <n v="2919"/>
    <s v="CA-2015-112214"/>
    <d v="2015-08-05T00:00:00"/>
    <x v="1"/>
    <x v="6"/>
    <x v="5"/>
    <x v="0"/>
    <x v="0"/>
    <s v="Anna Häberlin"/>
    <x v="1"/>
    <x v="8"/>
    <n v="75220"/>
    <s v="OFF-ST-10001505"/>
    <x v="1"/>
    <s v="Storage"/>
    <s v="Perma STOR-ALL Hanging File Box, 13 1/8&quot;W x 12 1/4&quot;D x 10 1/2&quot;H"/>
    <n v="6000"/>
    <x v="2"/>
    <x v="90"/>
    <n v="0.2"/>
    <n v="8400"/>
    <n v="33600"/>
  </r>
  <r>
    <n v="2920"/>
    <s v="US-2017-153255"/>
    <d v="2017-09-03T00:00:00"/>
    <x v="3"/>
    <x v="8"/>
    <x v="21"/>
    <x v="1"/>
    <x v="0"/>
    <s v="Joe Kamberova"/>
    <x v="0"/>
    <x v="3"/>
    <n v="94521"/>
    <s v="FUR-BO-10004218"/>
    <x v="0"/>
    <s v="Bookcases"/>
    <s v="Bush Heritage Pine Collection 5-Shelf Bookcase, Albany Pine Finish, *Special Order"/>
    <n v="600000"/>
    <x v="0"/>
    <x v="206"/>
    <n v="0.15"/>
    <n v="180000"/>
    <n v="1020000"/>
  </r>
  <r>
    <n v="2921"/>
    <s v="CA-2015-108119"/>
    <d v="2015-11-01T00:00:00"/>
    <x v="1"/>
    <x v="0"/>
    <x v="26"/>
    <x v="2"/>
    <x v="0"/>
    <s v="MaryBeth Skach"/>
    <x v="0"/>
    <x v="13"/>
    <n v="72032"/>
    <s v="FUR-TA-10002530"/>
    <x v="0"/>
    <s v="Tables"/>
    <s v="Iceberg OfficeWorks 42&quot; Round Tables"/>
    <n v="816000"/>
    <x v="0"/>
    <x v="947"/>
    <n v="0"/>
    <n v="0"/>
    <n v="1632000"/>
  </r>
  <r>
    <n v="2922"/>
    <s v="CA-2015-157434"/>
    <d v="2015-04-29T00:00:00"/>
    <x v="1"/>
    <x v="3"/>
    <x v="25"/>
    <x v="0"/>
    <x v="0"/>
    <s v="Jim Kriz"/>
    <x v="2"/>
    <x v="17"/>
    <n v="19120"/>
    <s v="OFF-PA-10001526"/>
    <x v="1"/>
    <s v="Paper"/>
    <s v="Xerox 1949"/>
    <n v="5000"/>
    <x v="0"/>
    <x v="151"/>
    <n v="0.2"/>
    <n v="2000"/>
    <n v="8000"/>
  </r>
  <r>
    <n v="2923"/>
    <s v="CA-2016-101525"/>
    <d v="2016-05-01T00:00:00"/>
    <x v="0"/>
    <x v="5"/>
    <x v="26"/>
    <x v="2"/>
    <x v="0"/>
    <s v="Chris McAfee"/>
    <x v="0"/>
    <x v="34"/>
    <n v="72209"/>
    <s v="OFF-PA-10001497"/>
    <x v="1"/>
    <s v="Paper"/>
    <s v="Xerox 1914"/>
    <n v="110000"/>
    <x v="0"/>
    <x v="328"/>
    <n v="0"/>
    <n v="0"/>
    <n v="220000"/>
  </r>
  <r>
    <n v="2924"/>
    <s v="US-2014-117968"/>
    <d v="2014-08-05T00:00:00"/>
    <x v="2"/>
    <x v="6"/>
    <x v="5"/>
    <x v="1"/>
    <x v="4"/>
    <s v="Ricardo Sperren"/>
    <x v="1"/>
    <x v="1"/>
    <n v="6450"/>
    <s v="OFF-AP-10002765"/>
    <x v="1"/>
    <s v="Appliances"/>
    <s v="Fellowes Advanced Computer Series Surge Protectors"/>
    <n v="80000"/>
    <x v="3"/>
    <x v="139"/>
    <n v="0"/>
    <n v="0"/>
    <n v="240000"/>
  </r>
  <r>
    <n v="2925"/>
    <s v="CA-2016-158211"/>
    <d v="2016-01-04T00:00:00"/>
    <x v="0"/>
    <x v="9"/>
    <x v="18"/>
    <x v="1"/>
    <x v="3"/>
    <s v="Ben Peterman"/>
    <x v="1"/>
    <x v="13"/>
    <n v="19143"/>
    <s v="OFF-AR-10004078"/>
    <x v="1"/>
    <s v="Art"/>
    <s v="Newell 312"/>
    <n v="10000"/>
    <x v="8"/>
    <x v="151"/>
    <n v="0.2"/>
    <n v="2000"/>
    <n v="8000"/>
  </r>
  <r>
    <n v="2926"/>
    <s v="CA-2016-152247"/>
    <d v="2016-11-07T00:00:00"/>
    <x v="0"/>
    <x v="0"/>
    <x v="29"/>
    <x v="0"/>
    <x v="0"/>
    <s v="Michelle Arnett"/>
    <x v="2"/>
    <x v="32"/>
    <n v="82001"/>
    <s v="FUR-CH-10001215"/>
    <x v="0"/>
    <s v="Chairs"/>
    <s v="Global Troy Executive Leather Low-Back Tilter"/>
    <n v="702000"/>
    <x v="6"/>
    <x v="495"/>
    <n v="0.2"/>
    <n v="561600"/>
    <n v="2246400"/>
  </r>
  <r>
    <n v="2927"/>
    <s v="CA-2016-128223"/>
    <d v="2016-06-14T00:00:00"/>
    <x v="0"/>
    <x v="1"/>
    <x v="19"/>
    <x v="1"/>
    <x v="0"/>
    <s v="Ed Braxton"/>
    <x v="1"/>
    <x v="11"/>
    <n v="92804"/>
    <s v="FUR-TA-10001771"/>
    <x v="0"/>
    <s v="Tables"/>
    <s v="Bush Cubix Conference Tables, Fully Assembled"/>
    <n v="1294000"/>
    <x v="2"/>
    <x v="948"/>
    <n v="0.2"/>
    <n v="1811600"/>
    <n v="7246400"/>
  </r>
  <r>
    <n v="2928"/>
    <s v="CA-2016-154235"/>
    <d v="2016-09-24T00:00:00"/>
    <x v="0"/>
    <x v="8"/>
    <x v="16"/>
    <x v="2"/>
    <x v="0"/>
    <s v="Ruben Dartt"/>
    <x v="0"/>
    <x v="28"/>
    <n v="47401"/>
    <s v="FUR-FU-10004006"/>
    <x v="0"/>
    <s v="Furnishings"/>
    <s v="Deflect-o DuraMat Lighweight, Studded, Beveled Mat for Low Pile Carpeting"/>
    <n v="86000"/>
    <x v="3"/>
    <x v="283"/>
    <n v="0"/>
    <n v="0"/>
    <n v="258000"/>
  </r>
  <r>
    <n v="2929"/>
    <s v="CA-2017-129910"/>
    <d v="2017-03-30T00:00:00"/>
    <x v="3"/>
    <x v="10"/>
    <x v="17"/>
    <x v="1"/>
    <x v="0"/>
    <s v="Maria Etezadi"/>
    <x v="2"/>
    <x v="0"/>
    <n v="31907"/>
    <s v="OFF-ST-10003282"/>
    <x v="1"/>
    <s v="Storage"/>
    <s v="Advantus 10-Drawer Portable Organizer, Chrome Metal Frame, Smoke Drawers"/>
    <n v="96000"/>
    <x v="8"/>
    <x v="47"/>
    <n v="0"/>
    <n v="0"/>
    <n v="96000"/>
  </r>
  <r>
    <n v="2930"/>
    <s v="CA-2017-133095"/>
    <d v="2017-06-04T00:00:00"/>
    <x v="3"/>
    <x v="1"/>
    <x v="18"/>
    <x v="2"/>
    <x v="2"/>
    <s v="Erica Hernandez"/>
    <x v="2"/>
    <x v="8"/>
    <n v="72401"/>
    <s v="OFF-BI-10002353"/>
    <x v="1"/>
    <s v="Binders"/>
    <s v="GBC VeloBind Cover Sets"/>
    <n v="10000"/>
    <x v="2"/>
    <x v="148"/>
    <n v="0"/>
    <n v="0"/>
    <n v="70000"/>
  </r>
  <r>
    <n v="2931"/>
    <s v="CA-2015-130554"/>
    <d v="2015-04-07T00:00:00"/>
    <x v="1"/>
    <x v="3"/>
    <x v="29"/>
    <x v="3"/>
    <x v="0"/>
    <s v="Frank Merwin"/>
    <x v="2"/>
    <x v="0"/>
    <n v="19140"/>
    <s v="OFF-AR-10001954"/>
    <x v="1"/>
    <s v="Art"/>
    <s v="Newell 331"/>
    <n v="20000"/>
    <x v="3"/>
    <x v="31"/>
    <n v="0.2"/>
    <n v="12000"/>
    <n v="48000"/>
  </r>
  <r>
    <n v="2932"/>
    <s v="CA-2014-152443"/>
    <d v="2014-05-21T00:00:00"/>
    <x v="2"/>
    <x v="5"/>
    <x v="30"/>
    <x v="1"/>
    <x v="4"/>
    <s v="Frank Gastineau"/>
    <x v="2"/>
    <x v="36"/>
    <n v="1841"/>
    <s v="OFF-BI-10001071"/>
    <x v="1"/>
    <s v="Binders"/>
    <s v="GBC ProClick Punch Binding System"/>
    <n v="52000"/>
    <x v="2"/>
    <x v="657"/>
    <n v="0"/>
    <n v="0"/>
    <n v="364000"/>
  </r>
  <r>
    <n v="2933"/>
    <s v="CA-2016-133319"/>
    <d v="2016-09-05T00:00:00"/>
    <x v="0"/>
    <x v="8"/>
    <x v="5"/>
    <x v="2"/>
    <x v="4"/>
    <s v="Mark Van Huff"/>
    <x v="0"/>
    <x v="8"/>
    <n v="10011"/>
    <s v="OFF-PA-10001815"/>
    <x v="1"/>
    <s v="Paper"/>
    <s v="Xerox 1885"/>
    <n v="193000"/>
    <x v="6"/>
    <x v="949"/>
    <n v="0"/>
    <n v="0"/>
    <n v="772000"/>
  </r>
  <r>
    <n v="2934"/>
    <s v="CA-2016-133935"/>
    <d v="2016-09-18T00:00:00"/>
    <x v="0"/>
    <x v="8"/>
    <x v="15"/>
    <x v="2"/>
    <x v="0"/>
    <s v="Jane Waco"/>
    <x v="1"/>
    <x v="36"/>
    <n v="92105"/>
    <s v="FUR-CH-10001215"/>
    <x v="0"/>
    <s v="Chairs"/>
    <s v="Global Troy Executive Leather Low-Back Tilter"/>
    <n v="702000"/>
    <x v="0"/>
    <x v="218"/>
    <n v="0.2"/>
    <n v="280800"/>
    <n v="1123200"/>
  </r>
  <r>
    <n v="2935"/>
    <s v="CA-2016-136301"/>
    <d v="2016-03-13T00:00:00"/>
    <x v="0"/>
    <x v="10"/>
    <x v="7"/>
    <x v="2"/>
    <x v="0"/>
    <s v="Edward Hooks"/>
    <x v="1"/>
    <x v="10"/>
    <n v="94109"/>
    <s v="FUR-FU-10004712"/>
    <x v="0"/>
    <s v="Furnishings"/>
    <s v="Westinghouse Mesh Shade Clip-On Gooseneck Lamp, Black"/>
    <n v="57000"/>
    <x v="0"/>
    <x v="80"/>
    <n v="0"/>
    <n v="0"/>
    <n v="114000"/>
  </r>
  <r>
    <n v="2936"/>
    <s v="US-2014-109456"/>
    <d v="2014-10-16T00:00:00"/>
    <x v="2"/>
    <x v="2"/>
    <x v="9"/>
    <x v="3"/>
    <x v="4"/>
    <s v="Lynn Smith"/>
    <x v="0"/>
    <x v="18"/>
    <n v="94110"/>
    <s v="OFF-BI-10000136"/>
    <x v="1"/>
    <s v="Binders"/>
    <s v="Avery Non-Stick Heavy Duty View Round Locking Ring Binders"/>
    <n v="15000"/>
    <x v="3"/>
    <x v="106"/>
    <n v="0.2"/>
    <n v="9000"/>
    <n v="36000"/>
  </r>
  <r>
    <n v="2937"/>
    <s v="CA-2017-151596"/>
    <d v="2017-10-08T00:00:00"/>
    <x v="3"/>
    <x v="2"/>
    <x v="0"/>
    <x v="0"/>
    <x v="0"/>
    <s v="Barry Pond"/>
    <x v="1"/>
    <x v="34"/>
    <n v="2920"/>
    <s v="OFF-ST-10001837"/>
    <x v="1"/>
    <s v="Storage"/>
    <s v="SAFCO Mobile Desk Side File, Wire Frame"/>
    <n v="86000"/>
    <x v="8"/>
    <x v="950"/>
    <n v="0"/>
    <n v="0"/>
    <n v="86000"/>
  </r>
  <r>
    <n v="2938"/>
    <s v="CA-2015-147879"/>
    <d v="2015-05-07T00:00:00"/>
    <x v="1"/>
    <x v="5"/>
    <x v="29"/>
    <x v="2"/>
    <x v="0"/>
    <s v="Chris Cortes"/>
    <x v="0"/>
    <x v="36"/>
    <n v="42301"/>
    <s v="OFF-PA-10001952"/>
    <x v="1"/>
    <s v="Paper"/>
    <s v="Xerox 1902"/>
    <n v="46000"/>
    <x v="0"/>
    <x v="21"/>
    <n v="0"/>
    <n v="0"/>
    <n v="92000"/>
  </r>
  <r>
    <n v="2939"/>
    <s v="CA-2016-166625"/>
    <d v="2016-04-14T00:00:00"/>
    <x v="0"/>
    <x v="3"/>
    <x v="19"/>
    <x v="1"/>
    <x v="0"/>
    <s v="Jill Matthias"/>
    <x v="0"/>
    <x v="5"/>
    <n v="21215"/>
    <s v="OFF-BI-10002414"/>
    <x v="1"/>
    <s v="Binders"/>
    <s v="GBC ProClick Spines for 32-Hole Punch"/>
    <n v="12000"/>
    <x v="0"/>
    <x v="13"/>
    <n v="0"/>
    <n v="0"/>
    <n v="24000"/>
  </r>
  <r>
    <n v="2940"/>
    <s v="CA-2016-146157"/>
    <d v="2016-11-21T00:00:00"/>
    <x v="0"/>
    <x v="0"/>
    <x v="30"/>
    <x v="1"/>
    <x v="4"/>
    <s v="Roger Demir"/>
    <x v="0"/>
    <x v="9"/>
    <n v="60610"/>
    <s v="OFF-PA-10001790"/>
    <x v="1"/>
    <s v="Paper"/>
    <s v="Xerox 1910"/>
    <n v="193000"/>
    <x v="8"/>
    <x v="951"/>
    <n v="0.2"/>
    <n v="38600"/>
    <n v="154400"/>
  </r>
  <r>
    <n v="2941"/>
    <s v="CA-2017-159954"/>
    <d v="2017-09-10T00:00:00"/>
    <x v="3"/>
    <x v="8"/>
    <x v="13"/>
    <x v="2"/>
    <x v="0"/>
    <s v="Shahid Shariari"/>
    <x v="0"/>
    <x v="31"/>
    <n v="30318"/>
    <s v="OFF-BI-10004876"/>
    <x v="1"/>
    <s v="Binders"/>
    <s v="Wilson Jones Suede Grain Vinyl Binders"/>
    <n v="3000"/>
    <x v="8"/>
    <x v="93"/>
    <n v="0"/>
    <n v="0"/>
    <n v="3000"/>
  </r>
  <r>
    <n v="2942"/>
    <s v="CA-2017-100825"/>
    <d v="2017-09-09T00:00:00"/>
    <x v="3"/>
    <x v="8"/>
    <x v="3"/>
    <x v="0"/>
    <x v="4"/>
    <s v="Keith Dawkins"/>
    <x v="1"/>
    <x v="30"/>
    <n v="90036"/>
    <s v="OFF-ST-10003123"/>
    <x v="1"/>
    <s v="Storage"/>
    <s v="Fellowes Bases and Tops For Staxonsteel/High-Stak Systems"/>
    <n v="200000"/>
    <x v="3"/>
    <x v="49"/>
    <n v="0"/>
    <n v="0"/>
    <n v="600000"/>
  </r>
  <r>
    <n v="2943"/>
    <s v="CA-2014-168305"/>
    <d v="2014-11-01T00:00:00"/>
    <x v="2"/>
    <x v="0"/>
    <x v="26"/>
    <x v="2"/>
    <x v="1"/>
    <s v="Paul Lucas"/>
    <x v="2"/>
    <x v="6"/>
    <n v="90049"/>
    <s v="OFF-LA-10003498"/>
    <x v="1"/>
    <s v="Labels"/>
    <s v="Avery 475"/>
    <n v="45000"/>
    <x v="3"/>
    <x v="23"/>
    <n v="0"/>
    <n v="0"/>
    <n v="135000"/>
  </r>
  <r>
    <n v="2944"/>
    <s v="CA-2016-167682"/>
    <d v="2016-04-03T00:00:00"/>
    <x v="0"/>
    <x v="3"/>
    <x v="21"/>
    <x v="0"/>
    <x v="1"/>
    <s v="Zuschuss Donatelli"/>
    <x v="0"/>
    <x v="0"/>
    <n v="47374"/>
    <s v="FUR-FU-10003799"/>
    <x v="0"/>
    <s v="Furnishings"/>
    <s v="Seth Thomas 13 1/2&quot; Wall Clock"/>
    <n v="72000"/>
    <x v="6"/>
    <x v="602"/>
    <n v="0"/>
    <n v="0"/>
    <n v="288000"/>
  </r>
  <r>
    <n v="2945"/>
    <s v="CA-2017-108000"/>
    <d v="2017-01-12T00:00:00"/>
    <x v="3"/>
    <x v="9"/>
    <x v="1"/>
    <x v="3"/>
    <x v="4"/>
    <s v="Linda Southworth"/>
    <x v="1"/>
    <x v="31"/>
    <n v="94110"/>
    <s v="OFF-EN-10002621"/>
    <x v="1"/>
    <s v="Envelopes"/>
    <s v="Staple envelope"/>
    <n v="30000"/>
    <x v="8"/>
    <x v="1"/>
    <n v="0"/>
    <n v="0"/>
    <n v="30000"/>
  </r>
  <r>
    <n v="2946"/>
    <s v="CA-2015-146465"/>
    <d v="2015-11-20T00:00:00"/>
    <x v="1"/>
    <x v="0"/>
    <x v="14"/>
    <x v="1"/>
    <x v="0"/>
    <s v="Patrick Bzostek"/>
    <x v="2"/>
    <x v="24"/>
    <n v="94122"/>
    <s v="OFF-BI-10004528"/>
    <x v="1"/>
    <s v="Binders"/>
    <s v="Cardinal Poly Pocket Divider Pockets for Ring Binders"/>
    <n v="11000"/>
    <x v="5"/>
    <x v="321"/>
    <n v="0.2"/>
    <n v="19800"/>
    <n v="79200"/>
  </r>
  <r>
    <n v="2947"/>
    <s v="CA-2016-159639"/>
    <d v="2016-11-27T00:00:00"/>
    <x v="0"/>
    <x v="0"/>
    <x v="8"/>
    <x v="3"/>
    <x v="4"/>
    <s v="Pamela Coakley"/>
    <x v="1"/>
    <x v="17"/>
    <n v="7090"/>
    <s v="FUR-FU-10001889"/>
    <x v="0"/>
    <s v="Furnishings"/>
    <s v="Ultra Door Pull Handle"/>
    <n v="32000"/>
    <x v="3"/>
    <x v="47"/>
    <n v="0"/>
    <n v="0"/>
    <n v="96000"/>
  </r>
  <r>
    <n v="2948"/>
    <s v="US-2017-153948"/>
    <d v="2017-11-06T00:00:00"/>
    <x v="3"/>
    <x v="0"/>
    <x v="24"/>
    <x v="0"/>
    <x v="4"/>
    <s v="Frank Merwin"/>
    <x v="2"/>
    <x v="15"/>
    <n v="94122"/>
    <s v="OFF-PA-10000157"/>
    <x v="1"/>
    <s v="Paper"/>
    <s v="Xerox 191"/>
    <n v="140000"/>
    <x v="3"/>
    <x v="216"/>
    <n v="0"/>
    <n v="0"/>
    <n v="420000"/>
  </r>
  <r>
    <n v="2949"/>
    <s v="US-2016-113985"/>
    <d v="2016-12-02T00:00:00"/>
    <x v="0"/>
    <x v="4"/>
    <x v="28"/>
    <x v="2"/>
    <x v="4"/>
    <s v="Keith Dawkins"/>
    <x v="1"/>
    <x v="28"/>
    <n v="95123"/>
    <s v="OFF-BI-10002353"/>
    <x v="1"/>
    <s v="Binders"/>
    <s v="GBC VeloBind Cover Sets"/>
    <n v="10000"/>
    <x v="0"/>
    <x v="40"/>
    <n v="0.2"/>
    <n v="4000"/>
    <n v="16000"/>
  </r>
  <r>
    <n v="2950"/>
    <s v="CA-2016-155383"/>
    <d v="2016-12-17T00:00:00"/>
    <x v="0"/>
    <x v="4"/>
    <x v="11"/>
    <x v="1"/>
    <x v="0"/>
    <s v="Steve Carroll"/>
    <x v="2"/>
    <x v="6"/>
    <n v="98115"/>
    <s v="OFF-ST-10001328"/>
    <x v="1"/>
    <s v="Storage"/>
    <s v="Personal Filing Tote with Lid, Black/Gray"/>
    <n v="38000"/>
    <x v="3"/>
    <x v="80"/>
    <n v="0"/>
    <n v="0"/>
    <n v="114000"/>
  </r>
  <r>
    <n v="2951"/>
    <s v="CA-2014-120432"/>
    <d v="2014-08-24T00:00:00"/>
    <x v="2"/>
    <x v="6"/>
    <x v="16"/>
    <x v="0"/>
    <x v="3"/>
    <s v="Dorothy Wardle"/>
    <x v="1"/>
    <x v="3"/>
    <n v="42301"/>
    <s v="OFF-SU-10004661"/>
    <x v="1"/>
    <s v="Supplies"/>
    <s v="Acme Titanium Bonded Scissors"/>
    <n v="26000"/>
    <x v="3"/>
    <x v="359"/>
    <n v="0"/>
    <n v="0"/>
    <n v="78000"/>
  </r>
  <r>
    <n v="2952"/>
    <s v="US-2015-126977"/>
    <d v="2015-09-17T00:00:00"/>
    <x v="1"/>
    <x v="8"/>
    <x v="11"/>
    <x v="3"/>
    <x v="4"/>
    <s v="Peter Fuller"/>
    <x v="0"/>
    <x v="33"/>
    <n v="10035"/>
    <s v="OFF-ST-10000617"/>
    <x v="1"/>
    <s v="Storage"/>
    <s v="Woodgrain Magazine Files by Perma"/>
    <n v="15000"/>
    <x v="1"/>
    <x v="36"/>
    <n v="0"/>
    <n v="0"/>
    <n v="75000"/>
  </r>
  <r>
    <n v="2953"/>
    <s v="CA-2016-130288"/>
    <d v="2016-11-26T00:00:00"/>
    <x v="0"/>
    <x v="0"/>
    <x v="20"/>
    <x v="3"/>
    <x v="0"/>
    <s v="Dean Katz"/>
    <x v="1"/>
    <x v="29"/>
    <n v="10011"/>
    <s v="FUR-TA-10002958"/>
    <x v="0"/>
    <s v="Tables"/>
    <s v="Bevis Oval Conference Table, Walnut"/>
    <n v="653000"/>
    <x v="0"/>
    <x v="834"/>
    <n v="0.4"/>
    <n v="522400"/>
    <n v="783600"/>
  </r>
  <r>
    <n v="2954"/>
    <s v="CA-2017-146458"/>
    <d v="2017-11-19T00:00:00"/>
    <x v="3"/>
    <x v="0"/>
    <x v="12"/>
    <x v="1"/>
    <x v="4"/>
    <s v="Richard Bierner"/>
    <x v="0"/>
    <x v="7"/>
    <n v="22153"/>
    <s v="OFF-AR-10001177"/>
    <x v="1"/>
    <s v="Art"/>
    <s v="Newell 349"/>
    <n v="14000"/>
    <x v="2"/>
    <x v="536"/>
    <n v="0"/>
    <n v="0"/>
    <n v="98000"/>
  </r>
  <r>
    <n v="2955"/>
    <s v="CA-2017-150420"/>
    <d v="2017-06-03T00:00:00"/>
    <x v="3"/>
    <x v="1"/>
    <x v="21"/>
    <x v="2"/>
    <x v="3"/>
    <s v="Giulietta Dortch"/>
    <x v="1"/>
    <x v="30"/>
    <n v="98226"/>
    <s v="TEC-AC-10004975"/>
    <x v="2"/>
    <s v="Accessories"/>
    <s v="Plantronics Audio 995 Wireless Stereo Headset"/>
    <n v="264000"/>
    <x v="11"/>
    <x v="952"/>
    <n v="0"/>
    <n v="0"/>
    <n v="2640000"/>
  </r>
  <r>
    <n v="2956"/>
    <s v="US-2014-118997"/>
    <d v="2014-04-08T00:00:00"/>
    <x v="2"/>
    <x v="3"/>
    <x v="0"/>
    <x v="2"/>
    <x v="1"/>
    <s v="Ruben Ausman"/>
    <x v="1"/>
    <x v="30"/>
    <n v="35601"/>
    <s v="FUR-TA-10001086"/>
    <x v="0"/>
    <s v="Tables"/>
    <s v="SAFCO PlanMaster Boards, 60w x 37-1/2d, White Melamine"/>
    <n v="456000"/>
    <x v="7"/>
    <x v="953"/>
    <n v="0"/>
    <n v="0"/>
    <n v="3648000"/>
  </r>
  <r>
    <n v="2957"/>
    <s v="CA-2014-114314"/>
    <d v="2014-10-11T00:00:00"/>
    <x v="2"/>
    <x v="2"/>
    <x v="2"/>
    <x v="0"/>
    <x v="4"/>
    <s v="Dorothy Badders"/>
    <x v="1"/>
    <x v="23"/>
    <n v="72701"/>
    <s v="OFF-LA-10000240"/>
    <x v="1"/>
    <s v="Labels"/>
    <s v="Self-Adhesive Address Labels for Typewriters by Universal"/>
    <n v="15000"/>
    <x v="8"/>
    <x v="110"/>
    <n v="0"/>
    <n v="0"/>
    <n v="15000"/>
  </r>
  <r>
    <n v="2958"/>
    <s v="US-2017-169551"/>
    <d v="2017-07-07T00:00:00"/>
    <x v="3"/>
    <x v="7"/>
    <x v="29"/>
    <x v="2"/>
    <x v="0"/>
    <s v="Rob Lucas"/>
    <x v="0"/>
    <x v="7"/>
    <n v="19120"/>
    <s v="FUR-BO-10001519"/>
    <x v="0"/>
    <s v="Bookcases"/>
    <s v="O'Sullivan 3-Shelf Heavy-Duty Bookcases"/>
    <n v="88000"/>
    <x v="3"/>
    <x v="120"/>
    <n v="0.5"/>
    <n v="132000"/>
    <n v="132000"/>
  </r>
  <r>
    <n v="2959"/>
    <s v="CA-2016-103107"/>
    <d v="2016-07-04T00:00:00"/>
    <x v="0"/>
    <x v="7"/>
    <x v="18"/>
    <x v="3"/>
    <x v="4"/>
    <s v="Rick Bensley"/>
    <x v="2"/>
    <x v="10"/>
    <n v="98103"/>
    <s v="FUR-FU-10000221"/>
    <x v="0"/>
    <s v="Furnishings"/>
    <s v="Master Caster Door Stop, Brown"/>
    <n v="36000"/>
    <x v="1"/>
    <x v="128"/>
    <n v="0"/>
    <n v="0"/>
    <n v="180000"/>
  </r>
  <r>
    <n v="2960"/>
    <s v="CA-2017-122077"/>
    <d v="2017-05-19T00:00:00"/>
    <x v="3"/>
    <x v="5"/>
    <x v="12"/>
    <x v="3"/>
    <x v="0"/>
    <s v="Jason Fortune-"/>
    <x v="0"/>
    <x v="18"/>
    <n v="75023"/>
    <s v="TEC-PH-10003811"/>
    <x v="2"/>
    <s v="Phones"/>
    <s v="Jabra Supreme Plus Driver Edition Headset"/>
    <n v="480000"/>
    <x v="8"/>
    <x v="286"/>
    <n v="0.2"/>
    <n v="96000"/>
    <n v="384000"/>
  </r>
  <r>
    <n v="2961"/>
    <s v="CA-2017-112431"/>
    <d v="2017-10-12T00:00:00"/>
    <x v="3"/>
    <x v="2"/>
    <x v="1"/>
    <x v="4"/>
    <x v="4"/>
    <s v="Robert Waldorf"/>
    <x v="0"/>
    <x v="24"/>
    <n v="90049"/>
    <s v="TEC-AC-10001465"/>
    <x v="2"/>
    <s v="Accessories"/>
    <s v="SanDisk Cruzer 64 GB USB Flash Drive"/>
    <n v="59000"/>
    <x v="12"/>
    <x v="553"/>
    <n v="0"/>
    <n v="0"/>
    <n v="708000"/>
  </r>
  <r>
    <n v="2962"/>
    <s v="CA-2016-151092"/>
    <d v="2016-08-06T00:00:00"/>
    <x v="0"/>
    <x v="6"/>
    <x v="24"/>
    <x v="2"/>
    <x v="2"/>
    <s v="Vivek Gonzalez"/>
    <x v="0"/>
    <x v="21"/>
    <n v="90032"/>
    <s v="TEC-PH-10001700"/>
    <x v="2"/>
    <s v="Phones"/>
    <s v="Panasonic KX-TG6844B Expandable Digital Cordless Telephone"/>
    <n v="106000"/>
    <x v="6"/>
    <x v="410"/>
    <n v="0.2"/>
    <n v="84800"/>
    <n v="339200"/>
  </r>
  <r>
    <n v="2963"/>
    <s v="CA-2014-104178"/>
    <d v="2014-08-25T00:00:00"/>
    <x v="2"/>
    <x v="6"/>
    <x v="10"/>
    <x v="1"/>
    <x v="0"/>
    <s v="Janet Molinari"/>
    <x v="1"/>
    <x v="18"/>
    <n v="90036"/>
    <s v="FUR-FU-10000771"/>
    <x v="0"/>
    <s v="Furnishings"/>
    <s v="Eldon 200 Class Desk Accessories, Smoke"/>
    <n v="19000"/>
    <x v="8"/>
    <x v="924"/>
    <n v="0"/>
    <n v="0"/>
    <n v="19000"/>
  </r>
  <r>
    <n v="2964"/>
    <s v="CA-2015-115924"/>
    <d v="2015-09-14T00:00:00"/>
    <x v="1"/>
    <x v="8"/>
    <x v="19"/>
    <x v="0"/>
    <x v="0"/>
    <s v="Brad Eason"/>
    <x v="2"/>
    <x v="29"/>
    <n v="50315"/>
    <s v="OFF-BI-10004040"/>
    <x v="1"/>
    <s v="Binders"/>
    <s v="Wilson Jones Impact Binders"/>
    <n v="6000"/>
    <x v="1"/>
    <x v="1"/>
    <n v="0"/>
    <n v="0"/>
    <n v="30000"/>
  </r>
  <r>
    <n v="2965"/>
    <s v="CA-2017-161046"/>
    <d v="2017-03-05T00:00:00"/>
    <x v="3"/>
    <x v="10"/>
    <x v="5"/>
    <x v="0"/>
    <x v="0"/>
    <s v="Claudia Bergmann"/>
    <x v="1"/>
    <x v="5"/>
    <n v="38671"/>
    <s v="OFF-EN-10003862"/>
    <x v="1"/>
    <s v="Envelopes"/>
    <s v="Laser &amp; Ink Jet Business Envelopes"/>
    <n v="11000"/>
    <x v="6"/>
    <x v="181"/>
    <n v="0"/>
    <n v="0"/>
    <n v="44000"/>
  </r>
  <r>
    <n v="2966"/>
    <s v="US-2017-141698"/>
    <d v="2017-04-15T00:00:00"/>
    <x v="3"/>
    <x v="3"/>
    <x v="4"/>
    <x v="1"/>
    <x v="0"/>
    <s v="Shirley Daniels"/>
    <x v="2"/>
    <x v="18"/>
    <n v="77041"/>
    <s v="OFF-PA-10001826"/>
    <x v="1"/>
    <s v="Paper"/>
    <s v="Xerox 207"/>
    <n v="21000"/>
    <x v="6"/>
    <x v="51"/>
    <n v="0.2"/>
    <n v="16800"/>
    <n v="67200"/>
  </r>
  <r>
    <n v="2967"/>
    <s v="US-2014-105151"/>
    <d v="2014-03-30T00:00:00"/>
    <x v="2"/>
    <x v="10"/>
    <x v="17"/>
    <x v="3"/>
    <x v="1"/>
    <s v="Susan Gilcrest"/>
    <x v="1"/>
    <x v="9"/>
    <n v="10009"/>
    <s v="OFF-AR-10001231"/>
    <x v="1"/>
    <s v="Art"/>
    <s v="Sanford EarthWrite Recycled Pencils, Medium Soft, #2"/>
    <n v="11000"/>
    <x v="1"/>
    <x v="278"/>
    <n v="0"/>
    <n v="0"/>
    <n v="55000"/>
  </r>
  <r>
    <n v="2968"/>
    <s v="CA-2014-155796"/>
    <d v="2014-11-11T00:00:00"/>
    <x v="2"/>
    <x v="0"/>
    <x v="2"/>
    <x v="3"/>
    <x v="3"/>
    <s v="Tom Stivers"/>
    <x v="1"/>
    <x v="16"/>
    <n v="19601"/>
    <s v="FUR-FU-10000409"/>
    <x v="0"/>
    <s v="Furnishings"/>
    <s v="GE 4 Foot Flourescent Tube, 40 Watt"/>
    <n v="15000"/>
    <x v="0"/>
    <x v="1"/>
    <n v="0.2"/>
    <n v="6000"/>
    <n v="24000"/>
  </r>
  <r>
    <n v="2969"/>
    <s v="CA-2016-127138"/>
    <d v="2016-03-12T00:00:00"/>
    <x v="0"/>
    <x v="10"/>
    <x v="1"/>
    <x v="2"/>
    <x v="0"/>
    <s v="Dean Katz"/>
    <x v="1"/>
    <x v="27"/>
    <n v="94109"/>
    <s v="OFF-ST-10002756"/>
    <x v="1"/>
    <s v="Storage"/>
    <s v="Tennsco Stur-D-Stor Boltless Shelving, 5 Shelves, 24&quot; Deep, Sand"/>
    <n v="948000"/>
    <x v="1"/>
    <x v="954"/>
    <n v="0"/>
    <n v="0"/>
    <n v="4740000"/>
  </r>
  <r>
    <n v="2970"/>
    <s v="CA-2017-150602"/>
    <d v="2017-02-09T00:00:00"/>
    <x v="3"/>
    <x v="11"/>
    <x v="3"/>
    <x v="1"/>
    <x v="0"/>
    <s v="Marina Lichtenstein"/>
    <x v="1"/>
    <x v="3"/>
    <n v="90045"/>
    <s v="FUR-FU-10003142"/>
    <x v="0"/>
    <s v="Furnishings"/>
    <s v="Master Big Foot Doorstop, Beige"/>
    <n v="16000"/>
    <x v="6"/>
    <x v="119"/>
    <n v="0"/>
    <n v="0"/>
    <n v="64000"/>
  </r>
  <r>
    <n v="2971"/>
    <s v="CA-2014-140732"/>
    <d v="2014-11-11T00:00:00"/>
    <x v="2"/>
    <x v="0"/>
    <x v="2"/>
    <x v="1"/>
    <x v="0"/>
    <s v="Matt Abelman"/>
    <x v="2"/>
    <x v="30"/>
    <n v="90004"/>
    <s v="TEC-PH-10001425"/>
    <x v="2"/>
    <s v="Phones"/>
    <s v="Mophie Juice Pack Helium for iPhone"/>
    <n v="144000"/>
    <x v="5"/>
    <x v="280"/>
    <n v="0.2"/>
    <n v="259200"/>
    <n v="1036800"/>
  </r>
  <r>
    <n v="2972"/>
    <s v="CA-2017-119011"/>
    <d v="2017-08-20T00:00:00"/>
    <x v="3"/>
    <x v="6"/>
    <x v="14"/>
    <x v="1"/>
    <x v="0"/>
    <s v="Lisa Ryan"/>
    <x v="1"/>
    <x v="14"/>
    <n v="94109"/>
    <s v="OFF-SU-10004768"/>
    <x v="1"/>
    <s v="Supplies"/>
    <s v="Acme Kleencut Forged Steel Scissors"/>
    <n v="18000"/>
    <x v="3"/>
    <x v="117"/>
    <n v="0"/>
    <n v="0"/>
    <n v="54000"/>
  </r>
  <r>
    <n v="2973"/>
    <s v="CA-2016-166912"/>
    <d v="2016-01-15T00:00:00"/>
    <x v="0"/>
    <x v="9"/>
    <x v="4"/>
    <x v="2"/>
    <x v="2"/>
    <s v="Bill Eplett"/>
    <x v="2"/>
    <x v="26"/>
    <n v="10009"/>
    <s v="OFF-PA-10001033"/>
    <x v="1"/>
    <s v="Paper"/>
    <s v="Xerox 1893"/>
    <n v="82000"/>
    <x v="0"/>
    <x v="462"/>
    <n v="0"/>
    <n v="0"/>
    <n v="164000"/>
  </r>
  <r>
    <n v="2974"/>
    <s v="CA-2014-141726"/>
    <d v="2014-07-20T00:00:00"/>
    <x v="2"/>
    <x v="7"/>
    <x v="14"/>
    <x v="1"/>
    <x v="4"/>
    <s v="Charles Crestani"/>
    <x v="0"/>
    <x v="19"/>
    <n v="92105"/>
    <s v="OFF-PA-10000418"/>
    <x v="1"/>
    <s v="Paper"/>
    <s v="Xerox 189"/>
    <n v="420000"/>
    <x v="8"/>
    <x v="216"/>
    <n v="0"/>
    <n v="0"/>
    <n v="420000"/>
  </r>
  <r>
    <n v="2975"/>
    <s v="CA-2017-115105"/>
    <d v="2017-02-06T00:00:00"/>
    <x v="3"/>
    <x v="11"/>
    <x v="24"/>
    <x v="1"/>
    <x v="4"/>
    <s v="Bryan Davis"/>
    <x v="0"/>
    <x v="10"/>
    <n v="10024"/>
    <s v="FUR-BO-10001811"/>
    <x v="0"/>
    <s v="Bookcases"/>
    <s v="Atlantic Metals Mobile 5-Shelf Bookcases, Custom Colors"/>
    <n v="181000"/>
    <x v="8"/>
    <x v="955"/>
    <n v="0.2"/>
    <n v="36200"/>
    <n v="144800"/>
  </r>
  <r>
    <n v="2976"/>
    <s v="CA-2015-143980"/>
    <d v="2015-12-25T00:00:00"/>
    <x v="1"/>
    <x v="4"/>
    <x v="10"/>
    <x v="2"/>
    <x v="0"/>
    <s v="Jim Kriz"/>
    <x v="2"/>
    <x v="12"/>
    <n v="10011"/>
    <s v="OFF-AP-10003779"/>
    <x v="1"/>
    <s v="Appliances"/>
    <s v="Kensington 7 Outlet MasterPiece Power Center with Fax/Phone Line Protection"/>
    <n v="208000"/>
    <x v="0"/>
    <x v="159"/>
    <n v="0"/>
    <n v="0"/>
    <n v="416000"/>
  </r>
  <r>
    <n v="2977"/>
    <s v="CA-2016-135636"/>
    <d v="2016-10-08T00:00:00"/>
    <x v="0"/>
    <x v="2"/>
    <x v="0"/>
    <x v="3"/>
    <x v="0"/>
    <s v="Doug Bickford"/>
    <x v="0"/>
    <x v="1"/>
    <n v="28205"/>
    <s v="OFF-ST-10000676"/>
    <x v="1"/>
    <s v="Storage"/>
    <s v="Fellowes Econo/Stor Drawers"/>
    <n v="388000"/>
    <x v="1"/>
    <x v="956"/>
    <n v="0.2"/>
    <n v="388000"/>
    <n v="1552000"/>
  </r>
  <r>
    <n v="2978"/>
    <s v="CA-2017-102155"/>
    <d v="2017-07-13T00:00:00"/>
    <x v="3"/>
    <x v="7"/>
    <x v="7"/>
    <x v="1"/>
    <x v="3"/>
    <s v="Rick Reed"/>
    <x v="1"/>
    <x v="17"/>
    <n v="66212"/>
    <s v="OFF-ST-10001496"/>
    <x v="1"/>
    <s v="Storage"/>
    <s v="Standard Rollaway File with Lock"/>
    <n v="361000"/>
    <x v="0"/>
    <x v="729"/>
    <n v="0"/>
    <n v="0"/>
    <n v="722000"/>
  </r>
  <r>
    <n v="2979"/>
    <s v="CA-2017-116953"/>
    <d v="2017-04-24T00:00:00"/>
    <x v="3"/>
    <x v="3"/>
    <x v="16"/>
    <x v="0"/>
    <x v="4"/>
    <s v="Susan Vittorini"/>
    <x v="0"/>
    <x v="7"/>
    <n v="85204"/>
    <s v="TEC-PH-10004614"/>
    <x v="2"/>
    <s v="Phones"/>
    <s v="AT&amp;T 841000 Phone"/>
    <n v="83000"/>
    <x v="11"/>
    <x v="957"/>
    <n v="0.2"/>
    <n v="166000"/>
    <n v="664000"/>
  </r>
  <r>
    <n v="2980"/>
    <s v="CA-2014-117765"/>
    <d v="2014-09-07T00:00:00"/>
    <x v="2"/>
    <x v="8"/>
    <x v="29"/>
    <x v="1"/>
    <x v="0"/>
    <s v="Rick Bensley"/>
    <x v="2"/>
    <x v="6"/>
    <n v="74133"/>
    <s v="FUR-TA-10001039"/>
    <x v="0"/>
    <s v="Tables"/>
    <s v="KI Adjustable-Height Table"/>
    <n v="172000"/>
    <x v="1"/>
    <x v="958"/>
    <n v="0"/>
    <n v="0"/>
    <n v="860000"/>
  </r>
  <r>
    <n v="2981"/>
    <s v="CA-2016-114895"/>
    <d v="2016-11-21T00:00:00"/>
    <x v="0"/>
    <x v="0"/>
    <x v="30"/>
    <x v="1"/>
    <x v="4"/>
    <s v="Mike Vittorini"/>
    <x v="0"/>
    <x v="21"/>
    <n v="10035"/>
    <s v="OFF-PA-10000232"/>
    <x v="1"/>
    <s v="Paper"/>
    <s v="Xerox 1975"/>
    <n v="13000"/>
    <x v="0"/>
    <x v="43"/>
    <n v="0"/>
    <n v="0"/>
    <n v="26000"/>
  </r>
  <r>
    <n v="2982"/>
    <s v="CA-2017-112984"/>
    <d v="2017-09-16T00:00:00"/>
    <x v="3"/>
    <x v="8"/>
    <x v="9"/>
    <x v="1"/>
    <x v="2"/>
    <s v="Evan Henry"/>
    <x v="0"/>
    <x v="11"/>
    <n v="19143"/>
    <s v="OFF-PA-10003657"/>
    <x v="1"/>
    <s v="Paper"/>
    <s v="Xerox 1927"/>
    <n v="21000"/>
    <x v="4"/>
    <x v="464"/>
    <n v="0.2"/>
    <n v="25200"/>
    <n v="100800"/>
  </r>
  <r>
    <n v="2983"/>
    <s v="CA-2016-163776"/>
    <d v="2016-07-19T00:00:00"/>
    <x v="0"/>
    <x v="7"/>
    <x v="12"/>
    <x v="2"/>
    <x v="0"/>
    <s v="Joy Smith"/>
    <x v="0"/>
    <x v="31"/>
    <n v="39401"/>
    <s v="FUR-FU-10001185"/>
    <x v="0"/>
    <s v="Furnishings"/>
    <s v="Advantus Employee of the Month Certificate Frame, 11 x 13-1/2"/>
    <n v="186000"/>
    <x v="4"/>
    <x v="959"/>
    <n v="0"/>
    <n v="0"/>
    <n v="1116000"/>
  </r>
  <r>
    <n v="2984"/>
    <s v="US-2017-163300"/>
    <d v="2017-09-15T00:00:00"/>
    <x v="3"/>
    <x v="8"/>
    <x v="4"/>
    <x v="0"/>
    <x v="0"/>
    <s v="Erica Smith"/>
    <x v="0"/>
    <x v="14"/>
    <n v="90049"/>
    <s v="OFF-BI-10004390"/>
    <x v="1"/>
    <s v="Binders"/>
    <s v="GBC DocuBind 200 Manual Binding Machine"/>
    <n v="674000"/>
    <x v="2"/>
    <x v="960"/>
    <n v="0.2"/>
    <n v="943600"/>
    <n v="3774400"/>
  </r>
  <r>
    <n v="2985"/>
    <s v="CA-2016-162187"/>
    <d v="2016-12-11T00:00:00"/>
    <x v="0"/>
    <x v="4"/>
    <x v="2"/>
    <x v="2"/>
    <x v="0"/>
    <s v="Noel Staavos"/>
    <x v="1"/>
    <x v="1"/>
    <n v="43229"/>
    <s v="OFF-ST-10001558"/>
    <x v="1"/>
    <s v="Storage"/>
    <s v="Acco Perma 4000 Stacking Storage Drawers"/>
    <n v="82000"/>
    <x v="1"/>
    <x v="291"/>
    <n v="0.2"/>
    <n v="82000"/>
    <n v="328000"/>
  </r>
  <r>
    <n v="2986"/>
    <s v="US-2014-112991"/>
    <d v="2014-12-10T00:00:00"/>
    <x v="2"/>
    <x v="4"/>
    <x v="13"/>
    <x v="3"/>
    <x v="0"/>
    <s v="Sally Hughsby"/>
    <x v="1"/>
    <x v="6"/>
    <n v="83605"/>
    <s v="FUR-CH-10001708"/>
    <x v="0"/>
    <s v="Chairs"/>
    <s v="Office Star - Contemporary Swivel Chair with Padded Adjustable Arms and Flex Back"/>
    <n v="1269000"/>
    <x v="3"/>
    <x v="961"/>
    <n v="0.2"/>
    <n v="761400"/>
    <n v="3045600"/>
  </r>
  <r>
    <n v="2987"/>
    <s v="CA-2014-124079"/>
    <d v="2014-12-13T00:00:00"/>
    <x v="2"/>
    <x v="4"/>
    <x v="7"/>
    <x v="3"/>
    <x v="4"/>
    <s v="Randy Ferguson"/>
    <x v="1"/>
    <x v="20"/>
    <n v="85023"/>
    <s v="FUR-FU-10002553"/>
    <x v="0"/>
    <s v="Furnishings"/>
    <s v="Electrix Incandescent Magnifying Lamp, Black"/>
    <n v="88000"/>
    <x v="3"/>
    <x v="120"/>
    <n v="0.2"/>
    <n v="52800"/>
    <n v="211200"/>
  </r>
  <r>
    <n v="2988"/>
    <s v="US-2017-146878"/>
    <d v="2017-09-21T00:00:00"/>
    <x v="3"/>
    <x v="8"/>
    <x v="30"/>
    <x v="3"/>
    <x v="0"/>
    <s v="Dan Lawera"/>
    <x v="0"/>
    <x v="29"/>
    <n v="33142"/>
    <s v="OFF-BI-10002794"/>
    <x v="1"/>
    <s v="Binders"/>
    <s v="Avery Trapezoid Ring Binder, 3&quot; Capacity, Black, 1040 sheets"/>
    <n v="99000"/>
    <x v="8"/>
    <x v="321"/>
    <n v="0.7"/>
    <n v="69300"/>
    <n v="29700"/>
  </r>
  <r>
    <n v="2989"/>
    <s v="CA-2017-107244"/>
    <d v="2017-09-07T00:00:00"/>
    <x v="3"/>
    <x v="8"/>
    <x v="29"/>
    <x v="2"/>
    <x v="2"/>
    <s v="Allen Goldenen"/>
    <x v="0"/>
    <x v="17"/>
    <n v="90004"/>
    <s v="FUR-FU-10002597"/>
    <x v="0"/>
    <s v="Furnishings"/>
    <s v="C-Line Magnetic Cubicle Keepers, Clear Polypropylene"/>
    <n v="15000"/>
    <x v="6"/>
    <x v="31"/>
    <n v="0"/>
    <n v="0"/>
    <n v="60000"/>
  </r>
  <r>
    <n v="2990"/>
    <s v="CA-2015-100657"/>
    <d v="2015-11-02T00:00:00"/>
    <x v="1"/>
    <x v="0"/>
    <x v="28"/>
    <x v="2"/>
    <x v="0"/>
    <s v="Scot Wooten"/>
    <x v="0"/>
    <x v="31"/>
    <n v="12180"/>
    <s v="FUR-CH-10003535"/>
    <x v="0"/>
    <s v="Chairs"/>
    <s v="Global Armless Task Chair, Royal Blue"/>
    <n v="129000"/>
    <x v="0"/>
    <x v="283"/>
    <n v="0.1"/>
    <n v="25800"/>
    <n v="232200"/>
  </r>
  <r>
    <n v="2991"/>
    <s v="CA-2017-129581"/>
    <d v="2017-12-11T00:00:00"/>
    <x v="3"/>
    <x v="4"/>
    <x v="2"/>
    <x v="3"/>
    <x v="0"/>
    <s v="Katherine Nockton"/>
    <x v="1"/>
    <x v="15"/>
    <n v="2740"/>
    <s v="TEC-PH-10001527"/>
    <x v="2"/>
    <s v="Phones"/>
    <s v="Plantronics MX500i Earset"/>
    <n v="86000"/>
    <x v="3"/>
    <x v="283"/>
    <n v="0"/>
    <n v="0"/>
    <n v="258000"/>
  </r>
  <r>
    <n v="2992"/>
    <s v="CA-2017-129028"/>
    <d v="2017-04-01T00:00:00"/>
    <x v="3"/>
    <x v="3"/>
    <x v="26"/>
    <x v="0"/>
    <x v="0"/>
    <s v="George Bell"/>
    <x v="1"/>
    <x v="16"/>
    <n v="29501"/>
    <s v="FUR-FU-10004006"/>
    <x v="0"/>
    <s v="Furnishings"/>
    <s v="Deflect-o DuraMat Lighweight, Studded, Beveled Mat for Low Pile Carpeting"/>
    <n v="86000"/>
    <x v="3"/>
    <x v="283"/>
    <n v="0"/>
    <n v="0"/>
    <n v="258000"/>
  </r>
  <r>
    <n v="2993"/>
    <s v="CA-2015-135580"/>
    <d v="2015-12-30T00:00:00"/>
    <x v="1"/>
    <x v="4"/>
    <x v="17"/>
    <x v="2"/>
    <x v="0"/>
    <s v="Clay Ludtke"/>
    <x v="0"/>
    <x v="31"/>
    <n v="90049"/>
    <s v="OFF-PA-10000595"/>
    <x v="1"/>
    <s v="Paper"/>
    <s v="Xerox 1929"/>
    <n v="115000"/>
    <x v="3"/>
    <x v="6"/>
    <n v="0"/>
    <n v="0"/>
    <n v="345000"/>
  </r>
  <r>
    <n v="2994"/>
    <s v="CA-2016-159016"/>
    <d v="2016-03-10T00:00:00"/>
    <x v="0"/>
    <x v="10"/>
    <x v="13"/>
    <x v="2"/>
    <x v="1"/>
    <s v="Karen Ferguson"/>
    <x v="2"/>
    <x v="0"/>
    <n v="90008"/>
    <s v="OFF-PA-10004405"/>
    <x v="1"/>
    <s v="Paper"/>
    <s v="Rediform Voice Mail Log Books"/>
    <n v="15000"/>
    <x v="1"/>
    <x v="36"/>
    <n v="0"/>
    <n v="0"/>
    <n v="75000"/>
  </r>
  <r>
    <n v="2995"/>
    <s v="CA-2014-102652"/>
    <d v="2014-04-06T00:00:00"/>
    <x v="2"/>
    <x v="3"/>
    <x v="24"/>
    <x v="0"/>
    <x v="1"/>
    <s v="Andy Yotov"/>
    <x v="1"/>
    <x v="32"/>
    <n v="90049"/>
    <s v="FUR-FU-10000747"/>
    <x v="0"/>
    <s v="Furnishings"/>
    <s v="Tenex B1-RE Series Chair Mats for Low Pile Carpets"/>
    <n v="92000"/>
    <x v="0"/>
    <x v="399"/>
    <n v="0"/>
    <n v="0"/>
    <n v="184000"/>
  </r>
  <r>
    <n v="2996"/>
    <s v="CA-2014-152422"/>
    <d v="2014-10-05T00:00:00"/>
    <x v="2"/>
    <x v="2"/>
    <x v="5"/>
    <x v="3"/>
    <x v="4"/>
    <s v="Brian Derr"/>
    <x v="0"/>
    <x v="2"/>
    <n v="43229"/>
    <s v="OFF-AP-10002892"/>
    <x v="1"/>
    <s v="Appliances"/>
    <s v="Belkin F5C206VTEL 6 Outlet Surge"/>
    <n v="69000"/>
    <x v="1"/>
    <x v="6"/>
    <n v="0.2"/>
    <n v="69000"/>
    <n v="276000"/>
  </r>
  <r>
    <n v="2997"/>
    <s v="US-2016-156692"/>
    <d v="2016-08-13T00:00:00"/>
    <x v="0"/>
    <x v="6"/>
    <x v="7"/>
    <x v="1"/>
    <x v="0"/>
    <s v="Hunter Glantz"/>
    <x v="0"/>
    <x v="31"/>
    <n v="70065"/>
    <s v="OFF-AP-10002222"/>
    <x v="1"/>
    <s v="Appliances"/>
    <s v="Staple holder"/>
    <n v="18000"/>
    <x v="0"/>
    <x v="239"/>
    <n v="0"/>
    <n v="0"/>
    <n v="36000"/>
  </r>
  <r>
    <n v="2998"/>
    <s v="CA-2014-130869"/>
    <d v="2014-11-17T00:00:00"/>
    <x v="2"/>
    <x v="0"/>
    <x v="11"/>
    <x v="3"/>
    <x v="4"/>
    <s v="Cassandra Brandow"/>
    <x v="0"/>
    <x v="36"/>
    <n v="75104"/>
    <s v="OFF-EN-10002600"/>
    <x v="1"/>
    <s v="Envelopes"/>
    <s v="Redi-Strip #10 Envelopes, 4 1/8 x 9 1/2"/>
    <n v="8000"/>
    <x v="3"/>
    <x v="13"/>
    <n v="0.2"/>
    <n v="4800"/>
    <n v="19200"/>
  </r>
  <r>
    <n v="2999"/>
    <s v="US-2017-128832"/>
    <d v="2017-04-24T00:00:00"/>
    <x v="3"/>
    <x v="3"/>
    <x v="16"/>
    <x v="0"/>
    <x v="4"/>
    <s v="Linda Southworth"/>
    <x v="1"/>
    <x v="8"/>
    <n v="2908"/>
    <s v="TEC-AC-10004855"/>
    <x v="2"/>
    <s v="Accessories"/>
    <s v="V7 USB Numeric Keypad"/>
    <n v="84000"/>
    <x v="0"/>
    <x v="173"/>
    <n v="0"/>
    <n v="0"/>
    <n v="168000"/>
  </r>
  <r>
    <n v="3000"/>
    <s v="CA-2017-139717"/>
    <d v="2017-08-24T00:00:00"/>
    <x v="3"/>
    <x v="6"/>
    <x v="16"/>
    <x v="0"/>
    <x v="0"/>
    <s v="Darrin Martin"/>
    <x v="0"/>
    <x v="8"/>
    <n v="43130"/>
    <s v="OFF-AP-10000938"/>
    <x v="1"/>
    <s v="Appliances"/>
    <s v="Avanti 1.7 Cu. Ft. Refrigerator"/>
    <n v="707000"/>
    <x v="7"/>
    <x v="962"/>
    <n v="0.2"/>
    <n v="1131200"/>
    <n v="4524800"/>
  </r>
  <r>
    <n v="3001"/>
    <s v="CA-2017-136007"/>
    <d v="2017-02-23T00:00:00"/>
    <x v="3"/>
    <x v="11"/>
    <x v="27"/>
    <x v="1"/>
    <x v="0"/>
    <s v="Ann Chong"/>
    <x v="1"/>
    <x v="9"/>
    <n v="98115"/>
    <s v="OFF-FA-10002701"/>
    <x v="1"/>
    <s v="Fasteners"/>
    <s v="Alliance Rubber Bands"/>
    <n v="6000"/>
    <x v="1"/>
    <x v="1"/>
    <n v="0"/>
    <n v="0"/>
    <n v="30000"/>
  </r>
  <r>
    <n v="3002"/>
    <s v="CA-2016-157364"/>
    <d v="2016-11-19T00:00:00"/>
    <x v="0"/>
    <x v="0"/>
    <x v="12"/>
    <x v="1"/>
    <x v="1"/>
    <s v="Liz Thompson"/>
    <x v="0"/>
    <x v="24"/>
    <n v="28540"/>
    <s v="OFF-AR-10003752"/>
    <x v="1"/>
    <s v="Art"/>
    <s v="Deluxe Chalkboard Eraser Cleaner"/>
    <n v="19000"/>
    <x v="0"/>
    <x v="107"/>
    <n v="0.2"/>
    <n v="7600"/>
    <n v="30400"/>
  </r>
  <r>
    <n v="3003"/>
    <s v="US-2016-112970"/>
    <d v="2016-11-14T00:00:00"/>
    <x v="0"/>
    <x v="0"/>
    <x v="19"/>
    <x v="0"/>
    <x v="0"/>
    <s v="Tim Brockman"/>
    <x v="0"/>
    <x v="22"/>
    <n v="90049"/>
    <s v="OFF-AR-10003829"/>
    <x v="1"/>
    <s v="Art"/>
    <s v="Newell 35"/>
    <n v="7000"/>
    <x v="3"/>
    <x v="67"/>
    <n v="0"/>
    <n v="0"/>
    <n v="21000"/>
  </r>
  <r>
    <n v="3004"/>
    <s v="US-2017-152492"/>
    <d v="2017-07-06T00:00:00"/>
    <x v="3"/>
    <x v="7"/>
    <x v="24"/>
    <x v="1"/>
    <x v="0"/>
    <s v="Angele Hood"/>
    <x v="0"/>
    <x v="16"/>
    <n v="33142"/>
    <s v="FUR-CH-10000155"/>
    <x v="0"/>
    <s v="Chairs"/>
    <s v="Global Comet Stacking Armless Chair"/>
    <n v="240000"/>
    <x v="8"/>
    <x v="139"/>
    <n v="0.2"/>
    <n v="48000"/>
    <n v="192000"/>
  </r>
  <r>
    <n v="3005"/>
    <s v="CA-2016-101168"/>
    <d v="2016-12-25T00:00:00"/>
    <x v="0"/>
    <x v="4"/>
    <x v="10"/>
    <x v="3"/>
    <x v="4"/>
    <s v="Saphhira Shifley"/>
    <x v="1"/>
    <x v="19"/>
    <n v="3060"/>
    <s v="FUR-FU-10003142"/>
    <x v="0"/>
    <s v="Furnishings"/>
    <s v="Master Big Foot Doorstop, Beige"/>
    <n v="16000"/>
    <x v="6"/>
    <x v="119"/>
    <n v="0"/>
    <n v="0"/>
    <n v="64000"/>
  </r>
  <r>
    <n v="3006"/>
    <s v="CA-2017-104010"/>
    <d v="2017-04-23T00:00:00"/>
    <x v="3"/>
    <x v="3"/>
    <x v="27"/>
    <x v="2"/>
    <x v="0"/>
    <s v="Tamara Dahlen"/>
    <x v="0"/>
    <x v="27"/>
    <n v="10011"/>
    <s v="OFF-SU-10001218"/>
    <x v="1"/>
    <s v="Supplies"/>
    <s v="Fiskars Softgrip Scissors"/>
    <n v="33000"/>
    <x v="1"/>
    <x v="115"/>
    <n v="0"/>
    <n v="0"/>
    <n v="165000"/>
  </r>
  <r>
    <n v="3007"/>
    <s v="CA-2015-130253"/>
    <d v="2015-12-14T00:00:00"/>
    <x v="1"/>
    <x v="4"/>
    <x v="19"/>
    <x v="2"/>
    <x v="0"/>
    <s v="Paul Prost"/>
    <x v="2"/>
    <x v="34"/>
    <n v="90036"/>
    <s v="FUR-FU-10002963"/>
    <x v="0"/>
    <s v="Furnishings"/>
    <s v="Master Caster Door Stop, Gray"/>
    <n v="11000"/>
    <x v="3"/>
    <x v="189"/>
    <n v="0"/>
    <n v="0"/>
    <n v="33000"/>
  </r>
  <r>
    <n v="3008"/>
    <s v="US-2015-155369"/>
    <d v="2015-04-19T00:00:00"/>
    <x v="1"/>
    <x v="3"/>
    <x v="12"/>
    <x v="0"/>
    <x v="4"/>
    <s v="Patrick Gardner"/>
    <x v="0"/>
    <x v="6"/>
    <n v="75007"/>
    <s v="OFF-AP-10002578"/>
    <x v="1"/>
    <s v="Appliances"/>
    <s v="Fellowes Premier Superior Surge Suppressor, 10-Outlet, With Phone and Remote"/>
    <n v="98000"/>
    <x v="0"/>
    <x v="208"/>
    <n v="0.8"/>
    <n v="156800"/>
    <n v="39200"/>
  </r>
  <r>
    <n v="3009"/>
    <s v="CA-2016-131205"/>
    <d v="2016-09-04T00:00:00"/>
    <x v="0"/>
    <x v="8"/>
    <x v="18"/>
    <x v="1"/>
    <x v="4"/>
    <s v="Anna Andreadi"/>
    <x v="0"/>
    <x v="15"/>
    <n v="40324"/>
    <s v="FUR-FU-10003347"/>
    <x v="0"/>
    <s v="Furnishings"/>
    <s v="Coloredge Poster Frame"/>
    <n v="29000"/>
    <x v="3"/>
    <x v="192"/>
    <n v="0"/>
    <n v="0"/>
    <n v="87000"/>
  </r>
  <r>
    <n v="3010"/>
    <s v="CA-2017-122364"/>
    <d v="2017-09-24T00:00:00"/>
    <x v="3"/>
    <x v="8"/>
    <x v="16"/>
    <x v="2"/>
    <x v="0"/>
    <s v="Frank Atkinson"/>
    <x v="1"/>
    <x v="9"/>
    <n v="90008"/>
    <s v="TEC-PH-10001817"/>
    <x v="2"/>
    <s v="Phones"/>
    <s v="Wilson Electronics DB Pro Signal Booster"/>
    <n v="860000"/>
    <x v="3"/>
    <x v="963"/>
    <n v="0.2"/>
    <n v="516000"/>
    <n v="2064000"/>
  </r>
  <r>
    <n v="3011"/>
    <s v="CA-2016-117912"/>
    <d v="2016-02-04T00:00:00"/>
    <x v="0"/>
    <x v="11"/>
    <x v="18"/>
    <x v="1"/>
    <x v="0"/>
    <s v="Tracy Blumstein"/>
    <x v="0"/>
    <x v="2"/>
    <n v="85635"/>
    <s v="FUR-FU-10002088"/>
    <x v="0"/>
    <s v="Furnishings"/>
    <s v="Nu-Dell Float Frame 11 x 14 1/2"/>
    <n v="15000"/>
    <x v="0"/>
    <x v="1"/>
    <n v="0.2"/>
    <n v="6000"/>
    <n v="24000"/>
  </r>
  <r>
    <n v="3012"/>
    <s v="CA-2017-145702"/>
    <d v="2017-05-19T00:00:00"/>
    <x v="3"/>
    <x v="5"/>
    <x v="12"/>
    <x v="1"/>
    <x v="0"/>
    <s v="Adam Hart"/>
    <x v="1"/>
    <x v="6"/>
    <n v="37918"/>
    <s v="FUR-CH-10001482"/>
    <x v="0"/>
    <s v="Chairs"/>
    <s v="Office Star - Mesh Screen back chair with Vinyl seat"/>
    <n v="393000"/>
    <x v="3"/>
    <x v="210"/>
    <n v="0.2"/>
    <n v="235800"/>
    <n v="943200"/>
  </r>
  <r>
    <n v="3013"/>
    <s v="CA-2015-113215"/>
    <d v="2015-09-03T00:00:00"/>
    <x v="1"/>
    <x v="8"/>
    <x v="21"/>
    <x v="1"/>
    <x v="0"/>
    <s v="Cathy Prescott"/>
    <x v="1"/>
    <x v="2"/>
    <n v="85705"/>
    <s v="FUR-FU-10002937"/>
    <x v="0"/>
    <s v="Furnishings"/>
    <s v="GE 48&quot; Fluorescent Tube, Cool White Energy Saver, 34 Watts, 30/Box"/>
    <n v="199000"/>
    <x v="3"/>
    <x v="964"/>
    <n v="0.2"/>
    <n v="119400"/>
    <n v="477600"/>
  </r>
  <r>
    <n v="3014"/>
    <s v="CA-2016-154662"/>
    <d v="2016-06-09T00:00:00"/>
    <x v="0"/>
    <x v="1"/>
    <x v="3"/>
    <x v="2"/>
    <x v="4"/>
    <s v="Benjamin Farhat"/>
    <x v="2"/>
    <x v="24"/>
    <n v="55407"/>
    <s v="FUR-TA-10001771"/>
    <x v="0"/>
    <s v="Tables"/>
    <s v="Bush Cubix Conference Tables, Fully Assembled"/>
    <n v="1294000"/>
    <x v="3"/>
    <x v="965"/>
    <n v="0"/>
    <n v="0"/>
    <n v="3882000"/>
  </r>
  <r>
    <n v="3015"/>
    <s v="CA-2015-105571"/>
    <d v="2015-11-07T00:00:00"/>
    <x v="1"/>
    <x v="0"/>
    <x v="29"/>
    <x v="2"/>
    <x v="0"/>
    <s v="Christine Phan"/>
    <x v="1"/>
    <x v="32"/>
    <n v="33142"/>
    <s v="OFF-BI-10003305"/>
    <x v="1"/>
    <s v="Binders"/>
    <s v="Avery Hanging File Binders"/>
    <n v="15000"/>
    <x v="5"/>
    <x v="23"/>
    <n v="0.7"/>
    <n v="94500"/>
    <n v="40500"/>
  </r>
  <r>
    <n v="3016"/>
    <s v="CA-2016-152765"/>
    <d v="2016-06-15T00:00:00"/>
    <x v="0"/>
    <x v="1"/>
    <x v="4"/>
    <x v="1"/>
    <x v="0"/>
    <s v="Lynn Smith"/>
    <x v="0"/>
    <x v="27"/>
    <n v="77036"/>
    <s v="OFF-PA-10000483"/>
    <x v="1"/>
    <s v="Paper"/>
    <s v="Xerox 19"/>
    <n v="174000"/>
    <x v="2"/>
    <x v="817"/>
    <n v="0.2"/>
    <n v="243600"/>
    <n v="974400"/>
  </r>
  <r>
    <n v="3017"/>
    <s v="CA-2015-153878"/>
    <d v="2015-04-25T00:00:00"/>
    <x v="1"/>
    <x v="3"/>
    <x v="10"/>
    <x v="1"/>
    <x v="0"/>
    <s v="Trudy Schmidt"/>
    <x v="0"/>
    <x v="33"/>
    <n v="53209"/>
    <s v="OFF-AR-10000658"/>
    <x v="1"/>
    <s v="Art"/>
    <s v="Newell 324"/>
    <n v="47000"/>
    <x v="1"/>
    <x v="838"/>
    <n v="0"/>
    <n v="0"/>
    <n v="235000"/>
  </r>
  <r>
    <n v="3018"/>
    <s v="CA-2016-124016"/>
    <d v="2016-09-23T00:00:00"/>
    <x v="0"/>
    <x v="8"/>
    <x v="27"/>
    <x v="3"/>
    <x v="4"/>
    <s v="Joni Sundaresam"/>
    <x v="2"/>
    <x v="5"/>
    <n v="43130"/>
    <s v="OFF-PA-10002586"/>
    <x v="1"/>
    <s v="Paper"/>
    <s v="Xerox 1970"/>
    <n v="15000"/>
    <x v="3"/>
    <x v="106"/>
    <n v="0.2"/>
    <n v="9000"/>
    <n v="36000"/>
  </r>
  <r>
    <n v="3019"/>
    <s v="CA-2016-113551"/>
    <d v="2016-08-18T00:00:00"/>
    <x v="0"/>
    <x v="6"/>
    <x v="15"/>
    <x v="1"/>
    <x v="0"/>
    <s v="Natalie Fritzler"/>
    <x v="0"/>
    <x v="28"/>
    <n v="78539"/>
    <s v="OFF-BI-10001617"/>
    <x v="1"/>
    <s v="Binders"/>
    <s v="GBC Wire Binding Combs"/>
    <n v="25000"/>
    <x v="8"/>
    <x v="475"/>
    <n v="0.8"/>
    <n v="20000"/>
    <n v="5000"/>
  </r>
  <r>
    <n v="3020"/>
    <s v="CA-2014-107524"/>
    <d v="2014-03-02T00:00:00"/>
    <x v="2"/>
    <x v="10"/>
    <x v="28"/>
    <x v="1"/>
    <x v="3"/>
    <s v="Kristina Nunn"/>
    <x v="2"/>
    <x v="21"/>
    <n v="10009"/>
    <s v="OFF-EN-10001990"/>
    <x v="1"/>
    <s v="Envelopes"/>
    <s v="Staple envelope"/>
    <n v="29000"/>
    <x v="0"/>
    <x v="147"/>
    <n v="0"/>
    <n v="0"/>
    <n v="58000"/>
  </r>
  <r>
    <n v="3021"/>
    <s v="CA-2014-138072"/>
    <d v="2014-12-30T00:00:00"/>
    <x v="2"/>
    <x v="4"/>
    <x v="17"/>
    <x v="1"/>
    <x v="3"/>
    <s v="Guy Armstrong"/>
    <x v="0"/>
    <x v="31"/>
    <n v="19120"/>
    <s v="TEC-AC-10004859"/>
    <x v="2"/>
    <s v="Accessories"/>
    <s v="Maxell Pro 80 Minute CD-R, 10/Pack"/>
    <n v="105000"/>
    <x v="0"/>
    <x v="277"/>
    <n v="0.2"/>
    <n v="42000"/>
    <n v="168000"/>
  </r>
  <r>
    <n v="3022"/>
    <s v="CA-2015-134201"/>
    <d v="2015-04-10T00:00:00"/>
    <x v="1"/>
    <x v="3"/>
    <x v="13"/>
    <x v="1"/>
    <x v="3"/>
    <s v="Eugene Hildebrand"/>
    <x v="2"/>
    <x v="11"/>
    <n v="14609"/>
    <s v="OFF-ST-10001476"/>
    <x v="1"/>
    <s v="Storage"/>
    <s v="Steel Personal Filing/Posting Tote"/>
    <n v="86000"/>
    <x v="6"/>
    <x v="400"/>
    <n v="0"/>
    <n v="0"/>
    <n v="344000"/>
  </r>
  <r>
    <n v="3023"/>
    <s v="CA-2015-111780"/>
    <d v="2015-12-25T00:00:00"/>
    <x v="1"/>
    <x v="4"/>
    <x v="10"/>
    <x v="2"/>
    <x v="0"/>
    <s v="Ralph Arnett"/>
    <x v="0"/>
    <x v="24"/>
    <n v="92037"/>
    <s v="TEC-CO-10004202"/>
    <x v="2"/>
    <s v="Copiers"/>
    <s v="Brother DCP1000 Digital 3 in 1 Multifunction Machine"/>
    <n v="480000"/>
    <x v="1"/>
    <x v="502"/>
    <n v="0.2"/>
    <n v="480000"/>
    <n v="1920000"/>
  </r>
  <r>
    <n v="3024"/>
    <s v="CA-2015-119942"/>
    <d v="2015-04-05T00:00:00"/>
    <x v="1"/>
    <x v="3"/>
    <x v="5"/>
    <x v="3"/>
    <x v="0"/>
    <s v="Ted Trevino"/>
    <x v="0"/>
    <x v="29"/>
    <n v="19120"/>
    <s v="OFF-LA-10001569"/>
    <x v="1"/>
    <s v="Labels"/>
    <s v="Avery 499"/>
    <n v="10000"/>
    <x v="4"/>
    <x v="31"/>
    <n v="0.2"/>
    <n v="12000"/>
    <n v="48000"/>
  </r>
  <r>
    <n v="3025"/>
    <s v="CA-2015-151547"/>
    <d v="2015-01-17T00:00:00"/>
    <x v="1"/>
    <x v="9"/>
    <x v="11"/>
    <x v="3"/>
    <x v="0"/>
    <s v="Amy Hunt"/>
    <x v="0"/>
    <x v="34"/>
    <n v="38134"/>
    <s v="OFF-SU-10000898"/>
    <x v="1"/>
    <s v="Supplies"/>
    <s v="Acme Hot Forged Carbon Steel Scissors with Nickel-Plated Handles, 3 7/8&quot; Cut, 8&quot;L"/>
    <n v="70000"/>
    <x v="7"/>
    <x v="843"/>
    <n v="0.2"/>
    <n v="112000"/>
    <n v="448000"/>
  </r>
  <r>
    <n v="3026"/>
    <s v="CA-2017-166695"/>
    <d v="2017-05-20T00:00:00"/>
    <x v="3"/>
    <x v="5"/>
    <x v="14"/>
    <x v="2"/>
    <x v="0"/>
    <s v="Chuck Clark"/>
    <x v="2"/>
    <x v="29"/>
    <n v="90712"/>
    <s v="FUR-CH-10000225"/>
    <x v="0"/>
    <s v="Chairs"/>
    <s v="Global Geo Office Task Chair, Gray"/>
    <n v="130000"/>
    <x v="7"/>
    <x v="505"/>
    <n v="0.2"/>
    <n v="208000"/>
    <n v="832000"/>
  </r>
  <r>
    <n v="3027"/>
    <s v="CA-2017-167542"/>
    <d v="2017-08-13T00:00:00"/>
    <x v="3"/>
    <x v="6"/>
    <x v="7"/>
    <x v="0"/>
    <x v="4"/>
    <s v="Keith Dawkins"/>
    <x v="1"/>
    <x v="5"/>
    <n v="19120"/>
    <s v="OFF-LA-10004093"/>
    <x v="1"/>
    <s v="Labels"/>
    <s v="Avery 486"/>
    <n v="15000"/>
    <x v="3"/>
    <x v="106"/>
    <n v="0.2"/>
    <n v="9000"/>
    <n v="36000"/>
  </r>
  <r>
    <n v="3028"/>
    <s v="CA-2015-120901"/>
    <d v="2015-12-31T00:00:00"/>
    <x v="1"/>
    <x v="4"/>
    <x v="23"/>
    <x v="0"/>
    <x v="4"/>
    <s v="Barry Gonzalez"/>
    <x v="0"/>
    <x v="7"/>
    <n v="78745"/>
    <s v="OFF-ST-10000025"/>
    <x v="1"/>
    <s v="Storage"/>
    <s v="Fellowes Stor/Drawer Steel Plus Storage Drawers"/>
    <n v="191000"/>
    <x v="0"/>
    <x v="529"/>
    <n v="0.2"/>
    <n v="76400"/>
    <n v="305600"/>
  </r>
  <r>
    <n v="3029"/>
    <s v="CA-2017-121398"/>
    <d v="2017-12-25T00:00:00"/>
    <x v="3"/>
    <x v="4"/>
    <x v="10"/>
    <x v="2"/>
    <x v="0"/>
    <s v="Fred Hopkins"/>
    <x v="1"/>
    <x v="2"/>
    <n v="90008"/>
    <s v="OFF-BI-10001718"/>
    <x v="1"/>
    <s v="Binders"/>
    <s v="GBC DocuBind P50 Personal Binding Machine"/>
    <n v="512000"/>
    <x v="3"/>
    <x v="244"/>
    <n v="0.2"/>
    <n v="307200"/>
    <n v="1228800"/>
  </r>
  <r>
    <n v="3030"/>
    <s v="CA-2016-151561"/>
    <d v="2016-09-01T00:00:00"/>
    <x v="0"/>
    <x v="8"/>
    <x v="26"/>
    <x v="0"/>
    <x v="0"/>
    <s v="Patrick Gardner"/>
    <x v="0"/>
    <x v="22"/>
    <n v="10011"/>
    <s v="TEC-AC-10001432"/>
    <x v="2"/>
    <s v="Accessories"/>
    <s v="Enermax Aurora Lite Keyboard"/>
    <n v="469000"/>
    <x v="4"/>
    <x v="183"/>
    <n v="0"/>
    <n v="0"/>
    <n v="2814000"/>
  </r>
  <r>
    <n v="3031"/>
    <s v="CA-2017-154676"/>
    <d v="2017-08-05T00:00:00"/>
    <x v="3"/>
    <x v="6"/>
    <x v="5"/>
    <x v="0"/>
    <x v="4"/>
    <s v="Nick Zandusky"/>
    <x v="2"/>
    <x v="13"/>
    <n v="77070"/>
    <s v="OFF-ST-10001172"/>
    <x v="1"/>
    <s v="Storage"/>
    <s v="Tennsco Lockers, Sand"/>
    <n v="152000"/>
    <x v="5"/>
    <x v="966"/>
    <n v="0.2"/>
    <n v="273600"/>
    <n v="1094400"/>
  </r>
  <r>
    <n v="3032"/>
    <s v="US-2014-165589"/>
    <d v="2014-02-18T00:00:00"/>
    <x v="2"/>
    <x v="11"/>
    <x v="15"/>
    <x v="0"/>
    <x v="4"/>
    <s v="Troy Blackwell"/>
    <x v="0"/>
    <x v="18"/>
    <n v="79424"/>
    <s v="FUR-FU-10002396"/>
    <x v="0"/>
    <s v="Furnishings"/>
    <s v="DAX Copper Panel Document Frame, 5 x 7 Size"/>
    <n v="26000"/>
    <x v="1"/>
    <x v="97"/>
    <n v="0.6"/>
    <n v="78000"/>
    <n v="52000"/>
  </r>
  <r>
    <n v="3033"/>
    <s v="US-2016-132577"/>
    <d v="2016-11-22T00:00:00"/>
    <x v="0"/>
    <x v="0"/>
    <x v="6"/>
    <x v="4"/>
    <x v="0"/>
    <s v="Jeremy Ellison"/>
    <x v="0"/>
    <x v="17"/>
    <n v="77095"/>
    <s v="OFF-BI-10004040"/>
    <x v="1"/>
    <s v="Binders"/>
    <s v="Wilson Jones Impact Binders"/>
    <n v="6000"/>
    <x v="4"/>
    <x v="239"/>
    <n v="0.8"/>
    <n v="28800"/>
    <n v="7200"/>
  </r>
  <r>
    <n v="3034"/>
    <s v="CA-2015-114048"/>
    <d v="2015-12-14T00:00:00"/>
    <x v="1"/>
    <x v="4"/>
    <x v="19"/>
    <x v="1"/>
    <x v="4"/>
    <s v="Eric Hoffmann"/>
    <x v="0"/>
    <x v="3"/>
    <n v="92627"/>
    <s v="FUR-FU-10004351"/>
    <x v="0"/>
    <s v="Furnishings"/>
    <s v="Staple-based wall hangings"/>
    <n v="30000"/>
    <x v="3"/>
    <x v="15"/>
    <n v="0"/>
    <n v="0"/>
    <n v="90000"/>
  </r>
  <r>
    <n v="3035"/>
    <s v="CA-2015-137281"/>
    <d v="2015-06-13T00:00:00"/>
    <x v="1"/>
    <x v="1"/>
    <x v="7"/>
    <x v="2"/>
    <x v="4"/>
    <s v="Barbara Fisher"/>
    <x v="1"/>
    <x v="16"/>
    <n v="30076"/>
    <s v="OFF-PA-10001870"/>
    <x v="1"/>
    <s v="Paper"/>
    <s v="Xerox 202"/>
    <n v="26000"/>
    <x v="8"/>
    <x v="43"/>
    <n v="0"/>
    <n v="0"/>
    <n v="26000"/>
  </r>
  <r>
    <n v="3036"/>
    <s v="US-2017-162068"/>
    <d v="2017-12-28T00:00:00"/>
    <x v="3"/>
    <x v="4"/>
    <x v="22"/>
    <x v="1"/>
    <x v="0"/>
    <s v="Pamela Coakley"/>
    <x v="1"/>
    <x v="1"/>
    <n v="80538"/>
    <s v="OFF-BI-10002813"/>
    <x v="1"/>
    <s v="Binders"/>
    <s v="Avery Reinforcements for Hole-Punch Pages"/>
    <n v="3000"/>
    <x v="0"/>
    <x v="33"/>
    <n v="0.7"/>
    <n v="4200"/>
    <n v="1800"/>
  </r>
  <r>
    <n v="3037"/>
    <s v="CA-2017-100111"/>
    <d v="2017-09-20T00:00:00"/>
    <x v="3"/>
    <x v="8"/>
    <x v="14"/>
    <x v="2"/>
    <x v="0"/>
    <s v="Seth Vernon"/>
    <x v="0"/>
    <x v="19"/>
    <n v="10035"/>
    <s v="FUR-CH-10003846"/>
    <x v="0"/>
    <s v="Chairs"/>
    <s v="Hon Valutask Swivel Chairs"/>
    <n v="505000"/>
    <x v="3"/>
    <x v="967"/>
    <n v="0.1"/>
    <n v="151500"/>
    <n v="1363500"/>
  </r>
  <r>
    <n v="3038"/>
    <s v="US-2017-132381"/>
    <d v="2017-08-22T00:00:00"/>
    <x v="3"/>
    <x v="6"/>
    <x v="6"/>
    <x v="4"/>
    <x v="0"/>
    <s v="Dean percer"/>
    <x v="2"/>
    <x v="8"/>
    <n v="19143"/>
    <s v="FUR-TA-10002356"/>
    <x v="0"/>
    <s v="Tables"/>
    <s v="Bevis Boat-Shaped Conference Table"/>
    <n v="394000"/>
    <x v="0"/>
    <x v="726"/>
    <n v="0.4"/>
    <n v="315200"/>
    <n v="472800"/>
  </r>
  <r>
    <n v="3039"/>
    <s v="CA-2015-147011"/>
    <d v="2015-06-18T00:00:00"/>
    <x v="1"/>
    <x v="1"/>
    <x v="15"/>
    <x v="2"/>
    <x v="4"/>
    <s v="Harold Ryan"/>
    <x v="1"/>
    <x v="35"/>
    <n v="33178"/>
    <s v="OFF-AR-10002399"/>
    <x v="1"/>
    <s v="Art"/>
    <s v="Dixon Prang Watercolor Pencils, 10-Color Set with Brush"/>
    <n v="5000"/>
    <x v="6"/>
    <x v="40"/>
    <n v="0.2"/>
    <n v="4000"/>
    <n v="16000"/>
  </r>
  <r>
    <n v="3040"/>
    <s v="CA-2014-120852"/>
    <d v="2014-12-20T00:00:00"/>
    <x v="2"/>
    <x v="4"/>
    <x v="14"/>
    <x v="2"/>
    <x v="0"/>
    <s v="William Brown"/>
    <x v="0"/>
    <x v="1"/>
    <n v="75051"/>
    <s v="OFF-AP-10001563"/>
    <x v="1"/>
    <s v="Appliances"/>
    <s v="Belkin Premiere Surge Master II 8-outlet surge protector"/>
    <n v="98000"/>
    <x v="0"/>
    <x v="208"/>
    <n v="0.8"/>
    <n v="156800"/>
    <n v="39200"/>
  </r>
  <r>
    <n v="3041"/>
    <s v="CA-2016-150007"/>
    <d v="2016-09-11T00:00:00"/>
    <x v="0"/>
    <x v="8"/>
    <x v="2"/>
    <x v="0"/>
    <x v="4"/>
    <s v="Adam Shillingsburg"/>
    <x v="0"/>
    <x v="6"/>
    <n v="60653"/>
    <s v="OFF-LA-10001982"/>
    <x v="1"/>
    <s v="Labels"/>
    <s v="Smead Alpha-Z Color-Coded Name Labels First Letter Starter Set"/>
    <n v="6000"/>
    <x v="0"/>
    <x v="92"/>
    <n v="0.2"/>
    <n v="2400"/>
    <n v="9600"/>
  </r>
  <r>
    <n v="3042"/>
    <s v="CA-2016-124590"/>
    <d v="2016-11-12T00:00:00"/>
    <x v="0"/>
    <x v="0"/>
    <x v="1"/>
    <x v="0"/>
    <x v="3"/>
    <s v="Susan Pistek"/>
    <x v="0"/>
    <x v="21"/>
    <n v="44134"/>
    <s v="FUR-CH-10004495"/>
    <x v="0"/>
    <s v="Chairs"/>
    <s v="Global Leather and Oak Executive Chair, Black"/>
    <n v="964000"/>
    <x v="2"/>
    <x v="968"/>
    <n v="0.3"/>
    <n v="2024400"/>
    <n v="4723600"/>
  </r>
  <r>
    <n v="3043"/>
    <s v="CA-2016-133802"/>
    <d v="2016-03-14T00:00:00"/>
    <x v="0"/>
    <x v="10"/>
    <x v="19"/>
    <x v="3"/>
    <x v="3"/>
    <s v="Stephanie Phelps"/>
    <x v="1"/>
    <x v="16"/>
    <n v="94061"/>
    <s v="OFF-BI-10003291"/>
    <x v="1"/>
    <s v="Binders"/>
    <s v="Wilson Jones Leather-Like Binders with DublLock Round Rings"/>
    <n v="8000"/>
    <x v="4"/>
    <x v="4"/>
    <n v="0.2"/>
    <n v="9600"/>
    <n v="38400"/>
  </r>
  <r>
    <n v="3044"/>
    <s v="US-2016-113677"/>
    <d v="2016-11-13T00:00:00"/>
    <x v="0"/>
    <x v="0"/>
    <x v="7"/>
    <x v="2"/>
    <x v="4"/>
    <s v="Corinna Mitchell"/>
    <x v="2"/>
    <x v="34"/>
    <n v="10011"/>
    <s v="TEC-PH-10002114"/>
    <x v="2"/>
    <s v="Phones"/>
    <s v="Xiaomi Mi3"/>
    <n v="2280000"/>
    <x v="6"/>
    <x v="969"/>
    <n v="0"/>
    <n v="0"/>
    <n v="9120000"/>
  </r>
  <r>
    <n v="3045"/>
    <s v="CA-2017-143378"/>
    <d v="2017-09-19T00:00:00"/>
    <x v="3"/>
    <x v="8"/>
    <x v="12"/>
    <x v="3"/>
    <x v="0"/>
    <s v="Justin Ritter"/>
    <x v="1"/>
    <x v="16"/>
    <n v="97477"/>
    <s v="TEC-PH-10001425"/>
    <x v="2"/>
    <s v="Phones"/>
    <s v="Mophie Juice Pack Helium for iPhone"/>
    <n v="144000"/>
    <x v="3"/>
    <x v="203"/>
    <n v="0.2"/>
    <n v="86400"/>
    <n v="345600"/>
  </r>
  <r>
    <n v="3046"/>
    <s v="CA-2017-152660"/>
    <d v="2017-12-04T00:00:00"/>
    <x v="3"/>
    <x v="4"/>
    <x v="18"/>
    <x v="2"/>
    <x v="4"/>
    <s v="Christy Brittain"/>
    <x v="0"/>
    <x v="32"/>
    <n v="60610"/>
    <s v="OFF-ST-10000532"/>
    <x v="1"/>
    <s v="Storage"/>
    <s v="Advantus Rolling Drawer Organizers"/>
    <n v="424000"/>
    <x v="0"/>
    <x v="22"/>
    <n v="0.2"/>
    <n v="169600"/>
    <n v="678400"/>
  </r>
  <r>
    <n v="3047"/>
    <s v="CA-2015-142139"/>
    <d v="2015-08-31T00:00:00"/>
    <x v="1"/>
    <x v="6"/>
    <x v="23"/>
    <x v="1"/>
    <x v="0"/>
    <s v="Shirley Daniels"/>
    <x v="2"/>
    <x v="2"/>
    <n v="76021"/>
    <s v="OFF-PA-10003883"/>
    <x v="1"/>
    <s v="Paper"/>
    <s v="Message Book, Phone, Wirebound Standard Line Memo, 2 3/4&quot; X 5&quot;"/>
    <n v="20000"/>
    <x v="6"/>
    <x v="191"/>
    <n v="0.2"/>
    <n v="16000"/>
    <n v="64000"/>
  </r>
  <r>
    <n v="3048"/>
    <s v="CA-2017-145772"/>
    <d v="2017-06-03T00:00:00"/>
    <x v="3"/>
    <x v="1"/>
    <x v="21"/>
    <x v="2"/>
    <x v="0"/>
    <s v="Saphhira Shifley"/>
    <x v="1"/>
    <x v="10"/>
    <n v="90036"/>
    <s v="TEC-AC-10003038"/>
    <x v="2"/>
    <s v="Accessories"/>
    <s v="Kingston Digital DataTraveler 16GB USB 2.0"/>
    <n v="22000"/>
    <x v="1"/>
    <x v="69"/>
    <n v="0"/>
    <n v="0"/>
    <n v="110000"/>
  </r>
  <r>
    <n v="3049"/>
    <s v="CA-2016-124100"/>
    <d v="2016-03-31T00:00:00"/>
    <x v="0"/>
    <x v="10"/>
    <x v="23"/>
    <x v="1"/>
    <x v="4"/>
    <s v="Erica Hackney"/>
    <x v="0"/>
    <x v="16"/>
    <n v="10009"/>
    <s v="FUR-CH-10003817"/>
    <x v="0"/>
    <s v="Chairs"/>
    <s v="Global Value Steno Chair, Gray"/>
    <n v="328000"/>
    <x v="4"/>
    <x v="970"/>
    <n v="0.1"/>
    <n v="196800"/>
    <n v="1771200"/>
  </r>
  <r>
    <n v="3050"/>
    <s v="US-2014-158400"/>
    <d v="2014-10-25T00:00:00"/>
    <x v="2"/>
    <x v="2"/>
    <x v="10"/>
    <x v="0"/>
    <x v="4"/>
    <s v="Aaron Hawkins"/>
    <x v="1"/>
    <x v="11"/>
    <n v="94109"/>
    <s v="OFF-BI-10002353"/>
    <x v="1"/>
    <s v="Binders"/>
    <s v="GBC VeloBind Cover Sets"/>
    <n v="10000"/>
    <x v="6"/>
    <x v="144"/>
    <n v="0.2"/>
    <n v="8000"/>
    <n v="32000"/>
  </r>
  <r>
    <n v="3051"/>
    <s v="CA-2017-162033"/>
    <d v="2017-03-26T00:00:00"/>
    <x v="3"/>
    <x v="10"/>
    <x v="20"/>
    <x v="2"/>
    <x v="4"/>
    <s v="Evan Minnotte"/>
    <x v="2"/>
    <x v="28"/>
    <n v="23464"/>
    <s v="TEC-AC-10003116"/>
    <x v="2"/>
    <s v="Accessories"/>
    <s v="Memorex Froggy Flash Drive 8 GB"/>
    <n v="15000"/>
    <x v="3"/>
    <x v="106"/>
    <n v="0"/>
    <n v="0"/>
    <n v="45000"/>
  </r>
  <r>
    <n v="3052"/>
    <s v="CA-2014-163447"/>
    <d v="2014-12-27T00:00:00"/>
    <x v="2"/>
    <x v="4"/>
    <x v="8"/>
    <x v="3"/>
    <x v="0"/>
    <s v="Thomas Brumley"/>
    <x v="2"/>
    <x v="11"/>
    <n v="10011"/>
    <s v="FUR-CH-10004477"/>
    <x v="0"/>
    <s v="Chairs"/>
    <s v="Global Push Button Manager's Chair, Indigo"/>
    <n v="384000"/>
    <x v="9"/>
    <x v="971"/>
    <n v="0.1"/>
    <n v="537600"/>
    <n v="4838400"/>
  </r>
  <r>
    <n v="3053"/>
    <s v="CA-2017-145737"/>
    <d v="2017-09-15T00:00:00"/>
    <x v="3"/>
    <x v="8"/>
    <x v="4"/>
    <x v="0"/>
    <x v="0"/>
    <s v="Alan Barnes"/>
    <x v="0"/>
    <x v="21"/>
    <n v="37087"/>
    <s v="OFF-PA-10001033"/>
    <x v="1"/>
    <s v="Paper"/>
    <s v="Xerox 1893"/>
    <n v="82000"/>
    <x v="1"/>
    <x v="291"/>
    <n v="0.2"/>
    <n v="82000"/>
    <n v="328000"/>
  </r>
  <r>
    <n v="3054"/>
    <s v="CA-2016-148096"/>
    <d v="2016-08-16T00:00:00"/>
    <x v="0"/>
    <x v="6"/>
    <x v="9"/>
    <x v="2"/>
    <x v="0"/>
    <s v="Anthony O'Donnell"/>
    <x v="1"/>
    <x v="22"/>
    <n v="90045"/>
    <s v="FUR-TA-10004152"/>
    <x v="0"/>
    <s v="Tables"/>
    <s v="Barricks 18&quot; x 48&quot; Non-Folding Utility Table with Bottom Storage Shelf"/>
    <n v="242000"/>
    <x v="0"/>
    <x v="510"/>
    <n v="0.2"/>
    <n v="96800"/>
    <n v="387200"/>
  </r>
  <r>
    <n v="3055"/>
    <s v="CA-2016-146766"/>
    <d v="2016-11-04T00:00:00"/>
    <x v="0"/>
    <x v="0"/>
    <x v="18"/>
    <x v="1"/>
    <x v="0"/>
    <s v="Thomas Thornton"/>
    <x v="0"/>
    <x v="15"/>
    <n v="91911"/>
    <s v="OFF-AR-10002135"/>
    <x v="1"/>
    <s v="Art"/>
    <s v="Boston Heavy-Duty Trimline Electric Pencil Sharpeners"/>
    <n v="386000"/>
    <x v="6"/>
    <x v="972"/>
    <n v="0"/>
    <n v="0"/>
    <n v="1544000"/>
  </r>
  <r>
    <n v="3056"/>
    <s v="CA-2015-105613"/>
    <d v="2015-10-18T00:00:00"/>
    <x v="1"/>
    <x v="2"/>
    <x v="15"/>
    <x v="0"/>
    <x v="4"/>
    <s v="Kristina Nunn"/>
    <x v="2"/>
    <x v="7"/>
    <n v="78501"/>
    <s v="TEC-AC-10000521"/>
    <x v="2"/>
    <s v="Accessories"/>
    <s v="Verbatim Slim CD and DVD Storage Cases, 50/Pack"/>
    <n v="12000"/>
    <x v="3"/>
    <x v="239"/>
    <n v="0.2"/>
    <n v="7200"/>
    <n v="28800"/>
  </r>
  <r>
    <n v="3057"/>
    <s v="US-2016-142251"/>
    <d v="2016-10-31T00:00:00"/>
    <x v="0"/>
    <x v="2"/>
    <x v="23"/>
    <x v="0"/>
    <x v="4"/>
    <s v="Frank Olsen"/>
    <x v="0"/>
    <x v="2"/>
    <n v="33021"/>
    <s v="OFF-PA-10002986"/>
    <x v="1"/>
    <s v="Paper"/>
    <s v="Xerox 1898"/>
    <n v="47000"/>
    <x v="4"/>
    <x v="614"/>
    <n v="0.2"/>
    <n v="56400"/>
    <n v="225600"/>
  </r>
  <r>
    <n v="3058"/>
    <s v="CA-2014-131247"/>
    <d v="2014-03-30T00:00:00"/>
    <x v="2"/>
    <x v="10"/>
    <x v="17"/>
    <x v="0"/>
    <x v="0"/>
    <s v="Guy Armstrong"/>
    <x v="0"/>
    <x v="17"/>
    <n v="94110"/>
    <s v="FUR-BO-10001337"/>
    <x v="0"/>
    <s v="Bookcases"/>
    <s v="O'Sullivan Living Dimensions 2-Shelf Bookcases"/>
    <n v="242000"/>
    <x v="0"/>
    <x v="510"/>
    <n v="0.15"/>
    <n v="72600"/>
    <n v="411400"/>
  </r>
  <r>
    <n v="3059"/>
    <s v="US-2015-113593"/>
    <d v="2015-04-18T00:00:00"/>
    <x v="1"/>
    <x v="3"/>
    <x v="15"/>
    <x v="1"/>
    <x v="0"/>
    <s v="Nathan Cano"/>
    <x v="0"/>
    <x v="36"/>
    <n v="93454"/>
    <s v="OFF-ST-10000532"/>
    <x v="1"/>
    <s v="Storage"/>
    <s v="Advantus Rolling Drawer Organizers"/>
    <n v="424000"/>
    <x v="3"/>
    <x v="973"/>
    <n v="0"/>
    <n v="0"/>
    <n v="1272000"/>
  </r>
  <r>
    <n v="3060"/>
    <s v="CA-2017-121083"/>
    <d v="2017-07-09T00:00:00"/>
    <x v="3"/>
    <x v="7"/>
    <x v="3"/>
    <x v="0"/>
    <x v="0"/>
    <s v="Jamie Frazer"/>
    <x v="0"/>
    <x v="9"/>
    <n v="6040"/>
    <s v="OFF-PA-10001497"/>
    <x v="1"/>
    <s v="Paper"/>
    <s v="Xerox 1914"/>
    <n v="110000"/>
    <x v="1"/>
    <x v="603"/>
    <n v="0"/>
    <n v="0"/>
    <n v="550000"/>
  </r>
  <r>
    <n v="3061"/>
    <s v="CA-2017-151190"/>
    <d v="2017-06-27T00:00:00"/>
    <x v="3"/>
    <x v="1"/>
    <x v="8"/>
    <x v="1"/>
    <x v="4"/>
    <s v="Greg Tran"/>
    <x v="0"/>
    <x v="14"/>
    <n v="68104"/>
    <s v="OFF-PA-10000575"/>
    <x v="1"/>
    <s v="Paper"/>
    <s v="Wirebound Message Books, Four 2 3/4 x 5 White Forms per Page"/>
    <n v="34000"/>
    <x v="3"/>
    <x v="629"/>
    <n v="0"/>
    <n v="0"/>
    <n v="102000"/>
  </r>
  <r>
    <n v="3062"/>
    <s v="CA-2014-133543"/>
    <d v="2014-12-22T00:00:00"/>
    <x v="2"/>
    <x v="4"/>
    <x v="6"/>
    <x v="1"/>
    <x v="1"/>
    <s v="Khloe Miller"/>
    <x v="0"/>
    <x v="27"/>
    <n v="95123"/>
    <s v="OFF-AR-10003394"/>
    <x v="1"/>
    <s v="Art"/>
    <s v="Newell 332"/>
    <n v="9000"/>
    <x v="6"/>
    <x v="239"/>
    <n v="0"/>
    <n v="0"/>
    <n v="36000"/>
  </r>
  <r>
    <n v="3063"/>
    <s v="CA-2017-105130"/>
    <d v="2017-11-21T00:00:00"/>
    <x v="3"/>
    <x v="0"/>
    <x v="30"/>
    <x v="1"/>
    <x v="0"/>
    <s v="Patrick Jones"/>
    <x v="1"/>
    <x v="30"/>
    <n v="94122"/>
    <s v="OFF-AR-10003394"/>
    <x v="1"/>
    <s v="Art"/>
    <s v="Newell 332"/>
    <n v="9000"/>
    <x v="6"/>
    <x v="239"/>
    <n v="0"/>
    <n v="0"/>
    <n v="36000"/>
  </r>
  <r>
    <n v="3064"/>
    <s v="CA-2016-161928"/>
    <d v="2016-06-27T00:00:00"/>
    <x v="0"/>
    <x v="1"/>
    <x v="8"/>
    <x v="1"/>
    <x v="4"/>
    <s v="Anna Chung"/>
    <x v="0"/>
    <x v="5"/>
    <n v="94109"/>
    <s v="TEC-PH-10003484"/>
    <x v="2"/>
    <s v="Phones"/>
    <s v="Ooma Telo VoIP Home Phone System"/>
    <n v="378000"/>
    <x v="0"/>
    <x v="641"/>
    <n v="0.2"/>
    <n v="151200"/>
    <n v="604800"/>
  </r>
  <r>
    <n v="3065"/>
    <s v="CA-2017-101322"/>
    <d v="2017-12-28T00:00:00"/>
    <x v="3"/>
    <x v="4"/>
    <x v="22"/>
    <x v="0"/>
    <x v="0"/>
    <s v="Jason Gross"/>
    <x v="1"/>
    <x v="36"/>
    <n v="90805"/>
    <s v="FUR-CH-10003968"/>
    <x v="0"/>
    <s v="Chairs"/>
    <s v="Novimex Turbo Task Chair"/>
    <n v="213000"/>
    <x v="4"/>
    <x v="397"/>
    <n v="0.2"/>
    <n v="255600"/>
    <n v="1022400"/>
  </r>
  <r>
    <n v="3066"/>
    <s v="US-2016-106600"/>
    <d v="2016-04-08T00:00:00"/>
    <x v="0"/>
    <x v="3"/>
    <x v="0"/>
    <x v="1"/>
    <x v="0"/>
    <s v="Raymond Messe"/>
    <x v="0"/>
    <x v="10"/>
    <n v="31907"/>
    <s v="FUR-BO-10001608"/>
    <x v="0"/>
    <s v="Bookcases"/>
    <s v="Hon Metal Bookcases, Black"/>
    <n v="355000"/>
    <x v="1"/>
    <x v="401"/>
    <n v="0"/>
    <n v="0"/>
    <n v="1775000"/>
  </r>
  <r>
    <n v="3067"/>
    <s v="CA-2014-111871"/>
    <d v="2014-03-18T00:00:00"/>
    <x v="2"/>
    <x v="10"/>
    <x v="15"/>
    <x v="2"/>
    <x v="0"/>
    <s v="Eileen Kiefer"/>
    <x v="2"/>
    <x v="28"/>
    <n v="94110"/>
    <s v="FUR-BO-10004218"/>
    <x v="0"/>
    <s v="Bookcases"/>
    <s v="Bush Heritage Pine Collection 5-Shelf Bookcase, Albany Pine Finish, *Special Order"/>
    <n v="600000"/>
    <x v="11"/>
    <x v="974"/>
    <n v="0.15"/>
    <n v="900000"/>
    <n v="5100000"/>
  </r>
  <r>
    <n v="3068"/>
    <s v="CA-2017-139437"/>
    <d v="2017-07-03T00:00:00"/>
    <x v="3"/>
    <x v="7"/>
    <x v="21"/>
    <x v="2"/>
    <x v="4"/>
    <s v="Rob Dowd"/>
    <x v="0"/>
    <x v="33"/>
    <n v="90004"/>
    <s v="OFF-ST-10002485"/>
    <x v="1"/>
    <s v="Storage"/>
    <s v="Rogers Deluxe File Chest"/>
    <n v="88000"/>
    <x v="6"/>
    <x v="357"/>
    <n v="0"/>
    <n v="0"/>
    <n v="352000"/>
  </r>
  <r>
    <n v="3069"/>
    <s v="CA-2017-151484"/>
    <d v="2017-04-20T00:00:00"/>
    <x v="3"/>
    <x v="3"/>
    <x v="14"/>
    <x v="2"/>
    <x v="0"/>
    <s v="Cynthia Voltz"/>
    <x v="1"/>
    <x v="18"/>
    <n v="19120"/>
    <s v="FUR-FU-10001876"/>
    <x v="0"/>
    <s v="Furnishings"/>
    <s v="Computer Room Manger, 14&quot;"/>
    <n v="228000"/>
    <x v="0"/>
    <x v="338"/>
    <n v="0.2"/>
    <n v="91200"/>
    <n v="364800"/>
  </r>
  <r>
    <n v="3070"/>
    <s v="CA-2016-104150"/>
    <d v="2016-08-03T00:00:00"/>
    <x v="0"/>
    <x v="6"/>
    <x v="21"/>
    <x v="2"/>
    <x v="4"/>
    <s v="Alex Grayson"/>
    <x v="0"/>
    <x v="29"/>
    <n v="74133"/>
    <s v="OFF-EN-10002504"/>
    <x v="1"/>
    <s v="Envelopes"/>
    <s v="Tyvek  Top-Opening Peel &amp; Seel Envelopes, Plain White"/>
    <n v="22000"/>
    <x v="3"/>
    <x v="84"/>
    <n v="0"/>
    <n v="0"/>
    <n v="66000"/>
  </r>
  <r>
    <n v="3071"/>
    <s v="CA-2016-161025"/>
    <d v="2016-12-03T00:00:00"/>
    <x v="0"/>
    <x v="4"/>
    <x v="21"/>
    <x v="4"/>
    <x v="0"/>
    <s v="Gary McGarr"/>
    <x v="0"/>
    <x v="10"/>
    <n v="90049"/>
    <s v="OFF-ST-10001932"/>
    <x v="1"/>
    <s v="Storage"/>
    <s v="Fellowes Staxonsteel Drawer Files"/>
    <n v="773000"/>
    <x v="6"/>
    <x v="975"/>
    <n v="0"/>
    <n v="0"/>
    <n v="3092000"/>
  </r>
  <r>
    <n v="3072"/>
    <s v="CA-2014-103989"/>
    <d v="2014-03-19T00:00:00"/>
    <x v="2"/>
    <x v="10"/>
    <x v="12"/>
    <x v="2"/>
    <x v="1"/>
    <s v="Matt Connell"/>
    <x v="1"/>
    <x v="29"/>
    <n v="33801"/>
    <s v="TEC-PH-10004667"/>
    <x v="2"/>
    <s v="Phones"/>
    <s v="Cisco 8x8 Inc. 6753i IP Business Phone System"/>
    <n v="324000"/>
    <x v="3"/>
    <x v="279"/>
    <n v="0.2"/>
    <n v="194400"/>
    <n v="777600"/>
  </r>
  <r>
    <n v="3073"/>
    <s v="CA-2015-142433"/>
    <d v="2015-04-20T00:00:00"/>
    <x v="1"/>
    <x v="3"/>
    <x v="14"/>
    <x v="1"/>
    <x v="4"/>
    <s v="Erica Smith"/>
    <x v="0"/>
    <x v="12"/>
    <n v="77036"/>
    <s v="OFF-PA-10002377"/>
    <x v="1"/>
    <s v="Paper"/>
    <s v="Xerox 1916"/>
    <n v="23000"/>
    <x v="3"/>
    <x v="305"/>
    <n v="0.2"/>
    <n v="13800"/>
    <n v="55200"/>
  </r>
  <r>
    <n v="3074"/>
    <s v="CA-2015-132815"/>
    <d v="2015-09-19T00:00:00"/>
    <x v="1"/>
    <x v="8"/>
    <x v="12"/>
    <x v="1"/>
    <x v="0"/>
    <s v="Rick Wilson"/>
    <x v="1"/>
    <x v="22"/>
    <n v="90008"/>
    <s v="OFF-PA-10004530"/>
    <x v="1"/>
    <s v="Paper"/>
    <s v="Personal Creations Ink Jet Cards and Labels"/>
    <n v="92000"/>
    <x v="0"/>
    <x v="399"/>
    <n v="0"/>
    <n v="0"/>
    <n v="184000"/>
  </r>
  <r>
    <n v="3075"/>
    <s v="CA-2014-101266"/>
    <d v="2014-08-27T00:00:00"/>
    <x v="2"/>
    <x v="6"/>
    <x v="8"/>
    <x v="2"/>
    <x v="0"/>
    <s v="Michael Moore"/>
    <x v="0"/>
    <x v="0"/>
    <n v="22153"/>
    <s v="OFF-PA-10002986"/>
    <x v="1"/>
    <s v="Paper"/>
    <s v="Xerox 1898"/>
    <n v="47000"/>
    <x v="0"/>
    <x v="318"/>
    <n v="0"/>
    <n v="0"/>
    <n v="94000"/>
  </r>
  <r>
    <n v="3076"/>
    <s v="CA-2016-141523"/>
    <d v="2016-12-19T00:00:00"/>
    <x v="0"/>
    <x v="4"/>
    <x v="12"/>
    <x v="4"/>
    <x v="4"/>
    <s v="Mark Haberlin"/>
    <x v="1"/>
    <x v="27"/>
    <n v="10035"/>
    <s v="OFF-BI-10000948"/>
    <x v="1"/>
    <s v="Binders"/>
    <s v="GBC Laser Imprintable Binding System Covers, Desert Sand"/>
    <n v="12000"/>
    <x v="3"/>
    <x v="239"/>
    <n v="0.2"/>
    <n v="7200"/>
    <n v="28800"/>
  </r>
  <r>
    <n v="3077"/>
    <s v="US-2014-106299"/>
    <d v="2014-08-02T00:00:00"/>
    <x v="2"/>
    <x v="6"/>
    <x v="28"/>
    <x v="1"/>
    <x v="0"/>
    <s v="Nick Zandusky"/>
    <x v="2"/>
    <x v="33"/>
    <n v="65807"/>
    <s v="OFF-BI-10001758"/>
    <x v="1"/>
    <s v="Binders"/>
    <s v="Wilson Jones 14 Line Acrylic Coated Pressboard Data Binders"/>
    <n v="27000"/>
    <x v="1"/>
    <x v="23"/>
    <n v="0"/>
    <n v="0"/>
    <n v="135000"/>
  </r>
  <r>
    <n v="3078"/>
    <s v="CA-2015-158421"/>
    <d v="2015-09-21T00:00:00"/>
    <x v="1"/>
    <x v="8"/>
    <x v="30"/>
    <x v="4"/>
    <x v="0"/>
    <s v="Giulietta Baptist"/>
    <x v="0"/>
    <x v="7"/>
    <n v="29203"/>
    <s v="FUR-CH-10000309"/>
    <x v="0"/>
    <s v="Chairs"/>
    <s v="Global Comet Stacking Arm Chair"/>
    <n v="1691000"/>
    <x v="6"/>
    <x v="976"/>
    <n v="0"/>
    <n v="0"/>
    <n v="6764000"/>
  </r>
  <r>
    <n v="3079"/>
    <s v="CA-2016-143609"/>
    <d v="2016-12-11T00:00:00"/>
    <x v="0"/>
    <x v="4"/>
    <x v="2"/>
    <x v="1"/>
    <x v="4"/>
    <s v="Deborah Brumfield"/>
    <x v="2"/>
    <x v="23"/>
    <n v="97206"/>
    <s v="FUR-CH-10004218"/>
    <x v="0"/>
    <s v="Chairs"/>
    <s v="Global Fabric Manager's Chair, Dark Gray"/>
    <n v="404000"/>
    <x v="1"/>
    <x v="977"/>
    <n v="0.2"/>
    <n v="404000"/>
    <n v="1616000"/>
  </r>
  <r>
    <n v="3080"/>
    <s v="CA-2015-138331"/>
    <d v="2015-08-07T00:00:00"/>
    <x v="1"/>
    <x v="6"/>
    <x v="29"/>
    <x v="1"/>
    <x v="2"/>
    <s v="Jim Karlsson"/>
    <x v="0"/>
    <x v="27"/>
    <n v="19120"/>
    <s v="OFF-AR-10002952"/>
    <x v="1"/>
    <s v="Art"/>
    <s v="Stanley Contemporary Battery Pencil Sharpeners"/>
    <n v="121000"/>
    <x v="11"/>
    <x v="978"/>
    <n v="0.2"/>
    <n v="242000"/>
    <n v="968000"/>
  </r>
  <r>
    <n v="3081"/>
    <s v="CA-2015-138954"/>
    <d v="2015-11-15T00:00:00"/>
    <x v="1"/>
    <x v="0"/>
    <x v="4"/>
    <x v="3"/>
    <x v="0"/>
    <s v="Maya Herman"/>
    <x v="1"/>
    <x v="18"/>
    <n v="10035"/>
    <s v="OFF-ST-10003058"/>
    <x v="1"/>
    <s v="Storage"/>
    <s v="Eldon Mobile Mega Data Cart  Mega Stackable  Add-On Trays"/>
    <n v="119000"/>
    <x v="3"/>
    <x v="132"/>
    <n v="0"/>
    <n v="0"/>
    <n v="357000"/>
  </r>
  <r>
    <n v="3082"/>
    <s v="CA-2017-157903"/>
    <d v="2017-04-04T00:00:00"/>
    <x v="3"/>
    <x v="3"/>
    <x v="18"/>
    <x v="2"/>
    <x v="0"/>
    <s v="Anne McFarland"/>
    <x v="0"/>
    <x v="20"/>
    <n v="60016"/>
    <s v="TEC-PH-10004345"/>
    <x v="2"/>
    <s v="Phones"/>
    <s v="Cisco SPA 502G IP Phone"/>
    <n v="864000"/>
    <x v="6"/>
    <x v="821"/>
    <n v="0.2"/>
    <n v="691200"/>
    <n v="2764800"/>
  </r>
  <r>
    <n v="3083"/>
    <s v="CA-2016-157259"/>
    <d v="2016-12-24T00:00:00"/>
    <x v="0"/>
    <x v="4"/>
    <x v="16"/>
    <x v="1"/>
    <x v="1"/>
    <s v="Jessica Myrick"/>
    <x v="0"/>
    <x v="19"/>
    <n v="10035"/>
    <s v="FUR-FU-10003192"/>
    <x v="0"/>
    <s v="Furnishings"/>
    <s v="Luxo Adjustable Task Clamp Lamp"/>
    <n v="356000"/>
    <x v="5"/>
    <x v="256"/>
    <n v="0"/>
    <n v="0"/>
    <n v="3204000"/>
  </r>
  <r>
    <n v="3084"/>
    <s v="CA-2017-107986"/>
    <d v="2017-12-13T00:00:00"/>
    <x v="3"/>
    <x v="4"/>
    <x v="7"/>
    <x v="0"/>
    <x v="4"/>
    <s v="Mitch Webber"/>
    <x v="0"/>
    <x v="3"/>
    <n v="98103"/>
    <s v="OFF-ST-10001325"/>
    <x v="1"/>
    <s v="Storage"/>
    <s v="Sterilite Officeware Hinged File Box"/>
    <n v="17000"/>
    <x v="3"/>
    <x v="388"/>
    <n v="0"/>
    <n v="0"/>
    <n v="51000"/>
  </r>
  <r>
    <n v="3085"/>
    <s v="CA-2017-104927"/>
    <d v="2017-12-22T00:00:00"/>
    <x v="3"/>
    <x v="4"/>
    <x v="6"/>
    <x v="2"/>
    <x v="4"/>
    <s v="Alex Grayson"/>
    <x v="0"/>
    <x v="7"/>
    <n v="77095"/>
    <s v="OFF-PA-10000019"/>
    <x v="1"/>
    <s v="Paper"/>
    <s v="Xerox 1931"/>
    <n v="39000"/>
    <x v="1"/>
    <x v="512"/>
    <n v="0.2"/>
    <n v="39000"/>
    <n v="156000"/>
  </r>
  <r>
    <n v="3086"/>
    <s v="CA-2017-113453"/>
    <d v="2017-10-21T00:00:00"/>
    <x v="3"/>
    <x v="2"/>
    <x v="30"/>
    <x v="3"/>
    <x v="0"/>
    <s v="Charles McCrossin"/>
    <x v="0"/>
    <x v="20"/>
    <n v="19143"/>
    <s v="TEC-PH-10004165"/>
    <x v="2"/>
    <s v="Phones"/>
    <s v="Mitel MiVoice 5330e IP Phone"/>
    <n v="1100000"/>
    <x v="0"/>
    <x v="979"/>
    <n v="0.4"/>
    <n v="880000"/>
    <n v="1320000"/>
  </r>
  <r>
    <n v="3087"/>
    <s v="CA-2015-149909"/>
    <d v="2015-11-13T00:00:00"/>
    <x v="1"/>
    <x v="0"/>
    <x v="7"/>
    <x v="1"/>
    <x v="0"/>
    <s v="Russell Applegate"/>
    <x v="0"/>
    <x v="32"/>
    <n v="47201"/>
    <s v="OFF-PA-10000726"/>
    <x v="1"/>
    <s v="Paper"/>
    <s v="Black Print Carbonless Snap-Off Rapid Letter, 8 1/2&quot; x 7&quot;"/>
    <n v="10000"/>
    <x v="2"/>
    <x v="148"/>
    <n v="0"/>
    <n v="0"/>
    <n v="70000"/>
  </r>
  <r>
    <n v="3088"/>
    <s v="CA-2015-146675"/>
    <d v="2015-04-16T00:00:00"/>
    <x v="1"/>
    <x v="3"/>
    <x v="9"/>
    <x v="4"/>
    <x v="3"/>
    <s v="Sarah Brown"/>
    <x v="0"/>
    <x v="1"/>
    <n v="60201"/>
    <s v="TEC-CO-10001766"/>
    <x v="2"/>
    <s v="Copiers"/>
    <s v="Canon PC940 Copier"/>
    <n v="1440000"/>
    <x v="6"/>
    <x v="491"/>
    <n v="0.2"/>
    <n v="1152000"/>
    <n v="4608000"/>
  </r>
  <r>
    <n v="3089"/>
    <s v="CA-2016-118332"/>
    <d v="2016-12-16T00:00:00"/>
    <x v="0"/>
    <x v="4"/>
    <x v="9"/>
    <x v="0"/>
    <x v="4"/>
    <s v="Pete Kriz"/>
    <x v="0"/>
    <x v="2"/>
    <n v="92307"/>
    <s v="FUR-CH-10001708"/>
    <x v="0"/>
    <s v="Chairs"/>
    <s v="Office Star - Contemporary Swivel Chair with Padded Adjustable Arms and Flex Back"/>
    <n v="1269000"/>
    <x v="1"/>
    <x v="980"/>
    <n v="0.2"/>
    <n v="1269000"/>
    <n v="5076000"/>
  </r>
  <r>
    <n v="3090"/>
    <s v="CA-2016-133669"/>
    <d v="2016-10-21T00:00:00"/>
    <x v="0"/>
    <x v="2"/>
    <x v="30"/>
    <x v="1"/>
    <x v="0"/>
    <s v="Susan Vittorini"/>
    <x v="0"/>
    <x v="28"/>
    <n v="43229"/>
    <s v="TEC-PH-10001305"/>
    <x v="2"/>
    <s v="Phones"/>
    <s v="Panasonic KX TS208W Corded phone"/>
    <n v="441000"/>
    <x v="7"/>
    <x v="981"/>
    <n v="0.4"/>
    <n v="1411200"/>
    <n v="2116800"/>
  </r>
  <r>
    <n v="3091"/>
    <s v="CA-2017-145660"/>
    <d v="2017-12-01T00:00:00"/>
    <x v="3"/>
    <x v="4"/>
    <x v="26"/>
    <x v="2"/>
    <x v="0"/>
    <s v="Matthew Grinstein"/>
    <x v="2"/>
    <x v="32"/>
    <n v="43302"/>
    <s v="FUR-FU-10002885"/>
    <x v="0"/>
    <s v="Furnishings"/>
    <s v="Magna Visual Magnetic Picture Hangers"/>
    <n v="10000"/>
    <x v="0"/>
    <x v="40"/>
    <n v="0.2"/>
    <n v="4000"/>
    <n v="16000"/>
  </r>
  <r>
    <n v="3092"/>
    <s v="CA-2016-133697"/>
    <d v="2016-10-20T00:00:00"/>
    <x v="0"/>
    <x v="2"/>
    <x v="14"/>
    <x v="0"/>
    <x v="4"/>
    <s v="Chuck Magee"/>
    <x v="0"/>
    <x v="30"/>
    <n v="77095"/>
    <s v="OFF-PA-10000726"/>
    <x v="1"/>
    <s v="Paper"/>
    <s v="Black Print Carbonless Snap-Off Rapid Letter, 8 1/2&quot; x 7&quot;"/>
    <n v="10000"/>
    <x v="2"/>
    <x v="148"/>
    <n v="0.2"/>
    <n v="14000"/>
    <n v="56000"/>
  </r>
  <r>
    <n v="3093"/>
    <s v="CA-2017-148138"/>
    <d v="2017-09-29T00:00:00"/>
    <x v="3"/>
    <x v="8"/>
    <x v="25"/>
    <x v="1"/>
    <x v="4"/>
    <s v="Michelle Ellison"/>
    <x v="1"/>
    <x v="10"/>
    <n v="43302"/>
    <s v="OFF-ST-10000563"/>
    <x v="1"/>
    <s v="Storage"/>
    <s v="Fellowes Bankers Box Stor/Drawer Steel Plus"/>
    <n v="103000"/>
    <x v="0"/>
    <x v="982"/>
    <n v="0.2"/>
    <n v="41200"/>
    <n v="164800"/>
  </r>
  <r>
    <n v="3094"/>
    <s v="CA-2017-119809"/>
    <d v="2017-08-18T00:00:00"/>
    <x v="3"/>
    <x v="6"/>
    <x v="15"/>
    <x v="1"/>
    <x v="4"/>
    <s v="Yana Sorensen"/>
    <x v="1"/>
    <x v="23"/>
    <n v="98103"/>
    <s v="OFF-BI-10003925"/>
    <x v="1"/>
    <s v="Binders"/>
    <s v="Fellowes PB300 Plastic Comb Binding Machine"/>
    <n v="2716000"/>
    <x v="5"/>
    <x v="983"/>
    <n v="0.2"/>
    <n v="4888800"/>
    <n v="19555200"/>
  </r>
  <r>
    <n v="3095"/>
    <s v="CA-2017-149944"/>
    <d v="2017-11-12T00:00:00"/>
    <x v="3"/>
    <x v="0"/>
    <x v="1"/>
    <x v="0"/>
    <x v="4"/>
    <s v="Maria Bertelson"/>
    <x v="0"/>
    <x v="15"/>
    <n v="98632"/>
    <s v="OFF-FA-10003495"/>
    <x v="1"/>
    <s v="Fasteners"/>
    <s v="Staples"/>
    <n v="7000"/>
    <x v="3"/>
    <x v="67"/>
    <n v="0"/>
    <n v="0"/>
    <n v="21000"/>
  </r>
  <r>
    <n v="3096"/>
    <s v="CA-2014-128538"/>
    <d v="2014-10-11T00:00:00"/>
    <x v="2"/>
    <x v="2"/>
    <x v="2"/>
    <x v="0"/>
    <x v="4"/>
    <s v="Alan Shonely"/>
    <x v="0"/>
    <x v="0"/>
    <n v="90278"/>
    <s v="OFF-EN-10001219"/>
    <x v="1"/>
    <s v="Envelopes"/>
    <s v="#10- 4 1/8&quot; x 9 1/2&quot; Security-Tint Envelopes"/>
    <n v="25000"/>
    <x v="8"/>
    <x v="475"/>
    <n v="0"/>
    <n v="0"/>
    <n v="25000"/>
  </r>
  <r>
    <n v="3097"/>
    <s v="CA-2015-161711"/>
    <d v="2015-11-28T00:00:00"/>
    <x v="1"/>
    <x v="0"/>
    <x v="22"/>
    <x v="2"/>
    <x v="0"/>
    <s v="Mark Cousins"/>
    <x v="1"/>
    <x v="17"/>
    <n v="10035"/>
    <s v="FUR-FU-10000087"/>
    <x v="0"/>
    <s v="Furnishings"/>
    <s v="Executive Impressions 14&quot; Two-Color Numerals Wall Clock"/>
    <n v="69000"/>
    <x v="3"/>
    <x v="269"/>
    <n v="0"/>
    <n v="0"/>
    <n v="207000"/>
  </r>
  <r>
    <n v="3098"/>
    <s v="US-2015-129553"/>
    <d v="2015-07-27T00:00:00"/>
    <x v="1"/>
    <x v="7"/>
    <x v="8"/>
    <x v="1"/>
    <x v="0"/>
    <s v="Patrick Gardner"/>
    <x v="0"/>
    <x v="31"/>
    <n v="40214"/>
    <s v="TEC-PH-10004897"/>
    <x v="2"/>
    <s v="Phones"/>
    <s v="Mediabridge Sport Armband iPhone 5s"/>
    <n v="70000"/>
    <x v="3"/>
    <x v="277"/>
    <n v="0"/>
    <n v="0"/>
    <n v="210000"/>
  </r>
  <r>
    <n v="3099"/>
    <s v="CA-2016-160220"/>
    <d v="2016-10-20T00:00:00"/>
    <x v="0"/>
    <x v="2"/>
    <x v="14"/>
    <x v="1"/>
    <x v="0"/>
    <s v="Joy Smith"/>
    <x v="0"/>
    <x v="18"/>
    <n v="48183"/>
    <s v="TEC-PH-10001300"/>
    <x v="2"/>
    <s v="Phones"/>
    <s v="iKross Bluetooth Portable Keyboard + Cell Phone Stand Holder + Brush for Apple iPhone 5S 5C 5, 4S 4"/>
    <n v="34000"/>
    <x v="4"/>
    <x v="521"/>
    <n v="0"/>
    <n v="0"/>
    <n v="204000"/>
  </r>
  <r>
    <n v="3100"/>
    <s v="US-2017-157224"/>
    <d v="2017-09-14T00:00:00"/>
    <x v="3"/>
    <x v="8"/>
    <x v="19"/>
    <x v="2"/>
    <x v="3"/>
    <s v="Joy Bell-"/>
    <x v="0"/>
    <x v="28"/>
    <n v="90045"/>
    <s v="OFF-LA-10000121"/>
    <x v="1"/>
    <s v="Labels"/>
    <s v="Avery 48"/>
    <n v="16000"/>
    <x v="5"/>
    <x v="11"/>
    <n v="0"/>
    <n v="0"/>
    <n v="144000"/>
  </r>
  <r>
    <n v="3101"/>
    <s v="CA-2017-140627"/>
    <d v="2017-12-23T00:00:00"/>
    <x v="3"/>
    <x v="4"/>
    <x v="27"/>
    <x v="0"/>
    <x v="3"/>
    <s v="Darren Koutras"/>
    <x v="0"/>
    <x v="36"/>
    <n v="37075"/>
    <s v="FUR-FU-10000087"/>
    <x v="0"/>
    <s v="Furnishings"/>
    <s v="Executive Impressions 14&quot; Two-Color Numerals Wall Clock"/>
    <n v="69000"/>
    <x v="6"/>
    <x v="382"/>
    <n v="0.2"/>
    <n v="55200"/>
    <n v="220800"/>
  </r>
  <r>
    <n v="3102"/>
    <s v="CA-2015-133445"/>
    <d v="2015-10-05T00:00:00"/>
    <x v="1"/>
    <x v="2"/>
    <x v="5"/>
    <x v="2"/>
    <x v="0"/>
    <s v="Jeremy Farry"/>
    <x v="0"/>
    <x v="9"/>
    <n v="97206"/>
    <s v="FUR-BO-10003660"/>
    <x v="0"/>
    <s v="Bookcases"/>
    <s v="Bush Cubix Collection Bookcases, Fully Assembled"/>
    <n v="67000"/>
    <x v="8"/>
    <x v="984"/>
    <n v="0.7"/>
    <n v="46900"/>
    <n v="20100"/>
  </r>
  <r>
    <n v="3103"/>
    <s v="CA-2014-148782"/>
    <d v="2014-11-02T00:00:00"/>
    <x v="2"/>
    <x v="0"/>
    <x v="28"/>
    <x v="1"/>
    <x v="0"/>
    <s v="Patrick O'Brill"/>
    <x v="0"/>
    <x v="36"/>
    <n v="75061"/>
    <s v="TEC-PH-10002923"/>
    <x v="2"/>
    <s v="Phones"/>
    <s v="Logitech B530 USB Headset - headset - Full size, Binaural"/>
    <n v="30000"/>
    <x v="3"/>
    <x v="15"/>
    <n v="0.2"/>
    <n v="18000"/>
    <n v="72000"/>
  </r>
  <r>
    <n v="3104"/>
    <s v="CA-2016-148208"/>
    <d v="2016-01-22T00:00:00"/>
    <x v="0"/>
    <x v="9"/>
    <x v="6"/>
    <x v="3"/>
    <x v="0"/>
    <s v="Bradley Talbott"/>
    <x v="2"/>
    <x v="12"/>
    <n v="44105"/>
    <s v="TEC-PH-10004093"/>
    <x v="2"/>
    <s v="Phones"/>
    <s v="Panasonic Kx-TS550"/>
    <n v="148000"/>
    <x v="6"/>
    <x v="18"/>
    <n v="0.4"/>
    <n v="236800"/>
    <n v="355200"/>
  </r>
  <r>
    <n v="3105"/>
    <s v="CA-2017-127656"/>
    <d v="2017-07-11T00:00:00"/>
    <x v="3"/>
    <x v="7"/>
    <x v="2"/>
    <x v="0"/>
    <x v="4"/>
    <s v="Natalie Webber"/>
    <x v="0"/>
    <x v="7"/>
    <n v="50701"/>
    <s v="OFF-AR-10001166"/>
    <x v="1"/>
    <s v="Art"/>
    <s v="Staples in misc. colors"/>
    <n v="23000"/>
    <x v="6"/>
    <x v="21"/>
    <n v="0"/>
    <n v="0"/>
    <n v="92000"/>
  </r>
  <r>
    <n v="3106"/>
    <s v="US-2017-142188"/>
    <d v="2017-09-11T00:00:00"/>
    <x v="3"/>
    <x v="8"/>
    <x v="2"/>
    <x v="0"/>
    <x v="4"/>
    <s v="Jennifer Ferguson"/>
    <x v="0"/>
    <x v="8"/>
    <n v="98105"/>
    <s v="FUR-CH-10003199"/>
    <x v="0"/>
    <s v="Chairs"/>
    <s v="Office Star - Contemporary Task Swivel Chair"/>
    <n v="600000"/>
    <x v="0"/>
    <x v="206"/>
    <n v="0.2"/>
    <n v="240000"/>
    <n v="960000"/>
  </r>
  <r>
    <n v="3107"/>
    <s v="CA-2016-144400"/>
    <d v="2016-02-23T00:00:00"/>
    <x v="0"/>
    <x v="11"/>
    <x v="27"/>
    <x v="0"/>
    <x v="4"/>
    <s v="Alyssa Crouse"/>
    <x v="1"/>
    <x v="33"/>
    <n v="19120"/>
    <s v="OFF-EN-10004386"/>
    <x v="1"/>
    <s v="Envelopes"/>
    <s v="Recycled Interoffice Envelopes with String and Button Closure, 10 x 13"/>
    <n v="48000"/>
    <x v="3"/>
    <x v="11"/>
    <n v="0.2"/>
    <n v="28800"/>
    <n v="115200"/>
  </r>
  <r>
    <n v="3108"/>
    <s v="US-2016-155180"/>
    <d v="2016-01-22T00:00:00"/>
    <x v="0"/>
    <x v="9"/>
    <x v="6"/>
    <x v="3"/>
    <x v="0"/>
    <s v="Toby Braunhardt"/>
    <x v="0"/>
    <x v="21"/>
    <n v="10009"/>
    <s v="OFF-BI-10004506"/>
    <x v="1"/>
    <s v="Binders"/>
    <s v="Wilson Jones data.warehouse D-Ring Binders with DublLock"/>
    <n v="20000"/>
    <x v="6"/>
    <x v="191"/>
    <n v="0.2"/>
    <n v="16000"/>
    <n v="64000"/>
  </r>
  <r>
    <n v="3109"/>
    <s v="CA-2015-134075"/>
    <d v="2015-12-12T00:00:00"/>
    <x v="1"/>
    <x v="4"/>
    <x v="1"/>
    <x v="1"/>
    <x v="0"/>
    <s v="Helen Abelman"/>
    <x v="0"/>
    <x v="32"/>
    <n v="95123"/>
    <s v="FUR-FU-10004597"/>
    <x v="0"/>
    <s v="Furnishings"/>
    <s v="Eldon Cleatmat Chair Mats for Medium Pile Carpets"/>
    <n v="45000"/>
    <x v="3"/>
    <x v="23"/>
    <n v="0"/>
    <n v="0"/>
    <n v="135000"/>
  </r>
  <r>
    <n v="3110"/>
    <s v="US-2016-131912"/>
    <d v="2016-10-29T00:00:00"/>
    <x v="0"/>
    <x v="2"/>
    <x v="25"/>
    <x v="4"/>
    <x v="0"/>
    <s v="Logan Haushalter"/>
    <x v="0"/>
    <x v="8"/>
    <n v="90008"/>
    <s v="OFF-BI-10004236"/>
    <x v="1"/>
    <s v="Binders"/>
    <s v="XtraLife ClearVue Slant-D Ring Binder, White, 3&quot;"/>
    <n v="18000"/>
    <x v="8"/>
    <x v="9"/>
    <n v="0.2"/>
    <n v="3600"/>
    <n v="14400"/>
  </r>
  <r>
    <n v="3111"/>
    <s v="CA-2017-141572"/>
    <d v="2017-05-28T00:00:00"/>
    <x v="3"/>
    <x v="5"/>
    <x v="22"/>
    <x v="1"/>
    <x v="4"/>
    <s v="Lori Olson"/>
    <x v="1"/>
    <x v="28"/>
    <n v="3301"/>
    <s v="FUR-FU-10001185"/>
    <x v="0"/>
    <s v="Furnishings"/>
    <s v="Advantus Employee of the Month Certificate Frame, 11 x 13-1/2"/>
    <n v="186000"/>
    <x v="7"/>
    <x v="985"/>
    <n v="0"/>
    <n v="0"/>
    <n v="1488000"/>
  </r>
  <r>
    <n v="3112"/>
    <s v="CA-2014-134621"/>
    <d v="2014-12-21T00:00:00"/>
    <x v="2"/>
    <x v="4"/>
    <x v="30"/>
    <x v="1"/>
    <x v="0"/>
    <s v="Dennis Pardue"/>
    <x v="2"/>
    <x v="1"/>
    <n v="38401"/>
    <s v="OFF-BI-10000977"/>
    <x v="1"/>
    <s v="Binders"/>
    <s v="Ibico Plastic Spiral Binding Combs"/>
    <n v="92000"/>
    <x v="0"/>
    <x v="399"/>
    <n v="0.7"/>
    <n v="128799.99999999999"/>
    <n v="55200.000000000015"/>
  </r>
  <r>
    <n v="3113"/>
    <s v="CA-2016-165561"/>
    <d v="2016-11-24T00:00:00"/>
    <x v="0"/>
    <x v="0"/>
    <x v="16"/>
    <x v="1"/>
    <x v="4"/>
    <s v="Clay Rozendal"/>
    <x v="2"/>
    <x v="32"/>
    <n v="98006"/>
    <s v="OFF-SU-10004782"/>
    <x v="1"/>
    <s v="Supplies"/>
    <s v="Elite 5&quot; Scissors"/>
    <n v="34000"/>
    <x v="3"/>
    <x v="629"/>
    <n v="0"/>
    <n v="0"/>
    <n v="102000"/>
  </r>
  <r>
    <n v="3114"/>
    <s v="CA-2015-112305"/>
    <d v="2015-11-20T00:00:00"/>
    <x v="1"/>
    <x v="0"/>
    <x v="14"/>
    <x v="2"/>
    <x v="4"/>
    <s v="Katrina Bavinger"/>
    <x v="2"/>
    <x v="14"/>
    <n v="98105"/>
    <s v="OFF-AR-10002067"/>
    <x v="1"/>
    <s v="Art"/>
    <s v="Newell 334"/>
    <n v="100000"/>
    <x v="4"/>
    <x v="49"/>
    <n v="0"/>
    <n v="0"/>
    <n v="600000"/>
  </r>
  <r>
    <n v="3115"/>
    <s v="CA-2017-121580"/>
    <d v="2017-05-29T00:00:00"/>
    <x v="3"/>
    <x v="5"/>
    <x v="25"/>
    <x v="0"/>
    <x v="0"/>
    <s v="Maris LaWare"/>
    <x v="0"/>
    <x v="21"/>
    <n v="47201"/>
    <s v="OFF-BI-10000632"/>
    <x v="1"/>
    <s v="Binders"/>
    <s v="Satellite Sectional Post Binders"/>
    <n v="313000"/>
    <x v="8"/>
    <x v="986"/>
    <n v="0"/>
    <n v="0"/>
    <n v="313000"/>
  </r>
  <r>
    <n v="3116"/>
    <s v="CA-2014-101147"/>
    <d v="2014-12-02T00:00:00"/>
    <x v="2"/>
    <x v="4"/>
    <x v="28"/>
    <x v="3"/>
    <x v="0"/>
    <s v="Matt Collins"/>
    <x v="0"/>
    <x v="23"/>
    <n v="60623"/>
    <s v="OFF-AP-10004249"/>
    <x v="1"/>
    <s v="Appliances"/>
    <s v="Staple holder"/>
    <n v="36000"/>
    <x v="8"/>
    <x v="239"/>
    <n v="0.8"/>
    <n v="28800"/>
    <n v="7200"/>
  </r>
  <r>
    <n v="3117"/>
    <s v="CA-2014-165806"/>
    <d v="2014-04-07T00:00:00"/>
    <x v="2"/>
    <x v="3"/>
    <x v="29"/>
    <x v="2"/>
    <x v="4"/>
    <s v="Valerie Mitchum"/>
    <x v="2"/>
    <x v="0"/>
    <n v="30062"/>
    <s v="OFF-PA-10003441"/>
    <x v="1"/>
    <s v="Paper"/>
    <s v="Xerox 226"/>
    <n v="59000"/>
    <x v="5"/>
    <x v="245"/>
    <n v="0"/>
    <n v="0"/>
    <n v="531000"/>
  </r>
  <r>
    <n v="3118"/>
    <s v="CA-2015-151624"/>
    <d v="2015-09-08T00:00:00"/>
    <x v="1"/>
    <x v="8"/>
    <x v="0"/>
    <x v="4"/>
    <x v="0"/>
    <s v="Victoria Wilson"/>
    <x v="1"/>
    <x v="33"/>
    <n v="36116"/>
    <s v="FUR-FU-10001731"/>
    <x v="0"/>
    <s v="Furnishings"/>
    <s v="Acrylic Self-Standing Desk Frames"/>
    <n v="9000"/>
    <x v="7"/>
    <x v="126"/>
    <n v="0"/>
    <n v="0"/>
    <n v="72000"/>
  </r>
  <r>
    <n v="3119"/>
    <s v="CA-2017-139444"/>
    <d v="2017-09-09T00:00:00"/>
    <x v="3"/>
    <x v="8"/>
    <x v="3"/>
    <x v="2"/>
    <x v="3"/>
    <s v="Grace Kelly"/>
    <x v="1"/>
    <x v="13"/>
    <n v="75023"/>
    <s v="OFF-LA-10000134"/>
    <x v="1"/>
    <s v="Labels"/>
    <s v="Avery 511"/>
    <n v="10000"/>
    <x v="6"/>
    <x v="144"/>
    <n v="0.2"/>
    <n v="8000"/>
    <n v="32000"/>
  </r>
  <r>
    <n v="3120"/>
    <s v="CA-2015-133977"/>
    <d v="2015-09-06T00:00:00"/>
    <x v="1"/>
    <x v="8"/>
    <x v="24"/>
    <x v="3"/>
    <x v="0"/>
    <s v="Alyssa Tate"/>
    <x v="2"/>
    <x v="3"/>
    <n v="33319"/>
    <s v="OFF-BI-10003166"/>
    <x v="1"/>
    <s v="Binders"/>
    <s v="GBC Plasticlear Binding Covers"/>
    <n v="11000"/>
    <x v="8"/>
    <x v="296"/>
    <n v="0.7"/>
    <n v="7699.9999999999991"/>
    <n v="3300.0000000000009"/>
  </r>
  <r>
    <n v="3121"/>
    <s v="CA-2017-141425"/>
    <d v="2017-11-02T00:00:00"/>
    <x v="3"/>
    <x v="0"/>
    <x v="28"/>
    <x v="2"/>
    <x v="4"/>
    <s v="Anthony Rawles"/>
    <x v="1"/>
    <x v="14"/>
    <n v="43229"/>
    <s v="OFF-SU-10000646"/>
    <x v="1"/>
    <s v="Supplies"/>
    <s v="Premier Automatic Letter Opener"/>
    <n v="385000"/>
    <x v="0"/>
    <x v="344"/>
    <n v="0.2"/>
    <n v="154000"/>
    <n v="616000"/>
  </r>
  <r>
    <n v="3122"/>
    <s v="CA-2015-133536"/>
    <d v="2015-03-28T00:00:00"/>
    <x v="1"/>
    <x v="10"/>
    <x v="22"/>
    <x v="0"/>
    <x v="0"/>
    <s v="John Huston"/>
    <x v="0"/>
    <x v="16"/>
    <n v="10009"/>
    <s v="OFF-EN-10004459"/>
    <x v="1"/>
    <s v="Envelopes"/>
    <s v="Security-Tint Envelopes"/>
    <n v="23000"/>
    <x v="3"/>
    <x v="305"/>
    <n v="0"/>
    <n v="0"/>
    <n v="69000"/>
  </r>
  <r>
    <n v="3123"/>
    <s v="CA-2015-150441"/>
    <d v="2015-08-13T00:00:00"/>
    <x v="1"/>
    <x v="6"/>
    <x v="7"/>
    <x v="2"/>
    <x v="0"/>
    <s v="Ralph Arnett"/>
    <x v="0"/>
    <x v="5"/>
    <n v="47374"/>
    <s v="OFF-BI-10003529"/>
    <x v="1"/>
    <s v="Binders"/>
    <s v="Avery Round Ring Poly Binders"/>
    <n v="1000"/>
    <x v="6"/>
    <x v="75"/>
    <n v="0"/>
    <n v="0"/>
    <n v="4000"/>
  </r>
  <r>
    <n v="3124"/>
    <s v="CA-2015-162607"/>
    <d v="2015-05-12T00:00:00"/>
    <x v="1"/>
    <x v="5"/>
    <x v="1"/>
    <x v="0"/>
    <x v="0"/>
    <s v="Rose O'Brian"/>
    <x v="0"/>
    <x v="25"/>
    <n v="98115"/>
    <s v="OFF-BI-10002949"/>
    <x v="1"/>
    <s v="Binders"/>
    <s v="Prestige Round Ring Binders"/>
    <n v="10000"/>
    <x v="3"/>
    <x v="1"/>
    <n v="0.2"/>
    <n v="6000"/>
    <n v="24000"/>
  </r>
  <r>
    <n v="3125"/>
    <s v="CA-2017-103506"/>
    <d v="2017-07-23T00:00:00"/>
    <x v="3"/>
    <x v="7"/>
    <x v="27"/>
    <x v="0"/>
    <x v="0"/>
    <s v="Lisa Ryan"/>
    <x v="1"/>
    <x v="9"/>
    <n v="11561"/>
    <s v="OFF-LA-10001158"/>
    <x v="1"/>
    <s v="Labels"/>
    <s v="Avery Address/Shipping Labels for Typewriters, 4&quot; x 2&quot;"/>
    <n v="21000"/>
    <x v="6"/>
    <x v="51"/>
    <n v="0"/>
    <n v="0"/>
    <n v="84000"/>
  </r>
  <r>
    <n v="3126"/>
    <s v="CA-2016-132479"/>
    <d v="2016-09-24T00:00:00"/>
    <x v="0"/>
    <x v="8"/>
    <x v="16"/>
    <x v="3"/>
    <x v="0"/>
    <s v="Michael Kennedy"/>
    <x v="1"/>
    <x v="30"/>
    <n v="61107"/>
    <s v="OFF-BI-10004584"/>
    <x v="1"/>
    <s v="Binders"/>
    <s v="GBC ProClick 150 Presentation Binding System"/>
    <n v="190000"/>
    <x v="2"/>
    <x v="987"/>
    <n v="0.8"/>
    <n v="1064000"/>
    <n v="266000"/>
  </r>
  <r>
    <n v="3127"/>
    <s v="CA-2017-160724"/>
    <d v="2017-05-05T00:00:00"/>
    <x v="3"/>
    <x v="5"/>
    <x v="5"/>
    <x v="3"/>
    <x v="0"/>
    <s v="Yana Sorensen"/>
    <x v="1"/>
    <x v="30"/>
    <n v="31907"/>
    <s v="OFF-BI-10004965"/>
    <x v="1"/>
    <s v="Binders"/>
    <s v="Ibico Covers for Plastic or Wire Binding Elements"/>
    <n v="35000"/>
    <x v="3"/>
    <x v="82"/>
    <n v="0"/>
    <n v="0"/>
    <n v="105000"/>
  </r>
  <r>
    <n v="3128"/>
    <s v="US-2016-115952"/>
    <d v="2016-10-06T00:00:00"/>
    <x v="0"/>
    <x v="2"/>
    <x v="24"/>
    <x v="3"/>
    <x v="0"/>
    <s v="Jonathan Howell"/>
    <x v="0"/>
    <x v="32"/>
    <n v="74133"/>
    <s v="OFF-BI-10004654"/>
    <x v="1"/>
    <s v="Binders"/>
    <s v="Avery Binding System Hidden Tab Executive Style Index Sets"/>
    <n v="5000"/>
    <x v="1"/>
    <x v="475"/>
    <n v="0"/>
    <n v="0"/>
    <n v="25000"/>
  </r>
  <r>
    <n v="3129"/>
    <s v="CA-2014-146731"/>
    <d v="2014-11-03T00:00:00"/>
    <x v="2"/>
    <x v="0"/>
    <x v="21"/>
    <x v="1"/>
    <x v="0"/>
    <s v="Annie Thurman"/>
    <x v="0"/>
    <x v="12"/>
    <n v="37211"/>
    <s v="OFF-PA-10000141"/>
    <x v="1"/>
    <s v="Paper"/>
    <s v="Ampad Evidence Wirebond Steno Books, 6&quot; x 9&quot;"/>
    <n v="4000"/>
    <x v="0"/>
    <x v="100"/>
    <n v="0.2"/>
    <n v="1600"/>
    <n v="6400"/>
  </r>
  <r>
    <n v="3130"/>
    <s v="CA-2015-115392"/>
    <d v="2015-10-01T00:00:00"/>
    <x v="1"/>
    <x v="2"/>
    <x v="26"/>
    <x v="1"/>
    <x v="0"/>
    <s v="Robert Marley"/>
    <x v="2"/>
    <x v="24"/>
    <n v="2138"/>
    <s v="TEC-PH-10002496"/>
    <x v="2"/>
    <s v="Phones"/>
    <s v="Cisco SPA301"/>
    <n v="375000"/>
    <x v="0"/>
    <x v="274"/>
    <n v="0"/>
    <n v="0"/>
    <n v="750000"/>
  </r>
  <r>
    <n v="3131"/>
    <s v="CA-2017-102379"/>
    <d v="2017-12-02T00:00:00"/>
    <x v="3"/>
    <x v="4"/>
    <x v="28"/>
    <x v="1"/>
    <x v="0"/>
    <s v="Brenda Bowman"/>
    <x v="1"/>
    <x v="0"/>
    <n v="94601"/>
    <s v="TEC-PH-10001448"/>
    <x v="2"/>
    <s v="Phones"/>
    <s v="Anker Astro 15000mAh USB Portable Charger"/>
    <n v="150000"/>
    <x v="8"/>
    <x v="319"/>
    <n v="0.2"/>
    <n v="30000"/>
    <n v="120000"/>
  </r>
  <r>
    <n v="3132"/>
    <s v="CA-2017-149706"/>
    <d v="2017-12-11T00:00:00"/>
    <x v="3"/>
    <x v="4"/>
    <x v="2"/>
    <x v="3"/>
    <x v="0"/>
    <s v="Alejandro Savely"/>
    <x v="1"/>
    <x v="17"/>
    <n v="60067"/>
    <s v="TEC-AC-10001284"/>
    <x v="2"/>
    <s v="Accessories"/>
    <s v="Enermax Briskie RF Wireless Keyboard and Mouse Combo"/>
    <n v="63000"/>
    <x v="2"/>
    <x v="235"/>
    <n v="0.2"/>
    <n v="88200"/>
    <n v="352800"/>
  </r>
  <r>
    <n v="3133"/>
    <s v="US-2016-139087"/>
    <d v="2016-07-17T00:00:00"/>
    <x v="0"/>
    <x v="7"/>
    <x v="11"/>
    <x v="2"/>
    <x v="2"/>
    <s v="Dennis Kane"/>
    <x v="0"/>
    <x v="7"/>
    <n v="98105"/>
    <s v="FUR-FU-10001847"/>
    <x v="0"/>
    <s v="Furnishings"/>
    <s v="Eldon Image Series Black Desk Accessories"/>
    <n v="4000"/>
    <x v="3"/>
    <x v="92"/>
    <n v="0"/>
    <n v="0"/>
    <n v="12000"/>
  </r>
  <r>
    <n v="3134"/>
    <s v="CA-2017-152226"/>
    <d v="2017-05-12T00:00:00"/>
    <x v="3"/>
    <x v="5"/>
    <x v="1"/>
    <x v="0"/>
    <x v="0"/>
    <s v="Jonathan Howell"/>
    <x v="0"/>
    <x v="9"/>
    <n v="45231"/>
    <s v="OFF-LA-10000443"/>
    <x v="1"/>
    <s v="Labels"/>
    <s v="Avery 501"/>
    <n v="8000"/>
    <x v="0"/>
    <x v="78"/>
    <n v="0.2"/>
    <n v="3200"/>
    <n v="12800"/>
  </r>
  <r>
    <n v="3135"/>
    <s v="CA-2015-116484"/>
    <d v="2015-11-20T00:00:00"/>
    <x v="1"/>
    <x v="0"/>
    <x v="14"/>
    <x v="2"/>
    <x v="0"/>
    <s v="Jamie Kunitz"/>
    <x v="0"/>
    <x v="6"/>
    <n v="43302"/>
    <s v="FUR-FU-10002874"/>
    <x v="0"/>
    <s v="Furnishings"/>
    <s v="Ultra Commercial Grade Dual Valve Door Closer"/>
    <n v="64000"/>
    <x v="0"/>
    <x v="562"/>
    <n v="0.2"/>
    <n v="25600"/>
    <n v="102400"/>
  </r>
  <r>
    <n v="3136"/>
    <s v="CA-2016-100944"/>
    <d v="2016-09-24T00:00:00"/>
    <x v="0"/>
    <x v="8"/>
    <x v="16"/>
    <x v="4"/>
    <x v="0"/>
    <s v="Edward Hooks"/>
    <x v="1"/>
    <x v="5"/>
    <n v="90049"/>
    <s v="OFF-EN-10001453"/>
    <x v="1"/>
    <s v="Envelopes"/>
    <s v="Tyvek Interoffice Envelopes, 9 1/2&quot; x 12 1/2&quot;, 100/Box"/>
    <n v="183000"/>
    <x v="1"/>
    <x v="988"/>
    <n v="0"/>
    <n v="0"/>
    <n v="915000"/>
  </r>
  <r>
    <n v="3137"/>
    <s v="CA-2016-125080"/>
    <d v="2016-10-21T00:00:00"/>
    <x v="0"/>
    <x v="2"/>
    <x v="30"/>
    <x v="4"/>
    <x v="2"/>
    <s v="Victoria Wilson"/>
    <x v="1"/>
    <x v="24"/>
    <n v="44107"/>
    <s v="FUR-TA-10003238"/>
    <x v="0"/>
    <s v="Tables"/>
    <s v="Chromcraft Bull-Nose Wood 48&quot; x 96&quot; Rectangular Conference Tables"/>
    <n v="331000"/>
    <x v="0"/>
    <x v="213"/>
    <n v="0.4"/>
    <n v="264800"/>
    <n v="397200"/>
  </r>
  <r>
    <n v="3138"/>
    <s v="CA-2016-121020"/>
    <d v="2016-10-24T00:00:00"/>
    <x v="0"/>
    <x v="2"/>
    <x v="16"/>
    <x v="3"/>
    <x v="0"/>
    <s v="Catherine Glotzbach"/>
    <x v="2"/>
    <x v="14"/>
    <n v="37087"/>
    <s v="TEC-PH-10001061"/>
    <x v="2"/>
    <s v="Phones"/>
    <s v="Apple iPhone 5C"/>
    <n v="700000"/>
    <x v="3"/>
    <x v="873"/>
    <n v="0.2"/>
    <n v="420000"/>
    <n v="1680000"/>
  </r>
  <r>
    <n v="3139"/>
    <s v="CA-2014-100090"/>
    <d v="2014-07-08T00:00:00"/>
    <x v="2"/>
    <x v="7"/>
    <x v="0"/>
    <x v="1"/>
    <x v="4"/>
    <s v="Ed Braxton"/>
    <x v="1"/>
    <x v="35"/>
    <n v="94122"/>
    <s v="FUR-TA-10003715"/>
    <x v="0"/>
    <s v="Tables"/>
    <s v="Hon 2111 Invitation Series Corner Table"/>
    <n v="503000"/>
    <x v="3"/>
    <x v="989"/>
    <n v="0.2"/>
    <n v="301800"/>
    <n v="1207200"/>
  </r>
  <r>
    <n v="3140"/>
    <s v="US-2015-139675"/>
    <d v="2015-03-13T00:00:00"/>
    <x v="1"/>
    <x v="10"/>
    <x v="7"/>
    <x v="1"/>
    <x v="0"/>
    <s v="Nicole Fjeld"/>
    <x v="2"/>
    <x v="24"/>
    <n v="95928"/>
    <s v="FUR-CH-10004063"/>
    <x v="0"/>
    <s v="Chairs"/>
    <s v="Global Deluxe High-Back Manager's Chair"/>
    <n v="601000"/>
    <x v="6"/>
    <x v="990"/>
    <n v="0.2"/>
    <n v="480800"/>
    <n v="1923200"/>
  </r>
  <r>
    <n v="3141"/>
    <s v="CA-2017-143756"/>
    <d v="2017-12-02T00:00:00"/>
    <x v="3"/>
    <x v="4"/>
    <x v="28"/>
    <x v="2"/>
    <x v="3"/>
    <s v="Max Engle"/>
    <x v="0"/>
    <x v="24"/>
    <n v="24153"/>
    <s v="FUR-CH-10001854"/>
    <x v="0"/>
    <s v="Chairs"/>
    <s v="Office Star - Professional Matrix Back Chair with 2-to-1 Synchro Tilt and Mesh Fabric Seat"/>
    <n v="2808000"/>
    <x v="0"/>
    <x v="991"/>
    <n v="0"/>
    <n v="0"/>
    <n v="5616000"/>
  </r>
  <r>
    <n v="3142"/>
    <s v="CA-2015-151253"/>
    <d v="2015-04-22T00:00:00"/>
    <x v="1"/>
    <x v="3"/>
    <x v="6"/>
    <x v="2"/>
    <x v="0"/>
    <s v="Annie Zypern"/>
    <x v="0"/>
    <x v="7"/>
    <n v="90008"/>
    <s v="TEC-PH-10002923"/>
    <x v="2"/>
    <s v="Phones"/>
    <s v="Logitech B530 USB Headset - headset - Full size, Binaural"/>
    <n v="30000"/>
    <x v="3"/>
    <x v="15"/>
    <n v="0.2"/>
    <n v="18000"/>
    <n v="72000"/>
  </r>
  <r>
    <n v="3143"/>
    <s v="CA-2014-141152"/>
    <d v="2014-09-16T00:00:00"/>
    <x v="2"/>
    <x v="8"/>
    <x v="9"/>
    <x v="3"/>
    <x v="2"/>
    <s v="Randy Ferguson"/>
    <x v="1"/>
    <x v="14"/>
    <n v="10024"/>
    <s v="OFF-BI-10002931"/>
    <x v="1"/>
    <s v="Binders"/>
    <s v="Avery Trapezoid Extra Heavy Duty 4&quot; Binders"/>
    <n v="34000"/>
    <x v="8"/>
    <x v="179"/>
    <n v="0.2"/>
    <n v="6800"/>
    <n v="27200"/>
  </r>
  <r>
    <n v="3144"/>
    <s v="CA-2014-141313"/>
    <d v="2014-12-28T00:00:00"/>
    <x v="2"/>
    <x v="4"/>
    <x v="22"/>
    <x v="2"/>
    <x v="0"/>
    <s v="Anthony Jacobs"/>
    <x v="1"/>
    <x v="13"/>
    <n v="1915"/>
    <s v="OFF-AP-10002651"/>
    <x v="1"/>
    <s v="Appliances"/>
    <s v="Hoover Upright Vacuum With Dirt Cup"/>
    <n v="464000"/>
    <x v="4"/>
    <x v="992"/>
    <n v="0"/>
    <n v="0"/>
    <n v="2784000"/>
  </r>
  <r>
    <n v="3145"/>
    <s v="CA-2014-169852"/>
    <d v="2014-10-21T00:00:00"/>
    <x v="2"/>
    <x v="2"/>
    <x v="30"/>
    <x v="0"/>
    <x v="0"/>
    <s v="Sylvia Foulston"/>
    <x v="1"/>
    <x v="18"/>
    <n v="92024"/>
    <s v="OFF-BI-10001460"/>
    <x v="1"/>
    <s v="Binders"/>
    <s v="Plastic Binding Combs"/>
    <n v="37000"/>
    <x v="3"/>
    <x v="176"/>
    <n v="0.2"/>
    <n v="22200"/>
    <n v="88800"/>
  </r>
  <r>
    <n v="3146"/>
    <s v="CA-2017-107314"/>
    <d v="2017-11-30T00:00:00"/>
    <x v="3"/>
    <x v="0"/>
    <x v="17"/>
    <x v="3"/>
    <x v="4"/>
    <s v="Maria Zettner"/>
    <x v="2"/>
    <x v="31"/>
    <n v="94109"/>
    <s v="FUR-FU-10003489"/>
    <x v="0"/>
    <s v="Furnishings"/>
    <s v="Contemporary Borderless Frame"/>
    <n v="26000"/>
    <x v="3"/>
    <x v="359"/>
    <n v="0"/>
    <n v="0"/>
    <n v="78000"/>
  </r>
  <r>
    <n v="3147"/>
    <s v="US-2014-161305"/>
    <d v="2014-06-06T00:00:00"/>
    <x v="2"/>
    <x v="1"/>
    <x v="24"/>
    <x v="1"/>
    <x v="3"/>
    <s v="Sarah Bern"/>
    <x v="0"/>
    <x v="16"/>
    <n v="60623"/>
    <s v="OFF-BI-10002794"/>
    <x v="1"/>
    <s v="Binders"/>
    <s v="Avery Trapezoid Ring Binder, 3&quot; Capacity, Black, 1040 sheets"/>
    <n v="99000"/>
    <x v="3"/>
    <x v="930"/>
    <n v="0.8"/>
    <n v="237600"/>
    <n v="59400"/>
  </r>
  <r>
    <n v="3148"/>
    <s v="CA-2017-166919"/>
    <d v="2017-11-23T00:00:00"/>
    <x v="3"/>
    <x v="0"/>
    <x v="27"/>
    <x v="3"/>
    <x v="0"/>
    <s v="Alan Hwang"/>
    <x v="0"/>
    <x v="25"/>
    <n v="75220"/>
    <s v="TEC-PH-10001305"/>
    <x v="2"/>
    <s v="Phones"/>
    <s v="Panasonic KX TS208W Corded phone"/>
    <n v="441000"/>
    <x v="1"/>
    <x v="993"/>
    <n v="0.2"/>
    <n v="441000"/>
    <n v="1764000"/>
  </r>
  <r>
    <n v="3149"/>
    <s v="CA-2017-162712"/>
    <d v="2017-06-18T00:00:00"/>
    <x v="3"/>
    <x v="1"/>
    <x v="15"/>
    <x v="1"/>
    <x v="2"/>
    <s v="Neil Knudson"/>
    <x v="2"/>
    <x v="22"/>
    <n v="78415"/>
    <s v="OFF-PA-10000167"/>
    <x v="1"/>
    <s v="Paper"/>
    <s v="Xerox 1925"/>
    <n v="62000"/>
    <x v="3"/>
    <x v="223"/>
    <n v="0.2"/>
    <n v="37200"/>
    <n v="148800"/>
  </r>
  <r>
    <n v="3150"/>
    <s v="CA-2017-107552"/>
    <d v="2017-05-05T00:00:00"/>
    <x v="3"/>
    <x v="5"/>
    <x v="5"/>
    <x v="0"/>
    <x v="0"/>
    <s v="Arianne Irving"/>
    <x v="0"/>
    <x v="33"/>
    <n v="10035"/>
    <s v="OFF-PA-10002947"/>
    <x v="1"/>
    <s v="Paper"/>
    <s v="Xerox 1923"/>
    <n v="21000"/>
    <x v="8"/>
    <x v="67"/>
    <n v="0"/>
    <n v="0"/>
    <n v="21000"/>
  </r>
  <r>
    <n v="3151"/>
    <s v="CA-2016-163328"/>
    <d v="2016-11-04T00:00:00"/>
    <x v="0"/>
    <x v="0"/>
    <x v="18"/>
    <x v="1"/>
    <x v="0"/>
    <s v="Tracy Poddar"/>
    <x v="1"/>
    <x v="27"/>
    <n v="97405"/>
    <s v="OFF-SU-10002301"/>
    <x v="1"/>
    <s v="Supplies"/>
    <s v="Serrated Blade or Curved Handle Hand Letter Openers"/>
    <n v="18000"/>
    <x v="2"/>
    <x v="464"/>
    <n v="0.2"/>
    <n v="25200"/>
    <n v="100800"/>
  </r>
  <r>
    <n v="3152"/>
    <s v="CA-2014-112837"/>
    <d v="2014-09-11T00:00:00"/>
    <x v="2"/>
    <x v="8"/>
    <x v="2"/>
    <x v="1"/>
    <x v="0"/>
    <s v="Liz Willingham"/>
    <x v="0"/>
    <x v="26"/>
    <n v="93030"/>
    <s v="FUR-FU-10004006"/>
    <x v="0"/>
    <s v="Furnishings"/>
    <s v="Deflect-o DuraMat Lighweight, Studded, Beveled Mat for Low Pile Carpeting"/>
    <n v="86000"/>
    <x v="3"/>
    <x v="283"/>
    <n v="0"/>
    <n v="0"/>
    <n v="258000"/>
  </r>
  <r>
    <n v="3153"/>
    <s v="CA-2017-120019"/>
    <d v="2017-02-16T00:00:00"/>
    <x v="3"/>
    <x v="11"/>
    <x v="9"/>
    <x v="0"/>
    <x v="0"/>
    <s v="Nat Gilpin"/>
    <x v="1"/>
    <x v="22"/>
    <n v="6824"/>
    <s v="OFF-ST-10001932"/>
    <x v="1"/>
    <s v="Storage"/>
    <s v="Fellowes Staxonsteel Drawer Files"/>
    <n v="773000"/>
    <x v="3"/>
    <x v="994"/>
    <n v="0"/>
    <n v="0"/>
    <n v="2319000"/>
  </r>
  <r>
    <n v="3154"/>
    <s v="CA-2014-100762"/>
    <d v="2014-11-24T00:00:00"/>
    <x v="2"/>
    <x v="0"/>
    <x v="16"/>
    <x v="0"/>
    <x v="0"/>
    <s v="Nat Gilpin"/>
    <x v="1"/>
    <x v="32"/>
    <n v="49201"/>
    <s v="OFF-AR-10000380"/>
    <x v="1"/>
    <s v="Art"/>
    <s v="Hunt PowerHouse Electric Pencil Sharpener, Blue"/>
    <n v="76000"/>
    <x v="6"/>
    <x v="995"/>
    <n v="0"/>
    <n v="0"/>
    <n v="304000"/>
  </r>
  <r>
    <n v="3155"/>
    <s v="CA-2017-161459"/>
    <d v="2017-11-25T00:00:00"/>
    <x v="3"/>
    <x v="0"/>
    <x v="10"/>
    <x v="1"/>
    <x v="0"/>
    <s v="Edward Becker"/>
    <x v="1"/>
    <x v="35"/>
    <n v="92677"/>
    <s v="TEC-PH-10004071"/>
    <x v="2"/>
    <s v="Phones"/>
    <s v="PayAnywhere Card Reader"/>
    <n v="72000"/>
    <x v="1"/>
    <x v="584"/>
    <n v="0.2"/>
    <n v="72000"/>
    <n v="288000"/>
  </r>
  <r>
    <n v="3156"/>
    <s v="CA-2017-160017"/>
    <d v="2017-09-28T00:00:00"/>
    <x v="3"/>
    <x v="8"/>
    <x v="22"/>
    <x v="1"/>
    <x v="4"/>
    <s v="Sung Pak"/>
    <x v="1"/>
    <x v="29"/>
    <n v="32216"/>
    <s v="OFF-PA-10001800"/>
    <x v="1"/>
    <s v="Paper"/>
    <s v="Xerox 220"/>
    <n v="11000"/>
    <x v="0"/>
    <x v="96"/>
    <n v="0.2"/>
    <n v="4400"/>
    <n v="17600"/>
  </r>
  <r>
    <n v="3157"/>
    <s v="CA-2014-123316"/>
    <d v="2014-10-13T00:00:00"/>
    <x v="2"/>
    <x v="2"/>
    <x v="7"/>
    <x v="0"/>
    <x v="0"/>
    <s v="Sibella Parks"/>
    <x v="1"/>
    <x v="31"/>
    <n v="10550"/>
    <s v="OFF-BI-10002764"/>
    <x v="1"/>
    <s v="Binders"/>
    <s v="Recycled Pressboard Report Cover with Reinforced Top Hinge"/>
    <n v="8000"/>
    <x v="3"/>
    <x v="13"/>
    <n v="0.2"/>
    <n v="4800"/>
    <n v="19200"/>
  </r>
  <r>
    <n v="3158"/>
    <s v="CA-2014-141299"/>
    <d v="2014-06-03T00:00:00"/>
    <x v="2"/>
    <x v="1"/>
    <x v="21"/>
    <x v="3"/>
    <x v="0"/>
    <s v="Ross Baird"/>
    <x v="2"/>
    <x v="13"/>
    <n v="48640"/>
    <s v="OFF-EN-10004459"/>
    <x v="1"/>
    <s v="Envelopes"/>
    <s v="Security-Tint Envelopes"/>
    <n v="23000"/>
    <x v="0"/>
    <x v="170"/>
    <n v="0"/>
    <n v="0"/>
    <n v="46000"/>
  </r>
  <r>
    <n v="3159"/>
    <s v="CA-2014-104402"/>
    <d v="2014-06-17T00:00:00"/>
    <x v="2"/>
    <x v="1"/>
    <x v="11"/>
    <x v="2"/>
    <x v="0"/>
    <s v="Duane Benoit"/>
    <x v="0"/>
    <x v="21"/>
    <n v="19711"/>
    <s v="TEC-MA-10000423"/>
    <x v="2"/>
    <s v="Machines"/>
    <s v="Texas Instruments TI-34 Scientific Calculator"/>
    <n v="33000"/>
    <x v="3"/>
    <x v="321"/>
    <n v="0"/>
    <n v="0"/>
    <n v="99000"/>
  </r>
  <r>
    <n v="3160"/>
    <s v="CA-2015-110289"/>
    <d v="2015-10-29T00:00:00"/>
    <x v="1"/>
    <x v="2"/>
    <x v="25"/>
    <x v="3"/>
    <x v="4"/>
    <s v="Nona Balk"/>
    <x v="1"/>
    <x v="26"/>
    <n v="94109"/>
    <s v="OFF-PA-10002986"/>
    <x v="1"/>
    <s v="Paper"/>
    <s v="Xerox 1898"/>
    <n v="47000"/>
    <x v="1"/>
    <x v="838"/>
    <n v="0"/>
    <n v="0"/>
    <n v="235000"/>
  </r>
  <r>
    <n v="3161"/>
    <s v="CA-2014-167927"/>
    <d v="2014-01-20T00:00:00"/>
    <x v="2"/>
    <x v="9"/>
    <x v="14"/>
    <x v="1"/>
    <x v="2"/>
    <s v="Xylona Preis"/>
    <x v="0"/>
    <x v="2"/>
    <n v="48185"/>
    <s v="OFF-ST-10000760"/>
    <x v="1"/>
    <s v="Storage"/>
    <s v="Eldon Fold 'N Roll Cart System"/>
    <n v="56000"/>
    <x v="8"/>
    <x v="71"/>
    <n v="0"/>
    <n v="0"/>
    <n v="56000"/>
  </r>
  <r>
    <n v="3162"/>
    <s v="CA-2014-133305"/>
    <d v="2014-07-11T00:00:00"/>
    <x v="2"/>
    <x v="7"/>
    <x v="2"/>
    <x v="0"/>
    <x v="4"/>
    <s v="Mark Hamilton"/>
    <x v="0"/>
    <x v="5"/>
    <n v="10011"/>
    <s v="OFF-PA-10001970"/>
    <x v="1"/>
    <s v="Paper"/>
    <s v="Xerox 1881"/>
    <n v="30000"/>
    <x v="6"/>
    <x v="160"/>
    <n v="0"/>
    <n v="0"/>
    <n v="120000"/>
  </r>
  <r>
    <n v="3163"/>
    <s v="CA-2016-165995"/>
    <d v="2016-08-30T00:00:00"/>
    <x v="0"/>
    <x v="6"/>
    <x v="17"/>
    <x v="3"/>
    <x v="4"/>
    <s v="Bruce Geld"/>
    <x v="0"/>
    <x v="22"/>
    <n v="90008"/>
    <s v="FUR-FU-10000672"/>
    <x v="0"/>
    <s v="Furnishings"/>
    <s v="Executive Impressions 10&quot; Spectator Wall Clock"/>
    <n v="71000"/>
    <x v="6"/>
    <x v="137"/>
    <n v="0"/>
    <n v="0"/>
    <n v="284000"/>
  </r>
  <r>
    <n v="3164"/>
    <s v="CA-2017-143112"/>
    <d v="2017-10-05T00:00:00"/>
    <x v="3"/>
    <x v="2"/>
    <x v="5"/>
    <x v="2"/>
    <x v="0"/>
    <s v="Todd Sumrall"/>
    <x v="1"/>
    <x v="21"/>
    <n v="10035"/>
    <s v="TEC-PH-10003095"/>
    <x v="2"/>
    <s v="Phones"/>
    <s v="Samsung HM1900 Bluetooth Headset"/>
    <n v="88000"/>
    <x v="6"/>
    <x v="357"/>
    <n v="0"/>
    <n v="0"/>
    <n v="352000"/>
  </r>
  <r>
    <n v="3165"/>
    <s v="US-2017-105830"/>
    <d v="2016-12-31T00:00:00"/>
    <x v="0"/>
    <x v="4"/>
    <x v="23"/>
    <x v="3"/>
    <x v="4"/>
    <s v="Duane Benoit"/>
    <x v="0"/>
    <x v="6"/>
    <n v="43130"/>
    <s v="OFF-ST-10002554"/>
    <x v="1"/>
    <s v="Storage"/>
    <s v="Tennsco Industrial Shelving"/>
    <n v="245000"/>
    <x v="6"/>
    <x v="141"/>
    <n v="0.2"/>
    <n v="196000"/>
    <n v="784000"/>
  </r>
  <r>
    <n v="3166"/>
    <s v="CA-2015-146255"/>
    <d v="2015-03-07T00:00:00"/>
    <x v="1"/>
    <x v="10"/>
    <x v="29"/>
    <x v="3"/>
    <x v="3"/>
    <s v="Eugene Moren"/>
    <x v="2"/>
    <x v="5"/>
    <n v="19711"/>
    <s v="TEC-AC-10004469"/>
    <x v="2"/>
    <s v="Accessories"/>
    <s v="Microsoft Sculpt Comfort Mouse"/>
    <n v="80000"/>
    <x v="3"/>
    <x v="139"/>
    <n v="0"/>
    <n v="0"/>
    <n v="240000"/>
  </r>
  <r>
    <n v="3167"/>
    <s v="CA-2017-104822"/>
    <d v="2017-10-20T00:00:00"/>
    <x v="3"/>
    <x v="2"/>
    <x v="14"/>
    <x v="0"/>
    <x v="4"/>
    <s v="Rick Bensley"/>
    <x v="2"/>
    <x v="27"/>
    <n v="10024"/>
    <s v="OFF-LA-10002034"/>
    <x v="1"/>
    <s v="Labels"/>
    <s v="Avery 478"/>
    <n v="25000"/>
    <x v="1"/>
    <x v="764"/>
    <n v="0"/>
    <n v="0"/>
    <n v="125000"/>
  </r>
  <r>
    <n v="3168"/>
    <s v="CA-2015-104486"/>
    <d v="2015-05-01T00:00:00"/>
    <x v="1"/>
    <x v="5"/>
    <x v="26"/>
    <x v="1"/>
    <x v="2"/>
    <s v="Patrick O'Brill"/>
    <x v="0"/>
    <x v="18"/>
    <n v="94109"/>
    <s v="OFF-BI-10000309"/>
    <x v="1"/>
    <s v="Binders"/>
    <s v="GBC Twin Loop Wire Binding Elements, 9/16&quot; Spine, Black"/>
    <n v="86000"/>
    <x v="8"/>
    <x v="950"/>
    <n v="0.2"/>
    <n v="17200"/>
    <n v="68800"/>
  </r>
  <r>
    <n v="3169"/>
    <s v="CA-2017-161557"/>
    <d v="2017-09-03T00:00:00"/>
    <x v="3"/>
    <x v="8"/>
    <x v="21"/>
    <x v="2"/>
    <x v="0"/>
    <s v="Arthur Gainer"/>
    <x v="0"/>
    <x v="5"/>
    <n v="75217"/>
    <s v="FUR-FU-10004622"/>
    <x v="0"/>
    <s v="Furnishings"/>
    <s v="Eldon Advantage Foldable Chair Mats for Low Pile Carpets"/>
    <n v="109000"/>
    <x v="1"/>
    <x v="996"/>
    <n v="0.6"/>
    <n v="327000"/>
    <n v="218000"/>
  </r>
  <r>
    <n v="3170"/>
    <s v="CA-2017-161130"/>
    <d v="2017-11-03T00:00:00"/>
    <x v="3"/>
    <x v="0"/>
    <x v="21"/>
    <x v="1"/>
    <x v="0"/>
    <s v="Beth Fritzler"/>
    <x v="1"/>
    <x v="27"/>
    <n v="33178"/>
    <s v="TEC-PH-10002549"/>
    <x v="2"/>
    <s v="Phones"/>
    <s v="Polycom SoundPoint IP 450 VoIP phone"/>
    <n v="678000"/>
    <x v="0"/>
    <x v="803"/>
    <n v="0.2"/>
    <n v="271200"/>
    <n v="1084800"/>
  </r>
  <r>
    <n v="3171"/>
    <s v="US-2015-161347"/>
    <d v="2015-09-13T00:00:00"/>
    <x v="1"/>
    <x v="8"/>
    <x v="7"/>
    <x v="0"/>
    <x v="0"/>
    <s v="Harry Greene"/>
    <x v="0"/>
    <x v="16"/>
    <n v="19120"/>
    <s v="OFF-BI-10004209"/>
    <x v="1"/>
    <s v="Binders"/>
    <s v="Fellowes Twister Kit, Gray/Clear, 3/pkg"/>
    <n v="3000"/>
    <x v="8"/>
    <x v="93"/>
    <n v="0.7"/>
    <n v="2100"/>
    <n v="900"/>
  </r>
  <r>
    <n v="3172"/>
    <s v="US-2015-109015"/>
    <d v="2015-09-06T00:00:00"/>
    <x v="1"/>
    <x v="8"/>
    <x v="24"/>
    <x v="3"/>
    <x v="4"/>
    <s v="Brendan Sweed"/>
    <x v="1"/>
    <x v="12"/>
    <n v="10011"/>
    <s v="OFF-AP-10001962"/>
    <x v="1"/>
    <s v="Appliances"/>
    <s v="Black &amp; Decker Filter for Double Action Dustbuster Cordless Vac BLDV7210"/>
    <n v="17000"/>
    <x v="8"/>
    <x v="593"/>
    <n v="0"/>
    <n v="0"/>
    <n v="17000"/>
  </r>
  <r>
    <n v="3173"/>
    <s v="CA-2014-110611"/>
    <d v="2014-10-06T00:00:00"/>
    <x v="2"/>
    <x v="2"/>
    <x v="24"/>
    <x v="2"/>
    <x v="0"/>
    <s v="Joy Daniels"/>
    <x v="0"/>
    <x v="35"/>
    <n v="19120"/>
    <s v="OFF-ST-10000642"/>
    <x v="1"/>
    <s v="Storage"/>
    <s v="Tennsco Lockers, Gray"/>
    <n v="84000"/>
    <x v="1"/>
    <x v="216"/>
    <n v="0.2"/>
    <n v="84000"/>
    <n v="336000"/>
  </r>
  <r>
    <n v="3174"/>
    <s v="CA-2017-139080"/>
    <d v="2017-01-23T00:00:00"/>
    <x v="3"/>
    <x v="9"/>
    <x v="27"/>
    <x v="2"/>
    <x v="0"/>
    <s v="Chris Selesnick"/>
    <x v="1"/>
    <x v="3"/>
    <n v="98103"/>
    <s v="OFF-BI-10001757"/>
    <x v="1"/>
    <s v="Binders"/>
    <s v="Pressboard Hanging Data Binders for Unburst Sheets"/>
    <n v="3000"/>
    <x v="1"/>
    <x v="110"/>
    <n v="0.2"/>
    <n v="3000"/>
    <n v="12000"/>
  </r>
  <r>
    <n v="3175"/>
    <s v="CA-2015-115693"/>
    <d v="2015-12-10T00:00:00"/>
    <x v="1"/>
    <x v="4"/>
    <x v="13"/>
    <x v="3"/>
    <x v="2"/>
    <s v="Frank Carlisle"/>
    <x v="2"/>
    <x v="0"/>
    <n v="90032"/>
    <s v="OFF-AR-10003582"/>
    <x v="1"/>
    <s v="Art"/>
    <s v="Boston Electric Pencil Sharpener, Model 1818, Charcoal Black"/>
    <n v="57000"/>
    <x v="0"/>
    <x v="80"/>
    <n v="0"/>
    <n v="0"/>
    <n v="114000"/>
  </r>
  <r>
    <n v="3176"/>
    <s v="US-2014-107993"/>
    <d v="2014-11-25T00:00:00"/>
    <x v="2"/>
    <x v="0"/>
    <x v="10"/>
    <x v="3"/>
    <x v="0"/>
    <s v="Sanjit Engle"/>
    <x v="0"/>
    <x v="1"/>
    <n v="97477"/>
    <s v="OFF-AR-10003179"/>
    <x v="1"/>
    <s v="Art"/>
    <s v="Dixon Ticonderoga Core-Lock Colored Pencils"/>
    <n v="55000"/>
    <x v="2"/>
    <x v="997"/>
    <n v="0.2"/>
    <n v="77000"/>
    <n v="308000"/>
  </r>
  <r>
    <n v="3177"/>
    <s v="CA-2017-110443"/>
    <d v="2017-11-21T00:00:00"/>
    <x v="3"/>
    <x v="0"/>
    <x v="30"/>
    <x v="3"/>
    <x v="4"/>
    <s v="Chloris Kastensmidt"/>
    <x v="0"/>
    <x v="18"/>
    <n v="98059"/>
    <s v="OFF-BI-10001670"/>
    <x v="1"/>
    <s v="Binders"/>
    <s v="Vinyl Sectional Post Binders"/>
    <n v="23000"/>
    <x v="1"/>
    <x v="174"/>
    <n v="0.2"/>
    <n v="23000"/>
    <n v="92000"/>
  </r>
  <r>
    <n v="3178"/>
    <s v="CA-2017-144848"/>
    <d v="2017-04-04T00:00:00"/>
    <x v="3"/>
    <x v="3"/>
    <x v="18"/>
    <x v="3"/>
    <x v="4"/>
    <s v="Darrin Sayre"/>
    <x v="2"/>
    <x v="31"/>
    <n v="10009"/>
    <s v="TEC-PH-10004006"/>
    <x v="2"/>
    <s v="Phones"/>
    <s v="Panasonic KX - TS880B Telephone"/>
    <n v="42000"/>
    <x v="8"/>
    <x v="90"/>
    <n v="0"/>
    <n v="0"/>
    <n v="42000"/>
  </r>
  <r>
    <n v="3179"/>
    <s v="US-2017-147998"/>
    <d v="2017-05-19T00:00:00"/>
    <x v="3"/>
    <x v="5"/>
    <x v="12"/>
    <x v="2"/>
    <x v="0"/>
    <s v="Sue Ann Reed"/>
    <x v="0"/>
    <x v="6"/>
    <n v="95123"/>
    <s v="OFF-BI-10002082"/>
    <x v="1"/>
    <s v="Binders"/>
    <s v="GBC Twin Loop Wire Binding Elements"/>
    <n v="20000"/>
    <x v="1"/>
    <x v="34"/>
    <n v="0.2"/>
    <n v="20000"/>
    <n v="80000"/>
  </r>
  <r>
    <n v="3180"/>
    <s v="CA-2016-103919"/>
    <d v="2016-10-03T00:00:00"/>
    <x v="0"/>
    <x v="2"/>
    <x v="21"/>
    <x v="2"/>
    <x v="0"/>
    <s v="Tracy Poddar"/>
    <x v="1"/>
    <x v="17"/>
    <n v="75051"/>
    <s v="FUR-FU-10001756"/>
    <x v="0"/>
    <s v="Furnishings"/>
    <s v="Eldon Expressions Desk Accessory, Wood Photo Frame, Mahogany"/>
    <n v="39000"/>
    <x v="1"/>
    <x v="512"/>
    <n v="0.6"/>
    <n v="117000"/>
    <n v="78000"/>
  </r>
  <r>
    <n v="3181"/>
    <s v="CA-2016-113425"/>
    <d v="2016-11-21T00:00:00"/>
    <x v="0"/>
    <x v="0"/>
    <x v="30"/>
    <x v="2"/>
    <x v="4"/>
    <s v="Julie Kriz"/>
    <x v="2"/>
    <x v="29"/>
    <n v="10009"/>
    <s v="FUR-BO-10002598"/>
    <x v="0"/>
    <s v="Bookcases"/>
    <s v="Hon Metal Bookcases, Putty"/>
    <n v="142000"/>
    <x v="0"/>
    <x v="137"/>
    <n v="0.2"/>
    <n v="56800"/>
    <n v="227200"/>
  </r>
  <r>
    <n v="3182"/>
    <s v="CA-2017-143035"/>
    <d v="2017-10-03T00:00:00"/>
    <x v="3"/>
    <x v="2"/>
    <x v="21"/>
    <x v="0"/>
    <x v="4"/>
    <s v="Chuck Clark"/>
    <x v="2"/>
    <x v="2"/>
    <n v="10009"/>
    <s v="FUR-FU-10001934"/>
    <x v="0"/>
    <s v="Furnishings"/>
    <s v="Magnifier Swing Arm Lamp"/>
    <n v="42000"/>
    <x v="6"/>
    <x v="173"/>
    <n v="0"/>
    <n v="0"/>
    <n v="168000"/>
  </r>
  <r>
    <n v="3183"/>
    <s v="CA-2014-107811"/>
    <d v="2014-04-29T00:00:00"/>
    <x v="2"/>
    <x v="3"/>
    <x v="25"/>
    <x v="1"/>
    <x v="0"/>
    <s v="Laura Armstrong"/>
    <x v="1"/>
    <x v="20"/>
    <n v="38109"/>
    <s v="FUR-CH-10001394"/>
    <x v="0"/>
    <s v="Chairs"/>
    <s v="Global Leather Executive Chair"/>
    <n v="281000"/>
    <x v="0"/>
    <x v="799"/>
    <n v="0.2"/>
    <n v="112400"/>
    <n v="449600"/>
  </r>
  <r>
    <n v="3184"/>
    <s v="CA-2016-163216"/>
    <d v="2016-10-07T00:00:00"/>
    <x v="0"/>
    <x v="2"/>
    <x v="29"/>
    <x v="2"/>
    <x v="0"/>
    <s v="Arthur Wiediger"/>
    <x v="2"/>
    <x v="9"/>
    <n v="19143"/>
    <s v="OFF-LA-10000134"/>
    <x v="1"/>
    <s v="Labels"/>
    <s v="Avery 511"/>
    <n v="10000"/>
    <x v="0"/>
    <x v="40"/>
    <n v="0.2"/>
    <n v="4000"/>
    <n v="16000"/>
  </r>
  <r>
    <n v="3185"/>
    <s v="US-2016-116442"/>
    <d v="2016-12-15T00:00:00"/>
    <x v="0"/>
    <x v="4"/>
    <x v="4"/>
    <x v="0"/>
    <x v="0"/>
    <s v="Benjamin Patterson"/>
    <x v="0"/>
    <x v="16"/>
    <n v="90004"/>
    <s v="FUR-FU-10002364"/>
    <x v="0"/>
    <s v="Furnishings"/>
    <s v="Eldon Expressions Wood Desk Accessories, Oak"/>
    <n v="15000"/>
    <x v="0"/>
    <x v="1"/>
    <n v="0"/>
    <n v="0"/>
    <n v="30000"/>
  </r>
  <r>
    <n v="3186"/>
    <s v="CA-2017-150623"/>
    <d v="2017-04-10T00:00:00"/>
    <x v="3"/>
    <x v="3"/>
    <x v="13"/>
    <x v="1"/>
    <x v="4"/>
    <s v="Dennis Bolton"/>
    <x v="2"/>
    <x v="31"/>
    <n v="6708"/>
    <s v="TEC-AC-10004571"/>
    <x v="2"/>
    <s v="Accessories"/>
    <s v="Logitech G700s Rechargeable Gaming Mouse"/>
    <n v="160000"/>
    <x v="8"/>
    <x v="105"/>
    <n v="0"/>
    <n v="0"/>
    <n v="160000"/>
  </r>
  <r>
    <n v="3187"/>
    <s v="US-2014-163797"/>
    <d v="2014-04-08T00:00:00"/>
    <x v="2"/>
    <x v="3"/>
    <x v="0"/>
    <x v="2"/>
    <x v="0"/>
    <s v="Pauline Chand"/>
    <x v="2"/>
    <x v="22"/>
    <n v="85224"/>
    <s v="OFF-FA-10001883"/>
    <x v="1"/>
    <s v="Fasteners"/>
    <s v="Alliance Super-Size Bands, Assorted Sizes"/>
    <n v="24000"/>
    <x v="7"/>
    <x v="20"/>
    <n v="0.2"/>
    <n v="38400"/>
    <n v="153600"/>
  </r>
  <r>
    <n v="3188"/>
    <s v="CA-2016-127236"/>
    <d v="2016-03-29T00:00:00"/>
    <x v="0"/>
    <x v="10"/>
    <x v="25"/>
    <x v="2"/>
    <x v="0"/>
    <s v="Troy Blackwell"/>
    <x v="0"/>
    <x v="24"/>
    <n v="45503"/>
    <s v="FUR-BO-10004015"/>
    <x v="0"/>
    <s v="Bookcases"/>
    <s v="Bush Andora Bookcase, Maple/Graphite Gray Finish"/>
    <n v="192000"/>
    <x v="1"/>
    <x v="169"/>
    <n v="0.5"/>
    <n v="480000"/>
    <n v="480000"/>
  </r>
  <r>
    <n v="3189"/>
    <s v="US-2017-104661"/>
    <d v="2017-01-15T00:00:00"/>
    <x v="3"/>
    <x v="9"/>
    <x v="4"/>
    <x v="2"/>
    <x v="4"/>
    <s v="Tim Brockman"/>
    <x v="0"/>
    <x v="28"/>
    <n v="78745"/>
    <s v="OFF-BI-10001597"/>
    <x v="1"/>
    <s v="Binders"/>
    <s v="Wilson Jones Ledger-Size, Piano-Hinge Binder, 2&quot;, Blue"/>
    <n v="33000"/>
    <x v="6"/>
    <x v="257"/>
    <n v="0.8"/>
    <n v="105600"/>
    <n v="26400"/>
  </r>
  <r>
    <n v="3190"/>
    <s v="CA-2014-134103"/>
    <d v="2014-01-30T00:00:00"/>
    <x v="2"/>
    <x v="9"/>
    <x v="17"/>
    <x v="3"/>
    <x v="0"/>
    <s v="Mike Vittorini"/>
    <x v="0"/>
    <x v="27"/>
    <n v="48234"/>
    <s v="OFF-PA-10001204"/>
    <x v="1"/>
    <s v="Paper"/>
    <s v="Xerox 1972"/>
    <n v="9000"/>
    <x v="0"/>
    <x v="9"/>
    <n v="0"/>
    <n v="0"/>
    <n v="18000"/>
  </r>
  <r>
    <n v="3191"/>
    <s v="CA-2015-147529"/>
    <d v="2015-02-07T00:00:00"/>
    <x v="1"/>
    <x v="11"/>
    <x v="29"/>
    <x v="2"/>
    <x v="0"/>
    <s v="Damala Kotsonis"/>
    <x v="1"/>
    <x v="34"/>
    <n v="22153"/>
    <s v="OFF-EN-10000056"/>
    <x v="1"/>
    <s v="Envelopes"/>
    <s v="Cameo Buff Policy Envelopes"/>
    <n v="187000"/>
    <x v="1"/>
    <x v="998"/>
    <n v="0"/>
    <n v="0"/>
    <n v="935000"/>
  </r>
  <r>
    <n v="3192"/>
    <s v="CA-2016-129126"/>
    <d v="2016-12-14T00:00:00"/>
    <x v="0"/>
    <x v="4"/>
    <x v="19"/>
    <x v="3"/>
    <x v="3"/>
    <s v="Pete Kriz"/>
    <x v="0"/>
    <x v="25"/>
    <n v="10011"/>
    <s v="OFF-PA-10001471"/>
    <x v="1"/>
    <s v="Paper"/>
    <s v="Strathmore Photo Frame Cards"/>
    <n v="22000"/>
    <x v="0"/>
    <x v="181"/>
    <n v="0"/>
    <n v="0"/>
    <n v="44000"/>
  </r>
  <r>
    <n v="3193"/>
    <s v="CA-2017-131632"/>
    <d v="2017-10-31T00:00:00"/>
    <x v="3"/>
    <x v="2"/>
    <x v="23"/>
    <x v="2"/>
    <x v="0"/>
    <s v="Adrian Hane"/>
    <x v="2"/>
    <x v="6"/>
    <n v="75217"/>
    <s v="OFF-AR-10003651"/>
    <x v="1"/>
    <s v="Art"/>
    <s v="Newell 350"/>
    <n v="10000"/>
    <x v="0"/>
    <x v="40"/>
    <n v="0.2"/>
    <n v="4000"/>
    <n v="16000"/>
  </r>
  <r>
    <n v="3194"/>
    <s v="CA-2017-151981"/>
    <d v="2017-08-06T00:00:00"/>
    <x v="3"/>
    <x v="6"/>
    <x v="24"/>
    <x v="3"/>
    <x v="4"/>
    <s v="Gary Mitchum"/>
    <x v="2"/>
    <x v="14"/>
    <n v="3301"/>
    <s v="TEC-PH-10003601"/>
    <x v="2"/>
    <s v="Phones"/>
    <s v="Ativa D5772 2-Line 5.8GHz Digital Expandable Corded/Cordless Phone System with Answering &amp; Caller ID/Call Waiting, Black/Silver"/>
    <n v="825000"/>
    <x v="1"/>
    <x v="999"/>
    <n v="0"/>
    <n v="0"/>
    <n v="4125000"/>
  </r>
  <r>
    <n v="3195"/>
    <s v="CA-2017-125472"/>
    <d v="2017-05-30T00:00:00"/>
    <x v="3"/>
    <x v="5"/>
    <x v="17"/>
    <x v="1"/>
    <x v="4"/>
    <s v="Bruce Degenhardt"/>
    <x v="0"/>
    <x v="12"/>
    <n v="70506"/>
    <s v="FUR-BO-10000330"/>
    <x v="0"/>
    <s v="Bookcases"/>
    <s v="Sauder Camden County Barrister Bookcase, Planked Cherry Finish"/>
    <n v="412000"/>
    <x v="0"/>
    <x v="1000"/>
    <n v="0"/>
    <n v="0"/>
    <n v="824000"/>
  </r>
  <r>
    <n v="3196"/>
    <s v="CA-2015-156328"/>
    <d v="2015-11-30T00:00:00"/>
    <x v="1"/>
    <x v="0"/>
    <x v="17"/>
    <x v="2"/>
    <x v="0"/>
    <s v="Raymond Messe"/>
    <x v="0"/>
    <x v="29"/>
    <n v="27604"/>
    <s v="TEC-PH-10001198"/>
    <x v="2"/>
    <s v="Phones"/>
    <s v="Avaya 4621SW VoIP phone"/>
    <n v="178000"/>
    <x v="3"/>
    <x v="485"/>
    <n v="0.2"/>
    <n v="106800"/>
    <n v="427200"/>
  </r>
  <r>
    <n v="3197"/>
    <s v="CA-2017-154074"/>
    <d v="2017-08-31T00:00:00"/>
    <x v="3"/>
    <x v="6"/>
    <x v="23"/>
    <x v="0"/>
    <x v="4"/>
    <s v="Bart Watters"/>
    <x v="1"/>
    <x v="14"/>
    <n v="99207"/>
    <s v="FUR-CH-10002331"/>
    <x v="0"/>
    <s v="Chairs"/>
    <s v="Hon 4700 Series Mobuis Mid-Back Task Chairs with Adjustable Arms"/>
    <n v="748000"/>
    <x v="0"/>
    <x v="1001"/>
    <n v="0.2"/>
    <n v="299200"/>
    <n v="1196800"/>
  </r>
  <r>
    <n v="3198"/>
    <s v="CA-2017-161774"/>
    <d v="2017-05-14T00:00:00"/>
    <x v="3"/>
    <x v="5"/>
    <x v="19"/>
    <x v="3"/>
    <x v="2"/>
    <s v="Greg Tran"/>
    <x v="0"/>
    <x v="32"/>
    <n v="77041"/>
    <s v="FUR-CH-10003981"/>
    <x v="0"/>
    <s v="Chairs"/>
    <s v="Global Commerce Series Low-Back Swivel/Tilt Chairs"/>
    <n v="900000"/>
    <x v="1"/>
    <x v="1002"/>
    <n v="0.3"/>
    <n v="1350000"/>
    <n v="3150000"/>
  </r>
  <r>
    <n v="3199"/>
    <s v="CA-2017-151211"/>
    <d v="2017-08-17T00:00:00"/>
    <x v="3"/>
    <x v="6"/>
    <x v="11"/>
    <x v="2"/>
    <x v="3"/>
    <s v="Adrian Hane"/>
    <x v="2"/>
    <x v="33"/>
    <n v="40214"/>
    <s v="OFF-BI-10002735"/>
    <x v="1"/>
    <s v="Binders"/>
    <s v="GBC Prestige Therm-A-Bind Covers"/>
    <n v="55000"/>
    <x v="3"/>
    <x v="115"/>
    <n v="0"/>
    <n v="0"/>
    <n v="165000"/>
  </r>
  <r>
    <n v="3200"/>
    <s v="CA-2017-142671"/>
    <d v="2017-11-10T00:00:00"/>
    <x v="3"/>
    <x v="0"/>
    <x v="13"/>
    <x v="2"/>
    <x v="0"/>
    <s v="Daniel Raglin"/>
    <x v="2"/>
    <x v="14"/>
    <n v="33021"/>
    <s v="OFF-BI-10004099"/>
    <x v="1"/>
    <s v="Binders"/>
    <s v="GBC VeloBinder Strips"/>
    <n v="16000"/>
    <x v="1"/>
    <x v="191"/>
    <n v="0.7"/>
    <n v="56000"/>
    <n v="24000"/>
  </r>
  <r>
    <n v="3201"/>
    <s v="CA-2017-144750"/>
    <d v="2017-08-21T00:00:00"/>
    <x v="3"/>
    <x v="6"/>
    <x v="30"/>
    <x v="1"/>
    <x v="4"/>
    <s v="Dionis Lloyd"/>
    <x v="1"/>
    <x v="35"/>
    <n v="85224"/>
    <s v="OFF-PA-10003395"/>
    <x v="1"/>
    <s v="Paper"/>
    <s v="Xerox 1941"/>
    <n v="252000"/>
    <x v="8"/>
    <x v="87"/>
    <n v="0.2"/>
    <n v="50400"/>
    <n v="201600"/>
  </r>
  <r>
    <n v="3202"/>
    <s v="CA-2016-111976"/>
    <d v="2016-03-08T00:00:00"/>
    <x v="0"/>
    <x v="10"/>
    <x v="0"/>
    <x v="3"/>
    <x v="4"/>
    <s v="Brian DeCherney"/>
    <x v="0"/>
    <x v="34"/>
    <n v="19120"/>
    <s v="TEC-PH-10002890"/>
    <x v="2"/>
    <s v="Phones"/>
    <s v="AT&amp;T 17929 Lendline Telephone"/>
    <n v="136000"/>
    <x v="6"/>
    <x v="680"/>
    <n v="0.4"/>
    <n v="217600"/>
    <n v="326400"/>
  </r>
  <r>
    <n v="3203"/>
    <s v="CA-2016-140130"/>
    <d v="2016-10-31T00:00:00"/>
    <x v="0"/>
    <x v="2"/>
    <x v="23"/>
    <x v="2"/>
    <x v="4"/>
    <s v="Helen Wasserman"/>
    <x v="1"/>
    <x v="28"/>
    <n v="74133"/>
    <s v="OFF-SU-10001218"/>
    <x v="1"/>
    <s v="Supplies"/>
    <s v="Fiskars Softgrip Scissors"/>
    <n v="33000"/>
    <x v="0"/>
    <x v="84"/>
    <n v="0"/>
    <n v="0"/>
    <n v="66000"/>
  </r>
  <r>
    <n v="3204"/>
    <s v="CA-2014-159121"/>
    <d v="2014-07-26T00:00:00"/>
    <x v="2"/>
    <x v="7"/>
    <x v="20"/>
    <x v="2"/>
    <x v="1"/>
    <s v="Jack O'Briant"/>
    <x v="1"/>
    <x v="11"/>
    <n v="84020"/>
    <s v="TEC-AC-10002006"/>
    <x v="2"/>
    <s v="Accessories"/>
    <s v="Memorex Micro Travel Drive 16 GB"/>
    <n v="64000"/>
    <x v="2"/>
    <x v="516"/>
    <n v="0"/>
    <n v="0"/>
    <n v="448000"/>
  </r>
  <r>
    <n v="3205"/>
    <s v="CA-2015-149650"/>
    <d v="2015-10-24T00:00:00"/>
    <x v="1"/>
    <x v="2"/>
    <x v="16"/>
    <x v="2"/>
    <x v="0"/>
    <s v="Robert Dilbeck"/>
    <x v="2"/>
    <x v="17"/>
    <n v="94601"/>
    <s v="FUR-CH-10003956"/>
    <x v="0"/>
    <s v="Chairs"/>
    <s v="Novimex High-Tech Fabric Mesh Task Chair"/>
    <n v="71000"/>
    <x v="7"/>
    <x v="896"/>
    <n v="0.2"/>
    <n v="113600"/>
    <n v="454400"/>
  </r>
  <r>
    <n v="3206"/>
    <s v="CA-2017-115777"/>
    <d v="2017-08-19T00:00:00"/>
    <x v="3"/>
    <x v="6"/>
    <x v="12"/>
    <x v="2"/>
    <x v="3"/>
    <s v="Doug O'Connell"/>
    <x v="0"/>
    <x v="26"/>
    <n v="1841"/>
    <s v="OFF-PA-10000552"/>
    <x v="1"/>
    <s v="Paper"/>
    <s v="Xerox 200"/>
    <n v="13000"/>
    <x v="3"/>
    <x v="136"/>
    <n v="0"/>
    <n v="0"/>
    <n v="39000"/>
  </r>
  <r>
    <n v="3207"/>
    <s v="CA-2016-143714"/>
    <d v="2016-05-23T00:00:00"/>
    <x v="0"/>
    <x v="5"/>
    <x v="27"/>
    <x v="2"/>
    <x v="4"/>
    <s v="Christopher Conant"/>
    <x v="0"/>
    <x v="31"/>
    <n v="19120"/>
    <s v="TEC-CO-10004722"/>
    <x v="2"/>
    <s v="Copiers"/>
    <s v="Canon imageCLASS 2200 Advanced Copier"/>
    <n v="11200000"/>
    <x v="6"/>
    <x v="594"/>
    <n v="0.4"/>
    <n v="17920000"/>
    <n v="26880000"/>
  </r>
  <r>
    <n v="3208"/>
    <s v="CA-2014-165764"/>
    <d v="2014-11-03T00:00:00"/>
    <x v="2"/>
    <x v="0"/>
    <x v="21"/>
    <x v="0"/>
    <x v="0"/>
    <s v="Shahid Hopkins"/>
    <x v="0"/>
    <x v="1"/>
    <n v="28540"/>
    <s v="OFF-ST-10001558"/>
    <x v="1"/>
    <s v="Storage"/>
    <s v="Acco Perma 4000 Stacking Storage Drawers"/>
    <n v="82000"/>
    <x v="0"/>
    <x v="462"/>
    <n v="0.2"/>
    <n v="32800"/>
    <n v="131200"/>
  </r>
  <r>
    <n v="3209"/>
    <s v="CA-2015-121405"/>
    <d v="2015-03-30T00:00:00"/>
    <x v="1"/>
    <x v="10"/>
    <x v="17"/>
    <x v="1"/>
    <x v="0"/>
    <s v="Fred Chung"/>
    <x v="1"/>
    <x v="16"/>
    <n v="60610"/>
    <s v="OFF-PA-10001838"/>
    <x v="1"/>
    <s v="Paper"/>
    <s v="Adams Telephone Message Book W/Dividers/Space For Phone Numbers, 5 1/4&quot;X8 1/2&quot;, 300/Messages"/>
    <n v="6000"/>
    <x v="1"/>
    <x v="1"/>
    <n v="0.2"/>
    <n v="6000"/>
    <n v="24000"/>
  </r>
  <r>
    <n v="3210"/>
    <s v="US-2017-116897"/>
    <d v="2017-05-27T00:00:00"/>
    <x v="3"/>
    <x v="5"/>
    <x v="8"/>
    <x v="2"/>
    <x v="0"/>
    <s v="James Galang"/>
    <x v="0"/>
    <x v="20"/>
    <n v="83201"/>
    <s v="FUR-FU-10004963"/>
    <x v="0"/>
    <s v="Furnishings"/>
    <s v="Eldon 400 Class Desk Accessories, Black Carbon"/>
    <n v="27000"/>
    <x v="6"/>
    <x v="138"/>
    <n v="0"/>
    <n v="0"/>
    <n v="108000"/>
  </r>
  <r>
    <n v="3211"/>
    <s v="US-2017-113992"/>
    <d v="2017-12-14T00:00:00"/>
    <x v="3"/>
    <x v="4"/>
    <x v="19"/>
    <x v="2"/>
    <x v="4"/>
    <s v="Lena Creighton"/>
    <x v="0"/>
    <x v="28"/>
    <n v="75023"/>
    <s v="FUR-TA-10000577"/>
    <x v="0"/>
    <s v="Tables"/>
    <s v="Bretford CR4500 Series Slim Rectangular Table"/>
    <n v="958000"/>
    <x v="6"/>
    <x v="1003"/>
    <n v="0.3"/>
    <n v="1149600"/>
    <n v="2682400"/>
  </r>
  <r>
    <n v="3212"/>
    <s v="CA-2014-166891"/>
    <d v="2014-10-04T00:00:00"/>
    <x v="2"/>
    <x v="2"/>
    <x v="18"/>
    <x v="1"/>
    <x v="4"/>
    <s v="Chris Cortes"/>
    <x v="0"/>
    <x v="15"/>
    <n v="10024"/>
    <s v="FUR-CH-10003298"/>
    <x v="0"/>
    <s v="Chairs"/>
    <s v="Office Star - Contemporary Task Swivel chair with Loop Arms, Charcoal"/>
    <n v="420000"/>
    <x v="1"/>
    <x v="873"/>
    <n v="0.1"/>
    <n v="210000"/>
    <n v="1890000"/>
  </r>
  <r>
    <n v="3213"/>
    <s v="CA-2016-101161"/>
    <d v="2016-10-13T00:00:00"/>
    <x v="0"/>
    <x v="2"/>
    <x v="7"/>
    <x v="1"/>
    <x v="0"/>
    <s v="Bart Watters"/>
    <x v="1"/>
    <x v="13"/>
    <n v="10024"/>
    <s v="OFF-AR-10001860"/>
    <x v="1"/>
    <s v="Art"/>
    <s v="BIC Liqua Brite Liner"/>
    <n v="39000"/>
    <x v="1"/>
    <x v="512"/>
    <n v="0"/>
    <n v="0"/>
    <n v="195000"/>
  </r>
  <r>
    <n v="3214"/>
    <s v="CA-2015-151785"/>
    <d v="2015-03-05T00:00:00"/>
    <x v="1"/>
    <x v="10"/>
    <x v="5"/>
    <x v="3"/>
    <x v="4"/>
    <s v="Jennifer Jackson"/>
    <x v="0"/>
    <x v="16"/>
    <n v="60623"/>
    <s v="OFF-FA-10000611"/>
    <x v="1"/>
    <s v="Fasteners"/>
    <s v="Binder Clips by OIC"/>
    <n v="3000"/>
    <x v="4"/>
    <x v="9"/>
    <n v="0.2"/>
    <n v="3600"/>
    <n v="14400"/>
  </r>
  <r>
    <n v="3215"/>
    <s v="US-2017-119816"/>
    <d v="2017-03-04T00:00:00"/>
    <x v="3"/>
    <x v="10"/>
    <x v="18"/>
    <x v="2"/>
    <x v="0"/>
    <s v="Tonja Turnell"/>
    <x v="2"/>
    <x v="17"/>
    <n v="77095"/>
    <s v="FUR-FU-10004848"/>
    <x v="0"/>
    <s v="Furnishings"/>
    <s v="Howard Miller 13-3/4&quot; Diameter Brushed Chrome Round Wall Clock"/>
    <n v="83000"/>
    <x v="1"/>
    <x v="566"/>
    <n v="0.6"/>
    <n v="249000"/>
    <n v="166000"/>
  </r>
  <r>
    <n v="3216"/>
    <s v="CA-2015-156510"/>
    <d v="2015-09-25T00:00:00"/>
    <x v="1"/>
    <x v="8"/>
    <x v="10"/>
    <x v="2"/>
    <x v="0"/>
    <s v="Erica Hackney"/>
    <x v="0"/>
    <x v="8"/>
    <n v="6450"/>
    <s v="OFF-BI-10000822"/>
    <x v="1"/>
    <s v="Binders"/>
    <s v="Acco PRESSTEX Data Binder with Storage Hooks, Light Blue, 9 1/2&quot; X 11&quot;"/>
    <n v="18000"/>
    <x v="0"/>
    <x v="239"/>
    <n v="0"/>
    <n v="0"/>
    <n v="36000"/>
  </r>
  <r>
    <n v="3217"/>
    <s v="US-2015-110261"/>
    <d v="2015-12-19T00:00:00"/>
    <x v="1"/>
    <x v="4"/>
    <x v="12"/>
    <x v="2"/>
    <x v="0"/>
    <s v="Patrick Ryan"/>
    <x v="0"/>
    <x v="36"/>
    <n v="60025"/>
    <s v="TEC-PH-10001750"/>
    <x v="2"/>
    <s v="Phones"/>
    <s v="Samsung Rugby III"/>
    <n v="159000"/>
    <x v="3"/>
    <x v="862"/>
    <n v="0.2"/>
    <n v="95400"/>
    <n v="381600"/>
  </r>
  <r>
    <n v="3218"/>
    <s v="CA-2015-125710"/>
    <d v="2015-10-08T00:00:00"/>
    <x v="1"/>
    <x v="2"/>
    <x v="0"/>
    <x v="1"/>
    <x v="0"/>
    <s v="Brian Thompson"/>
    <x v="0"/>
    <x v="21"/>
    <n v="77036"/>
    <s v="OFF-AR-10000657"/>
    <x v="1"/>
    <s v="Art"/>
    <s v="Binney &amp; Smith inkTank Desk Highlighter, Chisel Tip, Yellow, 12/Box"/>
    <n v="6000"/>
    <x v="0"/>
    <x v="92"/>
    <n v="0.2"/>
    <n v="2400"/>
    <n v="9600"/>
  </r>
  <r>
    <n v="3219"/>
    <s v="CA-2017-161102"/>
    <d v="2017-07-31T00:00:00"/>
    <x v="3"/>
    <x v="7"/>
    <x v="23"/>
    <x v="3"/>
    <x v="4"/>
    <s v="Erin Creighton"/>
    <x v="0"/>
    <x v="5"/>
    <n v="94110"/>
    <s v="OFF-ST-10003442"/>
    <x v="1"/>
    <s v="Storage"/>
    <s v="Eldon Portable Mobile Manager"/>
    <n v="159000"/>
    <x v="0"/>
    <x v="531"/>
    <n v="0"/>
    <n v="0"/>
    <n v="318000"/>
  </r>
  <r>
    <n v="3220"/>
    <s v="CA-2014-110065"/>
    <d v="2014-08-05T00:00:00"/>
    <x v="2"/>
    <x v="6"/>
    <x v="5"/>
    <x v="1"/>
    <x v="0"/>
    <s v="Stephanie Phelps"/>
    <x v="1"/>
    <x v="19"/>
    <n v="10009"/>
    <s v="TEC-PH-10002468"/>
    <x v="2"/>
    <s v="Phones"/>
    <s v="Plantronics CS 50-USB - headset - Convertible, Monaural"/>
    <n v="136000"/>
    <x v="8"/>
    <x v="123"/>
    <n v="0"/>
    <n v="0"/>
    <n v="136000"/>
  </r>
  <r>
    <n v="3221"/>
    <s v="US-2017-133361"/>
    <d v="2017-05-14T00:00:00"/>
    <x v="3"/>
    <x v="5"/>
    <x v="19"/>
    <x v="3"/>
    <x v="0"/>
    <s v="Anthony Jacobs"/>
    <x v="1"/>
    <x v="33"/>
    <n v="21215"/>
    <s v="OFF-AR-10001919"/>
    <x v="1"/>
    <s v="Art"/>
    <s v="OIC #2 Pencils, Medium Soft"/>
    <n v="2000"/>
    <x v="0"/>
    <x v="75"/>
    <n v="0"/>
    <n v="0"/>
    <n v="4000"/>
  </r>
  <r>
    <n v="3222"/>
    <s v="US-2016-155404"/>
    <d v="2016-09-22T00:00:00"/>
    <x v="0"/>
    <x v="8"/>
    <x v="6"/>
    <x v="3"/>
    <x v="0"/>
    <s v="Ann Steele"/>
    <x v="2"/>
    <x v="17"/>
    <n v="40214"/>
    <s v="FUR-FU-10004586"/>
    <x v="0"/>
    <s v="Furnishings"/>
    <s v="G.E. Longer-Life Indoor Recessed Floodlight Bulbs"/>
    <n v="14000"/>
    <x v="0"/>
    <x v="26"/>
    <n v="0"/>
    <n v="0"/>
    <n v="28000"/>
  </r>
  <r>
    <n v="3223"/>
    <s v="CA-2015-114503"/>
    <d v="2015-11-13T00:00:00"/>
    <x v="1"/>
    <x v="0"/>
    <x v="7"/>
    <x v="2"/>
    <x v="0"/>
    <s v="Allen Armold"/>
    <x v="0"/>
    <x v="24"/>
    <n v="37087"/>
    <s v="OFF-ST-10003572"/>
    <x v="1"/>
    <s v="Storage"/>
    <s v="Portfile Personal File Boxes"/>
    <n v="15000"/>
    <x v="4"/>
    <x v="15"/>
    <n v="0.2"/>
    <n v="18000"/>
    <n v="72000"/>
  </r>
  <r>
    <n v="3224"/>
    <s v="CA-2017-153080"/>
    <d v="2017-05-22T00:00:00"/>
    <x v="3"/>
    <x v="5"/>
    <x v="6"/>
    <x v="0"/>
    <x v="0"/>
    <s v="Eric Hoffmann"/>
    <x v="0"/>
    <x v="33"/>
    <n v="90008"/>
    <s v="TEC-AC-10002331"/>
    <x v="2"/>
    <s v="Accessories"/>
    <s v="Maxell 74 Minute CDR, 10/Pack"/>
    <n v="49000"/>
    <x v="2"/>
    <x v="3"/>
    <n v="0"/>
    <n v="0"/>
    <n v="343000"/>
  </r>
  <r>
    <n v="3225"/>
    <s v="CA-2016-163804"/>
    <d v="2016-12-02T00:00:00"/>
    <x v="0"/>
    <x v="4"/>
    <x v="28"/>
    <x v="1"/>
    <x v="0"/>
    <s v="Deborah Brumfield"/>
    <x v="2"/>
    <x v="20"/>
    <n v="2908"/>
    <s v="OFF-ST-10000142"/>
    <x v="1"/>
    <s v="Storage"/>
    <s v="Deluxe Rollaway Locking File with Drawer"/>
    <n v="1248000"/>
    <x v="1"/>
    <x v="1004"/>
    <n v="0"/>
    <n v="0"/>
    <n v="6240000"/>
  </r>
  <r>
    <n v="3226"/>
    <s v="CA-2015-108532"/>
    <d v="2015-08-29T00:00:00"/>
    <x v="1"/>
    <x v="6"/>
    <x v="25"/>
    <x v="3"/>
    <x v="4"/>
    <s v="Chad Cunningham"/>
    <x v="2"/>
    <x v="28"/>
    <n v="48234"/>
    <s v="TEC-PH-10001750"/>
    <x v="2"/>
    <s v="Phones"/>
    <s v="Samsung Rugby III"/>
    <n v="159000"/>
    <x v="0"/>
    <x v="531"/>
    <n v="0"/>
    <n v="0"/>
    <n v="318000"/>
  </r>
  <r>
    <n v="3227"/>
    <s v="CA-2014-151897"/>
    <d v="2014-06-06T00:00:00"/>
    <x v="2"/>
    <x v="1"/>
    <x v="24"/>
    <x v="2"/>
    <x v="4"/>
    <s v="Valerie Takahito"/>
    <x v="2"/>
    <x v="16"/>
    <n v="77070"/>
    <s v="OFF-LA-10001074"/>
    <x v="1"/>
    <s v="Labels"/>
    <s v="Round Specialty Laser Printer Labels"/>
    <n v="41000"/>
    <x v="11"/>
    <x v="291"/>
    <n v="0.2"/>
    <n v="82000"/>
    <n v="328000"/>
  </r>
  <r>
    <n v="3228"/>
    <s v="CA-2016-113292"/>
    <d v="2016-03-18T00:00:00"/>
    <x v="0"/>
    <x v="10"/>
    <x v="15"/>
    <x v="1"/>
    <x v="3"/>
    <s v="Dave Brooks"/>
    <x v="0"/>
    <x v="23"/>
    <n v="38401"/>
    <s v="OFF-AP-10003590"/>
    <x v="1"/>
    <s v="Appliances"/>
    <s v="Hoover WindTunnel Plus Canister Vacuum"/>
    <n v="1090000"/>
    <x v="3"/>
    <x v="368"/>
    <n v="0.2"/>
    <n v="654000"/>
    <n v="2616000"/>
  </r>
  <r>
    <n v="3229"/>
    <s v="CA-2014-149524"/>
    <d v="2014-01-14T00:00:00"/>
    <x v="2"/>
    <x v="9"/>
    <x v="19"/>
    <x v="2"/>
    <x v="0"/>
    <s v="Brendan Sweed"/>
    <x v="1"/>
    <x v="28"/>
    <n v="19140"/>
    <s v="FUR-BO-10003433"/>
    <x v="0"/>
    <s v="Bookcases"/>
    <s v="Sauder Cornerstone Collection Library"/>
    <n v="62000"/>
    <x v="6"/>
    <x v="335"/>
    <n v="0.5"/>
    <n v="124000"/>
    <n v="124000"/>
  </r>
  <r>
    <n v="3230"/>
    <s v="CA-2017-140872"/>
    <d v="2017-06-03T00:00:00"/>
    <x v="3"/>
    <x v="1"/>
    <x v="21"/>
    <x v="3"/>
    <x v="0"/>
    <s v="Nick Radford"/>
    <x v="0"/>
    <x v="30"/>
    <n v="33024"/>
    <s v="OFF-BI-10002432"/>
    <x v="1"/>
    <s v="Binders"/>
    <s v="Wilson Jones Standard D-Ring Binders"/>
    <n v="9000"/>
    <x v="3"/>
    <x v="60"/>
    <n v="0.7"/>
    <n v="18900"/>
    <n v="8100"/>
  </r>
  <r>
    <n v="3231"/>
    <s v="CA-2017-113908"/>
    <d v="2017-06-03T00:00:00"/>
    <x v="3"/>
    <x v="1"/>
    <x v="21"/>
    <x v="3"/>
    <x v="0"/>
    <s v="Katherine Nockton"/>
    <x v="1"/>
    <x v="14"/>
    <n v="10011"/>
    <s v="FUR-TA-10001932"/>
    <x v="0"/>
    <s v="Tables"/>
    <s v="Chromcraft 48&quot; x 96&quot; Racetrack Double Pedestal Table"/>
    <n v="514000"/>
    <x v="0"/>
    <x v="706"/>
    <n v="0.4"/>
    <n v="411200"/>
    <n v="616800"/>
  </r>
  <r>
    <n v="3232"/>
    <s v="CA-2015-120621"/>
    <d v="2015-03-21T00:00:00"/>
    <x v="1"/>
    <x v="10"/>
    <x v="30"/>
    <x v="0"/>
    <x v="0"/>
    <s v="Julia West"/>
    <x v="0"/>
    <x v="14"/>
    <n v="28540"/>
    <s v="OFF-AP-10002945"/>
    <x v="1"/>
    <s v="Appliances"/>
    <s v="Honeywell Enviracaire Portable HEPA Air Cleaner for 17' x 22' Room"/>
    <n v="963000"/>
    <x v="6"/>
    <x v="1005"/>
    <n v="0.2"/>
    <n v="770400"/>
    <n v="3081600"/>
  </r>
  <r>
    <n v="3233"/>
    <s v="US-2017-148866"/>
    <d v="2017-09-19T00:00:00"/>
    <x v="3"/>
    <x v="8"/>
    <x v="12"/>
    <x v="3"/>
    <x v="0"/>
    <s v="Jessica Myrick"/>
    <x v="0"/>
    <x v="18"/>
    <n v="10011"/>
    <s v="OFF-PA-10004782"/>
    <x v="1"/>
    <s v="Paper"/>
    <s v="Xerox 228"/>
    <n v="33000"/>
    <x v="1"/>
    <x v="115"/>
    <n v="0"/>
    <n v="0"/>
    <n v="165000"/>
  </r>
  <r>
    <n v="3234"/>
    <s v="CA-2014-149594"/>
    <d v="2014-09-15T00:00:00"/>
    <x v="2"/>
    <x v="8"/>
    <x v="4"/>
    <x v="3"/>
    <x v="4"/>
    <s v="Monica Federle"/>
    <x v="1"/>
    <x v="5"/>
    <n v="19120"/>
    <s v="FUR-FU-10000222"/>
    <x v="0"/>
    <s v="Furnishings"/>
    <s v="Seth Thomas 16&quot; Steel Case Clock"/>
    <n v="130000"/>
    <x v="6"/>
    <x v="811"/>
    <n v="0.2"/>
    <n v="104000"/>
    <n v="416000"/>
  </r>
  <r>
    <n v="3235"/>
    <s v="CA-2016-113845"/>
    <d v="2016-11-20T00:00:00"/>
    <x v="0"/>
    <x v="0"/>
    <x v="14"/>
    <x v="1"/>
    <x v="0"/>
    <s v="Frank Atkinson"/>
    <x v="1"/>
    <x v="23"/>
    <n v="32839"/>
    <s v="FUR-BO-10004695"/>
    <x v="0"/>
    <s v="Bookcases"/>
    <s v="O'Sullivan 2-Door Barrister Bookcase in Odessa Pine"/>
    <n v="290000"/>
    <x v="0"/>
    <x v="1006"/>
    <n v="0.2"/>
    <n v="116000"/>
    <n v="464000"/>
  </r>
  <r>
    <n v="3236"/>
    <s v="CA-2017-111262"/>
    <d v="2017-10-28T00:00:00"/>
    <x v="3"/>
    <x v="2"/>
    <x v="22"/>
    <x v="2"/>
    <x v="4"/>
    <s v="Keith Herrera"/>
    <x v="0"/>
    <x v="24"/>
    <n v="77095"/>
    <s v="TEC-AC-10002167"/>
    <x v="2"/>
    <s v="Accessories"/>
    <s v="Imation 8gb Micro Traveldrive Usb 2.0 Flash Drive"/>
    <n v="45000"/>
    <x v="0"/>
    <x v="15"/>
    <n v="0.2"/>
    <n v="18000"/>
    <n v="72000"/>
  </r>
  <r>
    <n v="3237"/>
    <s v="CA-2015-103135"/>
    <d v="2015-07-24T00:00:00"/>
    <x v="1"/>
    <x v="7"/>
    <x v="16"/>
    <x v="3"/>
    <x v="4"/>
    <s v="Shirley Schmidt"/>
    <x v="2"/>
    <x v="15"/>
    <n v="40214"/>
    <s v="FUR-FU-10001487"/>
    <x v="0"/>
    <s v="Furnishings"/>
    <s v="Eldon Expressions Wood and Plastic Desk Accessories, Cherry Wood"/>
    <n v="49000"/>
    <x v="3"/>
    <x v="196"/>
    <n v="0"/>
    <n v="0"/>
    <n v="147000"/>
  </r>
  <r>
    <n v="3238"/>
    <s v="CA-2014-129147"/>
    <d v="2014-11-02T00:00:00"/>
    <x v="2"/>
    <x v="0"/>
    <x v="28"/>
    <x v="3"/>
    <x v="3"/>
    <s v="Liz Carlisle"/>
    <x v="0"/>
    <x v="23"/>
    <n v="44256"/>
    <s v="TEC-PH-10001299"/>
    <x v="2"/>
    <s v="Phones"/>
    <s v="Polycom CX300 Desktop Phone USB VoIP phone"/>
    <n v="360000"/>
    <x v="4"/>
    <x v="1007"/>
    <n v="0.4"/>
    <n v="864000"/>
    <n v="1296000"/>
  </r>
  <r>
    <n v="3239"/>
    <s v="CA-2017-128265"/>
    <d v="2017-11-17T00:00:00"/>
    <x v="3"/>
    <x v="0"/>
    <x v="11"/>
    <x v="2"/>
    <x v="0"/>
    <s v="Victoria Wilson"/>
    <x v="1"/>
    <x v="25"/>
    <n v="10011"/>
    <s v="OFF-ST-10000142"/>
    <x v="1"/>
    <s v="Storage"/>
    <s v="Deluxe Rollaway Locking File with Drawer"/>
    <n v="1248000"/>
    <x v="3"/>
    <x v="418"/>
    <n v="0"/>
    <n v="0"/>
    <n v="3744000"/>
  </r>
  <r>
    <n v="3240"/>
    <s v="CA-2016-152331"/>
    <d v="2016-06-26T00:00:00"/>
    <x v="0"/>
    <x v="1"/>
    <x v="20"/>
    <x v="2"/>
    <x v="0"/>
    <s v="Lela Donovan"/>
    <x v="1"/>
    <x v="36"/>
    <n v="60653"/>
    <s v="OFF-AR-10001547"/>
    <x v="1"/>
    <s v="Art"/>
    <s v="Newell 311"/>
    <n v="7000"/>
    <x v="3"/>
    <x v="67"/>
    <n v="0.2"/>
    <n v="4200"/>
    <n v="16800"/>
  </r>
  <r>
    <n v="3241"/>
    <s v="US-2016-128909"/>
    <d v="2016-10-09T00:00:00"/>
    <x v="0"/>
    <x v="2"/>
    <x v="3"/>
    <x v="3"/>
    <x v="0"/>
    <s v="Sibella Parks"/>
    <x v="1"/>
    <x v="2"/>
    <n v="19143"/>
    <s v="OFF-PA-10001593"/>
    <x v="1"/>
    <s v="Paper"/>
    <s v="Xerox 1947"/>
    <n v="20000"/>
    <x v="6"/>
    <x v="191"/>
    <n v="0.2"/>
    <n v="16000"/>
    <n v="64000"/>
  </r>
  <r>
    <n v="3242"/>
    <s v="CA-2017-102197"/>
    <d v="2017-12-20T00:00:00"/>
    <x v="3"/>
    <x v="4"/>
    <x v="14"/>
    <x v="2"/>
    <x v="0"/>
    <s v="David Kendrick"/>
    <x v="1"/>
    <x v="31"/>
    <n v="10009"/>
    <s v="OFF-PA-10001970"/>
    <x v="1"/>
    <s v="Paper"/>
    <s v="Xerox 1908"/>
    <n v="30000"/>
    <x v="1"/>
    <x v="319"/>
    <n v="0"/>
    <n v="0"/>
    <n v="150000"/>
  </r>
  <r>
    <n v="3243"/>
    <s v="CA-2017-167640"/>
    <d v="2017-03-06T00:00:00"/>
    <x v="3"/>
    <x v="10"/>
    <x v="24"/>
    <x v="2"/>
    <x v="0"/>
    <s v="Frank Carlisle"/>
    <x v="2"/>
    <x v="9"/>
    <n v="94109"/>
    <s v="OFF-AR-10003158"/>
    <x v="1"/>
    <s v="Art"/>
    <s v="Fluorescent Highlighters by Dixon"/>
    <n v="24000"/>
    <x v="4"/>
    <x v="11"/>
    <n v="0"/>
    <n v="0"/>
    <n v="144000"/>
  </r>
  <r>
    <n v="3244"/>
    <s v="US-2017-116652"/>
    <d v="2017-09-15T00:00:00"/>
    <x v="3"/>
    <x v="8"/>
    <x v="4"/>
    <x v="3"/>
    <x v="4"/>
    <s v="Rick Duston"/>
    <x v="0"/>
    <x v="10"/>
    <n v="94122"/>
    <s v="FUR-CH-10002961"/>
    <x v="0"/>
    <s v="Chairs"/>
    <s v="Leather Task Chair, Black"/>
    <n v="146000"/>
    <x v="3"/>
    <x v="85"/>
    <n v="0.2"/>
    <n v="87600"/>
    <n v="350400"/>
  </r>
  <r>
    <n v="3245"/>
    <s v="CA-2017-138289"/>
    <d v="2017-01-16T00:00:00"/>
    <x v="3"/>
    <x v="9"/>
    <x v="9"/>
    <x v="0"/>
    <x v="4"/>
    <s v="Andy Reiter"/>
    <x v="0"/>
    <x v="22"/>
    <n v="49201"/>
    <s v="OFF-BI-10004995"/>
    <x v="1"/>
    <s v="Binders"/>
    <s v="GBC DocuBind P400 Electric Binding System"/>
    <n v="1634000"/>
    <x v="6"/>
    <x v="636"/>
    <n v="0"/>
    <n v="0"/>
    <n v="6536000"/>
  </r>
  <r>
    <n v="3246"/>
    <s v="CA-2016-129308"/>
    <d v="2016-07-07T00:00:00"/>
    <x v="0"/>
    <x v="7"/>
    <x v="29"/>
    <x v="0"/>
    <x v="0"/>
    <s v="Chad Cunningham"/>
    <x v="2"/>
    <x v="19"/>
    <n v="19120"/>
    <s v="OFF-LA-10002945"/>
    <x v="1"/>
    <s v="Labels"/>
    <s v="Permanent Self-Adhesive File Folder Labels for Typewriters, 1 1/8 x 3 1/2, White"/>
    <n v="11000"/>
    <x v="0"/>
    <x v="96"/>
    <n v="0.2"/>
    <n v="4400"/>
    <n v="17600"/>
  </r>
  <r>
    <n v="3247"/>
    <s v="CA-2016-157791"/>
    <d v="2016-12-23T00:00:00"/>
    <x v="0"/>
    <x v="4"/>
    <x v="27"/>
    <x v="0"/>
    <x v="4"/>
    <s v="Carol Adams"/>
    <x v="1"/>
    <x v="15"/>
    <n v="2886"/>
    <s v="TEC-CO-10002095"/>
    <x v="2"/>
    <s v="Copiers"/>
    <s v="Hewlett Packard 610 Color Digital Copier / Printer"/>
    <n v="1200000"/>
    <x v="6"/>
    <x v="281"/>
    <n v="0"/>
    <n v="0"/>
    <n v="4800000"/>
  </r>
  <r>
    <n v="3248"/>
    <s v="CA-2014-146864"/>
    <d v="2014-12-22T00:00:00"/>
    <x v="2"/>
    <x v="4"/>
    <x v="6"/>
    <x v="3"/>
    <x v="0"/>
    <s v="Bradley Talbott"/>
    <x v="2"/>
    <x v="1"/>
    <n v="10024"/>
    <s v="OFF-ST-10004946"/>
    <x v="1"/>
    <s v="Storage"/>
    <s v="Desktop 3-Pocket Hot File"/>
    <n v="217000"/>
    <x v="6"/>
    <x v="753"/>
    <n v="0"/>
    <n v="0"/>
    <n v="868000"/>
  </r>
  <r>
    <n v="3249"/>
    <s v="CA-2014-103744"/>
    <d v="2014-02-23T00:00:00"/>
    <x v="2"/>
    <x v="11"/>
    <x v="27"/>
    <x v="3"/>
    <x v="0"/>
    <s v="Michael Grace"/>
    <x v="2"/>
    <x v="29"/>
    <n v="79907"/>
    <s v="OFF-LA-10004425"/>
    <x v="1"/>
    <s v="Labels"/>
    <s v="Staple-on labels"/>
    <n v="12000"/>
    <x v="3"/>
    <x v="239"/>
    <n v="0.2"/>
    <n v="7200"/>
    <n v="28800"/>
  </r>
  <r>
    <n v="3250"/>
    <s v="US-2017-107384"/>
    <d v="2017-12-04T00:00:00"/>
    <x v="3"/>
    <x v="4"/>
    <x v="18"/>
    <x v="0"/>
    <x v="0"/>
    <s v="Theone Pippenger"/>
    <x v="0"/>
    <x v="5"/>
    <n v="55901"/>
    <s v="OFF-AR-10001315"/>
    <x v="1"/>
    <s v="Art"/>
    <s v="Newell 310"/>
    <n v="6000"/>
    <x v="1"/>
    <x v="1"/>
    <n v="0"/>
    <n v="0"/>
    <n v="30000"/>
  </r>
  <r>
    <n v="3251"/>
    <s v="CA-2014-128209"/>
    <d v="2014-11-17T00:00:00"/>
    <x v="2"/>
    <x v="0"/>
    <x v="11"/>
    <x v="3"/>
    <x v="0"/>
    <s v="Greg Tran"/>
    <x v="0"/>
    <x v="12"/>
    <n v="14215"/>
    <s v="OFF-BI-10001359"/>
    <x v="1"/>
    <s v="Binders"/>
    <s v="GBC DocuBind TL300 Electric Binding System"/>
    <n v="1794000"/>
    <x v="3"/>
    <x v="1008"/>
    <n v="0.2"/>
    <n v="1076400"/>
    <n v="4305600"/>
  </r>
  <r>
    <n v="3252"/>
    <s v="CA-2014-169684"/>
    <d v="2014-10-20T00:00:00"/>
    <x v="2"/>
    <x v="2"/>
    <x v="14"/>
    <x v="1"/>
    <x v="0"/>
    <s v="Fred Hopkins"/>
    <x v="1"/>
    <x v="16"/>
    <n v="37918"/>
    <s v="FUR-TA-10003008"/>
    <x v="0"/>
    <s v="Tables"/>
    <s v="Lesro Round Back Collection Coffee Table, End Table"/>
    <n v="913000"/>
    <x v="3"/>
    <x v="1009"/>
    <n v="0.4"/>
    <n v="1095600"/>
    <n v="1643400"/>
  </r>
  <r>
    <n v="3253"/>
    <s v="CA-2015-109862"/>
    <d v="2015-10-25T00:00:00"/>
    <x v="1"/>
    <x v="2"/>
    <x v="10"/>
    <x v="0"/>
    <x v="0"/>
    <s v="Heather Kirkland"/>
    <x v="1"/>
    <x v="27"/>
    <n v="19711"/>
    <s v="TEC-PH-10004042"/>
    <x v="2"/>
    <s v="Phones"/>
    <s v="ClearOne Communications CHAT 70 OC Speaker Phone"/>
    <n v="159000"/>
    <x v="8"/>
    <x v="1010"/>
    <n v="0"/>
    <n v="0"/>
    <n v="159000"/>
  </r>
  <r>
    <n v="3254"/>
    <s v="US-2017-107888"/>
    <d v="2017-11-16T00:00:00"/>
    <x v="3"/>
    <x v="0"/>
    <x v="9"/>
    <x v="4"/>
    <x v="4"/>
    <s v="Chris Cortes"/>
    <x v="0"/>
    <x v="21"/>
    <n v="98103"/>
    <s v="OFF-PA-10001363"/>
    <x v="1"/>
    <s v="Paper"/>
    <s v="Xerox 1933"/>
    <n v="74000"/>
    <x v="4"/>
    <x v="1011"/>
    <n v="0"/>
    <n v="0"/>
    <n v="444000"/>
  </r>
  <r>
    <n v="3255"/>
    <s v="US-2017-154872"/>
    <d v="2017-05-14T00:00:00"/>
    <x v="3"/>
    <x v="5"/>
    <x v="19"/>
    <x v="1"/>
    <x v="3"/>
    <s v="Darren Powers"/>
    <x v="0"/>
    <x v="23"/>
    <n v="44105"/>
    <s v="OFF-BI-10003007"/>
    <x v="1"/>
    <s v="Binders"/>
    <s v="Premium Transparent Presentation Covers, No Pattern/Clear, 8 1/2&quot; x 11&quot;"/>
    <n v="59000"/>
    <x v="1"/>
    <x v="666"/>
    <n v="0.7"/>
    <n v="206500"/>
    <n v="88500"/>
  </r>
  <r>
    <n v="3256"/>
    <s v="CA-2014-113880"/>
    <d v="2014-03-01T00:00:00"/>
    <x v="2"/>
    <x v="10"/>
    <x v="26"/>
    <x v="3"/>
    <x v="0"/>
    <s v="Vicky Freymann"/>
    <x v="2"/>
    <x v="19"/>
    <n v="60126"/>
    <s v="FUR-CH-10000863"/>
    <x v="0"/>
    <s v="Chairs"/>
    <s v="Novimex Swivel Fabric Task Chair"/>
    <n v="302000"/>
    <x v="4"/>
    <x v="1012"/>
    <n v="0.3"/>
    <n v="543600"/>
    <n v="1268400"/>
  </r>
  <r>
    <n v="3257"/>
    <s v="US-2015-164966"/>
    <d v="2015-07-30T00:00:00"/>
    <x v="1"/>
    <x v="7"/>
    <x v="17"/>
    <x v="2"/>
    <x v="4"/>
    <s v="Gary Hansen"/>
    <x v="2"/>
    <x v="33"/>
    <n v="55044"/>
    <s v="FUR-CH-10002304"/>
    <x v="0"/>
    <s v="Chairs"/>
    <s v="Global Stack Chair without Arms, Black"/>
    <n v="255000"/>
    <x v="4"/>
    <x v="1013"/>
    <n v="0"/>
    <n v="0"/>
    <n v="1530000"/>
  </r>
  <r>
    <n v="3258"/>
    <s v="CA-2015-126739"/>
    <d v="2015-11-01T00:00:00"/>
    <x v="1"/>
    <x v="0"/>
    <x v="26"/>
    <x v="2"/>
    <x v="0"/>
    <s v="Justin Hirsh"/>
    <x v="0"/>
    <x v="11"/>
    <n v="10035"/>
    <s v="FUR-CH-10000422"/>
    <x v="0"/>
    <s v="Chairs"/>
    <s v="Global Highback Leather Tilter in Burgundy"/>
    <n v="91000"/>
    <x v="6"/>
    <x v="657"/>
    <n v="0.1"/>
    <n v="36400"/>
    <n v="327600"/>
  </r>
  <r>
    <n v="3259"/>
    <s v="CA-2017-161578"/>
    <d v="2017-12-16T00:00:00"/>
    <x v="3"/>
    <x v="4"/>
    <x v="9"/>
    <x v="3"/>
    <x v="0"/>
    <s v="Rick Bensley"/>
    <x v="2"/>
    <x v="35"/>
    <n v="90036"/>
    <s v="OFF-PA-10002986"/>
    <x v="1"/>
    <s v="Paper"/>
    <s v="Xerox 1898"/>
    <n v="47000"/>
    <x v="0"/>
    <x v="318"/>
    <n v="0"/>
    <n v="0"/>
    <n v="94000"/>
  </r>
  <r>
    <n v="3260"/>
    <s v="CA-2014-137092"/>
    <d v="2014-10-20T00:00:00"/>
    <x v="2"/>
    <x v="2"/>
    <x v="14"/>
    <x v="2"/>
    <x v="0"/>
    <s v="Lindsay Shagiari"/>
    <x v="2"/>
    <x v="28"/>
    <n v="60653"/>
    <s v="TEC-AC-10001606"/>
    <x v="2"/>
    <s v="Accessories"/>
    <s v="Logitech Wireless Performance Mouse MX for PC and Mac"/>
    <n v="160000"/>
    <x v="6"/>
    <x v="1014"/>
    <n v="0.2"/>
    <n v="128000"/>
    <n v="512000"/>
  </r>
  <r>
    <n v="3261"/>
    <s v="CA-2015-166947"/>
    <d v="2015-06-05T00:00:00"/>
    <x v="1"/>
    <x v="1"/>
    <x v="5"/>
    <x v="2"/>
    <x v="4"/>
    <s v="Edward Becker"/>
    <x v="1"/>
    <x v="26"/>
    <n v="14215"/>
    <s v="FUR-CH-10004997"/>
    <x v="0"/>
    <s v="Chairs"/>
    <s v="Hon Every-Day Series Multi-Task Chairs"/>
    <n v="602000"/>
    <x v="5"/>
    <x v="1015"/>
    <n v="0.1"/>
    <n v="541800"/>
    <n v="4876200"/>
  </r>
  <r>
    <n v="3262"/>
    <s v="CA-2016-160941"/>
    <d v="2016-07-21T00:00:00"/>
    <x v="0"/>
    <x v="7"/>
    <x v="30"/>
    <x v="1"/>
    <x v="0"/>
    <s v="Damala Kotsonis"/>
    <x v="1"/>
    <x v="36"/>
    <n v="95661"/>
    <s v="OFF-EN-10003001"/>
    <x v="1"/>
    <s v="Envelopes"/>
    <s v="Ames Color-File Green Diamond Border X-ray Mailers"/>
    <n v="605000"/>
    <x v="1"/>
    <x v="1016"/>
    <n v="0"/>
    <n v="0"/>
    <n v="3025000"/>
  </r>
  <r>
    <n v="3263"/>
    <s v="CA-2017-144680"/>
    <d v="2017-03-31T00:00:00"/>
    <x v="3"/>
    <x v="10"/>
    <x v="23"/>
    <x v="2"/>
    <x v="4"/>
    <s v="Scott Cohen"/>
    <x v="1"/>
    <x v="26"/>
    <n v="76017"/>
    <s v="OFF-AP-10003040"/>
    <x v="1"/>
    <s v="Appliances"/>
    <s v="Fellowes 8 Outlet Superior Workstation Surge Protector w/o Phone/Fax/Modem Protection"/>
    <n v="34000"/>
    <x v="1"/>
    <x v="201"/>
    <n v="0.8"/>
    <n v="136000"/>
    <n v="34000"/>
  </r>
  <r>
    <n v="3264"/>
    <s v="CA-2014-166086"/>
    <d v="2014-05-07T00:00:00"/>
    <x v="2"/>
    <x v="5"/>
    <x v="29"/>
    <x v="1"/>
    <x v="4"/>
    <s v="Carol Triggs"/>
    <x v="0"/>
    <x v="1"/>
    <n v="1841"/>
    <s v="OFF-BI-10001078"/>
    <x v="1"/>
    <s v="Binders"/>
    <s v="Acco PRESSTEX Data Binder with Storage Hooks, Dark Blue, 14 7/8&quot; X 11&quot;"/>
    <n v="38000"/>
    <x v="3"/>
    <x v="80"/>
    <n v="0"/>
    <n v="0"/>
    <n v="114000"/>
  </r>
  <r>
    <n v="3265"/>
    <s v="CA-2017-131282"/>
    <d v="2017-02-05T00:00:00"/>
    <x v="3"/>
    <x v="11"/>
    <x v="5"/>
    <x v="3"/>
    <x v="4"/>
    <s v="Cassandra Brandow"/>
    <x v="0"/>
    <x v="3"/>
    <n v="76706"/>
    <s v="OFF-BI-10004632"/>
    <x v="1"/>
    <s v="Binders"/>
    <s v="Ibico Hi-Tech Manual Binding System"/>
    <n v="488000"/>
    <x v="6"/>
    <x v="631"/>
    <n v="0.8"/>
    <n v="1561600"/>
    <n v="390400"/>
  </r>
  <r>
    <n v="3266"/>
    <s v="CA-2014-100678"/>
    <d v="2014-04-18T00:00:00"/>
    <x v="2"/>
    <x v="3"/>
    <x v="15"/>
    <x v="3"/>
    <x v="0"/>
    <s v="Kunst Miller"/>
    <x v="0"/>
    <x v="14"/>
    <n v="77095"/>
    <s v="OFF-AR-10001868"/>
    <x v="1"/>
    <s v="Art"/>
    <s v="Prang Dustless Chalk Sticks"/>
    <n v="7000"/>
    <x v="0"/>
    <x v="287"/>
    <n v="0.2"/>
    <n v="2800"/>
    <n v="11200"/>
  </r>
  <r>
    <n v="3267"/>
    <s v="CA-2016-161543"/>
    <d v="2016-05-10T00:00:00"/>
    <x v="0"/>
    <x v="5"/>
    <x v="13"/>
    <x v="1"/>
    <x v="0"/>
    <s v="Roger Demir"/>
    <x v="0"/>
    <x v="23"/>
    <n v="98105"/>
    <s v="OFF-PA-10003971"/>
    <x v="1"/>
    <s v="Paper"/>
    <s v="Xerox 1965"/>
    <n v="15000"/>
    <x v="0"/>
    <x v="1"/>
    <n v="0"/>
    <n v="0"/>
    <n v="30000"/>
  </r>
  <r>
    <n v="3268"/>
    <s v="CA-2016-160535"/>
    <d v="2016-11-25T00:00:00"/>
    <x v="0"/>
    <x v="0"/>
    <x v="10"/>
    <x v="0"/>
    <x v="4"/>
    <s v="Barry Pond"/>
    <x v="1"/>
    <x v="26"/>
    <n v="7060"/>
    <s v="OFF-ST-10000689"/>
    <x v="1"/>
    <s v="Storage"/>
    <s v="Fellowes Strictly Business Drawer File, Letter/Legal Size"/>
    <n v="339000"/>
    <x v="6"/>
    <x v="803"/>
    <n v="0"/>
    <n v="0"/>
    <n v="1356000"/>
  </r>
  <r>
    <n v="3269"/>
    <s v="CA-2017-123085"/>
    <d v="2017-03-03T00:00:00"/>
    <x v="3"/>
    <x v="10"/>
    <x v="21"/>
    <x v="3"/>
    <x v="0"/>
    <s v="Ed Jacobs"/>
    <x v="0"/>
    <x v="27"/>
    <n v="90008"/>
    <s v="TEC-AC-10000990"/>
    <x v="2"/>
    <s v="Accessories"/>
    <s v="Imation Bio 2GB USB Flash Drive Imation Corp"/>
    <n v="1050000"/>
    <x v="7"/>
    <x v="1017"/>
    <n v="0"/>
    <n v="0"/>
    <n v="8400000"/>
  </r>
  <r>
    <n v="3270"/>
    <s v="CA-2015-153752"/>
    <d v="2015-12-06T00:00:00"/>
    <x v="1"/>
    <x v="4"/>
    <x v="24"/>
    <x v="2"/>
    <x v="0"/>
    <s v="Rose O'Brian"/>
    <x v="0"/>
    <x v="14"/>
    <n v="22204"/>
    <s v="TEC-PH-10001615"/>
    <x v="2"/>
    <s v="Phones"/>
    <s v="AT&amp;T CL82213"/>
    <n v="174000"/>
    <x v="4"/>
    <x v="749"/>
    <n v="0"/>
    <n v="0"/>
    <n v="1044000"/>
  </r>
  <r>
    <n v="3271"/>
    <s v="CA-2014-103660"/>
    <d v="2014-08-25T00:00:00"/>
    <x v="2"/>
    <x v="6"/>
    <x v="10"/>
    <x v="2"/>
    <x v="0"/>
    <s v="Mitch Webber"/>
    <x v="0"/>
    <x v="31"/>
    <n v="98103"/>
    <s v="TEC-PH-10000895"/>
    <x v="2"/>
    <s v="Phones"/>
    <s v="Polycom VVX 310 VoIP phone"/>
    <n v="1440000"/>
    <x v="2"/>
    <x v="1018"/>
    <n v="0.2"/>
    <n v="2016000"/>
    <n v="8064000"/>
  </r>
  <r>
    <n v="3272"/>
    <s v="CA-2016-169887"/>
    <d v="2016-10-22T00:00:00"/>
    <x v="0"/>
    <x v="2"/>
    <x v="6"/>
    <x v="3"/>
    <x v="4"/>
    <s v="MaryBeth Skach"/>
    <x v="0"/>
    <x v="9"/>
    <n v="98105"/>
    <s v="OFF-PA-10003001"/>
    <x v="1"/>
    <s v="Paper"/>
    <s v="Xerox 1986"/>
    <n v="7000"/>
    <x v="8"/>
    <x v="215"/>
    <n v="0"/>
    <n v="0"/>
    <n v="7000"/>
  </r>
  <r>
    <n v="3273"/>
    <s v="CA-2016-148516"/>
    <d v="2016-08-07T00:00:00"/>
    <x v="0"/>
    <x v="6"/>
    <x v="29"/>
    <x v="3"/>
    <x v="0"/>
    <s v="Dorothy Wardle"/>
    <x v="1"/>
    <x v="18"/>
    <n v="98026"/>
    <s v="TEC-AC-10003610"/>
    <x v="2"/>
    <s v="Accessories"/>
    <s v="Logitech Illuminated - Keyboard"/>
    <n v="240000"/>
    <x v="3"/>
    <x v="258"/>
    <n v="0"/>
    <n v="0"/>
    <n v="720000"/>
  </r>
  <r>
    <n v="3274"/>
    <s v="CA-2017-104731"/>
    <d v="2017-07-21T00:00:00"/>
    <x v="3"/>
    <x v="7"/>
    <x v="30"/>
    <x v="1"/>
    <x v="0"/>
    <s v="Anne McFarland"/>
    <x v="0"/>
    <x v="32"/>
    <n v="24153"/>
    <s v="OFF-AR-10003727"/>
    <x v="1"/>
    <s v="Art"/>
    <s v="Berol Giant Pencil Sharpener"/>
    <n v="17000"/>
    <x v="4"/>
    <x v="629"/>
    <n v="0"/>
    <n v="0"/>
    <n v="102000"/>
  </r>
  <r>
    <n v="3275"/>
    <s v="CA-2014-164749"/>
    <d v="2014-03-23T00:00:00"/>
    <x v="2"/>
    <x v="10"/>
    <x v="27"/>
    <x v="2"/>
    <x v="4"/>
    <s v="Bruce Geld"/>
    <x v="0"/>
    <x v="14"/>
    <n v="33445"/>
    <s v="OFF-LA-10004484"/>
    <x v="1"/>
    <s v="Labels"/>
    <s v="Avery 476"/>
    <n v="13000"/>
    <x v="3"/>
    <x v="136"/>
    <n v="0.2"/>
    <n v="7800"/>
    <n v="31200"/>
  </r>
  <r>
    <n v="3276"/>
    <s v="CA-2015-103716"/>
    <d v="2015-04-30T00:00:00"/>
    <x v="1"/>
    <x v="3"/>
    <x v="17"/>
    <x v="2"/>
    <x v="0"/>
    <s v="Ken Black"/>
    <x v="1"/>
    <x v="35"/>
    <n v="94110"/>
    <s v="OFF-AR-10000658"/>
    <x v="1"/>
    <s v="Art"/>
    <s v="Newell 324"/>
    <n v="47000"/>
    <x v="3"/>
    <x v="83"/>
    <n v="0"/>
    <n v="0"/>
    <n v="141000"/>
  </r>
  <r>
    <n v="3277"/>
    <s v="CA-2016-126795"/>
    <d v="2016-06-13T00:00:00"/>
    <x v="0"/>
    <x v="1"/>
    <x v="7"/>
    <x v="2"/>
    <x v="0"/>
    <s v="Greg Tran"/>
    <x v="0"/>
    <x v="23"/>
    <n v="10024"/>
    <s v="OFF-BI-10001989"/>
    <x v="1"/>
    <s v="Binders"/>
    <s v="Premium Transparent Presentation Covers by GBC"/>
    <n v="19000"/>
    <x v="0"/>
    <x v="107"/>
    <n v="0.2"/>
    <n v="7600"/>
    <n v="30400"/>
  </r>
  <r>
    <n v="3278"/>
    <s v="CA-2015-146290"/>
    <d v="2015-05-04T00:00:00"/>
    <x v="1"/>
    <x v="5"/>
    <x v="18"/>
    <x v="1"/>
    <x v="0"/>
    <s v="Stuart Van"/>
    <x v="1"/>
    <x v="4"/>
    <n v="46203"/>
    <s v="OFF-AR-10001897"/>
    <x v="1"/>
    <s v="Art"/>
    <s v="Model L Table or Wall-Mount Pencil Sharpener"/>
    <n v="44000"/>
    <x v="2"/>
    <x v="474"/>
    <n v="0"/>
    <n v="0"/>
    <n v="308000"/>
  </r>
  <r>
    <n v="3279"/>
    <s v="CA-2017-157112"/>
    <d v="2017-04-23T00:00:00"/>
    <x v="3"/>
    <x v="3"/>
    <x v="27"/>
    <x v="3"/>
    <x v="0"/>
    <s v="Greg Guthrie"/>
    <x v="1"/>
    <x v="23"/>
    <n v="43229"/>
    <s v="OFF-BI-10000285"/>
    <x v="1"/>
    <s v="Binders"/>
    <s v="XtraLife ClearVue Slant-D Ring Binders by Cardinal"/>
    <n v="4000"/>
    <x v="1"/>
    <x v="40"/>
    <n v="0.7"/>
    <n v="14000"/>
    <n v="6000"/>
  </r>
  <r>
    <n v="3280"/>
    <s v="CA-2014-169257"/>
    <d v="2014-06-06T00:00:00"/>
    <x v="2"/>
    <x v="1"/>
    <x v="24"/>
    <x v="1"/>
    <x v="0"/>
    <s v="Stewart Visinsky"/>
    <x v="0"/>
    <x v="12"/>
    <n v="32216"/>
    <s v="OFF-BI-10002557"/>
    <x v="1"/>
    <s v="Binders"/>
    <s v="Presstex Flexible Ring Binders"/>
    <n v="7000"/>
    <x v="8"/>
    <x v="215"/>
    <n v="0.7"/>
    <n v="4900"/>
    <n v="2100"/>
  </r>
  <r>
    <n v="3281"/>
    <s v="CA-2014-154095"/>
    <d v="2014-12-02T00:00:00"/>
    <x v="2"/>
    <x v="4"/>
    <x v="28"/>
    <x v="2"/>
    <x v="0"/>
    <s v="Odella Nelson"/>
    <x v="1"/>
    <x v="19"/>
    <n v="20735"/>
    <s v="FUR-FU-10003849"/>
    <x v="0"/>
    <s v="Furnishings"/>
    <s v="DAX Metal Frame, Desktop, Stepped-Edge"/>
    <n v="41000"/>
    <x v="3"/>
    <x v="221"/>
    <n v="0"/>
    <n v="0"/>
    <n v="123000"/>
  </r>
  <r>
    <n v="3282"/>
    <s v="CA-2017-146346"/>
    <d v="2017-06-17T00:00:00"/>
    <x v="3"/>
    <x v="1"/>
    <x v="11"/>
    <x v="0"/>
    <x v="0"/>
    <s v="Ryan Akin"/>
    <x v="0"/>
    <x v="20"/>
    <n v="80022"/>
    <s v="OFF-ST-10001418"/>
    <x v="1"/>
    <s v="Storage"/>
    <s v="Carina Media Storage Towers in Natural &amp; Black"/>
    <n v="244000"/>
    <x v="3"/>
    <x v="209"/>
    <n v="0.2"/>
    <n v="146400"/>
    <n v="585600"/>
  </r>
  <r>
    <n v="3283"/>
    <s v="CA-2016-148852"/>
    <d v="2016-05-26T00:00:00"/>
    <x v="0"/>
    <x v="5"/>
    <x v="20"/>
    <x v="3"/>
    <x v="0"/>
    <s v="Stewart Visinsky"/>
    <x v="0"/>
    <x v="9"/>
    <n v="92704"/>
    <s v="OFF-FA-10003467"/>
    <x v="1"/>
    <s v="Fasteners"/>
    <s v="Alliance Big Bands Rubber Bands, 12/Pack"/>
    <n v="4000"/>
    <x v="3"/>
    <x v="92"/>
    <n v="0"/>
    <n v="0"/>
    <n v="12000"/>
  </r>
  <r>
    <n v="3284"/>
    <s v="US-2015-118906"/>
    <d v="2015-03-10T00:00:00"/>
    <x v="1"/>
    <x v="10"/>
    <x v="13"/>
    <x v="3"/>
    <x v="0"/>
    <s v="Ken Black"/>
    <x v="1"/>
    <x v="14"/>
    <n v="20735"/>
    <s v="OFF-ST-10002406"/>
    <x v="1"/>
    <s v="Storage"/>
    <s v="Pizazz Global Quick File"/>
    <n v="24000"/>
    <x v="4"/>
    <x v="11"/>
    <n v="0"/>
    <n v="0"/>
    <n v="144000"/>
  </r>
  <r>
    <n v="3285"/>
    <s v="CA-2016-168921"/>
    <d v="2016-10-20T00:00:00"/>
    <x v="0"/>
    <x v="2"/>
    <x v="14"/>
    <x v="0"/>
    <x v="0"/>
    <s v="Andrew Gjertsen"/>
    <x v="1"/>
    <x v="16"/>
    <n v="90049"/>
    <s v="OFF-BI-10004209"/>
    <x v="1"/>
    <s v="Binders"/>
    <s v="Fellowes Twister Kit, Gray/Clear, 3/pkg"/>
    <n v="3000"/>
    <x v="3"/>
    <x v="224"/>
    <n v="0.2"/>
    <n v="1800"/>
    <n v="7200"/>
  </r>
  <r>
    <n v="3286"/>
    <s v="CA-2015-107678"/>
    <d v="2015-04-21T00:00:00"/>
    <x v="1"/>
    <x v="3"/>
    <x v="30"/>
    <x v="2"/>
    <x v="0"/>
    <s v="Juliana Krohn"/>
    <x v="0"/>
    <x v="4"/>
    <n v="40214"/>
    <s v="FUR-CH-10001891"/>
    <x v="0"/>
    <s v="Chairs"/>
    <s v="Global Deluxe Office Fabric Chairs"/>
    <n v="192000"/>
    <x v="0"/>
    <x v="227"/>
    <n v="0"/>
    <n v="0"/>
    <n v="384000"/>
  </r>
  <r>
    <n v="3287"/>
    <s v="CA-2016-123512"/>
    <d v="2016-06-17T00:00:00"/>
    <x v="0"/>
    <x v="1"/>
    <x v="11"/>
    <x v="0"/>
    <x v="3"/>
    <s v="Mike Vittorini"/>
    <x v="0"/>
    <x v="9"/>
    <n v="90045"/>
    <s v="FUR-BO-10004218"/>
    <x v="0"/>
    <s v="Bookcases"/>
    <s v="Bush Heritage Pine Collection 5-Shelf Bookcase, Albany Pine Finish, *Special Order"/>
    <n v="600000"/>
    <x v="0"/>
    <x v="206"/>
    <n v="0.15"/>
    <n v="180000"/>
    <n v="1020000"/>
  </r>
  <r>
    <n v="3288"/>
    <s v="US-2017-167402"/>
    <d v="2017-01-13T00:00:00"/>
    <x v="3"/>
    <x v="9"/>
    <x v="7"/>
    <x v="2"/>
    <x v="0"/>
    <s v="Cathy Prescott"/>
    <x v="1"/>
    <x v="16"/>
    <n v="65807"/>
    <s v="OFF-PA-10004983"/>
    <x v="1"/>
    <s v="Paper"/>
    <s v="Xerox 23"/>
    <n v="33000"/>
    <x v="1"/>
    <x v="115"/>
    <n v="0"/>
    <n v="0"/>
    <n v="165000"/>
  </r>
  <r>
    <n v="3289"/>
    <s v="CA-2014-130449"/>
    <d v="2014-09-06T00:00:00"/>
    <x v="2"/>
    <x v="8"/>
    <x v="24"/>
    <x v="3"/>
    <x v="0"/>
    <s v="Victoria Pisteka"/>
    <x v="1"/>
    <x v="20"/>
    <n v="94109"/>
    <s v="FUR-FU-10001487"/>
    <x v="0"/>
    <s v="Furnishings"/>
    <s v="Eldon Expressions Wood and Plastic Desk Accessories, Cherry Wood"/>
    <n v="49000"/>
    <x v="4"/>
    <x v="545"/>
    <n v="0"/>
    <n v="0"/>
    <n v="294000"/>
  </r>
  <r>
    <n v="3290"/>
    <s v="CA-2015-141250"/>
    <d v="2015-01-19T00:00:00"/>
    <x v="1"/>
    <x v="9"/>
    <x v="12"/>
    <x v="2"/>
    <x v="0"/>
    <s v="Paul MacIntyre"/>
    <x v="0"/>
    <x v="34"/>
    <n v="77590"/>
    <s v="FUR-TA-10002855"/>
    <x v="0"/>
    <s v="Tables"/>
    <s v="Bevis Round Conference Table Top &amp; Single Column Base"/>
    <n v="352000"/>
    <x v="8"/>
    <x v="357"/>
    <n v="0.3"/>
    <n v="105600"/>
    <n v="246400"/>
  </r>
  <r>
    <n v="3291"/>
    <s v="CA-2014-145541"/>
    <d v="2014-12-14T00:00:00"/>
    <x v="2"/>
    <x v="4"/>
    <x v="19"/>
    <x v="2"/>
    <x v="0"/>
    <s v="Tom Boeckenhauer"/>
    <x v="0"/>
    <x v="4"/>
    <n v="10024"/>
    <s v="TEC-MA-10001127"/>
    <x v="2"/>
    <s v="Machines"/>
    <s v="HP Designjet T520 Inkjet Large Format Printer - 24&quot; Color"/>
    <n v="7000000"/>
    <x v="6"/>
    <x v="1019"/>
    <n v="0"/>
    <n v="0"/>
    <n v="28000000"/>
  </r>
  <r>
    <n v="3292"/>
    <s v="CA-2014-138513"/>
    <d v="2014-05-23T00:00:00"/>
    <x v="2"/>
    <x v="5"/>
    <x v="27"/>
    <x v="3"/>
    <x v="0"/>
    <s v="Erica Hackney"/>
    <x v="0"/>
    <x v="4"/>
    <n v="98006"/>
    <s v="OFF-PA-10003177"/>
    <x v="1"/>
    <s v="Paper"/>
    <s v="Xerox 1999"/>
    <n v="13000"/>
    <x v="0"/>
    <x v="43"/>
    <n v="0"/>
    <n v="0"/>
    <n v="26000"/>
  </r>
  <r>
    <n v="3293"/>
    <s v="CA-2015-135489"/>
    <d v="2015-09-19T00:00:00"/>
    <x v="1"/>
    <x v="8"/>
    <x v="12"/>
    <x v="1"/>
    <x v="2"/>
    <s v="Giulietta Weimer"/>
    <x v="0"/>
    <x v="6"/>
    <n v="10024"/>
    <s v="TEC-PH-10000011"/>
    <x v="2"/>
    <s v="Phones"/>
    <s v="PureGear Roll-On Screen Protector"/>
    <n v="120000"/>
    <x v="9"/>
    <x v="339"/>
    <n v="0"/>
    <n v="0"/>
    <n v="1680000"/>
  </r>
  <r>
    <n v="3294"/>
    <s v="CA-2015-125696"/>
    <d v="2015-10-02T00:00:00"/>
    <x v="1"/>
    <x v="2"/>
    <x v="28"/>
    <x v="2"/>
    <x v="0"/>
    <s v="Nora Pelletier"/>
    <x v="2"/>
    <x v="9"/>
    <n v="27893"/>
    <s v="OFF-BI-10001757"/>
    <x v="1"/>
    <s v="Binders"/>
    <s v="Pressboard Hanging Data Binders for Unburst Sheets"/>
    <n v="3000"/>
    <x v="1"/>
    <x v="110"/>
    <n v="0.7"/>
    <n v="10500"/>
    <n v="4500"/>
  </r>
  <r>
    <n v="3295"/>
    <s v="CA-2016-105081"/>
    <d v="2016-12-25T00:00:00"/>
    <x v="0"/>
    <x v="4"/>
    <x v="10"/>
    <x v="3"/>
    <x v="0"/>
    <s v="Joe Elijah"/>
    <x v="0"/>
    <x v="29"/>
    <n v="98115"/>
    <s v="FUR-CH-10000847"/>
    <x v="0"/>
    <s v="Chairs"/>
    <s v="Global Executive Mid-Back Manager's Chair"/>
    <n v="873000"/>
    <x v="3"/>
    <x v="384"/>
    <n v="0.2"/>
    <n v="523800"/>
    <n v="2095200"/>
  </r>
  <r>
    <n v="3296"/>
    <s v="US-2016-146857"/>
    <d v="2016-05-06T00:00:00"/>
    <x v="0"/>
    <x v="5"/>
    <x v="24"/>
    <x v="2"/>
    <x v="0"/>
    <s v="Brad Eason"/>
    <x v="2"/>
    <x v="13"/>
    <n v="65807"/>
    <s v="OFF-AP-10001205"/>
    <x v="1"/>
    <s v="Appliances"/>
    <s v="Belkin 5 Outlet SurgeMaster Power Centers"/>
    <n v="491000"/>
    <x v="8"/>
    <x v="1020"/>
    <n v="0"/>
    <n v="0"/>
    <n v="491000"/>
  </r>
  <r>
    <n v="3297"/>
    <s v="CA-2016-166275"/>
    <d v="2016-10-24T00:00:00"/>
    <x v="0"/>
    <x v="2"/>
    <x v="16"/>
    <x v="0"/>
    <x v="0"/>
    <s v="Sonia Sunley"/>
    <x v="0"/>
    <x v="0"/>
    <n v="94109"/>
    <s v="TEC-AC-10001838"/>
    <x v="2"/>
    <s v="Accessories"/>
    <s v="Razer Tiamat Over Ear 7.1 Surround Sound PC Gaming Headset"/>
    <n v="600000"/>
    <x v="8"/>
    <x v="49"/>
    <n v="0"/>
    <n v="0"/>
    <n v="600000"/>
  </r>
  <r>
    <n v="3298"/>
    <s v="CA-2017-144498"/>
    <d v="2017-05-06T00:00:00"/>
    <x v="3"/>
    <x v="5"/>
    <x v="24"/>
    <x v="3"/>
    <x v="0"/>
    <s v="Mick Brown"/>
    <x v="0"/>
    <x v="3"/>
    <n v="28205"/>
    <s v="OFF-BI-10003982"/>
    <x v="1"/>
    <s v="Binders"/>
    <s v="Wilson Jones Century Plastic Molded Ring Binders"/>
    <n v="13000"/>
    <x v="10"/>
    <x v="204"/>
    <n v="0.7"/>
    <n v="100100"/>
    <n v="42900"/>
  </r>
  <r>
    <n v="3299"/>
    <s v="CA-2017-103352"/>
    <d v="2017-11-27T00:00:00"/>
    <x v="3"/>
    <x v="0"/>
    <x v="8"/>
    <x v="1"/>
    <x v="0"/>
    <s v="Resi Pölking"/>
    <x v="0"/>
    <x v="0"/>
    <n v="10011"/>
    <s v="OFF-AR-10001573"/>
    <x v="1"/>
    <s v="Art"/>
    <s v="American Pencil"/>
    <n v="10000"/>
    <x v="3"/>
    <x v="1"/>
    <n v="0"/>
    <n v="0"/>
    <n v="30000"/>
  </r>
  <r>
    <n v="3300"/>
    <s v="CA-2014-108609"/>
    <d v="2014-10-31T00:00:00"/>
    <x v="2"/>
    <x v="2"/>
    <x v="23"/>
    <x v="3"/>
    <x v="0"/>
    <s v="Anthony Jacobs"/>
    <x v="1"/>
    <x v="35"/>
    <n v="44052"/>
    <s v="FUR-TA-10003954"/>
    <x v="0"/>
    <s v="Tables"/>
    <s v="Hon 94000 Series Round Tables"/>
    <n v="1422000"/>
    <x v="7"/>
    <x v="1021"/>
    <n v="0.4"/>
    <n v="4550400"/>
    <n v="6825600"/>
  </r>
  <r>
    <n v="3301"/>
    <s v="CA-2017-128328"/>
    <d v="2017-08-05T00:00:00"/>
    <x v="3"/>
    <x v="6"/>
    <x v="5"/>
    <x v="3"/>
    <x v="0"/>
    <s v="Patrick O'Donnell"/>
    <x v="0"/>
    <x v="22"/>
    <n v="46203"/>
    <s v="OFF-BI-10001989"/>
    <x v="1"/>
    <s v="Binders"/>
    <s v="Premium Transparent Presentation Covers by GBC"/>
    <n v="19000"/>
    <x v="4"/>
    <x v="80"/>
    <n v="0"/>
    <n v="0"/>
    <n v="114000"/>
  </r>
  <r>
    <n v="3302"/>
    <s v="US-2015-156496"/>
    <d v="2015-08-10T00:00:00"/>
    <x v="1"/>
    <x v="6"/>
    <x v="13"/>
    <x v="2"/>
    <x v="0"/>
    <s v="William Brown"/>
    <x v="0"/>
    <x v="33"/>
    <n v="97756"/>
    <s v="TEC-PH-10000576"/>
    <x v="2"/>
    <s v="Phones"/>
    <s v="AT&amp;T 1080 Corded phone"/>
    <n v="165000"/>
    <x v="6"/>
    <x v="116"/>
    <n v="0.2"/>
    <n v="132000"/>
    <n v="528000"/>
  </r>
  <r>
    <n v="3303"/>
    <s v="US-2016-127334"/>
    <d v="2016-12-15T00:00:00"/>
    <x v="0"/>
    <x v="4"/>
    <x v="4"/>
    <x v="3"/>
    <x v="0"/>
    <s v="Mike Pelletier"/>
    <x v="2"/>
    <x v="17"/>
    <n v="97477"/>
    <s v="FUR-TA-10003473"/>
    <x v="0"/>
    <s v="Tables"/>
    <s v="Bretford Rectangular Conference Table Tops"/>
    <n v="1580000"/>
    <x v="3"/>
    <x v="954"/>
    <n v="0.5"/>
    <n v="2370000"/>
    <n v="2370000"/>
  </r>
  <r>
    <n v="3304"/>
    <s v="US-2017-124779"/>
    <d v="2017-09-08T00:00:00"/>
    <x v="3"/>
    <x v="8"/>
    <x v="0"/>
    <x v="2"/>
    <x v="0"/>
    <s v="Barry Französisch"/>
    <x v="1"/>
    <x v="33"/>
    <n v="76017"/>
    <s v="OFF-BI-10002429"/>
    <x v="1"/>
    <s v="Binders"/>
    <s v="Premier Elliptical Ring Binder, Black"/>
    <n v="43000"/>
    <x v="2"/>
    <x v="180"/>
    <n v="0.8"/>
    <n v="240800"/>
    <n v="60200"/>
  </r>
  <r>
    <n v="3305"/>
    <s v="CA-2017-135937"/>
    <d v="2017-02-20T00:00:00"/>
    <x v="3"/>
    <x v="11"/>
    <x v="14"/>
    <x v="3"/>
    <x v="0"/>
    <s v="Katherine Murray"/>
    <x v="2"/>
    <x v="19"/>
    <n v="85234"/>
    <s v="TEC-PH-10004447"/>
    <x v="2"/>
    <s v="Phones"/>
    <s v="Toshiba IPT2010-SD IP Telephone"/>
    <n v="334000"/>
    <x v="3"/>
    <x v="814"/>
    <n v="0.2"/>
    <n v="200400"/>
    <n v="801600"/>
  </r>
  <r>
    <n v="3306"/>
    <s v="CA-2015-129322"/>
    <d v="2015-08-08T00:00:00"/>
    <x v="1"/>
    <x v="6"/>
    <x v="0"/>
    <x v="2"/>
    <x v="0"/>
    <s v="Denny Blanton"/>
    <x v="0"/>
    <x v="32"/>
    <n v="1841"/>
    <s v="OFF-AR-10004587"/>
    <x v="1"/>
    <s v="Art"/>
    <s v="Boston 1827 Commercial Additional Cutter, Drive Gear &amp; Gear Rack for 1606"/>
    <n v="20000"/>
    <x v="0"/>
    <x v="144"/>
    <n v="0"/>
    <n v="0"/>
    <n v="40000"/>
  </r>
  <r>
    <n v="3307"/>
    <s v="CA-2017-162173"/>
    <d v="2017-10-26T00:00:00"/>
    <x v="3"/>
    <x v="2"/>
    <x v="20"/>
    <x v="2"/>
    <x v="4"/>
    <s v="Olvera Toch"/>
    <x v="0"/>
    <x v="7"/>
    <n v="23464"/>
    <s v="FUR-TA-10001520"/>
    <x v="0"/>
    <s v="Tables"/>
    <s v="Lesro Sheffield Collection Coffee Table, End Table, Center Table, Corner Table"/>
    <n v="100000"/>
    <x v="1"/>
    <x v="470"/>
    <n v="0"/>
    <n v="0"/>
    <n v="500000"/>
  </r>
  <r>
    <n v="3308"/>
    <s v="CA-2016-115483"/>
    <d v="2016-07-14T00:00:00"/>
    <x v="0"/>
    <x v="7"/>
    <x v="19"/>
    <x v="2"/>
    <x v="4"/>
    <s v="John Stevenson"/>
    <x v="0"/>
    <x v="22"/>
    <n v="75061"/>
    <s v="OFF-PA-10001497"/>
    <x v="1"/>
    <s v="Paper"/>
    <s v="Xerox 1914"/>
    <n v="110000"/>
    <x v="1"/>
    <x v="603"/>
    <n v="0.2"/>
    <n v="110000"/>
    <n v="440000"/>
  </r>
  <r>
    <n v="3309"/>
    <s v="CA-2017-122175"/>
    <d v="2017-05-12T00:00:00"/>
    <x v="3"/>
    <x v="5"/>
    <x v="1"/>
    <x v="3"/>
    <x v="0"/>
    <s v="Cynthia Arntzen"/>
    <x v="0"/>
    <x v="30"/>
    <n v="8360"/>
    <s v="FUR-FU-10000719"/>
    <x v="0"/>
    <s v="Furnishings"/>
    <s v="DAX Cubicle Frames, 8-1/2 x 11"/>
    <n v="18000"/>
    <x v="1"/>
    <x v="15"/>
    <n v="0"/>
    <n v="0"/>
    <n v="90000"/>
  </r>
  <r>
    <n v="3310"/>
    <s v="CA-2017-161088"/>
    <d v="2017-05-25T00:00:00"/>
    <x v="3"/>
    <x v="5"/>
    <x v="10"/>
    <x v="0"/>
    <x v="0"/>
    <s v="Mick Hernandez"/>
    <x v="2"/>
    <x v="24"/>
    <n v="31907"/>
    <s v="OFF-BI-10002824"/>
    <x v="1"/>
    <s v="Binders"/>
    <s v="Recycled Easel Ring Binders"/>
    <n v="30000"/>
    <x v="0"/>
    <x v="31"/>
    <n v="0"/>
    <n v="0"/>
    <n v="60000"/>
  </r>
  <r>
    <n v="3311"/>
    <s v="CA-2014-154837"/>
    <d v="2014-08-23T00:00:00"/>
    <x v="2"/>
    <x v="6"/>
    <x v="27"/>
    <x v="1"/>
    <x v="1"/>
    <s v="Robert Barroso"/>
    <x v="1"/>
    <x v="8"/>
    <n v="90032"/>
    <s v="OFF-BI-10001575"/>
    <x v="1"/>
    <s v="Binders"/>
    <s v="GBC Linen Binding Covers"/>
    <n v="28000"/>
    <x v="0"/>
    <x v="71"/>
    <n v="0.2"/>
    <n v="11200"/>
    <n v="44800"/>
  </r>
  <r>
    <n v="3312"/>
    <s v="CA-2015-153794"/>
    <d v="2015-09-11T00:00:00"/>
    <x v="1"/>
    <x v="8"/>
    <x v="2"/>
    <x v="0"/>
    <x v="0"/>
    <s v="Sean Braxton"/>
    <x v="1"/>
    <x v="15"/>
    <n v="92024"/>
    <s v="OFF-AR-10000380"/>
    <x v="1"/>
    <s v="Art"/>
    <s v="Hunt PowerHouse Electric Pencil Sharpener, Blue"/>
    <n v="76000"/>
    <x v="2"/>
    <x v="214"/>
    <n v="0"/>
    <n v="0"/>
    <n v="532000"/>
  </r>
  <r>
    <n v="3313"/>
    <s v="CA-2015-135510"/>
    <d v="2015-09-05T00:00:00"/>
    <x v="1"/>
    <x v="8"/>
    <x v="5"/>
    <x v="1"/>
    <x v="4"/>
    <s v="Tamara Willingham"/>
    <x v="2"/>
    <x v="25"/>
    <n v="22901"/>
    <s v="FUR-FU-10000820"/>
    <x v="0"/>
    <s v="Furnishings"/>
    <s v="Tensor Brushed Steel Torchiere Floor Lamp"/>
    <n v="68000"/>
    <x v="6"/>
    <x v="259"/>
    <n v="0"/>
    <n v="0"/>
    <n v="272000"/>
  </r>
  <r>
    <n v="3314"/>
    <s v="CA-2015-109337"/>
    <d v="2015-11-21T00:00:00"/>
    <x v="1"/>
    <x v="0"/>
    <x v="30"/>
    <x v="1"/>
    <x v="0"/>
    <s v="Denise Leinenbach"/>
    <x v="0"/>
    <x v="10"/>
    <n v="46226"/>
    <s v="OFF-AR-10003759"/>
    <x v="1"/>
    <s v="Art"/>
    <s v="Crayola Anti Dust Chalk, 12/Pack"/>
    <n v="4000"/>
    <x v="4"/>
    <x v="13"/>
    <n v="0"/>
    <n v="0"/>
    <n v="24000"/>
  </r>
  <r>
    <n v="3315"/>
    <s v="CA-2014-150329"/>
    <d v="2014-10-10T00:00:00"/>
    <x v="2"/>
    <x v="2"/>
    <x v="13"/>
    <x v="2"/>
    <x v="2"/>
    <s v="Shirley Daniels"/>
    <x v="2"/>
    <x v="6"/>
    <n v="85023"/>
    <s v="FUR-FU-10003724"/>
    <x v="0"/>
    <s v="Furnishings"/>
    <s v="Westinghouse Clip-On Gooseneck Lamps"/>
    <n v="26000"/>
    <x v="2"/>
    <x v="697"/>
    <n v="0.2"/>
    <n v="36400"/>
    <n v="145600"/>
  </r>
  <r>
    <n v="3316"/>
    <s v="CA-2017-145037"/>
    <d v="2017-09-02T00:00:00"/>
    <x v="3"/>
    <x v="8"/>
    <x v="28"/>
    <x v="2"/>
    <x v="0"/>
    <s v="Ted Butterfield"/>
    <x v="0"/>
    <x v="3"/>
    <n v="6450"/>
    <s v="OFF-ST-10000918"/>
    <x v="1"/>
    <s v="Storage"/>
    <s v="Crate-A-Files"/>
    <n v="55000"/>
    <x v="8"/>
    <x v="278"/>
    <n v="0"/>
    <n v="0"/>
    <n v="55000"/>
  </r>
  <r>
    <n v="3317"/>
    <s v="CA-2017-154466"/>
    <d v="2017-01-01T00:00:00"/>
    <x v="3"/>
    <x v="9"/>
    <x v="26"/>
    <x v="4"/>
    <x v="4"/>
    <s v="Dennis Pardue"/>
    <x v="2"/>
    <x v="14"/>
    <n v="53132"/>
    <s v="OFF-BI-10002012"/>
    <x v="1"/>
    <s v="Binders"/>
    <s v="Wilson Jones Easy Flow II Sheet Lifters"/>
    <n v="2000"/>
    <x v="0"/>
    <x v="75"/>
    <n v="0"/>
    <n v="0"/>
    <n v="4000"/>
  </r>
  <r>
    <n v="3318"/>
    <s v="CA-2014-109134"/>
    <d v="2014-11-05T00:00:00"/>
    <x v="2"/>
    <x v="0"/>
    <x v="5"/>
    <x v="3"/>
    <x v="0"/>
    <s v="Deanra Eno"/>
    <x v="2"/>
    <x v="21"/>
    <n v="90008"/>
    <s v="FUR-FU-10000320"/>
    <x v="0"/>
    <s v="Furnishings"/>
    <s v="OIC Stacking Trays"/>
    <n v="25000"/>
    <x v="4"/>
    <x v="319"/>
    <n v="0"/>
    <n v="0"/>
    <n v="150000"/>
  </r>
  <r>
    <n v="3319"/>
    <s v="US-2015-129637"/>
    <d v="2015-12-17T00:00:00"/>
    <x v="1"/>
    <x v="4"/>
    <x v="11"/>
    <x v="3"/>
    <x v="0"/>
    <s v="Mick Crebagga"/>
    <x v="0"/>
    <x v="31"/>
    <n v="61701"/>
    <s v="OFF-ST-10003716"/>
    <x v="1"/>
    <s v="Storage"/>
    <s v="Tennsco Double-Tier Lockers"/>
    <n v="901000"/>
    <x v="8"/>
    <x v="1022"/>
    <n v="0.2"/>
    <n v="180200"/>
    <n v="720800"/>
  </r>
  <r>
    <n v="3320"/>
    <s v="CA-2015-165162"/>
    <d v="2015-05-14T00:00:00"/>
    <x v="1"/>
    <x v="5"/>
    <x v="19"/>
    <x v="3"/>
    <x v="3"/>
    <s v="Hunter Glantz"/>
    <x v="0"/>
    <x v="32"/>
    <n v="90032"/>
    <s v="OFF-ST-10003470"/>
    <x v="1"/>
    <s v="Storage"/>
    <s v="Tennsco Snap-Together Open Shelving Units, Starter Sets and Add-On Units"/>
    <n v="1118000"/>
    <x v="6"/>
    <x v="577"/>
    <n v="0"/>
    <n v="0"/>
    <n v="4472000"/>
  </r>
  <r>
    <n v="3321"/>
    <s v="CA-2017-140494"/>
    <d v="2017-03-10T00:00:00"/>
    <x v="3"/>
    <x v="10"/>
    <x v="13"/>
    <x v="2"/>
    <x v="4"/>
    <s v="Candace McMahon"/>
    <x v="1"/>
    <x v="9"/>
    <n v="94109"/>
    <s v="TEC-AC-10004568"/>
    <x v="2"/>
    <s v="Accessories"/>
    <s v="Maxell LTO Ultrium - 800 GB"/>
    <n v="112000"/>
    <x v="6"/>
    <x v="516"/>
    <n v="0"/>
    <n v="0"/>
    <n v="448000"/>
  </r>
  <r>
    <n v="3322"/>
    <s v="CA-2017-104108"/>
    <d v="2017-12-02T00:00:00"/>
    <x v="3"/>
    <x v="4"/>
    <x v="28"/>
    <x v="3"/>
    <x v="0"/>
    <s v="Roy Phan"/>
    <x v="1"/>
    <x v="28"/>
    <n v="77095"/>
    <s v="OFF-AR-10000817"/>
    <x v="1"/>
    <s v="Art"/>
    <s v="Manco Dry-Lighter Erasable Highlighter"/>
    <n v="28000"/>
    <x v="1"/>
    <x v="10"/>
    <n v="0.2"/>
    <n v="28000"/>
    <n v="112000"/>
  </r>
  <r>
    <n v="3323"/>
    <s v="US-2017-165869"/>
    <d v="2017-07-31T00:00:00"/>
    <x v="3"/>
    <x v="7"/>
    <x v="23"/>
    <x v="3"/>
    <x v="4"/>
    <s v="Luke Schmidt"/>
    <x v="1"/>
    <x v="30"/>
    <n v="53209"/>
    <s v="OFF-BI-10003460"/>
    <x v="1"/>
    <s v="Binders"/>
    <s v="Acco 3-Hole Punch"/>
    <n v="1000"/>
    <x v="6"/>
    <x v="75"/>
    <n v="0"/>
    <n v="0"/>
    <n v="4000"/>
  </r>
  <r>
    <n v="3324"/>
    <s v="CA-2017-160899"/>
    <d v="2017-08-11T00:00:00"/>
    <x v="3"/>
    <x v="6"/>
    <x v="2"/>
    <x v="3"/>
    <x v="3"/>
    <s v="Daniel Raglin"/>
    <x v="2"/>
    <x v="19"/>
    <n v="70601"/>
    <s v="OFF-BI-10000632"/>
    <x v="1"/>
    <s v="Binders"/>
    <s v="Satellite Sectional Post Binders"/>
    <n v="313000"/>
    <x v="10"/>
    <x v="1023"/>
    <n v="0"/>
    <n v="0"/>
    <n v="3443000"/>
  </r>
  <r>
    <n v="3325"/>
    <s v="CA-2017-144225"/>
    <d v="2017-09-30T00:00:00"/>
    <x v="3"/>
    <x v="8"/>
    <x v="17"/>
    <x v="3"/>
    <x v="0"/>
    <s v="Cindy Chapman"/>
    <x v="0"/>
    <x v="14"/>
    <n v="21215"/>
    <s v="OFF-PA-10000062"/>
    <x v="1"/>
    <s v="Paper"/>
    <s v="Green Bar Computer Printout Paper"/>
    <n v="308000"/>
    <x v="3"/>
    <x v="1024"/>
    <n v="0"/>
    <n v="0"/>
    <n v="924000"/>
  </r>
  <r>
    <n v="3326"/>
    <s v="US-2016-163538"/>
    <d v="2016-08-26T00:00:00"/>
    <x v="0"/>
    <x v="6"/>
    <x v="20"/>
    <x v="2"/>
    <x v="0"/>
    <s v="Shirley Schmidt"/>
    <x v="2"/>
    <x v="20"/>
    <n v="53132"/>
    <s v="TEC-AC-10002006"/>
    <x v="2"/>
    <s v="Accessories"/>
    <s v="Memorex Micro Travel Drive 16 GB"/>
    <n v="64000"/>
    <x v="3"/>
    <x v="20"/>
    <n v="0"/>
    <n v="0"/>
    <n v="192000"/>
  </r>
  <r>
    <n v="3327"/>
    <s v="US-2016-155103"/>
    <d v="2016-12-02T00:00:00"/>
    <x v="0"/>
    <x v="4"/>
    <x v="28"/>
    <x v="3"/>
    <x v="2"/>
    <s v="Jamie Frazer"/>
    <x v="0"/>
    <x v="9"/>
    <n v="10024"/>
    <s v="OFF-BI-10004318"/>
    <x v="1"/>
    <s v="Binders"/>
    <s v="Ibico EB-19 Dual Function Manual Binding System"/>
    <n v="692000"/>
    <x v="3"/>
    <x v="1025"/>
    <n v="0.2"/>
    <n v="415200"/>
    <n v="1660800"/>
  </r>
  <r>
    <n v="3328"/>
    <s v="CA-2017-145429"/>
    <d v="2017-07-21T00:00:00"/>
    <x v="3"/>
    <x v="7"/>
    <x v="30"/>
    <x v="2"/>
    <x v="0"/>
    <s v="Shaun Weien"/>
    <x v="0"/>
    <x v="13"/>
    <n v="92024"/>
    <s v="OFF-PA-10003205"/>
    <x v="1"/>
    <s v="Paper"/>
    <s v="Wirebound Message Forms, Four 2 3/4 x 5 Forms per Page, Pink Paper"/>
    <n v="17000"/>
    <x v="0"/>
    <x v="179"/>
    <n v="0"/>
    <n v="0"/>
    <n v="34000"/>
  </r>
  <r>
    <n v="3329"/>
    <s v="CA-2015-153535"/>
    <d v="2015-05-20T00:00:00"/>
    <x v="1"/>
    <x v="5"/>
    <x v="14"/>
    <x v="0"/>
    <x v="0"/>
    <s v="Sheri Gordon"/>
    <x v="0"/>
    <x v="19"/>
    <n v="27893"/>
    <s v="FUR-FU-10001986"/>
    <x v="0"/>
    <s v="Furnishings"/>
    <s v="Dana Fluorescent Magnifying Lamp, White, 36&quot;"/>
    <n v="164000"/>
    <x v="6"/>
    <x v="1026"/>
    <n v="0.2"/>
    <n v="131200"/>
    <n v="524800"/>
  </r>
  <r>
    <n v="3330"/>
    <s v="CA-2015-139164"/>
    <d v="2015-06-23T00:00:00"/>
    <x v="1"/>
    <x v="1"/>
    <x v="27"/>
    <x v="3"/>
    <x v="4"/>
    <s v="Christine Sundaresam"/>
    <x v="0"/>
    <x v="22"/>
    <n v="90805"/>
    <s v="TEC-PH-10002468"/>
    <x v="2"/>
    <s v="Phones"/>
    <s v="Plantronics CS 50-USB - headset - Convertible, Monaural"/>
    <n v="136000"/>
    <x v="0"/>
    <x v="259"/>
    <n v="0.2"/>
    <n v="54400"/>
    <n v="217600"/>
  </r>
  <r>
    <n v="3331"/>
    <s v="CA-2016-112277"/>
    <d v="2016-09-10T00:00:00"/>
    <x v="0"/>
    <x v="8"/>
    <x v="13"/>
    <x v="2"/>
    <x v="4"/>
    <s v="Steve Chapman"/>
    <x v="1"/>
    <x v="33"/>
    <n v="33311"/>
    <s v="TEC-PH-10003505"/>
    <x v="2"/>
    <s v="Phones"/>
    <s v="Geemarc AmpliPOWER60"/>
    <n v="279000"/>
    <x v="2"/>
    <x v="1027"/>
    <n v="0.2"/>
    <n v="390600"/>
    <n v="1562400"/>
  </r>
  <r>
    <n v="3332"/>
    <s v="CA-2014-167724"/>
    <d v="2014-04-13T00:00:00"/>
    <x v="2"/>
    <x v="3"/>
    <x v="7"/>
    <x v="1"/>
    <x v="4"/>
    <s v="Ben Ferrer"/>
    <x v="2"/>
    <x v="5"/>
    <n v="21215"/>
    <s v="OFF-LA-10002368"/>
    <x v="1"/>
    <s v="Labels"/>
    <s v="Avery 479"/>
    <n v="8000"/>
    <x v="3"/>
    <x v="13"/>
    <n v="0"/>
    <n v="0"/>
    <n v="24000"/>
  </r>
  <r>
    <n v="3333"/>
    <s v="CA-2015-123141"/>
    <d v="2015-11-14T00:00:00"/>
    <x v="1"/>
    <x v="0"/>
    <x v="19"/>
    <x v="2"/>
    <x v="0"/>
    <s v="Gary Zandusky"/>
    <x v="0"/>
    <x v="13"/>
    <n v="87124"/>
    <s v="FUR-CH-10004287"/>
    <x v="0"/>
    <s v="Chairs"/>
    <s v="SAFCO Arco Folding Chair"/>
    <n v="884000"/>
    <x v="6"/>
    <x v="598"/>
    <n v="0.2"/>
    <n v="707200"/>
    <n v="2828800"/>
  </r>
  <r>
    <n v="3334"/>
    <s v="CA-2016-149503"/>
    <d v="2016-12-09T00:00:00"/>
    <x v="0"/>
    <x v="4"/>
    <x v="3"/>
    <x v="3"/>
    <x v="0"/>
    <s v="Stephanie Phelps"/>
    <x v="1"/>
    <x v="27"/>
    <n v="95207"/>
    <s v="OFF-BI-10002133"/>
    <x v="1"/>
    <s v="Binders"/>
    <s v="Wilson Jones Elliptical Ring 3 1/2&quot; Capacity Binders, 800 sheets"/>
    <n v="129000"/>
    <x v="7"/>
    <x v="1028"/>
    <n v="0.2"/>
    <n v="206400"/>
    <n v="825600"/>
  </r>
  <r>
    <n v="3335"/>
    <s v="CA-2017-163069"/>
    <d v="2017-08-18T00:00:00"/>
    <x v="3"/>
    <x v="6"/>
    <x v="15"/>
    <x v="3"/>
    <x v="1"/>
    <s v="Pauline Johnson"/>
    <x v="0"/>
    <x v="2"/>
    <n v="43229"/>
    <s v="OFF-AR-10001419"/>
    <x v="1"/>
    <s v="Art"/>
    <s v="Newell 325"/>
    <n v="17000"/>
    <x v="3"/>
    <x v="388"/>
    <n v="0.2"/>
    <n v="10200"/>
    <n v="40800"/>
  </r>
  <r>
    <n v="3336"/>
    <s v="CA-2017-107629"/>
    <d v="2017-12-14T00:00:00"/>
    <x v="3"/>
    <x v="4"/>
    <x v="19"/>
    <x v="3"/>
    <x v="0"/>
    <s v="Dave Brooks"/>
    <x v="0"/>
    <x v="13"/>
    <n v="60076"/>
    <s v="FUR-FU-10002298"/>
    <x v="0"/>
    <s v="Furnishings"/>
    <s v="Rubbermaid ClusterMat Chairmats, Mat Size- 66&quot; x 60&quot;, Lip 20&quot; x 11&quot; -90 Degree Angle"/>
    <n v="533000"/>
    <x v="4"/>
    <x v="551"/>
    <n v="0.6"/>
    <n v="1918800"/>
    <n v="1279200"/>
  </r>
  <r>
    <n v="3337"/>
    <s v="CA-2016-134789"/>
    <d v="2016-04-08T00:00:00"/>
    <x v="0"/>
    <x v="3"/>
    <x v="0"/>
    <x v="3"/>
    <x v="0"/>
    <s v="Christine Kargatis"/>
    <x v="2"/>
    <x v="18"/>
    <n v="71901"/>
    <s v="OFF-FA-10002280"/>
    <x v="1"/>
    <s v="Fasteners"/>
    <s v="Advantus Plastic Paper Clips"/>
    <n v="35000"/>
    <x v="4"/>
    <x v="277"/>
    <n v="0"/>
    <n v="0"/>
    <n v="210000"/>
  </r>
  <r>
    <n v="3338"/>
    <s v="CA-2016-130442"/>
    <d v="2016-12-16T00:00:00"/>
    <x v="0"/>
    <x v="4"/>
    <x v="9"/>
    <x v="3"/>
    <x v="1"/>
    <s v="Sandra Flanagan"/>
    <x v="0"/>
    <x v="14"/>
    <n v="27534"/>
    <s v="OFF-AP-10004859"/>
    <x v="1"/>
    <s v="Appliances"/>
    <s v="Acco 6 Outlet Guardian Premium Surge Suppressor"/>
    <n v="73000"/>
    <x v="3"/>
    <x v="923"/>
    <n v="0.2"/>
    <n v="43800"/>
    <n v="175200"/>
  </r>
  <r>
    <n v="3339"/>
    <s v="CA-2017-102974"/>
    <d v="2017-09-19T00:00:00"/>
    <x v="3"/>
    <x v="8"/>
    <x v="12"/>
    <x v="0"/>
    <x v="4"/>
    <s v="Dave Poirier"/>
    <x v="1"/>
    <x v="21"/>
    <n v="90032"/>
    <s v="TEC-AC-10000057"/>
    <x v="2"/>
    <s v="Accessories"/>
    <s v="Microsoft Natural Ergonomic Keyboard 4000"/>
    <n v="150000"/>
    <x v="1"/>
    <x v="274"/>
    <n v="0"/>
    <n v="0"/>
    <n v="750000"/>
  </r>
  <r>
    <n v="3340"/>
    <s v="US-2017-166394"/>
    <d v="2017-09-04T00:00:00"/>
    <x v="3"/>
    <x v="8"/>
    <x v="18"/>
    <x v="1"/>
    <x v="0"/>
    <s v="Vivian Mathis"/>
    <x v="0"/>
    <x v="21"/>
    <n v="3060"/>
    <s v="OFF-FA-10001843"/>
    <x v="1"/>
    <s v="Fasteners"/>
    <s v="Staples"/>
    <n v="13000"/>
    <x v="4"/>
    <x v="359"/>
    <n v="0"/>
    <n v="0"/>
    <n v="78000"/>
  </r>
  <r>
    <n v="3341"/>
    <s v="CA-2016-128811"/>
    <d v="2016-09-12T00:00:00"/>
    <x v="0"/>
    <x v="8"/>
    <x v="1"/>
    <x v="1"/>
    <x v="4"/>
    <s v="Sarah Foster"/>
    <x v="0"/>
    <x v="17"/>
    <n v="98103"/>
    <s v="OFF-FA-10000585"/>
    <x v="1"/>
    <s v="Fasteners"/>
    <s v="OIC Bulk Pack Metal Binder Clips"/>
    <n v="6000"/>
    <x v="3"/>
    <x v="9"/>
    <n v="0"/>
    <n v="0"/>
    <n v="18000"/>
  </r>
  <r>
    <n v="3342"/>
    <s v="CA-2017-145443"/>
    <d v="2017-08-10T00:00:00"/>
    <x v="3"/>
    <x v="6"/>
    <x v="13"/>
    <x v="2"/>
    <x v="0"/>
    <s v="Steve Chapman"/>
    <x v="1"/>
    <x v="16"/>
    <n v="47374"/>
    <s v="OFF-PA-10003302"/>
    <x v="1"/>
    <s v="Paper"/>
    <s v="Xerox 1906"/>
    <n v="86000"/>
    <x v="1"/>
    <x v="841"/>
    <n v="0"/>
    <n v="0"/>
    <n v="430000"/>
  </r>
  <r>
    <n v="3343"/>
    <s v="CA-2016-165827"/>
    <d v="2016-11-04T00:00:00"/>
    <x v="0"/>
    <x v="0"/>
    <x v="18"/>
    <x v="3"/>
    <x v="0"/>
    <s v="Maureen Fritzler"/>
    <x v="1"/>
    <x v="11"/>
    <n v="33180"/>
    <s v="FUR-FU-10001889"/>
    <x v="0"/>
    <s v="Furnishings"/>
    <s v="Ultra Door Pull Handle"/>
    <n v="32000"/>
    <x v="4"/>
    <x v="20"/>
    <n v="0.2"/>
    <n v="38400"/>
    <n v="153600"/>
  </r>
  <r>
    <n v="3344"/>
    <s v="CA-2015-156734"/>
    <d v="2015-06-18T00:00:00"/>
    <x v="1"/>
    <x v="1"/>
    <x v="15"/>
    <x v="1"/>
    <x v="4"/>
    <s v="Benjamin Venier"/>
    <x v="1"/>
    <x v="2"/>
    <n v="37167"/>
    <s v="OFF-BI-10002982"/>
    <x v="1"/>
    <s v="Binders"/>
    <s v="Avery Self-Adhesive Photo Pockets for Polaroid Photos"/>
    <n v="22000"/>
    <x v="3"/>
    <x v="84"/>
    <n v="0.7"/>
    <n v="46200"/>
    <n v="19800"/>
  </r>
  <r>
    <n v="3345"/>
    <s v="CA-2014-120096"/>
    <d v="2014-07-04T00:00:00"/>
    <x v="2"/>
    <x v="7"/>
    <x v="18"/>
    <x v="3"/>
    <x v="4"/>
    <s v="Katrina Edelman"/>
    <x v="1"/>
    <x v="23"/>
    <n v="80013"/>
    <s v="OFF-PA-10001977"/>
    <x v="1"/>
    <s v="Paper"/>
    <s v="Xerox 194"/>
    <n v="45000"/>
    <x v="6"/>
    <x v="128"/>
    <n v="0.2"/>
    <n v="36000"/>
    <n v="144000"/>
  </r>
  <r>
    <n v="3346"/>
    <s v="CA-2015-141754"/>
    <d v="2015-12-20T00:00:00"/>
    <x v="1"/>
    <x v="4"/>
    <x v="14"/>
    <x v="3"/>
    <x v="1"/>
    <s v="Evan Minnotte"/>
    <x v="2"/>
    <x v="8"/>
    <n v="33142"/>
    <s v="OFF-LA-10004093"/>
    <x v="1"/>
    <s v="Labels"/>
    <s v="Avery 486"/>
    <n v="15000"/>
    <x v="0"/>
    <x v="1"/>
    <n v="0.2"/>
    <n v="6000"/>
    <n v="24000"/>
  </r>
  <r>
    <n v="3347"/>
    <s v="CA-2016-123358"/>
    <d v="2016-04-10T00:00:00"/>
    <x v="0"/>
    <x v="3"/>
    <x v="13"/>
    <x v="2"/>
    <x v="4"/>
    <s v="Brian Thompson"/>
    <x v="0"/>
    <x v="17"/>
    <n v="94122"/>
    <s v="OFF-AP-10004980"/>
    <x v="1"/>
    <s v="Appliances"/>
    <s v="3M Replacement Filter for Office Air Cleaner for 20' x 33' Room"/>
    <n v="114000"/>
    <x v="3"/>
    <x v="628"/>
    <n v="0"/>
    <n v="0"/>
    <n v="342000"/>
  </r>
  <r>
    <n v="3348"/>
    <s v="CA-2014-144029"/>
    <d v="2014-05-26T00:00:00"/>
    <x v="2"/>
    <x v="5"/>
    <x v="20"/>
    <x v="2"/>
    <x v="0"/>
    <s v="Michelle Moray"/>
    <x v="0"/>
    <x v="33"/>
    <n v="60623"/>
    <s v="OFF-ST-10001837"/>
    <x v="1"/>
    <s v="Storage"/>
    <s v="SAFCO Mobile Desk Side File, Wire Frame"/>
    <n v="86000"/>
    <x v="3"/>
    <x v="283"/>
    <n v="0.2"/>
    <n v="51600"/>
    <n v="206400"/>
  </r>
  <r>
    <n v="3349"/>
    <s v="US-2017-101784"/>
    <d v="2017-07-06T00:00:00"/>
    <x v="3"/>
    <x v="7"/>
    <x v="24"/>
    <x v="1"/>
    <x v="3"/>
    <s v="Patrick O'Brill"/>
    <x v="0"/>
    <x v="23"/>
    <n v="90008"/>
    <s v="FUR-CH-10001146"/>
    <x v="0"/>
    <s v="Chairs"/>
    <s v="Global Task Chair, Black"/>
    <n v="214000"/>
    <x v="3"/>
    <x v="490"/>
    <n v="0.2"/>
    <n v="128400"/>
    <n v="513600"/>
  </r>
  <r>
    <n v="3350"/>
    <s v="CA-2015-156923"/>
    <d v="2015-02-16T00:00:00"/>
    <x v="1"/>
    <x v="11"/>
    <x v="9"/>
    <x v="2"/>
    <x v="4"/>
    <s v="Sung Pak"/>
    <x v="1"/>
    <x v="1"/>
    <n v="3820"/>
    <s v="OFF-PA-10002751"/>
    <x v="1"/>
    <s v="Paper"/>
    <s v="Xerox 1920"/>
    <n v="6000"/>
    <x v="4"/>
    <x v="239"/>
    <n v="0"/>
    <n v="0"/>
    <n v="36000"/>
  </r>
  <r>
    <n v="3351"/>
    <s v="CA-2017-111269"/>
    <d v="2017-06-16T00:00:00"/>
    <x v="3"/>
    <x v="1"/>
    <x v="9"/>
    <x v="2"/>
    <x v="0"/>
    <s v="Christine Sundaresam"/>
    <x v="0"/>
    <x v="33"/>
    <n v="43017"/>
    <s v="TEC-AC-10001606"/>
    <x v="2"/>
    <s v="Accessories"/>
    <s v="Logitech Wireless Performance Mouse MX for PC and Mac"/>
    <n v="160000"/>
    <x v="4"/>
    <x v="169"/>
    <n v="0.2"/>
    <n v="192000"/>
    <n v="768000"/>
  </r>
  <r>
    <n v="3352"/>
    <s v="CA-2017-159156"/>
    <d v="2017-11-13T00:00:00"/>
    <x v="3"/>
    <x v="0"/>
    <x v="7"/>
    <x v="1"/>
    <x v="4"/>
    <s v="Ken Brennan"/>
    <x v="1"/>
    <x v="10"/>
    <n v="10009"/>
    <s v="TEC-PH-10004389"/>
    <x v="2"/>
    <s v="Phones"/>
    <s v="Nokia Lumia 925"/>
    <n v="630000"/>
    <x v="1"/>
    <x v="555"/>
    <n v="0"/>
    <n v="0"/>
    <n v="3150000"/>
  </r>
  <r>
    <n v="3353"/>
    <s v="CA-2017-100230"/>
    <d v="2017-12-11T00:00:00"/>
    <x v="3"/>
    <x v="4"/>
    <x v="2"/>
    <x v="0"/>
    <x v="0"/>
    <s v="Allen Armold"/>
    <x v="0"/>
    <x v="22"/>
    <n v="10035"/>
    <s v="OFF-BI-10002498"/>
    <x v="1"/>
    <s v="Binders"/>
    <s v="Clear Mylar Reinforcing Strips"/>
    <n v="120000"/>
    <x v="8"/>
    <x v="160"/>
    <n v="0.2"/>
    <n v="24000"/>
    <n v="96000"/>
  </r>
  <r>
    <n v="3354"/>
    <s v="CA-2016-154767"/>
    <d v="2016-06-28T00:00:00"/>
    <x v="0"/>
    <x v="1"/>
    <x v="22"/>
    <x v="3"/>
    <x v="0"/>
    <s v="Becky Pak"/>
    <x v="0"/>
    <x v="16"/>
    <n v="7501"/>
    <s v="FUR-CH-10003535"/>
    <x v="0"/>
    <s v="Chairs"/>
    <s v="Global Armless Task Chair, Royal Blue"/>
    <n v="129000"/>
    <x v="0"/>
    <x v="283"/>
    <n v="0"/>
    <n v="0"/>
    <n v="258000"/>
  </r>
  <r>
    <n v="3355"/>
    <s v="CA-2017-124205"/>
    <d v="2017-09-15T00:00:00"/>
    <x v="3"/>
    <x v="8"/>
    <x v="4"/>
    <x v="2"/>
    <x v="3"/>
    <s v="Theresa Coyne"/>
    <x v="1"/>
    <x v="14"/>
    <n v="8701"/>
    <s v="FUR-FU-10002445"/>
    <x v="0"/>
    <s v="Furnishings"/>
    <s v="DAX Two-Tone Rosewood/Black Document Frame, Desktop, 5 x 7"/>
    <n v="29000"/>
    <x v="1"/>
    <x v="70"/>
    <n v="0"/>
    <n v="0"/>
    <n v="145000"/>
  </r>
  <r>
    <n v="3356"/>
    <s v="CA-2017-165715"/>
    <d v="2017-12-02T00:00:00"/>
    <x v="3"/>
    <x v="4"/>
    <x v="28"/>
    <x v="2"/>
    <x v="0"/>
    <s v="Barry Gonzalez"/>
    <x v="0"/>
    <x v="25"/>
    <n v="27405"/>
    <s v="OFF-AR-10003903"/>
    <x v="1"/>
    <s v="Art"/>
    <s v="Sanford 52201 APSCO Electric Pencil Sharpener"/>
    <n v="287000"/>
    <x v="8"/>
    <x v="312"/>
    <n v="0.2"/>
    <n v="57400"/>
    <n v="229600"/>
  </r>
  <r>
    <n v="3357"/>
    <s v="CA-2017-100636"/>
    <d v="2017-06-26T00:00:00"/>
    <x v="3"/>
    <x v="1"/>
    <x v="20"/>
    <x v="2"/>
    <x v="4"/>
    <s v="Denny Ordway"/>
    <x v="0"/>
    <x v="0"/>
    <n v="10035"/>
    <s v="OFF-ST-10004123"/>
    <x v="1"/>
    <s v="Storage"/>
    <s v="Safco Industrial Wire Shelving System"/>
    <n v="273000"/>
    <x v="3"/>
    <x v="1029"/>
    <n v="0"/>
    <n v="0"/>
    <n v="819000"/>
  </r>
  <r>
    <n v="3358"/>
    <s v="CA-2016-162943"/>
    <d v="2016-07-24T00:00:00"/>
    <x v="0"/>
    <x v="7"/>
    <x v="16"/>
    <x v="1"/>
    <x v="0"/>
    <s v="Darren Budd"/>
    <x v="1"/>
    <x v="21"/>
    <n v="10035"/>
    <s v="FUR-CH-10001708"/>
    <x v="0"/>
    <s v="Chairs"/>
    <s v="Office Star - Contemporary Swivel Chair with Padded Adjustable Arms and Flex Back"/>
    <n v="1269000"/>
    <x v="0"/>
    <x v="1030"/>
    <n v="0.1"/>
    <n v="253800"/>
    <n v="2284200"/>
  </r>
  <r>
    <n v="3359"/>
    <s v="CA-2016-144764"/>
    <d v="2016-09-02T00:00:00"/>
    <x v="0"/>
    <x v="8"/>
    <x v="28"/>
    <x v="3"/>
    <x v="2"/>
    <s v="Rob Lucas"/>
    <x v="0"/>
    <x v="27"/>
    <n v="60623"/>
    <s v="OFF-LA-10000240"/>
    <x v="1"/>
    <s v="Labels"/>
    <s v="Self-Adhesive Address Labels for Typewriters by Universal"/>
    <n v="15000"/>
    <x v="1"/>
    <x v="36"/>
    <n v="0.2"/>
    <n v="15000"/>
    <n v="60000"/>
  </r>
  <r>
    <n v="3360"/>
    <s v="CA-2017-100615"/>
    <d v="2017-04-20T00:00:00"/>
    <x v="3"/>
    <x v="3"/>
    <x v="14"/>
    <x v="2"/>
    <x v="0"/>
    <s v="Sarah Jordon"/>
    <x v="0"/>
    <x v="16"/>
    <n v="60653"/>
    <s v="FUR-CH-10002602"/>
    <x v="0"/>
    <s v="Chairs"/>
    <s v="DMI Arturo Collection Mission-style Design Wood Chair"/>
    <n v="136000"/>
    <x v="3"/>
    <x v="465"/>
    <n v="0.3"/>
    <n v="122400"/>
    <n v="285600"/>
  </r>
  <r>
    <n v="3361"/>
    <s v="CA-2014-109302"/>
    <d v="2014-08-12T00:00:00"/>
    <x v="2"/>
    <x v="6"/>
    <x v="1"/>
    <x v="2"/>
    <x v="0"/>
    <s v="Charles Sheldon"/>
    <x v="1"/>
    <x v="23"/>
    <n v="8701"/>
    <s v="OFF-BI-10002854"/>
    <x v="1"/>
    <s v="Binders"/>
    <s v="Performers Binder/Pad Holder, Black"/>
    <n v="113000"/>
    <x v="2"/>
    <x v="1031"/>
    <n v="0"/>
    <n v="0"/>
    <n v="791000"/>
  </r>
  <r>
    <n v="3362"/>
    <s v="CA-2017-139787"/>
    <d v="2017-09-19T00:00:00"/>
    <x v="3"/>
    <x v="8"/>
    <x v="12"/>
    <x v="2"/>
    <x v="4"/>
    <s v="Julie Prescott"/>
    <x v="2"/>
    <x v="25"/>
    <n v="31907"/>
    <s v="OFF-AR-10002445"/>
    <x v="1"/>
    <s v="Art"/>
    <s v="SANFORD Major Accent Highlighters"/>
    <n v="12000"/>
    <x v="1"/>
    <x v="31"/>
    <n v="0"/>
    <n v="0"/>
    <n v="60000"/>
  </r>
  <r>
    <n v="3363"/>
    <s v="CA-2017-139402"/>
    <d v="2017-12-09T00:00:00"/>
    <x v="3"/>
    <x v="4"/>
    <x v="3"/>
    <x v="2"/>
    <x v="0"/>
    <s v="Nick Crebassa"/>
    <x v="1"/>
    <x v="22"/>
    <n v="85023"/>
    <s v="OFF-PA-10004359"/>
    <x v="1"/>
    <s v="Paper"/>
    <s v="Multicolor Computer Printout Paper"/>
    <n v="315000"/>
    <x v="1"/>
    <x v="1032"/>
    <n v="0.2"/>
    <n v="315000"/>
    <n v="1260000"/>
  </r>
  <r>
    <n v="3364"/>
    <s v="CA-2016-119018"/>
    <d v="2016-11-04T00:00:00"/>
    <x v="0"/>
    <x v="0"/>
    <x v="18"/>
    <x v="2"/>
    <x v="0"/>
    <s v="Carl Weiss"/>
    <x v="2"/>
    <x v="20"/>
    <n v="90004"/>
    <s v="OFF-BI-10003314"/>
    <x v="1"/>
    <s v="Binders"/>
    <s v="Tuff Stuff Recycled Round Ring Binders"/>
    <n v="8000"/>
    <x v="0"/>
    <x v="78"/>
    <n v="0.2"/>
    <n v="3200"/>
    <n v="12800"/>
  </r>
  <r>
    <n v="3365"/>
    <s v="CA-2015-105361"/>
    <d v="2015-03-29T00:00:00"/>
    <x v="1"/>
    <x v="10"/>
    <x v="25"/>
    <x v="0"/>
    <x v="1"/>
    <s v="Chad McGuire"/>
    <x v="0"/>
    <x v="32"/>
    <n v="10024"/>
    <s v="OFF-PA-10002615"/>
    <x v="1"/>
    <s v="Paper"/>
    <s v="Ampad Gold Fibre Wirebound Steno Books, 6&quot; x 9&quot;, Gregg Ruled"/>
    <n v="9000"/>
    <x v="6"/>
    <x v="239"/>
    <n v="0"/>
    <n v="0"/>
    <n v="36000"/>
  </r>
  <r>
    <n v="3366"/>
    <s v="US-2016-152373"/>
    <d v="2016-09-05T00:00:00"/>
    <x v="0"/>
    <x v="8"/>
    <x v="5"/>
    <x v="0"/>
    <x v="2"/>
    <s v="Pete Takahito"/>
    <x v="0"/>
    <x v="4"/>
    <n v="78207"/>
    <s v="OFF-ST-10003479"/>
    <x v="1"/>
    <s v="Storage"/>
    <s v="Eldon Base for stackable storage shelf, platinum"/>
    <n v="78000"/>
    <x v="3"/>
    <x v="24"/>
    <n v="0.2"/>
    <n v="46800"/>
    <n v="187200"/>
  </r>
  <r>
    <n v="3367"/>
    <s v="US-2017-166037"/>
    <d v="2017-01-28T00:00:00"/>
    <x v="3"/>
    <x v="9"/>
    <x v="22"/>
    <x v="0"/>
    <x v="0"/>
    <s v="Craig Leslie"/>
    <x v="2"/>
    <x v="33"/>
    <n v="10009"/>
    <s v="TEC-AC-10002800"/>
    <x v="2"/>
    <s v="Accessories"/>
    <s v="Plantronics Audio 478 Stereo USB Headset"/>
    <n v="200000"/>
    <x v="5"/>
    <x v="714"/>
    <n v="0"/>
    <n v="0"/>
    <n v="1800000"/>
  </r>
  <r>
    <n v="3368"/>
    <s v="US-2016-147711"/>
    <d v="2016-09-03T00:00:00"/>
    <x v="0"/>
    <x v="8"/>
    <x v="21"/>
    <x v="1"/>
    <x v="0"/>
    <s v="Herbert Flentye"/>
    <x v="0"/>
    <x v="22"/>
    <n v="21215"/>
    <s v="FUR-BO-10003159"/>
    <x v="0"/>
    <s v="Bookcases"/>
    <s v="Sauder Camden County Collection Libraries, Planked Cherry Finish"/>
    <n v="196000"/>
    <x v="3"/>
    <x v="262"/>
    <n v="0"/>
    <n v="0"/>
    <n v="588000"/>
  </r>
  <r>
    <n v="3369"/>
    <s v="CA-2017-121293"/>
    <d v="2017-07-25T00:00:00"/>
    <x v="3"/>
    <x v="7"/>
    <x v="10"/>
    <x v="3"/>
    <x v="2"/>
    <s v="John Castell"/>
    <x v="0"/>
    <x v="4"/>
    <n v="19143"/>
    <s v="FUR-FU-10000732"/>
    <x v="0"/>
    <s v="Furnishings"/>
    <s v="Eldon 200 Class Desk Accessories"/>
    <n v="19000"/>
    <x v="6"/>
    <x v="554"/>
    <n v="0.2"/>
    <n v="15200"/>
    <n v="60800"/>
  </r>
  <r>
    <n v="3370"/>
    <s v="CA-2015-118843"/>
    <d v="2015-09-13T00:00:00"/>
    <x v="1"/>
    <x v="8"/>
    <x v="7"/>
    <x v="1"/>
    <x v="0"/>
    <s v="Jonathan Howell"/>
    <x v="0"/>
    <x v="24"/>
    <n v="30318"/>
    <s v="FUR-FU-10003975"/>
    <x v="0"/>
    <s v="Furnishings"/>
    <s v="Eldon Advantage Chair Mats for Low to Medium Pile Carpets"/>
    <n v="87000"/>
    <x v="3"/>
    <x v="346"/>
    <n v="0"/>
    <n v="0"/>
    <n v="261000"/>
  </r>
  <r>
    <n v="3371"/>
    <s v="CA-2015-161445"/>
    <d v="2015-09-07T00:00:00"/>
    <x v="1"/>
    <x v="8"/>
    <x v="29"/>
    <x v="1"/>
    <x v="0"/>
    <s v="Corey Catlett"/>
    <x v="1"/>
    <x v="29"/>
    <n v="27707"/>
    <s v="OFF-AR-10001953"/>
    <x v="1"/>
    <s v="Art"/>
    <s v="Boston 1645 Deluxe Heavier-Duty Electric Pencil Sharpener"/>
    <n v="132000"/>
    <x v="6"/>
    <x v="932"/>
    <n v="0.2"/>
    <n v="105600"/>
    <n v="422400"/>
  </r>
  <r>
    <n v="3372"/>
    <s v="CA-2016-124527"/>
    <d v="2016-11-16T00:00:00"/>
    <x v="0"/>
    <x v="0"/>
    <x v="9"/>
    <x v="2"/>
    <x v="0"/>
    <s v="Ionia McGrath"/>
    <x v="0"/>
    <x v="16"/>
    <n v="95661"/>
    <s v="OFF-BI-10004967"/>
    <x v="1"/>
    <s v="Binders"/>
    <s v="Round Ring Binders"/>
    <n v="3000"/>
    <x v="1"/>
    <x v="110"/>
    <n v="0.2"/>
    <n v="3000"/>
    <n v="12000"/>
  </r>
  <r>
    <n v="3373"/>
    <s v="CA-2016-162348"/>
    <d v="2016-11-10T00:00:00"/>
    <x v="0"/>
    <x v="0"/>
    <x v="13"/>
    <x v="2"/>
    <x v="0"/>
    <s v="Ben Ferrer"/>
    <x v="2"/>
    <x v="6"/>
    <n v="95823"/>
    <s v="FUR-FU-10003731"/>
    <x v="0"/>
    <s v="Furnishings"/>
    <s v="Eldon Expressions Wood and Plastic Desk Accessories, Oak"/>
    <n v="40000"/>
    <x v="8"/>
    <x v="144"/>
    <n v="0"/>
    <n v="0"/>
    <n v="40000"/>
  </r>
  <r>
    <n v="3374"/>
    <s v="CA-2014-141005"/>
    <d v="2014-08-15T00:00:00"/>
    <x v="2"/>
    <x v="6"/>
    <x v="4"/>
    <x v="2"/>
    <x v="4"/>
    <s v="Christine Sundaresam"/>
    <x v="0"/>
    <x v="11"/>
    <n v="6824"/>
    <s v="OFF-BI-10001989"/>
    <x v="1"/>
    <s v="Binders"/>
    <s v="Premium Transparent Presentation Covers by GBC"/>
    <n v="19000"/>
    <x v="3"/>
    <x v="211"/>
    <n v="0"/>
    <n v="0"/>
    <n v="57000"/>
  </r>
  <r>
    <n v="3375"/>
    <s v="CA-2015-145394"/>
    <d v="2015-11-16T00:00:00"/>
    <x v="1"/>
    <x v="0"/>
    <x v="9"/>
    <x v="3"/>
    <x v="4"/>
    <s v="Matt Connell"/>
    <x v="1"/>
    <x v="18"/>
    <n v="60610"/>
    <s v="OFF-ST-10000344"/>
    <x v="1"/>
    <s v="Storage"/>
    <s v="Neat Ideas Personal Hanging Folder Files, Black"/>
    <n v="11000"/>
    <x v="0"/>
    <x v="96"/>
    <n v="0.2"/>
    <n v="4400"/>
    <n v="17600"/>
  </r>
  <r>
    <n v="3376"/>
    <s v="CA-2015-168809"/>
    <d v="2015-08-25T00:00:00"/>
    <x v="1"/>
    <x v="6"/>
    <x v="10"/>
    <x v="2"/>
    <x v="0"/>
    <s v="Mick Crebagga"/>
    <x v="0"/>
    <x v="11"/>
    <n v="77041"/>
    <s v="FUR-FU-10001473"/>
    <x v="0"/>
    <s v="Furnishings"/>
    <s v="Eldon Executive Woodline II Desk Accessories, Mahogany"/>
    <n v="28000"/>
    <x v="0"/>
    <x v="71"/>
    <n v="0.6"/>
    <n v="33600"/>
    <n v="22400"/>
  </r>
  <r>
    <n v="3377"/>
    <s v="CA-2016-109827"/>
    <d v="2016-12-25T00:00:00"/>
    <x v="0"/>
    <x v="4"/>
    <x v="10"/>
    <x v="0"/>
    <x v="2"/>
    <s v="Laurel Workman"/>
    <x v="1"/>
    <x v="33"/>
    <n v="85023"/>
    <s v="FUR-TA-10002607"/>
    <x v="0"/>
    <s v="Tables"/>
    <s v="KI Conference Tables"/>
    <n v="568000"/>
    <x v="8"/>
    <x v="896"/>
    <n v="0.5"/>
    <n v="284000"/>
    <n v="284000"/>
  </r>
  <r>
    <n v="3378"/>
    <s v="CA-2014-152233"/>
    <d v="2014-10-05T00:00:00"/>
    <x v="2"/>
    <x v="2"/>
    <x v="5"/>
    <x v="3"/>
    <x v="4"/>
    <s v="Keith Herrera"/>
    <x v="0"/>
    <x v="14"/>
    <n v="91767"/>
    <s v="TEC-AC-10002800"/>
    <x v="2"/>
    <s v="Accessories"/>
    <s v="Plantronics Audio 478 Stereo USB Headset"/>
    <n v="200000"/>
    <x v="0"/>
    <x v="122"/>
    <n v="0"/>
    <n v="0"/>
    <n v="400000"/>
  </r>
  <r>
    <n v="3379"/>
    <s v="CA-2014-125682"/>
    <d v="2014-11-22T00:00:00"/>
    <x v="2"/>
    <x v="0"/>
    <x v="6"/>
    <x v="1"/>
    <x v="0"/>
    <s v="Robert Barroso"/>
    <x v="1"/>
    <x v="17"/>
    <n v="30318"/>
    <s v="OFF-PA-10001752"/>
    <x v="1"/>
    <s v="Paper"/>
    <s v="Hammermill CopyPlus Copy Paper (20Lb. and 84 Bright)"/>
    <n v="8000"/>
    <x v="0"/>
    <x v="78"/>
    <n v="0"/>
    <n v="0"/>
    <n v="16000"/>
  </r>
  <r>
    <n v="3380"/>
    <s v="CA-2017-162880"/>
    <d v="2017-12-25T00:00:00"/>
    <x v="3"/>
    <x v="4"/>
    <x v="10"/>
    <x v="3"/>
    <x v="4"/>
    <s v="Giulietta Dortch"/>
    <x v="1"/>
    <x v="31"/>
    <n v="98208"/>
    <s v="OFF-BI-10003314"/>
    <x v="1"/>
    <s v="Binders"/>
    <s v="Tuff Stuff Recycled Round Ring Binders"/>
    <n v="8000"/>
    <x v="8"/>
    <x v="100"/>
    <n v="0.2"/>
    <n v="1600"/>
    <n v="6400"/>
  </r>
  <r>
    <n v="3381"/>
    <s v="CA-2015-128125"/>
    <d v="2015-03-31T00:00:00"/>
    <x v="1"/>
    <x v="10"/>
    <x v="23"/>
    <x v="2"/>
    <x v="0"/>
    <s v="Ed Braxton"/>
    <x v="1"/>
    <x v="34"/>
    <n v="77095"/>
    <s v="OFF-PA-10000357"/>
    <x v="1"/>
    <s v="Paper"/>
    <s v="White Dual Perf Computer Printout Paper, 2700 Sheets, 1 Part, Heavyweight, 20 lbs., 14 7/8 x 11"/>
    <n v="123000"/>
    <x v="3"/>
    <x v="403"/>
    <n v="0.2"/>
    <n v="73800"/>
    <n v="295200"/>
  </r>
  <r>
    <n v="3382"/>
    <s v="CA-2017-156237"/>
    <d v="2017-09-14T00:00:00"/>
    <x v="3"/>
    <x v="8"/>
    <x v="19"/>
    <x v="3"/>
    <x v="0"/>
    <s v="Pamela Stobb"/>
    <x v="0"/>
    <x v="21"/>
    <n v="19140"/>
    <s v="OFF-BI-10000301"/>
    <x v="1"/>
    <s v="Binders"/>
    <s v="GBC Instant Report Kit"/>
    <n v="6000"/>
    <x v="0"/>
    <x v="92"/>
    <n v="0.7"/>
    <n v="8400"/>
    <n v="3600"/>
  </r>
  <r>
    <n v="3383"/>
    <s v="CA-2014-144414"/>
    <d v="2014-06-17T00:00:00"/>
    <x v="2"/>
    <x v="1"/>
    <x v="11"/>
    <x v="0"/>
    <x v="0"/>
    <s v="Gary Hwang"/>
    <x v="0"/>
    <x v="31"/>
    <n v="98105"/>
    <s v="FUR-FU-10003981"/>
    <x v="0"/>
    <s v="Furnishings"/>
    <s v="Eldon Wave Desk Accessories"/>
    <n v="9000"/>
    <x v="3"/>
    <x v="60"/>
    <n v="0"/>
    <n v="0"/>
    <n v="27000"/>
  </r>
  <r>
    <n v="3384"/>
    <s v="CA-2017-163860"/>
    <d v="2017-12-28T00:00:00"/>
    <x v="3"/>
    <x v="4"/>
    <x v="22"/>
    <x v="3"/>
    <x v="4"/>
    <s v="Lori Olson"/>
    <x v="1"/>
    <x v="1"/>
    <n v="61604"/>
    <s v="OFF-BI-10003784"/>
    <x v="1"/>
    <s v="Binders"/>
    <s v="Computer Printout Index Tabs"/>
    <n v="2000"/>
    <x v="1"/>
    <x v="151"/>
    <n v="0.8"/>
    <n v="8000"/>
    <n v="2000"/>
  </r>
  <r>
    <n v="3385"/>
    <s v="US-2017-115609"/>
    <d v="2017-11-02T00:00:00"/>
    <x v="3"/>
    <x v="0"/>
    <x v="28"/>
    <x v="1"/>
    <x v="0"/>
    <s v="Cindy Stewart"/>
    <x v="0"/>
    <x v="1"/>
    <n v="90036"/>
    <s v="OFF-AP-10003040"/>
    <x v="1"/>
    <s v="Appliances"/>
    <s v="Fellowes 8 Outlet Superior Workstation Surge Protector w/o Phone/Fax/Modem Protection"/>
    <n v="34000"/>
    <x v="1"/>
    <x v="201"/>
    <n v="0"/>
    <n v="0"/>
    <n v="170000"/>
  </r>
  <r>
    <n v="3386"/>
    <s v="CA-2015-154291"/>
    <d v="2015-07-25T00:00:00"/>
    <x v="1"/>
    <x v="7"/>
    <x v="10"/>
    <x v="1"/>
    <x v="0"/>
    <s v="Yana Sorensen"/>
    <x v="1"/>
    <x v="14"/>
    <n v="36116"/>
    <s v="OFF-EN-10001335"/>
    <x v="1"/>
    <s v="Envelopes"/>
    <s v="White Business Envelopes with Contemporary Seam, Recycled White Business Envelopes"/>
    <n v="22000"/>
    <x v="5"/>
    <x v="698"/>
    <n v="0"/>
    <n v="0"/>
    <n v="198000"/>
  </r>
  <r>
    <n v="3387"/>
    <s v="CA-2016-118689"/>
    <d v="2016-10-02T00:00:00"/>
    <x v="0"/>
    <x v="2"/>
    <x v="28"/>
    <x v="2"/>
    <x v="0"/>
    <s v="Tamara Chand"/>
    <x v="1"/>
    <x v="22"/>
    <n v="47905"/>
    <s v="OFF-ST-10001558"/>
    <x v="1"/>
    <s v="Storage"/>
    <s v="Acco Perma 4000 Stacking Storage Drawers"/>
    <n v="82000"/>
    <x v="0"/>
    <x v="462"/>
    <n v="0"/>
    <n v="0"/>
    <n v="164000"/>
  </r>
  <r>
    <n v="3388"/>
    <s v="CA-2016-140438"/>
    <d v="2016-12-24T00:00:00"/>
    <x v="0"/>
    <x v="4"/>
    <x v="16"/>
    <x v="2"/>
    <x v="4"/>
    <s v="Pauline Webber"/>
    <x v="1"/>
    <x v="2"/>
    <n v="10009"/>
    <s v="TEC-PH-10001750"/>
    <x v="2"/>
    <s v="Phones"/>
    <s v="Samsung Rugby III"/>
    <n v="159000"/>
    <x v="3"/>
    <x v="862"/>
    <n v="0"/>
    <n v="0"/>
    <n v="477000"/>
  </r>
  <r>
    <n v="3389"/>
    <s v="US-2017-123204"/>
    <d v="2017-07-21T00:00:00"/>
    <x v="3"/>
    <x v="7"/>
    <x v="30"/>
    <x v="2"/>
    <x v="0"/>
    <s v="Cari Schnelling"/>
    <x v="0"/>
    <x v="29"/>
    <n v="10024"/>
    <s v="OFF-AP-10002287"/>
    <x v="1"/>
    <s v="Appliances"/>
    <s v="Eureka Sanitaire  Multi-Pro Heavy-Duty Upright, Disposable Bags"/>
    <n v="18000"/>
    <x v="6"/>
    <x v="126"/>
    <n v="0"/>
    <n v="0"/>
    <n v="72000"/>
  </r>
  <r>
    <n v="3390"/>
    <s v="CA-2015-112522"/>
    <d v="2015-10-10T00:00:00"/>
    <x v="1"/>
    <x v="2"/>
    <x v="13"/>
    <x v="0"/>
    <x v="0"/>
    <s v="David Philippe"/>
    <x v="0"/>
    <x v="17"/>
    <n v="60610"/>
    <s v="OFF-AR-10003183"/>
    <x v="1"/>
    <s v="Art"/>
    <s v="Avery Fluorescent Highlighter Four-Color Set"/>
    <n v="19000"/>
    <x v="3"/>
    <x v="211"/>
    <n v="0.2"/>
    <n v="11400"/>
    <n v="45600"/>
  </r>
  <r>
    <n v="3391"/>
    <s v="CA-2016-153101"/>
    <d v="2016-09-08T00:00:00"/>
    <x v="0"/>
    <x v="8"/>
    <x v="0"/>
    <x v="0"/>
    <x v="2"/>
    <s v="Pauline Johnson"/>
    <x v="0"/>
    <x v="13"/>
    <n v="92704"/>
    <s v="FUR-TA-10003008"/>
    <x v="0"/>
    <s v="Tables"/>
    <s v="Lesro Round Back Collection Coffee Table, End Table"/>
    <n v="913000"/>
    <x v="8"/>
    <x v="857"/>
    <n v="0.2"/>
    <n v="182600"/>
    <n v="730400"/>
  </r>
  <r>
    <n v="3392"/>
    <s v="CA-2016-142615"/>
    <d v="2016-11-20T00:00:00"/>
    <x v="0"/>
    <x v="0"/>
    <x v="14"/>
    <x v="4"/>
    <x v="0"/>
    <s v="Brendan Murry"/>
    <x v="1"/>
    <x v="5"/>
    <n v="90640"/>
    <s v="TEC-AC-10004803"/>
    <x v="2"/>
    <s v="Accessories"/>
    <s v="Sony Micro Vault Click 4 GB USB 2.0 Flash Drive"/>
    <n v="28000"/>
    <x v="0"/>
    <x v="71"/>
    <n v="0"/>
    <n v="0"/>
    <n v="56000"/>
  </r>
  <r>
    <n v="3393"/>
    <s v="CA-2017-142643"/>
    <d v="2017-10-15T00:00:00"/>
    <x v="3"/>
    <x v="2"/>
    <x v="4"/>
    <x v="2"/>
    <x v="0"/>
    <s v="Dionis Lloyd"/>
    <x v="1"/>
    <x v="6"/>
    <n v="91360"/>
    <s v="OFF-LA-10003510"/>
    <x v="1"/>
    <s v="Labels"/>
    <s v="Avery 4027 File Folder Labels for Dot Matrix Printers, 5000 Labels per Box, White"/>
    <n v="123000"/>
    <x v="1"/>
    <x v="535"/>
    <n v="0"/>
    <n v="0"/>
    <n v="615000"/>
  </r>
  <r>
    <n v="3394"/>
    <s v="CA-2015-116260"/>
    <d v="2015-07-06T00:00:00"/>
    <x v="1"/>
    <x v="7"/>
    <x v="24"/>
    <x v="3"/>
    <x v="0"/>
    <s v="Barbara Fisher"/>
    <x v="1"/>
    <x v="31"/>
    <n v="8360"/>
    <s v="OFF-AR-10003732"/>
    <x v="1"/>
    <s v="Art"/>
    <s v="Newell 333"/>
    <n v="20000"/>
    <x v="6"/>
    <x v="191"/>
    <n v="0"/>
    <n v="0"/>
    <n v="80000"/>
  </r>
  <r>
    <n v="3395"/>
    <s v="CA-2017-107517"/>
    <d v="2017-02-05T00:00:00"/>
    <x v="3"/>
    <x v="11"/>
    <x v="5"/>
    <x v="1"/>
    <x v="0"/>
    <s v="Fred Chung"/>
    <x v="1"/>
    <x v="25"/>
    <n v="90503"/>
    <s v="OFF-AP-10000275"/>
    <x v="1"/>
    <s v="Appliances"/>
    <s v="Sanyo Counter Height Refrigerator with Crisper, 3.6 Cubic Foot, Stainless Steel/Black"/>
    <n v="1641000"/>
    <x v="1"/>
    <x v="919"/>
    <n v="0"/>
    <n v="0"/>
    <n v="8205000"/>
  </r>
  <r>
    <n v="3396"/>
    <s v="CA-2015-166338"/>
    <d v="2015-12-06T00:00:00"/>
    <x v="1"/>
    <x v="4"/>
    <x v="24"/>
    <x v="1"/>
    <x v="0"/>
    <s v="Mike Pelletier"/>
    <x v="2"/>
    <x v="1"/>
    <n v="45373"/>
    <s v="OFF-BI-10002852"/>
    <x v="1"/>
    <s v="Binders"/>
    <s v="Ibico Standard Transparent Covers"/>
    <n v="50000"/>
    <x v="3"/>
    <x v="319"/>
    <n v="0.7"/>
    <n v="105000"/>
    <n v="45000"/>
  </r>
  <r>
    <n v="3397"/>
    <s v="CA-2016-123946"/>
    <d v="2016-09-12T00:00:00"/>
    <x v="0"/>
    <x v="8"/>
    <x v="1"/>
    <x v="2"/>
    <x v="0"/>
    <s v="Anthony Johnson"/>
    <x v="1"/>
    <x v="34"/>
    <n v="22153"/>
    <s v="TEC-AC-10004877"/>
    <x v="2"/>
    <s v="Accessories"/>
    <s v="Imation 30456 USB Flash Drive 8GB"/>
    <n v="21000"/>
    <x v="3"/>
    <x v="42"/>
    <n v="0"/>
    <n v="0"/>
    <n v="63000"/>
  </r>
  <r>
    <n v="3398"/>
    <s v="CA-2014-147543"/>
    <d v="2014-07-06T00:00:00"/>
    <x v="2"/>
    <x v="7"/>
    <x v="24"/>
    <x v="2"/>
    <x v="0"/>
    <s v="Becky Castell"/>
    <x v="2"/>
    <x v="20"/>
    <n v="92020"/>
    <s v="FUR-CH-10000155"/>
    <x v="0"/>
    <s v="Chairs"/>
    <s v="Global Comet Stacking Armless Chair"/>
    <n v="240000"/>
    <x v="0"/>
    <x v="286"/>
    <n v="0.2"/>
    <n v="96000"/>
    <n v="384000"/>
  </r>
  <r>
    <n v="3399"/>
    <s v="US-2016-159093"/>
    <d v="2016-05-09T00:00:00"/>
    <x v="0"/>
    <x v="5"/>
    <x v="3"/>
    <x v="1"/>
    <x v="4"/>
    <s v="Ricardo Sperren"/>
    <x v="1"/>
    <x v="1"/>
    <n v="90036"/>
    <s v="OFF-PA-10001260"/>
    <x v="1"/>
    <s v="Paper"/>
    <s v="TOPS Money Receipt Book, Consecutively Numbered in Red,"/>
    <n v="33000"/>
    <x v="6"/>
    <x v="257"/>
    <n v="0"/>
    <n v="0"/>
    <n v="132000"/>
  </r>
  <r>
    <n v="3400"/>
    <s v="CA-2016-162110"/>
    <d v="2016-07-18T00:00:00"/>
    <x v="0"/>
    <x v="7"/>
    <x v="15"/>
    <x v="2"/>
    <x v="0"/>
    <s v="Nora Paige"/>
    <x v="0"/>
    <x v="28"/>
    <n v="85023"/>
    <s v="TEC-PH-10001924"/>
    <x v="2"/>
    <s v="Phones"/>
    <s v="iHome FM Clock Radio with Lightning Dock"/>
    <n v="168000"/>
    <x v="8"/>
    <x v="173"/>
    <n v="0.2"/>
    <n v="33600"/>
    <n v="134400"/>
  </r>
  <r>
    <n v="3401"/>
    <s v="US-2016-163461"/>
    <d v="2016-06-18T00:00:00"/>
    <x v="0"/>
    <x v="1"/>
    <x v="15"/>
    <x v="1"/>
    <x v="0"/>
    <s v="Bobby Trafton"/>
    <x v="0"/>
    <x v="18"/>
    <n v="60423"/>
    <s v="OFF-PA-10003134"/>
    <x v="1"/>
    <s v="Paper"/>
    <s v="Xerox 1937"/>
    <n v="77000"/>
    <x v="0"/>
    <x v="202"/>
    <n v="0.2"/>
    <n v="30800"/>
    <n v="123200"/>
  </r>
  <r>
    <n v="3402"/>
    <s v="CA-2014-101462"/>
    <d v="2014-04-20T00:00:00"/>
    <x v="2"/>
    <x v="3"/>
    <x v="14"/>
    <x v="2"/>
    <x v="0"/>
    <s v="Benjamin Patterson"/>
    <x v="0"/>
    <x v="36"/>
    <n v="90045"/>
    <s v="FUR-FU-10000409"/>
    <x v="0"/>
    <s v="Furnishings"/>
    <s v="GE 4 Foot Flourescent Tube, 40 Watt"/>
    <n v="15000"/>
    <x v="6"/>
    <x v="31"/>
    <n v="0"/>
    <n v="0"/>
    <n v="60000"/>
  </r>
  <r>
    <n v="3403"/>
    <s v="US-2016-100461"/>
    <d v="2016-01-08T00:00:00"/>
    <x v="0"/>
    <x v="9"/>
    <x v="0"/>
    <x v="0"/>
    <x v="0"/>
    <s v="Jack O'Briant"/>
    <x v="1"/>
    <x v="3"/>
    <n v="53132"/>
    <s v="FUR-BO-10002545"/>
    <x v="0"/>
    <s v="Bookcases"/>
    <s v="Atlantic Metals Mobile 3-Shelf Bookcases, Custom Colors"/>
    <n v="1553000"/>
    <x v="4"/>
    <x v="1033"/>
    <n v="0"/>
    <n v="0"/>
    <n v="9318000"/>
  </r>
  <r>
    <n v="3404"/>
    <s v="US-2017-162670"/>
    <d v="2017-12-23T00:00:00"/>
    <x v="3"/>
    <x v="4"/>
    <x v="27"/>
    <x v="3"/>
    <x v="4"/>
    <s v="Monica Federle"/>
    <x v="1"/>
    <x v="8"/>
    <n v="72209"/>
    <s v="OFF-ST-10001328"/>
    <x v="1"/>
    <s v="Storage"/>
    <s v="Personal Filing Tote with Lid, Black/Gray"/>
    <n v="38000"/>
    <x v="6"/>
    <x v="29"/>
    <n v="0"/>
    <n v="0"/>
    <n v="152000"/>
  </r>
  <r>
    <n v="3405"/>
    <s v="CA-2017-128965"/>
    <d v="2017-04-17T00:00:00"/>
    <x v="3"/>
    <x v="3"/>
    <x v="11"/>
    <x v="0"/>
    <x v="0"/>
    <s v="Pamela Stobb"/>
    <x v="0"/>
    <x v="31"/>
    <n v="90008"/>
    <s v="OFF-PA-10004911"/>
    <x v="1"/>
    <s v="Paper"/>
    <s v="Rediform S.O.S. 1-Up Phone Message Bk, 4-1/4x3-1/16 Bk, 1 Form/Pg, 40 Messages/Bk, 3/Pk"/>
    <n v="19000"/>
    <x v="3"/>
    <x v="211"/>
    <n v="0"/>
    <n v="0"/>
    <n v="57000"/>
  </r>
  <r>
    <n v="3406"/>
    <s v="CA-2017-138618"/>
    <d v="2017-12-01T00:00:00"/>
    <x v="3"/>
    <x v="4"/>
    <x v="26"/>
    <x v="2"/>
    <x v="4"/>
    <s v="Maribeth Yedwab"/>
    <x v="1"/>
    <x v="12"/>
    <n v="78207"/>
    <s v="OFF-PA-10000520"/>
    <x v="1"/>
    <s v="Paper"/>
    <s v="Xerox 201"/>
    <n v="11000"/>
    <x v="0"/>
    <x v="96"/>
    <n v="0.2"/>
    <n v="4400"/>
    <n v="17600"/>
  </r>
  <r>
    <n v="3407"/>
    <s v="US-2016-126452"/>
    <d v="2016-08-21T00:00:00"/>
    <x v="0"/>
    <x v="6"/>
    <x v="30"/>
    <x v="1"/>
    <x v="0"/>
    <s v="Scot Coram"/>
    <x v="1"/>
    <x v="18"/>
    <n v="90004"/>
    <s v="OFF-BI-10004465"/>
    <x v="1"/>
    <s v="Binders"/>
    <s v="Avery Durable Slant Ring Binders"/>
    <n v="4000"/>
    <x v="0"/>
    <x v="100"/>
    <n v="0.2"/>
    <n v="1600"/>
    <n v="6400"/>
  </r>
  <r>
    <n v="3408"/>
    <s v="CA-2016-145009"/>
    <d v="2016-12-05T00:00:00"/>
    <x v="0"/>
    <x v="4"/>
    <x v="5"/>
    <x v="3"/>
    <x v="3"/>
    <s v="Randy Ferguson"/>
    <x v="1"/>
    <x v="14"/>
    <n v="60610"/>
    <s v="OFF-LA-10004853"/>
    <x v="1"/>
    <s v="Labels"/>
    <s v="Avery 483"/>
    <n v="16000"/>
    <x v="3"/>
    <x v="4"/>
    <n v="0.2"/>
    <n v="9600"/>
    <n v="38400"/>
  </r>
  <r>
    <n v="3409"/>
    <s v="CA-2015-162544"/>
    <d v="2015-12-16T00:00:00"/>
    <x v="1"/>
    <x v="4"/>
    <x v="9"/>
    <x v="2"/>
    <x v="4"/>
    <s v="Sandra Glassco"/>
    <x v="0"/>
    <x v="33"/>
    <n v="98105"/>
    <s v="OFF-PA-10004948"/>
    <x v="1"/>
    <s v="Paper"/>
    <s v="Xerox 190"/>
    <n v="25000"/>
    <x v="8"/>
    <x v="475"/>
    <n v="0"/>
    <n v="0"/>
    <n v="25000"/>
  </r>
  <r>
    <n v="3410"/>
    <s v="CA-2014-124394"/>
    <d v="2014-10-17T00:00:00"/>
    <x v="2"/>
    <x v="2"/>
    <x v="11"/>
    <x v="1"/>
    <x v="0"/>
    <s v="Tracy Blumstein"/>
    <x v="0"/>
    <x v="27"/>
    <n v="77705"/>
    <s v="OFF-BI-10003676"/>
    <x v="1"/>
    <s v="Binders"/>
    <s v="GBC Standard Recycled Report Covers, Clear Plastic Sheets"/>
    <n v="10000"/>
    <x v="1"/>
    <x v="76"/>
    <n v="0.8"/>
    <n v="40000"/>
    <n v="10000"/>
  </r>
  <r>
    <n v="3411"/>
    <s v="US-2016-121013"/>
    <d v="2016-09-05T00:00:00"/>
    <x v="0"/>
    <x v="8"/>
    <x v="5"/>
    <x v="2"/>
    <x v="0"/>
    <s v="Michael Moore"/>
    <x v="0"/>
    <x v="1"/>
    <n v="23320"/>
    <s v="OFF-LA-10004545"/>
    <x v="1"/>
    <s v="Labels"/>
    <s v="Avery 50"/>
    <n v="61000"/>
    <x v="0"/>
    <x v="446"/>
    <n v="0"/>
    <n v="0"/>
    <n v="122000"/>
  </r>
  <r>
    <n v="3412"/>
    <s v="US-2015-123918"/>
    <d v="2015-10-15T00:00:00"/>
    <x v="1"/>
    <x v="2"/>
    <x v="4"/>
    <x v="3"/>
    <x v="4"/>
    <s v="Claire Gute"/>
    <x v="0"/>
    <x v="13"/>
    <n v="75217"/>
    <s v="FUR-FU-10004952"/>
    <x v="0"/>
    <s v="Furnishings"/>
    <s v="C-Line Cubicle Keepers Polyproplyene Holder w/Velcro Back, 8-1/2x11, 25/Bx"/>
    <n v="110000"/>
    <x v="4"/>
    <x v="116"/>
    <n v="0.6"/>
    <n v="396000"/>
    <n v="264000"/>
  </r>
  <r>
    <n v="3413"/>
    <s v="CA-2015-137113"/>
    <d v="2015-12-01T00:00:00"/>
    <x v="1"/>
    <x v="4"/>
    <x v="26"/>
    <x v="3"/>
    <x v="0"/>
    <s v="Tamara Willingham"/>
    <x v="2"/>
    <x v="10"/>
    <n v="98105"/>
    <s v="FUR-CH-10001215"/>
    <x v="0"/>
    <s v="Chairs"/>
    <s v="Global Troy Executive Leather Low-Back Tilter"/>
    <n v="702000"/>
    <x v="1"/>
    <x v="1034"/>
    <n v="0.2"/>
    <n v="702000"/>
    <n v="2808000"/>
  </r>
  <r>
    <n v="3414"/>
    <s v="CA-2015-120677"/>
    <d v="2015-05-31T00:00:00"/>
    <x v="1"/>
    <x v="5"/>
    <x v="23"/>
    <x v="2"/>
    <x v="4"/>
    <s v="Bill Donatelli"/>
    <x v="0"/>
    <x v="35"/>
    <n v="55407"/>
    <s v="FUR-CH-10002320"/>
    <x v="0"/>
    <s v="Chairs"/>
    <s v="Hon Pagoda Stacking Chairs"/>
    <n v="2568000"/>
    <x v="7"/>
    <x v="1035"/>
    <n v="0"/>
    <n v="0"/>
    <n v="20544000"/>
  </r>
  <r>
    <n v="3415"/>
    <s v="CA-2017-123036"/>
    <d v="2017-09-10T00:00:00"/>
    <x v="3"/>
    <x v="8"/>
    <x v="13"/>
    <x v="4"/>
    <x v="0"/>
    <s v="Helen Abelman"/>
    <x v="0"/>
    <x v="3"/>
    <n v="45503"/>
    <s v="TEC-AC-10003499"/>
    <x v="2"/>
    <s v="Accessories"/>
    <s v="Memorex Mini Travel Drive 8 GB USB 2.0 Flash Drive"/>
    <n v="75000"/>
    <x v="6"/>
    <x v="58"/>
    <n v="0.2"/>
    <n v="60000"/>
    <n v="240000"/>
  </r>
  <r>
    <n v="3416"/>
    <s v="CA-2017-120222"/>
    <d v="2017-04-25T00:00:00"/>
    <x v="3"/>
    <x v="3"/>
    <x v="10"/>
    <x v="3"/>
    <x v="4"/>
    <s v="Lauren Leatherbury"/>
    <x v="0"/>
    <x v="6"/>
    <n v="90032"/>
    <s v="OFF-PA-10004675"/>
    <x v="1"/>
    <s v="Paper"/>
    <s v="Telephone Message Books with Fax/Mobile Section, 5 1/2&quot; x 3 3/16&quot;"/>
    <n v="20000"/>
    <x v="3"/>
    <x v="31"/>
    <n v="0"/>
    <n v="0"/>
    <n v="60000"/>
  </r>
  <r>
    <n v="3417"/>
    <s v="CA-2017-164756"/>
    <d v="2017-09-18T00:00:00"/>
    <x v="3"/>
    <x v="8"/>
    <x v="15"/>
    <x v="2"/>
    <x v="0"/>
    <s v="Saphhira Shifley"/>
    <x v="1"/>
    <x v="9"/>
    <n v="31907"/>
    <s v="TEC-PH-10001552"/>
    <x v="2"/>
    <s v="Phones"/>
    <s v="I Need's 3d Hello Kitty Hybrid Silicone Case Cover for HTC One X 4g with 3d Hello Kitty Stylus Pen Green/pink"/>
    <n v="84000"/>
    <x v="7"/>
    <x v="424"/>
    <n v="0"/>
    <n v="0"/>
    <n v="672000"/>
  </r>
  <r>
    <n v="3418"/>
    <s v="CA-2017-122028"/>
    <d v="2017-08-18T00:00:00"/>
    <x v="3"/>
    <x v="6"/>
    <x v="15"/>
    <x v="2"/>
    <x v="0"/>
    <s v="Chloris Kastensmidt"/>
    <x v="0"/>
    <x v="9"/>
    <n v="44107"/>
    <s v="OFF-BI-10004817"/>
    <x v="1"/>
    <s v="Binders"/>
    <s v="GBC Personal VeloBind Strips"/>
    <n v="58000"/>
    <x v="3"/>
    <x v="306"/>
    <n v="0.7"/>
    <n v="121799.99999999999"/>
    <n v="52200.000000000015"/>
  </r>
  <r>
    <n v="3419"/>
    <s v="US-2015-165512"/>
    <d v="2015-05-24T00:00:00"/>
    <x v="1"/>
    <x v="5"/>
    <x v="16"/>
    <x v="1"/>
    <x v="0"/>
    <s v="Vivek Sundaresam"/>
    <x v="0"/>
    <x v="2"/>
    <n v="60540"/>
    <s v="FUR-CH-10002880"/>
    <x v="0"/>
    <s v="Chairs"/>
    <s v="Global High-Back Leather Tilter, Burgundy"/>
    <n v="259000"/>
    <x v="2"/>
    <x v="1036"/>
    <n v="0.3"/>
    <n v="543900"/>
    <n v="1269100"/>
  </r>
  <r>
    <n v="3420"/>
    <s v="CA-2015-140557"/>
    <d v="2015-09-07T00:00:00"/>
    <x v="1"/>
    <x v="8"/>
    <x v="29"/>
    <x v="0"/>
    <x v="0"/>
    <s v="Tanja Norvell"/>
    <x v="2"/>
    <x v="16"/>
    <n v="10009"/>
    <s v="TEC-AC-10002402"/>
    <x v="2"/>
    <s v="Accessories"/>
    <s v="Razer Kraken PRO Over Ear PC and Music Headset"/>
    <n v="240000"/>
    <x v="2"/>
    <x v="339"/>
    <n v="0"/>
    <n v="0"/>
    <n v="1680000"/>
  </r>
  <r>
    <n v="3421"/>
    <s v="US-2017-135013"/>
    <d v="2017-07-24T00:00:00"/>
    <x v="3"/>
    <x v="7"/>
    <x v="16"/>
    <x v="4"/>
    <x v="0"/>
    <s v="Harold Ryan"/>
    <x v="1"/>
    <x v="36"/>
    <n v="92646"/>
    <s v="TEC-CO-10001449"/>
    <x v="2"/>
    <s v="Copiers"/>
    <s v="Hewlett Packard LaserJet 3310 Copier"/>
    <n v="1440000"/>
    <x v="1"/>
    <x v="1037"/>
    <n v="0.2"/>
    <n v="1440000"/>
    <n v="5760000"/>
  </r>
  <r>
    <n v="3422"/>
    <s v="CA-2017-111220"/>
    <d v="2017-09-02T00:00:00"/>
    <x v="3"/>
    <x v="8"/>
    <x v="28"/>
    <x v="3"/>
    <x v="4"/>
    <s v="Jill Stevenson"/>
    <x v="1"/>
    <x v="17"/>
    <n v="60653"/>
    <s v="OFF-FA-10002280"/>
    <x v="1"/>
    <s v="Fasteners"/>
    <s v="Advantus Plastic Paper Clips"/>
    <n v="35000"/>
    <x v="6"/>
    <x v="10"/>
    <n v="0.2"/>
    <n v="28000"/>
    <n v="112000"/>
  </r>
  <r>
    <n v="3423"/>
    <s v="US-2017-149006"/>
    <d v="2017-12-06T00:00:00"/>
    <x v="3"/>
    <x v="4"/>
    <x v="24"/>
    <x v="2"/>
    <x v="2"/>
    <s v="Brad Norvell"/>
    <x v="1"/>
    <x v="23"/>
    <n v="94513"/>
    <s v="OFF-ST-10003221"/>
    <x v="1"/>
    <s v="Storage"/>
    <s v="Staple magnet"/>
    <n v="11000"/>
    <x v="8"/>
    <x v="296"/>
    <n v="0"/>
    <n v="0"/>
    <n v="11000"/>
  </r>
  <r>
    <n v="3424"/>
    <s v="CA-2017-149468"/>
    <d v="2017-05-20T00:00:00"/>
    <x v="3"/>
    <x v="5"/>
    <x v="14"/>
    <x v="1"/>
    <x v="0"/>
    <s v="Allen Rosenblatt"/>
    <x v="1"/>
    <x v="10"/>
    <n v="48183"/>
    <s v="OFF-BI-10002225"/>
    <x v="1"/>
    <s v="Binders"/>
    <s v="Square Ring Data Binders, Rigid 75 Pt. Covers, 11&quot; x 14-7/8&quot;"/>
    <n v="34000"/>
    <x v="0"/>
    <x v="389"/>
    <n v="0"/>
    <n v="0"/>
    <n v="68000"/>
  </r>
  <r>
    <n v="3425"/>
    <s v="CA-2016-140249"/>
    <d v="2016-09-27T00:00:00"/>
    <x v="0"/>
    <x v="8"/>
    <x v="8"/>
    <x v="3"/>
    <x v="0"/>
    <s v="Shaun Weien"/>
    <x v="0"/>
    <x v="22"/>
    <n v="98103"/>
    <s v="TEC-PH-10002584"/>
    <x v="2"/>
    <s v="Phones"/>
    <s v="Samsung Galaxy S4"/>
    <n v="1002000"/>
    <x v="0"/>
    <x v="884"/>
    <n v="0.2"/>
    <n v="400800"/>
    <n v="1603200"/>
  </r>
  <r>
    <n v="3426"/>
    <s v="US-2017-135503"/>
    <d v="2017-12-10T00:00:00"/>
    <x v="3"/>
    <x v="4"/>
    <x v="13"/>
    <x v="2"/>
    <x v="0"/>
    <s v="Justin Ellison"/>
    <x v="1"/>
    <x v="7"/>
    <n v="29406"/>
    <s v="FUR-FU-10002364"/>
    <x v="0"/>
    <s v="Furnishings"/>
    <s v="Eldon Expressions Wood Desk Accessories, Oak"/>
    <n v="15000"/>
    <x v="0"/>
    <x v="1"/>
    <n v="0"/>
    <n v="0"/>
    <n v="30000"/>
  </r>
  <r>
    <n v="3427"/>
    <s v="CA-2014-126277"/>
    <d v="2014-09-13T00:00:00"/>
    <x v="2"/>
    <x v="8"/>
    <x v="7"/>
    <x v="3"/>
    <x v="2"/>
    <s v="Lena Hernandez"/>
    <x v="0"/>
    <x v="26"/>
    <n v="43229"/>
    <s v="OFF-BI-10004022"/>
    <x v="1"/>
    <s v="Binders"/>
    <s v="Acco Suede Grain Vinyl Round Ring Binder"/>
    <n v="2000"/>
    <x v="3"/>
    <x v="33"/>
    <n v="0.7"/>
    <n v="4200"/>
    <n v="1800"/>
  </r>
  <r>
    <n v="3428"/>
    <s v="US-2017-115301"/>
    <d v="2017-07-29T00:00:00"/>
    <x v="3"/>
    <x v="7"/>
    <x v="25"/>
    <x v="2"/>
    <x v="4"/>
    <s v="Vivek Gonzalez"/>
    <x v="0"/>
    <x v="33"/>
    <n v="98103"/>
    <s v="FUR-BO-10004709"/>
    <x v="0"/>
    <s v="Bookcases"/>
    <s v="Bush Westfield Collection Bookcases, Medium Cherry Finish"/>
    <n v="232000"/>
    <x v="0"/>
    <x v="1038"/>
    <n v="0"/>
    <n v="0"/>
    <n v="464000"/>
  </r>
  <r>
    <n v="3429"/>
    <s v="CA-2017-168942"/>
    <d v="2017-08-01T00:00:00"/>
    <x v="3"/>
    <x v="6"/>
    <x v="26"/>
    <x v="3"/>
    <x v="1"/>
    <s v="Eric Murdock"/>
    <x v="0"/>
    <x v="30"/>
    <n v="94109"/>
    <s v="OFF-ST-10004340"/>
    <x v="1"/>
    <s v="Storage"/>
    <s v="Fellowes Mobile File Cart, Black"/>
    <n v="349000"/>
    <x v="3"/>
    <x v="1039"/>
    <n v="0"/>
    <n v="0"/>
    <n v="1047000"/>
  </r>
  <r>
    <n v="3430"/>
    <s v="US-2017-128398"/>
    <d v="2017-05-02T00:00:00"/>
    <x v="3"/>
    <x v="5"/>
    <x v="28"/>
    <x v="3"/>
    <x v="2"/>
    <s v="Elizabeth Moffitt"/>
    <x v="1"/>
    <x v="12"/>
    <n v="90049"/>
    <s v="TEC-AC-10001714"/>
    <x v="2"/>
    <s v="Accessories"/>
    <s v="Logitech MX Performance Wireless Mouse"/>
    <n v="192000"/>
    <x v="6"/>
    <x v="142"/>
    <n v="0"/>
    <n v="0"/>
    <n v="768000"/>
  </r>
  <r>
    <n v="3431"/>
    <s v="CA-2015-104115"/>
    <d v="2015-06-12T00:00:00"/>
    <x v="1"/>
    <x v="1"/>
    <x v="1"/>
    <x v="1"/>
    <x v="0"/>
    <s v="Jonathan Howell"/>
    <x v="0"/>
    <x v="14"/>
    <n v="33407"/>
    <s v="TEC-PH-10002844"/>
    <x v="2"/>
    <s v="Phones"/>
    <s v="Speck Products Candyshell Flip Case"/>
    <n v="56000"/>
    <x v="0"/>
    <x v="8"/>
    <n v="0.2"/>
    <n v="22400"/>
    <n v="89600"/>
  </r>
  <r>
    <n v="3432"/>
    <s v="CA-2014-142510"/>
    <d v="2014-12-22T00:00:00"/>
    <x v="2"/>
    <x v="4"/>
    <x v="6"/>
    <x v="0"/>
    <x v="4"/>
    <s v="Nora Preis"/>
    <x v="0"/>
    <x v="14"/>
    <n v="60623"/>
    <s v="OFF-ST-10000585"/>
    <x v="1"/>
    <s v="Storage"/>
    <s v="Economy Rollaway Files"/>
    <n v="331000"/>
    <x v="8"/>
    <x v="524"/>
    <n v="0.2"/>
    <n v="66200"/>
    <n v="264800"/>
  </r>
  <r>
    <n v="3433"/>
    <s v="CA-2014-124247"/>
    <d v="2014-12-16T00:00:00"/>
    <x v="2"/>
    <x v="4"/>
    <x v="9"/>
    <x v="3"/>
    <x v="1"/>
    <s v="Stefanie Holloman"/>
    <x v="1"/>
    <x v="9"/>
    <n v="95823"/>
    <s v="FUR-CH-10001854"/>
    <x v="0"/>
    <s v="Chairs"/>
    <s v="Office Star - Professional Matrix Back Chair with 2-to-1 Synchro Tilt and Mesh Fabric Seat"/>
    <n v="2808000"/>
    <x v="1"/>
    <x v="1040"/>
    <n v="0.2"/>
    <n v="2808000"/>
    <n v="11232000"/>
  </r>
  <r>
    <n v="3434"/>
    <s v="CA-2016-105473"/>
    <d v="2016-04-16T00:00:00"/>
    <x v="0"/>
    <x v="3"/>
    <x v="9"/>
    <x v="4"/>
    <x v="0"/>
    <s v="Bryan Mills"/>
    <x v="0"/>
    <x v="8"/>
    <n v="98115"/>
    <s v="OFF-SU-10003567"/>
    <x v="1"/>
    <s v="Supplies"/>
    <s v="Stiletto Hand Letter Openers"/>
    <n v="29000"/>
    <x v="3"/>
    <x v="192"/>
    <n v="0"/>
    <n v="0"/>
    <n v="87000"/>
  </r>
  <r>
    <n v="3435"/>
    <s v="CA-2015-102806"/>
    <d v="2015-05-21T00:00:00"/>
    <x v="1"/>
    <x v="5"/>
    <x v="30"/>
    <x v="2"/>
    <x v="0"/>
    <s v="Henry Goldwyn"/>
    <x v="1"/>
    <x v="19"/>
    <n v="19143"/>
    <s v="OFF-BI-10001597"/>
    <x v="1"/>
    <s v="Binders"/>
    <s v="Wilson Jones Ledger-Size, Piano-Hinge Binder, 2&quot;, Blue"/>
    <n v="33000"/>
    <x v="0"/>
    <x v="84"/>
    <n v="0.7"/>
    <n v="46200"/>
    <n v="19800"/>
  </r>
  <r>
    <n v="3436"/>
    <s v="CA-2017-121706"/>
    <d v="2017-02-26T00:00:00"/>
    <x v="3"/>
    <x v="11"/>
    <x v="20"/>
    <x v="4"/>
    <x v="0"/>
    <s v="Becky Martin"/>
    <x v="0"/>
    <x v="25"/>
    <n v="93101"/>
    <s v="OFF-AP-10003287"/>
    <x v="1"/>
    <s v="Appliances"/>
    <s v="Tripp Lite TLP810NET Broadband Surge for Modem/Fax"/>
    <n v="357000"/>
    <x v="2"/>
    <x v="1041"/>
    <n v="0"/>
    <n v="0"/>
    <n v="2499000"/>
  </r>
  <r>
    <n v="3437"/>
    <s v="CA-2017-109211"/>
    <d v="2017-04-04T00:00:00"/>
    <x v="3"/>
    <x v="3"/>
    <x v="18"/>
    <x v="2"/>
    <x v="2"/>
    <s v="Penelope Sewall"/>
    <x v="2"/>
    <x v="0"/>
    <n v="10011"/>
    <s v="OFF-EN-10001532"/>
    <x v="1"/>
    <s v="Envelopes"/>
    <s v="Brown Kraft Recycled Envelopes"/>
    <n v="34000"/>
    <x v="8"/>
    <x v="179"/>
    <n v="0"/>
    <n v="0"/>
    <n v="34000"/>
  </r>
  <r>
    <n v="3438"/>
    <s v="CA-2015-134257"/>
    <d v="2015-03-16T00:00:00"/>
    <x v="1"/>
    <x v="10"/>
    <x v="9"/>
    <x v="2"/>
    <x v="0"/>
    <s v="Maurice Satty"/>
    <x v="0"/>
    <x v="23"/>
    <n v="36830"/>
    <s v="OFF-LA-10003930"/>
    <x v="1"/>
    <s v="Labels"/>
    <s v="Dot Matrix Printer Tape Reel Labels, White, 5000/Box"/>
    <n v="197000"/>
    <x v="1"/>
    <x v="469"/>
    <n v="0"/>
    <n v="0"/>
    <n v="985000"/>
  </r>
  <r>
    <n v="3439"/>
    <s v="CA-2015-137925"/>
    <d v="2015-11-30T00:00:00"/>
    <x v="1"/>
    <x v="0"/>
    <x v="17"/>
    <x v="2"/>
    <x v="0"/>
    <s v="Janet Lee"/>
    <x v="0"/>
    <x v="12"/>
    <n v="10035"/>
    <s v="OFF-PA-10002659"/>
    <x v="1"/>
    <s v="Paper"/>
    <s v="Avoid Verbal Orders Carbonless Minifold Book"/>
    <n v="11000"/>
    <x v="2"/>
    <x v="796"/>
    <n v="0"/>
    <n v="0"/>
    <n v="77000"/>
  </r>
  <r>
    <n v="3440"/>
    <s v="CA-2016-140046"/>
    <d v="2016-07-28T00:00:00"/>
    <x v="0"/>
    <x v="7"/>
    <x v="22"/>
    <x v="2"/>
    <x v="0"/>
    <s v="Khloe Miller"/>
    <x v="0"/>
    <x v="5"/>
    <n v="90032"/>
    <s v="OFF-LA-10000305"/>
    <x v="1"/>
    <s v="Labels"/>
    <s v="Avery 495"/>
    <n v="51000"/>
    <x v="3"/>
    <x v="852"/>
    <n v="0"/>
    <n v="0"/>
    <n v="153000"/>
  </r>
  <r>
    <n v="3441"/>
    <s v="CA-2016-140382"/>
    <d v="2016-06-23T00:00:00"/>
    <x v="0"/>
    <x v="1"/>
    <x v="27"/>
    <x v="3"/>
    <x v="0"/>
    <s v="Ruben Dartt"/>
    <x v="0"/>
    <x v="7"/>
    <n v="94109"/>
    <s v="OFF-ST-10003638"/>
    <x v="1"/>
    <s v="Storage"/>
    <s v="Mobile Personal File Cube"/>
    <n v="94000"/>
    <x v="6"/>
    <x v="63"/>
    <n v="0"/>
    <n v="0"/>
    <n v="376000"/>
  </r>
  <r>
    <n v="3442"/>
    <s v="CA-2014-164182"/>
    <d v="2014-07-14T00:00:00"/>
    <x v="2"/>
    <x v="7"/>
    <x v="19"/>
    <x v="1"/>
    <x v="0"/>
    <s v="Shui Tom"/>
    <x v="0"/>
    <x v="7"/>
    <n v="19140"/>
    <s v="TEC-PH-10002070"/>
    <x v="2"/>
    <s v="Phones"/>
    <s v="Griffin GC36547 PowerJolt SE Lightning Charger"/>
    <n v="14000"/>
    <x v="8"/>
    <x v="287"/>
    <n v="0.4"/>
    <n v="5600"/>
    <n v="8400"/>
  </r>
  <r>
    <n v="3443"/>
    <s v="CA-2017-137365"/>
    <d v="2017-11-30T00:00:00"/>
    <x v="3"/>
    <x v="0"/>
    <x v="17"/>
    <x v="2"/>
    <x v="4"/>
    <s v="Bart Pistole"/>
    <x v="1"/>
    <x v="1"/>
    <n v="79907"/>
    <s v="TEC-AC-10001767"/>
    <x v="2"/>
    <s v="Accessories"/>
    <s v="SanDisk Ultra 64 GB MicroSDHC Class 10 Memory Card"/>
    <n v="200000"/>
    <x v="3"/>
    <x v="49"/>
    <n v="0.2"/>
    <n v="120000"/>
    <n v="480000"/>
  </r>
  <r>
    <n v="3444"/>
    <s v="CA-2016-129847"/>
    <d v="2016-09-02T00:00:00"/>
    <x v="0"/>
    <x v="8"/>
    <x v="28"/>
    <x v="0"/>
    <x v="4"/>
    <s v="Tom Ashbrook"/>
    <x v="2"/>
    <x v="21"/>
    <n v="60653"/>
    <s v="FUR-FU-10000277"/>
    <x v="0"/>
    <s v="Furnishings"/>
    <s v="Deflect-o DuraMat Antistatic Studded Beveled Mat for Medium Pile Carpeting"/>
    <n v="85000"/>
    <x v="0"/>
    <x v="201"/>
    <n v="0.6"/>
    <n v="102000"/>
    <n v="68000"/>
  </r>
  <r>
    <n v="3445"/>
    <s v="CA-2014-126963"/>
    <d v="2014-06-15T00:00:00"/>
    <x v="2"/>
    <x v="1"/>
    <x v="4"/>
    <x v="2"/>
    <x v="0"/>
    <s v="Pamela Stobb"/>
    <x v="0"/>
    <x v="27"/>
    <n v="79907"/>
    <s v="OFF-PA-10001952"/>
    <x v="1"/>
    <s v="Paper"/>
    <s v="Xerox 1902"/>
    <n v="46000"/>
    <x v="0"/>
    <x v="21"/>
    <n v="0.2"/>
    <n v="18400"/>
    <n v="73600"/>
  </r>
  <r>
    <n v="3446"/>
    <s v="CA-2016-125094"/>
    <d v="2016-11-05T00:00:00"/>
    <x v="0"/>
    <x v="0"/>
    <x v="5"/>
    <x v="1"/>
    <x v="2"/>
    <s v="Nora Preis"/>
    <x v="0"/>
    <x v="21"/>
    <n v="98105"/>
    <s v="TEC-AC-10004420"/>
    <x v="2"/>
    <s v="Accessories"/>
    <s v="Cherry 142-key Programmable Keyboard"/>
    <n v="480000"/>
    <x v="6"/>
    <x v="143"/>
    <n v="0"/>
    <n v="0"/>
    <n v="1920000"/>
  </r>
  <r>
    <n v="3447"/>
    <s v="CA-2017-107132"/>
    <d v="2017-06-26T00:00:00"/>
    <x v="3"/>
    <x v="1"/>
    <x v="20"/>
    <x v="1"/>
    <x v="0"/>
    <s v="Scott Cohen"/>
    <x v="1"/>
    <x v="6"/>
    <n v="10009"/>
    <s v="OFF-BI-10001071"/>
    <x v="1"/>
    <s v="Binders"/>
    <s v="GBC ProClick Punch Binding System"/>
    <n v="52000"/>
    <x v="0"/>
    <x v="289"/>
    <n v="0.2"/>
    <n v="20800"/>
    <n v="83200"/>
  </r>
  <r>
    <n v="3448"/>
    <s v="CA-2015-139248"/>
    <d v="2015-07-25T00:00:00"/>
    <x v="1"/>
    <x v="7"/>
    <x v="10"/>
    <x v="3"/>
    <x v="3"/>
    <s v="Russell D'Ascenzo"/>
    <x v="0"/>
    <x v="9"/>
    <n v="90032"/>
    <s v="TEC-PH-10004094"/>
    <x v="2"/>
    <s v="Phones"/>
    <s v="Motorola L703CM"/>
    <n v="624000"/>
    <x v="1"/>
    <x v="1042"/>
    <n v="0.2"/>
    <n v="624000"/>
    <n v="2496000"/>
  </r>
  <r>
    <n v="3449"/>
    <s v="CA-2014-148369"/>
    <d v="2014-09-23T00:00:00"/>
    <x v="2"/>
    <x v="8"/>
    <x v="27"/>
    <x v="1"/>
    <x v="2"/>
    <s v="Thea Hudgings"/>
    <x v="1"/>
    <x v="29"/>
    <n v="19711"/>
    <s v="OFF-BI-10004876"/>
    <x v="1"/>
    <s v="Binders"/>
    <s v="Wilson Jones Suede Grain Vinyl Binders"/>
    <n v="3000"/>
    <x v="6"/>
    <x v="92"/>
    <n v="0"/>
    <n v="0"/>
    <n v="12000"/>
  </r>
  <r>
    <n v="3450"/>
    <s v="CA-2016-106243"/>
    <d v="2016-09-30T00:00:00"/>
    <x v="0"/>
    <x v="8"/>
    <x v="17"/>
    <x v="0"/>
    <x v="2"/>
    <s v="Greg Matthias"/>
    <x v="0"/>
    <x v="20"/>
    <n v="10011"/>
    <s v="FUR-BO-10003034"/>
    <x v="0"/>
    <s v="Bookcases"/>
    <s v="O'Sullivan Elevations Bookcase, Cherry Finish"/>
    <n v="184000"/>
    <x v="1"/>
    <x v="362"/>
    <n v="0.2"/>
    <n v="184000"/>
    <n v="736000"/>
  </r>
  <r>
    <n v="3451"/>
    <s v="CA-2015-126466"/>
    <d v="2015-11-09T00:00:00"/>
    <x v="1"/>
    <x v="0"/>
    <x v="3"/>
    <x v="4"/>
    <x v="0"/>
    <s v="Jesus Ocampo"/>
    <x v="2"/>
    <x v="0"/>
    <n v="95661"/>
    <s v="OFF-FA-10000490"/>
    <x v="1"/>
    <s v="Fasteners"/>
    <s v="OIC Binder Clips, Mini, 1/4&quot; Capacity, Black"/>
    <n v="5000"/>
    <x v="0"/>
    <x v="151"/>
    <n v="0"/>
    <n v="0"/>
    <n v="10000"/>
  </r>
  <r>
    <n v="3452"/>
    <s v="CA-2015-130365"/>
    <d v="2015-04-25T00:00:00"/>
    <x v="1"/>
    <x v="3"/>
    <x v="10"/>
    <x v="2"/>
    <x v="0"/>
    <s v="Zuschuss Carroll"/>
    <x v="0"/>
    <x v="6"/>
    <n v="60505"/>
    <s v="OFF-ST-10002574"/>
    <x v="1"/>
    <s v="Storage"/>
    <s v="SAFCO Commercial Wire Shelving, Black"/>
    <n v="553000"/>
    <x v="0"/>
    <x v="772"/>
    <n v="0.2"/>
    <n v="221200"/>
    <n v="884800"/>
  </r>
  <r>
    <n v="3453"/>
    <s v="CA-2017-143021"/>
    <d v="2017-11-19T00:00:00"/>
    <x v="3"/>
    <x v="0"/>
    <x v="12"/>
    <x v="0"/>
    <x v="0"/>
    <s v="Anne Pryor"/>
    <x v="2"/>
    <x v="22"/>
    <n v="10011"/>
    <s v="OFF-BI-10001628"/>
    <x v="1"/>
    <s v="Binders"/>
    <s v="Acco Data Flex Cable Posts For Top &amp; Bottom Load Binders, 6&quot; Capacity"/>
    <n v="21000"/>
    <x v="2"/>
    <x v="196"/>
    <n v="0.2"/>
    <n v="29400"/>
    <n v="117600"/>
  </r>
  <r>
    <n v="3454"/>
    <s v="CA-2015-161767"/>
    <d v="2015-11-20T00:00:00"/>
    <x v="1"/>
    <x v="0"/>
    <x v="14"/>
    <x v="1"/>
    <x v="0"/>
    <s v="Grace Kelly"/>
    <x v="1"/>
    <x v="30"/>
    <n v="75217"/>
    <s v="TEC-MA-10002790"/>
    <x v="2"/>
    <s v="Machines"/>
    <s v="NeatDesk Desktop Scanner &amp; Digital Filing System"/>
    <n v="480000"/>
    <x v="0"/>
    <x v="169"/>
    <n v="0.4"/>
    <n v="384000"/>
    <n v="576000"/>
  </r>
  <r>
    <n v="3455"/>
    <s v="CA-2015-129917"/>
    <d v="2015-10-02T00:00:00"/>
    <x v="1"/>
    <x v="2"/>
    <x v="28"/>
    <x v="1"/>
    <x v="0"/>
    <s v="Henry MacAllister"/>
    <x v="0"/>
    <x v="1"/>
    <n v="90008"/>
    <s v="OFF-BI-10001757"/>
    <x v="1"/>
    <s v="Binders"/>
    <s v="Pressboard Hanging Data Binders for Unburst Sheets"/>
    <n v="3000"/>
    <x v="3"/>
    <x v="224"/>
    <n v="0.2"/>
    <n v="1800"/>
    <n v="7200"/>
  </r>
  <r>
    <n v="3456"/>
    <s v="CA-2015-115420"/>
    <d v="2015-04-25T00:00:00"/>
    <x v="1"/>
    <x v="3"/>
    <x v="10"/>
    <x v="3"/>
    <x v="4"/>
    <s v="Linda Southworth"/>
    <x v="1"/>
    <x v="15"/>
    <n v="90004"/>
    <s v="OFF-EN-10003862"/>
    <x v="1"/>
    <s v="Envelopes"/>
    <s v="Laser &amp; Ink Jet Business Envelopes"/>
    <n v="11000"/>
    <x v="0"/>
    <x v="96"/>
    <n v="0"/>
    <n v="0"/>
    <n v="22000"/>
  </r>
  <r>
    <n v="3457"/>
    <s v="CA-2016-157588"/>
    <d v="2016-07-14T00:00:00"/>
    <x v="0"/>
    <x v="7"/>
    <x v="19"/>
    <x v="3"/>
    <x v="0"/>
    <s v="Anemone Ratner"/>
    <x v="0"/>
    <x v="16"/>
    <n v="31907"/>
    <s v="OFF-BI-10003963"/>
    <x v="1"/>
    <s v="Binders"/>
    <s v="Cardinal Holdit Data Disk Pockets"/>
    <n v="30000"/>
    <x v="1"/>
    <x v="319"/>
    <n v="0"/>
    <n v="0"/>
    <n v="150000"/>
  </r>
  <r>
    <n v="3458"/>
    <s v="CA-2015-167255"/>
    <d v="2015-09-27T00:00:00"/>
    <x v="1"/>
    <x v="8"/>
    <x v="8"/>
    <x v="3"/>
    <x v="0"/>
    <s v="Rick Huthwaite"/>
    <x v="2"/>
    <x v="1"/>
    <n v="94110"/>
    <s v="OFF-ST-10001328"/>
    <x v="1"/>
    <s v="Storage"/>
    <s v="Personal Filing Tote with Lid, Black/Gray"/>
    <n v="38000"/>
    <x v="8"/>
    <x v="107"/>
    <n v="0"/>
    <n v="0"/>
    <n v="38000"/>
  </r>
  <r>
    <n v="3459"/>
    <s v="CA-2017-162096"/>
    <d v="2017-11-10T00:00:00"/>
    <x v="3"/>
    <x v="0"/>
    <x v="13"/>
    <x v="1"/>
    <x v="0"/>
    <s v="Thomas Brumley"/>
    <x v="2"/>
    <x v="26"/>
    <n v="92503"/>
    <s v="OFF-AR-10002221"/>
    <x v="1"/>
    <s v="Art"/>
    <s v="12 Colored Short Pencils"/>
    <n v="5000"/>
    <x v="3"/>
    <x v="110"/>
    <n v="0"/>
    <n v="0"/>
    <n v="15000"/>
  </r>
  <r>
    <n v="3460"/>
    <s v="CA-2016-157161"/>
    <d v="2016-07-16T00:00:00"/>
    <x v="0"/>
    <x v="7"/>
    <x v="9"/>
    <x v="2"/>
    <x v="4"/>
    <s v="Jonathan Doherty"/>
    <x v="1"/>
    <x v="27"/>
    <n v="29203"/>
    <s v="OFF-EN-10001509"/>
    <x v="1"/>
    <s v="Envelopes"/>
    <s v="Poly String Tie Envelopes"/>
    <n v="15000"/>
    <x v="1"/>
    <x v="36"/>
    <n v="0"/>
    <n v="0"/>
    <n v="75000"/>
  </r>
  <r>
    <n v="3461"/>
    <s v="CA-2015-110765"/>
    <d v="2015-10-16T00:00:00"/>
    <x v="1"/>
    <x v="2"/>
    <x v="9"/>
    <x v="3"/>
    <x v="0"/>
    <s v="Michael Paige"/>
    <x v="1"/>
    <x v="10"/>
    <n v="10011"/>
    <s v="TEC-PH-10004165"/>
    <x v="2"/>
    <s v="Phones"/>
    <s v="Mitel MiVoice 5330e IP Phone"/>
    <n v="1100000"/>
    <x v="3"/>
    <x v="530"/>
    <n v="0"/>
    <n v="0"/>
    <n v="3300000"/>
  </r>
  <r>
    <n v="3462"/>
    <s v="CA-2016-163937"/>
    <d v="2016-01-10T00:00:00"/>
    <x v="0"/>
    <x v="9"/>
    <x v="13"/>
    <x v="3"/>
    <x v="4"/>
    <s v="Joy Bell-"/>
    <x v="0"/>
    <x v="13"/>
    <n v="98632"/>
    <s v="FUR-FU-10000010"/>
    <x v="0"/>
    <s v="Furnishings"/>
    <s v="DAX Value U-Channel Document Frames, Easel Back"/>
    <n v="10000"/>
    <x v="1"/>
    <x v="76"/>
    <n v="0"/>
    <n v="0"/>
    <n v="50000"/>
  </r>
  <r>
    <n v="3463"/>
    <s v="CA-2017-153822"/>
    <d v="2017-09-19T00:00:00"/>
    <x v="3"/>
    <x v="8"/>
    <x v="12"/>
    <x v="3"/>
    <x v="4"/>
    <s v="Adrian Barton"/>
    <x v="0"/>
    <x v="34"/>
    <n v="85023"/>
    <s v="OFF-ST-10000321"/>
    <x v="1"/>
    <s v="Storage"/>
    <s v="Akro Stacking Bins"/>
    <n v="8000"/>
    <x v="0"/>
    <x v="78"/>
    <n v="0.2"/>
    <n v="3200"/>
    <n v="12800"/>
  </r>
  <r>
    <n v="3464"/>
    <s v="CA-2017-146185"/>
    <d v="2017-09-15T00:00:00"/>
    <x v="3"/>
    <x v="8"/>
    <x v="4"/>
    <x v="2"/>
    <x v="0"/>
    <s v="Charles Crestani"/>
    <x v="0"/>
    <x v="2"/>
    <n v="77095"/>
    <s v="OFF-AR-10002987"/>
    <x v="1"/>
    <s v="Art"/>
    <s v="Prismacolor Color Pencil Set"/>
    <n v="32000"/>
    <x v="0"/>
    <x v="119"/>
    <n v="0.2"/>
    <n v="12800"/>
    <n v="51200"/>
  </r>
  <r>
    <n v="3465"/>
    <s v="CA-2015-112144"/>
    <d v="2015-06-28T00:00:00"/>
    <x v="1"/>
    <x v="1"/>
    <x v="22"/>
    <x v="2"/>
    <x v="4"/>
    <s v="Craig Yedwab"/>
    <x v="1"/>
    <x v="11"/>
    <n v="85234"/>
    <s v="OFF-LA-10000443"/>
    <x v="1"/>
    <s v="Labels"/>
    <s v="Avery 501"/>
    <n v="8000"/>
    <x v="0"/>
    <x v="78"/>
    <n v="0.2"/>
    <n v="3200"/>
    <n v="12800"/>
  </r>
  <r>
    <n v="3466"/>
    <s v="US-2016-119298"/>
    <d v="2016-11-25T00:00:00"/>
    <x v="0"/>
    <x v="0"/>
    <x v="10"/>
    <x v="1"/>
    <x v="4"/>
    <s v="Emily Phan"/>
    <x v="0"/>
    <x v="15"/>
    <n v="72401"/>
    <s v="TEC-PH-10002564"/>
    <x v="2"/>
    <s v="Phones"/>
    <s v="OtterBox Defender Series Case - Samsung Galaxy S4"/>
    <n v="72000"/>
    <x v="0"/>
    <x v="11"/>
    <n v="0"/>
    <n v="0"/>
    <n v="144000"/>
  </r>
  <r>
    <n v="3467"/>
    <s v="CA-2017-155159"/>
    <d v="2017-11-25T00:00:00"/>
    <x v="3"/>
    <x v="0"/>
    <x v="10"/>
    <x v="3"/>
    <x v="0"/>
    <s v="Delfina Latchford"/>
    <x v="0"/>
    <x v="26"/>
    <n v="30318"/>
    <s v="OFF-PA-10003724"/>
    <x v="1"/>
    <s v="Paper"/>
    <s v="Wirebound Message Book, 4 per Page"/>
    <n v="49000"/>
    <x v="5"/>
    <x v="235"/>
    <n v="0"/>
    <n v="0"/>
    <n v="441000"/>
  </r>
  <r>
    <n v="3468"/>
    <s v="CA-2017-149076"/>
    <d v="2017-01-14T00:00:00"/>
    <x v="3"/>
    <x v="9"/>
    <x v="19"/>
    <x v="0"/>
    <x v="0"/>
    <s v="Sean O'Donnell"/>
    <x v="0"/>
    <x v="23"/>
    <n v="90036"/>
    <s v="OFF-PA-10000483"/>
    <x v="1"/>
    <s v="Paper"/>
    <s v="Xerox 19"/>
    <n v="174000"/>
    <x v="1"/>
    <x v="1043"/>
    <n v="0"/>
    <n v="0"/>
    <n v="870000"/>
  </r>
  <r>
    <n v="3469"/>
    <s v="CA-2014-146990"/>
    <d v="2014-11-07T00:00:00"/>
    <x v="2"/>
    <x v="0"/>
    <x v="29"/>
    <x v="2"/>
    <x v="0"/>
    <s v="Bart Pistole"/>
    <x v="1"/>
    <x v="22"/>
    <n v="10024"/>
    <s v="OFF-FA-10000611"/>
    <x v="1"/>
    <s v="Fasteners"/>
    <s v="Binder Clips by OIC"/>
    <n v="3000"/>
    <x v="6"/>
    <x v="92"/>
    <n v="0"/>
    <n v="0"/>
    <n v="12000"/>
  </r>
  <r>
    <n v="3470"/>
    <s v="CA-2016-116526"/>
    <d v="2016-09-01T00:00:00"/>
    <x v="0"/>
    <x v="8"/>
    <x v="26"/>
    <x v="1"/>
    <x v="0"/>
    <s v="Joseph Airdo"/>
    <x v="0"/>
    <x v="6"/>
    <n v="48227"/>
    <s v="OFF-BI-10004728"/>
    <x v="1"/>
    <s v="Binders"/>
    <s v="Wilson Jones Turn Tabs Binder Tool for Ring Binders"/>
    <n v="10000"/>
    <x v="1"/>
    <x v="76"/>
    <n v="0"/>
    <n v="0"/>
    <n v="50000"/>
  </r>
  <r>
    <n v="3471"/>
    <s v="CA-2017-158561"/>
    <d v="2017-11-11T00:00:00"/>
    <x v="3"/>
    <x v="0"/>
    <x v="2"/>
    <x v="1"/>
    <x v="4"/>
    <s v="Brenda Bowman"/>
    <x v="1"/>
    <x v="8"/>
    <n v="33311"/>
    <s v="OFF-AP-10002651"/>
    <x v="1"/>
    <s v="Appliances"/>
    <s v="Hoover Upright Vacuum With Dirt Cup"/>
    <n v="464000"/>
    <x v="1"/>
    <x v="1044"/>
    <n v="0.2"/>
    <n v="464000"/>
    <n v="1856000"/>
  </r>
  <r>
    <n v="3472"/>
    <s v="CA-2017-165099"/>
    <d v="2017-12-11T00:00:00"/>
    <x v="3"/>
    <x v="4"/>
    <x v="2"/>
    <x v="3"/>
    <x v="4"/>
    <s v="Dennis Kane"/>
    <x v="0"/>
    <x v="24"/>
    <n v="79605"/>
    <s v="OFF-AP-10001634"/>
    <x v="1"/>
    <s v="Appliances"/>
    <s v="Hoover Commercial Lightweight Upright Vacuum"/>
    <n v="2000"/>
    <x v="0"/>
    <x v="75"/>
    <n v="0.8"/>
    <n v="3200"/>
    <n v="800"/>
  </r>
  <r>
    <n v="3473"/>
    <s v="CA-2015-109386"/>
    <d v="2015-11-08T00:00:00"/>
    <x v="1"/>
    <x v="0"/>
    <x v="0"/>
    <x v="3"/>
    <x v="0"/>
    <s v="Rob Haberlin"/>
    <x v="0"/>
    <x v="13"/>
    <n v="23666"/>
    <s v="OFF-AP-10003266"/>
    <x v="1"/>
    <s v="Appliances"/>
    <s v="Holmes Replacement Filter for HEPA Air Cleaner, Large Room"/>
    <n v="45000"/>
    <x v="3"/>
    <x v="23"/>
    <n v="0"/>
    <n v="0"/>
    <n v="135000"/>
  </r>
  <r>
    <n v="3474"/>
    <s v="CA-2015-166800"/>
    <d v="2015-11-19T00:00:00"/>
    <x v="1"/>
    <x v="0"/>
    <x v="12"/>
    <x v="2"/>
    <x v="2"/>
    <s v="Aleksandra Gannaway"/>
    <x v="1"/>
    <x v="10"/>
    <n v="89115"/>
    <s v="OFF-AP-10004868"/>
    <x v="1"/>
    <s v="Appliances"/>
    <s v="Hoover Commercial Soft Guard Upright Vacuum And Disposable Filtration Bags"/>
    <n v="10000"/>
    <x v="6"/>
    <x v="144"/>
    <n v="0"/>
    <n v="0"/>
    <n v="40000"/>
  </r>
  <r>
    <n v="3475"/>
    <s v="CA-2017-117443"/>
    <d v="2017-12-23T00:00:00"/>
    <x v="3"/>
    <x v="4"/>
    <x v="27"/>
    <x v="0"/>
    <x v="4"/>
    <s v="Jennifer Braxton"/>
    <x v="1"/>
    <x v="23"/>
    <n v="61107"/>
    <s v="OFF-BI-10004002"/>
    <x v="1"/>
    <s v="Binders"/>
    <s v="Wilson Jones International Size A4 Ring Binders"/>
    <n v="28000"/>
    <x v="6"/>
    <x v="8"/>
    <n v="0.8"/>
    <n v="89600"/>
    <n v="22400"/>
  </r>
  <r>
    <n v="3476"/>
    <s v="US-2016-134369"/>
    <d v="2016-09-16T00:00:00"/>
    <x v="0"/>
    <x v="8"/>
    <x v="9"/>
    <x v="1"/>
    <x v="4"/>
    <s v="Becky Castell"/>
    <x v="2"/>
    <x v="24"/>
    <n v="92677"/>
    <s v="OFF-PA-10002195"/>
    <x v="1"/>
    <s v="Paper"/>
    <s v="Xerox 1966"/>
    <n v="13000"/>
    <x v="0"/>
    <x v="43"/>
    <n v="0"/>
    <n v="0"/>
    <n v="26000"/>
  </r>
  <r>
    <n v="3477"/>
    <s v="CA-2017-123687"/>
    <d v="2017-05-26T00:00:00"/>
    <x v="3"/>
    <x v="5"/>
    <x v="20"/>
    <x v="3"/>
    <x v="0"/>
    <s v="Kimberly Carter"/>
    <x v="1"/>
    <x v="33"/>
    <n v="40214"/>
    <s v="OFF-AP-10002670"/>
    <x v="1"/>
    <s v="Appliances"/>
    <s v="Belkin 8-Outlet Premiere SurgeMaster II Surge Protectors"/>
    <n v="70000"/>
    <x v="3"/>
    <x v="277"/>
    <n v="0"/>
    <n v="0"/>
    <n v="210000"/>
  </r>
  <r>
    <n v="3478"/>
    <s v="CA-2015-104871"/>
    <d v="2015-03-30T00:00:00"/>
    <x v="1"/>
    <x v="10"/>
    <x v="17"/>
    <x v="3"/>
    <x v="1"/>
    <s v="Daniel Raglin"/>
    <x v="2"/>
    <x v="7"/>
    <n v="61761"/>
    <s v="FUR-CH-10003298"/>
    <x v="0"/>
    <s v="Chairs"/>
    <s v="Office Star - Contemporary Task Swivel chair with Loop Arms, Charcoal"/>
    <n v="420000"/>
    <x v="6"/>
    <x v="339"/>
    <n v="0.3"/>
    <n v="504000"/>
    <n v="1176000"/>
  </r>
  <r>
    <n v="3479"/>
    <s v="CA-2014-133158"/>
    <d v="2014-08-19T00:00:00"/>
    <x v="2"/>
    <x v="6"/>
    <x v="12"/>
    <x v="3"/>
    <x v="0"/>
    <s v="David Wiener"/>
    <x v="1"/>
    <x v="35"/>
    <n v="90045"/>
    <s v="FUR-FU-10000723"/>
    <x v="0"/>
    <s v="Furnishings"/>
    <s v="Deflect-o EconoMat Studded, No Bevel Mat for Low Pile Carpeting"/>
    <n v="133000"/>
    <x v="2"/>
    <x v="253"/>
    <n v="0"/>
    <n v="0"/>
    <n v="931000"/>
  </r>
  <r>
    <n v="3480"/>
    <s v="CA-2014-126333"/>
    <d v="2014-12-23T00:00:00"/>
    <x v="2"/>
    <x v="4"/>
    <x v="27"/>
    <x v="3"/>
    <x v="0"/>
    <s v="Michelle Ellison"/>
    <x v="1"/>
    <x v="22"/>
    <n v="77642"/>
    <s v="OFF-PA-10000223"/>
    <x v="1"/>
    <s v="Paper"/>
    <s v="Xerox 2000"/>
    <n v="21000"/>
    <x v="8"/>
    <x v="67"/>
    <n v="0.2"/>
    <n v="4200"/>
    <n v="16800"/>
  </r>
  <r>
    <n v="3481"/>
    <s v="CA-2015-141740"/>
    <d v="2015-11-01T00:00:00"/>
    <x v="1"/>
    <x v="0"/>
    <x v="26"/>
    <x v="2"/>
    <x v="0"/>
    <s v="Jeremy Farry"/>
    <x v="0"/>
    <x v="34"/>
    <n v="10009"/>
    <s v="FUR-CH-10001545"/>
    <x v="0"/>
    <s v="Chairs"/>
    <s v="Hon Comfortask Task/Swivel Chairs"/>
    <n v="639000"/>
    <x v="0"/>
    <x v="397"/>
    <n v="0.1"/>
    <n v="127800"/>
    <n v="1150200"/>
  </r>
  <r>
    <n v="3482"/>
    <s v="CA-2014-119466"/>
    <d v="2014-12-15T00:00:00"/>
    <x v="2"/>
    <x v="4"/>
    <x v="4"/>
    <x v="0"/>
    <x v="0"/>
    <s v="Sung Pak"/>
    <x v="1"/>
    <x v="8"/>
    <n v="60623"/>
    <s v="FUR-FU-10001546"/>
    <x v="0"/>
    <s v="Furnishings"/>
    <s v="Dana Swing-Arm Lamps"/>
    <n v="18000"/>
    <x v="0"/>
    <x v="239"/>
    <n v="0.6"/>
    <n v="21600"/>
    <n v="14400"/>
  </r>
  <r>
    <n v="3483"/>
    <s v="CA-2015-154823"/>
    <d v="2015-08-21T00:00:00"/>
    <x v="1"/>
    <x v="6"/>
    <x v="30"/>
    <x v="4"/>
    <x v="0"/>
    <s v="Katherine Nockton"/>
    <x v="1"/>
    <x v="18"/>
    <n v="45503"/>
    <s v="OFF-BI-10001098"/>
    <x v="1"/>
    <s v="Binders"/>
    <s v="Acco D-Ring Binder w/DublLock"/>
    <n v="33000"/>
    <x v="0"/>
    <x v="84"/>
    <n v="0.7"/>
    <n v="46200"/>
    <n v="19800"/>
  </r>
  <r>
    <n v="3484"/>
    <s v="US-2014-135881"/>
    <d v="2014-05-23T00:00:00"/>
    <x v="2"/>
    <x v="5"/>
    <x v="27"/>
    <x v="2"/>
    <x v="0"/>
    <s v="Greg Tran"/>
    <x v="0"/>
    <x v="25"/>
    <n v="10035"/>
    <s v="OFF-BI-10000829"/>
    <x v="1"/>
    <s v="Binders"/>
    <s v="Avery Non-Stick Binders"/>
    <n v="11000"/>
    <x v="1"/>
    <x v="278"/>
    <n v="0.2"/>
    <n v="11000"/>
    <n v="44000"/>
  </r>
  <r>
    <n v="3485"/>
    <s v="CA-2017-141201"/>
    <d v="2017-12-09T00:00:00"/>
    <x v="3"/>
    <x v="4"/>
    <x v="3"/>
    <x v="2"/>
    <x v="0"/>
    <s v="Daniel Byrd"/>
    <x v="2"/>
    <x v="31"/>
    <n v="93905"/>
    <s v="FUR-BO-10001519"/>
    <x v="0"/>
    <s v="Bookcases"/>
    <s v="O'Sullivan 3-Shelf Heavy-Duty Bookcases"/>
    <n v="88000"/>
    <x v="3"/>
    <x v="120"/>
    <n v="0.15"/>
    <n v="39600"/>
    <n v="224400"/>
  </r>
  <r>
    <n v="3486"/>
    <s v="CA-2014-114790"/>
    <d v="2014-03-11T00:00:00"/>
    <x v="2"/>
    <x v="10"/>
    <x v="2"/>
    <x v="2"/>
    <x v="4"/>
    <s v="Filia McAdams"/>
    <x v="1"/>
    <x v="0"/>
    <n v="40475"/>
    <s v="OFF-AP-10002578"/>
    <x v="1"/>
    <s v="Appliances"/>
    <s v="Fellowes Premier Superior Surge Suppressor, 10-Outlet, With Phone and Remote"/>
    <n v="98000"/>
    <x v="3"/>
    <x v="545"/>
    <n v="0"/>
    <n v="0"/>
    <n v="294000"/>
  </r>
  <r>
    <n v="3487"/>
    <s v="US-2016-154256"/>
    <d v="2016-06-23T00:00:00"/>
    <x v="0"/>
    <x v="1"/>
    <x v="27"/>
    <x v="1"/>
    <x v="2"/>
    <s v="Sally Matthias"/>
    <x v="0"/>
    <x v="8"/>
    <n v="10035"/>
    <s v="OFF-LA-10003720"/>
    <x v="1"/>
    <s v="Labels"/>
    <s v="Avery 487"/>
    <n v="4000"/>
    <x v="2"/>
    <x v="26"/>
    <n v="0"/>
    <n v="0"/>
    <n v="28000"/>
  </r>
  <r>
    <n v="3488"/>
    <s v="CA-2014-124737"/>
    <d v="2014-08-23T00:00:00"/>
    <x v="2"/>
    <x v="6"/>
    <x v="27"/>
    <x v="1"/>
    <x v="3"/>
    <s v="Arthur Prichep"/>
    <x v="0"/>
    <x v="21"/>
    <n v="80219"/>
    <s v="OFF-PA-10001837"/>
    <x v="1"/>
    <s v="Paper"/>
    <s v="Xerox 1976"/>
    <n v="16000"/>
    <x v="3"/>
    <x v="4"/>
    <n v="0.2"/>
    <n v="9600"/>
    <n v="38400"/>
  </r>
  <r>
    <n v="3489"/>
    <s v="US-2017-101840"/>
    <d v="2017-02-06T00:00:00"/>
    <x v="3"/>
    <x v="11"/>
    <x v="24"/>
    <x v="0"/>
    <x v="0"/>
    <s v="Sibella Parks"/>
    <x v="1"/>
    <x v="25"/>
    <n v="10024"/>
    <s v="TEC-PH-10002538"/>
    <x v="2"/>
    <s v="Phones"/>
    <s v="Grandstream GXP1160 VoIP phone"/>
    <n v="228000"/>
    <x v="4"/>
    <x v="966"/>
    <n v="0"/>
    <n v="0"/>
    <n v="1368000"/>
  </r>
  <r>
    <n v="3490"/>
    <s v="CA-2017-131653"/>
    <d v="2017-01-29T00:00:00"/>
    <x v="3"/>
    <x v="9"/>
    <x v="25"/>
    <x v="0"/>
    <x v="0"/>
    <s v="Rob Dowd"/>
    <x v="0"/>
    <x v="30"/>
    <n v="10011"/>
    <s v="OFF-LA-10001045"/>
    <x v="1"/>
    <s v="Labels"/>
    <s v="Permanent Self-Adhesive File Folder Labels for Typewriters by Universal"/>
    <n v="11000"/>
    <x v="0"/>
    <x v="96"/>
    <n v="0"/>
    <n v="0"/>
    <n v="22000"/>
  </r>
  <r>
    <n v="3491"/>
    <s v="US-2016-157840"/>
    <d v="2016-12-20T00:00:00"/>
    <x v="0"/>
    <x v="4"/>
    <x v="14"/>
    <x v="2"/>
    <x v="0"/>
    <s v="Matt Collins"/>
    <x v="0"/>
    <x v="1"/>
    <n v="68025"/>
    <s v="OFF-PA-10003673"/>
    <x v="1"/>
    <s v="Paper"/>
    <s v="Strathmore Photo Mount Cards"/>
    <n v="34000"/>
    <x v="1"/>
    <x v="201"/>
    <n v="0"/>
    <n v="0"/>
    <n v="170000"/>
  </r>
  <r>
    <n v="3492"/>
    <s v="CA-2016-145548"/>
    <d v="2016-11-11T00:00:00"/>
    <x v="0"/>
    <x v="0"/>
    <x v="2"/>
    <x v="0"/>
    <x v="0"/>
    <s v="Edward Becker"/>
    <x v="1"/>
    <x v="22"/>
    <n v="10011"/>
    <s v="OFF-ST-10002562"/>
    <x v="1"/>
    <s v="Storage"/>
    <s v="Staple magnet"/>
    <n v="16000"/>
    <x v="3"/>
    <x v="4"/>
    <n v="0"/>
    <n v="0"/>
    <n v="48000"/>
  </r>
  <r>
    <n v="3493"/>
    <s v="CA-2017-119494"/>
    <d v="2017-11-09T00:00:00"/>
    <x v="3"/>
    <x v="0"/>
    <x v="3"/>
    <x v="2"/>
    <x v="0"/>
    <s v="Jim Epp"/>
    <x v="1"/>
    <x v="19"/>
    <n v="92105"/>
    <s v="FUR-CH-10004675"/>
    <x v="0"/>
    <s v="Chairs"/>
    <s v="Lifetime Advantage Folding Chairs, 4/Carton"/>
    <n v="349000"/>
    <x v="3"/>
    <x v="1039"/>
    <n v="0.2"/>
    <n v="209400"/>
    <n v="837600"/>
  </r>
  <r>
    <n v="3494"/>
    <s v="CA-2014-124618"/>
    <d v="2014-05-02T00:00:00"/>
    <x v="2"/>
    <x v="5"/>
    <x v="28"/>
    <x v="2"/>
    <x v="0"/>
    <s v="Cari Schnelling"/>
    <x v="0"/>
    <x v="17"/>
    <n v="33801"/>
    <s v="TEC-CO-10004202"/>
    <x v="2"/>
    <s v="Copiers"/>
    <s v="Brother DCP1000 Digital 3 in 1 Multifunction Machine"/>
    <n v="480000"/>
    <x v="0"/>
    <x v="169"/>
    <n v="0.2"/>
    <n v="192000"/>
    <n v="768000"/>
  </r>
  <r>
    <n v="3495"/>
    <s v="CA-2017-161970"/>
    <d v="2017-09-22T00:00:00"/>
    <x v="3"/>
    <x v="8"/>
    <x v="6"/>
    <x v="2"/>
    <x v="0"/>
    <s v="Peter Bühler"/>
    <x v="0"/>
    <x v="27"/>
    <n v="30080"/>
    <s v="OFF-PA-10004255"/>
    <x v="1"/>
    <s v="Paper"/>
    <s v="Xerox 219"/>
    <n v="7000"/>
    <x v="0"/>
    <x v="287"/>
    <n v="0"/>
    <n v="0"/>
    <n v="14000"/>
  </r>
  <r>
    <n v="3496"/>
    <s v="CA-2017-103443"/>
    <d v="2017-12-17T00:00:00"/>
    <x v="3"/>
    <x v="4"/>
    <x v="11"/>
    <x v="1"/>
    <x v="0"/>
    <s v="Annie Thurman"/>
    <x v="0"/>
    <x v="14"/>
    <n v="10009"/>
    <s v="OFF-ST-10002276"/>
    <x v="1"/>
    <s v="Storage"/>
    <s v="Safco Steel Mobile File Cart"/>
    <n v="201000"/>
    <x v="0"/>
    <x v="1045"/>
    <n v="0"/>
    <n v="0"/>
    <n v="402000"/>
  </r>
  <r>
    <n v="3497"/>
    <s v="US-2017-165358"/>
    <d v="2017-07-18T00:00:00"/>
    <x v="3"/>
    <x v="7"/>
    <x v="15"/>
    <x v="2"/>
    <x v="0"/>
    <s v="Seth Vernon"/>
    <x v="0"/>
    <x v="11"/>
    <n v="19134"/>
    <s v="TEC-CO-10001943"/>
    <x v="2"/>
    <s v="Copiers"/>
    <s v="Canon PC-428 Personal Copier"/>
    <n v="1600000"/>
    <x v="1"/>
    <x v="1046"/>
    <n v="0.4"/>
    <n v="3200000"/>
    <n v="4800000"/>
  </r>
  <r>
    <n v="3498"/>
    <s v="CA-2016-160136"/>
    <d v="2016-11-03T00:00:00"/>
    <x v="0"/>
    <x v="0"/>
    <x v="21"/>
    <x v="2"/>
    <x v="4"/>
    <s v="Patrick Jones"/>
    <x v="1"/>
    <x v="14"/>
    <n v="75217"/>
    <s v="OFF-PA-10002160"/>
    <x v="1"/>
    <s v="Paper"/>
    <s v="Xerox 1978"/>
    <n v="24000"/>
    <x v="0"/>
    <x v="4"/>
    <n v="0.2"/>
    <n v="9600"/>
    <n v="38400"/>
  </r>
  <r>
    <n v="3499"/>
    <s v="CA-2014-150581"/>
    <d v="2014-04-08T00:00:00"/>
    <x v="2"/>
    <x v="3"/>
    <x v="0"/>
    <x v="2"/>
    <x v="1"/>
    <s v="Nathan Mautz"/>
    <x v="2"/>
    <x v="25"/>
    <n v="94521"/>
    <s v="FUR-TA-10003748"/>
    <x v="0"/>
    <s v="Tables"/>
    <s v="Bevis 36 x 72 Conference Tables"/>
    <n v="1619000"/>
    <x v="8"/>
    <x v="1047"/>
    <n v="0.2"/>
    <n v="323800"/>
    <n v="1295200"/>
  </r>
  <r>
    <n v="3500"/>
    <s v="CA-2016-119515"/>
    <d v="2016-08-14T00:00:00"/>
    <x v="0"/>
    <x v="6"/>
    <x v="19"/>
    <x v="1"/>
    <x v="0"/>
    <s v="Toby Ritter"/>
    <x v="0"/>
    <x v="2"/>
    <n v="37211"/>
    <s v="OFF-PA-10000552"/>
    <x v="1"/>
    <s v="Paper"/>
    <s v="Xerox 200"/>
    <n v="13000"/>
    <x v="3"/>
    <x v="136"/>
    <n v="0.2"/>
    <n v="7800"/>
    <n v="31200"/>
  </r>
  <r>
    <n v="3501"/>
    <s v="CA-2014-141355"/>
    <d v="2014-09-25T00:00:00"/>
    <x v="2"/>
    <x v="8"/>
    <x v="10"/>
    <x v="0"/>
    <x v="4"/>
    <s v="Barry Franz"/>
    <x v="2"/>
    <x v="3"/>
    <n v="80013"/>
    <s v="OFF-AR-10003179"/>
    <x v="1"/>
    <s v="Art"/>
    <s v="Dixon Ticonderoga Core-Lock Colored Pencils"/>
    <n v="55000"/>
    <x v="0"/>
    <x v="69"/>
    <n v="0.2"/>
    <n v="22000"/>
    <n v="88000"/>
  </r>
  <r>
    <n v="3502"/>
    <s v="CA-2016-165330"/>
    <d v="2016-12-11T00:00:00"/>
    <x v="0"/>
    <x v="4"/>
    <x v="2"/>
    <x v="2"/>
    <x v="0"/>
    <s v="William Brown"/>
    <x v="0"/>
    <x v="18"/>
    <n v="92804"/>
    <s v="OFF-BI-10004593"/>
    <x v="1"/>
    <s v="Binders"/>
    <s v="Ibico Laser Imprintable Binding System Covers"/>
    <n v="252000"/>
    <x v="1"/>
    <x v="619"/>
    <n v="0.2"/>
    <n v="252000"/>
    <n v="1008000"/>
  </r>
  <r>
    <n v="3503"/>
    <s v="CA-2015-132633"/>
    <d v="2015-02-03T00:00:00"/>
    <x v="1"/>
    <x v="11"/>
    <x v="21"/>
    <x v="2"/>
    <x v="0"/>
    <s v="Ken Heidel"/>
    <x v="1"/>
    <x v="29"/>
    <n v="84062"/>
    <s v="OFF-BI-10002432"/>
    <x v="1"/>
    <s v="Binders"/>
    <s v="Wilson Jones Standard D-Ring Binders"/>
    <n v="9000"/>
    <x v="3"/>
    <x v="60"/>
    <n v="0.2"/>
    <n v="5400"/>
    <n v="21600"/>
  </r>
  <r>
    <n v="3504"/>
    <s v="CA-2016-157742"/>
    <d v="2016-12-29T00:00:00"/>
    <x v="0"/>
    <x v="4"/>
    <x v="25"/>
    <x v="1"/>
    <x v="0"/>
    <s v="Ken Lonsdale"/>
    <x v="0"/>
    <x v="13"/>
    <n v="97477"/>
    <s v="OFF-EN-10002592"/>
    <x v="1"/>
    <s v="Envelopes"/>
    <s v="Peel &amp; Seel Recycled Catalog Envelopes, Brown"/>
    <n v="28000"/>
    <x v="3"/>
    <x v="51"/>
    <n v="0.2"/>
    <n v="16800"/>
    <n v="67200"/>
  </r>
  <r>
    <n v="3505"/>
    <s v="CA-2017-127712"/>
    <d v="2017-08-31T00:00:00"/>
    <x v="3"/>
    <x v="6"/>
    <x v="23"/>
    <x v="2"/>
    <x v="1"/>
    <s v="Michael Granlund"/>
    <x v="2"/>
    <x v="13"/>
    <n v="97301"/>
    <s v="OFF-SU-10002522"/>
    <x v="1"/>
    <s v="Supplies"/>
    <s v="Acme Kleen Earth Office Shears"/>
    <n v="12000"/>
    <x v="0"/>
    <x v="13"/>
    <n v="0.2"/>
    <n v="4800"/>
    <n v="19200"/>
  </r>
  <r>
    <n v="3506"/>
    <s v="CA-2017-169474"/>
    <d v="2017-02-04T00:00:00"/>
    <x v="3"/>
    <x v="11"/>
    <x v="18"/>
    <x v="3"/>
    <x v="0"/>
    <s v="Jay Fein"/>
    <x v="0"/>
    <x v="30"/>
    <n v="14609"/>
    <s v="OFF-AP-10003971"/>
    <x v="1"/>
    <s v="Appliances"/>
    <s v="Belkin 6 Outlet Metallic Surge Strip"/>
    <n v="61000"/>
    <x v="3"/>
    <x v="261"/>
    <n v="0"/>
    <n v="0"/>
    <n v="183000"/>
  </r>
  <r>
    <n v="3507"/>
    <s v="CA-2014-106726"/>
    <d v="2014-12-06T00:00:00"/>
    <x v="2"/>
    <x v="4"/>
    <x v="24"/>
    <x v="1"/>
    <x v="4"/>
    <s v="Roland Schwarz"/>
    <x v="1"/>
    <x v="27"/>
    <n v="90008"/>
    <s v="OFF-ST-10001496"/>
    <x v="1"/>
    <s v="Storage"/>
    <s v="Standard Rollaway File with Lock"/>
    <n v="361000"/>
    <x v="2"/>
    <x v="625"/>
    <n v="0"/>
    <n v="0"/>
    <n v="2527000"/>
  </r>
  <r>
    <n v="3508"/>
    <s v="CA-2016-147473"/>
    <d v="2016-05-30T00:00:00"/>
    <x v="0"/>
    <x v="5"/>
    <x v="17"/>
    <x v="2"/>
    <x v="4"/>
    <s v="Nancy Lomonaco"/>
    <x v="2"/>
    <x v="31"/>
    <n v="90049"/>
    <s v="OFF-PA-10004782"/>
    <x v="1"/>
    <s v="Paper"/>
    <s v="Xerox 228"/>
    <n v="33000"/>
    <x v="4"/>
    <x v="698"/>
    <n v="0"/>
    <n v="0"/>
    <n v="198000"/>
  </r>
  <r>
    <n v="3509"/>
    <s v="CA-2016-114209"/>
    <d v="2016-05-21T00:00:00"/>
    <x v="0"/>
    <x v="5"/>
    <x v="30"/>
    <x v="2"/>
    <x v="0"/>
    <s v="Alejandro Savely"/>
    <x v="1"/>
    <x v="5"/>
    <n v="75081"/>
    <s v="OFF-BI-10000343"/>
    <x v="1"/>
    <s v="Binders"/>
    <s v="Pressboard Covers with Storage Hooks, 9 1/2&quot; x 11&quot;, Light Blue"/>
    <n v="3000"/>
    <x v="0"/>
    <x v="33"/>
    <n v="0.8"/>
    <n v="4800"/>
    <n v="1200"/>
  </r>
  <r>
    <n v="3510"/>
    <s v="CA-2014-141901"/>
    <d v="2014-08-09T00:00:00"/>
    <x v="2"/>
    <x v="6"/>
    <x v="3"/>
    <x v="1"/>
    <x v="0"/>
    <s v="Gene McClure"/>
    <x v="0"/>
    <x v="19"/>
    <n v="93727"/>
    <s v="OFF-PA-10001667"/>
    <x v="1"/>
    <s v="Paper"/>
    <s v="Great White Multi-Use Recycled Paper (20Lb. and 84 Bright)"/>
    <n v="6000"/>
    <x v="8"/>
    <x v="33"/>
    <n v="0"/>
    <n v="0"/>
    <n v="6000"/>
  </r>
  <r>
    <n v="3511"/>
    <s v="CA-2016-164490"/>
    <d v="2016-09-05T00:00:00"/>
    <x v="0"/>
    <x v="8"/>
    <x v="5"/>
    <x v="4"/>
    <x v="0"/>
    <s v="Stephanie Ulpright"/>
    <x v="2"/>
    <x v="22"/>
    <n v="60653"/>
    <s v="OFF-PA-10004971"/>
    <x v="1"/>
    <s v="Paper"/>
    <s v="Xerox 196"/>
    <n v="18000"/>
    <x v="0"/>
    <x v="239"/>
    <n v="0.2"/>
    <n v="7200"/>
    <n v="28800"/>
  </r>
  <r>
    <n v="3512"/>
    <s v="CA-2016-112256"/>
    <d v="2016-07-23T00:00:00"/>
    <x v="0"/>
    <x v="7"/>
    <x v="27"/>
    <x v="0"/>
    <x v="0"/>
    <s v="Chloris Kastensmidt"/>
    <x v="0"/>
    <x v="4"/>
    <n v="78501"/>
    <s v="OFF-AR-10001216"/>
    <x v="1"/>
    <s v="Art"/>
    <s v="Newell 339"/>
    <n v="14000"/>
    <x v="0"/>
    <x v="26"/>
    <n v="0.2"/>
    <n v="5600"/>
    <n v="22400"/>
  </r>
  <r>
    <n v="3513"/>
    <s v="CA-2016-167416"/>
    <d v="2016-05-12T00:00:00"/>
    <x v="0"/>
    <x v="5"/>
    <x v="1"/>
    <x v="4"/>
    <x v="0"/>
    <s v="Jill Matthias"/>
    <x v="0"/>
    <x v="16"/>
    <n v="98105"/>
    <s v="OFF-EN-10001141"/>
    <x v="1"/>
    <s v="Envelopes"/>
    <s v="Manila Recycled Extra-Heavyweight Clasp Envelopes, 6&quot; x 9&quot;"/>
    <n v="18000"/>
    <x v="1"/>
    <x v="15"/>
    <n v="0"/>
    <n v="0"/>
    <n v="90000"/>
  </r>
  <r>
    <n v="3514"/>
    <s v="CA-2016-106950"/>
    <d v="2016-09-02T00:00:00"/>
    <x v="0"/>
    <x v="8"/>
    <x v="28"/>
    <x v="2"/>
    <x v="1"/>
    <s v="Joe Elijah"/>
    <x v="0"/>
    <x v="28"/>
    <n v="28205"/>
    <s v="OFF-BI-10000014"/>
    <x v="1"/>
    <s v="Binders"/>
    <s v="Heavy-Duty E-Z-D Binders"/>
    <n v="18000"/>
    <x v="2"/>
    <x v="464"/>
    <n v="0.7"/>
    <n v="88200"/>
    <n v="37800"/>
  </r>
  <r>
    <n v="3515"/>
    <s v="CA-2017-118724"/>
    <d v="2017-07-21T00:00:00"/>
    <x v="3"/>
    <x v="7"/>
    <x v="30"/>
    <x v="2"/>
    <x v="0"/>
    <s v="Anthony Rawles"/>
    <x v="1"/>
    <x v="11"/>
    <n v="94521"/>
    <s v="OFF-AR-10003469"/>
    <x v="1"/>
    <s v="Art"/>
    <s v="Nontoxic Chalk"/>
    <n v="3000"/>
    <x v="0"/>
    <x v="33"/>
    <n v="0"/>
    <n v="0"/>
    <n v="6000"/>
  </r>
  <r>
    <n v="3516"/>
    <s v="CA-2017-112004"/>
    <d v="2017-09-25T00:00:00"/>
    <x v="3"/>
    <x v="8"/>
    <x v="10"/>
    <x v="3"/>
    <x v="0"/>
    <s v="Adam Hart"/>
    <x v="1"/>
    <x v="8"/>
    <n v="19013"/>
    <s v="OFF-BI-10003476"/>
    <x v="1"/>
    <s v="Binders"/>
    <s v="Avery Metallic Poly Binders"/>
    <n v="23000"/>
    <x v="1"/>
    <x v="174"/>
    <n v="0.7"/>
    <n v="80500"/>
    <n v="34500"/>
  </r>
  <r>
    <n v="3517"/>
    <s v="US-2017-143175"/>
    <d v="2017-08-03T00:00:00"/>
    <x v="3"/>
    <x v="6"/>
    <x v="21"/>
    <x v="3"/>
    <x v="1"/>
    <s v="George Ashbrook"/>
    <x v="0"/>
    <x v="36"/>
    <n v="90004"/>
    <s v="OFF-ST-10003123"/>
    <x v="1"/>
    <s v="Storage"/>
    <s v="Fellowes Bases and Tops For Staxonsteel/High-Stak Systems"/>
    <n v="200000"/>
    <x v="3"/>
    <x v="49"/>
    <n v="0"/>
    <n v="0"/>
    <n v="600000"/>
  </r>
  <r>
    <n v="3518"/>
    <s v="CA-2015-105844"/>
    <d v="2015-10-25T00:00:00"/>
    <x v="1"/>
    <x v="2"/>
    <x v="10"/>
    <x v="2"/>
    <x v="0"/>
    <s v="Jennifer Ferguson"/>
    <x v="0"/>
    <x v="10"/>
    <n v="89431"/>
    <s v="OFF-AR-10001955"/>
    <x v="1"/>
    <s v="Art"/>
    <s v="Newell 319"/>
    <n v="80000"/>
    <x v="6"/>
    <x v="383"/>
    <n v="0"/>
    <n v="0"/>
    <n v="320000"/>
  </r>
  <r>
    <n v="3519"/>
    <s v="CA-2017-118864"/>
    <d v="2017-06-15T00:00:00"/>
    <x v="3"/>
    <x v="1"/>
    <x v="4"/>
    <x v="4"/>
    <x v="0"/>
    <s v="Kristen Hastings"/>
    <x v="1"/>
    <x v="0"/>
    <n v="90032"/>
    <s v="TEC-PH-10001809"/>
    <x v="2"/>
    <s v="Phones"/>
    <s v="Panasonic KX T7736-B Digital phone"/>
    <n v="300000"/>
    <x v="8"/>
    <x v="58"/>
    <n v="0.2"/>
    <n v="60000"/>
    <n v="240000"/>
  </r>
  <r>
    <n v="3520"/>
    <s v="CA-2015-119480"/>
    <d v="2015-01-09T00:00:00"/>
    <x v="1"/>
    <x v="9"/>
    <x v="3"/>
    <x v="3"/>
    <x v="4"/>
    <s v="Craig Carroll"/>
    <x v="0"/>
    <x v="18"/>
    <n v="42420"/>
    <s v="OFF-PA-10000474"/>
    <x v="1"/>
    <s v="Paper"/>
    <s v="Easy-staple paper"/>
    <n v="142000"/>
    <x v="3"/>
    <x v="908"/>
    <n v="0"/>
    <n v="0"/>
    <n v="426000"/>
  </r>
  <r>
    <n v="3521"/>
    <s v="US-2015-153374"/>
    <d v="2015-02-09T00:00:00"/>
    <x v="1"/>
    <x v="11"/>
    <x v="3"/>
    <x v="2"/>
    <x v="0"/>
    <s v="Jill Fjeld"/>
    <x v="0"/>
    <x v="35"/>
    <n v="62521"/>
    <s v="TEC-AC-10001908"/>
    <x v="2"/>
    <s v="Accessories"/>
    <s v="Logitech Wireless Headset h800"/>
    <n v="200000"/>
    <x v="4"/>
    <x v="206"/>
    <n v="0.2"/>
    <n v="240000"/>
    <n v="960000"/>
  </r>
  <r>
    <n v="3522"/>
    <s v="CA-2016-101980"/>
    <d v="2016-08-19T00:00:00"/>
    <x v="0"/>
    <x v="6"/>
    <x v="12"/>
    <x v="2"/>
    <x v="0"/>
    <s v="Resi Pölking"/>
    <x v="0"/>
    <x v="19"/>
    <n v="10009"/>
    <s v="OFF-BI-10000666"/>
    <x v="1"/>
    <s v="Binders"/>
    <s v="Surelock Post Binders"/>
    <n v="92000"/>
    <x v="4"/>
    <x v="1048"/>
    <n v="0.2"/>
    <n v="110400"/>
    <n v="441600"/>
  </r>
  <r>
    <n v="3523"/>
    <s v="CA-2017-144596"/>
    <d v="2017-11-06T00:00:00"/>
    <x v="3"/>
    <x v="0"/>
    <x v="24"/>
    <x v="4"/>
    <x v="0"/>
    <s v="Carol Darley"/>
    <x v="0"/>
    <x v="21"/>
    <n v="10011"/>
    <s v="OFF-PA-10003302"/>
    <x v="1"/>
    <s v="Paper"/>
    <s v="Xerox 1906"/>
    <n v="86000"/>
    <x v="5"/>
    <x v="931"/>
    <n v="0"/>
    <n v="0"/>
    <n v="774000"/>
  </r>
  <r>
    <n v="3524"/>
    <s v="CA-2015-124933"/>
    <d v="2015-12-26T00:00:00"/>
    <x v="1"/>
    <x v="4"/>
    <x v="20"/>
    <x v="0"/>
    <x v="2"/>
    <s v="David Flashing"/>
    <x v="0"/>
    <x v="34"/>
    <n v="10009"/>
    <s v="OFF-PA-10003302"/>
    <x v="1"/>
    <s v="Paper"/>
    <s v="Xerox 1906"/>
    <n v="86000"/>
    <x v="4"/>
    <x v="467"/>
    <n v="0"/>
    <n v="0"/>
    <n v="516000"/>
  </r>
  <r>
    <n v="3525"/>
    <s v="CA-2014-159625"/>
    <d v="2014-11-23T00:00:00"/>
    <x v="2"/>
    <x v="0"/>
    <x v="27"/>
    <x v="2"/>
    <x v="0"/>
    <s v="Sally Matthias"/>
    <x v="0"/>
    <x v="36"/>
    <n v="85254"/>
    <s v="OFF-EN-10002621"/>
    <x v="1"/>
    <s v="Envelopes"/>
    <s v="Staple envelope"/>
    <n v="30000"/>
    <x v="3"/>
    <x v="15"/>
    <n v="0.2"/>
    <n v="18000"/>
    <n v="72000"/>
  </r>
  <r>
    <n v="3526"/>
    <s v="CA-2016-144337"/>
    <d v="2016-08-01T00:00:00"/>
    <x v="0"/>
    <x v="6"/>
    <x v="26"/>
    <x v="2"/>
    <x v="4"/>
    <s v="Susan Gilcrest"/>
    <x v="1"/>
    <x v="1"/>
    <n v="79109"/>
    <s v="OFF-PA-10000249"/>
    <x v="1"/>
    <s v="Paper"/>
    <s v="Easy-staple paper"/>
    <n v="30000"/>
    <x v="0"/>
    <x v="31"/>
    <n v="0.2"/>
    <n v="12000"/>
    <n v="48000"/>
  </r>
  <r>
    <n v="3527"/>
    <s v="CA-2014-117478"/>
    <d v="2014-09-21T00:00:00"/>
    <x v="2"/>
    <x v="8"/>
    <x v="30"/>
    <x v="1"/>
    <x v="0"/>
    <s v="Larry Hughes"/>
    <x v="0"/>
    <x v="18"/>
    <n v="19140"/>
    <s v="OFF-BI-10000050"/>
    <x v="1"/>
    <s v="Binders"/>
    <s v="Angle-D Binders with Locking Rings, Label Holders"/>
    <n v="24000"/>
    <x v="3"/>
    <x v="126"/>
    <n v="0.7"/>
    <n v="50400"/>
    <n v="21600"/>
  </r>
  <r>
    <n v="3528"/>
    <s v="CA-2017-147410"/>
    <d v="2017-09-04T00:00:00"/>
    <x v="3"/>
    <x v="8"/>
    <x v="18"/>
    <x v="0"/>
    <x v="0"/>
    <s v="Eva Jacobs"/>
    <x v="0"/>
    <x v="18"/>
    <n v="92704"/>
    <s v="OFF-ST-10003805"/>
    <x v="1"/>
    <s v="Storage"/>
    <s v="24 Capacity Maxi Data Binder Racks, Pearl"/>
    <n v="1348000"/>
    <x v="0"/>
    <x v="1049"/>
    <n v="0"/>
    <n v="0"/>
    <n v="2696000"/>
  </r>
  <r>
    <n v="3529"/>
    <s v="CA-2017-128944"/>
    <d v="2017-06-19T00:00:00"/>
    <x v="3"/>
    <x v="1"/>
    <x v="12"/>
    <x v="0"/>
    <x v="4"/>
    <s v="Katharine Harms"/>
    <x v="1"/>
    <x v="4"/>
    <n v="43055"/>
    <s v="FUR-CH-10000785"/>
    <x v="0"/>
    <s v="Chairs"/>
    <s v="Global Ergonomic Managers Chair"/>
    <n v="724000"/>
    <x v="4"/>
    <x v="1050"/>
    <n v="0.3"/>
    <n v="1303200"/>
    <n v="3040800"/>
  </r>
  <r>
    <n v="3530"/>
    <s v="CA-2016-109666"/>
    <d v="2016-04-19T00:00:00"/>
    <x v="0"/>
    <x v="3"/>
    <x v="12"/>
    <x v="1"/>
    <x v="4"/>
    <s v="Kunst Miller"/>
    <x v="0"/>
    <x v="7"/>
    <n v="10035"/>
    <s v="TEC-PH-10004774"/>
    <x v="2"/>
    <s v="Phones"/>
    <s v="Gear Head AU3700S Headset"/>
    <n v="73000"/>
    <x v="0"/>
    <x v="393"/>
    <n v="0"/>
    <n v="0"/>
    <n v="146000"/>
  </r>
  <r>
    <n v="3531"/>
    <s v="US-2016-102239"/>
    <d v="2016-05-05T00:00:00"/>
    <x v="0"/>
    <x v="5"/>
    <x v="5"/>
    <x v="1"/>
    <x v="4"/>
    <s v="Lindsay Williams"/>
    <x v="1"/>
    <x v="32"/>
    <n v="89015"/>
    <s v="FUR-TA-10003392"/>
    <x v="0"/>
    <s v="Tables"/>
    <s v="Global Adaptabilities Conference Tables"/>
    <n v="1686000"/>
    <x v="4"/>
    <x v="1051"/>
    <n v="0"/>
    <n v="0"/>
    <n v="10116000"/>
  </r>
  <r>
    <n v="3532"/>
    <s v="CA-2014-143168"/>
    <d v="2014-10-18T00:00:00"/>
    <x v="2"/>
    <x v="2"/>
    <x v="15"/>
    <x v="0"/>
    <x v="0"/>
    <s v="Ivan Gibson"/>
    <x v="0"/>
    <x v="29"/>
    <n v="98103"/>
    <s v="OFF-PA-10000167"/>
    <x v="1"/>
    <s v="Paper"/>
    <s v="Xerox 1925"/>
    <n v="62000"/>
    <x v="0"/>
    <x v="351"/>
    <n v="0"/>
    <n v="0"/>
    <n v="124000"/>
  </r>
  <r>
    <n v="3533"/>
    <s v="CA-2017-104906"/>
    <d v="2017-02-13T00:00:00"/>
    <x v="3"/>
    <x v="11"/>
    <x v="7"/>
    <x v="4"/>
    <x v="4"/>
    <s v="Jennifer Patt"/>
    <x v="1"/>
    <x v="5"/>
    <n v="10009"/>
    <s v="OFF-PA-10001184"/>
    <x v="1"/>
    <s v="Paper"/>
    <s v="Xerox 1903"/>
    <n v="18000"/>
    <x v="3"/>
    <x v="117"/>
    <n v="0"/>
    <n v="0"/>
    <n v="54000"/>
  </r>
  <r>
    <n v="3534"/>
    <s v="CA-2017-118122"/>
    <d v="2017-11-17T00:00:00"/>
    <x v="3"/>
    <x v="0"/>
    <x v="11"/>
    <x v="1"/>
    <x v="4"/>
    <s v="Greg Guthrie"/>
    <x v="1"/>
    <x v="19"/>
    <n v="98103"/>
    <s v="OFF-BI-10002103"/>
    <x v="1"/>
    <s v="Binders"/>
    <s v="Cardinal Slant-D Ring Binder, Heavy Gauge Vinyl"/>
    <n v="9000"/>
    <x v="0"/>
    <x v="9"/>
    <n v="0.2"/>
    <n v="3600"/>
    <n v="14400"/>
  </r>
  <r>
    <n v="3535"/>
    <s v="US-2014-147774"/>
    <d v="2014-01-20T00:00:00"/>
    <x v="2"/>
    <x v="9"/>
    <x v="14"/>
    <x v="2"/>
    <x v="4"/>
    <s v="Muhammed MacIntyre"/>
    <x v="1"/>
    <x v="6"/>
    <n v="37167"/>
    <s v="OFF-BI-10003091"/>
    <x v="1"/>
    <s v="Binders"/>
    <s v="GBC DocuBind TL200 Manual Binding Machine"/>
    <n v="896000"/>
    <x v="8"/>
    <x v="1052"/>
    <n v="0.7"/>
    <n v="627200"/>
    <n v="268800"/>
  </r>
  <r>
    <n v="3536"/>
    <s v="CA-2017-166926"/>
    <d v="2017-12-01T00:00:00"/>
    <x v="3"/>
    <x v="4"/>
    <x v="26"/>
    <x v="3"/>
    <x v="0"/>
    <s v="Sean O'Donnell"/>
    <x v="0"/>
    <x v="5"/>
    <n v="98105"/>
    <s v="OFF-PA-10001593"/>
    <x v="1"/>
    <s v="Paper"/>
    <s v="Xerox 1947"/>
    <n v="20000"/>
    <x v="2"/>
    <x v="10"/>
    <n v="0"/>
    <n v="0"/>
    <n v="140000"/>
  </r>
  <r>
    <n v="3537"/>
    <s v="CA-2015-128013"/>
    <d v="2015-08-09T00:00:00"/>
    <x v="1"/>
    <x v="6"/>
    <x v="3"/>
    <x v="2"/>
    <x v="0"/>
    <s v="Monica Federle"/>
    <x v="1"/>
    <x v="23"/>
    <n v="10035"/>
    <s v="FUR-FU-10000320"/>
    <x v="0"/>
    <s v="Furnishings"/>
    <s v="OIC Stacking Trays"/>
    <n v="25000"/>
    <x v="3"/>
    <x v="36"/>
    <n v="0"/>
    <n v="0"/>
    <n v="75000"/>
  </r>
  <r>
    <n v="3538"/>
    <s v="CA-2016-123176"/>
    <d v="2016-09-27T00:00:00"/>
    <x v="0"/>
    <x v="8"/>
    <x v="8"/>
    <x v="2"/>
    <x v="0"/>
    <s v="James Galang"/>
    <x v="0"/>
    <x v="23"/>
    <n v="30318"/>
    <s v="OFF-PA-10003971"/>
    <x v="1"/>
    <s v="Paper"/>
    <s v="Xerox 1965"/>
    <n v="15000"/>
    <x v="3"/>
    <x v="106"/>
    <n v="0"/>
    <n v="0"/>
    <n v="45000"/>
  </r>
  <r>
    <n v="3539"/>
    <s v="US-2016-117541"/>
    <d v="2016-11-14T00:00:00"/>
    <x v="0"/>
    <x v="0"/>
    <x v="19"/>
    <x v="0"/>
    <x v="0"/>
    <s v="Justin MacKendrick"/>
    <x v="0"/>
    <x v="5"/>
    <n v="19711"/>
    <s v="OFF-PA-10001609"/>
    <x v="1"/>
    <s v="Paper"/>
    <s v="Tops Wirebound Message Log Books"/>
    <n v="7000"/>
    <x v="1"/>
    <x v="188"/>
    <n v="0"/>
    <n v="0"/>
    <n v="35000"/>
  </r>
  <r>
    <n v="3540"/>
    <s v="CA-2016-166282"/>
    <d v="2016-04-16T00:00:00"/>
    <x v="0"/>
    <x v="3"/>
    <x v="9"/>
    <x v="2"/>
    <x v="0"/>
    <s v="Pete Kriz"/>
    <x v="0"/>
    <x v="4"/>
    <n v="37211"/>
    <s v="TEC-AC-10004209"/>
    <x v="2"/>
    <s v="Accessories"/>
    <s v="Memorex Froggy Flash Drive 4 GB"/>
    <n v="33000"/>
    <x v="6"/>
    <x v="257"/>
    <n v="0.2"/>
    <n v="26400"/>
    <n v="105600"/>
  </r>
  <r>
    <n v="3541"/>
    <s v="CA-2017-141439"/>
    <d v="2017-11-26T00:00:00"/>
    <x v="3"/>
    <x v="0"/>
    <x v="20"/>
    <x v="1"/>
    <x v="4"/>
    <s v="Tonja Turnell"/>
    <x v="2"/>
    <x v="32"/>
    <n v="47374"/>
    <s v="FUR-TA-10001039"/>
    <x v="0"/>
    <s v="Tables"/>
    <s v="KI Adjustable-Height Table"/>
    <n v="172000"/>
    <x v="3"/>
    <x v="467"/>
    <n v="0"/>
    <n v="0"/>
    <n v="516000"/>
  </r>
  <r>
    <n v="3542"/>
    <s v="CA-2015-163965"/>
    <d v="2015-11-20T00:00:00"/>
    <x v="1"/>
    <x v="0"/>
    <x v="14"/>
    <x v="0"/>
    <x v="4"/>
    <s v="Sung Shariari"/>
    <x v="0"/>
    <x v="24"/>
    <n v="33180"/>
    <s v="OFF-BI-10004728"/>
    <x v="1"/>
    <s v="Binders"/>
    <s v="Wilson Jones Turn Tabs Binder Tool for Ring Binders"/>
    <n v="10000"/>
    <x v="1"/>
    <x v="76"/>
    <n v="0.7"/>
    <n v="35000"/>
    <n v="15000"/>
  </r>
  <r>
    <n v="3543"/>
    <s v="CA-2017-128783"/>
    <d v="2017-09-07T00:00:00"/>
    <x v="3"/>
    <x v="8"/>
    <x v="29"/>
    <x v="1"/>
    <x v="0"/>
    <s v="Trudy Glocke"/>
    <x v="0"/>
    <x v="22"/>
    <n v="63301"/>
    <s v="TEC-AC-10002473"/>
    <x v="2"/>
    <s v="Accessories"/>
    <s v="Maxell 4.7GB DVD-R"/>
    <n v="86000"/>
    <x v="6"/>
    <x v="400"/>
    <n v="0"/>
    <n v="0"/>
    <n v="344000"/>
  </r>
  <r>
    <n v="3544"/>
    <s v="CA-2014-122217"/>
    <d v="2014-11-24T00:00:00"/>
    <x v="2"/>
    <x v="0"/>
    <x v="16"/>
    <x v="2"/>
    <x v="4"/>
    <s v="Harold Pawlan"/>
    <x v="2"/>
    <x v="34"/>
    <n v="23464"/>
    <s v="FUR-FU-10002045"/>
    <x v="0"/>
    <s v="Furnishings"/>
    <s v="Executive Impressions 14&quot;"/>
    <n v="134000"/>
    <x v="1"/>
    <x v="1053"/>
    <n v="0"/>
    <n v="0"/>
    <n v="670000"/>
  </r>
  <r>
    <n v="3545"/>
    <s v="US-2017-141558"/>
    <d v="2017-03-11T00:00:00"/>
    <x v="3"/>
    <x v="10"/>
    <x v="2"/>
    <x v="1"/>
    <x v="4"/>
    <s v="Marc Harrigan"/>
    <x v="2"/>
    <x v="4"/>
    <n v="19140"/>
    <s v="TEC-PH-10002555"/>
    <x v="2"/>
    <s v="Phones"/>
    <s v="Nortel Meridian M5316 Digital phone"/>
    <n v="518000"/>
    <x v="1"/>
    <x v="724"/>
    <n v="0.4"/>
    <n v="1036000"/>
    <n v="1554000"/>
  </r>
  <r>
    <n v="3546"/>
    <s v="CA-2016-139941"/>
    <d v="2016-06-12T00:00:00"/>
    <x v="0"/>
    <x v="1"/>
    <x v="1"/>
    <x v="3"/>
    <x v="0"/>
    <s v="Christy Brittain"/>
    <x v="0"/>
    <x v="18"/>
    <n v="11561"/>
    <s v="OFF-PA-10000241"/>
    <x v="1"/>
    <s v="Paper"/>
    <s v="IBM Multi-Purpose Copy Paper, 8 1/2 x 11&quot;, Case"/>
    <n v="25000"/>
    <x v="3"/>
    <x v="36"/>
    <n v="0"/>
    <n v="0"/>
    <n v="75000"/>
  </r>
  <r>
    <n v="3547"/>
    <s v="CA-2015-166583"/>
    <d v="2015-06-26T00:00:00"/>
    <x v="1"/>
    <x v="1"/>
    <x v="20"/>
    <x v="1"/>
    <x v="0"/>
    <s v="Valerie Dominguez"/>
    <x v="0"/>
    <x v="10"/>
    <n v="77070"/>
    <s v="TEC-PH-10001578"/>
    <x v="2"/>
    <s v="Phones"/>
    <s v="Polycom SoundStation2 EX Conference phone"/>
    <n v="486000"/>
    <x v="3"/>
    <x v="882"/>
    <n v="0.2"/>
    <n v="291600"/>
    <n v="1166400"/>
  </r>
  <r>
    <n v="3548"/>
    <s v="CA-2017-100412"/>
    <d v="2017-12-22T00:00:00"/>
    <x v="3"/>
    <x v="4"/>
    <x v="6"/>
    <x v="2"/>
    <x v="0"/>
    <s v="Sharelle Roach"/>
    <x v="2"/>
    <x v="22"/>
    <n v="35401"/>
    <s v="FUR-CH-10002647"/>
    <x v="0"/>
    <s v="Chairs"/>
    <s v="Situations Contoured Folding Chairs, 4/Set"/>
    <n v="284000"/>
    <x v="0"/>
    <x v="896"/>
    <n v="0"/>
    <n v="0"/>
    <n v="568000"/>
  </r>
  <r>
    <n v="3549"/>
    <s v="CA-2017-142909"/>
    <d v="2017-12-22T00:00:00"/>
    <x v="3"/>
    <x v="4"/>
    <x v="6"/>
    <x v="3"/>
    <x v="0"/>
    <s v="Alex Grayson"/>
    <x v="0"/>
    <x v="17"/>
    <n v="85204"/>
    <s v="FUR-TA-10003008"/>
    <x v="0"/>
    <s v="Tables"/>
    <s v="Lesro Round Back Collection Coffee Table, End Table"/>
    <n v="913000"/>
    <x v="0"/>
    <x v="1054"/>
    <n v="0.5"/>
    <n v="913000"/>
    <n v="913000"/>
  </r>
  <r>
    <n v="3550"/>
    <s v="CA-2014-137911"/>
    <d v="2014-10-09T00:00:00"/>
    <x v="2"/>
    <x v="2"/>
    <x v="3"/>
    <x v="2"/>
    <x v="4"/>
    <s v="Bart Pistole"/>
    <x v="1"/>
    <x v="1"/>
    <n v="28540"/>
    <s v="OFF-PA-10004071"/>
    <x v="1"/>
    <s v="Paper"/>
    <s v="Eaton Premium Continuous-Feed Paper, 25% Cotton, Letter Size, White, 1000 Shts/Box"/>
    <n v="56000"/>
    <x v="0"/>
    <x v="8"/>
    <n v="0.2"/>
    <n v="22400"/>
    <n v="89600"/>
  </r>
  <r>
    <n v="3551"/>
    <s v="CA-2015-106208"/>
    <d v="2015-12-10T00:00:00"/>
    <x v="1"/>
    <x v="4"/>
    <x v="13"/>
    <x v="1"/>
    <x v="0"/>
    <s v="Julia West"/>
    <x v="0"/>
    <x v="9"/>
    <n v="60610"/>
    <s v="OFF-AP-10004980"/>
    <x v="1"/>
    <s v="Appliances"/>
    <s v="3M Replacement Filter for Office Air Cleaner for 20' x 33' Room"/>
    <n v="114000"/>
    <x v="2"/>
    <x v="889"/>
    <n v="0.8"/>
    <n v="638400"/>
    <n v="159600"/>
  </r>
  <r>
    <n v="3552"/>
    <s v="US-2015-136749"/>
    <d v="2015-12-25T00:00:00"/>
    <x v="1"/>
    <x v="4"/>
    <x v="10"/>
    <x v="0"/>
    <x v="0"/>
    <s v="Lena Hernandez"/>
    <x v="0"/>
    <x v="13"/>
    <n v="31907"/>
    <s v="FUR-FU-10000747"/>
    <x v="0"/>
    <s v="Furnishings"/>
    <s v="Tenex B1-RE Series Chair Mats for Low Pile Carpets"/>
    <n v="92000"/>
    <x v="4"/>
    <x v="1048"/>
    <n v="0"/>
    <n v="0"/>
    <n v="552000"/>
  </r>
  <r>
    <n v="3553"/>
    <s v="CA-2017-126718"/>
    <d v="2017-04-29T00:00:00"/>
    <x v="3"/>
    <x v="3"/>
    <x v="25"/>
    <x v="2"/>
    <x v="0"/>
    <s v="Kean Thornton"/>
    <x v="0"/>
    <x v="34"/>
    <n v="7050"/>
    <s v="OFF-LA-10004055"/>
    <x v="1"/>
    <s v="Labels"/>
    <s v="Color-Coded Legal Exhibit Labels"/>
    <n v="10000"/>
    <x v="8"/>
    <x v="151"/>
    <n v="0"/>
    <n v="0"/>
    <n v="10000"/>
  </r>
  <r>
    <n v="3554"/>
    <s v="CA-2016-131380"/>
    <d v="2016-03-28T00:00:00"/>
    <x v="0"/>
    <x v="10"/>
    <x v="22"/>
    <x v="2"/>
    <x v="4"/>
    <s v="Chris Cortes"/>
    <x v="0"/>
    <x v="16"/>
    <n v="90032"/>
    <s v="OFF-ST-10002485"/>
    <x v="1"/>
    <s v="Storage"/>
    <s v="Rogers Deluxe File Chest"/>
    <n v="88000"/>
    <x v="6"/>
    <x v="357"/>
    <n v="0"/>
    <n v="0"/>
    <n v="352000"/>
  </r>
  <r>
    <n v="3555"/>
    <s v="CA-2015-145835"/>
    <d v="2015-05-13T00:00:00"/>
    <x v="1"/>
    <x v="5"/>
    <x v="7"/>
    <x v="3"/>
    <x v="4"/>
    <s v="Ben Ferrer"/>
    <x v="2"/>
    <x v="34"/>
    <n v="60623"/>
    <s v="TEC-PH-10004447"/>
    <x v="2"/>
    <s v="Phones"/>
    <s v="Toshiba IPT2010-SD IP Telephone"/>
    <n v="334000"/>
    <x v="0"/>
    <x v="1055"/>
    <n v="0.2"/>
    <n v="133600"/>
    <n v="534400"/>
  </r>
  <r>
    <n v="3556"/>
    <s v="CA-2014-138709"/>
    <d v="2014-07-04T00:00:00"/>
    <x v="2"/>
    <x v="7"/>
    <x v="18"/>
    <x v="2"/>
    <x v="4"/>
    <s v="Maxwell Schwartz"/>
    <x v="0"/>
    <x v="12"/>
    <n v="23223"/>
    <s v="OFF-PA-10004734"/>
    <x v="1"/>
    <s v="Paper"/>
    <s v="Southworth Structures Collection"/>
    <n v="51000"/>
    <x v="3"/>
    <x v="852"/>
    <n v="0"/>
    <n v="0"/>
    <n v="153000"/>
  </r>
  <r>
    <n v="3557"/>
    <s v="CA-2014-122070"/>
    <d v="2014-04-22T00:00:00"/>
    <x v="2"/>
    <x v="3"/>
    <x v="6"/>
    <x v="0"/>
    <x v="0"/>
    <s v="Aaron Hawkins"/>
    <x v="1"/>
    <x v="18"/>
    <n v="12180"/>
    <s v="OFF-EN-10004773"/>
    <x v="1"/>
    <s v="Envelopes"/>
    <s v="Staple envelope"/>
    <n v="50000"/>
    <x v="7"/>
    <x v="122"/>
    <n v="0"/>
    <n v="0"/>
    <n v="400000"/>
  </r>
  <r>
    <n v="3558"/>
    <s v="CA-2016-158610"/>
    <d v="2016-09-19T00:00:00"/>
    <x v="0"/>
    <x v="8"/>
    <x v="12"/>
    <x v="2"/>
    <x v="2"/>
    <s v="Clytie Kelty"/>
    <x v="0"/>
    <x v="8"/>
    <n v="2908"/>
    <s v="OFF-ST-10000604"/>
    <x v="1"/>
    <s v="Storage"/>
    <s v="Home/Office Personal File Carts"/>
    <n v="209000"/>
    <x v="0"/>
    <x v="1056"/>
    <n v="0"/>
    <n v="0"/>
    <n v="418000"/>
  </r>
  <r>
    <n v="3559"/>
    <s v="CA-2014-117464"/>
    <d v="2014-07-22T00:00:00"/>
    <x v="2"/>
    <x v="7"/>
    <x v="6"/>
    <x v="3"/>
    <x v="0"/>
    <s v="Naresj Patel"/>
    <x v="0"/>
    <x v="10"/>
    <n v="94122"/>
    <s v="OFF-AR-10003190"/>
    <x v="1"/>
    <s v="Art"/>
    <s v="Newell 32"/>
    <n v="12000"/>
    <x v="6"/>
    <x v="4"/>
    <n v="0"/>
    <n v="0"/>
    <n v="48000"/>
  </r>
  <r>
    <n v="3560"/>
    <s v="US-2017-168613"/>
    <d v="2017-10-08T00:00:00"/>
    <x v="3"/>
    <x v="2"/>
    <x v="0"/>
    <x v="4"/>
    <x v="0"/>
    <s v="Gary McGarr"/>
    <x v="0"/>
    <x v="11"/>
    <n v="10009"/>
    <s v="FUR-CH-10002372"/>
    <x v="0"/>
    <s v="Chairs"/>
    <s v="Office Star - Ergonomically Designed Knee Chair"/>
    <n v="260000"/>
    <x v="0"/>
    <x v="811"/>
    <n v="0.1"/>
    <n v="52000"/>
    <n v="468000"/>
  </r>
  <r>
    <n v="3561"/>
    <s v="CA-2017-125381"/>
    <d v="2017-04-25T00:00:00"/>
    <x v="3"/>
    <x v="3"/>
    <x v="10"/>
    <x v="1"/>
    <x v="4"/>
    <s v="Speros Goranitis"/>
    <x v="0"/>
    <x v="5"/>
    <n v="94109"/>
    <s v="TEC-AC-10000158"/>
    <x v="2"/>
    <s v="Accessories"/>
    <s v="Sony 64GB Class 10 Micro SDHC R40 Memory Card"/>
    <n v="180000"/>
    <x v="3"/>
    <x v="511"/>
    <n v="0"/>
    <n v="0"/>
    <n v="540000"/>
  </r>
  <r>
    <n v="3562"/>
    <s v="US-2017-141677"/>
    <d v="2017-03-26T00:00:00"/>
    <x v="3"/>
    <x v="10"/>
    <x v="20"/>
    <x v="0"/>
    <x v="0"/>
    <s v="Heather Kirkland"/>
    <x v="1"/>
    <x v="3"/>
    <n v="77070"/>
    <s v="TEC-AC-10000158"/>
    <x v="2"/>
    <s v="Accessories"/>
    <s v="Sony 64GB Class 10 Micro SDHC R40 Memory Card"/>
    <n v="180000"/>
    <x v="1"/>
    <x v="140"/>
    <n v="0.2"/>
    <n v="180000"/>
    <n v="720000"/>
  </r>
  <r>
    <n v="3563"/>
    <s v="CA-2017-133067"/>
    <d v="2017-05-04T00:00:00"/>
    <x v="3"/>
    <x v="5"/>
    <x v="18"/>
    <x v="1"/>
    <x v="0"/>
    <s v="Muhammed Yedwab"/>
    <x v="1"/>
    <x v="11"/>
    <n v="19140"/>
    <s v="OFF-BI-10002897"/>
    <x v="1"/>
    <s v="Binders"/>
    <s v="Black Avery Memo-Size 3-Ring Binder, 5 1/2&quot; x 8 1/2&quot;"/>
    <n v="3000"/>
    <x v="0"/>
    <x v="33"/>
    <n v="0.7"/>
    <n v="4200"/>
    <n v="1800"/>
  </r>
  <r>
    <n v="3564"/>
    <s v="US-2016-144351"/>
    <d v="2016-11-14T00:00:00"/>
    <x v="0"/>
    <x v="0"/>
    <x v="19"/>
    <x v="1"/>
    <x v="1"/>
    <s v="Ryan Crowe"/>
    <x v="0"/>
    <x v="35"/>
    <n v="21215"/>
    <s v="TEC-PH-10001644"/>
    <x v="2"/>
    <s v="Phones"/>
    <s v="BlueLounge Milo Smartphone Stand, White/Metallic"/>
    <n v="96000"/>
    <x v="3"/>
    <x v="602"/>
    <n v="0"/>
    <n v="0"/>
    <n v="288000"/>
  </r>
  <r>
    <n v="3565"/>
    <s v="CA-2014-106054"/>
    <d v="2014-01-06T00:00:00"/>
    <x v="2"/>
    <x v="9"/>
    <x v="24"/>
    <x v="2"/>
    <x v="2"/>
    <s v="Jack O'Briant"/>
    <x v="1"/>
    <x v="7"/>
    <n v="30605"/>
    <s v="OFF-AR-10002399"/>
    <x v="1"/>
    <s v="Art"/>
    <s v="Dixon Prang Watercolor Pencils, 10-Color Set with Brush"/>
    <n v="5000"/>
    <x v="3"/>
    <x v="110"/>
    <n v="0"/>
    <n v="0"/>
    <n v="15000"/>
  </r>
  <r>
    <n v="3566"/>
    <s v="CA-2016-138667"/>
    <d v="2016-12-27T00:00:00"/>
    <x v="0"/>
    <x v="4"/>
    <x v="8"/>
    <x v="1"/>
    <x v="0"/>
    <s v="Mitch Webber"/>
    <x v="0"/>
    <x v="8"/>
    <n v="43130"/>
    <s v="TEC-AC-10003063"/>
    <x v="2"/>
    <s v="Accessories"/>
    <s v="Micro Innovations USB RF Wireless Keyboard with Mouse"/>
    <n v="100000"/>
    <x v="0"/>
    <x v="282"/>
    <n v="0.2"/>
    <n v="40000"/>
    <n v="160000"/>
  </r>
  <r>
    <n v="3567"/>
    <s v="CA-2017-150609"/>
    <d v="2017-04-30T00:00:00"/>
    <x v="3"/>
    <x v="3"/>
    <x v="17"/>
    <x v="2"/>
    <x v="0"/>
    <s v="Nick Zandusky"/>
    <x v="2"/>
    <x v="27"/>
    <n v="90032"/>
    <s v="OFF-BI-10002071"/>
    <x v="1"/>
    <s v="Binders"/>
    <s v="Fellowes Black Plastic Comb Bindings"/>
    <n v="14000"/>
    <x v="1"/>
    <x v="148"/>
    <n v="0.2"/>
    <n v="14000"/>
    <n v="56000"/>
  </r>
  <r>
    <n v="3568"/>
    <s v="CA-2017-128853"/>
    <d v="2017-04-21T00:00:00"/>
    <x v="3"/>
    <x v="3"/>
    <x v="30"/>
    <x v="1"/>
    <x v="4"/>
    <s v="Janet Martin"/>
    <x v="0"/>
    <x v="35"/>
    <n v="21215"/>
    <s v="FUR-CH-10004218"/>
    <x v="0"/>
    <s v="Chairs"/>
    <s v="Global Fabric Manager's Chair, Dark Gray"/>
    <n v="404000"/>
    <x v="5"/>
    <x v="892"/>
    <n v="0"/>
    <n v="0"/>
    <n v="3636000"/>
  </r>
  <r>
    <n v="3569"/>
    <s v="CA-2017-133102"/>
    <d v="2017-08-17T00:00:00"/>
    <x v="3"/>
    <x v="6"/>
    <x v="11"/>
    <x v="4"/>
    <x v="0"/>
    <s v="Emily Ducich"/>
    <x v="2"/>
    <x v="32"/>
    <n v="77095"/>
    <s v="OFF-SU-10000432"/>
    <x v="1"/>
    <s v="Supplies"/>
    <s v="Acco Side-Punched Conventional Columnar Pads"/>
    <n v="6000"/>
    <x v="0"/>
    <x v="92"/>
    <n v="0.2"/>
    <n v="2400"/>
    <n v="9600"/>
  </r>
  <r>
    <n v="3570"/>
    <s v="CA-2016-164399"/>
    <d v="2016-11-12T00:00:00"/>
    <x v="0"/>
    <x v="0"/>
    <x v="1"/>
    <x v="3"/>
    <x v="1"/>
    <s v="Dianna Wilson"/>
    <x v="2"/>
    <x v="1"/>
    <n v="92024"/>
    <s v="TEC-PH-10004908"/>
    <x v="2"/>
    <s v="Phones"/>
    <s v="Panasonic KX TS3282W Corded phone"/>
    <n v="204000"/>
    <x v="3"/>
    <x v="883"/>
    <n v="0.2"/>
    <n v="122400"/>
    <n v="489600"/>
  </r>
  <r>
    <n v="3571"/>
    <s v="CA-2016-116918"/>
    <d v="2016-10-01T00:00:00"/>
    <x v="0"/>
    <x v="2"/>
    <x v="26"/>
    <x v="1"/>
    <x v="0"/>
    <s v="Jamie Kunitz"/>
    <x v="0"/>
    <x v="34"/>
    <n v="33012"/>
    <s v="OFF-BI-10004140"/>
    <x v="1"/>
    <s v="Binders"/>
    <s v="Avery Non-Stick Binders"/>
    <n v="3000"/>
    <x v="6"/>
    <x v="92"/>
    <n v="0.7"/>
    <n v="8400"/>
    <n v="3600"/>
  </r>
  <r>
    <n v="3572"/>
    <s v="CA-2016-110492"/>
    <d v="2016-02-12T00:00:00"/>
    <x v="0"/>
    <x v="11"/>
    <x v="1"/>
    <x v="3"/>
    <x v="0"/>
    <s v="John Stevenson"/>
    <x v="0"/>
    <x v="28"/>
    <n v="30318"/>
    <s v="OFF-ST-10003716"/>
    <x v="1"/>
    <s v="Storage"/>
    <s v="Tennsco Double-Tier Lockers"/>
    <n v="901000"/>
    <x v="4"/>
    <x v="1057"/>
    <n v="0"/>
    <n v="0"/>
    <n v="5406000"/>
  </r>
  <r>
    <n v="3573"/>
    <s v="CA-2016-147683"/>
    <d v="2016-11-13T00:00:00"/>
    <x v="0"/>
    <x v="0"/>
    <x v="7"/>
    <x v="3"/>
    <x v="0"/>
    <s v="Philisse Overcash"/>
    <x v="2"/>
    <x v="3"/>
    <n v="98103"/>
    <s v="FUR-FU-10004848"/>
    <x v="0"/>
    <s v="Furnishings"/>
    <s v="DAX Solid Wood Frames"/>
    <n v="83000"/>
    <x v="0"/>
    <x v="59"/>
    <n v="0"/>
    <n v="0"/>
    <n v="166000"/>
  </r>
  <r>
    <n v="3574"/>
    <s v="CA-2014-116785"/>
    <d v="2014-04-26T00:00:00"/>
    <x v="2"/>
    <x v="3"/>
    <x v="20"/>
    <x v="0"/>
    <x v="2"/>
    <s v="Marc Harrigan"/>
    <x v="2"/>
    <x v="22"/>
    <n v="90036"/>
    <s v="OFF-AR-10003504"/>
    <x v="1"/>
    <s v="Art"/>
    <s v="Newell 347"/>
    <n v="13000"/>
    <x v="1"/>
    <x v="193"/>
    <n v="0"/>
    <n v="0"/>
    <n v="65000"/>
  </r>
  <r>
    <n v="3575"/>
    <s v="US-2015-156797"/>
    <d v="2015-08-11T00:00:00"/>
    <x v="1"/>
    <x v="6"/>
    <x v="2"/>
    <x v="4"/>
    <x v="4"/>
    <s v="Philisse Overcash"/>
    <x v="2"/>
    <x v="3"/>
    <n v="10035"/>
    <s v="OFF-AR-10001427"/>
    <x v="1"/>
    <s v="Art"/>
    <s v="Newell 330"/>
    <n v="12000"/>
    <x v="0"/>
    <x v="13"/>
    <n v="0"/>
    <n v="0"/>
    <n v="24000"/>
  </r>
  <r>
    <n v="3576"/>
    <s v="CA-2016-104276"/>
    <d v="2016-11-27T00:00:00"/>
    <x v="0"/>
    <x v="0"/>
    <x v="8"/>
    <x v="3"/>
    <x v="0"/>
    <s v="Herbert Flentye"/>
    <x v="0"/>
    <x v="6"/>
    <n v="33311"/>
    <s v="TEC-PH-10001944"/>
    <x v="2"/>
    <s v="Phones"/>
    <s v="Wi-Ex zBoost YX540 Cellular Phone Signal Booster"/>
    <n v="438000"/>
    <x v="8"/>
    <x v="85"/>
    <n v="0.2"/>
    <n v="87600"/>
    <n v="350400"/>
  </r>
  <r>
    <n v="3577"/>
    <s v="CA-2016-120369"/>
    <d v="2016-10-28T00:00:00"/>
    <x v="0"/>
    <x v="2"/>
    <x v="22"/>
    <x v="3"/>
    <x v="0"/>
    <s v="Victoria Brennan"/>
    <x v="1"/>
    <x v="14"/>
    <n v="14609"/>
    <s v="FUR-FU-10003806"/>
    <x v="0"/>
    <s v="Furnishings"/>
    <s v="Tenex Chairmat w/ Average Lip, 45&quot; x 53&quot;"/>
    <n v="757000"/>
    <x v="1"/>
    <x v="1058"/>
    <n v="0"/>
    <n v="0"/>
    <n v="3785000"/>
  </r>
  <r>
    <n v="3578"/>
    <s v="CA-2014-118276"/>
    <d v="2014-12-29T00:00:00"/>
    <x v="2"/>
    <x v="4"/>
    <x v="25"/>
    <x v="0"/>
    <x v="0"/>
    <s v="Michael Granlund"/>
    <x v="2"/>
    <x v="9"/>
    <n v="60174"/>
    <s v="FUR-FU-10002111"/>
    <x v="0"/>
    <s v="Furnishings"/>
    <s v="Master Caster Door Stop, Large Brown"/>
    <n v="9000"/>
    <x v="3"/>
    <x v="60"/>
    <n v="0.6"/>
    <n v="16200"/>
    <n v="10800"/>
  </r>
  <r>
    <n v="3579"/>
    <s v="CA-2015-136658"/>
    <d v="2015-09-10T00:00:00"/>
    <x v="1"/>
    <x v="8"/>
    <x v="13"/>
    <x v="1"/>
    <x v="0"/>
    <s v="Bobby Odegard"/>
    <x v="0"/>
    <x v="0"/>
    <n v="10024"/>
    <s v="OFF-AR-10000817"/>
    <x v="1"/>
    <s v="Art"/>
    <s v="Manco Dry-Lighter Erasable Highlighter"/>
    <n v="28000"/>
    <x v="0"/>
    <x v="71"/>
    <n v="0"/>
    <n v="0"/>
    <n v="56000"/>
  </r>
  <r>
    <n v="3580"/>
    <s v="CA-2017-137414"/>
    <d v="2017-10-02T00:00:00"/>
    <x v="3"/>
    <x v="2"/>
    <x v="28"/>
    <x v="3"/>
    <x v="0"/>
    <s v="Chad McGuire"/>
    <x v="0"/>
    <x v="14"/>
    <n v="94109"/>
    <s v="FUR-FU-10001424"/>
    <x v="0"/>
    <s v="Furnishings"/>
    <s v="Dax Clear Box Frame"/>
    <n v="18000"/>
    <x v="0"/>
    <x v="239"/>
    <n v="0"/>
    <n v="0"/>
    <n v="36000"/>
  </r>
  <r>
    <n v="3581"/>
    <s v="CA-2016-143476"/>
    <d v="2016-09-11T00:00:00"/>
    <x v="0"/>
    <x v="8"/>
    <x v="2"/>
    <x v="3"/>
    <x v="4"/>
    <s v="Linda Cazamias"/>
    <x v="1"/>
    <x v="1"/>
    <n v="85023"/>
    <s v="OFF-AR-10003759"/>
    <x v="1"/>
    <s v="Art"/>
    <s v="Crayola Anti Dust Chalk, 12/Pack"/>
    <n v="4000"/>
    <x v="0"/>
    <x v="100"/>
    <n v="0.2"/>
    <n v="1600"/>
    <n v="6400"/>
  </r>
  <r>
    <n v="3582"/>
    <s v="US-2016-119046"/>
    <d v="2016-06-02T00:00:00"/>
    <x v="0"/>
    <x v="1"/>
    <x v="28"/>
    <x v="2"/>
    <x v="0"/>
    <s v="Edward Hooks"/>
    <x v="1"/>
    <x v="32"/>
    <n v="98115"/>
    <s v="OFF-PA-10000246"/>
    <x v="1"/>
    <s v="Paper"/>
    <s v="Riverleaf Stik-Withit Designer Note Cubes"/>
    <n v="31000"/>
    <x v="3"/>
    <x v="356"/>
    <n v="0"/>
    <n v="0"/>
    <n v="93000"/>
  </r>
  <r>
    <n v="3583"/>
    <s v="CA-2017-154949"/>
    <d v="2017-10-15T00:00:00"/>
    <x v="3"/>
    <x v="2"/>
    <x v="4"/>
    <x v="3"/>
    <x v="4"/>
    <s v="Marc Crier"/>
    <x v="0"/>
    <x v="5"/>
    <n v="93010"/>
    <s v="OFF-LA-10002034"/>
    <x v="1"/>
    <s v="Labels"/>
    <s v="Avery 478"/>
    <n v="25000"/>
    <x v="3"/>
    <x v="36"/>
    <n v="0"/>
    <n v="0"/>
    <n v="75000"/>
  </r>
  <r>
    <n v="3584"/>
    <s v="CA-2015-103072"/>
    <d v="2015-09-27T00:00:00"/>
    <x v="1"/>
    <x v="8"/>
    <x v="8"/>
    <x v="3"/>
    <x v="0"/>
    <s v="Helen Wasserman"/>
    <x v="1"/>
    <x v="10"/>
    <n v="48205"/>
    <s v="OFF-AR-10000127"/>
    <x v="1"/>
    <s v="Art"/>
    <s v="Newell 321"/>
    <n v="6000"/>
    <x v="1"/>
    <x v="1"/>
    <n v="0"/>
    <n v="0"/>
    <n v="30000"/>
  </r>
  <r>
    <n v="3585"/>
    <s v="CA-2015-150770"/>
    <d v="2015-05-03T00:00:00"/>
    <x v="1"/>
    <x v="5"/>
    <x v="21"/>
    <x v="3"/>
    <x v="4"/>
    <s v="Lena Cacioppo"/>
    <x v="0"/>
    <x v="25"/>
    <n v="94109"/>
    <s v="OFF-AR-10001246"/>
    <x v="1"/>
    <s v="Art"/>
    <s v="Newell 317"/>
    <n v="12000"/>
    <x v="3"/>
    <x v="239"/>
    <n v="0"/>
    <n v="0"/>
    <n v="36000"/>
  </r>
  <r>
    <n v="3586"/>
    <s v="CA-2017-154760"/>
    <d v="2017-01-09T00:00:00"/>
    <x v="3"/>
    <x v="9"/>
    <x v="3"/>
    <x v="3"/>
    <x v="4"/>
    <s v="Beth Paige"/>
    <x v="0"/>
    <x v="21"/>
    <n v="19140"/>
    <s v="OFF-BI-10004632"/>
    <x v="1"/>
    <s v="Binders"/>
    <s v="Ibico Hi-Tech Manual Binding System"/>
    <n v="488000"/>
    <x v="3"/>
    <x v="240"/>
    <n v="0.7"/>
    <n v="1024799.9999999999"/>
    <n v="439200.00000000012"/>
  </r>
  <r>
    <n v="3587"/>
    <s v="US-2017-104437"/>
    <d v="2017-01-27T00:00:00"/>
    <x v="3"/>
    <x v="9"/>
    <x v="8"/>
    <x v="4"/>
    <x v="0"/>
    <s v="Toby Gnade"/>
    <x v="0"/>
    <x v="18"/>
    <n v="10035"/>
    <s v="TEC-PH-10000193"/>
    <x v="2"/>
    <s v="Phones"/>
    <s v="Jensen SMPS-640 - speaker phone"/>
    <n v="138000"/>
    <x v="3"/>
    <x v="438"/>
    <n v="0"/>
    <n v="0"/>
    <n v="414000"/>
  </r>
  <r>
    <n v="3588"/>
    <s v="CA-2017-113075"/>
    <d v="2017-09-02T00:00:00"/>
    <x v="3"/>
    <x v="8"/>
    <x v="28"/>
    <x v="1"/>
    <x v="3"/>
    <s v="Mick Crebagga"/>
    <x v="0"/>
    <x v="27"/>
    <n v="60623"/>
    <s v="TEC-AC-10003441"/>
    <x v="2"/>
    <s v="Accessories"/>
    <s v="Kingston Digital DataTraveler 32GB USB 2.0"/>
    <n v="68000"/>
    <x v="3"/>
    <x v="521"/>
    <n v="0.2"/>
    <n v="40800"/>
    <n v="163200"/>
  </r>
  <r>
    <n v="3589"/>
    <s v="CA-2016-109953"/>
    <d v="2016-07-14T00:00:00"/>
    <x v="0"/>
    <x v="7"/>
    <x v="19"/>
    <x v="3"/>
    <x v="0"/>
    <s v="Raymond Buch"/>
    <x v="0"/>
    <x v="22"/>
    <n v="94122"/>
    <s v="TEC-PH-10004093"/>
    <x v="2"/>
    <s v="Phones"/>
    <s v="Panasonic Kx-TS550"/>
    <n v="148000"/>
    <x v="3"/>
    <x v="1011"/>
    <n v="0.2"/>
    <n v="88800"/>
    <n v="355200"/>
  </r>
  <r>
    <n v="3590"/>
    <s v="CA-2017-127397"/>
    <d v="2017-02-24T00:00:00"/>
    <x v="3"/>
    <x v="11"/>
    <x v="16"/>
    <x v="2"/>
    <x v="2"/>
    <s v="Erin Smith"/>
    <x v="1"/>
    <x v="24"/>
    <n v="19134"/>
    <s v="OFF-PA-10001125"/>
    <x v="1"/>
    <s v="Paper"/>
    <s v="Xerox 1988"/>
    <n v="75000"/>
    <x v="1"/>
    <x v="937"/>
    <n v="0.2"/>
    <n v="75000"/>
    <n v="300000"/>
  </r>
  <r>
    <n v="3591"/>
    <s v="CA-2014-157546"/>
    <d v="2014-07-20T00:00:00"/>
    <x v="2"/>
    <x v="7"/>
    <x v="14"/>
    <x v="3"/>
    <x v="4"/>
    <s v="Roger Demir"/>
    <x v="0"/>
    <x v="17"/>
    <n v="94122"/>
    <s v="OFF-BI-10002498"/>
    <x v="1"/>
    <s v="Binders"/>
    <s v="Clear Mylar Reinforcing Strips"/>
    <n v="120000"/>
    <x v="4"/>
    <x v="258"/>
    <n v="0.2"/>
    <n v="144000"/>
    <n v="576000"/>
  </r>
  <r>
    <n v="3592"/>
    <s v="CA-2017-153843"/>
    <d v="2017-03-13T00:00:00"/>
    <x v="3"/>
    <x v="10"/>
    <x v="7"/>
    <x v="3"/>
    <x v="4"/>
    <s v="Shahid Collister"/>
    <x v="0"/>
    <x v="27"/>
    <n v="6824"/>
    <s v="OFF-BI-10002353"/>
    <x v="1"/>
    <s v="Binders"/>
    <s v="GBC VeloBind Cover Sets"/>
    <n v="10000"/>
    <x v="0"/>
    <x v="40"/>
    <n v="0"/>
    <n v="0"/>
    <n v="20000"/>
  </r>
  <r>
    <n v="3593"/>
    <s v="CA-2016-137337"/>
    <d v="2016-03-08T00:00:00"/>
    <x v="0"/>
    <x v="10"/>
    <x v="0"/>
    <x v="1"/>
    <x v="0"/>
    <s v="Giulietta Baptist"/>
    <x v="0"/>
    <x v="23"/>
    <n v="10011"/>
    <s v="FUR-FU-10003347"/>
    <x v="0"/>
    <s v="Furnishings"/>
    <s v="Coloredge Poster Frame"/>
    <n v="29000"/>
    <x v="7"/>
    <x v="712"/>
    <n v="0"/>
    <n v="0"/>
    <n v="232000"/>
  </r>
  <r>
    <n v="3594"/>
    <s v="CA-2014-138737"/>
    <d v="2014-12-07T00:00:00"/>
    <x v="2"/>
    <x v="4"/>
    <x v="29"/>
    <x v="3"/>
    <x v="0"/>
    <s v="Frank Preis"/>
    <x v="0"/>
    <x v="22"/>
    <n v="90049"/>
    <s v="OFF-AR-10003190"/>
    <x v="1"/>
    <s v="Art"/>
    <s v="Newell 32"/>
    <n v="12000"/>
    <x v="3"/>
    <x v="239"/>
    <n v="0"/>
    <n v="0"/>
    <n v="36000"/>
  </r>
  <r>
    <n v="3595"/>
    <s v="CA-2016-164924"/>
    <d v="2016-07-10T00:00:00"/>
    <x v="0"/>
    <x v="7"/>
    <x v="13"/>
    <x v="2"/>
    <x v="4"/>
    <s v="Erin Ashbrook"/>
    <x v="1"/>
    <x v="5"/>
    <n v="19143"/>
    <s v="TEC-MA-10000904"/>
    <x v="2"/>
    <s v="Machines"/>
    <s v="Brother MFC-9340CDW LED All-In-One Printer, Copier Scanner"/>
    <n v="342000"/>
    <x v="3"/>
    <x v="17"/>
    <n v="0.7"/>
    <n v="718200"/>
    <n v="307800"/>
  </r>
  <r>
    <n v="3596"/>
    <s v="CA-2016-101651"/>
    <d v="2016-12-24T00:00:00"/>
    <x v="0"/>
    <x v="4"/>
    <x v="16"/>
    <x v="3"/>
    <x v="4"/>
    <s v="Sean Christensen"/>
    <x v="0"/>
    <x v="18"/>
    <n v="95123"/>
    <s v="FUR-FU-10000771"/>
    <x v="0"/>
    <s v="Furnishings"/>
    <s v="Eldon 200 Class Desk Accessories, Smoke"/>
    <n v="19000"/>
    <x v="2"/>
    <x v="95"/>
    <n v="0"/>
    <n v="0"/>
    <n v="133000"/>
  </r>
  <r>
    <n v="3597"/>
    <s v="CA-2017-136651"/>
    <d v="2017-04-23T00:00:00"/>
    <x v="3"/>
    <x v="3"/>
    <x v="27"/>
    <x v="3"/>
    <x v="0"/>
    <s v="Jay Fein"/>
    <x v="0"/>
    <x v="22"/>
    <n v="91104"/>
    <s v="FUR-FU-10002445"/>
    <x v="0"/>
    <s v="Furnishings"/>
    <s v="DAX Two-Tone Rosewood/Black Document Frame, Desktop, 5 x 7"/>
    <n v="29000"/>
    <x v="2"/>
    <x v="385"/>
    <n v="0"/>
    <n v="0"/>
    <n v="203000"/>
  </r>
  <r>
    <n v="3598"/>
    <s v="CA-2017-118892"/>
    <d v="2017-08-17T00:00:00"/>
    <x v="3"/>
    <x v="6"/>
    <x v="11"/>
    <x v="2"/>
    <x v="0"/>
    <s v="Tom Prescott"/>
    <x v="0"/>
    <x v="22"/>
    <n v="19134"/>
    <s v="FUR-CH-10002024"/>
    <x v="0"/>
    <s v="Chairs"/>
    <s v="HON 5400 Series Task Chairs for Big and Tall"/>
    <n v="1122000"/>
    <x v="5"/>
    <x v="1059"/>
    <n v="0.3"/>
    <n v="3029400"/>
    <n v="7068600"/>
  </r>
  <r>
    <n v="3599"/>
    <s v="US-2017-151127"/>
    <d v="2017-05-22T00:00:00"/>
    <x v="3"/>
    <x v="5"/>
    <x v="6"/>
    <x v="0"/>
    <x v="0"/>
    <s v="Rob Lucas"/>
    <x v="0"/>
    <x v="31"/>
    <n v="90049"/>
    <s v="OFF-AR-10002445"/>
    <x v="1"/>
    <s v="Art"/>
    <s v="SANFORD Major Accent Highlighters"/>
    <n v="12000"/>
    <x v="2"/>
    <x v="51"/>
    <n v="0"/>
    <n v="0"/>
    <n v="84000"/>
  </r>
  <r>
    <n v="3600"/>
    <s v="CA-2017-145807"/>
    <d v="2017-02-09T00:00:00"/>
    <x v="3"/>
    <x v="11"/>
    <x v="3"/>
    <x v="3"/>
    <x v="4"/>
    <s v="Sarah Bern"/>
    <x v="0"/>
    <x v="18"/>
    <n v="90032"/>
    <s v="OFF-ST-10001370"/>
    <x v="1"/>
    <s v="Storage"/>
    <s v="Sensible Storage WireTech Storage Systems"/>
    <n v="355000"/>
    <x v="1"/>
    <x v="401"/>
    <n v="0"/>
    <n v="0"/>
    <n v="1775000"/>
  </r>
  <r>
    <n v="3601"/>
    <s v="US-2014-127978"/>
    <d v="2014-03-03T00:00:00"/>
    <x v="2"/>
    <x v="10"/>
    <x v="21"/>
    <x v="0"/>
    <x v="0"/>
    <s v="Jill Stevenson"/>
    <x v="1"/>
    <x v="0"/>
    <n v="43229"/>
    <s v="OFF-LA-10000305"/>
    <x v="1"/>
    <s v="Labels"/>
    <s v="Avery 495"/>
    <n v="51000"/>
    <x v="3"/>
    <x v="852"/>
    <n v="0.2"/>
    <n v="30600"/>
    <n v="122400"/>
  </r>
  <r>
    <n v="3602"/>
    <s v="CA-2015-158491"/>
    <d v="2015-06-04T00:00:00"/>
    <x v="1"/>
    <x v="1"/>
    <x v="18"/>
    <x v="0"/>
    <x v="3"/>
    <s v="Becky Pak"/>
    <x v="0"/>
    <x v="16"/>
    <n v="90008"/>
    <s v="TEC-AC-10001874"/>
    <x v="2"/>
    <s v="Accessories"/>
    <s v="Logitech Wireless Anywhere Mouse MX for PC and Mac"/>
    <n v="120000"/>
    <x v="0"/>
    <x v="139"/>
    <n v="0"/>
    <n v="0"/>
    <n v="240000"/>
  </r>
  <r>
    <n v="3603"/>
    <s v="CA-2016-116764"/>
    <d v="2016-08-27T00:00:00"/>
    <x v="0"/>
    <x v="6"/>
    <x v="8"/>
    <x v="3"/>
    <x v="4"/>
    <s v="Elizabeth Moffitt"/>
    <x v="1"/>
    <x v="16"/>
    <n v="33021"/>
    <s v="OFF-LA-10002473"/>
    <x v="1"/>
    <s v="Labels"/>
    <s v="Avery 484"/>
    <n v="10000"/>
    <x v="6"/>
    <x v="144"/>
    <n v="0.2"/>
    <n v="8000"/>
    <n v="32000"/>
  </r>
  <r>
    <n v="3604"/>
    <s v="CA-2016-152457"/>
    <d v="2016-09-12T00:00:00"/>
    <x v="0"/>
    <x v="8"/>
    <x v="1"/>
    <x v="3"/>
    <x v="0"/>
    <s v="Steve Chapman"/>
    <x v="1"/>
    <x v="3"/>
    <n v="48066"/>
    <s v="OFF-PA-10003790"/>
    <x v="1"/>
    <s v="Paper"/>
    <s v="Xerox 1991"/>
    <n v="55000"/>
    <x v="3"/>
    <x v="115"/>
    <n v="0"/>
    <n v="0"/>
    <n v="165000"/>
  </r>
  <r>
    <n v="3605"/>
    <s v="CA-2016-152730"/>
    <d v="2016-05-30T00:00:00"/>
    <x v="0"/>
    <x v="5"/>
    <x v="17"/>
    <x v="1"/>
    <x v="3"/>
    <s v="Eugene Moren"/>
    <x v="2"/>
    <x v="35"/>
    <n v="54880"/>
    <s v="OFF-AP-10002684"/>
    <x v="1"/>
    <s v="Appliances"/>
    <s v="Acco 7-Outlet Masterpiece Power Center, Wihtout Fax/Phone Line Protection"/>
    <n v="98000"/>
    <x v="3"/>
    <x v="545"/>
    <n v="0"/>
    <n v="0"/>
    <n v="294000"/>
  </r>
  <r>
    <n v="3606"/>
    <s v="CA-2017-137001"/>
    <d v="2017-06-10T00:00:00"/>
    <x v="3"/>
    <x v="1"/>
    <x v="13"/>
    <x v="2"/>
    <x v="0"/>
    <s v="George Zrebassa"/>
    <x v="1"/>
    <x v="2"/>
    <n v="91360"/>
    <s v="OFF-AR-10001231"/>
    <x v="1"/>
    <s v="Art"/>
    <s v="Sanford EarthWrite Recycled Pencils, Medium Soft, #2"/>
    <n v="11000"/>
    <x v="2"/>
    <x v="796"/>
    <n v="0"/>
    <n v="0"/>
    <n v="77000"/>
  </r>
  <r>
    <n v="3607"/>
    <s v="CA-2017-156363"/>
    <d v="2017-10-22T00:00:00"/>
    <x v="3"/>
    <x v="2"/>
    <x v="6"/>
    <x v="2"/>
    <x v="4"/>
    <s v="Marina Lichtenstein"/>
    <x v="1"/>
    <x v="25"/>
    <n v="19134"/>
    <s v="TEC-PH-10003988"/>
    <x v="2"/>
    <s v="Phones"/>
    <s v="LF Elite 3D Dazzle Designer Hard Case Cover, Lf Stylus Pen and Wiper For Apple Iphone 5c Mini Lite"/>
    <n v="22000"/>
    <x v="1"/>
    <x v="69"/>
    <n v="0.4"/>
    <n v="44000"/>
    <n v="66000"/>
  </r>
  <r>
    <n v="3608"/>
    <s v="CA-2017-122056"/>
    <d v="2017-06-13T00:00:00"/>
    <x v="3"/>
    <x v="1"/>
    <x v="7"/>
    <x v="2"/>
    <x v="0"/>
    <s v="Paul Gonzalez"/>
    <x v="0"/>
    <x v="30"/>
    <n v="22153"/>
    <s v="OFF-AR-10004260"/>
    <x v="1"/>
    <s v="Art"/>
    <s v="Boston 1799 Powerhouse Electric Pencil Sharpener"/>
    <n v="182000"/>
    <x v="2"/>
    <x v="669"/>
    <n v="0"/>
    <n v="0"/>
    <n v="1274000"/>
  </r>
  <r>
    <n v="3609"/>
    <s v="US-2014-143721"/>
    <d v="2014-11-23T00:00:00"/>
    <x v="2"/>
    <x v="0"/>
    <x v="27"/>
    <x v="4"/>
    <x v="0"/>
    <s v="Damala Kotsonis"/>
    <x v="1"/>
    <x v="12"/>
    <n v="77095"/>
    <s v="FUR-CH-10001973"/>
    <x v="0"/>
    <s v="Chairs"/>
    <s v="Office Star Flex Back Scooter Chair with White Frame"/>
    <n v="234000"/>
    <x v="0"/>
    <x v="45"/>
    <n v="0.3"/>
    <n v="140400"/>
    <n v="327600"/>
  </r>
  <r>
    <n v="3610"/>
    <s v="CA-2017-122987"/>
    <d v="2017-08-16T00:00:00"/>
    <x v="3"/>
    <x v="6"/>
    <x v="9"/>
    <x v="0"/>
    <x v="0"/>
    <s v="Sarah Jordon"/>
    <x v="0"/>
    <x v="8"/>
    <n v="38401"/>
    <s v="OFF-BI-10002824"/>
    <x v="1"/>
    <s v="Binders"/>
    <s v="Recycled Easel Ring Binders"/>
    <n v="30000"/>
    <x v="3"/>
    <x v="15"/>
    <n v="0.7"/>
    <n v="62999.999999999993"/>
    <n v="27000.000000000007"/>
  </r>
  <r>
    <n v="3611"/>
    <s v="CA-2016-133368"/>
    <d v="2016-01-14T00:00:00"/>
    <x v="0"/>
    <x v="9"/>
    <x v="19"/>
    <x v="1"/>
    <x v="0"/>
    <s v="Anna Gayman"/>
    <x v="0"/>
    <x v="15"/>
    <n v="28027"/>
    <s v="OFF-PA-10004039"/>
    <x v="1"/>
    <s v="Paper"/>
    <s v="Xerox 1882"/>
    <n v="90000"/>
    <x v="0"/>
    <x v="128"/>
    <n v="0.2"/>
    <n v="36000"/>
    <n v="144000"/>
  </r>
  <r>
    <n v="3612"/>
    <s v="CA-2016-123337"/>
    <d v="2016-09-16T00:00:00"/>
    <x v="0"/>
    <x v="8"/>
    <x v="9"/>
    <x v="1"/>
    <x v="0"/>
    <s v="Keith Dawkins"/>
    <x v="1"/>
    <x v="21"/>
    <n v="95123"/>
    <s v="FUR-BO-10001918"/>
    <x v="0"/>
    <s v="Bookcases"/>
    <s v="Sauder Forest Hills Library with Doors, Woodland Oak Finish"/>
    <n v="258000"/>
    <x v="0"/>
    <x v="467"/>
    <n v="0.15"/>
    <n v="77400"/>
    <n v="438600"/>
  </r>
  <r>
    <n v="3613"/>
    <s v="US-2016-150357"/>
    <d v="2016-10-10T00:00:00"/>
    <x v="0"/>
    <x v="2"/>
    <x v="13"/>
    <x v="1"/>
    <x v="0"/>
    <s v="Erica Bern"/>
    <x v="1"/>
    <x v="13"/>
    <n v="27405"/>
    <s v="OFF-SU-10004498"/>
    <x v="1"/>
    <s v="Supplies"/>
    <s v="Martin-Yale Premier Letter Opener"/>
    <n v="52000"/>
    <x v="0"/>
    <x v="289"/>
    <n v="0.2"/>
    <n v="20800"/>
    <n v="83200"/>
  </r>
  <r>
    <n v="3614"/>
    <s v="CA-2015-144519"/>
    <d v="2015-11-13T00:00:00"/>
    <x v="1"/>
    <x v="0"/>
    <x v="7"/>
    <x v="2"/>
    <x v="0"/>
    <s v="Arthur Wiediger"/>
    <x v="2"/>
    <x v="0"/>
    <n v="59601"/>
    <s v="TEC-PH-10004908"/>
    <x v="2"/>
    <s v="Phones"/>
    <s v="Panasonic KX TS3282W Corded phone"/>
    <n v="204000"/>
    <x v="1"/>
    <x v="1060"/>
    <n v="0.2"/>
    <n v="204000"/>
    <n v="816000"/>
  </r>
  <r>
    <n v="3615"/>
    <s v="CA-2014-120670"/>
    <d v="2014-11-02T00:00:00"/>
    <x v="2"/>
    <x v="0"/>
    <x v="28"/>
    <x v="3"/>
    <x v="0"/>
    <s v="Julie Kriz"/>
    <x v="2"/>
    <x v="27"/>
    <n v="33311"/>
    <s v="TEC-AC-10004171"/>
    <x v="2"/>
    <s v="Accessories"/>
    <s v="Razer Kraken 7.1 Surround Sound Over Ear USB Gaming Headset"/>
    <n v="900000"/>
    <x v="11"/>
    <x v="1061"/>
    <n v="0.2"/>
    <n v="1800000"/>
    <n v="7200000"/>
  </r>
  <r>
    <n v="3616"/>
    <s v="CA-2016-157217"/>
    <d v="2016-07-19T00:00:00"/>
    <x v="0"/>
    <x v="7"/>
    <x v="12"/>
    <x v="1"/>
    <x v="4"/>
    <s v="Tracy Collins"/>
    <x v="2"/>
    <x v="29"/>
    <n v="94110"/>
    <s v="TEC-PH-10002070"/>
    <x v="2"/>
    <s v="Phones"/>
    <s v="Griffin GC36547 PowerJolt SE Lightning Charger"/>
    <n v="14000"/>
    <x v="0"/>
    <x v="26"/>
    <n v="0.2"/>
    <n v="5600"/>
    <n v="22400"/>
  </r>
  <r>
    <n v="3617"/>
    <s v="CA-2016-108224"/>
    <d v="2016-05-14T00:00:00"/>
    <x v="0"/>
    <x v="5"/>
    <x v="19"/>
    <x v="2"/>
    <x v="0"/>
    <s v="Tiffany House"/>
    <x v="1"/>
    <x v="33"/>
    <n v="85364"/>
    <s v="TEC-AC-10003832"/>
    <x v="2"/>
    <s v="Accessories"/>
    <s v="Imation 16GB Mini TravelDrive USB 2.0 Flash Drive"/>
    <n v="133000"/>
    <x v="2"/>
    <x v="253"/>
    <n v="0.2"/>
    <n v="186200"/>
    <n v="744800"/>
  </r>
  <r>
    <n v="3618"/>
    <s v="CA-2015-162782"/>
    <d v="2015-02-21T00:00:00"/>
    <x v="1"/>
    <x v="11"/>
    <x v="30"/>
    <x v="1"/>
    <x v="0"/>
    <s v="Pierre Wener"/>
    <x v="0"/>
    <x v="8"/>
    <n v="21044"/>
    <s v="OFF-BI-10003527"/>
    <x v="1"/>
    <s v="Binders"/>
    <s v="Fellowes PB500 Electric Punch Plastic Comb Binding Machine with Manual Bind"/>
    <n v="1017000"/>
    <x v="0"/>
    <x v="1062"/>
    <n v="0"/>
    <n v="0"/>
    <n v="2034000"/>
  </r>
  <r>
    <n v="3619"/>
    <s v="CA-2017-159282"/>
    <d v="2017-10-16T00:00:00"/>
    <x v="3"/>
    <x v="2"/>
    <x v="9"/>
    <x v="1"/>
    <x v="0"/>
    <s v="Gary Hansen"/>
    <x v="2"/>
    <x v="21"/>
    <n v="85364"/>
    <s v="TEC-MA-10001148"/>
    <x v="2"/>
    <s v="Machines"/>
    <s v="Swingline SM12-08 MicroCut Jam Free Shredder"/>
    <n v="600000"/>
    <x v="1"/>
    <x v="917"/>
    <n v="0.7"/>
    <n v="2100000"/>
    <n v="900000"/>
  </r>
  <r>
    <n v="3620"/>
    <s v="CA-2017-155936"/>
    <d v="2017-06-22T00:00:00"/>
    <x v="3"/>
    <x v="1"/>
    <x v="6"/>
    <x v="0"/>
    <x v="0"/>
    <s v="Joe Kamberova"/>
    <x v="0"/>
    <x v="22"/>
    <n v="60653"/>
    <s v="OFF-BI-10002432"/>
    <x v="1"/>
    <s v="Binders"/>
    <s v="Wilson Jones Standard D-Ring Binders"/>
    <n v="9000"/>
    <x v="3"/>
    <x v="60"/>
    <n v="0.8"/>
    <n v="21600"/>
    <n v="5400"/>
  </r>
  <r>
    <n v="3621"/>
    <s v="CA-2017-169439"/>
    <d v="2017-09-09T00:00:00"/>
    <x v="3"/>
    <x v="8"/>
    <x v="3"/>
    <x v="1"/>
    <x v="0"/>
    <s v="Logan Currie"/>
    <x v="0"/>
    <x v="23"/>
    <n v="44105"/>
    <s v="OFF-AR-10001374"/>
    <x v="1"/>
    <s v="Art"/>
    <s v="BIC Brite Liner Highlighters, Chisel Tip"/>
    <n v="33000"/>
    <x v="1"/>
    <x v="115"/>
    <n v="0.2"/>
    <n v="33000"/>
    <n v="132000"/>
  </r>
  <r>
    <n v="3622"/>
    <s v="CA-2017-151183"/>
    <d v="2017-10-14T00:00:00"/>
    <x v="3"/>
    <x v="2"/>
    <x v="19"/>
    <x v="3"/>
    <x v="0"/>
    <s v="Berenike Kampe"/>
    <x v="0"/>
    <x v="24"/>
    <n v="94110"/>
    <s v="TEC-AC-10003614"/>
    <x v="2"/>
    <s v="Accessories"/>
    <s v="Verbatim 25 GB 6x Blu-ray Single Layer Recordable Disc, 10/Pack"/>
    <n v="47000"/>
    <x v="6"/>
    <x v="167"/>
    <n v="0"/>
    <n v="0"/>
    <n v="188000"/>
  </r>
  <r>
    <n v="3623"/>
    <s v="CA-2016-149965"/>
    <d v="2016-06-20T00:00:00"/>
    <x v="0"/>
    <x v="1"/>
    <x v="14"/>
    <x v="2"/>
    <x v="0"/>
    <s v="Bill Shonely"/>
    <x v="1"/>
    <x v="34"/>
    <n v="73120"/>
    <s v="TEC-AC-10004877"/>
    <x v="2"/>
    <s v="Accessories"/>
    <s v="Imation 30456 USB Flash Drive 8GB"/>
    <n v="21000"/>
    <x v="8"/>
    <x v="67"/>
    <n v="0"/>
    <n v="0"/>
    <n v="21000"/>
  </r>
  <r>
    <n v="3624"/>
    <s v="CA-2014-158281"/>
    <d v="2014-09-02T00:00:00"/>
    <x v="2"/>
    <x v="8"/>
    <x v="28"/>
    <x v="2"/>
    <x v="0"/>
    <s v="Andy Gerbode"/>
    <x v="1"/>
    <x v="8"/>
    <n v="77095"/>
    <s v="TEC-MA-10002210"/>
    <x v="2"/>
    <s v="Machines"/>
    <s v="Epson TM-T88V Direct Thermal Printer - Monochrome - Desktop"/>
    <n v="560000"/>
    <x v="3"/>
    <x v="339"/>
    <n v="0.4"/>
    <n v="672000"/>
    <n v="1008000"/>
  </r>
  <r>
    <n v="3625"/>
    <s v="CA-2016-153661"/>
    <d v="2016-01-30T00:00:00"/>
    <x v="0"/>
    <x v="9"/>
    <x v="17"/>
    <x v="0"/>
    <x v="1"/>
    <s v="Steven Cartwright"/>
    <x v="0"/>
    <x v="14"/>
    <n v="94122"/>
    <s v="OFF-ST-10000675"/>
    <x v="1"/>
    <s v="Storage"/>
    <s v="File Shuttle II and Handi-File, Black"/>
    <n v="306000"/>
    <x v="5"/>
    <x v="638"/>
    <n v="0"/>
    <n v="0"/>
    <n v="2754000"/>
  </r>
  <r>
    <n v="3626"/>
    <s v="CA-2017-109183"/>
    <d v="2017-12-04T00:00:00"/>
    <x v="3"/>
    <x v="4"/>
    <x v="18"/>
    <x v="1"/>
    <x v="3"/>
    <s v="Lena Radford"/>
    <x v="0"/>
    <x v="5"/>
    <n v="37211"/>
    <s v="TEC-MA-10001856"/>
    <x v="2"/>
    <s v="Machines"/>
    <s v="Okidata C610n Printer"/>
    <n v="649000"/>
    <x v="0"/>
    <x v="1063"/>
    <n v="0.5"/>
    <n v="649000"/>
    <n v="649000"/>
  </r>
  <r>
    <n v="3627"/>
    <s v="CA-2016-113656"/>
    <d v="2016-01-23T00:00:00"/>
    <x v="0"/>
    <x v="9"/>
    <x v="27"/>
    <x v="2"/>
    <x v="0"/>
    <s v="Christy Brittain"/>
    <x v="0"/>
    <x v="8"/>
    <n v="90036"/>
    <s v="FUR-FU-10000719"/>
    <x v="0"/>
    <s v="Furnishings"/>
    <s v="DAX Cubicle Frames, 8-1/2 x 11"/>
    <n v="18000"/>
    <x v="2"/>
    <x v="464"/>
    <n v="0"/>
    <n v="0"/>
    <n v="126000"/>
  </r>
  <r>
    <n v="3628"/>
    <s v="CA-2015-148964"/>
    <d v="2015-05-26T00:00:00"/>
    <x v="1"/>
    <x v="5"/>
    <x v="20"/>
    <x v="1"/>
    <x v="4"/>
    <s v="Ruben Dartt"/>
    <x v="0"/>
    <x v="8"/>
    <n v="98006"/>
    <s v="FUR-FU-10003849"/>
    <x v="0"/>
    <s v="Furnishings"/>
    <s v="DAX Metal Frame, Desktop, Stepped-Edge"/>
    <n v="41000"/>
    <x v="8"/>
    <x v="1064"/>
    <n v="0"/>
    <n v="0"/>
    <n v="41000"/>
  </r>
  <r>
    <n v="3629"/>
    <s v="CA-2014-111899"/>
    <d v="2014-05-04T00:00:00"/>
    <x v="2"/>
    <x v="5"/>
    <x v="18"/>
    <x v="0"/>
    <x v="0"/>
    <s v="Nat Carroll"/>
    <x v="0"/>
    <x v="23"/>
    <n v="77036"/>
    <s v="OFF-AR-10001725"/>
    <x v="1"/>
    <s v="Art"/>
    <s v="Boston Home &amp; Office Model 2000 Electric Pencil Sharpeners"/>
    <n v="71000"/>
    <x v="0"/>
    <x v="442"/>
    <n v="0.2"/>
    <n v="28400"/>
    <n v="113600"/>
  </r>
  <r>
    <n v="3630"/>
    <s v="CA-2015-101126"/>
    <d v="2015-02-10T00:00:00"/>
    <x v="1"/>
    <x v="11"/>
    <x v="13"/>
    <x v="1"/>
    <x v="0"/>
    <s v="Nona Balk"/>
    <x v="1"/>
    <x v="31"/>
    <n v="19143"/>
    <s v="OFF-ST-10000943"/>
    <x v="1"/>
    <s v="Storage"/>
    <s v="Eldon ProFile File 'N Store Portable File Tub Letter/Legal Size Black"/>
    <n v="62000"/>
    <x v="1"/>
    <x v="1065"/>
    <n v="0.2"/>
    <n v="62000"/>
    <n v="248000"/>
  </r>
  <r>
    <n v="3631"/>
    <s v="CA-2014-163468"/>
    <d v="2014-11-18T00:00:00"/>
    <x v="2"/>
    <x v="0"/>
    <x v="15"/>
    <x v="3"/>
    <x v="0"/>
    <s v="Joe Kamberova"/>
    <x v="0"/>
    <x v="0"/>
    <n v="60016"/>
    <s v="FUR-TA-10002533"/>
    <x v="0"/>
    <s v="Tables"/>
    <s v="BPI Conference Tables"/>
    <n v="220000"/>
    <x v="6"/>
    <x v="1066"/>
    <n v="0.5"/>
    <n v="440000"/>
    <n v="440000"/>
  </r>
  <r>
    <n v="3632"/>
    <s v="US-2017-117450"/>
    <d v="2017-09-04T00:00:00"/>
    <x v="3"/>
    <x v="8"/>
    <x v="18"/>
    <x v="2"/>
    <x v="4"/>
    <s v="Doug O'Connell"/>
    <x v="0"/>
    <x v="9"/>
    <n v="33437"/>
    <s v="FUR-CH-10003817"/>
    <x v="0"/>
    <s v="Chairs"/>
    <s v="Global Value Steno Chair, Gray"/>
    <n v="328000"/>
    <x v="0"/>
    <x v="1026"/>
    <n v="0.2"/>
    <n v="131200"/>
    <n v="524800"/>
  </r>
  <r>
    <n v="3633"/>
    <s v="CA-2014-137274"/>
    <d v="2014-03-29T00:00:00"/>
    <x v="2"/>
    <x v="10"/>
    <x v="25"/>
    <x v="1"/>
    <x v="4"/>
    <s v="Mike Gockenbach"/>
    <x v="0"/>
    <x v="15"/>
    <n v="75023"/>
    <s v="FUR-TA-10001889"/>
    <x v="0"/>
    <s v="Tables"/>
    <s v="Bush Advantage Collection Racetrack Conference Table"/>
    <n v="1019000"/>
    <x v="3"/>
    <x v="1067"/>
    <n v="0.3"/>
    <n v="917100"/>
    <n v="2139900"/>
  </r>
  <r>
    <n v="3634"/>
    <s v="CA-2016-144092"/>
    <d v="2016-11-05T00:00:00"/>
    <x v="0"/>
    <x v="0"/>
    <x v="5"/>
    <x v="1"/>
    <x v="2"/>
    <s v="Logan Haushalter"/>
    <x v="0"/>
    <x v="8"/>
    <n v="95123"/>
    <s v="TEC-AC-10002305"/>
    <x v="2"/>
    <s v="Accessories"/>
    <s v="KeyTronic E03601U1 - Keyboard - Beige"/>
    <n v="72000"/>
    <x v="6"/>
    <x v="602"/>
    <n v="0"/>
    <n v="0"/>
    <n v="288000"/>
  </r>
  <r>
    <n v="3635"/>
    <s v="CA-2017-112172"/>
    <d v="2017-06-10T00:00:00"/>
    <x v="3"/>
    <x v="1"/>
    <x v="13"/>
    <x v="0"/>
    <x v="0"/>
    <s v="Muhammed MacIntyre"/>
    <x v="1"/>
    <x v="6"/>
    <n v="10024"/>
    <s v="OFF-FA-10004395"/>
    <x v="1"/>
    <s v="Fasteners"/>
    <s v="Plymouth Boxed Rubber Bands by Plymouth"/>
    <n v="10000"/>
    <x v="3"/>
    <x v="1"/>
    <n v="0"/>
    <n v="0"/>
    <n v="30000"/>
  </r>
  <r>
    <n v="3636"/>
    <s v="CA-2015-121699"/>
    <d v="2015-08-10T00:00:00"/>
    <x v="1"/>
    <x v="6"/>
    <x v="13"/>
    <x v="0"/>
    <x v="0"/>
    <s v="Bill Donatelli"/>
    <x v="0"/>
    <x v="9"/>
    <n v="48227"/>
    <s v="OFF-BI-10004632"/>
    <x v="1"/>
    <s v="Binders"/>
    <s v="GBC Binding covers"/>
    <n v="488000"/>
    <x v="1"/>
    <x v="774"/>
    <n v="0"/>
    <n v="0"/>
    <n v="2440000"/>
  </r>
  <r>
    <n v="3637"/>
    <s v="CA-2015-162761"/>
    <d v="2015-10-09T00:00:00"/>
    <x v="1"/>
    <x v="2"/>
    <x v="3"/>
    <x v="3"/>
    <x v="0"/>
    <s v="Sonia Cooley"/>
    <x v="0"/>
    <x v="29"/>
    <n v="33178"/>
    <s v="OFF-BI-10000145"/>
    <x v="1"/>
    <s v="Binders"/>
    <s v="Zipper Ring Binder Pockets"/>
    <n v="7000"/>
    <x v="0"/>
    <x v="287"/>
    <n v="0.7"/>
    <n v="9800"/>
    <n v="4200"/>
  </r>
  <r>
    <n v="3638"/>
    <s v="CA-2016-121377"/>
    <d v="2016-05-28T00:00:00"/>
    <x v="0"/>
    <x v="5"/>
    <x v="22"/>
    <x v="2"/>
    <x v="0"/>
    <s v="Tanja Norvell"/>
    <x v="2"/>
    <x v="13"/>
    <n v="60068"/>
    <s v="TEC-PH-10001817"/>
    <x v="2"/>
    <s v="Phones"/>
    <s v="Wilson Electronics DB Pro Signal Booster"/>
    <n v="860000"/>
    <x v="8"/>
    <x v="958"/>
    <n v="0.2"/>
    <n v="172000"/>
    <n v="688000"/>
  </r>
  <r>
    <n v="3639"/>
    <s v="CA-2017-115322"/>
    <d v="2017-05-11T00:00:00"/>
    <x v="3"/>
    <x v="5"/>
    <x v="2"/>
    <x v="2"/>
    <x v="3"/>
    <s v="Zuschuss Carroll"/>
    <x v="0"/>
    <x v="30"/>
    <n v="10024"/>
    <s v="OFF-AR-10004456"/>
    <x v="1"/>
    <s v="Art"/>
    <s v="Panasonic KP-4ABK Battery-Operated Pencil Sharpener"/>
    <n v="44000"/>
    <x v="3"/>
    <x v="257"/>
    <n v="0"/>
    <n v="0"/>
    <n v="132000"/>
  </r>
  <r>
    <n v="3640"/>
    <s v="CA-2016-132066"/>
    <d v="2016-10-16T00:00:00"/>
    <x v="0"/>
    <x v="2"/>
    <x v="9"/>
    <x v="2"/>
    <x v="2"/>
    <s v="Nona Balk"/>
    <x v="1"/>
    <x v="31"/>
    <n v="10011"/>
    <s v="FUR-TA-10001539"/>
    <x v="0"/>
    <s v="Tables"/>
    <s v="Chromcraft Rectangular Conference Tables"/>
    <n v="285000"/>
    <x v="8"/>
    <x v="699"/>
    <n v="0.4"/>
    <n v="114000"/>
    <n v="171000"/>
  </r>
  <r>
    <n v="3641"/>
    <s v="CA-2017-158120"/>
    <d v="2017-11-17T00:00:00"/>
    <x v="3"/>
    <x v="0"/>
    <x v="11"/>
    <x v="1"/>
    <x v="0"/>
    <s v="Katharine Harms"/>
    <x v="1"/>
    <x v="2"/>
    <n v="97123"/>
    <s v="OFF-PA-10003205"/>
    <x v="1"/>
    <s v="Paper"/>
    <s v="Wirebound Message Forms, Four 2 3/4 x 5 Forms per Page, Pink Paper"/>
    <n v="17000"/>
    <x v="3"/>
    <x v="388"/>
    <n v="0.2"/>
    <n v="10200"/>
    <n v="40800"/>
  </r>
  <r>
    <n v="3642"/>
    <s v="CA-2017-100097"/>
    <d v="2017-11-26T00:00:00"/>
    <x v="3"/>
    <x v="0"/>
    <x v="20"/>
    <x v="3"/>
    <x v="0"/>
    <s v="Michael Nguyen"/>
    <x v="0"/>
    <x v="8"/>
    <n v="10009"/>
    <s v="TEC-PH-10002310"/>
    <x v="2"/>
    <s v="Phones"/>
    <s v="Plantronics Calisto P620-M USB Wireless Speakerphone System"/>
    <n v="157000"/>
    <x v="1"/>
    <x v="1068"/>
    <n v="0"/>
    <n v="0"/>
    <n v="785000"/>
  </r>
  <r>
    <n v="3643"/>
    <s v="CA-2017-167626"/>
    <d v="2017-09-03T00:00:00"/>
    <x v="3"/>
    <x v="8"/>
    <x v="21"/>
    <x v="0"/>
    <x v="2"/>
    <s v="Muhammed Yedwab"/>
    <x v="1"/>
    <x v="22"/>
    <n v="60623"/>
    <s v="OFF-PA-10003424"/>
    <x v="1"/>
    <s v="Paper"/>
    <s v="&quot;While you Were Out&quot; Message Book, One Form per Page"/>
    <n v="9000"/>
    <x v="3"/>
    <x v="60"/>
    <n v="0.2"/>
    <n v="5400"/>
    <n v="21600"/>
  </r>
  <r>
    <n v="3644"/>
    <s v="US-2017-126053"/>
    <d v="2017-12-05T00:00:00"/>
    <x v="3"/>
    <x v="4"/>
    <x v="5"/>
    <x v="2"/>
    <x v="4"/>
    <s v="Carlos Soltero"/>
    <x v="0"/>
    <x v="9"/>
    <n v="10024"/>
    <s v="FUR-FU-10001934"/>
    <x v="0"/>
    <s v="Furnishings"/>
    <s v="Magnifier Swing Arm Lamp"/>
    <n v="42000"/>
    <x v="0"/>
    <x v="51"/>
    <n v="0"/>
    <n v="0"/>
    <n v="84000"/>
  </r>
  <r>
    <n v="3645"/>
    <s v="US-2017-128447"/>
    <d v="2017-11-10T00:00:00"/>
    <x v="3"/>
    <x v="0"/>
    <x v="13"/>
    <x v="3"/>
    <x v="0"/>
    <s v="Michael Chen"/>
    <x v="0"/>
    <x v="9"/>
    <n v="99301"/>
    <s v="OFF-AP-10004540"/>
    <x v="1"/>
    <s v="Appliances"/>
    <s v="Eureka The Boss Lite 10-Amp Upright Vacuum, Blue"/>
    <n v="401000"/>
    <x v="1"/>
    <x v="1069"/>
    <n v="0"/>
    <n v="0"/>
    <n v="2005000"/>
  </r>
  <r>
    <n v="3646"/>
    <s v="US-2014-131275"/>
    <d v="2014-03-18T00:00:00"/>
    <x v="2"/>
    <x v="10"/>
    <x v="15"/>
    <x v="1"/>
    <x v="0"/>
    <s v="Sample Company A"/>
    <x v="2"/>
    <x v="0"/>
    <n v="91505"/>
    <s v="FUR-FU-10004597"/>
    <x v="0"/>
    <s v="Furnishings"/>
    <s v="Eldon Cleatmat Chair Mats for Medium Pile Carpets"/>
    <n v="45000"/>
    <x v="0"/>
    <x v="15"/>
    <n v="0"/>
    <n v="0"/>
    <n v="90000"/>
  </r>
  <r>
    <n v="3647"/>
    <s v="CA-2016-149349"/>
    <d v="2016-11-12T00:00:00"/>
    <x v="0"/>
    <x v="0"/>
    <x v="1"/>
    <x v="1"/>
    <x v="0"/>
    <s v="Stephanie Phelps"/>
    <x v="1"/>
    <x v="23"/>
    <n v="60623"/>
    <s v="FUR-FU-10001037"/>
    <x v="0"/>
    <s v="Furnishings"/>
    <s v="DAX Charcoal/Nickel-Tone Document Frame, 5 x 7"/>
    <n v="19000"/>
    <x v="4"/>
    <x v="80"/>
    <n v="0.6"/>
    <n v="68400"/>
    <n v="45600"/>
  </r>
  <r>
    <n v="3648"/>
    <s v="CA-2017-115119"/>
    <d v="2017-10-26T00:00:00"/>
    <x v="3"/>
    <x v="2"/>
    <x v="20"/>
    <x v="1"/>
    <x v="0"/>
    <s v="Shaun Chance"/>
    <x v="1"/>
    <x v="22"/>
    <n v="17602"/>
    <s v="TEC-PH-10001433"/>
    <x v="2"/>
    <s v="Phones"/>
    <s v="Cisco Small Business SPA 502G VoIP phone"/>
    <n v="329000"/>
    <x v="8"/>
    <x v="353"/>
    <n v="0.4"/>
    <n v="131600"/>
    <n v="197400"/>
  </r>
  <r>
    <n v="3649"/>
    <s v="CA-2015-125563"/>
    <d v="2015-04-11T00:00:00"/>
    <x v="1"/>
    <x v="3"/>
    <x v="2"/>
    <x v="3"/>
    <x v="0"/>
    <s v="Patrick Ryan"/>
    <x v="0"/>
    <x v="12"/>
    <n v="33614"/>
    <s v="FUR-FU-10001290"/>
    <x v="0"/>
    <s v="Furnishings"/>
    <s v="Executive Impressions Supervisor Wall Clock"/>
    <n v="127000"/>
    <x v="0"/>
    <x v="1070"/>
    <n v="0.2"/>
    <n v="50800"/>
    <n v="203200"/>
  </r>
  <r>
    <n v="3650"/>
    <s v="CA-2015-113152"/>
    <d v="2015-12-25T00:00:00"/>
    <x v="1"/>
    <x v="4"/>
    <x v="10"/>
    <x v="2"/>
    <x v="0"/>
    <s v="Jim Karlsson"/>
    <x v="0"/>
    <x v="17"/>
    <n v="10024"/>
    <s v="TEC-AC-10002049"/>
    <x v="2"/>
    <s v="Accessories"/>
    <s v="Plantronics Savi W720 Multi-Device Wireless Headset System"/>
    <n v="1116000"/>
    <x v="0"/>
    <x v="926"/>
    <n v="0"/>
    <n v="0"/>
    <n v="2232000"/>
  </r>
  <r>
    <n v="3651"/>
    <s v="CA-2017-165155"/>
    <d v="2017-09-21T00:00:00"/>
    <x v="3"/>
    <x v="8"/>
    <x v="30"/>
    <x v="0"/>
    <x v="4"/>
    <s v="Brendan Murry"/>
    <x v="1"/>
    <x v="34"/>
    <n v="90045"/>
    <s v="OFF-ST-10004950"/>
    <x v="1"/>
    <s v="Storage"/>
    <s v="Tenex Personal Filing Tote With Secure Closure Lid, Black/Frost"/>
    <n v="112000"/>
    <x v="8"/>
    <x v="8"/>
    <n v="0"/>
    <n v="0"/>
    <n v="112000"/>
  </r>
  <r>
    <n v="3652"/>
    <s v="CA-2014-163412"/>
    <d v="2014-12-20T00:00:00"/>
    <x v="2"/>
    <x v="4"/>
    <x v="14"/>
    <x v="1"/>
    <x v="3"/>
    <s v="Suzanne McNair"/>
    <x v="1"/>
    <x v="0"/>
    <n v="10035"/>
    <s v="FUR-CH-10004875"/>
    <x v="0"/>
    <s v="Chairs"/>
    <s v="Harbour Creations 67200 Series Stacking Chairs"/>
    <n v="114000"/>
    <x v="3"/>
    <x v="628"/>
    <n v="0.1"/>
    <n v="34200"/>
    <n v="307800"/>
  </r>
  <r>
    <n v="3653"/>
    <s v="CA-2015-159590"/>
    <d v="2015-07-18T00:00:00"/>
    <x v="1"/>
    <x v="7"/>
    <x v="15"/>
    <x v="2"/>
    <x v="0"/>
    <s v="Karen Carlisle"/>
    <x v="1"/>
    <x v="29"/>
    <n v="10009"/>
    <s v="OFF-AR-10003190"/>
    <x v="1"/>
    <s v="Art"/>
    <s v="Newell 32"/>
    <n v="12000"/>
    <x v="0"/>
    <x v="13"/>
    <n v="0"/>
    <n v="0"/>
    <n v="24000"/>
  </r>
  <r>
    <n v="3654"/>
    <s v="CA-2014-116190"/>
    <d v="2014-07-26T00:00:00"/>
    <x v="2"/>
    <x v="7"/>
    <x v="20"/>
    <x v="3"/>
    <x v="0"/>
    <s v="Sheri Gordon"/>
    <x v="0"/>
    <x v="24"/>
    <n v="30318"/>
    <s v="FUR-CH-10000553"/>
    <x v="0"/>
    <s v="Chairs"/>
    <s v="Metal Folding Chairs, Beige, 4/Carton"/>
    <n v="48000"/>
    <x v="0"/>
    <x v="47"/>
    <n v="0"/>
    <n v="0"/>
    <n v="96000"/>
  </r>
  <r>
    <n v="3655"/>
    <s v="CA-2014-168473"/>
    <d v="2014-12-26T00:00:00"/>
    <x v="2"/>
    <x v="4"/>
    <x v="20"/>
    <x v="1"/>
    <x v="0"/>
    <s v="Tracy Blumstein"/>
    <x v="0"/>
    <x v="21"/>
    <n v="10009"/>
    <s v="OFF-ST-10000563"/>
    <x v="1"/>
    <s v="Storage"/>
    <s v="Fellowes Bankers Box Stor/Drawer Steel Plus"/>
    <n v="103000"/>
    <x v="4"/>
    <x v="478"/>
    <n v="0"/>
    <n v="0"/>
    <n v="618000"/>
  </r>
  <r>
    <n v="3656"/>
    <s v="CA-2017-168389"/>
    <d v="2017-12-11T00:00:00"/>
    <x v="3"/>
    <x v="4"/>
    <x v="2"/>
    <x v="1"/>
    <x v="3"/>
    <s v="Darrin Van Huff"/>
    <x v="1"/>
    <x v="4"/>
    <n v="32216"/>
    <s v="FUR-TA-10004289"/>
    <x v="0"/>
    <s v="Tables"/>
    <s v="BoxOffice By Design Rectangular and Half-Moon Meeting Room Tables"/>
    <n v="219000"/>
    <x v="4"/>
    <x v="532"/>
    <n v="0.45"/>
    <n v="591300"/>
    <n v="722700"/>
  </r>
  <r>
    <n v="3657"/>
    <s v="CA-2014-130421"/>
    <d v="2014-03-03T00:00:00"/>
    <x v="2"/>
    <x v="10"/>
    <x v="21"/>
    <x v="4"/>
    <x v="0"/>
    <s v="Sam Craven"/>
    <x v="0"/>
    <x v="29"/>
    <n v="77095"/>
    <s v="OFF-AP-10002534"/>
    <x v="1"/>
    <s v="Appliances"/>
    <s v="3.6 Cubic Foot Counter Height Office Refrigerator"/>
    <n v="295000"/>
    <x v="3"/>
    <x v="1071"/>
    <n v="0.8"/>
    <n v="708000"/>
    <n v="177000"/>
  </r>
  <r>
    <n v="3658"/>
    <s v="CA-2017-142125"/>
    <d v="2017-10-21T00:00:00"/>
    <x v="3"/>
    <x v="2"/>
    <x v="30"/>
    <x v="1"/>
    <x v="4"/>
    <s v="Jennifer Braxton"/>
    <x v="1"/>
    <x v="22"/>
    <n v="53209"/>
    <s v="OFF-BI-10000301"/>
    <x v="1"/>
    <s v="Binders"/>
    <s v="GBC Instant Report Kit"/>
    <n v="6000"/>
    <x v="4"/>
    <x v="239"/>
    <n v="0"/>
    <n v="0"/>
    <n v="36000"/>
  </r>
  <r>
    <n v="3659"/>
    <s v="CA-2017-141138"/>
    <d v="2017-11-10T00:00:00"/>
    <x v="3"/>
    <x v="0"/>
    <x v="13"/>
    <x v="0"/>
    <x v="1"/>
    <s v="Gary Hwang"/>
    <x v="0"/>
    <x v="20"/>
    <n v="95351"/>
    <s v="TEC-AC-10001772"/>
    <x v="2"/>
    <s v="Accessories"/>
    <s v="Memorex Mini Travel Drive 16 GB USB 2.0 Flash Drive"/>
    <n v="64000"/>
    <x v="2"/>
    <x v="516"/>
    <n v="0"/>
    <n v="0"/>
    <n v="448000"/>
  </r>
  <r>
    <n v="3660"/>
    <s v="CA-2017-152135"/>
    <d v="2017-03-16T00:00:00"/>
    <x v="3"/>
    <x v="10"/>
    <x v="9"/>
    <x v="3"/>
    <x v="0"/>
    <s v="Matthew Grinstein"/>
    <x v="2"/>
    <x v="9"/>
    <n v="44107"/>
    <s v="TEC-PH-10003505"/>
    <x v="2"/>
    <s v="Phones"/>
    <s v="Geemarc AmpliPOWER60"/>
    <n v="279000"/>
    <x v="7"/>
    <x v="926"/>
    <n v="0.4"/>
    <n v="892800"/>
    <n v="1339200"/>
  </r>
  <r>
    <n v="3661"/>
    <s v="CA-2016-151974"/>
    <d v="2016-09-22T00:00:00"/>
    <x v="0"/>
    <x v="8"/>
    <x v="6"/>
    <x v="1"/>
    <x v="0"/>
    <s v="Robert Dilbeck"/>
    <x v="2"/>
    <x v="34"/>
    <n v="19134"/>
    <s v="OFF-LA-10004484"/>
    <x v="1"/>
    <s v="Labels"/>
    <s v="Avery 476"/>
    <n v="13000"/>
    <x v="1"/>
    <x v="193"/>
    <n v="0.2"/>
    <n v="13000"/>
    <n v="52000"/>
  </r>
  <r>
    <n v="3662"/>
    <s v="CA-2017-154102"/>
    <d v="2017-02-06T00:00:00"/>
    <x v="3"/>
    <x v="11"/>
    <x v="24"/>
    <x v="2"/>
    <x v="4"/>
    <s v="Skye Norling"/>
    <x v="2"/>
    <x v="8"/>
    <n v="94109"/>
    <s v="OFF-PA-10001593"/>
    <x v="1"/>
    <s v="Paper"/>
    <s v="Xerox 1947"/>
    <n v="20000"/>
    <x v="1"/>
    <x v="34"/>
    <n v="0"/>
    <n v="0"/>
    <n v="100000"/>
  </r>
  <r>
    <n v="3663"/>
    <s v="CA-2015-139780"/>
    <d v="2015-12-31T00:00:00"/>
    <x v="1"/>
    <x v="4"/>
    <x v="23"/>
    <x v="2"/>
    <x v="0"/>
    <s v="Anna Häberlin"/>
    <x v="1"/>
    <x v="25"/>
    <n v="48205"/>
    <s v="OFF-BI-10004139"/>
    <x v="1"/>
    <s v="Binders"/>
    <s v="Fellowes Presentation Covers for Comb Binding Machines"/>
    <n v="18000"/>
    <x v="7"/>
    <x v="11"/>
    <n v="0"/>
    <n v="0"/>
    <n v="144000"/>
  </r>
  <r>
    <n v="3664"/>
    <s v="CA-2016-114748"/>
    <d v="2016-10-09T00:00:00"/>
    <x v="0"/>
    <x v="2"/>
    <x v="3"/>
    <x v="2"/>
    <x v="0"/>
    <s v="Maria Zettner"/>
    <x v="2"/>
    <x v="31"/>
    <n v="85023"/>
    <s v="OFF-AR-10001315"/>
    <x v="1"/>
    <s v="Art"/>
    <s v="Newell 310"/>
    <n v="6000"/>
    <x v="8"/>
    <x v="33"/>
    <n v="0.2"/>
    <n v="1200"/>
    <n v="4800"/>
  </r>
  <r>
    <n v="3665"/>
    <s v="US-2014-115189"/>
    <d v="2014-12-30T00:00:00"/>
    <x v="2"/>
    <x v="4"/>
    <x v="17"/>
    <x v="0"/>
    <x v="4"/>
    <s v="Alex Russell"/>
    <x v="1"/>
    <x v="34"/>
    <n v="19143"/>
    <s v="TEC-PH-10002170"/>
    <x v="2"/>
    <s v="Phones"/>
    <s v="ClearSounds CSC500 Amplified Spirit Phone Corded phone"/>
    <n v="280000"/>
    <x v="4"/>
    <x v="339"/>
    <n v="0.4"/>
    <n v="672000"/>
    <n v="1008000"/>
  </r>
  <r>
    <n v="3666"/>
    <s v="CA-2016-163594"/>
    <d v="2016-04-12T00:00:00"/>
    <x v="0"/>
    <x v="3"/>
    <x v="1"/>
    <x v="2"/>
    <x v="3"/>
    <s v="Jason Fortune-"/>
    <x v="0"/>
    <x v="23"/>
    <n v="90036"/>
    <s v="OFF-PA-10000809"/>
    <x v="1"/>
    <s v="Paper"/>
    <s v="Xerox 206"/>
    <n v="20000"/>
    <x v="3"/>
    <x v="31"/>
    <n v="0"/>
    <n v="0"/>
    <n v="60000"/>
  </r>
  <r>
    <n v="3667"/>
    <s v="CA-2016-127243"/>
    <d v="2016-11-28T00:00:00"/>
    <x v="0"/>
    <x v="0"/>
    <x v="22"/>
    <x v="2"/>
    <x v="4"/>
    <s v="David Smith"/>
    <x v="1"/>
    <x v="21"/>
    <n v="19140"/>
    <s v="TEC-PH-10004539"/>
    <x v="2"/>
    <s v="Phones"/>
    <s v="Wireless Extenders zBoost YX545 SOHO Signal Booster"/>
    <n v="1323000"/>
    <x v="3"/>
    <x v="402"/>
    <n v="0.4"/>
    <n v="1587600"/>
    <n v="2381400"/>
  </r>
  <r>
    <n v="3668"/>
    <s v="CA-2017-161851"/>
    <d v="2017-04-15T00:00:00"/>
    <x v="3"/>
    <x v="3"/>
    <x v="4"/>
    <x v="2"/>
    <x v="4"/>
    <s v="Bart Pistole"/>
    <x v="1"/>
    <x v="0"/>
    <n v="33180"/>
    <s v="OFF-BI-10004654"/>
    <x v="1"/>
    <s v="Binders"/>
    <s v="VariCap6 Expandable Binder"/>
    <n v="5000"/>
    <x v="3"/>
    <x v="110"/>
    <n v="0.7"/>
    <n v="10500"/>
    <n v="4500"/>
  </r>
  <r>
    <n v="3669"/>
    <s v="CA-2015-110345"/>
    <d v="2015-03-09T00:00:00"/>
    <x v="1"/>
    <x v="10"/>
    <x v="3"/>
    <x v="0"/>
    <x v="0"/>
    <s v="Toby Gnade"/>
    <x v="0"/>
    <x v="5"/>
    <n v="27604"/>
    <s v="OFF-LA-10001175"/>
    <x v="1"/>
    <s v="Labels"/>
    <s v="Avery 514"/>
    <n v="15000"/>
    <x v="0"/>
    <x v="1"/>
    <n v="0.2"/>
    <n v="6000"/>
    <n v="24000"/>
  </r>
  <r>
    <n v="3670"/>
    <s v="CA-2014-107769"/>
    <d v="2014-10-28T00:00:00"/>
    <x v="2"/>
    <x v="2"/>
    <x v="22"/>
    <x v="2"/>
    <x v="0"/>
    <s v="Bill Tyler"/>
    <x v="1"/>
    <x v="26"/>
    <n v="67846"/>
    <s v="TEC-PH-10001336"/>
    <x v="2"/>
    <s v="Phones"/>
    <s v="Digium D40 VoIP phone"/>
    <n v="258000"/>
    <x v="0"/>
    <x v="467"/>
    <n v="0"/>
    <n v="0"/>
    <n v="516000"/>
  </r>
  <r>
    <n v="3671"/>
    <s v="US-2017-123862"/>
    <d v="2017-01-07T00:00:00"/>
    <x v="3"/>
    <x v="9"/>
    <x v="29"/>
    <x v="2"/>
    <x v="4"/>
    <s v="Jamie Frazer"/>
    <x v="0"/>
    <x v="7"/>
    <n v="90805"/>
    <s v="OFF-ST-10000760"/>
    <x v="1"/>
    <s v="Storage"/>
    <s v="Eldon Fold 'N Roll Cart System"/>
    <n v="56000"/>
    <x v="10"/>
    <x v="431"/>
    <n v="0"/>
    <n v="0"/>
    <n v="616000"/>
  </r>
  <r>
    <n v="3672"/>
    <s v="CA-2017-100580"/>
    <d v="2017-08-13T00:00:00"/>
    <x v="3"/>
    <x v="6"/>
    <x v="7"/>
    <x v="1"/>
    <x v="4"/>
    <s v="Michael Kennedy"/>
    <x v="1"/>
    <x v="11"/>
    <n v="92037"/>
    <s v="OFF-BI-10000069"/>
    <x v="1"/>
    <s v="Binders"/>
    <s v="GBC Prepunched Paper, 19-Hole, for Binding Systems, 24-lb"/>
    <n v="37000"/>
    <x v="3"/>
    <x v="176"/>
    <n v="0.2"/>
    <n v="22200"/>
    <n v="88800"/>
  </r>
  <r>
    <n v="3673"/>
    <s v="US-2017-145597"/>
    <d v="2017-11-02T00:00:00"/>
    <x v="3"/>
    <x v="0"/>
    <x v="28"/>
    <x v="0"/>
    <x v="0"/>
    <s v="Greg Guthrie"/>
    <x v="1"/>
    <x v="9"/>
    <n v="61701"/>
    <s v="OFF-AR-10001958"/>
    <x v="1"/>
    <s v="Art"/>
    <s v="Stanley Bostitch Contemporary Electric Pencil Sharpeners"/>
    <n v="28000"/>
    <x v="6"/>
    <x v="8"/>
    <n v="0.2"/>
    <n v="22400"/>
    <n v="89600"/>
  </r>
  <r>
    <n v="3674"/>
    <s v="CA-2014-132787"/>
    <d v="2014-09-19T00:00:00"/>
    <x v="2"/>
    <x v="8"/>
    <x v="12"/>
    <x v="1"/>
    <x v="4"/>
    <s v="Mike Caudle"/>
    <x v="1"/>
    <x v="17"/>
    <n v="98115"/>
    <s v="OFF-ST-10001321"/>
    <x v="1"/>
    <s v="Storage"/>
    <s v="Decoflex Hanging Personal Folder File, Blue"/>
    <n v="31000"/>
    <x v="4"/>
    <x v="223"/>
    <n v="0"/>
    <n v="0"/>
    <n v="186000"/>
  </r>
  <r>
    <n v="3675"/>
    <s v="CA-2015-136224"/>
    <d v="2015-05-31T00:00:00"/>
    <x v="1"/>
    <x v="5"/>
    <x v="23"/>
    <x v="3"/>
    <x v="0"/>
    <s v="Muhammed Lee"/>
    <x v="0"/>
    <x v="4"/>
    <n v="28314"/>
    <s v="OFF-AR-10003504"/>
    <x v="1"/>
    <s v="Art"/>
    <s v="Newell 347"/>
    <n v="13000"/>
    <x v="3"/>
    <x v="136"/>
    <n v="0.2"/>
    <n v="7800"/>
    <n v="31200"/>
  </r>
  <r>
    <n v="3676"/>
    <s v="CA-2016-105732"/>
    <d v="2016-09-13T00:00:00"/>
    <x v="0"/>
    <x v="8"/>
    <x v="7"/>
    <x v="2"/>
    <x v="0"/>
    <s v="Alejandro Grove"/>
    <x v="0"/>
    <x v="32"/>
    <n v="68104"/>
    <s v="OFF-ST-10000419"/>
    <x v="1"/>
    <s v="Storage"/>
    <s v="Rogers Jumbo File, Granite"/>
    <n v="41000"/>
    <x v="3"/>
    <x v="221"/>
    <n v="0"/>
    <n v="0"/>
    <n v="123000"/>
  </r>
  <r>
    <n v="3677"/>
    <s v="CA-2017-108035"/>
    <d v="2017-11-29T00:00:00"/>
    <x v="3"/>
    <x v="0"/>
    <x v="25"/>
    <x v="3"/>
    <x v="0"/>
    <s v="Ted Trevino"/>
    <x v="0"/>
    <x v="26"/>
    <n v="37421"/>
    <s v="FUR-CH-10000454"/>
    <x v="0"/>
    <s v="Chairs"/>
    <s v="Hon Deluxe Fabric Upholstered Stacking Chairs, Rounded Back"/>
    <n v="659000"/>
    <x v="0"/>
    <x v="1072"/>
    <n v="0.2"/>
    <n v="263600"/>
    <n v="1054400"/>
  </r>
  <r>
    <n v="3678"/>
    <s v="CA-2017-160031"/>
    <d v="2017-12-04T00:00:00"/>
    <x v="3"/>
    <x v="4"/>
    <x v="18"/>
    <x v="1"/>
    <x v="0"/>
    <s v="Larry Tron"/>
    <x v="0"/>
    <x v="24"/>
    <n v="45014"/>
    <s v="OFF-PA-10000241"/>
    <x v="1"/>
    <s v="Paper"/>
    <s v="IBM Multi-Purpose Copy Paper, 8 1/2 x 11&quot;, Case"/>
    <n v="25000"/>
    <x v="3"/>
    <x v="36"/>
    <n v="0.2"/>
    <n v="15000"/>
    <n v="60000"/>
  </r>
  <r>
    <n v="3679"/>
    <s v="CA-2017-147844"/>
    <d v="2017-05-02T00:00:00"/>
    <x v="3"/>
    <x v="5"/>
    <x v="28"/>
    <x v="1"/>
    <x v="0"/>
    <s v="Dorothy Dickinson"/>
    <x v="0"/>
    <x v="24"/>
    <n v="90049"/>
    <s v="OFF-PA-10003016"/>
    <x v="1"/>
    <s v="Paper"/>
    <s v="Adams &quot;While You Were Out&quot; Message Pads"/>
    <n v="16000"/>
    <x v="1"/>
    <x v="191"/>
    <n v="0"/>
    <n v="0"/>
    <n v="80000"/>
  </r>
  <r>
    <n v="3680"/>
    <s v="CA-2016-110975"/>
    <d v="2016-12-25T00:00:00"/>
    <x v="0"/>
    <x v="4"/>
    <x v="10"/>
    <x v="3"/>
    <x v="4"/>
    <s v="Darren Budd"/>
    <x v="1"/>
    <x v="32"/>
    <n v="10024"/>
    <s v="FUR-TA-10002958"/>
    <x v="0"/>
    <s v="Tables"/>
    <s v="Bevis Oval Conference Table, Walnut"/>
    <n v="653000"/>
    <x v="0"/>
    <x v="834"/>
    <n v="0.4"/>
    <n v="522400"/>
    <n v="783600"/>
  </r>
  <r>
    <n v="3681"/>
    <s v="CA-2014-141649"/>
    <d v="2014-09-30T00:00:00"/>
    <x v="2"/>
    <x v="8"/>
    <x v="17"/>
    <x v="3"/>
    <x v="0"/>
    <s v="Dario Medina"/>
    <x v="1"/>
    <x v="4"/>
    <n v="45014"/>
    <s v="OFF-AP-10003217"/>
    <x v="1"/>
    <s v="Appliances"/>
    <s v="Eureka Sanitaire  Commercial Upright"/>
    <n v="67000"/>
    <x v="4"/>
    <x v="1045"/>
    <n v="0.2"/>
    <n v="80400"/>
    <n v="321600"/>
  </r>
  <r>
    <n v="3682"/>
    <s v="CA-2014-124807"/>
    <d v="2014-07-12T00:00:00"/>
    <x v="2"/>
    <x v="7"/>
    <x v="1"/>
    <x v="1"/>
    <x v="2"/>
    <s v="Max Engle"/>
    <x v="0"/>
    <x v="28"/>
    <n v="60610"/>
    <s v="OFF-PA-10001526"/>
    <x v="1"/>
    <s v="Paper"/>
    <s v="Xerox 1949"/>
    <n v="5000"/>
    <x v="5"/>
    <x v="106"/>
    <n v="0.2"/>
    <n v="9000"/>
    <n v="36000"/>
  </r>
  <r>
    <n v="3683"/>
    <s v="CA-2016-110009"/>
    <d v="2016-09-08T00:00:00"/>
    <x v="0"/>
    <x v="8"/>
    <x v="0"/>
    <x v="0"/>
    <x v="0"/>
    <s v="Toby Ritter"/>
    <x v="0"/>
    <x v="4"/>
    <n v="98103"/>
    <s v="FUR-FU-10003039"/>
    <x v="0"/>
    <s v="Furnishings"/>
    <s v="Howard Miller 11-1/2&quot; Diameter Grantwood Wall Clock"/>
    <n v="35000"/>
    <x v="8"/>
    <x v="188"/>
    <n v="0"/>
    <n v="0"/>
    <n v="35000"/>
  </r>
  <r>
    <n v="3684"/>
    <s v="CA-2017-168172"/>
    <d v="2017-08-06T00:00:00"/>
    <x v="3"/>
    <x v="6"/>
    <x v="24"/>
    <x v="2"/>
    <x v="0"/>
    <s v="Shahid Hopkins"/>
    <x v="0"/>
    <x v="28"/>
    <n v="10011"/>
    <s v="OFF-SU-10002573"/>
    <x v="1"/>
    <s v="Supplies"/>
    <s v="Acme 10&quot; Easy Grip Assistive Scissors"/>
    <n v="71000"/>
    <x v="6"/>
    <x v="137"/>
    <n v="0"/>
    <n v="0"/>
    <n v="284000"/>
  </r>
  <r>
    <n v="3685"/>
    <s v="CA-2015-100146"/>
    <d v="2015-05-14T00:00:00"/>
    <x v="1"/>
    <x v="5"/>
    <x v="19"/>
    <x v="3"/>
    <x v="0"/>
    <s v="Claudia Bergmann"/>
    <x v="1"/>
    <x v="9"/>
    <n v="93010"/>
    <s v="FUR-BO-10004015"/>
    <x v="0"/>
    <s v="Bookcases"/>
    <s v="Bush Andora Bookcase, Maple/Graphite Gray Finish"/>
    <n v="192000"/>
    <x v="1"/>
    <x v="169"/>
    <n v="0.15"/>
    <n v="144000"/>
    <n v="816000"/>
  </r>
  <r>
    <n v="3686"/>
    <s v="CA-2017-152079"/>
    <d v="2017-01-20T00:00:00"/>
    <x v="3"/>
    <x v="9"/>
    <x v="14"/>
    <x v="0"/>
    <x v="4"/>
    <s v="Maris LaWare"/>
    <x v="0"/>
    <x v="5"/>
    <n v="60653"/>
    <s v="OFF-LA-10001613"/>
    <x v="1"/>
    <s v="Labels"/>
    <s v="Avery File Folder Labels"/>
    <n v="5000"/>
    <x v="1"/>
    <x v="475"/>
    <n v="0.2"/>
    <n v="5000"/>
    <n v="20000"/>
  </r>
  <r>
    <n v="3687"/>
    <s v="CA-2016-129728"/>
    <d v="2016-05-30T00:00:00"/>
    <x v="0"/>
    <x v="5"/>
    <x v="17"/>
    <x v="0"/>
    <x v="4"/>
    <s v="Jason Gross"/>
    <x v="1"/>
    <x v="16"/>
    <n v="90032"/>
    <s v="FUR-FU-10003247"/>
    <x v="0"/>
    <s v="Furnishings"/>
    <s v="36X48 HARDFLOOR CHAIRMAT"/>
    <n v="42000"/>
    <x v="7"/>
    <x v="89"/>
    <n v="0"/>
    <n v="0"/>
    <n v="336000"/>
  </r>
  <r>
    <n v="3688"/>
    <s v="CA-2014-121769"/>
    <d v="2014-04-08T00:00:00"/>
    <x v="2"/>
    <x v="3"/>
    <x v="0"/>
    <x v="2"/>
    <x v="4"/>
    <s v="John Stevenson"/>
    <x v="0"/>
    <x v="8"/>
    <n v="43615"/>
    <s v="FUR-TA-10004442"/>
    <x v="0"/>
    <s v="Tables"/>
    <s v="Riverside Furniture Stanwyck Manor Table Series"/>
    <n v="173000"/>
    <x v="8"/>
    <x v="1073"/>
    <n v="0.4"/>
    <n v="69200"/>
    <n v="103800"/>
  </r>
  <r>
    <n v="3689"/>
    <s v="CA-2014-103058"/>
    <d v="2014-07-23T00:00:00"/>
    <x v="2"/>
    <x v="7"/>
    <x v="27"/>
    <x v="3"/>
    <x v="0"/>
    <s v="Alejandro Grove"/>
    <x v="0"/>
    <x v="27"/>
    <n v="10011"/>
    <s v="TEC-AC-10001314"/>
    <x v="2"/>
    <s v="Accessories"/>
    <s v="Case Logic 2.4GHz Wireless Keyboard"/>
    <n v="100000"/>
    <x v="0"/>
    <x v="282"/>
    <n v="0"/>
    <n v="0"/>
    <n v="200000"/>
  </r>
  <r>
    <n v="3690"/>
    <s v="CA-2017-121125"/>
    <d v="2017-05-30T00:00:00"/>
    <x v="3"/>
    <x v="5"/>
    <x v="17"/>
    <x v="2"/>
    <x v="0"/>
    <s v="Michael Granlund"/>
    <x v="2"/>
    <x v="14"/>
    <n v="97224"/>
    <s v="TEC-PH-10001619"/>
    <x v="2"/>
    <s v="Phones"/>
    <s v="LG G3"/>
    <n v="471000"/>
    <x v="8"/>
    <x v="1074"/>
    <n v="0.2"/>
    <n v="94200"/>
    <n v="376800"/>
  </r>
  <r>
    <n v="3691"/>
    <s v="US-2016-114013"/>
    <d v="2016-03-13T00:00:00"/>
    <x v="0"/>
    <x v="10"/>
    <x v="7"/>
    <x v="4"/>
    <x v="4"/>
    <s v="Stewart Carmichael"/>
    <x v="1"/>
    <x v="33"/>
    <n v="19134"/>
    <s v="FUR-CH-10004287"/>
    <x v="0"/>
    <s v="Chairs"/>
    <s v="SAFCO Arco Folding Chair"/>
    <n v="884000"/>
    <x v="0"/>
    <x v="1075"/>
    <n v="0.3"/>
    <n v="530400"/>
    <n v="1237600"/>
  </r>
  <r>
    <n v="3692"/>
    <s v="CA-2017-135069"/>
    <d v="2017-04-10T00:00:00"/>
    <x v="3"/>
    <x v="3"/>
    <x v="13"/>
    <x v="1"/>
    <x v="4"/>
    <s v="Bruce Stewart"/>
    <x v="0"/>
    <x v="25"/>
    <n v="19143"/>
    <s v="OFF-AP-10000026"/>
    <x v="1"/>
    <s v="Appliances"/>
    <s v="Tripp Lite Isotel 6 Outlet Surge Protector with Fax/Modem Protection"/>
    <n v="122000"/>
    <x v="6"/>
    <x v="1076"/>
    <n v="0.2"/>
    <n v="97600"/>
    <n v="390400"/>
  </r>
  <r>
    <n v="3693"/>
    <s v="CA-2016-101693"/>
    <d v="2016-06-25T00:00:00"/>
    <x v="0"/>
    <x v="1"/>
    <x v="10"/>
    <x v="3"/>
    <x v="0"/>
    <s v="Logan Currie"/>
    <x v="0"/>
    <x v="19"/>
    <n v="77070"/>
    <s v="FUR-CH-10001146"/>
    <x v="0"/>
    <s v="Chairs"/>
    <s v="Global Value Mid-Back Manager's Chair, Gray"/>
    <n v="214000"/>
    <x v="0"/>
    <x v="57"/>
    <n v="0.3"/>
    <n v="128400"/>
    <n v="299600"/>
  </r>
  <r>
    <n v="3694"/>
    <s v="US-2014-164763"/>
    <d v="2014-03-17T00:00:00"/>
    <x v="2"/>
    <x v="10"/>
    <x v="11"/>
    <x v="0"/>
    <x v="0"/>
    <s v="Mark Haberlin"/>
    <x v="1"/>
    <x v="15"/>
    <n v="39212"/>
    <s v="OFF-BI-10000605"/>
    <x v="1"/>
    <s v="Binders"/>
    <s v="Acco Pressboard Covers with Storage Hooks, 9 1/2&quot; x 11&quot;, Executive Red"/>
    <n v="16000"/>
    <x v="3"/>
    <x v="4"/>
    <n v="0"/>
    <n v="0"/>
    <n v="48000"/>
  </r>
  <r>
    <n v="3695"/>
    <s v="CA-2014-161249"/>
    <d v="2014-08-09T00:00:00"/>
    <x v="2"/>
    <x v="6"/>
    <x v="3"/>
    <x v="1"/>
    <x v="4"/>
    <s v="Roger Demir"/>
    <x v="0"/>
    <x v="18"/>
    <n v="85023"/>
    <s v="OFF-FA-10004838"/>
    <x v="1"/>
    <s v="Fasteners"/>
    <s v="Super Bands, 12/Pack"/>
    <n v="5000"/>
    <x v="3"/>
    <x v="110"/>
    <n v="0.2"/>
    <n v="3000"/>
    <n v="12000"/>
  </r>
  <r>
    <n v="3696"/>
    <s v="CA-2015-148180"/>
    <d v="2015-07-26T00:00:00"/>
    <x v="1"/>
    <x v="7"/>
    <x v="20"/>
    <x v="1"/>
    <x v="4"/>
    <s v="Bart Pistole"/>
    <x v="1"/>
    <x v="5"/>
    <n v="93030"/>
    <s v="OFF-BI-10000605"/>
    <x v="1"/>
    <s v="Binders"/>
    <s v="Acco Pressboard Covers with Storage Hooks, 9 1/2&quot; x 11&quot;, Executive Red"/>
    <n v="16000"/>
    <x v="3"/>
    <x v="4"/>
    <n v="0.2"/>
    <n v="9600"/>
    <n v="38400"/>
  </r>
  <r>
    <n v="3697"/>
    <s v="CA-2014-165568"/>
    <d v="2014-02-15T00:00:00"/>
    <x v="2"/>
    <x v="11"/>
    <x v="4"/>
    <x v="1"/>
    <x v="0"/>
    <s v="Barry Französisch"/>
    <x v="1"/>
    <x v="9"/>
    <n v="98105"/>
    <s v="OFF-BI-10001031"/>
    <x v="1"/>
    <s v="Binders"/>
    <s v="Pressboard Data Binders by Wilson Jones"/>
    <n v="13000"/>
    <x v="1"/>
    <x v="193"/>
    <n v="0.2"/>
    <n v="13000"/>
    <n v="52000"/>
  </r>
  <r>
    <n v="3698"/>
    <s v="CA-2015-145457"/>
    <d v="2015-03-24T00:00:00"/>
    <x v="1"/>
    <x v="10"/>
    <x v="16"/>
    <x v="0"/>
    <x v="0"/>
    <s v="Cathy Prescott"/>
    <x v="1"/>
    <x v="15"/>
    <n v="98042"/>
    <s v="FUR-FU-10003832"/>
    <x v="0"/>
    <s v="Furnishings"/>
    <s v="Eldon Expressions Punched Metal &amp; Wood Desk Accessories, Black &amp; Cherry"/>
    <n v="57000"/>
    <x v="1"/>
    <x v="699"/>
    <n v="0"/>
    <n v="0"/>
    <n v="285000"/>
  </r>
  <r>
    <n v="3699"/>
    <s v="US-2017-163657"/>
    <d v="2017-09-02T00:00:00"/>
    <x v="3"/>
    <x v="8"/>
    <x v="28"/>
    <x v="2"/>
    <x v="0"/>
    <s v="Janet Lee"/>
    <x v="0"/>
    <x v="2"/>
    <n v="90049"/>
    <s v="OFF-BI-10000138"/>
    <x v="1"/>
    <s v="Binders"/>
    <s v="Acco Translucent Poly Ring Binders"/>
    <n v="12000"/>
    <x v="1"/>
    <x v="31"/>
    <n v="0.2"/>
    <n v="12000"/>
    <n v="48000"/>
  </r>
  <r>
    <n v="3700"/>
    <s v="CA-2015-120446"/>
    <d v="2015-11-16T00:00:00"/>
    <x v="1"/>
    <x v="0"/>
    <x v="9"/>
    <x v="0"/>
    <x v="0"/>
    <s v="John Grady"/>
    <x v="1"/>
    <x v="30"/>
    <n v="92105"/>
    <s v="OFF-LA-10003148"/>
    <x v="1"/>
    <s v="Labels"/>
    <s v="Avery 51"/>
    <n v="19000"/>
    <x v="3"/>
    <x v="211"/>
    <n v="0"/>
    <n v="0"/>
    <n v="57000"/>
  </r>
  <r>
    <n v="3701"/>
    <s v="CA-2014-109932"/>
    <d v="2014-12-09T00:00:00"/>
    <x v="2"/>
    <x v="4"/>
    <x v="3"/>
    <x v="1"/>
    <x v="3"/>
    <s v="Victoria Pisteka"/>
    <x v="1"/>
    <x v="7"/>
    <n v="78521"/>
    <s v="OFF-PA-10001804"/>
    <x v="1"/>
    <s v="Paper"/>
    <s v="Xerox 195"/>
    <n v="21000"/>
    <x v="0"/>
    <x v="90"/>
    <n v="0.2"/>
    <n v="8400"/>
    <n v="33600"/>
  </r>
  <r>
    <n v="3702"/>
    <s v="CA-2017-127474"/>
    <d v="2017-02-03T00:00:00"/>
    <x v="3"/>
    <x v="11"/>
    <x v="21"/>
    <x v="2"/>
    <x v="0"/>
    <s v="Ross DeVincentis"/>
    <x v="2"/>
    <x v="24"/>
    <n v="60610"/>
    <s v="OFF-PA-10001166"/>
    <x v="1"/>
    <s v="Paper"/>
    <s v="Xerox 2"/>
    <n v="16000"/>
    <x v="8"/>
    <x v="78"/>
    <n v="0.2"/>
    <n v="3200"/>
    <n v="12800"/>
  </r>
  <r>
    <n v="3703"/>
    <s v="CA-2017-115448"/>
    <d v="2017-11-11T00:00:00"/>
    <x v="3"/>
    <x v="0"/>
    <x v="2"/>
    <x v="3"/>
    <x v="0"/>
    <s v="Michelle Huthwaite"/>
    <x v="0"/>
    <x v="28"/>
    <n v="37918"/>
    <s v="FUR-FU-10004090"/>
    <x v="0"/>
    <s v="Furnishings"/>
    <s v="Executive Impressions 14&quot; Contract Wall Clock"/>
    <n v="23000"/>
    <x v="1"/>
    <x v="174"/>
    <n v="0.2"/>
    <n v="23000"/>
    <n v="92000"/>
  </r>
  <r>
    <n v="3704"/>
    <s v="CA-2017-105669"/>
    <d v="2017-09-17T00:00:00"/>
    <x v="3"/>
    <x v="8"/>
    <x v="11"/>
    <x v="1"/>
    <x v="0"/>
    <s v="Sanjit Jacobs"/>
    <x v="2"/>
    <x v="18"/>
    <n v="77036"/>
    <s v="OFF-AR-10000390"/>
    <x v="1"/>
    <s v="Art"/>
    <s v="Newell Chalk Holder"/>
    <n v="17000"/>
    <x v="3"/>
    <x v="388"/>
    <n v="0.2"/>
    <n v="10200"/>
    <n v="40800"/>
  </r>
  <r>
    <n v="3705"/>
    <s v="CA-2017-134796"/>
    <d v="2017-06-25T00:00:00"/>
    <x v="3"/>
    <x v="1"/>
    <x v="10"/>
    <x v="1"/>
    <x v="4"/>
    <s v="Fred McMath"/>
    <x v="0"/>
    <x v="13"/>
    <n v="60440"/>
    <s v="TEC-PH-10003505"/>
    <x v="2"/>
    <s v="Phones"/>
    <s v="Geemarc AmpliPOWER60"/>
    <n v="279000"/>
    <x v="0"/>
    <x v="454"/>
    <n v="0.2"/>
    <n v="111600"/>
    <n v="446400"/>
  </r>
  <r>
    <n v="3706"/>
    <s v="CA-2016-137743"/>
    <d v="2016-07-30T00:00:00"/>
    <x v="0"/>
    <x v="7"/>
    <x v="17"/>
    <x v="1"/>
    <x v="0"/>
    <s v="Katherine Hughes"/>
    <x v="0"/>
    <x v="9"/>
    <n v="60623"/>
    <s v="OFF-LA-10003663"/>
    <x v="1"/>
    <s v="Labels"/>
    <s v="Avery 498"/>
    <n v="6000"/>
    <x v="6"/>
    <x v="13"/>
    <n v="0.2"/>
    <n v="4800"/>
    <n v="19200"/>
  </r>
  <r>
    <n v="3707"/>
    <s v="CA-2015-137974"/>
    <d v="2015-04-16T00:00:00"/>
    <x v="1"/>
    <x v="3"/>
    <x v="9"/>
    <x v="2"/>
    <x v="0"/>
    <s v="Lauren Leatherbury"/>
    <x v="0"/>
    <x v="32"/>
    <n v="22980"/>
    <s v="TEC-PH-10002033"/>
    <x v="2"/>
    <s v="Phones"/>
    <s v="Konftel 250 Conference phone - Charcoal black"/>
    <n v="570000"/>
    <x v="0"/>
    <x v="1077"/>
    <n v="0"/>
    <n v="0"/>
    <n v="1140000"/>
  </r>
  <r>
    <n v="3708"/>
    <s v="US-2015-136987"/>
    <d v="2015-04-11T00:00:00"/>
    <x v="1"/>
    <x v="3"/>
    <x v="2"/>
    <x v="2"/>
    <x v="0"/>
    <s v="Andy Reiter"/>
    <x v="0"/>
    <x v="21"/>
    <n v="90004"/>
    <s v="TEC-CO-10001943"/>
    <x v="2"/>
    <s v="Copiers"/>
    <s v="Canon PC-428 Personal Copier"/>
    <n v="1600000"/>
    <x v="6"/>
    <x v="1078"/>
    <n v="0.2"/>
    <n v="1280000"/>
    <n v="5120000"/>
  </r>
  <r>
    <n v="3709"/>
    <s v="CA-2015-138485"/>
    <d v="2015-02-27T00:00:00"/>
    <x v="1"/>
    <x v="11"/>
    <x v="8"/>
    <x v="3"/>
    <x v="0"/>
    <s v="Nora Paige"/>
    <x v="0"/>
    <x v="22"/>
    <n v="98105"/>
    <s v="TEC-AC-10002076"/>
    <x v="2"/>
    <s v="Accessories"/>
    <s v="Microsoft Natural Keyboard Elite"/>
    <n v="539000"/>
    <x v="5"/>
    <x v="1079"/>
    <n v="0"/>
    <n v="0"/>
    <n v="4851000"/>
  </r>
  <r>
    <n v="3710"/>
    <s v="CA-2016-103709"/>
    <d v="2016-09-08T00:00:00"/>
    <x v="0"/>
    <x v="8"/>
    <x v="0"/>
    <x v="4"/>
    <x v="0"/>
    <s v="Liz Preis"/>
    <x v="0"/>
    <x v="31"/>
    <n v="93277"/>
    <s v="OFF-AR-10003338"/>
    <x v="1"/>
    <s v="Art"/>
    <s v="Eberhard Faber 3 1/2&quot; Golf Pencils"/>
    <n v="6000"/>
    <x v="0"/>
    <x v="92"/>
    <n v="0"/>
    <n v="0"/>
    <n v="12000"/>
  </r>
  <r>
    <n v="3711"/>
    <s v="CA-2016-138282"/>
    <d v="2016-05-19T00:00:00"/>
    <x v="0"/>
    <x v="5"/>
    <x v="12"/>
    <x v="1"/>
    <x v="0"/>
    <s v="Anna Häberlin"/>
    <x v="1"/>
    <x v="12"/>
    <n v="90008"/>
    <s v="OFF-AP-10001366"/>
    <x v="1"/>
    <s v="Appliances"/>
    <s v="Staple holder"/>
    <n v="44000"/>
    <x v="7"/>
    <x v="357"/>
    <n v="0"/>
    <n v="0"/>
    <n v="352000"/>
  </r>
  <r>
    <n v="3712"/>
    <s v="CA-2017-148985"/>
    <d v="2017-11-11T00:00:00"/>
    <x v="3"/>
    <x v="0"/>
    <x v="2"/>
    <x v="0"/>
    <x v="4"/>
    <s v="Thomas Brumley"/>
    <x v="2"/>
    <x v="20"/>
    <n v="90045"/>
    <s v="FUR-FU-10001424"/>
    <x v="0"/>
    <s v="Furnishings"/>
    <s v="Dax Clear Box Frame"/>
    <n v="18000"/>
    <x v="6"/>
    <x v="126"/>
    <n v="0"/>
    <n v="0"/>
    <n v="72000"/>
  </r>
  <r>
    <n v="3713"/>
    <s v="CA-2014-138100"/>
    <d v="2014-09-15T00:00:00"/>
    <x v="2"/>
    <x v="8"/>
    <x v="4"/>
    <x v="3"/>
    <x v="0"/>
    <s v="Alex Avila"/>
    <x v="0"/>
    <x v="34"/>
    <n v="10011"/>
    <s v="OFF-PA-10000349"/>
    <x v="1"/>
    <s v="Paper"/>
    <s v="Easy-staple paper"/>
    <n v="20000"/>
    <x v="3"/>
    <x v="31"/>
    <n v="0"/>
    <n v="0"/>
    <n v="60000"/>
  </r>
  <r>
    <n v="3714"/>
    <s v="CA-2015-100734"/>
    <d v="2015-09-15T00:00:00"/>
    <x v="1"/>
    <x v="8"/>
    <x v="4"/>
    <x v="3"/>
    <x v="2"/>
    <s v="Ann Chong"/>
    <x v="1"/>
    <x v="12"/>
    <n v="19143"/>
    <s v="OFF-BI-10002609"/>
    <x v="1"/>
    <s v="Binders"/>
    <s v="Avery Hidden Tab Dividers for Binding Systems"/>
    <n v="2000"/>
    <x v="6"/>
    <x v="100"/>
    <n v="0.7"/>
    <n v="5600"/>
    <n v="2400"/>
  </r>
  <r>
    <n v="3715"/>
    <s v="CA-2016-139997"/>
    <d v="2016-07-01T00:00:00"/>
    <x v="0"/>
    <x v="7"/>
    <x v="26"/>
    <x v="1"/>
    <x v="0"/>
    <s v="Eugene Moren"/>
    <x v="2"/>
    <x v="32"/>
    <n v="84043"/>
    <s v="TEC-CO-10000971"/>
    <x v="2"/>
    <s v="Copiers"/>
    <s v="Hewlett Packard 310 Color Digital Copier"/>
    <n v="960000"/>
    <x v="1"/>
    <x v="281"/>
    <n v="0"/>
    <n v="0"/>
    <n v="4800000"/>
  </r>
  <r>
    <n v="3716"/>
    <s v="CA-2016-109652"/>
    <d v="2016-04-10T00:00:00"/>
    <x v="0"/>
    <x v="3"/>
    <x v="13"/>
    <x v="0"/>
    <x v="0"/>
    <s v="Quincy Jones"/>
    <x v="1"/>
    <x v="27"/>
    <n v="60653"/>
    <s v="OFF-AR-10000034"/>
    <x v="1"/>
    <s v="Art"/>
    <s v="BIC Brite Liner Grip Highlighters, Assorted, 5/Pack"/>
    <n v="4000"/>
    <x v="6"/>
    <x v="78"/>
    <n v="0.2"/>
    <n v="3200"/>
    <n v="12800"/>
  </r>
  <r>
    <n v="3717"/>
    <s v="CA-2014-167199"/>
    <d v="2014-01-06T00:00:00"/>
    <x v="2"/>
    <x v="9"/>
    <x v="24"/>
    <x v="3"/>
    <x v="3"/>
    <s v="Maria Etezadi"/>
    <x v="2"/>
    <x v="12"/>
    <n v="42420"/>
    <s v="FUR-CH-10004063"/>
    <x v="0"/>
    <s v="Chairs"/>
    <s v="Global Deluxe High-Back Manager's Chair"/>
    <n v="601000"/>
    <x v="5"/>
    <x v="1080"/>
    <n v="0"/>
    <n v="0"/>
    <n v="5409000"/>
  </r>
  <r>
    <n v="3718"/>
    <s v="CA-2016-124583"/>
    <d v="2016-09-01T00:00:00"/>
    <x v="0"/>
    <x v="8"/>
    <x v="26"/>
    <x v="0"/>
    <x v="4"/>
    <s v="Laurel Beltran"/>
    <x v="2"/>
    <x v="22"/>
    <n v="92646"/>
    <s v="OFF-EN-10002500"/>
    <x v="1"/>
    <s v="Envelopes"/>
    <s v="Globe Weis Peel &amp; Seel First Class Envelopes"/>
    <n v="13000"/>
    <x v="8"/>
    <x v="155"/>
    <n v="0"/>
    <n v="0"/>
    <n v="13000"/>
  </r>
  <r>
    <n v="3719"/>
    <s v="CA-2014-113964"/>
    <d v="2014-09-23T00:00:00"/>
    <x v="2"/>
    <x v="8"/>
    <x v="27"/>
    <x v="2"/>
    <x v="2"/>
    <s v="Julie Prescott"/>
    <x v="2"/>
    <x v="32"/>
    <n v="10011"/>
    <s v="OFF-BI-10004654"/>
    <x v="1"/>
    <s v="Binders"/>
    <s v="Avery Binding System Hidden Tab Executive Style Index Sets"/>
    <n v="5000"/>
    <x v="6"/>
    <x v="40"/>
    <n v="0.2"/>
    <n v="4000"/>
    <n v="16000"/>
  </r>
  <r>
    <n v="3720"/>
    <s v="CA-2014-129938"/>
    <d v="2014-12-15T00:00:00"/>
    <x v="2"/>
    <x v="4"/>
    <x v="4"/>
    <x v="0"/>
    <x v="0"/>
    <s v="Ed Braxton"/>
    <x v="1"/>
    <x v="19"/>
    <n v="19140"/>
    <s v="FUR-CH-10003774"/>
    <x v="0"/>
    <s v="Chairs"/>
    <s v="Global Wood Trimmed Manager's Task Chair, Khaki"/>
    <n v="319000"/>
    <x v="2"/>
    <x v="1081"/>
    <n v="0.3"/>
    <n v="669900"/>
    <n v="1563100"/>
  </r>
  <r>
    <n v="3721"/>
    <s v="CA-2017-135111"/>
    <d v="2017-12-28T00:00:00"/>
    <x v="3"/>
    <x v="4"/>
    <x v="22"/>
    <x v="4"/>
    <x v="0"/>
    <s v="Christopher Schild"/>
    <x v="2"/>
    <x v="35"/>
    <n v="58103"/>
    <s v="OFF-AR-10004707"/>
    <x v="1"/>
    <s v="Art"/>
    <s v="Staples in misc. colors"/>
    <n v="3000"/>
    <x v="8"/>
    <x v="93"/>
    <n v="0"/>
    <n v="0"/>
    <n v="3000"/>
  </r>
  <r>
    <n v="3722"/>
    <s v="US-2015-134558"/>
    <d v="2015-12-19T00:00:00"/>
    <x v="1"/>
    <x v="4"/>
    <x v="12"/>
    <x v="4"/>
    <x v="3"/>
    <s v="Peter McVee"/>
    <x v="2"/>
    <x v="24"/>
    <n v="3820"/>
    <s v="OFF-PA-10001184"/>
    <x v="1"/>
    <s v="Paper"/>
    <s v="Xerox 1903"/>
    <n v="18000"/>
    <x v="1"/>
    <x v="15"/>
    <n v="0"/>
    <n v="0"/>
    <n v="90000"/>
  </r>
  <r>
    <n v="3723"/>
    <s v="CA-2017-157196"/>
    <d v="2017-11-05T00:00:00"/>
    <x v="3"/>
    <x v="0"/>
    <x v="5"/>
    <x v="1"/>
    <x v="0"/>
    <s v="Anna Andreadi"/>
    <x v="0"/>
    <x v="21"/>
    <n v="92105"/>
    <s v="OFF-PA-10003172"/>
    <x v="1"/>
    <s v="Paper"/>
    <s v="Xerox 1996"/>
    <n v="13000"/>
    <x v="0"/>
    <x v="43"/>
    <n v="0"/>
    <n v="0"/>
    <n v="26000"/>
  </r>
  <r>
    <n v="3724"/>
    <s v="CA-2015-108672"/>
    <d v="2015-09-10T00:00:00"/>
    <x v="1"/>
    <x v="8"/>
    <x v="13"/>
    <x v="0"/>
    <x v="0"/>
    <s v="Frank Atkinson"/>
    <x v="1"/>
    <x v="34"/>
    <n v="90032"/>
    <s v="FUR-FU-10003799"/>
    <x v="0"/>
    <s v="Furnishings"/>
    <s v="Seth Thomas 13 1/2&quot; Wall Clock"/>
    <n v="72000"/>
    <x v="4"/>
    <x v="203"/>
    <n v="0"/>
    <n v="0"/>
    <n v="432000"/>
  </r>
  <r>
    <n v="3725"/>
    <s v="US-2017-118598"/>
    <d v="2017-11-16T00:00:00"/>
    <x v="3"/>
    <x v="0"/>
    <x v="9"/>
    <x v="2"/>
    <x v="0"/>
    <s v="Charlotte Melton"/>
    <x v="0"/>
    <x v="22"/>
    <n v="13501"/>
    <s v="TEC-PH-10002583"/>
    <x v="2"/>
    <s v="Phones"/>
    <s v="iOttie HLCRIO102 Car Mount"/>
    <n v="120000"/>
    <x v="4"/>
    <x v="258"/>
    <n v="0"/>
    <n v="0"/>
    <n v="720000"/>
  </r>
  <r>
    <n v="3726"/>
    <s v="US-2017-160836"/>
    <d v="2017-09-11T00:00:00"/>
    <x v="3"/>
    <x v="8"/>
    <x v="2"/>
    <x v="3"/>
    <x v="0"/>
    <s v="Cindy Chapman"/>
    <x v="0"/>
    <x v="16"/>
    <n v="77070"/>
    <s v="OFF-PA-10004239"/>
    <x v="1"/>
    <s v="Paper"/>
    <s v="Xerox 1953"/>
    <n v="7000"/>
    <x v="3"/>
    <x v="67"/>
    <n v="0.2"/>
    <n v="4200"/>
    <n v="16800"/>
  </r>
  <r>
    <n v="3727"/>
    <s v="CA-2017-121048"/>
    <d v="2017-07-14T00:00:00"/>
    <x v="3"/>
    <x v="7"/>
    <x v="19"/>
    <x v="2"/>
    <x v="0"/>
    <s v="Toby Carlisle"/>
    <x v="0"/>
    <x v="3"/>
    <n v="92683"/>
    <s v="OFF-BI-10004022"/>
    <x v="1"/>
    <s v="Binders"/>
    <s v="Acco Suede Grain Vinyl Round Ring Binder"/>
    <n v="2000"/>
    <x v="0"/>
    <x v="75"/>
    <n v="0.2"/>
    <n v="800"/>
    <n v="3200"/>
  </r>
  <r>
    <n v="3728"/>
    <s v="US-2017-120147"/>
    <d v="2017-03-30T00:00:00"/>
    <x v="3"/>
    <x v="10"/>
    <x v="17"/>
    <x v="1"/>
    <x v="0"/>
    <s v="Tom Boeckenhauer"/>
    <x v="0"/>
    <x v="19"/>
    <n v="90036"/>
    <s v="OFF-AR-10000817"/>
    <x v="1"/>
    <s v="Art"/>
    <s v="Manco Dry-Lighter Erasable Highlighter"/>
    <n v="28000"/>
    <x v="0"/>
    <x v="71"/>
    <n v="0"/>
    <n v="0"/>
    <n v="56000"/>
  </r>
  <r>
    <n v="3729"/>
    <s v="CA-2016-158043"/>
    <d v="2016-01-31T00:00:00"/>
    <x v="0"/>
    <x v="9"/>
    <x v="23"/>
    <x v="2"/>
    <x v="2"/>
    <s v="Jason Klamczynski"/>
    <x v="1"/>
    <x v="31"/>
    <n v="8401"/>
    <s v="OFF-EN-10003134"/>
    <x v="1"/>
    <s v="Envelopes"/>
    <s v="Staple envelope"/>
    <n v="10000"/>
    <x v="0"/>
    <x v="40"/>
    <n v="0"/>
    <n v="0"/>
    <n v="20000"/>
  </r>
  <r>
    <n v="3730"/>
    <s v="US-2017-106579"/>
    <d v="2017-06-08T00:00:00"/>
    <x v="3"/>
    <x v="1"/>
    <x v="0"/>
    <x v="2"/>
    <x v="4"/>
    <s v="Ben Wallace"/>
    <x v="0"/>
    <x v="11"/>
    <n v="60076"/>
    <s v="OFF-BI-10000309"/>
    <x v="1"/>
    <s v="Binders"/>
    <s v="GBC Twin Loop Wire Binding Elements, 9/16&quot; Spine, Black"/>
    <n v="86000"/>
    <x v="6"/>
    <x v="400"/>
    <n v="0.8"/>
    <n v="275200"/>
    <n v="68800"/>
  </r>
  <r>
    <n v="3731"/>
    <s v="CA-2014-115889"/>
    <d v="2014-11-02T00:00:00"/>
    <x v="2"/>
    <x v="0"/>
    <x v="28"/>
    <x v="3"/>
    <x v="0"/>
    <s v="Shahid Hopkins"/>
    <x v="0"/>
    <x v="10"/>
    <n v="94122"/>
    <s v="TEC-PH-10001615"/>
    <x v="2"/>
    <s v="Phones"/>
    <s v="AT&amp;T CL82213"/>
    <n v="174000"/>
    <x v="0"/>
    <x v="374"/>
    <n v="0.2"/>
    <n v="69600"/>
    <n v="278400"/>
  </r>
  <r>
    <n v="3732"/>
    <s v="US-2017-161935"/>
    <d v="2017-07-14T00:00:00"/>
    <x v="3"/>
    <x v="7"/>
    <x v="19"/>
    <x v="3"/>
    <x v="0"/>
    <s v="John Lee"/>
    <x v="0"/>
    <x v="18"/>
    <n v="43229"/>
    <s v="OFF-PA-10000605"/>
    <x v="1"/>
    <s v="Paper"/>
    <s v="Xerox 1950"/>
    <n v="29000"/>
    <x v="0"/>
    <x v="147"/>
    <n v="0.2"/>
    <n v="11600"/>
    <n v="46400"/>
  </r>
  <r>
    <n v="3733"/>
    <s v="US-2017-167920"/>
    <d v="2017-12-09T00:00:00"/>
    <x v="3"/>
    <x v="4"/>
    <x v="3"/>
    <x v="2"/>
    <x v="4"/>
    <s v="John Lee"/>
    <x v="0"/>
    <x v="25"/>
    <n v="40475"/>
    <s v="OFF-BI-10004236"/>
    <x v="1"/>
    <s v="Binders"/>
    <s v="XtraLife ClearVue Slant-D Ring Binder, White, 3&quot;"/>
    <n v="18000"/>
    <x v="0"/>
    <x v="239"/>
    <n v="0"/>
    <n v="0"/>
    <n v="36000"/>
  </r>
  <r>
    <n v="3734"/>
    <s v="CA-2016-162383"/>
    <d v="2016-09-05T00:00:00"/>
    <x v="0"/>
    <x v="8"/>
    <x v="5"/>
    <x v="2"/>
    <x v="0"/>
    <s v="Maribeth Dona"/>
    <x v="0"/>
    <x v="36"/>
    <n v="43130"/>
    <s v="OFF-BI-10002824"/>
    <x v="1"/>
    <s v="Binders"/>
    <s v="Recycled Easel Ring Binders"/>
    <n v="30000"/>
    <x v="0"/>
    <x v="31"/>
    <n v="0.7"/>
    <n v="42000"/>
    <n v="18000"/>
  </r>
  <r>
    <n v="3735"/>
    <s v="CA-2014-125731"/>
    <d v="2014-09-10T00:00:00"/>
    <x v="2"/>
    <x v="8"/>
    <x v="13"/>
    <x v="2"/>
    <x v="4"/>
    <s v="Clay Ludtke"/>
    <x v="0"/>
    <x v="16"/>
    <n v="97030"/>
    <s v="OFF-EN-10003072"/>
    <x v="1"/>
    <s v="Envelopes"/>
    <s v="Peel &amp; Seel Envelopes"/>
    <n v="7000"/>
    <x v="2"/>
    <x v="395"/>
    <n v="0.2"/>
    <n v="9800"/>
    <n v="39200"/>
  </r>
  <r>
    <n v="3736"/>
    <s v="US-2017-106145"/>
    <d v="2017-09-26T00:00:00"/>
    <x v="3"/>
    <x v="8"/>
    <x v="20"/>
    <x v="3"/>
    <x v="0"/>
    <s v="Ruben Ausman"/>
    <x v="1"/>
    <x v="14"/>
    <n v="94109"/>
    <s v="OFF-EN-10001028"/>
    <x v="1"/>
    <s v="Envelopes"/>
    <s v="Staple envelope"/>
    <n v="29000"/>
    <x v="4"/>
    <x v="306"/>
    <n v="0"/>
    <n v="0"/>
    <n v="174000"/>
  </r>
  <r>
    <n v="3737"/>
    <s v="CA-2016-107146"/>
    <d v="2016-06-17T00:00:00"/>
    <x v="0"/>
    <x v="1"/>
    <x v="11"/>
    <x v="2"/>
    <x v="0"/>
    <s v="Lena Creighton"/>
    <x v="0"/>
    <x v="33"/>
    <n v="80501"/>
    <s v="FUR-FU-10002298"/>
    <x v="0"/>
    <s v="Furnishings"/>
    <s v="Rubbermaid ClusterMat Chairmats, Mat Size- 66&quot; x 60&quot;, Lip 20&quot; x 11&quot; -90 Degree Angle"/>
    <n v="533000"/>
    <x v="3"/>
    <x v="1082"/>
    <n v="0.2"/>
    <n v="319800"/>
    <n v="1279200"/>
  </r>
  <r>
    <n v="3738"/>
    <s v="US-2017-134642"/>
    <d v="2017-02-25T00:00:00"/>
    <x v="3"/>
    <x v="11"/>
    <x v="10"/>
    <x v="2"/>
    <x v="4"/>
    <s v="Scot Wooten"/>
    <x v="0"/>
    <x v="27"/>
    <n v="27834"/>
    <s v="FUR-CH-10002880"/>
    <x v="0"/>
    <s v="Chairs"/>
    <s v="Global High-Back Leather Tilter, Burgundy"/>
    <n v="259000"/>
    <x v="0"/>
    <x v="735"/>
    <n v="0.2"/>
    <n v="103600"/>
    <n v="414400"/>
  </r>
  <r>
    <n v="3739"/>
    <s v="US-2017-160143"/>
    <d v="2017-03-31T00:00:00"/>
    <x v="3"/>
    <x v="10"/>
    <x v="23"/>
    <x v="3"/>
    <x v="0"/>
    <s v="Henry Goldwyn"/>
    <x v="1"/>
    <x v="16"/>
    <n v="90004"/>
    <s v="OFF-SU-10004231"/>
    <x v="1"/>
    <s v="Supplies"/>
    <s v="Acme Tagit Stainless Steel Antibacterial Scissors"/>
    <n v="24000"/>
    <x v="3"/>
    <x v="126"/>
    <n v="0"/>
    <n v="0"/>
    <n v="72000"/>
  </r>
  <r>
    <n v="3740"/>
    <s v="CA-2017-103415"/>
    <d v="2017-12-03T00:00:00"/>
    <x v="3"/>
    <x v="4"/>
    <x v="21"/>
    <x v="0"/>
    <x v="0"/>
    <s v="Mark Van Huff"/>
    <x v="0"/>
    <x v="19"/>
    <n v="77041"/>
    <s v="FUR-FU-10000820"/>
    <x v="0"/>
    <s v="Furnishings"/>
    <s v="Tensor Brushed Steel Torchiere Floor Lamp"/>
    <n v="68000"/>
    <x v="0"/>
    <x v="123"/>
    <n v="0.6"/>
    <n v="81600"/>
    <n v="54400"/>
  </r>
  <r>
    <n v="3741"/>
    <s v="CA-2016-106460"/>
    <d v="2016-02-19T00:00:00"/>
    <x v="0"/>
    <x v="11"/>
    <x v="12"/>
    <x v="1"/>
    <x v="4"/>
    <s v="Greg Tran"/>
    <x v="0"/>
    <x v="9"/>
    <n v="94109"/>
    <s v="OFF-PA-10001736"/>
    <x v="1"/>
    <s v="Paper"/>
    <s v="Xerox 1880"/>
    <n v="213000"/>
    <x v="0"/>
    <x v="908"/>
    <n v="0"/>
    <n v="0"/>
    <n v="426000"/>
  </r>
  <r>
    <n v="3742"/>
    <s v="US-2017-112347"/>
    <d v="2017-12-02T00:00:00"/>
    <x v="3"/>
    <x v="4"/>
    <x v="28"/>
    <x v="2"/>
    <x v="4"/>
    <s v="Bill Stewart"/>
    <x v="1"/>
    <x v="14"/>
    <n v="80219"/>
    <s v="OFF-ST-10003306"/>
    <x v="1"/>
    <s v="Storage"/>
    <s v="Letter Size Cart"/>
    <n v="715000"/>
    <x v="8"/>
    <x v="345"/>
    <n v="0.2"/>
    <n v="143000"/>
    <n v="572000"/>
  </r>
  <r>
    <n v="3743"/>
    <s v="CA-2014-103492"/>
    <d v="2014-10-10T00:00:00"/>
    <x v="2"/>
    <x v="2"/>
    <x v="13"/>
    <x v="3"/>
    <x v="0"/>
    <s v="Craig Molinari"/>
    <x v="1"/>
    <x v="13"/>
    <n v="77340"/>
    <s v="TEC-PH-10001128"/>
    <x v="2"/>
    <s v="Phones"/>
    <s v="Motorola Droid Maxx"/>
    <n v="720000"/>
    <x v="4"/>
    <x v="460"/>
    <n v="0.2"/>
    <n v="864000"/>
    <n v="3456000"/>
  </r>
  <r>
    <n v="3744"/>
    <s v="CA-2016-136595"/>
    <d v="2016-09-05T00:00:00"/>
    <x v="0"/>
    <x v="8"/>
    <x v="5"/>
    <x v="4"/>
    <x v="0"/>
    <s v="Elizabeth Moffitt"/>
    <x v="1"/>
    <x v="0"/>
    <n v="77036"/>
    <s v="FUR-FU-10004671"/>
    <x v="0"/>
    <s v="Furnishings"/>
    <s v="Executive Impressions 12&quot; Wall Clock"/>
    <n v="15000"/>
    <x v="3"/>
    <x v="106"/>
    <n v="0.6"/>
    <n v="27000"/>
    <n v="18000"/>
  </r>
  <r>
    <n v="3745"/>
    <s v="CA-2014-140396"/>
    <d v="2014-11-20T00:00:00"/>
    <x v="2"/>
    <x v="0"/>
    <x v="14"/>
    <x v="1"/>
    <x v="4"/>
    <s v="Katharine Harms"/>
    <x v="1"/>
    <x v="25"/>
    <n v="10024"/>
    <s v="OFF-EN-10002592"/>
    <x v="1"/>
    <s v="Envelopes"/>
    <s v="Peel &amp; Seel Recycled Catalog Envelopes, Brown"/>
    <n v="28000"/>
    <x v="3"/>
    <x v="51"/>
    <n v="0"/>
    <n v="0"/>
    <n v="84000"/>
  </r>
  <r>
    <n v="3746"/>
    <s v="CA-2014-114181"/>
    <d v="2014-05-10T00:00:00"/>
    <x v="2"/>
    <x v="5"/>
    <x v="13"/>
    <x v="3"/>
    <x v="4"/>
    <s v="Art Foster"/>
    <x v="0"/>
    <x v="36"/>
    <n v="19134"/>
    <s v="FUR-BO-10004467"/>
    <x v="0"/>
    <s v="Bookcases"/>
    <s v="Bestar Classic Bookcase"/>
    <n v="425000"/>
    <x v="2"/>
    <x v="560"/>
    <n v="0.5"/>
    <n v="1487500"/>
    <n v="1487500"/>
  </r>
  <r>
    <n v="3747"/>
    <s v="CA-2017-159506"/>
    <d v="2017-11-27T00:00:00"/>
    <x v="3"/>
    <x v="0"/>
    <x v="8"/>
    <x v="1"/>
    <x v="0"/>
    <s v="Justin Ritter"/>
    <x v="1"/>
    <x v="23"/>
    <n v="47201"/>
    <s v="OFF-PA-10003641"/>
    <x v="1"/>
    <s v="Paper"/>
    <s v="Xerox 1909"/>
    <n v="80000"/>
    <x v="4"/>
    <x v="286"/>
    <n v="0"/>
    <n v="0"/>
    <n v="480000"/>
  </r>
  <r>
    <n v="3748"/>
    <s v="US-2014-137155"/>
    <d v="2014-11-01T00:00:00"/>
    <x v="2"/>
    <x v="0"/>
    <x v="26"/>
    <x v="2"/>
    <x v="1"/>
    <s v="Daniel Lacy"/>
    <x v="0"/>
    <x v="3"/>
    <n v="11561"/>
    <s v="OFF-AP-10002518"/>
    <x v="1"/>
    <s v="Appliances"/>
    <s v="Kensington 7 Outlet MasterPiece Power Center"/>
    <n v="1246000"/>
    <x v="3"/>
    <x v="1083"/>
    <n v="0"/>
    <n v="0"/>
    <n v="3738000"/>
  </r>
  <r>
    <n v="3749"/>
    <s v="CA-2016-105746"/>
    <d v="2016-12-30T00:00:00"/>
    <x v="0"/>
    <x v="4"/>
    <x v="17"/>
    <x v="2"/>
    <x v="4"/>
    <s v="Brian Dahlen"/>
    <x v="0"/>
    <x v="5"/>
    <n v="17602"/>
    <s v="FUR-CH-10000454"/>
    <x v="0"/>
    <s v="Chairs"/>
    <s v="Hon Deluxe Fabric Upholstered Stacking Chairs, Rounded Back"/>
    <n v="659000"/>
    <x v="8"/>
    <x v="1084"/>
    <n v="0.3"/>
    <n v="197700"/>
    <n v="461300"/>
  </r>
  <r>
    <n v="3750"/>
    <s v="US-2016-104815"/>
    <d v="2016-09-03T00:00:00"/>
    <x v="0"/>
    <x v="8"/>
    <x v="21"/>
    <x v="0"/>
    <x v="0"/>
    <s v="Rob Beeghly"/>
    <x v="0"/>
    <x v="26"/>
    <n v="60610"/>
    <s v="FUR-BO-10003894"/>
    <x v="0"/>
    <s v="Bookcases"/>
    <s v="Safco Value Mate Steel Bookcase, Baked Enamel Finish on Steel, Black"/>
    <n v="483000"/>
    <x v="6"/>
    <x v="134"/>
    <n v="0.3"/>
    <n v="579600"/>
    <n v="1352400"/>
  </r>
  <r>
    <n v="3751"/>
    <s v="CA-2017-157672"/>
    <d v="2017-10-05T00:00:00"/>
    <x v="3"/>
    <x v="2"/>
    <x v="5"/>
    <x v="3"/>
    <x v="0"/>
    <s v="Ross Baird"/>
    <x v="2"/>
    <x v="9"/>
    <n v="80219"/>
    <s v="TEC-AC-10001714"/>
    <x v="2"/>
    <s v="Accessories"/>
    <s v="Logitech MX Performance Wireless Mouse"/>
    <n v="192000"/>
    <x v="0"/>
    <x v="227"/>
    <n v="0.2"/>
    <n v="76800"/>
    <n v="307200"/>
  </r>
  <r>
    <n v="3752"/>
    <s v="US-2016-166660"/>
    <d v="2016-01-30T00:00:00"/>
    <x v="0"/>
    <x v="9"/>
    <x v="17"/>
    <x v="2"/>
    <x v="4"/>
    <s v="Tim Brockman"/>
    <x v="0"/>
    <x v="3"/>
    <n v="98103"/>
    <s v="FUR-CH-10001190"/>
    <x v="0"/>
    <s v="Chairs"/>
    <s v="Global Deluxe High-Back Office Chair in Storm"/>
    <n v="218000"/>
    <x v="6"/>
    <x v="1085"/>
    <n v="0.2"/>
    <n v="174400"/>
    <n v="697600"/>
  </r>
  <r>
    <n v="3753"/>
    <s v="CA-2017-140802"/>
    <d v="2017-04-21T00:00:00"/>
    <x v="3"/>
    <x v="3"/>
    <x v="30"/>
    <x v="2"/>
    <x v="4"/>
    <s v="Katherine Nockton"/>
    <x v="1"/>
    <x v="19"/>
    <n v="77070"/>
    <s v="TEC-AC-10001998"/>
    <x v="2"/>
    <s v="Accessories"/>
    <s v="Logitech LS21 Speaker System - PC Multimedia - 2.1-CH - Wired"/>
    <n v="20000"/>
    <x v="3"/>
    <x v="31"/>
    <n v="0.2"/>
    <n v="12000"/>
    <n v="48000"/>
  </r>
  <r>
    <n v="3754"/>
    <s v="CA-2014-133830"/>
    <d v="2014-12-05T00:00:00"/>
    <x v="2"/>
    <x v="4"/>
    <x v="5"/>
    <x v="3"/>
    <x v="0"/>
    <s v="Rob Lucas"/>
    <x v="0"/>
    <x v="3"/>
    <n v="90045"/>
    <s v="OFF-AR-10003045"/>
    <x v="1"/>
    <s v="Art"/>
    <s v="Prang Colored Pencils"/>
    <n v="15000"/>
    <x v="5"/>
    <x v="23"/>
    <n v="0"/>
    <n v="0"/>
    <n v="135000"/>
  </r>
  <r>
    <n v="3755"/>
    <s v="CA-2014-100916"/>
    <d v="2014-10-21T00:00:00"/>
    <x v="2"/>
    <x v="2"/>
    <x v="30"/>
    <x v="1"/>
    <x v="2"/>
    <s v="Frank Hawley"/>
    <x v="1"/>
    <x v="0"/>
    <n v="23602"/>
    <s v="OFF-ST-10003479"/>
    <x v="1"/>
    <s v="Storage"/>
    <s v="Eldon Base for stackable storage shelf, platinum"/>
    <n v="78000"/>
    <x v="1"/>
    <x v="452"/>
    <n v="0"/>
    <n v="0"/>
    <n v="390000"/>
  </r>
  <r>
    <n v="3756"/>
    <s v="CA-2015-129532"/>
    <d v="2015-12-08T00:00:00"/>
    <x v="1"/>
    <x v="4"/>
    <x v="0"/>
    <x v="0"/>
    <x v="4"/>
    <s v="Yana Sorensen"/>
    <x v="1"/>
    <x v="5"/>
    <n v="90036"/>
    <s v="OFF-ST-10004186"/>
    <x v="1"/>
    <s v="Storage"/>
    <s v="Stur-D-Stor Shelving, Vertical 5-Shelf: 72&quot;H x 36&quot;W x 18 1/2&quot;D"/>
    <n v="666000"/>
    <x v="0"/>
    <x v="1086"/>
    <n v="0"/>
    <n v="0"/>
    <n v="1332000"/>
  </r>
  <r>
    <n v="3757"/>
    <s v="CA-2014-134726"/>
    <d v="2014-11-02T00:00:00"/>
    <x v="2"/>
    <x v="0"/>
    <x v="28"/>
    <x v="2"/>
    <x v="4"/>
    <s v="Steven Ward"/>
    <x v="1"/>
    <x v="24"/>
    <n v="98115"/>
    <s v="TEC-AC-10000023"/>
    <x v="2"/>
    <s v="Accessories"/>
    <s v="Maxell 74 Minute CD-R Spindle, 50/Pack"/>
    <n v="63000"/>
    <x v="0"/>
    <x v="464"/>
    <n v="0"/>
    <n v="0"/>
    <n v="126000"/>
  </r>
  <r>
    <n v="3758"/>
    <s v="CA-2016-138597"/>
    <d v="2016-12-18T00:00:00"/>
    <x v="0"/>
    <x v="4"/>
    <x v="15"/>
    <x v="2"/>
    <x v="2"/>
    <s v="Parhena Norris"/>
    <x v="2"/>
    <x v="0"/>
    <n v="68104"/>
    <s v="FUR-CH-10004997"/>
    <x v="0"/>
    <s v="Chairs"/>
    <s v="Hon Every-Day Series Multi-Task Chairs"/>
    <n v="602000"/>
    <x v="3"/>
    <x v="1087"/>
    <n v="0"/>
    <n v="0"/>
    <n v="1806000"/>
  </r>
  <r>
    <n v="3759"/>
    <s v="CA-2015-123113"/>
    <d v="2015-11-23T00:00:00"/>
    <x v="1"/>
    <x v="0"/>
    <x v="27"/>
    <x v="2"/>
    <x v="0"/>
    <s v="Annie Thurman"/>
    <x v="0"/>
    <x v="33"/>
    <n v="7960"/>
    <s v="OFF-AP-10000275"/>
    <x v="1"/>
    <s v="Appliances"/>
    <s v="Sanyo Counter Height Refrigerator with Crisper, 3.6 Cubic Foot, Stainless Steel/Black"/>
    <n v="1641000"/>
    <x v="7"/>
    <x v="1088"/>
    <n v="0"/>
    <n v="0"/>
    <n v="13128000"/>
  </r>
  <r>
    <n v="3760"/>
    <s v="CA-2015-169656"/>
    <d v="2015-08-13T00:00:00"/>
    <x v="1"/>
    <x v="6"/>
    <x v="7"/>
    <x v="2"/>
    <x v="0"/>
    <s v="Ed Jacobs"/>
    <x v="0"/>
    <x v="23"/>
    <n v="19143"/>
    <s v="OFF-ST-10003816"/>
    <x v="1"/>
    <s v="Storage"/>
    <s v="Fellowes High-Stak Drawer Files"/>
    <n v="282000"/>
    <x v="3"/>
    <x v="487"/>
    <n v="0.2"/>
    <n v="169200"/>
    <n v="676800"/>
  </r>
  <r>
    <n v="3761"/>
    <s v="CA-2015-142734"/>
    <d v="2015-04-16T00:00:00"/>
    <x v="1"/>
    <x v="3"/>
    <x v="9"/>
    <x v="3"/>
    <x v="0"/>
    <s v="Denise Monton"/>
    <x v="1"/>
    <x v="8"/>
    <n v="10024"/>
    <s v="FUR-CH-10003968"/>
    <x v="0"/>
    <s v="Chairs"/>
    <s v="Novimex Turbo Task Chair"/>
    <n v="213000"/>
    <x v="0"/>
    <x v="908"/>
    <n v="0.1"/>
    <n v="42600"/>
    <n v="383400"/>
  </r>
  <r>
    <n v="3762"/>
    <s v="CA-2014-163223"/>
    <d v="2014-03-21T00:00:00"/>
    <x v="2"/>
    <x v="10"/>
    <x v="30"/>
    <x v="0"/>
    <x v="0"/>
    <s v="Kristen Hastings"/>
    <x v="1"/>
    <x v="22"/>
    <n v="22153"/>
    <s v="TEC-PH-10000730"/>
    <x v="2"/>
    <s v="Phones"/>
    <s v="Samsung Galaxy S4 Active"/>
    <n v="3500000"/>
    <x v="2"/>
    <x v="1089"/>
    <n v="0"/>
    <n v="0"/>
    <n v="24500000"/>
  </r>
  <r>
    <n v="3763"/>
    <s v="CA-2017-122945"/>
    <d v="2017-11-16T00:00:00"/>
    <x v="3"/>
    <x v="0"/>
    <x v="9"/>
    <x v="3"/>
    <x v="0"/>
    <s v="Mick Brown"/>
    <x v="0"/>
    <x v="31"/>
    <n v="95661"/>
    <s v="FUR-FU-10001196"/>
    <x v="0"/>
    <s v="Furnishings"/>
    <s v="DAX Cubicle Frames - 8x10"/>
    <n v="17000"/>
    <x v="3"/>
    <x v="388"/>
    <n v="0"/>
    <n v="0"/>
    <n v="51000"/>
  </r>
  <r>
    <n v="3764"/>
    <s v="CA-2015-139738"/>
    <d v="2015-09-25T00:00:00"/>
    <x v="1"/>
    <x v="8"/>
    <x v="10"/>
    <x v="3"/>
    <x v="0"/>
    <s v="Dana Kaydos"/>
    <x v="0"/>
    <x v="7"/>
    <n v="61107"/>
    <s v="OFF-AR-10004602"/>
    <x v="1"/>
    <s v="Art"/>
    <s v="Boston KS Multi-Size Manual Pencil Sharpener"/>
    <n v="129000"/>
    <x v="2"/>
    <x v="1090"/>
    <n v="0.2"/>
    <n v="180600"/>
    <n v="722400"/>
  </r>
  <r>
    <n v="3765"/>
    <s v="CA-2016-158778"/>
    <d v="2016-09-05T00:00:00"/>
    <x v="0"/>
    <x v="8"/>
    <x v="5"/>
    <x v="3"/>
    <x v="0"/>
    <s v="Dean Braden"/>
    <x v="0"/>
    <x v="32"/>
    <n v="19134"/>
    <s v="FUR-FU-10000260"/>
    <x v="0"/>
    <s v="Furnishings"/>
    <s v="6&quot; Cubicle Wall Clock, Black"/>
    <n v="33000"/>
    <x v="5"/>
    <x v="930"/>
    <n v="0.2"/>
    <n v="59400"/>
    <n v="237600"/>
  </r>
  <r>
    <n v="3766"/>
    <s v="CA-2017-119655"/>
    <d v="2017-04-20T00:00:00"/>
    <x v="3"/>
    <x v="3"/>
    <x v="14"/>
    <x v="1"/>
    <x v="0"/>
    <s v="Christina VanderZanden"/>
    <x v="0"/>
    <x v="27"/>
    <n v="48234"/>
    <s v="OFF-BI-10001989"/>
    <x v="1"/>
    <s v="Binders"/>
    <s v="Premium Transparent Presentation Covers by GBC"/>
    <n v="19000"/>
    <x v="2"/>
    <x v="95"/>
    <n v="0"/>
    <n v="0"/>
    <n v="133000"/>
  </r>
  <r>
    <n v="3767"/>
    <s v="CA-2015-164567"/>
    <d v="2015-06-15T00:00:00"/>
    <x v="1"/>
    <x v="1"/>
    <x v="4"/>
    <x v="0"/>
    <x v="1"/>
    <s v="Grace Kelly"/>
    <x v="1"/>
    <x v="33"/>
    <n v="90004"/>
    <s v="TEC-PH-10002103"/>
    <x v="2"/>
    <s v="Phones"/>
    <s v="Jabra SPEAK 410"/>
    <n v="282000"/>
    <x v="3"/>
    <x v="487"/>
    <n v="0.2"/>
    <n v="169200"/>
    <n v="676800"/>
  </r>
  <r>
    <n v="3768"/>
    <s v="CA-2014-131947"/>
    <d v="2014-09-17T00:00:00"/>
    <x v="2"/>
    <x v="8"/>
    <x v="11"/>
    <x v="0"/>
    <x v="0"/>
    <s v="Joseph Airdo"/>
    <x v="0"/>
    <x v="6"/>
    <n v="97477"/>
    <s v="OFF-AR-10001473"/>
    <x v="1"/>
    <s v="Art"/>
    <s v="Newell 313"/>
    <n v="14000"/>
    <x v="0"/>
    <x v="26"/>
    <n v="0.2"/>
    <n v="5600"/>
    <n v="22400"/>
  </r>
  <r>
    <n v="3769"/>
    <s v="CA-2016-152520"/>
    <d v="2016-07-08T00:00:00"/>
    <x v="0"/>
    <x v="7"/>
    <x v="0"/>
    <x v="4"/>
    <x v="0"/>
    <s v="Thea Hudgings"/>
    <x v="1"/>
    <x v="8"/>
    <n v="2908"/>
    <s v="OFF-PA-10000289"/>
    <x v="1"/>
    <s v="Paper"/>
    <s v="Xerox 213"/>
    <n v="13000"/>
    <x v="0"/>
    <x v="43"/>
    <n v="0"/>
    <n v="0"/>
    <n v="26000"/>
  </r>
  <r>
    <n v="3770"/>
    <s v="CA-2016-101791"/>
    <d v="2016-05-27T00:00:00"/>
    <x v="0"/>
    <x v="5"/>
    <x v="8"/>
    <x v="1"/>
    <x v="0"/>
    <s v="Brian Stugart"/>
    <x v="0"/>
    <x v="8"/>
    <n v="60623"/>
    <s v="FUR-FU-10003247"/>
    <x v="0"/>
    <s v="Furnishings"/>
    <s v="36X48 HARDFLOOR CHAIRMAT"/>
    <n v="42000"/>
    <x v="3"/>
    <x v="464"/>
    <n v="0.6"/>
    <n v="75600"/>
    <n v="50400"/>
  </r>
  <r>
    <n v="3771"/>
    <s v="CA-2017-121195"/>
    <d v="2017-12-24T00:00:00"/>
    <x v="3"/>
    <x v="4"/>
    <x v="16"/>
    <x v="3"/>
    <x v="0"/>
    <s v="Neola Schneider"/>
    <x v="0"/>
    <x v="7"/>
    <n v="75220"/>
    <s v="OFF-ST-10000585"/>
    <x v="1"/>
    <s v="Storage"/>
    <s v="Economy Rollaway Files"/>
    <n v="331000"/>
    <x v="0"/>
    <x v="213"/>
    <n v="0.2"/>
    <n v="132400"/>
    <n v="529600"/>
  </r>
  <r>
    <n v="3772"/>
    <s v="CA-2017-163209"/>
    <d v="2017-05-03T00:00:00"/>
    <x v="3"/>
    <x v="5"/>
    <x v="21"/>
    <x v="1"/>
    <x v="4"/>
    <s v="Mike Kennedy"/>
    <x v="0"/>
    <x v="27"/>
    <n v="94122"/>
    <s v="OFF-PA-10001166"/>
    <x v="1"/>
    <s v="Paper"/>
    <s v="Xerox 2"/>
    <n v="16000"/>
    <x v="6"/>
    <x v="119"/>
    <n v="0"/>
    <n v="0"/>
    <n v="64000"/>
  </r>
  <r>
    <n v="3773"/>
    <s v="CA-2014-133354"/>
    <d v="2014-02-22T00:00:00"/>
    <x v="2"/>
    <x v="11"/>
    <x v="6"/>
    <x v="1"/>
    <x v="0"/>
    <s v="Sue Ann Reed"/>
    <x v="0"/>
    <x v="23"/>
    <n v="92553"/>
    <s v="OFF-PA-10001800"/>
    <x v="1"/>
    <s v="Paper"/>
    <s v="Xerox 220"/>
    <n v="11000"/>
    <x v="3"/>
    <x v="189"/>
    <n v="0"/>
    <n v="0"/>
    <n v="33000"/>
  </r>
  <r>
    <n v="3774"/>
    <s v="US-2015-130491"/>
    <d v="2015-02-08T00:00:00"/>
    <x v="1"/>
    <x v="11"/>
    <x v="0"/>
    <x v="1"/>
    <x v="4"/>
    <s v="Brosina Hoffman"/>
    <x v="0"/>
    <x v="34"/>
    <n v="67846"/>
    <s v="OFF-PA-10000791"/>
    <x v="1"/>
    <s v="Paper"/>
    <s v="Wirebound Message Books, Four 2 3/4 x 5 Forms per Page, 200 Sets per Book"/>
    <n v="24000"/>
    <x v="0"/>
    <x v="4"/>
    <n v="0"/>
    <n v="0"/>
    <n v="48000"/>
  </r>
  <r>
    <n v="3775"/>
    <s v="CA-2015-113740"/>
    <d v="2015-08-24T00:00:00"/>
    <x v="1"/>
    <x v="6"/>
    <x v="16"/>
    <x v="3"/>
    <x v="0"/>
    <s v="Shahid Collister"/>
    <x v="0"/>
    <x v="27"/>
    <n v="10035"/>
    <s v="FUR-FU-10000010"/>
    <x v="0"/>
    <s v="Furnishings"/>
    <s v="DAX Value U-Channel Document Frames, Easel Back"/>
    <n v="10000"/>
    <x v="3"/>
    <x v="1"/>
    <n v="0"/>
    <n v="0"/>
    <n v="30000"/>
  </r>
  <r>
    <n v="3776"/>
    <s v="CA-2014-148425"/>
    <d v="2014-11-30T00:00:00"/>
    <x v="2"/>
    <x v="0"/>
    <x v="17"/>
    <x v="1"/>
    <x v="4"/>
    <s v="Randy Ferguson"/>
    <x v="1"/>
    <x v="0"/>
    <n v="32839"/>
    <s v="OFF-BI-10000201"/>
    <x v="1"/>
    <s v="Binders"/>
    <s v="Avery Triangle Shaped Sheet Lifters, Black, 2/Pack"/>
    <n v="3000"/>
    <x v="5"/>
    <x v="60"/>
    <n v="0.7"/>
    <n v="18900"/>
    <n v="8100"/>
  </r>
  <r>
    <n v="3777"/>
    <s v="CA-2016-144309"/>
    <d v="2016-12-10T00:00:00"/>
    <x v="0"/>
    <x v="4"/>
    <x v="13"/>
    <x v="0"/>
    <x v="0"/>
    <s v="Chris McAfee"/>
    <x v="0"/>
    <x v="28"/>
    <n v="13601"/>
    <s v="OFF-PA-10001776"/>
    <x v="1"/>
    <s v="Paper"/>
    <s v="Wirebound Message Books, Four 2 3/4&quot; x 5&quot; Forms per Page, 600 Sets per Book"/>
    <n v="30000"/>
    <x v="0"/>
    <x v="31"/>
    <n v="0"/>
    <n v="0"/>
    <n v="60000"/>
  </r>
  <r>
    <n v="3778"/>
    <s v="CA-2017-151225"/>
    <d v="2017-10-27T00:00:00"/>
    <x v="3"/>
    <x v="2"/>
    <x v="8"/>
    <x v="1"/>
    <x v="4"/>
    <s v="Jim Mitchum"/>
    <x v="1"/>
    <x v="24"/>
    <n v="90032"/>
    <s v="FUR-TA-10001539"/>
    <x v="0"/>
    <s v="Tables"/>
    <s v="Chromcraft Rectangular Conference Tables"/>
    <n v="285000"/>
    <x v="8"/>
    <x v="699"/>
    <n v="0.2"/>
    <n v="57000"/>
    <n v="228000"/>
  </r>
  <r>
    <n v="3779"/>
    <s v="US-2014-144078"/>
    <d v="2014-11-25T00:00:00"/>
    <x v="2"/>
    <x v="0"/>
    <x v="10"/>
    <x v="2"/>
    <x v="0"/>
    <s v="Richard Bierner"/>
    <x v="0"/>
    <x v="23"/>
    <n v="90004"/>
    <s v="TEC-PH-10001580"/>
    <x v="2"/>
    <s v="Phones"/>
    <s v="Logitech Mobile Speakerphone P710e - speaker phone"/>
    <n v="108000"/>
    <x v="1"/>
    <x v="511"/>
    <n v="0.2"/>
    <n v="108000"/>
    <n v="432000"/>
  </r>
  <r>
    <n v="3780"/>
    <s v="CA-2014-124464"/>
    <d v="2014-07-14T00:00:00"/>
    <x v="2"/>
    <x v="7"/>
    <x v="19"/>
    <x v="2"/>
    <x v="1"/>
    <s v="Shirley Schmidt"/>
    <x v="2"/>
    <x v="24"/>
    <n v="19711"/>
    <s v="OFF-AP-10000576"/>
    <x v="1"/>
    <s v="Appliances"/>
    <s v="Belkin 7 Outlet SurgeMaster II"/>
    <n v="356000"/>
    <x v="8"/>
    <x v="1091"/>
    <n v="0"/>
    <n v="0"/>
    <n v="356000"/>
  </r>
  <r>
    <n v="3781"/>
    <s v="CA-2015-136805"/>
    <d v="2015-05-23T00:00:00"/>
    <x v="1"/>
    <x v="5"/>
    <x v="27"/>
    <x v="2"/>
    <x v="0"/>
    <s v="Nathan Mautz"/>
    <x v="2"/>
    <x v="21"/>
    <n v="48234"/>
    <s v="OFF-AP-10001394"/>
    <x v="1"/>
    <s v="Appliances"/>
    <s v="Harmony Air Purifier"/>
    <n v="76000"/>
    <x v="1"/>
    <x v="149"/>
    <n v="0.1"/>
    <n v="38000"/>
    <n v="342000"/>
  </r>
  <r>
    <n v="3782"/>
    <s v="US-2015-159499"/>
    <d v="2015-11-21T00:00:00"/>
    <x v="1"/>
    <x v="0"/>
    <x v="30"/>
    <x v="1"/>
    <x v="4"/>
    <s v="Eudokia Martin"/>
    <x v="1"/>
    <x v="13"/>
    <n v="85023"/>
    <s v="OFF-AP-10002867"/>
    <x v="1"/>
    <s v="Appliances"/>
    <s v="Fellowes Command Center 5-outlet power strip"/>
    <n v="326000"/>
    <x v="4"/>
    <x v="1092"/>
    <n v="0.2"/>
    <n v="391200"/>
    <n v="1564800"/>
  </r>
  <r>
    <n v="3783"/>
    <s v="CA-2014-162089"/>
    <d v="2014-03-30T00:00:00"/>
    <x v="2"/>
    <x v="10"/>
    <x v="17"/>
    <x v="2"/>
    <x v="0"/>
    <s v="Mark Packer"/>
    <x v="2"/>
    <x v="0"/>
    <n v="78521"/>
    <s v="OFF-EN-10002230"/>
    <x v="1"/>
    <s v="Envelopes"/>
    <s v="Airmail Envelopes"/>
    <n v="168000"/>
    <x v="1"/>
    <x v="232"/>
    <n v="0.2"/>
    <n v="168000"/>
    <n v="672000"/>
  </r>
  <r>
    <n v="3784"/>
    <s v="US-2017-158526"/>
    <d v="2017-12-29T00:00:00"/>
    <x v="3"/>
    <x v="4"/>
    <x v="25"/>
    <x v="2"/>
    <x v="0"/>
    <s v="Katherine Hughes"/>
    <x v="0"/>
    <x v="25"/>
    <n v="40214"/>
    <s v="FUR-CH-10002602"/>
    <x v="0"/>
    <s v="Chairs"/>
    <s v="DMI Arturo Collection Mission-style Design Wood Chair"/>
    <n v="136000"/>
    <x v="7"/>
    <x v="1093"/>
    <n v="0"/>
    <n v="0"/>
    <n v="1088000"/>
  </r>
  <r>
    <n v="3785"/>
    <s v="CA-2017-104885"/>
    <d v="2017-03-02T00:00:00"/>
    <x v="3"/>
    <x v="10"/>
    <x v="28"/>
    <x v="0"/>
    <x v="4"/>
    <s v="Dorothy Badders"/>
    <x v="1"/>
    <x v="27"/>
    <n v="19711"/>
    <s v="OFF-AR-10001615"/>
    <x v="1"/>
    <s v="Art"/>
    <s v="Newell 34"/>
    <n v="112000"/>
    <x v="3"/>
    <x v="89"/>
    <n v="0"/>
    <n v="0"/>
    <n v="336000"/>
  </r>
  <r>
    <n v="3786"/>
    <s v="US-2016-157490"/>
    <d v="2016-10-06T00:00:00"/>
    <x v="0"/>
    <x v="2"/>
    <x v="24"/>
    <x v="3"/>
    <x v="4"/>
    <s v="Laurel Beltran"/>
    <x v="2"/>
    <x v="30"/>
    <n v="81001"/>
    <s v="TEC-MA-10001695"/>
    <x v="2"/>
    <s v="Machines"/>
    <s v="Zebra GK420t Direct Thermal/Thermal Transfer Printer"/>
    <n v="704000"/>
    <x v="4"/>
    <x v="1094"/>
    <n v="0.7"/>
    <n v="2956800"/>
    <n v="1267200"/>
  </r>
  <r>
    <n v="3787"/>
    <s v="CA-2015-161452"/>
    <d v="2015-04-05T00:00:00"/>
    <x v="1"/>
    <x v="3"/>
    <x v="5"/>
    <x v="3"/>
    <x v="0"/>
    <s v="Carol Adams"/>
    <x v="1"/>
    <x v="30"/>
    <n v="90036"/>
    <s v="FUR-CH-10003973"/>
    <x v="0"/>
    <s v="Chairs"/>
    <s v="GuestStacker Chair with Chrome Finish Legs"/>
    <n v="893000"/>
    <x v="3"/>
    <x v="1095"/>
    <n v="0.2"/>
    <n v="535800"/>
    <n v="2143200"/>
  </r>
  <r>
    <n v="3788"/>
    <s v="US-2014-115196"/>
    <d v="2014-09-09T00:00:00"/>
    <x v="2"/>
    <x v="8"/>
    <x v="3"/>
    <x v="2"/>
    <x v="0"/>
    <s v="Daniel Lacy"/>
    <x v="0"/>
    <x v="24"/>
    <n v="27834"/>
    <s v="TEC-MA-10002073"/>
    <x v="2"/>
    <s v="Machines"/>
    <s v="3D Systems Cube Printer, 2nd Generation, White"/>
    <n v="1300000"/>
    <x v="0"/>
    <x v="1096"/>
    <n v="0.5"/>
    <n v="1300000"/>
    <n v="1300000"/>
  </r>
  <r>
    <n v="3789"/>
    <s v="CA-2016-138968"/>
    <d v="2016-03-15T00:00:00"/>
    <x v="0"/>
    <x v="10"/>
    <x v="4"/>
    <x v="0"/>
    <x v="0"/>
    <s v="Fred Chung"/>
    <x v="1"/>
    <x v="26"/>
    <n v="94110"/>
    <s v="OFF-BI-10003529"/>
    <x v="1"/>
    <s v="Binders"/>
    <s v="Avery Round Ring Poly Binders"/>
    <n v="1000"/>
    <x v="0"/>
    <x v="311"/>
    <n v="0.2"/>
    <n v="400"/>
    <n v="1600"/>
  </r>
  <r>
    <n v="3790"/>
    <s v="CA-2015-101889"/>
    <d v="2015-12-27T00:00:00"/>
    <x v="1"/>
    <x v="4"/>
    <x v="8"/>
    <x v="1"/>
    <x v="4"/>
    <s v="David Bremer"/>
    <x v="1"/>
    <x v="26"/>
    <n v="43302"/>
    <s v="FUR-TA-10004154"/>
    <x v="0"/>
    <s v="Tables"/>
    <s v="Riverside Furniture Oval Coffee Table, Oval End Table, End Table with Drawer"/>
    <n v="345000"/>
    <x v="5"/>
    <x v="1097"/>
    <n v="0.4"/>
    <n v="1242000"/>
    <n v="1863000"/>
  </r>
  <r>
    <n v="3791"/>
    <s v="CA-2017-110821"/>
    <d v="2017-08-07T00:00:00"/>
    <x v="3"/>
    <x v="6"/>
    <x v="29"/>
    <x v="3"/>
    <x v="0"/>
    <s v="Chloris Kastensmidt"/>
    <x v="0"/>
    <x v="25"/>
    <n v="75081"/>
    <s v="TEC-AC-10001552"/>
    <x v="2"/>
    <s v="Accessories"/>
    <s v="Logitech K350 2.4Ghz Wireless Keyboard"/>
    <n v="239000"/>
    <x v="3"/>
    <x v="1098"/>
    <n v="0.2"/>
    <n v="143400"/>
    <n v="573600"/>
  </r>
  <r>
    <n v="3792"/>
    <s v="CA-2015-121552"/>
    <d v="2015-03-22T00:00:00"/>
    <x v="1"/>
    <x v="10"/>
    <x v="6"/>
    <x v="3"/>
    <x v="0"/>
    <s v="Fred Wasserman"/>
    <x v="1"/>
    <x v="26"/>
    <n v="35810"/>
    <s v="OFF-AR-10003217"/>
    <x v="1"/>
    <s v="Art"/>
    <s v="Newell 316"/>
    <n v="20000"/>
    <x v="6"/>
    <x v="191"/>
    <n v="0"/>
    <n v="0"/>
    <n v="80000"/>
  </r>
  <r>
    <n v="3793"/>
    <s v="CA-2015-107685"/>
    <d v="2015-11-30T00:00:00"/>
    <x v="1"/>
    <x v="0"/>
    <x v="17"/>
    <x v="0"/>
    <x v="0"/>
    <s v="John Murray"/>
    <x v="0"/>
    <x v="8"/>
    <n v="89115"/>
    <s v="FUR-FU-10002813"/>
    <x v="0"/>
    <s v="Furnishings"/>
    <s v="DAX Contemporary Wood Frame with Silver Metal Mat, Desktop, 11 x 14 Size"/>
    <n v="81000"/>
    <x v="6"/>
    <x v="94"/>
    <n v="0"/>
    <n v="0"/>
    <n v="324000"/>
  </r>
  <r>
    <n v="3794"/>
    <s v="US-2014-120740"/>
    <d v="2014-04-15T00:00:00"/>
    <x v="2"/>
    <x v="3"/>
    <x v="4"/>
    <x v="1"/>
    <x v="4"/>
    <s v="Paul Stevenson"/>
    <x v="2"/>
    <x v="16"/>
    <n v="90049"/>
    <s v="OFF-AP-10000240"/>
    <x v="1"/>
    <s v="Appliances"/>
    <s v="Belkin F9G930V10-GRY 9 Outlet Surge"/>
    <n v="107000"/>
    <x v="0"/>
    <x v="428"/>
    <n v="0"/>
    <n v="0"/>
    <n v="214000"/>
  </r>
  <r>
    <n v="3795"/>
    <s v="CA-2017-155740"/>
    <d v="2017-07-30T00:00:00"/>
    <x v="3"/>
    <x v="7"/>
    <x v="17"/>
    <x v="2"/>
    <x v="0"/>
    <s v="Tony Chapman"/>
    <x v="2"/>
    <x v="29"/>
    <n v="44107"/>
    <s v="OFF-BI-10001071"/>
    <x v="1"/>
    <s v="Binders"/>
    <s v="GBC ProClick Punch Binding System"/>
    <n v="52000"/>
    <x v="6"/>
    <x v="198"/>
    <n v="0.7"/>
    <n v="145600"/>
    <n v="62400"/>
  </r>
  <r>
    <n v="3796"/>
    <s v="CA-2017-146493"/>
    <d v="2017-06-01T00:00:00"/>
    <x v="3"/>
    <x v="1"/>
    <x v="26"/>
    <x v="1"/>
    <x v="0"/>
    <s v="Cynthia Voltz"/>
    <x v="1"/>
    <x v="27"/>
    <n v="68025"/>
    <s v="OFF-BI-10003676"/>
    <x v="1"/>
    <s v="Binders"/>
    <s v="GBC Standard Recycled Report Covers, Clear Plastic Sheets"/>
    <n v="10000"/>
    <x v="1"/>
    <x v="76"/>
    <n v="0"/>
    <n v="0"/>
    <n v="50000"/>
  </r>
  <r>
    <n v="3797"/>
    <s v="CA-2014-105417"/>
    <d v="2014-01-07T00:00:00"/>
    <x v="2"/>
    <x v="9"/>
    <x v="29"/>
    <x v="2"/>
    <x v="0"/>
    <s v="Vivek Sundaresam"/>
    <x v="0"/>
    <x v="27"/>
    <n v="77340"/>
    <s v="FUR-FU-10004864"/>
    <x v="0"/>
    <s v="Furnishings"/>
    <s v="Howard Miller 14-1/2&quot; Diameter Chrome Round Wall Clock"/>
    <n v="128000"/>
    <x v="3"/>
    <x v="227"/>
    <n v="0.6"/>
    <n v="230400"/>
    <n v="153600"/>
  </r>
  <r>
    <n v="3798"/>
    <s v="US-2017-141509"/>
    <d v="2017-09-29T00:00:00"/>
    <x v="3"/>
    <x v="8"/>
    <x v="25"/>
    <x v="4"/>
    <x v="0"/>
    <s v="Sonia Cooley"/>
    <x v="0"/>
    <x v="19"/>
    <n v="90036"/>
    <s v="OFF-AR-10002067"/>
    <x v="1"/>
    <s v="Art"/>
    <s v="Newell 334"/>
    <n v="100000"/>
    <x v="1"/>
    <x v="470"/>
    <n v="0"/>
    <n v="0"/>
    <n v="500000"/>
  </r>
  <r>
    <n v="3799"/>
    <s v="CA-2017-139493"/>
    <d v="2017-09-13T00:00:00"/>
    <x v="3"/>
    <x v="8"/>
    <x v="7"/>
    <x v="1"/>
    <x v="0"/>
    <s v="Speros Goranitis"/>
    <x v="0"/>
    <x v="7"/>
    <n v="28806"/>
    <s v="OFF-AR-10003158"/>
    <x v="1"/>
    <s v="Art"/>
    <s v="Fluorescent Highlighters by Dixon"/>
    <n v="24000"/>
    <x v="1"/>
    <x v="160"/>
    <n v="0.2"/>
    <n v="24000"/>
    <n v="96000"/>
  </r>
  <r>
    <n v="3800"/>
    <s v="CA-2014-151967"/>
    <d v="2014-10-22T00:00:00"/>
    <x v="2"/>
    <x v="2"/>
    <x v="6"/>
    <x v="3"/>
    <x v="0"/>
    <s v="Nicole Brennan"/>
    <x v="1"/>
    <x v="31"/>
    <n v="71111"/>
    <s v="FUR-FU-10000193"/>
    <x v="0"/>
    <s v="Furnishings"/>
    <s v="Tenex Chairmats For Use with Hard Floors"/>
    <n v="39000"/>
    <x v="6"/>
    <x v="19"/>
    <n v="0"/>
    <n v="0"/>
    <n v="156000"/>
  </r>
  <r>
    <n v="3801"/>
    <s v="US-2016-140158"/>
    <d v="2016-10-04T00:00:00"/>
    <x v="0"/>
    <x v="2"/>
    <x v="18"/>
    <x v="2"/>
    <x v="0"/>
    <s v="Daniel Raglin"/>
    <x v="2"/>
    <x v="25"/>
    <n v="2908"/>
    <s v="OFF-BI-10000977"/>
    <x v="1"/>
    <s v="Binders"/>
    <s v="Ibico Plastic Spiral Binding Combs"/>
    <n v="92000"/>
    <x v="8"/>
    <x v="21"/>
    <n v="0"/>
    <n v="0"/>
    <n v="92000"/>
  </r>
  <r>
    <n v="3802"/>
    <s v="CA-2015-130974"/>
    <d v="2015-11-27T00:00:00"/>
    <x v="1"/>
    <x v="0"/>
    <x v="8"/>
    <x v="1"/>
    <x v="1"/>
    <s v="Matt Abelman"/>
    <x v="2"/>
    <x v="19"/>
    <n v="2149"/>
    <s v="OFF-PA-10000743"/>
    <x v="1"/>
    <s v="Paper"/>
    <s v="Xerox 1977"/>
    <n v="41000"/>
    <x v="4"/>
    <x v="324"/>
    <n v="0"/>
    <n v="0"/>
    <n v="246000"/>
  </r>
  <r>
    <n v="3803"/>
    <s v="CA-2017-133487"/>
    <d v="2017-05-06T00:00:00"/>
    <x v="3"/>
    <x v="5"/>
    <x v="24"/>
    <x v="0"/>
    <x v="4"/>
    <s v="Trudy Schmidt"/>
    <x v="0"/>
    <x v="13"/>
    <n v="91730"/>
    <s v="OFF-AP-10001271"/>
    <x v="1"/>
    <s v="Appliances"/>
    <s v="Eureka The Boss Cordless Rechargeable Stick Vac"/>
    <n v="153000"/>
    <x v="3"/>
    <x v="182"/>
    <n v="0"/>
    <n v="0"/>
    <n v="459000"/>
  </r>
  <r>
    <n v="3804"/>
    <s v="CA-2014-142951"/>
    <d v="2014-10-08T00:00:00"/>
    <x v="2"/>
    <x v="2"/>
    <x v="0"/>
    <x v="2"/>
    <x v="0"/>
    <s v="Jack Garza"/>
    <x v="0"/>
    <x v="8"/>
    <n v="28205"/>
    <s v="TEC-AC-10002331"/>
    <x v="2"/>
    <s v="Accessories"/>
    <s v="Maxell 74 Minute CDR, 10/Pack"/>
    <n v="49000"/>
    <x v="3"/>
    <x v="196"/>
    <n v="0.2"/>
    <n v="29400"/>
    <n v="117600"/>
  </r>
  <r>
    <n v="3805"/>
    <s v="CA-2014-133592"/>
    <d v="2014-12-31T00:00:00"/>
    <x v="2"/>
    <x v="4"/>
    <x v="23"/>
    <x v="4"/>
    <x v="0"/>
    <s v="Katherine Murray"/>
    <x v="2"/>
    <x v="0"/>
    <n v="2908"/>
    <s v="OFF-PA-10003228"/>
    <x v="1"/>
    <s v="Paper"/>
    <s v="Xerox 1917"/>
    <n v="441000"/>
    <x v="6"/>
    <x v="845"/>
    <n v="0"/>
    <n v="0"/>
    <n v="1764000"/>
  </r>
  <r>
    <n v="3806"/>
    <s v="CA-2015-120782"/>
    <d v="2015-04-28T00:00:00"/>
    <x v="1"/>
    <x v="3"/>
    <x v="22"/>
    <x v="1"/>
    <x v="0"/>
    <s v="Shirley Daniels"/>
    <x v="2"/>
    <x v="4"/>
    <n v="48640"/>
    <s v="OFF-AP-10003779"/>
    <x v="1"/>
    <s v="Appliances"/>
    <s v="Kensington 7 Outlet MasterPiece Power Center with Fax/Phone Line Protection"/>
    <n v="208000"/>
    <x v="8"/>
    <x v="198"/>
    <n v="0.1"/>
    <n v="20800"/>
    <n v="187200"/>
  </r>
  <r>
    <n v="3807"/>
    <s v="CA-2015-116876"/>
    <d v="2015-02-14T00:00:00"/>
    <x v="1"/>
    <x v="11"/>
    <x v="19"/>
    <x v="1"/>
    <x v="2"/>
    <s v="Ted Trevino"/>
    <x v="0"/>
    <x v="18"/>
    <n v="14609"/>
    <s v="OFF-BI-10002897"/>
    <x v="1"/>
    <s v="Binders"/>
    <s v="Black Avery Memo-Size 3-Ring Binder, 5 1/2&quot; x 8 1/2&quot;"/>
    <n v="3000"/>
    <x v="5"/>
    <x v="60"/>
    <n v="0.2"/>
    <n v="5400"/>
    <n v="21600"/>
  </r>
  <r>
    <n v="3808"/>
    <s v="CA-2016-169838"/>
    <d v="2016-11-25T00:00:00"/>
    <x v="0"/>
    <x v="0"/>
    <x v="10"/>
    <x v="2"/>
    <x v="0"/>
    <s v="Brenda Bowman"/>
    <x v="1"/>
    <x v="18"/>
    <n v="49201"/>
    <s v="FUR-TA-10001095"/>
    <x v="0"/>
    <s v="Tables"/>
    <s v="Chromcraft Round Conference Tables"/>
    <n v="384000"/>
    <x v="5"/>
    <x v="821"/>
    <n v="0"/>
    <n v="0"/>
    <n v="3456000"/>
  </r>
  <r>
    <n v="3809"/>
    <s v="US-2017-128951"/>
    <d v="2017-07-15T00:00:00"/>
    <x v="3"/>
    <x v="7"/>
    <x v="4"/>
    <x v="3"/>
    <x v="0"/>
    <s v="Ricardo Sperren"/>
    <x v="1"/>
    <x v="20"/>
    <n v="23434"/>
    <s v="OFF-AP-10002191"/>
    <x v="1"/>
    <s v="Appliances"/>
    <s v="Belkin 8 Outlet SurgeMaster II Gold Surge Protector"/>
    <n v="120000"/>
    <x v="3"/>
    <x v="584"/>
    <n v="0"/>
    <n v="0"/>
    <n v="360000"/>
  </r>
  <r>
    <n v="3810"/>
    <s v="CA-2014-102330"/>
    <d v="2014-12-29T00:00:00"/>
    <x v="2"/>
    <x v="4"/>
    <x v="25"/>
    <x v="3"/>
    <x v="3"/>
    <s v="Arianne Irving"/>
    <x v="0"/>
    <x v="29"/>
    <n v="94513"/>
    <s v="OFF-LA-10003923"/>
    <x v="1"/>
    <s v="Labels"/>
    <s v="Alphabetical Labels for Top Tab Filing"/>
    <n v="30000"/>
    <x v="4"/>
    <x v="128"/>
    <n v="0"/>
    <n v="0"/>
    <n v="180000"/>
  </r>
  <r>
    <n v="3811"/>
    <s v="CA-2016-118899"/>
    <d v="2016-03-22T00:00:00"/>
    <x v="0"/>
    <x v="10"/>
    <x v="6"/>
    <x v="3"/>
    <x v="0"/>
    <s v="Marc Crier"/>
    <x v="0"/>
    <x v="26"/>
    <n v="98103"/>
    <s v="FUR-CH-10004754"/>
    <x v="0"/>
    <s v="Chairs"/>
    <s v="Global Stack Chair with Arms, Black"/>
    <n v="168000"/>
    <x v="2"/>
    <x v="1099"/>
    <n v="0.2"/>
    <n v="235200"/>
    <n v="940800"/>
  </r>
  <r>
    <n v="3812"/>
    <s v="CA-2017-107958"/>
    <d v="2017-07-02T00:00:00"/>
    <x v="3"/>
    <x v="7"/>
    <x v="28"/>
    <x v="1"/>
    <x v="0"/>
    <s v="Adrian Hane"/>
    <x v="2"/>
    <x v="7"/>
    <n v="77036"/>
    <s v="OFF-PA-10000357"/>
    <x v="1"/>
    <s v="Paper"/>
    <s v="White Dual Perf Computer Printout Paper, 2700 Sheets, 1 Part, Heavyweight, 20 lbs., 14 7/8 x 11"/>
    <n v="123000"/>
    <x v="1"/>
    <x v="535"/>
    <n v="0.2"/>
    <n v="123000"/>
    <n v="492000"/>
  </r>
  <r>
    <n v="3813"/>
    <s v="CA-2017-151799"/>
    <d v="2017-12-14T00:00:00"/>
    <x v="3"/>
    <x v="4"/>
    <x v="19"/>
    <x v="2"/>
    <x v="0"/>
    <s v="Ben Ferrer"/>
    <x v="2"/>
    <x v="14"/>
    <n v="1841"/>
    <s v="TEC-CO-10002313"/>
    <x v="2"/>
    <s v="Copiers"/>
    <s v="Canon PC1080F Personal Copier"/>
    <n v="600000"/>
    <x v="0"/>
    <x v="206"/>
    <n v="0"/>
    <n v="0"/>
    <n v="1200000"/>
  </r>
  <r>
    <n v="3814"/>
    <s v="CA-2016-114601"/>
    <d v="2016-08-26T00:00:00"/>
    <x v="0"/>
    <x v="6"/>
    <x v="20"/>
    <x v="1"/>
    <x v="4"/>
    <s v="Andrew Allen"/>
    <x v="0"/>
    <x v="8"/>
    <n v="48234"/>
    <s v="OFF-PA-10000605"/>
    <x v="1"/>
    <s v="Paper"/>
    <s v="Xerox 1950"/>
    <n v="29000"/>
    <x v="0"/>
    <x v="147"/>
    <n v="0"/>
    <n v="0"/>
    <n v="58000"/>
  </r>
  <r>
    <n v="3815"/>
    <s v="CA-2017-100237"/>
    <d v="2017-10-15T00:00:00"/>
    <x v="3"/>
    <x v="2"/>
    <x v="4"/>
    <x v="2"/>
    <x v="4"/>
    <s v="Stuart Van"/>
    <x v="1"/>
    <x v="7"/>
    <n v="84057"/>
    <s v="OFF-AR-10001761"/>
    <x v="1"/>
    <s v="Art"/>
    <s v="Avery Hi-Liter Smear-Safe Highlighters"/>
    <n v="12000"/>
    <x v="0"/>
    <x v="13"/>
    <n v="0"/>
    <n v="0"/>
    <n v="24000"/>
  </r>
  <r>
    <n v="3816"/>
    <s v="CA-2014-139542"/>
    <d v="2014-10-25T00:00:00"/>
    <x v="2"/>
    <x v="2"/>
    <x v="10"/>
    <x v="2"/>
    <x v="0"/>
    <s v="Evan Henry"/>
    <x v="0"/>
    <x v="1"/>
    <n v="19120"/>
    <s v="TEC-AC-10001553"/>
    <x v="2"/>
    <s v="Accessories"/>
    <s v="Memorex 25GB 6X Branded Blu-Ray Recordable Disc, 15/Pack"/>
    <n v="41000"/>
    <x v="3"/>
    <x v="221"/>
    <n v="0.2"/>
    <n v="24600"/>
    <n v="98400"/>
  </r>
  <r>
    <n v="3817"/>
    <s v="US-2015-142811"/>
    <d v="2015-04-02T00:00:00"/>
    <x v="1"/>
    <x v="3"/>
    <x v="28"/>
    <x v="3"/>
    <x v="0"/>
    <s v="John Lucas"/>
    <x v="0"/>
    <x v="9"/>
    <n v="85204"/>
    <s v="TEC-PH-10003095"/>
    <x v="2"/>
    <s v="Phones"/>
    <s v="Samsung HM1900 Bluetooth Headset"/>
    <n v="88000"/>
    <x v="1"/>
    <x v="365"/>
    <n v="0.2"/>
    <n v="88000"/>
    <n v="352000"/>
  </r>
  <r>
    <n v="3818"/>
    <s v="CA-2017-139353"/>
    <d v="2017-10-28T00:00:00"/>
    <x v="3"/>
    <x v="2"/>
    <x v="22"/>
    <x v="1"/>
    <x v="4"/>
    <s v="Janet Martin"/>
    <x v="0"/>
    <x v="34"/>
    <n v="28314"/>
    <s v="FUR-FU-10001876"/>
    <x v="0"/>
    <s v="Furnishings"/>
    <s v="Computer Room Manger, 14&quot;"/>
    <n v="228000"/>
    <x v="3"/>
    <x v="690"/>
    <n v="0.2"/>
    <n v="136800"/>
    <n v="547200"/>
  </r>
  <r>
    <n v="3819"/>
    <s v="CA-2014-150203"/>
    <d v="2014-12-05T00:00:00"/>
    <x v="2"/>
    <x v="4"/>
    <x v="5"/>
    <x v="3"/>
    <x v="4"/>
    <s v="Joni Blumstein"/>
    <x v="0"/>
    <x v="36"/>
    <n v="90032"/>
    <s v="OFF-AP-10001469"/>
    <x v="1"/>
    <s v="Appliances"/>
    <s v="Fellowes 8 Outlet Superior Workstation Surge Protector"/>
    <n v="251000"/>
    <x v="4"/>
    <x v="517"/>
    <n v="0"/>
    <n v="0"/>
    <n v="1506000"/>
  </r>
  <r>
    <n v="3820"/>
    <s v="US-2017-101518"/>
    <d v="2017-11-03T00:00:00"/>
    <x v="3"/>
    <x v="0"/>
    <x v="21"/>
    <x v="2"/>
    <x v="0"/>
    <s v="Peter Bühler"/>
    <x v="0"/>
    <x v="15"/>
    <n v="19140"/>
    <s v="TEC-AC-10001553"/>
    <x v="2"/>
    <s v="Accessories"/>
    <s v="Memorex 25GB 6X Branded Blu-Ray Recordable Disc, 15/Pack"/>
    <n v="41000"/>
    <x v="3"/>
    <x v="221"/>
    <n v="0.2"/>
    <n v="24600"/>
    <n v="98400"/>
  </r>
  <r>
    <n v="3821"/>
    <s v="CA-2015-149636"/>
    <d v="2015-01-06T00:00:00"/>
    <x v="1"/>
    <x v="9"/>
    <x v="24"/>
    <x v="1"/>
    <x v="0"/>
    <s v="Stefania Perrino"/>
    <x v="1"/>
    <x v="34"/>
    <n v="80906"/>
    <s v="OFF-PA-10004041"/>
    <x v="1"/>
    <s v="Paper"/>
    <s v="It's Hot Message Books with Stickers, 2 3/4&quot; x 5&quot;"/>
    <n v="30000"/>
    <x v="1"/>
    <x v="319"/>
    <n v="0.2"/>
    <n v="30000"/>
    <n v="120000"/>
  </r>
  <r>
    <n v="3822"/>
    <s v="US-2017-146213"/>
    <d v="2017-09-09T00:00:00"/>
    <x v="3"/>
    <x v="8"/>
    <x v="3"/>
    <x v="2"/>
    <x v="4"/>
    <s v="Matt Connell"/>
    <x v="1"/>
    <x v="31"/>
    <n v="90032"/>
    <s v="TEC-AC-10001114"/>
    <x v="2"/>
    <s v="Accessories"/>
    <s v="Microsoft Wireless Mobile Mouse 4000"/>
    <n v="200000"/>
    <x v="6"/>
    <x v="229"/>
    <n v="0"/>
    <n v="0"/>
    <n v="800000"/>
  </r>
  <r>
    <n v="3823"/>
    <s v="CA-2015-108588"/>
    <d v="2015-01-05T00:00:00"/>
    <x v="1"/>
    <x v="9"/>
    <x v="5"/>
    <x v="3"/>
    <x v="0"/>
    <s v="Brooke Gillingham"/>
    <x v="1"/>
    <x v="5"/>
    <n v="10009"/>
    <s v="OFF-AR-10001615"/>
    <x v="1"/>
    <s v="Art"/>
    <s v="Newell 34"/>
    <n v="112000"/>
    <x v="3"/>
    <x v="89"/>
    <n v="0"/>
    <n v="0"/>
    <n v="336000"/>
  </r>
  <r>
    <n v="3824"/>
    <s v="US-2017-138086"/>
    <d v="2017-04-16T00:00:00"/>
    <x v="3"/>
    <x v="3"/>
    <x v="9"/>
    <x v="3"/>
    <x v="1"/>
    <s v="Jesus Ocampo"/>
    <x v="2"/>
    <x v="24"/>
    <n v="94109"/>
    <s v="OFF-AP-10000027"/>
    <x v="1"/>
    <s v="Appliances"/>
    <s v="Hoover Commercial SteamVac"/>
    <n v="41000"/>
    <x v="3"/>
    <x v="221"/>
    <n v="0"/>
    <n v="0"/>
    <n v="123000"/>
  </r>
  <r>
    <n v="3825"/>
    <s v="CA-2015-139374"/>
    <d v="2015-09-10T00:00:00"/>
    <x v="1"/>
    <x v="8"/>
    <x v="13"/>
    <x v="2"/>
    <x v="4"/>
    <s v="Alex Russell"/>
    <x v="1"/>
    <x v="6"/>
    <n v="78745"/>
    <s v="FUR-CH-10003981"/>
    <x v="0"/>
    <s v="Chairs"/>
    <s v="Global Commerce Series Low-Back Swivel/Tilt Chairs"/>
    <n v="900000"/>
    <x v="8"/>
    <x v="140"/>
    <n v="0.3"/>
    <n v="270000"/>
    <n v="630000"/>
  </r>
  <r>
    <n v="3826"/>
    <s v="CA-2016-113978"/>
    <d v="2016-09-25T00:00:00"/>
    <x v="0"/>
    <x v="8"/>
    <x v="10"/>
    <x v="2"/>
    <x v="2"/>
    <s v="Tony Sayre"/>
    <x v="0"/>
    <x v="22"/>
    <n v="44105"/>
    <s v="OFF-AP-10003849"/>
    <x v="1"/>
    <s v="Appliances"/>
    <s v="Hoover Shoulder Vac Commercial Portable Vacuum"/>
    <n v="645000"/>
    <x v="8"/>
    <x v="854"/>
    <n v="0.2"/>
    <n v="129000"/>
    <n v="516000"/>
  </r>
  <r>
    <n v="3827"/>
    <s v="US-2015-150231"/>
    <d v="2015-03-16T00:00:00"/>
    <x v="1"/>
    <x v="10"/>
    <x v="9"/>
    <x v="3"/>
    <x v="4"/>
    <s v="Jim Kriz"/>
    <x v="2"/>
    <x v="7"/>
    <n v="10009"/>
    <s v="OFF-AR-10001761"/>
    <x v="1"/>
    <s v="Art"/>
    <s v="Avery Hi-Liter Smear-Safe Highlighters"/>
    <n v="12000"/>
    <x v="3"/>
    <x v="239"/>
    <n v="0"/>
    <n v="0"/>
    <n v="36000"/>
  </r>
  <r>
    <n v="3828"/>
    <s v="CA-2016-106915"/>
    <d v="2016-11-26T00:00:00"/>
    <x v="0"/>
    <x v="0"/>
    <x v="20"/>
    <x v="3"/>
    <x v="0"/>
    <s v="George Ashbrook"/>
    <x v="0"/>
    <x v="25"/>
    <n v="79907"/>
    <s v="OFF-AR-10000716"/>
    <x v="1"/>
    <s v="Art"/>
    <s v="DIXON Ticonderoga Erasable Checking Pencils"/>
    <n v="12000"/>
    <x v="6"/>
    <x v="4"/>
    <n v="0.2"/>
    <n v="9600"/>
    <n v="38400"/>
  </r>
  <r>
    <n v="3829"/>
    <s v="US-2016-109260"/>
    <d v="2016-09-26T00:00:00"/>
    <x v="0"/>
    <x v="8"/>
    <x v="20"/>
    <x v="2"/>
    <x v="0"/>
    <s v="Tanja Norvell"/>
    <x v="2"/>
    <x v="13"/>
    <n v="32303"/>
    <s v="TEC-AC-10002637"/>
    <x v="2"/>
    <s v="Accessories"/>
    <s v="Logitech VX Revolution Cordless Laser Mouse for Notebooks (Black)"/>
    <n v="432000"/>
    <x v="3"/>
    <x v="280"/>
    <n v="0.2"/>
    <n v="259200"/>
    <n v="1036800"/>
  </r>
  <r>
    <n v="3830"/>
    <s v="CA-2017-104850"/>
    <d v="2017-06-13T00:00:00"/>
    <x v="3"/>
    <x v="1"/>
    <x v="7"/>
    <x v="3"/>
    <x v="0"/>
    <s v="Tamara Willingham"/>
    <x v="2"/>
    <x v="36"/>
    <n v="98103"/>
    <s v="FUR-CH-10003774"/>
    <x v="0"/>
    <s v="Chairs"/>
    <s v="Global Wood Trimmed Manager's Task Chair, Khaki"/>
    <n v="319000"/>
    <x v="6"/>
    <x v="1100"/>
    <n v="0.2"/>
    <n v="255200"/>
    <n v="1020800"/>
  </r>
  <r>
    <n v="3831"/>
    <s v="CA-2017-140508"/>
    <d v="2017-09-18T00:00:00"/>
    <x v="3"/>
    <x v="8"/>
    <x v="15"/>
    <x v="0"/>
    <x v="0"/>
    <s v="Pete Armstrong"/>
    <x v="2"/>
    <x v="22"/>
    <n v="75220"/>
    <s v="OFF-EN-10000927"/>
    <x v="1"/>
    <s v="Envelopes"/>
    <s v="Jet-Pak Recycled Peel 'N' Seal Padded Mailers"/>
    <n v="201000"/>
    <x v="6"/>
    <x v="703"/>
    <n v="0.2"/>
    <n v="160800"/>
    <n v="643200"/>
  </r>
  <r>
    <n v="3832"/>
    <s v="CA-2017-143294"/>
    <d v="2017-06-02T00:00:00"/>
    <x v="3"/>
    <x v="1"/>
    <x v="28"/>
    <x v="3"/>
    <x v="0"/>
    <s v="John Dryer"/>
    <x v="0"/>
    <x v="6"/>
    <n v="77070"/>
    <s v="OFF-PA-10000743"/>
    <x v="1"/>
    <s v="Paper"/>
    <s v="Xerox 1977"/>
    <n v="41000"/>
    <x v="0"/>
    <x v="207"/>
    <n v="0.2"/>
    <n v="16400"/>
    <n v="65600"/>
  </r>
  <r>
    <n v="3833"/>
    <s v="CA-2016-165673"/>
    <d v="2016-05-15T00:00:00"/>
    <x v="0"/>
    <x v="5"/>
    <x v="4"/>
    <x v="0"/>
    <x v="0"/>
    <s v="Michael Nguyen"/>
    <x v="0"/>
    <x v="27"/>
    <n v="45503"/>
    <s v="OFF-PA-10000697"/>
    <x v="1"/>
    <s v="Paper"/>
    <s v="TOPS Voice Message Log Book, Flash Format"/>
    <n v="20000"/>
    <x v="6"/>
    <x v="191"/>
    <n v="0.2"/>
    <n v="16000"/>
    <n v="64000"/>
  </r>
  <r>
    <n v="3834"/>
    <s v="CA-2017-134418"/>
    <d v="2017-09-15T00:00:00"/>
    <x v="3"/>
    <x v="8"/>
    <x v="4"/>
    <x v="1"/>
    <x v="0"/>
    <s v="Gene McClure"/>
    <x v="0"/>
    <x v="9"/>
    <n v="98103"/>
    <s v="OFF-AR-10004441"/>
    <x v="1"/>
    <s v="Art"/>
    <s v="BIC Brite Liner Highlighters"/>
    <n v="10000"/>
    <x v="3"/>
    <x v="1"/>
    <n v="0"/>
    <n v="0"/>
    <n v="30000"/>
  </r>
  <r>
    <n v="3835"/>
    <s v="US-2016-106313"/>
    <d v="2016-08-22T00:00:00"/>
    <x v="0"/>
    <x v="6"/>
    <x v="6"/>
    <x v="3"/>
    <x v="0"/>
    <s v="Deirdre Greer"/>
    <x v="1"/>
    <x v="21"/>
    <n v="98105"/>
    <s v="OFF-PA-10001870"/>
    <x v="1"/>
    <s v="Paper"/>
    <s v="Xerox 202"/>
    <n v="26000"/>
    <x v="3"/>
    <x v="359"/>
    <n v="0"/>
    <n v="0"/>
    <n v="78000"/>
  </r>
  <r>
    <n v="3836"/>
    <s v="CA-2014-105872"/>
    <d v="2014-05-30T00:00:00"/>
    <x v="2"/>
    <x v="5"/>
    <x v="17"/>
    <x v="3"/>
    <x v="0"/>
    <s v="James Galang"/>
    <x v="0"/>
    <x v="22"/>
    <n v="10024"/>
    <s v="OFF-BI-10003684"/>
    <x v="1"/>
    <s v="Binders"/>
    <s v="Wilson Jones Legal Size Ring Binders"/>
    <n v="141000"/>
    <x v="6"/>
    <x v="361"/>
    <n v="0.2"/>
    <n v="112800"/>
    <n v="451200"/>
  </r>
  <r>
    <n v="3837"/>
    <s v="CA-2017-108287"/>
    <d v="2017-12-18T00:00:00"/>
    <x v="3"/>
    <x v="4"/>
    <x v="15"/>
    <x v="1"/>
    <x v="0"/>
    <s v="Alex Grayson"/>
    <x v="0"/>
    <x v="29"/>
    <n v="28205"/>
    <s v="OFF-AR-10001315"/>
    <x v="1"/>
    <s v="Art"/>
    <s v="Newell 310"/>
    <n v="6000"/>
    <x v="5"/>
    <x v="117"/>
    <n v="0.2"/>
    <n v="10800"/>
    <n v="43200"/>
  </r>
  <r>
    <n v="3838"/>
    <s v="CA-2017-141103"/>
    <d v="2017-07-30T00:00:00"/>
    <x v="3"/>
    <x v="7"/>
    <x v="17"/>
    <x v="3"/>
    <x v="0"/>
    <s v="Jay Fein"/>
    <x v="0"/>
    <x v="26"/>
    <n v="21215"/>
    <s v="TEC-PH-10003589"/>
    <x v="2"/>
    <s v="Phones"/>
    <s v="invisibleSHIELD by ZAGG Smudge-Free Screen Protector"/>
    <n v="90000"/>
    <x v="1"/>
    <x v="788"/>
    <n v="0"/>
    <n v="0"/>
    <n v="450000"/>
  </r>
  <r>
    <n v="3839"/>
    <s v="CA-2014-154781"/>
    <d v="2014-11-21T00:00:00"/>
    <x v="2"/>
    <x v="0"/>
    <x v="30"/>
    <x v="1"/>
    <x v="4"/>
    <s v="Steve Carroll"/>
    <x v="2"/>
    <x v="10"/>
    <n v="94110"/>
    <s v="OFF-PA-10001609"/>
    <x v="1"/>
    <s v="Paper"/>
    <s v="Tops Wirebound Message Log Books"/>
    <n v="7000"/>
    <x v="0"/>
    <x v="287"/>
    <n v="0"/>
    <n v="0"/>
    <n v="14000"/>
  </r>
  <r>
    <n v="3840"/>
    <s v="CA-2015-147816"/>
    <d v="2015-09-24T00:00:00"/>
    <x v="1"/>
    <x v="8"/>
    <x v="16"/>
    <x v="4"/>
    <x v="4"/>
    <s v="Carlos Meador"/>
    <x v="0"/>
    <x v="8"/>
    <n v="85705"/>
    <s v="TEC-PH-10003095"/>
    <x v="2"/>
    <s v="Phones"/>
    <s v="Samsung HM1900 Bluetooth Headset"/>
    <n v="88000"/>
    <x v="0"/>
    <x v="787"/>
    <n v="0.2"/>
    <n v="35200"/>
    <n v="140800"/>
  </r>
  <r>
    <n v="3841"/>
    <s v="CA-2017-105326"/>
    <d v="2017-08-20T00:00:00"/>
    <x v="3"/>
    <x v="6"/>
    <x v="14"/>
    <x v="3"/>
    <x v="0"/>
    <s v="Kean Thornton"/>
    <x v="0"/>
    <x v="22"/>
    <n v="90036"/>
    <s v="OFF-PA-10001639"/>
    <x v="1"/>
    <s v="Paper"/>
    <s v="Xerox 203"/>
    <n v="32000"/>
    <x v="6"/>
    <x v="562"/>
    <n v="0"/>
    <n v="0"/>
    <n v="128000"/>
  </r>
  <r>
    <n v="3842"/>
    <s v="CA-2016-133613"/>
    <d v="2016-06-17T00:00:00"/>
    <x v="0"/>
    <x v="1"/>
    <x v="11"/>
    <x v="3"/>
    <x v="0"/>
    <s v="Christine Phan"/>
    <x v="1"/>
    <x v="21"/>
    <n v="6708"/>
    <s v="OFF-BI-10002003"/>
    <x v="1"/>
    <s v="Binders"/>
    <s v="Ibico Presentation Index for Binding Systems"/>
    <n v="4000"/>
    <x v="0"/>
    <x v="100"/>
    <n v="0"/>
    <n v="0"/>
    <n v="8000"/>
  </r>
  <r>
    <n v="3843"/>
    <s v="CA-2015-109113"/>
    <d v="2015-12-19T00:00:00"/>
    <x v="1"/>
    <x v="4"/>
    <x v="12"/>
    <x v="3"/>
    <x v="3"/>
    <s v="Eileen Kiefer"/>
    <x v="2"/>
    <x v="24"/>
    <n v="60610"/>
    <s v="TEC-AC-10004761"/>
    <x v="2"/>
    <s v="Accessories"/>
    <s v="Maxell 4.7GB DVD+RW 3/Pack"/>
    <n v="32000"/>
    <x v="0"/>
    <x v="119"/>
    <n v="0.2"/>
    <n v="12800"/>
    <n v="51200"/>
  </r>
  <r>
    <n v="3844"/>
    <s v="CA-2015-156153"/>
    <d v="2015-05-31T00:00:00"/>
    <x v="1"/>
    <x v="5"/>
    <x v="23"/>
    <x v="0"/>
    <x v="4"/>
    <s v="Carl Weiss"/>
    <x v="2"/>
    <x v="17"/>
    <n v="11561"/>
    <s v="OFF-FA-10003472"/>
    <x v="1"/>
    <s v="Fasteners"/>
    <s v="Bagged Rubber Bands"/>
    <n v="8000"/>
    <x v="4"/>
    <x v="4"/>
    <n v="0"/>
    <n v="0"/>
    <n v="48000"/>
  </r>
  <r>
    <n v="3845"/>
    <s v="CA-2015-133242"/>
    <d v="2015-06-18T00:00:00"/>
    <x v="1"/>
    <x v="1"/>
    <x v="15"/>
    <x v="3"/>
    <x v="0"/>
    <s v="Keith Herrera"/>
    <x v="0"/>
    <x v="10"/>
    <n v="22204"/>
    <s v="FUR-FU-10003464"/>
    <x v="0"/>
    <s v="Furnishings"/>
    <s v="Seth Thomas 8 1/2&quot; Cubicle Clock"/>
    <n v="61000"/>
    <x v="3"/>
    <x v="261"/>
    <n v="0"/>
    <n v="0"/>
    <n v="183000"/>
  </r>
  <r>
    <n v="3846"/>
    <s v="CA-2015-158323"/>
    <d v="2015-11-30T00:00:00"/>
    <x v="1"/>
    <x v="0"/>
    <x v="17"/>
    <x v="2"/>
    <x v="0"/>
    <s v="Ann Blume"/>
    <x v="1"/>
    <x v="17"/>
    <n v="28540"/>
    <s v="FUR-FU-10001546"/>
    <x v="0"/>
    <s v="Furnishings"/>
    <s v="Dana Swing-Arm Lamps"/>
    <n v="18000"/>
    <x v="0"/>
    <x v="239"/>
    <n v="0.2"/>
    <n v="7200"/>
    <n v="28800"/>
  </r>
  <r>
    <n v="3847"/>
    <s v="CA-2015-161795"/>
    <d v="2015-12-21T00:00:00"/>
    <x v="1"/>
    <x v="4"/>
    <x v="30"/>
    <x v="2"/>
    <x v="3"/>
    <s v="Adam Hart"/>
    <x v="1"/>
    <x v="5"/>
    <n v="43229"/>
    <s v="OFF-AR-10001919"/>
    <x v="1"/>
    <s v="Art"/>
    <s v="OIC #2 Pencils, Medium Soft"/>
    <n v="2000"/>
    <x v="0"/>
    <x v="75"/>
    <n v="0.2"/>
    <n v="800"/>
    <n v="3200"/>
  </r>
  <r>
    <n v="3848"/>
    <s v="CA-2017-100902"/>
    <d v="2017-11-17T00:00:00"/>
    <x v="3"/>
    <x v="0"/>
    <x v="11"/>
    <x v="1"/>
    <x v="0"/>
    <s v="Clytie Kelty"/>
    <x v="0"/>
    <x v="4"/>
    <n v="28205"/>
    <s v="OFF-PA-10002558"/>
    <x v="1"/>
    <s v="Paper"/>
    <s v="Xerox 1938"/>
    <n v="269000"/>
    <x v="2"/>
    <x v="1101"/>
    <n v="0.2"/>
    <n v="376600"/>
    <n v="1506400"/>
  </r>
  <r>
    <n v="3849"/>
    <s v="CA-2017-112844"/>
    <d v="2017-11-13T00:00:00"/>
    <x v="3"/>
    <x v="0"/>
    <x v="7"/>
    <x v="1"/>
    <x v="4"/>
    <s v="Stefania Perrino"/>
    <x v="1"/>
    <x v="34"/>
    <n v="14215"/>
    <s v="TEC-PH-10003988"/>
    <x v="2"/>
    <s v="Phones"/>
    <s v="LF Elite 3D Dazzle Designer Hard Case Cover, Lf Stylus Pen and Wiper For Apple Iphone 5c Mini Lite"/>
    <n v="22000"/>
    <x v="6"/>
    <x v="340"/>
    <n v="0"/>
    <n v="0"/>
    <n v="88000"/>
  </r>
  <r>
    <n v="3850"/>
    <s v="CA-2016-158925"/>
    <d v="2016-10-24T00:00:00"/>
    <x v="0"/>
    <x v="2"/>
    <x v="16"/>
    <x v="0"/>
    <x v="0"/>
    <s v="Jennifer Patt"/>
    <x v="1"/>
    <x v="34"/>
    <n v="77041"/>
    <s v="OFF-PA-10003072"/>
    <x v="1"/>
    <s v="Paper"/>
    <s v="Eureka Recycled Copy Paper 8 1/2&quot; x 11&quot;, Ream"/>
    <n v="39000"/>
    <x v="3"/>
    <x v="102"/>
    <n v="0.2"/>
    <n v="23400"/>
    <n v="93600"/>
  </r>
  <r>
    <n v="3851"/>
    <s v="CA-2014-155390"/>
    <d v="2014-12-06T00:00:00"/>
    <x v="2"/>
    <x v="4"/>
    <x v="24"/>
    <x v="3"/>
    <x v="0"/>
    <s v="Barry Gonzalez"/>
    <x v="0"/>
    <x v="3"/>
    <n v="38109"/>
    <s v="OFF-PA-10003641"/>
    <x v="1"/>
    <s v="Paper"/>
    <s v="Xerox 1909"/>
    <n v="80000"/>
    <x v="0"/>
    <x v="105"/>
    <n v="0.2"/>
    <n v="32000"/>
    <n v="128000"/>
  </r>
  <r>
    <n v="3852"/>
    <s v="CA-2017-123071"/>
    <d v="2017-12-03T00:00:00"/>
    <x v="3"/>
    <x v="4"/>
    <x v="21"/>
    <x v="0"/>
    <x v="0"/>
    <s v="Clay Cheatham"/>
    <x v="0"/>
    <x v="22"/>
    <n v="75023"/>
    <s v="OFF-PA-10003729"/>
    <x v="1"/>
    <s v="Paper"/>
    <s v="Xerox 1998"/>
    <n v="11000"/>
    <x v="0"/>
    <x v="96"/>
    <n v="0.2"/>
    <n v="4400"/>
    <n v="17600"/>
  </r>
  <r>
    <n v="3853"/>
    <s v="CA-2017-156391"/>
    <d v="2017-09-26T00:00:00"/>
    <x v="3"/>
    <x v="8"/>
    <x v="20"/>
    <x v="0"/>
    <x v="0"/>
    <s v="Sara Luxemburg"/>
    <x v="2"/>
    <x v="30"/>
    <n v="97301"/>
    <s v="OFF-AR-10003251"/>
    <x v="1"/>
    <s v="Art"/>
    <s v="Prang Drawing Pencil Set"/>
    <n v="7000"/>
    <x v="8"/>
    <x v="215"/>
    <n v="0.2"/>
    <n v="1400"/>
    <n v="5600"/>
  </r>
  <r>
    <n v="3854"/>
    <s v="CA-2015-103093"/>
    <d v="2015-02-03T00:00:00"/>
    <x v="1"/>
    <x v="11"/>
    <x v="21"/>
    <x v="0"/>
    <x v="0"/>
    <s v="Frank Olsen"/>
    <x v="0"/>
    <x v="3"/>
    <n v="31907"/>
    <s v="OFF-EN-10003286"/>
    <x v="1"/>
    <s v="Envelopes"/>
    <s v="Staple envelope"/>
    <n v="42000"/>
    <x v="5"/>
    <x v="1102"/>
    <n v="0"/>
    <n v="0"/>
    <n v="378000"/>
  </r>
  <r>
    <n v="3855"/>
    <s v="US-2017-118941"/>
    <d v="2017-08-12T00:00:00"/>
    <x v="3"/>
    <x v="6"/>
    <x v="1"/>
    <x v="2"/>
    <x v="0"/>
    <s v="Brenda Bowman"/>
    <x v="1"/>
    <x v="24"/>
    <n v="21044"/>
    <s v="OFF-AR-10004078"/>
    <x v="1"/>
    <s v="Art"/>
    <s v="Newell 312"/>
    <n v="10000"/>
    <x v="3"/>
    <x v="1"/>
    <n v="0"/>
    <n v="0"/>
    <n v="30000"/>
  </r>
  <r>
    <n v="3856"/>
    <s v="CA-2015-169299"/>
    <d v="2015-08-24T00:00:00"/>
    <x v="1"/>
    <x v="6"/>
    <x v="16"/>
    <x v="2"/>
    <x v="4"/>
    <s v="Denny Ordway"/>
    <x v="0"/>
    <x v="35"/>
    <n v="97206"/>
    <s v="OFF-AR-10002053"/>
    <x v="1"/>
    <s v="Art"/>
    <s v="Premium Writing Pencils, Soft, #2 by Central Association for the Blind"/>
    <n v="15000"/>
    <x v="3"/>
    <x v="106"/>
    <n v="0.2"/>
    <n v="9000"/>
    <n v="36000"/>
  </r>
  <r>
    <n v="3857"/>
    <s v="CA-2017-154088"/>
    <d v="2017-11-12T00:00:00"/>
    <x v="3"/>
    <x v="0"/>
    <x v="1"/>
    <x v="2"/>
    <x v="4"/>
    <s v="Larry Blacks"/>
    <x v="0"/>
    <x v="33"/>
    <n v="32303"/>
    <s v="OFF-PA-10003651"/>
    <x v="1"/>
    <s v="Paper"/>
    <s v="Xerox 1968"/>
    <n v="6000"/>
    <x v="1"/>
    <x v="1"/>
    <n v="0.2"/>
    <n v="6000"/>
    <n v="24000"/>
  </r>
  <r>
    <n v="3858"/>
    <s v="CA-2016-155978"/>
    <d v="2016-08-01T00:00:00"/>
    <x v="0"/>
    <x v="6"/>
    <x v="26"/>
    <x v="0"/>
    <x v="0"/>
    <s v="Thomas Seio"/>
    <x v="1"/>
    <x v="1"/>
    <n v="92503"/>
    <s v="TEC-PH-10002885"/>
    <x v="2"/>
    <s v="Phones"/>
    <s v="Apple iPhone 5"/>
    <n v="780000"/>
    <x v="0"/>
    <x v="457"/>
    <n v="0.2"/>
    <n v="312000"/>
    <n v="1248000"/>
  </r>
  <r>
    <n v="3859"/>
    <s v="CA-2016-108196"/>
    <d v="2016-11-25T00:00:00"/>
    <x v="0"/>
    <x v="0"/>
    <x v="10"/>
    <x v="1"/>
    <x v="0"/>
    <s v="Cindy Stewart"/>
    <x v="0"/>
    <x v="36"/>
    <n v="43130"/>
    <s v="OFF-BI-10000545"/>
    <x v="1"/>
    <s v="Binders"/>
    <s v="GBC Ibimaster 500 Manual ProClick Binding System"/>
    <n v="1142000"/>
    <x v="0"/>
    <x v="1103"/>
    <n v="0.7"/>
    <n v="1598800"/>
    <n v="685200"/>
  </r>
  <r>
    <n v="3860"/>
    <s v="CA-2016-152800"/>
    <d v="2016-04-13T00:00:00"/>
    <x v="0"/>
    <x v="3"/>
    <x v="7"/>
    <x v="3"/>
    <x v="0"/>
    <s v="Susan Pistek"/>
    <x v="0"/>
    <x v="16"/>
    <n v="94109"/>
    <s v="OFF-EN-10001509"/>
    <x v="1"/>
    <s v="Envelopes"/>
    <s v="Poly String Tie Envelopes"/>
    <n v="15000"/>
    <x v="3"/>
    <x v="106"/>
    <n v="0"/>
    <n v="0"/>
    <n v="45000"/>
  </r>
  <r>
    <n v="3861"/>
    <s v="CA-2014-166961"/>
    <d v="2014-12-27T00:00:00"/>
    <x v="2"/>
    <x v="4"/>
    <x v="8"/>
    <x v="1"/>
    <x v="0"/>
    <s v="Cynthia Delaney"/>
    <x v="2"/>
    <x v="10"/>
    <n v="92553"/>
    <s v="OFF-AP-10001366"/>
    <x v="1"/>
    <s v="Appliances"/>
    <s v="Staple holder"/>
    <n v="44000"/>
    <x v="8"/>
    <x v="181"/>
    <n v="0"/>
    <n v="0"/>
    <n v="44000"/>
  </r>
  <r>
    <n v="3862"/>
    <s v="CA-2016-139381"/>
    <d v="2016-04-18T00:00:00"/>
    <x v="0"/>
    <x v="3"/>
    <x v="15"/>
    <x v="2"/>
    <x v="0"/>
    <s v="Roy Französisch"/>
    <x v="0"/>
    <x v="36"/>
    <n v="23320"/>
    <s v="OFF-AP-10001271"/>
    <x v="1"/>
    <s v="Appliances"/>
    <s v="Eureka The Boss Cordless Rechargeable Stick Vac"/>
    <n v="153000"/>
    <x v="6"/>
    <x v="883"/>
    <n v="0"/>
    <n v="0"/>
    <n v="612000"/>
  </r>
  <r>
    <n v="3863"/>
    <s v="CA-2015-132136"/>
    <d v="2015-03-08T00:00:00"/>
    <x v="1"/>
    <x v="10"/>
    <x v="0"/>
    <x v="3"/>
    <x v="0"/>
    <s v="Frank Olsen"/>
    <x v="0"/>
    <x v="35"/>
    <n v="60623"/>
    <s v="OFF-BI-10002706"/>
    <x v="1"/>
    <s v="Binders"/>
    <s v="Avery Premier Heavy-Duty Binder with Round Locking Rings"/>
    <n v="35000"/>
    <x v="3"/>
    <x v="82"/>
    <n v="0.8"/>
    <n v="84000"/>
    <n v="21000"/>
  </r>
  <r>
    <n v="3864"/>
    <s v="CA-2016-162236"/>
    <d v="2016-11-04T00:00:00"/>
    <x v="0"/>
    <x v="0"/>
    <x v="18"/>
    <x v="2"/>
    <x v="0"/>
    <s v="Elpida Rittenbach"/>
    <x v="1"/>
    <x v="14"/>
    <n v="28205"/>
    <s v="OFF-ST-10003442"/>
    <x v="1"/>
    <s v="Storage"/>
    <s v="Eldon Portable Mobile Manager"/>
    <n v="159000"/>
    <x v="0"/>
    <x v="531"/>
    <n v="0.2"/>
    <n v="63600"/>
    <n v="254400"/>
  </r>
  <r>
    <n v="3865"/>
    <s v="US-2014-111353"/>
    <d v="2014-11-29T00:00:00"/>
    <x v="2"/>
    <x v="0"/>
    <x v="25"/>
    <x v="0"/>
    <x v="0"/>
    <s v="Philip Brown"/>
    <x v="0"/>
    <x v="23"/>
    <n v="10009"/>
    <s v="OFF-LA-10002762"/>
    <x v="1"/>
    <s v="Labels"/>
    <s v="Avery 485"/>
    <n v="76000"/>
    <x v="0"/>
    <x v="29"/>
    <n v="0"/>
    <n v="0"/>
    <n v="152000"/>
  </r>
  <r>
    <n v="3866"/>
    <s v="US-2016-117037"/>
    <d v="2016-05-17T00:00:00"/>
    <x v="0"/>
    <x v="5"/>
    <x v="11"/>
    <x v="2"/>
    <x v="0"/>
    <s v="Luke Weiss"/>
    <x v="0"/>
    <x v="18"/>
    <n v="60653"/>
    <s v="OFF-BI-10000279"/>
    <x v="1"/>
    <s v="Binders"/>
    <s v="Acco Recycled 2&quot; Capacity Laser Printer Hanging Data Binders"/>
    <n v="3000"/>
    <x v="8"/>
    <x v="93"/>
    <n v="0.8"/>
    <n v="2400"/>
    <n v="600"/>
  </r>
  <r>
    <n v="3867"/>
    <s v="CA-2017-160801"/>
    <d v="2017-09-19T00:00:00"/>
    <x v="3"/>
    <x v="8"/>
    <x v="12"/>
    <x v="4"/>
    <x v="0"/>
    <s v="Frank Gastineau"/>
    <x v="2"/>
    <x v="16"/>
    <n v="19120"/>
    <s v="OFF-BI-10001132"/>
    <x v="1"/>
    <s v="Binders"/>
    <s v="Acco PRESSTEX Data Binder with Storage Hooks, Dark Blue, 9 1/2&quot; X 11&quot;"/>
    <n v="5000"/>
    <x v="3"/>
    <x v="110"/>
    <n v="0.7"/>
    <n v="10500"/>
    <n v="4500"/>
  </r>
  <r>
    <n v="3868"/>
    <s v="CA-2016-108364"/>
    <d v="2016-12-19T00:00:00"/>
    <x v="0"/>
    <x v="4"/>
    <x v="12"/>
    <x v="1"/>
    <x v="4"/>
    <s v="Barry Pond"/>
    <x v="1"/>
    <x v="9"/>
    <n v="60623"/>
    <s v="OFF-BI-10002012"/>
    <x v="1"/>
    <s v="Binders"/>
    <s v="Wilson Jones Easy Flow II Sheet Lifters"/>
    <n v="2000"/>
    <x v="1"/>
    <x v="151"/>
    <n v="0.8"/>
    <n v="8000"/>
    <n v="2000"/>
  </r>
  <r>
    <n v="3869"/>
    <s v="CA-2017-169362"/>
    <d v="2017-10-12T00:00:00"/>
    <x v="3"/>
    <x v="2"/>
    <x v="1"/>
    <x v="3"/>
    <x v="0"/>
    <s v="Sung Pak"/>
    <x v="1"/>
    <x v="4"/>
    <n v="75217"/>
    <s v="TEC-AC-10001383"/>
    <x v="2"/>
    <s v="Accessories"/>
    <s v="Logitech Wireless Touch Keyboard K400"/>
    <n v="50000"/>
    <x v="0"/>
    <x v="34"/>
    <n v="0.2"/>
    <n v="20000"/>
    <n v="80000"/>
  </r>
  <r>
    <n v="3870"/>
    <s v="CA-2015-127481"/>
    <d v="2015-12-12T00:00:00"/>
    <x v="1"/>
    <x v="4"/>
    <x v="1"/>
    <x v="3"/>
    <x v="0"/>
    <s v="Jonathan Doherty"/>
    <x v="1"/>
    <x v="3"/>
    <n v="89115"/>
    <s v="OFF-PA-10002036"/>
    <x v="1"/>
    <s v="Paper"/>
    <s v="Xerox 1930"/>
    <n v="26000"/>
    <x v="1"/>
    <x v="97"/>
    <n v="0"/>
    <n v="0"/>
    <n v="130000"/>
  </r>
  <r>
    <n v="3871"/>
    <s v="CA-2015-112711"/>
    <d v="2015-07-12T00:00:00"/>
    <x v="1"/>
    <x v="7"/>
    <x v="1"/>
    <x v="0"/>
    <x v="0"/>
    <s v="Fred McMath"/>
    <x v="0"/>
    <x v="4"/>
    <n v="79109"/>
    <s v="TEC-PH-10000526"/>
    <x v="2"/>
    <s v="Phones"/>
    <s v="Vtech CS6719"/>
    <n v="308000"/>
    <x v="6"/>
    <x v="1104"/>
    <n v="0.2"/>
    <n v="246400"/>
    <n v="985600"/>
  </r>
  <r>
    <n v="3872"/>
    <s v="US-2015-145121"/>
    <d v="2015-10-02T00:00:00"/>
    <x v="1"/>
    <x v="2"/>
    <x v="28"/>
    <x v="3"/>
    <x v="0"/>
    <s v="Michael Paige"/>
    <x v="1"/>
    <x v="15"/>
    <n v="6457"/>
    <s v="OFF-BI-10001078"/>
    <x v="1"/>
    <s v="Binders"/>
    <s v="Acco PRESSTEX Data Binder with Storage Hooks, Dark Blue, 14 7/8&quot; X 11&quot;"/>
    <n v="38000"/>
    <x v="1"/>
    <x v="810"/>
    <n v="0"/>
    <n v="0"/>
    <n v="190000"/>
  </r>
  <r>
    <n v="3873"/>
    <s v="CA-2017-166184"/>
    <d v="2017-03-24T00:00:00"/>
    <x v="3"/>
    <x v="10"/>
    <x v="16"/>
    <x v="2"/>
    <x v="0"/>
    <s v="Harold Ryan"/>
    <x v="1"/>
    <x v="26"/>
    <n v="10035"/>
    <s v="OFF-EN-10004483"/>
    <x v="1"/>
    <s v="Envelopes"/>
    <s v="#10 White Business Envelopes,4 1/8 x 9 1/2"/>
    <n v="38000"/>
    <x v="3"/>
    <x v="80"/>
    <n v="0"/>
    <n v="0"/>
    <n v="114000"/>
  </r>
  <r>
    <n v="3874"/>
    <s v="CA-2017-157413"/>
    <d v="2017-06-01T00:00:00"/>
    <x v="3"/>
    <x v="1"/>
    <x v="26"/>
    <x v="1"/>
    <x v="4"/>
    <s v="Barry Weirich"/>
    <x v="0"/>
    <x v="4"/>
    <n v="19120"/>
    <s v="OFF-ST-10002756"/>
    <x v="1"/>
    <s v="Storage"/>
    <s v="Tennsco Stur-D-Stor Boltless Shelving, 5 Shelves, 24&quot; Deep, Sand"/>
    <n v="948000"/>
    <x v="3"/>
    <x v="1105"/>
    <n v="0.2"/>
    <n v="568800"/>
    <n v="2275200"/>
  </r>
  <r>
    <n v="3875"/>
    <s v="CA-2014-143637"/>
    <d v="2014-03-24T00:00:00"/>
    <x v="2"/>
    <x v="10"/>
    <x v="16"/>
    <x v="4"/>
    <x v="4"/>
    <s v="Maurice Satty"/>
    <x v="0"/>
    <x v="34"/>
    <n v="93727"/>
    <s v="FUR-FU-10002813"/>
    <x v="0"/>
    <s v="Furnishings"/>
    <s v="DAX Contemporary Wood Frame with Silver Metal Mat, Desktop, 11 x 14 Size"/>
    <n v="81000"/>
    <x v="0"/>
    <x v="326"/>
    <n v="0"/>
    <n v="0"/>
    <n v="162000"/>
  </r>
  <r>
    <n v="3876"/>
    <s v="CA-2015-102260"/>
    <d v="2015-09-22T00:00:00"/>
    <x v="1"/>
    <x v="8"/>
    <x v="6"/>
    <x v="2"/>
    <x v="0"/>
    <s v="Sanjit Jacobs"/>
    <x v="2"/>
    <x v="32"/>
    <n v="37064"/>
    <s v="OFF-LA-10003714"/>
    <x v="1"/>
    <s v="Labels"/>
    <s v="Avery 510"/>
    <n v="6000"/>
    <x v="6"/>
    <x v="13"/>
    <n v="0.2"/>
    <n v="4800"/>
    <n v="19200"/>
  </r>
  <r>
    <n v="3877"/>
    <s v="US-2016-137295"/>
    <d v="2016-01-08T00:00:00"/>
    <x v="0"/>
    <x v="9"/>
    <x v="0"/>
    <x v="2"/>
    <x v="2"/>
    <s v="Vivek Sundaresam"/>
    <x v="0"/>
    <x v="0"/>
    <n v="27604"/>
    <s v="OFF-BI-10004236"/>
    <x v="1"/>
    <s v="Binders"/>
    <s v="XtraLife ClearVue Slant-D Ring Binder, White, 3&quot;"/>
    <n v="18000"/>
    <x v="2"/>
    <x v="464"/>
    <n v="0.7"/>
    <n v="88200"/>
    <n v="37800"/>
  </r>
  <r>
    <n v="3878"/>
    <s v="CA-2016-134334"/>
    <d v="2016-02-14T00:00:00"/>
    <x v="0"/>
    <x v="11"/>
    <x v="19"/>
    <x v="1"/>
    <x v="0"/>
    <s v="Dave Kipp"/>
    <x v="0"/>
    <x v="17"/>
    <n v="20735"/>
    <s v="OFF-PA-10000791"/>
    <x v="1"/>
    <s v="Paper"/>
    <s v="Wirebound Message Books, Four 2 3/4 x 5 Forms per Page, 200 Sets per Book"/>
    <n v="24000"/>
    <x v="8"/>
    <x v="13"/>
    <n v="0"/>
    <n v="0"/>
    <n v="24000"/>
  </r>
  <r>
    <n v="3879"/>
    <s v="US-2017-109316"/>
    <d v="2017-06-08T00:00:00"/>
    <x v="3"/>
    <x v="1"/>
    <x v="0"/>
    <x v="2"/>
    <x v="2"/>
    <s v="Maureen Gastineau"/>
    <x v="2"/>
    <x v="22"/>
    <n v="90049"/>
    <s v="FUR-BO-10004834"/>
    <x v="0"/>
    <s v="Bookcases"/>
    <s v="Riverside Palais Royal Lawyers Bookcase, Royale Cherry Finish"/>
    <n v="3084000"/>
    <x v="0"/>
    <x v="1106"/>
    <n v="0.15"/>
    <n v="925200"/>
    <n v="5242800"/>
  </r>
  <r>
    <n v="3880"/>
    <s v="CA-2016-138478"/>
    <d v="2016-10-21T00:00:00"/>
    <x v="0"/>
    <x v="2"/>
    <x v="30"/>
    <x v="1"/>
    <x v="4"/>
    <s v="Dennis Pardue"/>
    <x v="2"/>
    <x v="14"/>
    <n v="89031"/>
    <s v="OFF-AR-10002240"/>
    <x v="1"/>
    <s v="Art"/>
    <s v="Panasonic KP-150 Electric Pencil Sharpener"/>
    <n v="76000"/>
    <x v="3"/>
    <x v="91"/>
    <n v="0"/>
    <n v="0"/>
    <n v="228000"/>
  </r>
  <r>
    <n v="3881"/>
    <s v="CA-2017-150469"/>
    <d v="2017-01-26T00:00:00"/>
    <x v="3"/>
    <x v="9"/>
    <x v="20"/>
    <x v="0"/>
    <x v="4"/>
    <s v="Caroline Jumper"/>
    <x v="0"/>
    <x v="34"/>
    <n v="94109"/>
    <s v="OFF-FA-10000611"/>
    <x v="1"/>
    <s v="Fasteners"/>
    <s v="Binder Clips by OIC"/>
    <n v="3000"/>
    <x v="7"/>
    <x v="13"/>
    <n v="0"/>
    <n v="0"/>
    <n v="24000"/>
  </r>
  <r>
    <n v="3882"/>
    <s v="CA-2017-152436"/>
    <d v="2017-12-08T00:00:00"/>
    <x v="3"/>
    <x v="4"/>
    <x v="0"/>
    <x v="2"/>
    <x v="2"/>
    <s v="Carl Weiss"/>
    <x v="2"/>
    <x v="31"/>
    <n v="2920"/>
    <s v="OFF-ST-10000036"/>
    <x v="1"/>
    <s v="Storage"/>
    <s v="Recycled Data-Pak for Archival Bound Computer Printouts, 12-1/2 x 12-1/2 x 16"/>
    <n v="593000"/>
    <x v="4"/>
    <x v="1107"/>
    <n v="0"/>
    <n v="0"/>
    <n v="3558000"/>
  </r>
  <r>
    <n v="3883"/>
    <s v="CA-2016-169334"/>
    <d v="2016-10-21T00:00:00"/>
    <x v="0"/>
    <x v="2"/>
    <x v="30"/>
    <x v="3"/>
    <x v="0"/>
    <s v="Giulietta Weimer"/>
    <x v="0"/>
    <x v="3"/>
    <n v="38301"/>
    <s v="OFF-ST-10004950"/>
    <x v="1"/>
    <s v="Storage"/>
    <s v="Tenex Personal Filing Tote With Secure Closure Lid, Black/Frost"/>
    <n v="112000"/>
    <x v="5"/>
    <x v="272"/>
    <n v="0.2"/>
    <n v="201600"/>
    <n v="806400"/>
  </r>
  <r>
    <n v="3884"/>
    <s v="US-2014-115413"/>
    <d v="2014-08-26T00:00:00"/>
    <x v="2"/>
    <x v="6"/>
    <x v="20"/>
    <x v="3"/>
    <x v="4"/>
    <s v="Paul Prost"/>
    <x v="2"/>
    <x v="1"/>
    <n v="19711"/>
    <s v="OFF-AR-10003770"/>
    <x v="1"/>
    <s v="Art"/>
    <s v="Newell 340"/>
    <n v="18000"/>
    <x v="3"/>
    <x v="117"/>
    <n v="0"/>
    <n v="0"/>
    <n v="54000"/>
  </r>
  <r>
    <n v="3885"/>
    <s v="CA-2014-125150"/>
    <d v="2014-05-16T00:00:00"/>
    <x v="2"/>
    <x v="5"/>
    <x v="9"/>
    <x v="2"/>
    <x v="2"/>
    <s v="Pauline Webber"/>
    <x v="1"/>
    <x v="36"/>
    <n v="90036"/>
    <s v="FUR-CH-10002439"/>
    <x v="0"/>
    <s v="Chairs"/>
    <s v="Iceberg Nesting Folding Chair, 19w x 6d x 43h"/>
    <n v="367000"/>
    <x v="1"/>
    <x v="1108"/>
    <n v="0.2"/>
    <n v="367000"/>
    <n v="1468000"/>
  </r>
  <r>
    <n v="3886"/>
    <s v="CA-2015-127327"/>
    <d v="2015-02-03T00:00:00"/>
    <x v="1"/>
    <x v="11"/>
    <x v="21"/>
    <x v="1"/>
    <x v="3"/>
    <s v="Pauline Webber"/>
    <x v="1"/>
    <x v="18"/>
    <n v="13440"/>
    <s v="FUR-CH-10004218"/>
    <x v="0"/>
    <s v="Chairs"/>
    <s v="Global Fabric Manager's Chair, Dark Gray"/>
    <n v="404000"/>
    <x v="8"/>
    <x v="833"/>
    <n v="0.1"/>
    <n v="40400"/>
    <n v="363600"/>
  </r>
  <r>
    <n v="3887"/>
    <s v="CA-2017-117114"/>
    <d v="2017-10-31T00:00:00"/>
    <x v="3"/>
    <x v="2"/>
    <x v="23"/>
    <x v="0"/>
    <x v="0"/>
    <s v="Craig Yedwab"/>
    <x v="1"/>
    <x v="11"/>
    <n v="60610"/>
    <s v="TEC-PH-10004042"/>
    <x v="2"/>
    <s v="Phones"/>
    <s v="ClearOne Communications CHAT 70 OC Speaker Phone"/>
    <n v="159000"/>
    <x v="6"/>
    <x v="646"/>
    <n v="0.2"/>
    <n v="127200"/>
    <n v="508800"/>
  </r>
  <r>
    <n v="3888"/>
    <s v="CA-2015-137302"/>
    <d v="2015-04-26T00:00:00"/>
    <x v="1"/>
    <x v="3"/>
    <x v="20"/>
    <x v="2"/>
    <x v="0"/>
    <s v="Bart Watters"/>
    <x v="1"/>
    <x v="22"/>
    <n v="92105"/>
    <s v="FUR-CH-10002017"/>
    <x v="0"/>
    <s v="Chairs"/>
    <s v="SAFCO Optional Arm Kit for Workspace Cribbage Stacking Chair"/>
    <n v="38000"/>
    <x v="3"/>
    <x v="80"/>
    <n v="0.2"/>
    <n v="22800"/>
    <n v="91200"/>
  </r>
  <r>
    <n v="3889"/>
    <s v="CA-2016-112382"/>
    <d v="2016-05-09T00:00:00"/>
    <x v="0"/>
    <x v="5"/>
    <x v="3"/>
    <x v="2"/>
    <x v="0"/>
    <s v="Mick Brown"/>
    <x v="0"/>
    <x v="21"/>
    <n v="77036"/>
    <s v="TEC-PH-10001552"/>
    <x v="2"/>
    <s v="Phones"/>
    <s v="I Need's 3d Hello Kitty Hybrid Silicone Case Cover for HTC One X 4g with 3d Hello Kitty Stylus Pen Green/pink"/>
    <n v="84000"/>
    <x v="0"/>
    <x v="173"/>
    <n v="0.2"/>
    <n v="33600"/>
    <n v="134400"/>
  </r>
  <r>
    <n v="3890"/>
    <s v="CA-2015-128958"/>
    <d v="2015-01-24T00:00:00"/>
    <x v="1"/>
    <x v="9"/>
    <x v="16"/>
    <x v="1"/>
    <x v="0"/>
    <s v="Cyra Reiten"/>
    <x v="2"/>
    <x v="36"/>
    <n v="33407"/>
    <s v="OFF-AR-10004757"/>
    <x v="1"/>
    <s v="Art"/>
    <s v="Crayola Colored Pencils"/>
    <n v="3000"/>
    <x v="1"/>
    <x v="110"/>
    <n v="0.2"/>
    <n v="3000"/>
    <n v="12000"/>
  </r>
  <r>
    <n v="3891"/>
    <s v="CA-2015-106257"/>
    <d v="2015-04-13T00:00:00"/>
    <x v="1"/>
    <x v="3"/>
    <x v="7"/>
    <x v="2"/>
    <x v="0"/>
    <s v="Eugene Barchas"/>
    <x v="0"/>
    <x v="25"/>
    <n v="90045"/>
    <s v="FUR-TA-10002530"/>
    <x v="0"/>
    <s v="Tables"/>
    <s v="Iceberg OfficeWorks 42&quot; Round Tables"/>
    <n v="816000"/>
    <x v="0"/>
    <x v="947"/>
    <n v="0.2"/>
    <n v="326400"/>
    <n v="1305600"/>
  </r>
  <r>
    <n v="3892"/>
    <s v="CA-2015-149083"/>
    <d v="2015-09-25T00:00:00"/>
    <x v="1"/>
    <x v="8"/>
    <x v="10"/>
    <x v="4"/>
    <x v="4"/>
    <s v="Sally Hughsby"/>
    <x v="1"/>
    <x v="34"/>
    <n v="98103"/>
    <s v="FUR-CH-10004289"/>
    <x v="0"/>
    <s v="Chairs"/>
    <s v="Global Super Steno Chair"/>
    <n v="480000"/>
    <x v="6"/>
    <x v="143"/>
    <n v="0.2"/>
    <n v="384000"/>
    <n v="1536000"/>
  </r>
  <r>
    <n v="3893"/>
    <s v="US-2014-137869"/>
    <d v="2014-03-28T00:00:00"/>
    <x v="2"/>
    <x v="10"/>
    <x v="22"/>
    <x v="4"/>
    <x v="0"/>
    <s v="Christina VanderZanden"/>
    <x v="0"/>
    <x v="35"/>
    <n v="50315"/>
    <s v="OFF-EN-10001509"/>
    <x v="1"/>
    <s v="Envelopes"/>
    <s v="Poly String Tie Envelopes"/>
    <n v="15000"/>
    <x v="3"/>
    <x v="106"/>
    <n v="0"/>
    <n v="0"/>
    <n v="45000"/>
  </r>
  <r>
    <n v="3894"/>
    <s v="CA-2016-116603"/>
    <d v="2016-07-17T00:00:00"/>
    <x v="0"/>
    <x v="7"/>
    <x v="11"/>
    <x v="3"/>
    <x v="4"/>
    <s v="Annie Thurman"/>
    <x v="0"/>
    <x v="32"/>
    <n v="10024"/>
    <s v="OFF-AP-10002892"/>
    <x v="1"/>
    <s v="Appliances"/>
    <s v="Belkin F5C206VTEL 6 Outlet Surge"/>
    <n v="69000"/>
    <x v="0"/>
    <x v="118"/>
    <n v="0"/>
    <n v="0"/>
    <n v="138000"/>
  </r>
  <r>
    <n v="3895"/>
    <s v="CA-2014-158470"/>
    <d v="2014-04-19T00:00:00"/>
    <x v="2"/>
    <x v="3"/>
    <x v="12"/>
    <x v="2"/>
    <x v="0"/>
    <s v="Allen Goldenen"/>
    <x v="0"/>
    <x v="20"/>
    <n v="22204"/>
    <s v="OFF-BI-10003638"/>
    <x v="1"/>
    <s v="Binders"/>
    <s v="GBC Durable Plastic Covers"/>
    <n v="59000"/>
    <x v="3"/>
    <x v="243"/>
    <n v="0"/>
    <n v="0"/>
    <n v="177000"/>
  </r>
  <r>
    <n v="3896"/>
    <s v="US-2017-123834"/>
    <d v="2017-07-21T00:00:00"/>
    <x v="3"/>
    <x v="7"/>
    <x v="30"/>
    <x v="1"/>
    <x v="0"/>
    <s v="Gene McClure"/>
    <x v="0"/>
    <x v="35"/>
    <n v="78577"/>
    <s v="FUR-TA-10001676"/>
    <x v="0"/>
    <s v="Tables"/>
    <s v="Hon 61000 Series Interactive Training Tables"/>
    <n v="80000"/>
    <x v="6"/>
    <x v="383"/>
    <n v="0.3"/>
    <n v="96000"/>
    <n v="224000"/>
  </r>
  <r>
    <n v="3897"/>
    <s v="CA-2015-125976"/>
    <d v="2015-09-27T00:00:00"/>
    <x v="1"/>
    <x v="8"/>
    <x v="8"/>
    <x v="0"/>
    <x v="0"/>
    <s v="Jamie Kunitz"/>
    <x v="0"/>
    <x v="10"/>
    <n v="22204"/>
    <s v="OFF-PA-10001125"/>
    <x v="1"/>
    <s v="Paper"/>
    <s v="Xerox 1988"/>
    <n v="75000"/>
    <x v="1"/>
    <x v="937"/>
    <n v="0"/>
    <n v="0"/>
    <n v="375000"/>
  </r>
  <r>
    <n v="3898"/>
    <s v="CA-2016-128706"/>
    <d v="2016-02-27T00:00:00"/>
    <x v="0"/>
    <x v="11"/>
    <x v="8"/>
    <x v="0"/>
    <x v="2"/>
    <s v="Don Weiss"/>
    <x v="0"/>
    <x v="30"/>
    <n v="77070"/>
    <s v="FUR-FU-10004053"/>
    <x v="0"/>
    <s v="Furnishings"/>
    <s v="DAX Two-Tone Silver Metal Document Frame"/>
    <n v="17000"/>
    <x v="0"/>
    <x v="179"/>
    <n v="0.6"/>
    <n v="20400"/>
    <n v="13600"/>
  </r>
  <r>
    <n v="3899"/>
    <s v="CA-2016-104311"/>
    <d v="2016-05-02T00:00:00"/>
    <x v="0"/>
    <x v="5"/>
    <x v="28"/>
    <x v="2"/>
    <x v="2"/>
    <s v="Adam Shillingsburg"/>
    <x v="0"/>
    <x v="8"/>
    <n v="75061"/>
    <s v="OFF-ST-10000321"/>
    <x v="1"/>
    <s v="Storage"/>
    <s v="Akro Stacking Bins"/>
    <n v="8000"/>
    <x v="3"/>
    <x v="13"/>
    <n v="0.2"/>
    <n v="4800"/>
    <n v="19200"/>
  </r>
  <r>
    <n v="3900"/>
    <s v="CA-2014-169649"/>
    <d v="2014-12-09T00:00:00"/>
    <x v="2"/>
    <x v="4"/>
    <x v="3"/>
    <x v="2"/>
    <x v="0"/>
    <s v="Thomas Seio"/>
    <x v="1"/>
    <x v="27"/>
    <n v="60653"/>
    <s v="OFF-PA-10000143"/>
    <x v="1"/>
    <s v="Paper"/>
    <s v="Astroparche Fine Business Paper"/>
    <n v="11000"/>
    <x v="0"/>
    <x v="96"/>
    <n v="0.2"/>
    <n v="4400"/>
    <n v="17600"/>
  </r>
  <r>
    <n v="3901"/>
    <s v="CA-2015-144890"/>
    <d v="2015-12-25T00:00:00"/>
    <x v="1"/>
    <x v="4"/>
    <x v="10"/>
    <x v="3"/>
    <x v="0"/>
    <s v="Sean Miller"/>
    <x v="2"/>
    <x v="3"/>
    <n v="90049"/>
    <s v="OFF-PA-10001526"/>
    <x v="1"/>
    <s v="Paper"/>
    <s v="Xerox 1949"/>
    <n v="5000"/>
    <x v="0"/>
    <x v="151"/>
    <n v="0"/>
    <n v="0"/>
    <n v="10000"/>
  </r>
  <r>
    <n v="3902"/>
    <s v="CA-2017-135587"/>
    <d v="2017-12-07T00:00:00"/>
    <x v="3"/>
    <x v="4"/>
    <x v="29"/>
    <x v="2"/>
    <x v="0"/>
    <s v="Brosina Hoffman"/>
    <x v="0"/>
    <x v="27"/>
    <n v="39401"/>
    <s v="OFF-AP-10004540"/>
    <x v="1"/>
    <s v="Appliances"/>
    <s v="Eureka The Boss Lite 10-Amp Upright Vacuum, Blue"/>
    <n v="401000"/>
    <x v="6"/>
    <x v="741"/>
    <n v="0"/>
    <n v="0"/>
    <n v="1604000"/>
  </r>
  <r>
    <n v="3903"/>
    <s v="CA-2014-103429"/>
    <d v="2014-05-30T00:00:00"/>
    <x v="2"/>
    <x v="5"/>
    <x v="17"/>
    <x v="1"/>
    <x v="0"/>
    <s v="Laurel Workman"/>
    <x v="1"/>
    <x v="26"/>
    <n v="10024"/>
    <s v="OFF-BI-10004233"/>
    <x v="1"/>
    <s v="Binders"/>
    <s v="GBC Pre-Punched Binding Paper, Plastic, White, 8-1/2&quot; x 11&quot;"/>
    <n v="39000"/>
    <x v="0"/>
    <x v="359"/>
    <n v="0.2"/>
    <n v="15600"/>
    <n v="62400"/>
  </r>
  <r>
    <n v="3904"/>
    <s v="CA-2017-152261"/>
    <d v="2017-03-02T00:00:00"/>
    <x v="3"/>
    <x v="10"/>
    <x v="28"/>
    <x v="1"/>
    <x v="4"/>
    <s v="Joseph Airdo"/>
    <x v="0"/>
    <x v="26"/>
    <n v="44221"/>
    <s v="OFF-BI-10002353"/>
    <x v="1"/>
    <s v="Binders"/>
    <s v="GBC VeloBind Cover Sets"/>
    <n v="10000"/>
    <x v="6"/>
    <x v="144"/>
    <n v="0.7"/>
    <n v="28000"/>
    <n v="12000"/>
  </r>
  <r>
    <n v="3905"/>
    <s v="CA-2015-142993"/>
    <d v="2015-10-12T00:00:00"/>
    <x v="1"/>
    <x v="2"/>
    <x v="1"/>
    <x v="0"/>
    <x v="0"/>
    <s v="Kelly Andreada"/>
    <x v="0"/>
    <x v="23"/>
    <n v="98103"/>
    <s v="TEC-AC-10003038"/>
    <x v="2"/>
    <s v="Accessories"/>
    <s v="Kingston Digital DataTraveler 16GB USB 2.0"/>
    <n v="22000"/>
    <x v="0"/>
    <x v="181"/>
    <n v="0"/>
    <n v="0"/>
    <n v="44000"/>
  </r>
  <r>
    <n v="3906"/>
    <s v="CA-2015-143364"/>
    <d v="2015-07-14T00:00:00"/>
    <x v="1"/>
    <x v="7"/>
    <x v="19"/>
    <x v="1"/>
    <x v="4"/>
    <s v="Toby Gnade"/>
    <x v="0"/>
    <x v="21"/>
    <n v="85204"/>
    <s v="OFF-ST-10002743"/>
    <x v="1"/>
    <s v="Storage"/>
    <s v="SAFCO Boltless Steel Shelving"/>
    <n v="341000"/>
    <x v="3"/>
    <x v="162"/>
    <n v="0.2"/>
    <n v="204600"/>
    <n v="818400"/>
  </r>
  <r>
    <n v="3907"/>
    <s v="CA-2014-100972"/>
    <d v="2014-11-19T00:00:00"/>
    <x v="2"/>
    <x v="0"/>
    <x v="12"/>
    <x v="2"/>
    <x v="4"/>
    <s v="Dennis Bolton"/>
    <x v="2"/>
    <x v="16"/>
    <n v="84106"/>
    <s v="OFF-PA-10000357"/>
    <x v="1"/>
    <s v="Paper"/>
    <s v="Xerox 1888"/>
    <n v="123000"/>
    <x v="3"/>
    <x v="403"/>
    <n v="0"/>
    <n v="0"/>
    <n v="369000"/>
  </r>
  <r>
    <n v="3908"/>
    <s v="CA-2016-136994"/>
    <d v="2016-05-27T00:00:00"/>
    <x v="0"/>
    <x v="5"/>
    <x v="8"/>
    <x v="0"/>
    <x v="1"/>
    <s v="Lynn Smith"/>
    <x v="0"/>
    <x v="19"/>
    <n v="90045"/>
    <s v="OFF-PA-10000575"/>
    <x v="1"/>
    <s v="Paper"/>
    <s v="Wirebound Message Books, Four 2 3/4 x 5 White Forms per Page"/>
    <n v="34000"/>
    <x v="0"/>
    <x v="389"/>
    <n v="0"/>
    <n v="0"/>
    <n v="68000"/>
  </r>
  <r>
    <n v="3909"/>
    <s v="US-2017-166233"/>
    <d v="2017-07-03T00:00:00"/>
    <x v="3"/>
    <x v="7"/>
    <x v="21"/>
    <x v="2"/>
    <x v="2"/>
    <s v="Michael Oakman"/>
    <x v="0"/>
    <x v="2"/>
    <n v="28540"/>
    <s v="TEC-AC-10002167"/>
    <x v="2"/>
    <s v="Accessories"/>
    <s v="Imation 8gb Micro Traveldrive Usb 2.0 Flash Drive"/>
    <n v="45000"/>
    <x v="0"/>
    <x v="15"/>
    <n v="0.2"/>
    <n v="18000"/>
    <n v="72000"/>
  </r>
  <r>
    <n v="3910"/>
    <s v="CA-2017-122112"/>
    <d v="2017-09-25T00:00:00"/>
    <x v="3"/>
    <x v="8"/>
    <x v="10"/>
    <x v="2"/>
    <x v="0"/>
    <s v="Carol Adams"/>
    <x v="1"/>
    <x v="31"/>
    <n v="44107"/>
    <s v="OFF-EN-10004459"/>
    <x v="1"/>
    <s v="Envelopes"/>
    <s v="Security-Tint Envelopes"/>
    <n v="23000"/>
    <x v="6"/>
    <x v="21"/>
    <n v="0.2"/>
    <n v="18400"/>
    <n v="73600"/>
  </r>
  <r>
    <n v="3911"/>
    <s v="CA-2016-101672"/>
    <d v="2016-10-03T00:00:00"/>
    <x v="0"/>
    <x v="2"/>
    <x v="21"/>
    <x v="2"/>
    <x v="0"/>
    <s v="Daniel Byrd"/>
    <x v="2"/>
    <x v="32"/>
    <n v="92630"/>
    <s v="OFF-LA-10002271"/>
    <x v="1"/>
    <s v="Labels"/>
    <s v="Smead Alpha-Z Color-Coded Second Alphabetical Labels and Starter Set"/>
    <n v="10000"/>
    <x v="0"/>
    <x v="40"/>
    <n v="0"/>
    <n v="0"/>
    <n v="20000"/>
  </r>
  <r>
    <n v="3912"/>
    <s v="CA-2017-168403"/>
    <d v="2017-09-09T00:00:00"/>
    <x v="3"/>
    <x v="8"/>
    <x v="3"/>
    <x v="1"/>
    <x v="4"/>
    <s v="Damala Kotsonis"/>
    <x v="1"/>
    <x v="20"/>
    <n v="97206"/>
    <s v="OFF-PA-10002036"/>
    <x v="1"/>
    <s v="Paper"/>
    <s v="Xerox 1930"/>
    <n v="26000"/>
    <x v="4"/>
    <x v="19"/>
    <n v="0.2"/>
    <n v="31200"/>
    <n v="124800"/>
  </r>
  <r>
    <n v="3913"/>
    <s v="CA-2015-148705"/>
    <d v="2015-03-12T00:00:00"/>
    <x v="1"/>
    <x v="10"/>
    <x v="1"/>
    <x v="4"/>
    <x v="4"/>
    <s v="Evan Bailliet"/>
    <x v="0"/>
    <x v="23"/>
    <n v="28205"/>
    <s v="OFF-LA-10001641"/>
    <x v="1"/>
    <s v="Labels"/>
    <s v="Avery 518"/>
    <n v="19000"/>
    <x v="0"/>
    <x v="107"/>
    <n v="0.2"/>
    <n v="7600"/>
    <n v="30400"/>
  </r>
  <r>
    <n v="3914"/>
    <s v="CA-2016-160241"/>
    <d v="2016-11-29T00:00:00"/>
    <x v="0"/>
    <x v="0"/>
    <x v="25"/>
    <x v="0"/>
    <x v="0"/>
    <s v="Daniel Raglin"/>
    <x v="2"/>
    <x v="23"/>
    <n v="60505"/>
    <s v="FUR-FU-10003806"/>
    <x v="0"/>
    <s v="Furnishings"/>
    <s v="Tenex Chairmat w/ Average Lip, 45&quot; x 53&quot;"/>
    <n v="757000"/>
    <x v="6"/>
    <x v="1109"/>
    <n v="0.6"/>
    <n v="1816800"/>
    <n v="1211200"/>
  </r>
  <r>
    <n v="3915"/>
    <s v="CA-2016-155747"/>
    <d v="2016-06-14T00:00:00"/>
    <x v="0"/>
    <x v="1"/>
    <x v="19"/>
    <x v="4"/>
    <x v="1"/>
    <s v="Jim Sink"/>
    <x v="1"/>
    <x v="4"/>
    <n v="19140"/>
    <s v="FUR-TA-10003392"/>
    <x v="0"/>
    <s v="Tables"/>
    <s v="Global Adaptabilities Conference Tables"/>
    <n v="1686000"/>
    <x v="0"/>
    <x v="1110"/>
    <n v="0.4"/>
    <n v="1348800"/>
    <n v="2023200"/>
  </r>
  <r>
    <n v="3916"/>
    <s v="CA-2017-118017"/>
    <d v="2017-12-03T00:00:00"/>
    <x v="3"/>
    <x v="4"/>
    <x v="21"/>
    <x v="2"/>
    <x v="4"/>
    <s v="Lena Cacioppo"/>
    <x v="0"/>
    <x v="8"/>
    <n v="80229"/>
    <s v="OFF-AR-10003856"/>
    <x v="1"/>
    <s v="Art"/>
    <s v="Newell 344"/>
    <n v="14000"/>
    <x v="4"/>
    <x v="51"/>
    <n v="0.2"/>
    <n v="16800"/>
    <n v="67200"/>
  </r>
  <r>
    <n v="3917"/>
    <s v="CA-2016-113117"/>
    <d v="2016-08-16T00:00:00"/>
    <x v="0"/>
    <x v="6"/>
    <x v="9"/>
    <x v="2"/>
    <x v="1"/>
    <s v="Jeremy Pistek"/>
    <x v="0"/>
    <x v="10"/>
    <n v="95616"/>
    <s v="OFF-PA-10000019"/>
    <x v="1"/>
    <s v="Paper"/>
    <s v="Xerox 1931"/>
    <n v="39000"/>
    <x v="1"/>
    <x v="512"/>
    <n v="0"/>
    <n v="0"/>
    <n v="195000"/>
  </r>
  <r>
    <n v="3918"/>
    <s v="CA-2016-148684"/>
    <d v="2016-12-25T00:00:00"/>
    <x v="0"/>
    <x v="4"/>
    <x v="10"/>
    <x v="2"/>
    <x v="0"/>
    <s v="Trudy Schmidt"/>
    <x v="0"/>
    <x v="3"/>
    <n v="72701"/>
    <s v="OFF-AR-10003811"/>
    <x v="1"/>
    <s v="Art"/>
    <s v="Newell 327"/>
    <n v="7000"/>
    <x v="5"/>
    <x v="42"/>
    <n v="0"/>
    <n v="0"/>
    <n v="63000"/>
  </r>
  <r>
    <n v="3919"/>
    <s v="CA-2017-125367"/>
    <d v="2017-07-23T00:00:00"/>
    <x v="3"/>
    <x v="7"/>
    <x v="27"/>
    <x v="1"/>
    <x v="1"/>
    <s v="Nathan Mautz"/>
    <x v="2"/>
    <x v="32"/>
    <n v="10011"/>
    <s v="OFF-BI-10002412"/>
    <x v="1"/>
    <s v="Binders"/>
    <s v="Wilson Jones “Snap” Scratch Pad Binder Tool for Ring Binders"/>
    <n v="24000"/>
    <x v="3"/>
    <x v="126"/>
    <n v="0.2"/>
    <n v="14400"/>
    <n v="57600"/>
  </r>
  <r>
    <n v="3920"/>
    <s v="CA-2017-124744"/>
    <d v="2017-06-21T00:00:00"/>
    <x v="3"/>
    <x v="1"/>
    <x v="30"/>
    <x v="2"/>
    <x v="3"/>
    <s v="Eugene Hildebrand"/>
    <x v="2"/>
    <x v="20"/>
    <n v="26003"/>
    <s v="OFF-BI-10002852"/>
    <x v="1"/>
    <s v="Binders"/>
    <s v="Ibico Standard Transparent Covers"/>
    <n v="50000"/>
    <x v="1"/>
    <x v="632"/>
    <n v="0"/>
    <n v="0"/>
    <n v="250000"/>
  </r>
  <r>
    <n v="3921"/>
    <s v="CA-2017-128363"/>
    <d v="2017-08-13T00:00:00"/>
    <x v="3"/>
    <x v="6"/>
    <x v="7"/>
    <x v="0"/>
    <x v="0"/>
    <s v="Dan Campbell"/>
    <x v="0"/>
    <x v="9"/>
    <n v="38109"/>
    <s v="OFF-AP-10001563"/>
    <x v="1"/>
    <s v="Appliances"/>
    <s v="Belkin Premiere Surge Master II 8-outlet surge protector"/>
    <n v="98000"/>
    <x v="2"/>
    <x v="1111"/>
    <n v="0.2"/>
    <n v="137200"/>
    <n v="548800"/>
  </r>
  <r>
    <n v="3922"/>
    <s v="CA-2015-126669"/>
    <d v="2015-11-07T00:00:00"/>
    <x v="1"/>
    <x v="0"/>
    <x v="29"/>
    <x v="2"/>
    <x v="0"/>
    <s v="Doug O'Connell"/>
    <x v="0"/>
    <x v="13"/>
    <n v="77036"/>
    <s v="OFF-PA-10001357"/>
    <x v="1"/>
    <s v="Paper"/>
    <s v="Xerox 1886"/>
    <n v="77000"/>
    <x v="0"/>
    <x v="202"/>
    <n v="0.2"/>
    <n v="30800"/>
    <n v="123200"/>
  </r>
  <r>
    <n v="3923"/>
    <s v="US-2015-118766"/>
    <d v="2015-10-15T00:00:00"/>
    <x v="1"/>
    <x v="2"/>
    <x v="4"/>
    <x v="2"/>
    <x v="0"/>
    <s v="Lindsay Shagiari"/>
    <x v="2"/>
    <x v="20"/>
    <n v="75217"/>
    <s v="OFF-EN-10001415"/>
    <x v="1"/>
    <s v="Envelopes"/>
    <s v="Staple envelope"/>
    <n v="14000"/>
    <x v="8"/>
    <x v="287"/>
    <n v="0.2"/>
    <n v="2800"/>
    <n v="11200"/>
  </r>
  <r>
    <n v="3924"/>
    <s v="CA-2016-112585"/>
    <d v="2016-07-30T00:00:00"/>
    <x v="0"/>
    <x v="7"/>
    <x v="17"/>
    <x v="0"/>
    <x v="1"/>
    <s v="Rob Williams"/>
    <x v="1"/>
    <x v="12"/>
    <n v="94122"/>
    <s v="OFF-AP-10003849"/>
    <x v="1"/>
    <s v="Appliances"/>
    <s v="Hoover Shoulder Vac Commercial Portable Vacuum"/>
    <n v="645000"/>
    <x v="0"/>
    <x v="323"/>
    <n v="0"/>
    <n v="0"/>
    <n v="1290000"/>
  </r>
  <r>
    <n v="3925"/>
    <s v="CA-2016-149762"/>
    <d v="2016-12-03T00:00:00"/>
    <x v="0"/>
    <x v="4"/>
    <x v="21"/>
    <x v="2"/>
    <x v="1"/>
    <s v="Roger Demir"/>
    <x v="0"/>
    <x v="18"/>
    <n v="95037"/>
    <s v="FUR-TA-10004147"/>
    <x v="0"/>
    <s v="Tables"/>
    <s v="Hon 4060 Series Tables"/>
    <n v="448000"/>
    <x v="3"/>
    <x v="398"/>
    <n v="0.2"/>
    <n v="268800"/>
    <n v="1075200"/>
  </r>
  <r>
    <n v="3926"/>
    <s v="CA-2016-167605"/>
    <d v="2016-04-28T00:00:00"/>
    <x v="0"/>
    <x v="3"/>
    <x v="22"/>
    <x v="4"/>
    <x v="0"/>
    <s v="Rob Beeghly"/>
    <x v="0"/>
    <x v="17"/>
    <n v="60174"/>
    <s v="FUR-FU-10001602"/>
    <x v="0"/>
    <s v="Furnishings"/>
    <s v="Eldon Delta Triangular Chair Mat, 52&quot; x 58&quot;, Clear"/>
    <n v="152000"/>
    <x v="0"/>
    <x v="995"/>
    <n v="0.6"/>
    <n v="182400"/>
    <n v="121600"/>
  </r>
  <r>
    <n v="3927"/>
    <s v="US-2017-105697"/>
    <d v="2017-08-25T00:00:00"/>
    <x v="3"/>
    <x v="6"/>
    <x v="10"/>
    <x v="1"/>
    <x v="0"/>
    <s v="Joe Elijah"/>
    <x v="0"/>
    <x v="26"/>
    <n v="44105"/>
    <s v="OFF-ST-10003996"/>
    <x v="1"/>
    <s v="Storage"/>
    <s v="Letter/Legal File Tote with Clear Snap-On Lid, Black Granite"/>
    <n v="26000"/>
    <x v="0"/>
    <x v="370"/>
    <n v="0.2"/>
    <n v="10400"/>
    <n v="41600"/>
  </r>
  <r>
    <n v="3928"/>
    <s v="CA-2017-165323"/>
    <d v="2017-06-17T00:00:00"/>
    <x v="3"/>
    <x v="1"/>
    <x v="11"/>
    <x v="0"/>
    <x v="1"/>
    <s v="Steven Roelle"/>
    <x v="2"/>
    <x v="17"/>
    <n v="10024"/>
    <s v="TEC-MA-10003673"/>
    <x v="2"/>
    <s v="Machines"/>
    <s v="Hewlett-Packard Desktjet 6988DT Refurbished Printer"/>
    <n v="3405000"/>
    <x v="1"/>
    <x v="1112"/>
    <n v="0"/>
    <n v="0"/>
    <n v="17025000"/>
  </r>
  <r>
    <n v="3929"/>
    <s v="CA-2015-110891"/>
    <d v="2015-11-20T00:00:00"/>
    <x v="1"/>
    <x v="0"/>
    <x v="14"/>
    <x v="0"/>
    <x v="0"/>
    <s v="Phillina Ober"/>
    <x v="2"/>
    <x v="27"/>
    <n v="19140"/>
    <s v="FUR-CH-10002880"/>
    <x v="0"/>
    <s v="Chairs"/>
    <s v="Global High-Back Leather Tilter, Burgundy"/>
    <n v="259000"/>
    <x v="6"/>
    <x v="471"/>
    <n v="0.3"/>
    <n v="310800"/>
    <n v="725200"/>
  </r>
  <r>
    <n v="3930"/>
    <s v="CA-2017-100783"/>
    <d v="2017-09-04T00:00:00"/>
    <x v="3"/>
    <x v="8"/>
    <x v="18"/>
    <x v="3"/>
    <x v="4"/>
    <s v="Julie Kriz"/>
    <x v="2"/>
    <x v="19"/>
    <n v="75043"/>
    <s v="OFF-AR-10000380"/>
    <x v="1"/>
    <s v="Art"/>
    <s v="Hunt PowerHouse Electric Pencil Sharpener, Blue"/>
    <n v="76000"/>
    <x v="8"/>
    <x v="554"/>
    <n v="0.2"/>
    <n v="15200"/>
    <n v="60800"/>
  </r>
  <r>
    <n v="3931"/>
    <s v="CA-2015-152513"/>
    <d v="2015-07-04T00:00:00"/>
    <x v="1"/>
    <x v="7"/>
    <x v="18"/>
    <x v="0"/>
    <x v="0"/>
    <s v="Julie Prescott"/>
    <x v="2"/>
    <x v="16"/>
    <n v="92024"/>
    <s v="OFF-BI-10002706"/>
    <x v="1"/>
    <s v="Binders"/>
    <s v="Avery Premier Heavy-Duty Binder with Round Locking Rings"/>
    <n v="35000"/>
    <x v="0"/>
    <x v="148"/>
    <n v="0.2"/>
    <n v="14000"/>
    <n v="56000"/>
  </r>
  <r>
    <n v="3932"/>
    <s v="CA-2017-139822"/>
    <d v="2017-09-15T00:00:00"/>
    <x v="3"/>
    <x v="8"/>
    <x v="4"/>
    <x v="0"/>
    <x v="0"/>
    <s v="Dean percer"/>
    <x v="2"/>
    <x v="32"/>
    <n v="6708"/>
    <s v="OFF-ST-10000943"/>
    <x v="1"/>
    <s v="Storage"/>
    <s v="Eldon ProFile File 'N Store Portable File Tub Letter/Legal Size Black"/>
    <n v="62000"/>
    <x v="0"/>
    <x v="351"/>
    <n v="0"/>
    <n v="0"/>
    <n v="124000"/>
  </r>
  <r>
    <n v="3933"/>
    <s v="CA-2017-107713"/>
    <d v="2017-03-13T00:00:00"/>
    <x v="3"/>
    <x v="10"/>
    <x v="7"/>
    <x v="3"/>
    <x v="0"/>
    <s v="Joy Bell-"/>
    <x v="0"/>
    <x v="18"/>
    <n v="21044"/>
    <s v="OFF-BI-10002026"/>
    <x v="1"/>
    <s v="Binders"/>
    <s v="Avery Arch Ring Binders"/>
    <n v="233000"/>
    <x v="3"/>
    <x v="722"/>
    <n v="0"/>
    <n v="0"/>
    <n v="699000"/>
  </r>
  <r>
    <n v="3934"/>
    <s v="CA-2017-134096"/>
    <d v="2017-09-24T00:00:00"/>
    <x v="3"/>
    <x v="8"/>
    <x v="16"/>
    <x v="0"/>
    <x v="0"/>
    <s v="Paul Prost"/>
    <x v="2"/>
    <x v="20"/>
    <n v="33021"/>
    <s v="TEC-PH-10000526"/>
    <x v="2"/>
    <s v="Phones"/>
    <s v="Vtech CS6719"/>
    <n v="308000"/>
    <x v="1"/>
    <x v="1113"/>
    <n v="0.2"/>
    <n v="308000"/>
    <n v="1232000"/>
  </r>
  <r>
    <n v="3935"/>
    <s v="CA-2016-125843"/>
    <d v="2016-08-13T00:00:00"/>
    <x v="0"/>
    <x v="6"/>
    <x v="7"/>
    <x v="2"/>
    <x v="0"/>
    <s v="Roy Französisch"/>
    <x v="0"/>
    <x v="9"/>
    <n v="22153"/>
    <s v="OFF-BI-10002309"/>
    <x v="1"/>
    <s v="Binders"/>
    <s v="Avery Heavy-Duty EZD  Binder With Locking Rings"/>
    <n v="23000"/>
    <x v="6"/>
    <x v="21"/>
    <n v="0"/>
    <n v="0"/>
    <n v="92000"/>
  </r>
  <r>
    <n v="3936"/>
    <s v="CA-2017-120404"/>
    <d v="2017-11-20T00:00:00"/>
    <x v="3"/>
    <x v="0"/>
    <x v="14"/>
    <x v="3"/>
    <x v="0"/>
    <s v="Katharine Harms"/>
    <x v="1"/>
    <x v="14"/>
    <n v="10035"/>
    <s v="TEC-AC-10003433"/>
    <x v="2"/>
    <s v="Accessories"/>
    <s v="Maxell 4.7GB DVD+R 5/Pack"/>
    <n v="3000"/>
    <x v="3"/>
    <x v="224"/>
    <n v="0"/>
    <n v="0"/>
    <n v="9000"/>
  </r>
  <r>
    <n v="3937"/>
    <s v="CA-2017-167549"/>
    <d v="2017-07-25T00:00:00"/>
    <x v="3"/>
    <x v="7"/>
    <x v="10"/>
    <x v="2"/>
    <x v="4"/>
    <s v="Evan Minnotte"/>
    <x v="2"/>
    <x v="14"/>
    <n v="75217"/>
    <s v="FUR-TA-10004767"/>
    <x v="0"/>
    <s v="Tables"/>
    <s v="Safco Drafting Table"/>
    <n v="71000"/>
    <x v="4"/>
    <x v="908"/>
    <n v="0.3"/>
    <n v="127800"/>
    <n v="298200"/>
  </r>
  <r>
    <n v="3938"/>
    <s v="CA-2016-120082"/>
    <d v="2016-03-25T00:00:00"/>
    <x v="0"/>
    <x v="10"/>
    <x v="10"/>
    <x v="1"/>
    <x v="0"/>
    <s v="Damala Kotsonis"/>
    <x v="1"/>
    <x v="0"/>
    <n v="10024"/>
    <s v="OFF-AR-10001955"/>
    <x v="1"/>
    <s v="Art"/>
    <s v="Newell 319"/>
    <n v="80000"/>
    <x v="3"/>
    <x v="139"/>
    <n v="0"/>
    <n v="0"/>
    <n v="240000"/>
  </r>
  <r>
    <n v="3939"/>
    <s v="US-2016-168095"/>
    <d v="2016-07-15T00:00:00"/>
    <x v="0"/>
    <x v="7"/>
    <x v="4"/>
    <x v="0"/>
    <x v="0"/>
    <s v="Mark Cousins"/>
    <x v="1"/>
    <x v="10"/>
    <n v="97206"/>
    <s v="FUR-CH-10004886"/>
    <x v="0"/>
    <s v="Chairs"/>
    <s v="Bevis Steel Folding Chairs"/>
    <n v="384000"/>
    <x v="3"/>
    <x v="264"/>
    <n v="0.2"/>
    <n v="230400"/>
    <n v="921600"/>
  </r>
  <r>
    <n v="3940"/>
    <s v="CA-2017-166093"/>
    <d v="2017-08-17T00:00:00"/>
    <x v="3"/>
    <x v="6"/>
    <x v="11"/>
    <x v="1"/>
    <x v="0"/>
    <s v="Rick Wilson"/>
    <x v="1"/>
    <x v="10"/>
    <n v="94513"/>
    <s v="OFF-EN-10003134"/>
    <x v="1"/>
    <s v="Envelopes"/>
    <s v="Staple envelope"/>
    <n v="10000"/>
    <x v="0"/>
    <x v="40"/>
    <n v="0"/>
    <n v="0"/>
    <n v="20000"/>
  </r>
  <r>
    <n v="3941"/>
    <s v="CA-2016-146325"/>
    <d v="2016-12-14T00:00:00"/>
    <x v="0"/>
    <x v="4"/>
    <x v="19"/>
    <x v="0"/>
    <x v="0"/>
    <s v="David Smith"/>
    <x v="1"/>
    <x v="2"/>
    <n v="92037"/>
    <s v="FUR-CH-10001146"/>
    <x v="0"/>
    <s v="Chairs"/>
    <s v="Global Task Chair, Black"/>
    <n v="214000"/>
    <x v="0"/>
    <x v="57"/>
    <n v="0.2"/>
    <n v="85600"/>
    <n v="342400"/>
  </r>
  <r>
    <n v="3942"/>
    <s v="CA-2017-134194"/>
    <d v="2017-12-25T00:00:00"/>
    <x v="3"/>
    <x v="4"/>
    <x v="10"/>
    <x v="1"/>
    <x v="0"/>
    <s v="Guy Armstrong"/>
    <x v="0"/>
    <x v="18"/>
    <n v="75081"/>
    <s v="OFF-BI-10003684"/>
    <x v="1"/>
    <s v="Binders"/>
    <s v="Wilson Jones Legal Size Ring Binders"/>
    <n v="141000"/>
    <x v="5"/>
    <x v="732"/>
    <n v="0.8"/>
    <n v="1015200"/>
    <n v="253800"/>
  </r>
  <r>
    <n v="3943"/>
    <s v="CA-2014-131009"/>
    <d v="2014-03-01T00:00:00"/>
    <x v="2"/>
    <x v="10"/>
    <x v="26"/>
    <x v="1"/>
    <x v="0"/>
    <s v="Shahid Collister"/>
    <x v="0"/>
    <x v="3"/>
    <n v="79907"/>
    <s v="OFF-FA-10004395"/>
    <x v="1"/>
    <s v="Fasteners"/>
    <s v="Plymouth Boxed Rubber Bands by Plymouth"/>
    <n v="10000"/>
    <x v="1"/>
    <x v="76"/>
    <n v="0.2"/>
    <n v="10000"/>
    <n v="40000"/>
  </r>
  <r>
    <n v="3944"/>
    <s v="CA-2015-145814"/>
    <d v="2015-11-19T00:00:00"/>
    <x v="1"/>
    <x v="0"/>
    <x v="12"/>
    <x v="4"/>
    <x v="0"/>
    <s v="Katherine Ducich"/>
    <x v="0"/>
    <x v="32"/>
    <n v="10035"/>
    <s v="OFF-BI-10003196"/>
    <x v="1"/>
    <s v="Binders"/>
    <s v="Accohide Poly Flexible Ring Binders"/>
    <n v="4000"/>
    <x v="0"/>
    <x v="100"/>
    <n v="0.2"/>
    <n v="1600"/>
    <n v="6400"/>
  </r>
  <r>
    <n v="3945"/>
    <s v="CA-2014-138359"/>
    <d v="2014-04-01T00:00:00"/>
    <x v="2"/>
    <x v="3"/>
    <x v="26"/>
    <x v="3"/>
    <x v="0"/>
    <s v="Katharine Harms"/>
    <x v="1"/>
    <x v="13"/>
    <n v="2151"/>
    <s v="OFF-ST-10000636"/>
    <x v="1"/>
    <s v="Storage"/>
    <s v="Rogers Profile Extra Capacity Storage Tub"/>
    <n v="84000"/>
    <x v="6"/>
    <x v="89"/>
    <n v="0"/>
    <n v="0"/>
    <n v="336000"/>
  </r>
  <r>
    <n v="3946"/>
    <s v="CA-2017-131807"/>
    <d v="2017-10-05T00:00:00"/>
    <x v="3"/>
    <x v="2"/>
    <x v="5"/>
    <x v="1"/>
    <x v="3"/>
    <s v="Greg Guthrie"/>
    <x v="1"/>
    <x v="35"/>
    <n v="95928"/>
    <s v="FUR-CH-10001190"/>
    <x v="0"/>
    <s v="Chairs"/>
    <s v="Global Deluxe High-Back Office Chair in Storm"/>
    <n v="218000"/>
    <x v="6"/>
    <x v="1085"/>
    <n v="0.2"/>
    <n v="174400"/>
    <n v="697600"/>
  </r>
  <r>
    <n v="3947"/>
    <s v="CA-2017-104864"/>
    <d v="2017-11-18T00:00:00"/>
    <x v="3"/>
    <x v="0"/>
    <x v="15"/>
    <x v="2"/>
    <x v="0"/>
    <s v="Jim Sink"/>
    <x v="1"/>
    <x v="4"/>
    <n v="33023"/>
    <s v="OFF-ST-10002301"/>
    <x v="1"/>
    <s v="Storage"/>
    <s v="Tennsco Commercial Shelving"/>
    <n v="17000"/>
    <x v="1"/>
    <x v="329"/>
    <n v="0.2"/>
    <n v="17000"/>
    <n v="68000"/>
  </r>
  <r>
    <n v="3948"/>
    <s v="CA-2015-138219"/>
    <d v="2015-03-23T00:00:00"/>
    <x v="1"/>
    <x v="10"/>
    <x v="27"/>
    <x v="2"/>
    <x v="4"/>
    <s v="Bart Pistole"/>
    <x v="1"/>
    <x v="10"/>
    <n v="90049"/>
    <s v="OFF-PA-10000380"/>
    <x v="1"/>
    <s v="Paper"/>
    <s v="REDIFORM Incoming/Outgoing Call Register, 11&quot; X 8 1/2&quot;, 100 Messages"/>
    <n v="41000"/>
    <x v="6"/>
    <x v="462"/>
    <n v="0"/>
    <n v="0"/>
    <n v="164000"/>
  </r>
  <r>
    <n v="3949"/>
    <s v="CA-2016-157707"/>
    <d v="2016-10-10T00:00:00"/>
    <x v="0"/>
    <x v="2"/>
    <x v="13"/>
    <x v="2"/>
    <x v="0"/>
    <s v="Corey Catlett"/>
    <x v="1"/>
    <x v="34"/>
    <n v="80219"/>
    <s v="FUR-BO-10001567"/>
    <x v="0"/>
    <s v="Bookcases"/>
    <s v="Bush Westfield Collection Bookcases, Dark Cherry Finish, Fully Assembled"/>
    <n v="91000"/>
    <x v="3"/>
    <x v="463"/>
    <n v="0.7"/>
    <n v="191100"/>
    <n v="81900"/>
  </r>
  <r>
    <n v="3950"/>
    <s v="US-2015-126753"/>
    <d v="2015-08-16T00:00:00"/>
    <x v="1"/>
    <x v="6"/>
    <x v="9"/>
    <x v="2"/>
    <x v="4"/>
    <s v="Sung Pak"/>
    <x v="1"/>
    <x v="23"/>
    <n v="19134"/>
    <s v="TEC-PH-10003580"/>
    <x v="2"/>
    <s v="Phones"/>
    <s v="Cisco IP Phone 7961G-GE VoIP phone"/>
    <n v="1213000"/>
    <x v="6"/>
    <x v="1114"/>
    <n v="0.4"/>
    <n v="1940800"/>
    <n v="2911200"/>
  </r>
  <r>
    <n v="3951"/>
    <s v="CA-2014-166051"/>
    <d v="2014-05-31T00:00:00"/>
    <x v="2"/>
    <x v="5"/>
    <x v="23"/>
    <x v="2"/>
    <x v="1"/>
    <s v="Jim Karlsson"/>
    <x v="0"/>
    <x v="36"/>
    <n v="39212"/>
    <s v="TEC-PH-10002680"/>
    <x v="2"/>
    <s v="Phones"/>
    <s v="Samsung Galaxy Note 3"/>
    <n v="660000"/>
    <x v="3"/>
    <x v="1115"/>
    <n v="0"/>
    <n v="0"/>
    <n v="1980000"/>
  </r>
  <r>
    <n v="3952"/>
    <s v="CA-2015-113040"/>
    <d v="2015-08-27T00:00:00"/>
    <x v="1"/>
    <x v="6"/>
    <x v="8"/>
    <x v="2"/>
    <x v="4"/>
    <s v="Chad Cunningham"/>
    <x v="2"/>
    <x v="18"/>
    <n v="90045"/>
    <s v="OFF-BI-10001249"/>
    <x v="1"/>
    <s v="Binders"/>
    <s v="Avery Heavy-Duty EZD View Binder with Locking Rings"/>
    <n v="6000"/>
    <x v="8"/>
    <x v="33"/>
    <n v="0.2"/>
    <n v="1200"/>
    <n v="4800"/>
  </r>
  <r>
    <n v="3953"/>
    <s v="CA-2014-103800"/>
    <d v="2014-01-03T00:00:00"/>
    <x v="2"/>
    <x v="9"/>
    <x v="21"/>
    <x v="0"/>
    <x v="0"/>
    <s v="Darren Powers"/>
    <x v="0"/>
    <x v="4"/>
    <n v="77095"/>
    <s v="OFF-PA-10000174"/>
    <x v="1"/>
    <s v="Paper"/>
    <s v="Message Book, Wirebound, Four 5 1/2&quot; X 4&quot; Forms/Pg., 200 Dupl. Sets/Book"/>
    <n v="33000"/>
    <x v="0"/>
    <x v="84"/>
    <n v="0.2"/>
    <n v="13200"/>
    <n v="52800"/>
  </r>
  <r>
    <n v="3954"/>
    <s v="CA-2014-113383"/>
    <d v="2014-09-10T00:00:00"/>
    <x v="2"/>
    <x v="8"/>
    <x v="13"/>
    <x v="3"/>
    <x v="1"/>
    <s v="Sandra Flanagan"/>
    <x v="0"/>
    <x v="30"/>
    <n v="7011"/>
    <s v="OFF-AP-10004532"/>
    <x v="1"/>
    <s v="Appliances"/>
    <s v="Kensington 6 Outlet Guardian Standard Surge Protector"/>
    <n v="62000"/>
    <x v="6"/>
    <x v="335"/>
    <n v="0"/>
    <n v="0"/>
    <n v="248000"/>
  </r>
  <r>
    <n v="3955"/>
    <s v="CA-2017-152499"/>
    <d v="2017-01-22T00:00:00"/>
    <x v="3"/>
    <x v="9"/>
    <x v="6"/>
    <x v="0"/>
    <x v="1"/>
    <s v="Edward Hooks"/>
    <x v="1"/>
    <x v="9"/>
    <n v="60623"/>
    <s v="OFF-FA-10002975"/>
    <x v="1"/>
    <s v="Fasteners"/>
    <s v="Staples"/>
    <n v="12000"/>
    <x v="1"/>
    <x v="31"/>
    <n v="0.2"/>
    <n v="12000"/>
    <n v="48000"/>
  </r>
  <r>
    <n v="3956"/>
    <s v="CA-2016-151498"/>
    <d v="2016-04-21T00:00:00"/>
    <x v="0"/>
    <x v="3"/>
    <x v="30"/>
    <x v="1"/>
    <x v="4"/>
    <s v="Duane Noonan"/>
    <x v="0"/>
    <x v="0"/>
    <n v="98115"/>
    <s v="OFF-BI-10004967"/>
    <x v="1"/>
    <s v="Binders"/>
    <s v="Round Ring Binders"/>
    <n v="3000"/>
    <x v="1"/>
    <x v="110"/>
    <n v="0.2"/>
    <n v="3000"/>
    <n v="12000"/>
  </r>
  <r>
    <n v="3957"/>
    <s v="CA-2016-137939"/>
    <d v="2016-07-20T00:00:00"/>
    <x v="0"/>
    <x v="7"/>
    <x v="14"/>
    <x v="2"/>
    <x v="4"/>
    <s v="Pauline Johnson"/>
    <x v="0"/>
    <x v="17"/>
    <n v="11561"/>
    <s v="TEC-PH-10003589"/>
    <x v="2"/>
    <s v="Phones"/>
    <s v="invisibleSHIELD by ZAGG Smudge-Free Screen Protector"/>
    <n v="90000"/>
    <x v="1"/>
    <x v="788"/>
    <n v="0"/>
    <n v="0"/>
    <n v="450000"/>
  </r>
  <r>
    <n v="3958"/>
    <s v="US-2016-117793"/>
    <d v="2016-08-23T00:00:00"/>
    <x v="0"/>
    <x v="6"/>
    <x v="27"/>
    <x v="0"/>
    <x v="4"/>
    <s v="Matt Abelman"/>
    <x v="2"/>
    <x v="8"/>
    <n v="53081"/>
    <s v="OFF-LA-10002945"/>
    <x v="1"/>
    <s v="Labels"/>
    <s v="Permanent Self-Adhesive File Folder Labels for Typewriters, 1 1/8 x 3 1/2, White"/>
    <n v="11000"/>
    <x v="6"/>
    <x v="181"/>
    <n v="0"/>
    <n v="0"/>
    <n v="44000"/>
  </r>
  <r>
    <n v="3959"/>
    <s v="CA-2016-133872"/>
    <d v="2016-06-14T00:00:00"/>
    <x v="0"/>
    <x v="1"/>
    <x v="19"/>
    <x v="2"/>
    <x v="4"/>
    <s v="Vivian Mathis"/>
    <x v="0"/>
    <x v="15"/>
    <n v="33433"/>
    <s v="OFF-BI-10002082"/>
    <x v="1"/>
    <s v="Binders"/>
    <s v="GBC Twin Loop Wire Binding Elements"/>
    <n v="20000"/>
    <x v="6"/>
    <x v="191"/>
    <n v="0.7"/>
    <n v="56000"/>
    <n v="24000"/>
  </r>
  <r>
    <n v="3960"/>
    <s v="US-2015-165743"/>
    <d v="2015-11-20T00:00:00"/>
    <x v="1"/>
    <x v="0"/>
    <x v="14"/>
    <x v="2"/>
    <x v="0"/>
    <s v="Michelle Moray"/>
    <x v="0"/>
    <x v="4"/>
    <n v="80013"/>
    <s v="OFF-BI-10001982"/>
    <x v="1"/>
    <s v="Binders"/>
    <s v="Wilson Jones Custom Binder Spines &amp; Labels"/>
    <n v="9000"/>
    <x v="3"/>
    <x v="60"/>
    <n v="0.7"/>
    <n v="18900"/>
    <n v="8100"/>
  </r>
  <r>
    <n v="3961"/>
    <s v="US-2017-105998"/>
    <d v="2017-11-03T00:00:00"/>
    <x v="3"/>
    <x v="0"/>
    <x v="21"/>
    <x v="1"/>
    <x v="2"/>
    <s v="Clay Rozendal"/>
    <x v="2"/>
    <x v="10"/>
    <n v="92037"/>
    <s v="TEC-AC-10004469"/>
    <x v="2"/>
    <s v="Accessories"/>
    <s v="Microsoft Sculpt Comfort Mouse"/>
    <n v="80000"/>
    <x v="1"/>
    <x v="122"/>
    <n v="0"/>
    <n v="0"/>
    <n v="400000"/>
  </r>
  <r>
    <n v="3962"/>
    <s v="US-2014-148194"/>
    <d v="2014-05-04T00:00:00"/>
    <x v="2"/>
    <x v="5"/>
    <x v="18"/>
    <x v="1"/>
    <x v="0"/>
    <s v="Bill Shonely"/>
    <x v="1"/>
    <x v="7"/>
    <n v="98105"/>
    <s v="FUR-FU-10001852"/>
    <x v="0"/>
    <s v="Furnishings"/>
    <s v="Eldon Regeneration Recycled Desk Accessories, Smoke"/>
    <n v="9000"/>
    <x v="2"/>
    <x v="42"/>
    <n v="0"/>
    <n v="0"/>
    <n v="63000"/>
  </r>
  <r>
    <n v="3963"/>
    <s v="US-2015-151407"/>
    <d v="2015-11-08T00:00:00"/>
    <x v="1"/>
    <x v="0"/>
    <x v="0"/>
    <x v="3"/>
    <x v="0"/>
    <s v="Rob Dowd"/>
    <x v="0"/>
    <x v="4"/>
    <n v="52001"/>
    <s v="TEC-PH-10003885"/>
    <x v="2"/>
    <s v="Phones"/>
    <s v="Cisco SPA508G"/>
    <n v="40000"/>
    <x v="6"/>
    <x v="105"/>
    <n v="0"/>
    <n v="0"/>
    <n v="160000"/>
  </r>
  <r>
    <n v="3964"/>
    <s v="CA-2015-110870"/>
    <d v="2015-12-12T00:00:00"/>
    <x v="1"/>
    <x v="4"/>
    <x v="1"/>
    <x v="3"/>
    <x v="0"/>
    <s v="Karen Daniels"/>
    <x v="0"/>
    <x v="4"/>
    <n v="90032"/>
    <s v="TEC-AC-10002926"/>
    <x v="2"/>
    <s v="Accessories"/>
    <s v="Logitech Wireless Marathon Mouse M705"/>
    <n v="300000"/>
    <x v="4"/>
    <x v="714"/>
    <n v="0"/>
    <n v="0"/>
    <n v="1800000"/>
  </r>
  <r>
    <n v="3965"/>
    <s v="CA-2014-143210"/>
    <d v="2014-12-01T00:00:00"/>
    <x v="2"/>
    <x v="4"/>
    <x v="26"/>
    <x v="1"/>
    <x v="2"/>
    <s v="Anna Andreadi"/>
    <x v="0"/>
    <x v="2"/>
    <n v="1852"/>
    <s v="TEC-PH-10004434"/>
    <x v="2"/>
    <s v="Phones"/>
    <s v="Cisco IP Phone 7961G VoIP phone - Dark gray"/>
    <n v="272000"/>
    <x v="0"/>
    <x v="680"/>
    <n v="0"/>
    <n v="0"/>
    <n v="544000"/>
  </r>
  <r>
    <n v="3966"/>
    <s v="CA-2016-139808"/>
    <d v="2016-10-07T00:00:00"/>
    <x v="0"/>
    <x v="2"/>
    <x v="29"/>
    <x v="3"/>
    <x v="0"/>
    <s v="Mick Crebagga"/>
    <x v="0"/>
    <x v="1"/>
    <n v="98270"/>
    <s v="OFF-FA-10001883"/>
    <x v="1"/>
    <s v="Fasteners"/>
    <s v="Alliance Super-Size Bands, Assorted Sizes"/>
    <n v="24000"/>
    <x v="12"/>
    <x v="602"/>
    <n v="0"/>
    <n v="0"/>
    <n v="288000"/>
  </r>
  <r>
    <n v="3967"/>
    <s v="CA-2015-110863"/>
    <d v="2015-11-17T00:00:00"/>
    <x v="1"/>
    <x v="0"/>
    <x v="11"/>
    <x v="3"/>
    <x v="4"/>
    <s v="Anna Andreadi"/>
    <x v="0"/>
    <x v="13"/>
    <n v="73120"/>
    <s v="OFF-ST-10002756"/>
    <x v="1"/>
    <s v="Storage"/>
    <s v="Tennsco Stur-D-Stor Boltless Shelving, 5 Shelves, 24&quot; Deep, Sand"/>
    <n v="948000"/>
    <x v="6"/>
    <x v="851"/>
    <n v="0"/>
    <n v="0"/>
    <n v="3792000"/>
  </r>
  <r>
    <n v="3968"/>
    <s v="CA-2014-127859"/>
    <d v="2014-03-17T00:00:00"/>
    <x v="2"/>
    <x v="10"/>
    <x v="11"/>
    <x v="2"/>
    <x v="0"/>
    <s v="Quincy Jones"/>
    <x v="1"/>
    <x v="1"/>
    <n v="19134"/>
    <s v="OFF-PA-10003641"/>
    <x v="1"/>
    <s v="Paper"/>
    <s v="Xerox 1909"/>
    <n v="80000"/>
    <x v="4"/>
    <x v="286"/>
    <n v="0.2"/>
    <n v="96000"/>
    <n v="384000"/>
  </r>
  <r>
    <n v="3969"/>
    <s v="US-2015-136427"/>
    <d v="2015-06-20T00:00:00"/>
    <x v="1"/>
    <x v="1"/>
    <x v="14"/>
    <x v="2"/>
    <x v="4"/>
    <s v="Justin MacKendrick"/>
    <x v="0"/>
    <x v="30"/>
    <n v="80013"/>
    <s v="TEC-PH-10002070"/>
    <x v="2"/>
    <s v="Phones"/>
    <s v="Griffin GC36547 PowerJolt SE Lightning Charger"/>
    <n v="14000"/>
    <x v="2"/>
    <x v="536"/>
    <n v="0.2"/>
    <n v="19600"/>
    <n v="78400"/>
  </r>
  <r>
    <n v="3970"/>
    <s v="CA-2017-120168"/>
    <d v="2017-05-25T00:00:00"/>
    <x v="3"/>
    <x v="5"/>
    <x v="10"/>
    <x v="2"/>
    <x v="0"/>
    <s v="Trudy Brown"/>
    <x v="0"/>
    <x v="9"/>
    <n v="10009"/>
    <s v="OFF-BI-10004519"/>
    <x v="1"/>
    <s v="Binders"/>
    <s v="GBC DocuBind P100 Manual Binding Machine"/>
    <n v="399000"/>
    <x v="1"/>
    <x v="1116"/>
    <n v="0.2"/>
    <n v="399000"/>
    <n v="1596000"/>
  </r>
  <r>
    <n v="3971"/>
    <s v="US-2014-131870"/>
    <d v="2014-09-09T00:00:00"/>
    <x v="2"/>
    <x v="8"/>
    <x v="3"/>
    <x v="3"/>
    <x v="0"/>
    <s v="Nicole Fjeld"/>
    <x v="2"/>
    <x v="6"/>
    <n v="43130"/>
    <s v="FUR-FU-10002501"/>
    <x v="0"/>
    <s v="Furnishings"/>
    <s v="Nu-Dell Executive Frame"/>
    <n v="64000"/>
    <x v="4"/>
    <x v="227"/>
    <n v="0.2"/>
    <n v="76800"/>
    <n v="307200"/>
  </r>
  <r>
    <n v="3972"/>
    <s v="CA-2017-114804"/>
    <d v="2017-10-17T00:00:00"/>
    <x v="3"/>
    <x v="2"/>
    <x v="11"/>
    <x v="1"/>
    <x v="1"/>
    <s v="Barry Französisch"/>
    <x v="1"/>
    <x v="19"/>
    <n v="95351"/>
    <s v="TEC-PH-10001700"/>
    <x v="2"/>
    <s v="Phones"/>
    <s v="Panasonic KX-TG6844B Expandable Digital Cordless Telephone"/>
    <n v="106000"/>
    <x v="8"/>
    <x v="72"/>
    <n v="0.2"/>
    <n v="21200"/>
    <n v="84800"/>
  </r>
  <r>
    <n v="3973"/>
    <s v="CA-2017-167227"/>
    <d v="2017-11-02T00:00:00"/>
    <x v="3"/>
    <x v="0"/>
    <x v="28"/>
    <x v="1"/>
    <x v="0"/>
    <s v="Nora Paige"/>
    <x v="0"/>
    <x v="14"/>
    <n v="63116"/>
    <s v="OFF-AP-10001962"/>
    <x v="1"/>
    <s v="Appliances"/>
    <s v="Black &amp; Decker Filter for Double Action Dustbuster Cordless Vac BLDV7210"/>
    <n v="17000"/>
    <x v="11"/>
    <x v="201"/>
    <n v="0"/>
    <n v="0"/>
    <n v="170000"/>
  </r>
  <r>
    <n v="3974"/>
    <s v="CA-2014-129189"/>
    <d v="2014-07-21T00:00:00"/>
    <x v="2"/>
    <x v="7"/>
    <x v="30"/>
    <x v="1"/>
    <x v="4"/>
    <s v="Harry Marie"/>
    <x v="1"/>
    <x v="35"/>
    <n v="75217"/>
    <s v="OFF-AP-10000124"/>
    <x v="1"/>
    <s v="Appliances"/>
    <s v="Acco 6 Outlet Guardian Basic Surge Suppressor"/>
    <n v="34000"/>
    <x v="3"/>
    <x v="629"/>
    <n v="0.8"/>
    <n v="81600"/>
    <n v="20400"/>
  </r>
  <r>
    <n v="3975"/>
    <s v="CA-2015-132465"/>
    <d v="2015-09-11T00:00:00"/>
    <x v="1"/>
    <x v="8"/>
    <x v="2"/>
    <x v="3"/>
    <x v="3"/>
    <s v="Don Miller"/>
    <x v="1"/>
    <x v="22"/>
    <n v="10035"/>
    <s v="FUR-FU-10000277"/>
    <x v="0"/>
    <s v="Furnishings"/>
    <s v="Deflect-o DuraMat Antistatic Studded Beveled Mat for Medium Pile Carpeting"/>
    <n v="85000"/>
    <x v="0"/>
    <x v="201"/>
    <n v="0"/>
    <n v="0"/>
    <n v="170000"/>
  </r>
  <r>
    <n v="3976"/>
    <s v="CA-2016-166373"/>
    <d v="2016-10-21T00:00:00"/>
    <x v="0"/>
    <x v="2"/>
    <x v="30"/>
    <x v="1"/>
    <x v="0"/>
    <s v="Jill Fjeld"/>
    <x v="0"/>
    <x v="8"/>
    <n v="78207"/>
    <s v="TEC-AC-10002323"/>
    <x v="2"/>
    <s v="Accessories"/>
    <s v="SanDisk Ultra 32 GB MicroSDHC Class 10 Memory Card"/>
    <n v="177000"/>
    <x v="4"/>
    <x v="606"/>
    <n v="0.2"/>
    <n v="212400"/>
    <n v="849600"/>
  </r>
  <r>
    <n v="3977"/>
    <s v="CA-2016-158806"/>
    <d v="2016-01-07T00:00:00"/>
    <x v="0"/>
    <x v="9"/>
    <x v="29"/>
    <x v="0"/>
    <x v="4"/>
    <s v="Neoma Murray"/>
    <x v="0"/>
    <x v="0"/>
    <n v="79109"/>
    <s v="FUR-FU-10004270"/>
    <x v="0"/>
    <s v="Furnishings"/>
    <s v="Executive Impressions 13&quot; Clairmont Wall Clock"/>
    <n v="7000"/>
    <x v="3"/>
    <x v="67"/>
    <n v="0.6"/>
    <n v="12600"/>
    <n v="8400"/>
  </r>
  <r>
    <n v="3978"/>
    <s v="CA-2015-119690"/>
    <d v="2015-06-25T00:00:00"/>
    <x v="1"/>
    <x v="1"/>
    <x v="10"/>
    <x v="1"/>
    <x v="0"/>
    <s v="Mark Van Huff"/>
    <x v="0"/>
    <x v="36"/>
    <n v="77041"/>
    <s v="OFF-PA-10001019"/>
    <x v="1"/>
    <s v="Paper"/>
    <s v="Xerox 1884"/>
    <n v="40000"/>
    <x v="3"/>
    <x v="160"/>
    <n v="0.2"/>
    <n v="24000"/>
    <n v="96000"/>
  </r>
  <r>
    <n v="3979"/>
    <s v="CA-2015-153738"/>
    <d v="2015-09-20T00:00:00"/>
    <x v="1"/>
    <x v="8"/>
    <x v="14"/>
    <x v="2"/>
    <x v="0"/>
    <s v="Alejandro Grove"/>
    <x v="0"/>
    <x v="5"/>
    <n v="1841"/>
    <s v="OFF-BI-10001308"/>
    <x v="1"/>
    <s v="Binders"/>
    <s v="GBC Standard Plastic Binding Systems' Combs"/>
    <n v="26000"/>
    <x v="4"/>
    <x v="19"/>
    <n v="0"/>
    <n v="0"/>
    <n v="156000"/>
  </r>
  <r>
    <n v="3980"/>
    <s v="CA-2017-169012"/>
    <d v="2017-07-10T00:00:00"/>
    <x v="3"/>
    <x v="7"/>
    <x v="13"/>
    <x v="3"/>
    <x v="0"/>
    <s v="Beth Fritzler"/>
    <x v="1"/>
    <x v="8"/>
    <n v="31907"/>
    <s v="OFF-AP-10003278"/>
    <x v="1"/>
    <s v="Appliances"/>
    <s v="Belkin 7-Outlet SurgeMaster Home Series"/>
    <n v="42000"/>
    <x v="3"/>
    <x v="464"/>
    <n v="0"/>
    <n v="0"/>
    <n v="126000"/>
  </r>
  <r>
    <n v="3981"/>
    <s v="CA-2017-109393"/>
    <d v="2017-06-30T00:00:00"/>
    <x v="3"/>
    <x v="1"/>
    <x v="17"/>
    <x v="2"/>
    <x v="2"/>
    <s v="John Castell"/>
    <x v="0"/>
    <x v="6"/>
    <n v="90032"/>
    <s v="FUR-BO-10003966"/>
    <x v="0"/>
    <s v="Bookcases"/>
    <s v="Sauder Facets Collection Library, Sky Alder Finish"/>
    <n v="291000"/>
    <x v="3"/>
    <x v="125"/>
    <n v="0.15"/>
    <n v="130950"/>
    <n v="742050"/>
  </r>
  <r>
    <n v="3982"/>
    <s v="CA-2017-121489"/>
    <d v="2017-08-21T00:00:00"/>
    <x v="3"/>
    <x v="6"/>
    <x v="30"/>
    <x v="0"/>
    <x v="0"/>
    <s v="Candace McMahon"/>
    <x v="1"/>
    <x v="32"/>
    <n v="98115"/>
    <s v="FUR-CH-10004698"/>
    <x v="0"/>
    <s v="Chairs"/>
    <s v="Padded Folding Chairs, Black, 4/Carton"/>
    <n v="397000"/>
    <x v="4"/>
    <x v="898"/>
    <n v="0.2"/>
    <n v="476400"/>
    <n v="1905600"/>
  </r>
  <r>
    <n v="3983"/>
    <s v="US-2017-133081"/>
    <d v="2017-03-11T00:00:00"/>
    <x v="3"/>
    <x v="10"/>
    <x v="2"/>
    <x v="3"/>
    <x v="0"/>
    <s v="Paul Van Hugh"/>
    <x v="2"/>
    <x v="27"/>
    <n v="2138"/>
    <s v="TEC-AC-10001772"/>
    <x v="2"/>
    <s v="Accessories"/>
    <s v="Memorex Mini Travel Drive 16 GB USB 2.0 Flash Drive"/>
    <n v="64000"/>
    <x v="6"/>
    <x v="153"/>
    <n v="0"/>
    <n v="0"/>
    <n v="256000"/>
  </r>
  <r>
    <n v="3984"/>
    <s v="CA-2017-165008"/>
    <d v="2017-09-15T00:00:00"/>
    <x v="3"/>
    <x v="8"/>
    <x v="4"/>
    <x v="2"/>
    <x v="3"/>
    <s v="Doug O'Connell"/>
    <x v="0"/>
    <x v="7"/>
    <n v="84106"/>
    <s v="OFF-BI-10002794"/>
    <x v="1"/>
    <s v="Binders"/>
    <s v="Avery Trapezoid Ring Binder, 3&quot; Capacity, Black, 1040 sheets"/>
    <n v="99000"/>
    <x v="5"/>
    <x v="1117"/>
    <n v="0.2"/>
    <n v="178200"/>
    <n v="712800"/>
  </r>
  <r>
    <n v="3985"/>
    <s v="CA-2016-145611"/>
    <d v="2016-09-20T00:00:00"/>
    <x v="0"/>
    <x v="8"/>
    <x v="14"/>
    <x v="2"/>
    <x v="1"/>
    <s v="Helen Abelman"/>
    <x v="0"/>
    <x v="0"/>
    <n v="10035"/>
    <s v="OFF-AP-10001005"/>
    <x v="1"/>
    <s v="Appliances"/>
    <s v="Honeywell Quietcare HEPA Air Cleaner"/>
    <n v="284000"/>
    <x v="1"/>
    <x v="254"/>
    <n v="0"/>
    <n v="0"/>
    <n v="1420000"/>
  </r>
  <r>
    <n v="3986"/>
    <s v="CA-2016-113600"/>
    <d v="2016-12-15T00:00:00"/>
    <x v="0"/>
    <x v="4"/>
    <x v="4"/>
    <x v="2"/>
    <x v="0"/>
    <s v="Shahid Hopkins"/>
    <x v="0"/>
    <x v="14"/>
    <n v="44221"/>
    <s v="OFF-BI-10000201"/>
    <x v="1"/>
    <s v="Binders"/>
    <s v="Avery Triangle Shaped Sheet Lifters, Black, 2/Pack"/>
    <n v="3000"/>
    <x v="3"/>
    <x v="224"/>
    <n v="0.7"/>
    <n v="6300"/>
    <n v="2700"/>
  </r>
  <r>
    <n v="3987"/>
    <s v="CA-2017-130834"/>
    <d v="2017-11-03T00:00:00"/>
    <x v="3"/>
    <x v="0"/>
    <x v="21"/>
    <x v="3"/>
    <x v="0"/>
    <s v="Justin MacKendrick"/>
    <x v="0"/>
    <x v="5"/>
    <n v="28403"/>
    <s v="OFF-PA-10003673"/>
    <x v="1"/>
    <s v="Paper"/>
    <s v="Strathmore Photo Mount Cards"/>
    <n v="34000"/>
    <x v="3"/>
    <x v="629"/>
    <n v="0.2"/>
    <n v="20400"/>
    <n v="81600"/>
  </r>
  <r>
    <n v="3988"/>
    <s v="CA-2016-168543"/>
    <d v="2016-07-03T00:00:00"/>
    <x v="0"/>
    <x v="7"/>
    <x v="21"/>
    <x v="3"/>
    <x v="3"/>
    <s v="Dean Katz"/>
    <x v="1"/>
    <x v="36"/>
    <n v="10035"/>
    <s v="OFF-AP-10000938"/>
    <x v="1"/>
    <s v="Appliances"/>
    <s v="Avanti 1.7 Cu. Ft. Refrigerator"/>
    <n v="707000"/>
    <x v="2"/>
    <x v="891"/>
    <n v="0"/>
    <n v="0"/>
    <n v="4949000"/>
  </r>
  <r>
    <n v="3989"/>
    <s v="CA-2014-144974"/>
    <d v="2014-09-26T00:00:00"/>
    <x v="2"/>
    <x v="8"/>
    <x v="20"/>
    <x v="1"/>
    <x v="0"/>
    <s v="Craig Molinari"/>
    <x v="1"/>
    <x v="27"/>
    <n v="19140"/>
    <s v="OFF-BI-10003274"/>
    <x v="1"/>
    <s v="Binders"/>
    <s v="Avery Durable Slant Ring Binders, No Labels"/>
    <n v="3000"/>
    <x v="1"/>
    <x v="110"/>
    <n v="0.7"/>
    <n v="10500"/>
    <n v="4500"/>
  </r>
  <r>
    <n v="3990"/>
    <s v="CA-2014-109904"/>
    <d v="2014-07-14T00:00:00"/>
    <x v="2"/>
    <x v="7"/>
    <x v="19"/>
    <x v="1"/>
    <x v="0"/>
    <s v="Barbara Fisher"/>
    <x v="1"/>
    <x v="30"/>
    <n v="10009"/>
    <s v="OFF-AR-10004999"/>
    <x v="1"/>
    <s v="Art"/>
    <s v="Newell 315"/>
    <n v="42000"/>
    <x v="3"/>
    <x v="464"/>
    <n v="0"/>
    <n v="0"/>
    <n v="126000"/>
  </r>
  <r>
    <n v="3991"/>
    <s v="CA-2017-152205"/>
    <d v="2017-09-28T00:00:00"/>
    <x v="3"/>
    <x v="8"/>
    <x v="22"/>
    <x v="1"/>
    <x v="1"/>
    <s v="Sylvia Foulston"/>
    <x v="1"/>
    <x v="29"/>
    <n v="19134"/>
    <s v="OFF-BI-10004094"/>
    <x v="1"/>
    <s v="Binders"/>
    <s v="GBC Standard Plastic Binding Systems Combs"/>
    <n v="27000"/>
    <x v="8"/>
    <x v="60"/>
    <n v="0.7"/>
    <n v="18900"/>
    <n v="8100"/>
  </r>
  <r>
    <n v="3992"/>
    <s v="CA-2015-121188"/>
    <d v="2015-08-28T00:00:00"/>
    <x v="1"/>
    <x v="6"/>
    <x v="22"/>
    <x v="2"/>
    <x v="0"/>
    <s v="Cassandra Brandow"/>
    <x v="0"/>
    <x v="9"/>
    <n v="90049"/>
    <s v="OFF-ST-10001490"/>
    <x v="1"/>
    <s v="Storage"/>
    <s v="Hot File 7-Pocket, Floor Stand"/>
    <n v="143000"/>
    <x v="1"/>
    <x v="345"/>
    <n v="0"/>
    <n v="0"/>
    <n v="715000"/>
  </r>
  <r>
    <n v="3993"/>
    <s v="CA-2015-156013"/>
    <d v="2015-09-20T00:00:00"/>
    <x v="1"/>
    <x v="8"/>
    <x v="14"/>
    <x v="0"/>
    <x v="0"/>
    <s v="Tamara Chand"/>
    <x v="1"/>
    <x v="5"/>
    <n v="11561"/>
    <s v="OFF-PA-10001970"/>
    <x v="1"/>
    <s v="Paper"/>
    <s v="Xerox 1881"/>
    <n v="30000"/>
    <x v="1"/>
    <x v="319"/>
    <n v="0"/>
    <n v="0"/>
    <n v="150000"/>
  </r>
  <r>
    <n v="3994"/>
    <s v="CA-2016-132997"/>
    <d v="2016-11-07T00:00:00"/>
    <x v="0"/>
    <x v="0"/>
    <x v="29"/>
    <x v="3"/>
    <x v="0"/>
    <s v="Luke Weiss"/>
    <x v="0"/>
    <x v="33"/>
    <n v="14609"/>
    <s v="TEC-PH-10000586"/>
    <x v="2"/>
    <s v="Phones"/>
    <s v="AT&amp;T SB67148 SynJ"/>
    <n v="264000"/>
    <x v="6"/>
    <x v="822"/>
    <n v="0"/>
    <n v="0"/>
    <n v="1056000"/>
  </r>
  <r>
    <n v="3995"/>
    <s v="US-2015-160563"/>
    <d v="2015-10-20T00:00:00"/>
    <x v="1"/>
    <x v="2"/>
    <x v="14"/>
    <x v="2"/>
    <x v="0"/>
    <s v="Noel Staavos"/>
    <x v="1"/>
    <x v="22"/>
    <n v="94109"/>
    <s v="TEC-AC-10002567"/>
    <x v="2"/>
    <s v="Accessories"/>
    <s v="Logitech G602 Wireless Gaming Mouse"/>
    <n v="128000"/>
    <x v="3"/>
    <x v="227"/>
    <n v="0"/>
    <n v="0"/>
    <n v="384000"/>
  </r>
  <r>
    <n v="3996"/>
    <s v="CA-2017-151750"/>
    <d v="2017-01-01T00:00:00"/>
    <x v="3"/>
    <x v="9"/>
    <x v="26"/>
    <x v="3"/>
    <x v="4"/>
    <s v="Janet Martin"/>
    <x v="0"/>
    <x v="14"/>
    <n v="77340"/>
    <s v="OFF-ST-10002743"/>
    <x v="1"/>
    <s v="Storage"/>
    <s v="SAFCO Boltless Steel Shelving"/>
    <n v="341000"/>
    <x v="1"/>
    <x v="1118"/>
    <n v="0.2"/>
    <n v="341000"/>
    <n v="1364000"/>
  </r>
  <r>
    <n v="3997"/>
    <s v="CA-2015-106187"/>
    <d v="2015-06-23T00:00:00"/>
    <x v="1"/>
    <x v="1"/>
    <x v="27"/>
    <x v="3"/>
    <x v="0"/>
    <s v="Randy Ferguson"/>
    <x v="1"/>
    <x v="11"/>
    <n v="30344"/>
    <s v="FUR-FU-10000794"/>
    <x v="0"/>
    <s v="Furnishings"/>
    <s v="Eldon Stackable Tray, Side-Load, Legal, Smoke"/>
    <n v="19000"/>
    <x v="3"/>
    <x v="211"/>
    <n v="0"/>
    <n v="0"/>
    <n v="57000"/>
  </r>
  <r>
    <n v="3998"/>
    <s v="US-2016-164945"/>
    <d v="2016-11-22T00:00:00"/>
    <x v="0"/>
    <x v="0"/>
    <x v="6"/>
    <x v="0"/>
    <x v="0"/>
    <s v="Cathy Armstrong"/>
    <x v="2"/>
    <x v="13"/>
    <n v="10009"/>
    <s v="OFF-BI-10001524"/>
    <x v="1"/>
    <s v="Binders"/>
    <s v="GBC Premium Transparent Covers with Diagonal Lined Pattern"/>
    <n v="26000"/>
    <x v="7"/>
    <x v="198"/>
    <n v="0.2"/>
    <n v="41600"/>
    <n v="166400"/>
  </r>
  <r>
    <n v="3999"/>
    <s v="CA-2015-150714"/>
    <d v="2015-10-26T00:00:00"/>
    <x v="1"/>
    <x v="2"/>
    <x v="20"/>
    <x v="0"/>
    <x v="0"/>
    <s v="Kristen Hastings"/>
    <x v="1"/>
    <x v="26"/>
    <n v="97477"/>
    <s v="OFF-LA-10001474"/>
    <x v="1"/>
    <s v="Labels"/>
    <s v="Avery 477"/>
    <n v="147000"/>
    <x v="4"/>
    <x v="1119"/>
    <n v="0.2"/>
    <n v="176400"/>
    <n v="705600"/>
  </r>
  <r>
    <n v="4000"/>
    <s v="CA-2016-105753"/>
    <d v="2016-10-20T00:00:00"/>
    <x v="0"/>
    <x v="2"/>
    <x v="14"/>
    <x v="0"/>
    <x v="3"/>
    <s v="Lindsay Castell"/>
    <x v="2"/>
    <x v="22"/>
    <n v="22204"/>
    <s v="FUR-FU-10000246"/>
    <x v="0"/>
    <s v="Furnishings"/>
    <s v="Aluminum Document Frame"/>
    <n v="13000"/>
    <x v="1"/>
    <x v="193"/>
    <n v="0"/>
    <n v="0"/>
    <n v="65000"/>
  </r>
  <r>
    <n v="4001"/>
    <s v="CA-2017-120894"/>
    <d v="2017-04-28T00:00:00"/>
    <x v="3"/>
    <x v="3"/>
    <x v="22"/>
    <x v="3"/>
    <x v="0"/>
    <s v="Jack Lebron"/>
    <x v="0"/>
    <x v="22"/>
    <n v="28403"/>
    <s v="OFF-AP-10000252"/>
    <x v="1"/>
    <s v="Appliances"/>
    <s v="Harmony HEPA Quiet Air Purifiers"/>
    <n v="19000"/>
    <x v="3"/>
    <x v="211"/>
    <n v="0.2"/>
    <n v="11400"/>
    <n v="45600"/>
  </r>
  <r>
    <n v="4002"/>
    <s v="CA-2016-106621"/>
    <d v="2016-09-29T00:00:00"/>
    <x v="0"/>
    <x v="8"/>
    <x v="25"/>
    <x v="0"/>
    <x v="0"/>
    <s v="Dario Medina"/>
    <x v="1"/>
    <x v="35"/>
    <n v="85364"/>
    <s v="OFF-AR-10002375"/>
    <x v="1"/>
    <s v="Art"/>
    <s v="Newell 351"/>
    <n v="17000"/>
    <x v="6"/>
    <x v="389"/>
    <n v="0.2"/>
    <n v="13600"/>
    <n v="54400"/>
  </r>
  <r>
    <n v="4003"/>
    <s v="CA-2015-107020"/>
    <d v="2015-07-10T00:00:00"/>
    <x v="1"/>
    <x v="7"/>
    <x v="13"/>
    <x v="3"/>
    <x v="0"/>
    <s v="Mike Vittorini"/>
    <x v="0"/>
    <x v="26"/>
    <n v="92404"/>
    <s v="OFF-BI-10003719"/>
    <x v="1"/>
    <s v="Binders"/>
    <s v="Large Capacity Hanging Post Binders"/>
    <n v="45000"/>
    <x v="0"/>
    <x v="15"/>
    <n v="0.2"/>
    <n v="18000"/>
    <n v="72000"/>
  </r>
  <r>
    <n v="4004"/>
    <s v="US-2015-117492"/>
    <d v="2015-08-07T00:00:00"/>
    <x v="1"/>
    <x v="6"/>
    <x v="29"/>
    <x v="2"/>
    <x v="0"/>
    <s v="Noel Staavos"/>
    <x v="1"/>
    <x v="30"/>
    <n v="21215"/>
    <s v="OFF-AP-10001492"/>
    <x v="1"/>
    <s v="Appliances"/>
    <s v="Acco Six-Outlet Power Strip, 4' Cord Length"/>
    <n v="18000"/>
    <x v="5"/>
    <x v="326"/>
    <n v="0"/>
    <n v="0"/>
    <n v="162000"/>
  </r>
  <r>
    <n v="4005"/>
    <s v="CA-2014-101392"/>
    <d v="2014-12-07T00:00:00"/>
    <x v="2"/>
    <x v="4"/>
    <x v="29"/>
    <x v="2"/>
    <x v="0"/>
    <s v="Ann Steele"/>
    <x v="2"/>
    <x v="14"/>
    <n v="98103"/>
    <s v="OFF-ST-10000532"/>
    <x v="1"/>
    <s v="Storage"/>
    <s v="Advantus Rolling Drawer Organizers"/>
    <n v="424000"/>
    <x v="2"/>
    <x v="1120"/>
    <n v="0"/>
    <n v="0"/>
    <n v="2968000"/>
  </r>
  <r>
    <n v="4006"/>
    <s v="CA-2015-127502"/>
    <d v="2015-12-10T00:00:00"/>
    <x v="1"/>
    <x v="4"/>
    <x v="13"/>
    <x v="0"/>
    <x v="0"/>
    <s v="Meg Tillman"/>
    <x v="0"/>
    <x v="32"/>
    <n v="94110"/>
    <s v="OFF-LA-10001613"/>
    <x v="1"/>
    <s v="Labels"/>
    <s v="Avery File Folder Labels"/>
    <n v="5000"/>
    <x v="0"/>
    <x v="151"/>
    <n v="0"/>
    <n v="0"/>
    <n v="10000"/>
  </r>
  <r>
    <n v="4007"/>
    <s v="CA-2017-143658"/>
    <d v="2017-11-08T00:00:00"/>
    <x v="3"/>
    <x v="0"/>
    <x v="0"/>
    <x v="2"/>
    <x v="4"/>
    <s v="Sharelle Roach"/>
    <x v="2"/>
    <x v="13"/>
    <n v="10035"/>
    <s v="OFF-AR-10002818"/>
    <x v="1"/>
    <s v="Art"/>
    <s v="Panasonic KP-310 Heavy-Duty Electric Pencil Sharpener"/>
    <n v="88000"/>
    <x v="1"/>
    <x v="365"/>
    <n v="0"/>
    <n v="0"/>
    <n v="440000"/>
  </r>
  <r>
    <n v="4008"/>
    <s v="CA-2017-133046"/>
    <d v="2017-07-27T00:00:00"/>
    <x v="3"/>
    <x v="7"/>
    <x v="8"/>
    <x v="3"/>
    <x v="2"/>
    <s v="Dennis Kane"/>
    <x v="0"/>
    <x v="7"/>
    <n v="98115"/>
    <s v="FUR-FU-10001940"/>
    <x v="0"/>
    <s v="Furnishings"/>
    <s v="Staple-based wall hangings"/>
    <n v="26000"/>
    <x v="3"/>
    <x v="359"/>
    <n v="0"/>
    <n v="0"/>
    <n v="78000"/>
  </r>
  <r>
    <n v="4009"/>
    <s v="CA-2017-122798"/>
    <d v="2017-12-28T00:00:00"/>
    <x v="3"/>
    <x v="4"/>
    <x v="22"/>
    <x v="0"/>
    <x v="2"/>
    <s v="Susan Vittorini"/>
    <x v="0"/>
    <x v="6"/>
    <n v="87105"/>
    <s v="OFF-ST-10003058"/>
    <x v="1"/>
    <s v="Storage"/>
    <s v="Eldon Mobile Mega Data Cart  Mega Stackable  Add-On Trays"/>
    <n v="119000"/>
    <x v="1"/>
    <x v="730"/>
    <n v="0"/>
    <n v="0"/>
    <n v="595000"/>
  </r>
  <r>
    <n v="4010"/>
    <s v="CA-2016-169663"/>
    <d v="2016-03-10T00:00:00"/>
    <x v="0"/>
    <x v="10"/>
    <x v="13"/>
    <x v="1"/>
    <x v="0"/>
    <s v="Rick Huthwaite"/>
    <x v="2"/>
    <x v="24"/>
    <n v="90045"/>
    <s v="TEC-AC-10003038"/>
    <x v="2"/>
    <s v="Accessories"/>
    <s v="Kingston Digital DataTraveler 16GB USB 2.0"/>
    <n v="22000"/>
    <x v="3"/>
    <x v="84"/>
    <n v="0"/>
    <n v="0"/>
    <n v="66000"/>
  </r>
  <r>
    <n v="4011"/>
    <s v="CA-2015-149846"/>
    <d v="2015-05-22T00:00:00"/>
    <x v="1"/>
    <x v="5"/>
    <x v="6"/>
    <x v="2"/>
    <x v="0"/>
    <s v="Sarah Brown"/>
    <x v="0"/>
    <x v="29"/>
    <n v="90045"/>
    <s v="OFF-LA-10004484"/>
    <x v="1"/>
    <s v="Labels"/>
    <s v="Avery 476"/>
    <n v="13000"/>
    <x v="0"/>
    <x v="43"/>
    <n v="0"/>
    <n v="0"/>
    <n v="26000"/>
  </r>
  <r>
    <n v="4012"/>
    <s v="CA-2017-159149"/>
    <d v="2017-02-17T00:00:00"/>
    <x v="3"/>
    <x v="11"/>
    <x v="11"/>
    <x v="2"/>
    <x v="0"/>
    <s v="Cyra Reiten"/>
    <x v="2"/>
    <x v="1"/>
    <n v="77041"/>
    <s v="FUR-BO-10001601"/>
    <x v="0"/>
    <s v="Bookcases"/>
    <s v="Sauder Mission Library with Doors, Fruitwood Finish"/>
    <n v="90000"/>
    <x v="8"/>
    <x v="15"/>
    <n v="0.32"/>
    <n v="28800"/>
    <n v="61200"/>
  </r>
  <r>
    <n v="4013"/>
    <s v="US-2017-167570"/>
    <d v="2017-12-08T00:00:00"/>
    <x v="3"/>
    <x v="4"/>
    <x v="0"/>
    <x v="2"/>
    <x v="2"/>
    <s v="Emily Grady"/>
    <x v="0"/>
    <x v="10"/>
    <n v="19140"/>
    <s v="FUR-CH-10003396"/>
    <x v="0"/>
    <s v="Chairs"/>
    <s v="Global Deluxe Steno Chair"/>
    <n v="208000"/>
    <x v="6"/>
    <x v="652"/>
    <n v="0.3"/>
    <n v="249600"/>
    <n v="582400"/>
  </r>
  <r>
    <n v="4014"/>
    <s v="CA-2017-160122"/>
    <d v="2017-11-18T00:00:00"/>
    <x v="3"/>
    <x v="0"/>
    <x v="15"/>
    <x v="3"/>
    <x v="2"/>
    <s v="Russell D'Ascenzo"/>
    <x v="0"/>
    <x v="36"/>
    <n v="60623"/>
    <s v="OFF-EN-10002592"/>
    <x v="1"/>
    <s v="Envelopes"/>
    <s v="Peel &amp; Seel Recycled Catalog Envelopes, Brown"/>
    <n v="28000"/>
    <x v="4"/>
    <x v="173"/>
    <n v="0.2"/>
    <n v="33600"/>
    <n v="134400"/>
  </r>
  <r>
    <n v="4015"/>
    <s v="CA-2016-130393"/>
    <d v="2016-12-01T00:00:00"/>
    <x v="0"/>
    <x v="4"/>
    <x v="26"/>
    <x v="2"/>
    <x v="0"/>
    <s v="John Murray"/>
    <x v="0"/>
    <x v="8"/>
    <n v="76903"/>
    <s v="FUR-CH-10002647"/>
    <x v="0"/>
    <s v="Chairs"/>
    <s v="Situations Contoured Folding Chairs, 4/Set"/>
    <n v="284000"/>
    <x v="1"/>
    <x v="254"/>
    <n v="0.3"/>
    <n v="426000"/>
    <n v="994000"/>
  </r>
  <r>
    <n v="4016"/>
    <s v="CA-2017-144820"/>
    <d v="2017-10-03T00:00:00"/>
    <x v="3"/>
    <x v="2"/>
    <x v="21"/>
    <x v="3"/>
    <x v="0"/>
    <s v="Laurel Workman"/>
    <x v="1"/>
    <x v="28"/>
    <n v="77506"/>
    <s v="OFF-AR-10004817"/>
    <x v="1"/>
    <s v="Art"/>
    <s v="Colorific Watercolor Pencils"/>
    <n v="16000"/>
    <x v="1"/>
    <x v="191"/>
    <n v="0.2"/>
    <n v="16000"/>
    <n v="64000"/>
  </r>
  <r>
    <n v="4017"/>
    <s v="CA-2017-101014"/>
    <d v="2017-08-29T00:00:00"/>
    <x v="3"/>
    <x v="6"/>
    <x v="25"/>
    <x v="0"/>
    <x v="1"/>
    <s v="Rick Wilson"/>
    <x v="1"/>
    <x v="30"/>
    <n v="90049"/>
    <s v="FUR-FU-10003374"/>
    <x v="0"/>
    <s v="Furnishings"/>
    <s v="Electrix Fluorescent Magnifier Lamps &amp; Weighted Base"/>
    <n v="149000"/>
    <x v="3"/>
    <x v="1121"/>
    <n v="0"/>
    <n v="0"/>
    <n v="447000"/>
  </r>
  <r>
    <n v="4018"/>
    <s v="CA-2017-105543"/>
    <d v="2017-11-24T00:00:00"/>
    <x v="3"/>
    <x v="0"/>
    <x v="16"/>
    <x v="3"/>
    <x v="0"/>
    <s v="Brooke Gillingham"/>
    <x v="1"/>
    <x v="4"/>
    <n v="67846"/>
    <s v="OFF-ST-10003123"/>
    <x v="1"/>
    <s v="Storage"/>
    <s v="Fellowes Bases and Tops For Staxonsteel/High-Stak Systems"/>
    <n v="200000"/>
    <x v="8"/>
    <x v="282"/>
    <n v="0"/>
    <n v="0"/>
    <n v="200000"/>
  </r>
  <r>
    <n v="4019"/>
    <s v="US-2017-113201"/>
    <d v="2017-06-30T00:00:00"/>
    <x v="3"/>
    <x v="1"/>
    <x v="17"/>
    <x v="0"/>
    <x v="4"/>
    <s v="Thomas Thornton"/>
    <x v="0"/>
    <x v="14"/>
    <n v="90045"/>
    <s v="OFF-PA-10000675"/>
    <x v="1"/>
    <s v="Paper"/>
    <s v="Xerox 1919"/>
    <n v="369000"/>
    <x v="1"/>
    <x v="1122"/>
    <n v="0"/>
    <n v="0"/>
    <n v="1845000"/>
  </r>
  <r>
    <n v="4020"/>
    <s v="US-2017-106551"/>
    <d v="2017-07-22T00:00:00"/>
    <x v="3"/>
    <x v="7"/>
    <x v="6"/>
    <x v="1"/>
    <x v="4"/>
    <s v="Eric Barreto"/>
    <x v="0"/>
    <x v="23"/>
    <n v="60653"/>
    <s v="FUR-CH-10004997"/>
    <x v="0"/>
    <s v="Chairs"/>
    <s v="Hon Every-Day Series Multi-Task Chairs"/>
    <n v="602000"/>
    <x v="6"/>
    <x v="114"/>
    <n v="0.3"/>
    <n v="722400"/>
    <n v="1685600"/>
  </r>
  <r>
    <n v="4021"/>
    <s v="CA-2016-116722"/>
    <d v="2016-11-11T00:00:00"/>
    <x v="0"/>
    <x v="0"/>
    <x v="2"/>
    <x v="1"/>
    <x v="4"/>
    <s v="Liz Pelletier"/>
    <x v="0"/>
    <x v="23"/>
    <n v="94110"/>
    <s v="FUR-FU-10001934"/>
    <x v="0"/>
    <s v="Furnishings"/>
    <s v="Magnifier Swing Arm Lamp"/>
    <n v="42000"/>
    <x v="0"/>
    <x v="51"/>
    <n v="0"/>
    <n v="0"/>
    <n v="84000"/>
  </r>
  <r>
    <n v="4022"/>
    <s v="CA-2014-138128"/>
    <d v="2014-12-09T00:00:00"/>
    <x v="2"/>
    <x v="4"/>
    <x v="3"/>
    <x v="1"/>
    <x v="0"/>
    <s v="Frank Preis"/>
    <x v="0"/>
    <x v="0"/>
    <n v="19134"/>
    <s v="OFF-EN-10002500"/>
    <x v="1"/>
    <s v="Envelopes"/>
    <s v="Globe Weis Peel &amp; Seel First Class Envelopes"/>
    <n v="13000"/>
    <x v="3"/>
    <x v="136"/>
    <n v="0.2"/>
    <n v="7800"/>
    <n v="31200"/>
  </r>
  <r>
    <n v="4023"/>
    <s v="US-2017-150070"/>
    <d v="2017-09-07T00:00:00"/>
    <x v="3"/>
    <x v="8"/>
    <x v="29"/>
    <x v="2"/>
    <x v="4"/>
    <s v="Joseph Airdo"/>
    <x v="0"/>
    <x v="18"/>
    <n v="95351"/>
    <s v="FUR-CH-10004860"/>
    <x v="0"/>
    <s v="Chairs"/>
    <s v="Global Low Back Tilter Chair"/>
    <n v="162000"/>
    <x v="0"/>
    <x v="94"/>
    <n v="0.2"/>
    <n v="64800"/>
    <n v="259200"/>
  </r>
  <r>
    <n v="4024"/>
    <s v="CA-2015-137064"/>
    <d v="2015-02-06T00:00:00"/>
    <x v="1"/>
    <x v="11"/>
    <x v="24"/>
    <x v="3"/>
    <x v="1"/>
    <s v="Trudy Schmidt"/>
    <x v="0"/>
    <x v="20"/>
    <n v="77070"/>
    <s v="OFF-BI-10002049"/>
    <x v="1"/>
    <s v="Binders"/>
    <s v="UniKeep View Case Binders"/>
    <n v="3000"/>
    <x v="3"/>
    <x v="224"/>
    <n v="0.8"/>
    <n v="7200"/>
    <n v="1800"/>
  </r>
  <r>
    <n v="4025"/>
    <s v="CA-2017-157350"/>
    <d v="2017-08-26T00:00:00"/>
    <x v="3"/>
    <x v="6"/>
    <x v="20"/>
    <x v="2"/>
    <x v="0"/>
    <s v="Darren Powers"/>
    <x v="0"/>
    <x v="31"/>
    <n v="60610"/>
    <s v="FUR-FU-10000222"/>
    <x v="0"/>
    <s v="Furnishings"/>
    <s v="Seth Thomas 16&quot; Steel Case Clock"/>
    <n v="130000"/>
    <x v="1"/>
    <x v="237"/>
    <n v="0.6"/>
    <n v="390000"/>
    <n v="260000"/>
  </r>
  <r>
    <n v="4026"/>
    <s v="CA-2014-127866"/>
    <d v="2014-07-20T00:00:00"/>
    <x v="2"/>
    <x v="7"/>
    <x v="14"/>
    <x v="0"/>
    <x v="4"/>
    <s v="Jonathan Doherty"/>
    <x v="1"/>
    <x v="28"/>
    <n v="92503"/>
    <s v="TEC-AC-10000023"/>
    <x v="2"/>
    <s v="Accessories"/>
    <s v="Maxell 74 Minute CD-R Spindle, 50/Pack"/>
    <n v="63000"/>
    <x v="0"/>
    <x v="464"/>
    <n v="0"/>
    <n v="0"/>
    <n v="126000"/>
  </r>
  <r>
    <n v="4027"/>
    <s v="CA-2015-131352"/>
    <d v="2015-10-08T00:00:00"/>
    <x v="1"/>
    <x v="2"/>
    <x v="0"/>
    <x v="2"/>
    <x v="1"/>
    <s v="Gene Hale"/>
    <x v="1"/>
    <x v="7"/>
    <n v="75081"/>
    <s v="FUR-FU-10003708"/>
    <x v="0"/>
    <s v="Furnishings"/>
    <s v="Tenex Traditional Chairmats for Medium Pile Carpet, Standard Lip, 36&quot; x 48&quot;"/>
    <n v="182000"/>
    <x v="3"/>
    <x v="539"/>
    <n v="0.6"/>
    <n v="327600"/>
    <n v="218400"/>
  </r>
  <r>
    <n v="4028"/>
    <s v="CA-2015-121776"/>
    <d v="2015-02-16T00:00:00"/>
    <x v="1"/>
    <x v="11"/>
    <x v="9"/>
    <x v="2"/>
    <x v="4"/>
    <s v="Rob Dowd"/>
    <x v="0"/>
    <x v="4"/>
    <n v="90008"/>
    <s v="OFF-PA-10001970"/>
    <x v="1"/>
    <s v="Paper"/>
    <s v="Xerox 1881"/>
    <n v="30000"/>
    <x v="3"/>
    <x v="15"/>
    <n v="0"/>
    <n v="0"/>
    <n v="90000"/>
  </r>
  <r>
    <n v="4029"/>
    <s v="CA-2016-118073"/>
    <d v="2016-08-12T00:00:00"/>
    <x v="0"/>
    <x v="6"/>
    <x v="1"/>
    <x v="3"/>
    <x v="4"/>
    <s v="Cindy Schnelling"/>
    <x v="1"/>
    <x v="22"/>
    <n v="33801"/>
    <s v="FUR-TA-10002533"/>
    <x v="0"/>
    <s v="Tables"/>
    <s v="BPI Conference Tables"/>
    <n v="220000"/>
    <x v="2"/>
    <x v="1113"/>
    <n v="0.45"/>
    <n v="693000"/>
    <n v="847000"/>
  </r>
  <r>
    <n v="4030"/>
    <s v="CA-2014-103219"/>
    <d v="2014-11-09T00:00:00"/>
    <x v="2"/>
    <x v="0"/>
    <x v="3"/>
    <x v="4"/>
    <x v="0"/>
    <s v="Benjamin Farhat"/>
    <x v="2"/>
    <x v="19"/>
    <n v="10035"/>
    <s v="FUR-FU-10004091"/>
    <x v="0"/>
    <s v="Furnishings"/>
    <s v="Eldon 200 Class Desk Accessories, Black"/>
    <n v="301000"/>
    <x v="5"/>
    <x v="1123"/>
    <n v="0"/>
    <n v="0"/>
    <n v="2709000"/>
  </r>
  <r>
    <n v="4031"/>
    <s v="CA-2016-102561"/>
    <d v="2016-07-18T00:00:00"/>
    <x v="0"/>
    <x v="7"/>
    <x v="15"/>
    <x v="4"/>
    <x v="4"/>
    <s v="Neil Knudson"/>
    <x v="2"/>
    <x v="5"/>
    <n v="19140"/>
    <s v="OFF-AR-10001545"/>
    <x v="1"/>
    <s v="Art"/>
    <s v="Newell 326"/>
    <n v="8000"/>
    <x v="7"/>
    <x v="119"/>
    <n v="0.2"/>
    <n v="12800"/>
    <n v="51200"/>
  </r>
  <r>
    <n v="4032"/>
    <s v="CA-2016-100993"/>
    <d v="2016-02-05T00:00:00"/>
    <x v="0"/>
    <x v="11"/>
    <x v="5"/>
    <x v="1"/>
    <x v="0"/>
    <s v="Annie Zypern"/>
    <x v="0"/>
    <x v="19"/>
    <n v="92037"/>
    <s v="OFF-LA-10003223"/>
    <x v="1"/>
    <s v="Labels"/>
    <s v="Avery 508"/>
    <n v="12000"/>
    <x v="3"/>
    <x v="239"/>
    <n v="0"/>
    <n v="0"/>
    <n v="36000"/>
  </r>
  <r>
    <n v="4033"/>
    <s v="US-2014-112949"/>
    <d v="2014-06-20T00:00:00"/>
    <x v="2"/>
    <x v="1"/>
    <x v="14"/>
    <x v="2"/>
    <x v="0"/>
    <s v="Corey-Lock"/>
    <x v="0"/>
    <x v="19"/>
    <n v="73505"/>
    <s v="OFF-AP-10001005"/>
    <x v="1"/>
    <s v="Appliances"/>
    <s v="Honeywell Quietcare HEPA Air Cleaner"/>
    <n v="284000"/>
    <x v="4"/>
    <x v="453"/>
    <n v="0"/>
    <n v="0"/>
    <n v="1704000"/>
  </r>
  <r>
    <n v="4034"/>
    <s v="US-2017-146822"/>
    <d v="2017-06-09T00:00:00"/>
    <x v="3"/>
    <x v="1"/>
    <x v="3"/>
    <x v="2"/>
    <x v="0"/>
    <s v="Anna Gayman"/>
    <x v="0"/>
    <x v="8"/>
    <n v="24153"/>
    <s v="OFF-PA-10000249"/>
    <x v="1"/>
    <s v="Paper"/>
    <s v="Easy-staple paper"/>
    <n v="30000"/>
    <x v="6"/>
    <x v="160"/>
    <n v="0"/>
    <n v="0"/>
    <n v="120000"/>
  </r>
  <r>
    <n v="4035"/>
    <s v="US-2016-131058"/>
    <d v="2016-12-27T00:00:00"/>
    <x v="0"/>
    <x v="4"/>
    <x v="8"/>
    <x v="1"/>
    <x v="4"/>
    <s v="Eugene Moren"/>
    <x v="2"/>
    <x v="31"/>
    <n v="92704"/>
    <s v="OFF-LA-10001613"/>
    <x v="1"/>
    <s v="Labels"/>
    <s v="Avery File Folder Labels"/>
    <n v="5000"/>
    <x v="2"/>
    <x v="188"/>
    <n v="0"/>
    <n v="0"/>
    <n v="35000"/>
  </r>
  <r>
    <n v="4036"/>
    <s v="CA-2014-167997"/>
    <d v="2014-01-26T00:00:00"/>
    <x v="2"/>
    <x v="9"/>
    <x v="20"/>
    <x v="0"/>
    <x v="0"/>
    <s v="Carol Adams"/>
    <x v="1"/>
    <x v="15"/>
    <n v="57701"/>
    <s v="OFF-BI-10001758"/>
    <x v="1"/>
    <s v="Binders"/>
    <s v="Wilson Jones 14 Line Acrylic Coated Pressboard Data Binders"/>
    <n v="27000"/>
    <x v="0"/>
    <x v="117"/>
    <n v="0"/>
    <n v="0"/>
    <n v="54000"/>
  </r>
  <r>
    <n v="4037"/>
    <s v="CA-2017-140151"/>
    <d v="2017-03-23T00:00:00"/>
    <x v="3"/>
    <x v="10"/>
    <x v="27"/>
    <x v="2"/>
    <x v="4"/>
    <s v="Raymond Buch"/>
    <x v="0"/>
    <x v="24"/>
    <n v="98115"/>
    <s v="OFF-ST-10001558"/>
    <x v="1"/>
    <s v="Storage"/>
    <s v="Acco Perma 4000 Stacking Storage Drawers"/>
    <n v="82000"/>
    <x v="0"/>
    <x v="462"/>
    <n v="0"/>
    <n v="0"/>
    <n v="164000"/>
  </r>
  <r>
    <n v="4038"/>
    <s v="US-2017-143770"/>
    <d v="2017-03-20T00:00:00"/>
    <x v="3"/>
    <x v="10"/>
    <x v="14"/>
    <x v="0"/>
    <x v="4"/>
    <s v="Roger Demir"/>
    <x v="0"/>
    <x v="33"/>
    <n v="6457"/>
    <s v="TEC-AC-10002842"/>
    <x v="2"/>
    <s v="Accessories"/>
    <s v="WD My Passport Ultra 2TB Portable External Hard Drive"/>
    <n v="595000"/>
    <x v="0"/>
    <x v="747"/>
    <n v="0"/>
    <n v="0"/>
    <n v="1190000"/>
  </r>
  <r>
    <n v="4039"/>
    <s v="CA-2016-131296"/>
    <d v="2016-10-04T00:00:00"/>
    <x v="0"/>
    <x v="2"/>
    <x v="18"/>
    <x v="1"/>
    <x v="0"/>
    <s v="Melanie Seite"/>
    <x v="0"/>
    <x v="11"/>
    <n v="21215"/>
    <s v="FUR-TA-10002622"/>
    <x v="0"/>
    <s v="Tables"/>
    <s v="Bush Andora Conference Table, Maple/Graphite Gray Finish"/>
    <n v="206000"/>
    <x v="0"/>
    <x v="161"/>
    <n v="0.3"/>
    <n v="123600"/>
    <n v="288400"/>
  </r>
  <r>
    <n v="4040"/>
    <s v="CA-2016-103464"/>
    <d v="2016-11-18T00:00:00"/>
    <x v="0"/>
    <x v="0"/>
    <x v="15"/>
    <x v="3"/>
    <x v="4"/>
    <s v="Patrick Gardner"/>
    <x v="0"/>
    <x v="30"/>
    <n v="92105"/>
    <s v="TEC-AC-10002842"/>
    <x v="2"/>
    <s v="Accessories"/>
    <s v="WD My Passport Ultra 2TB Portable External Hard Drive"/>
    <n v="595000"/>
    <x v="1"/>
    <x v="560"/>
    <n v="0"/>
    <n v="0"/>
    <n v="2975000"/>
  </r>
  <r>
    <n v="4041"/>
    <s v="CA-2017-136238"/>
    <d v="2017-12-26T00:00:00"/>
    <x v="3"/>
    <x v="4"/>
    <x v="20"/>
    <x v="3"/>
    <x v="0"/>
    <s v="Karen Bern"/>
    <x v="1"/>
    <x v="9"/>
    <n v="79762"/>
    <s v="OFF-PA-10004285"/>
    <x v="1"/>
    <s v="Paper"/>
    <s v="Xerox 1959"/>
    <n v="14000"/>
    <x v="3"/>
    <x v="90"/>
    <n v="0.2"/>
    <n v="8400"/>
    <n v="33600"/>
  </r>
  <r>
    <n v="4042"/>
    <s v="CA-2016-120803"/>
    <d v="2016-03-09T00:00:00"/>
    <x v="0"/>
    <x v="10"/>
    <x v="3"/>
    <x v="1"/>
    <x v="0"/>
    <s v="Rick Bensley"/>
    <x v="2"/>
    <x v="18"/>
    <n v="6460"/>
    <s v="TEC-AC-10004469"/>
    <x v="2"/>
    <s v="Accessories"/>
    <s v="Microsoft Sculpt Comfort Mouse"/>
    <n v="80000"/>
    <x v="1"/>
    <x v="122"/>
    <n v="0"/>
    <n v="0"/>
    <n v="400000"/>
  </r>
  <r>
    <n v="4043"/>
    <s v="CA-2016-134138"/>
    <d v="2016-02-16T00:00:00"/>
    <x v="0"/>
    <x v="11"/>
    <x v="9"/>
    <x v="2"/>
    <x v="0"/>
    <s v="John Dryer"/>
    <x v="0"/>
    <x v="2"/>
    <n v="7109"/>
    <s v="FUR-CH-10001545"/>
    <x v="0"/>
    <s v="Chairs"/>
    <s v="Hon Comfortask Task/Swivel Chairs"/>
    <n v="639000"/>
    <x v="0"/>
    <x v="397"/>
    <n v="0"/>
    <n v="0"/>
    <n v="1278000"/>
  </r>
  <r>
    <n v="4044"/>
    <s v="CA-2015-120915"/>
    <d v="2015-09-28T00:00:00"/>
    <x v="1"/>
    <x v="8"/>
    <x v="22"/>
    <x v="3"/>
    <x v="0"/>
    <s v="Jennifer Jackson"/>
    <x v="0"/>
    <x v="24"/>
    <n v="10035"/>
    <s v="OFF-AP-10002578"/>
    <x v="1"/>
    <s v="Appliances"/>
    <s v="Fellowes Premier Superior Surge Suppressor, 10-Outlet, With Phone and Remote"/>
    <n v="98000"/>
    <x v="4"/>
    <x v="262"/>
    <n v="0"/>
    <n v="0"/>
    <n v="588000"/>
  </r>
  <r>
    <n v="4045"/>
    <s v="CA-2015-168207"/>
    <d v="2015-11-02T00:00:00"/>
    <x v="1"/>
    <x v="0"/>
    <x v="28"/>
    <x v="3"/>
    <x v="0"/>
    <s v="Liz Thompson"/>
    <x v="0"/>
    <x v="8"/>
    <n v="92105"/>
    <s v="FUR-FU-10004909"/>
    <x v="0"/>
    <s v="Furnishings"/>
    <s v="Contemporary Wood/Metal Frame"/>
    <n v="52000"/>
    <x v="4"/>
    <x v="234"/>
    <n v="0"/>
    <n v="0"/>
    <n v="312000"/>
  </r>
  <r>
    <n v="4046"/>
    <s v="CA-2016-144148"/>
    <d v="2016-07-31T00:00:00"/>
    <x v="0"/>
    <x v="7"/>
    <x v="23"/>
    <x v="2"/>
    <x v="0"/>
    <s v="Anna Häberlin"/>
    <x v="1"/>
    <x v="36"/>
    <n v="94122"/>
    <s v="FUR-TA-10002774"/>
    <x v="0"/>
    <s v="Tables"/>
    <s v="Laminate Occasional Tables"/>
    <n v="370000"/>
    <x v="2"/>
    <x v="724"/>
    <n v="0.2"/>
    <n v="518000"/>
    <n v="2072000"/>
  </r>
  <r>
    <n v="4047"/>
    <s v="CA-2017-107174"/>
    <d v="2017-11-06T00:00:00"/>
    <x v="3"/>
    <x v="0"/>
    <x v="24"/>
    <x v="1"/>
    <x v="0"/>
    <s v="Adam Bellavance"/>
    <x v="2"/>
    <x v="33"/>
    <n v="98105"/>
    <s v="FUR-TA-10004575"/>
    <x v="0"/>
    <s v="Tables"/>
    <s v="Hon 5100 Series Wood Tables"/>
    <n v="728000"/>
    <x v="2"/>
    <x v="1124"/>
    <n v="0"/>
    <n v="0"/>
    <n v="5096000"/>
  </r>
  <r>
    <n v="4048"/>
    <s v="CA-2016-146150"/>
    <d v="2016-02-14T00:00:00"/>
    <x v="0"/>
    <x v="11"/>
    <x v="19"/>
    <x v="3"/>
    <x v="4"/>
    <s v="Fred McMath"/>
    <x v="0"/>
    <x v="8"/>
    <n v="39212"/>
    <s v="OFF-AR-10002240"/>
    <x v="1"/>
    <s v="Art"/>
    <s v="Panasonic KP-150 Electric Pencil Sharpener"/>
    <n v="76000"/>
    <x v="2"/>
    <x v="214"/>
    <n v="0"/>
    <n v="0"/>
    <n v="532000"/>
  </r>
  <r>
    <n v="4049"/>
    <s v="CA-2014-114125"/>
    <d v="2014-07-09T00:00:00"/>
    <x v="2"/>
    <x v="7"/>
    <x v="3"/>
    <x v="1"/>
    <x v="0"/>
    <s v="Gary Hansen"/>
    <x v="2"/>
    <x v="25"/>
    <n v="90049"/>
    <s v="OFF-LA-10004559"/>
    <x v="1"/>
    <s v="Labels"/>
    <s v="Avery 49"/>
    <n v="21000"/>
    <x v="8"/>
    <x v="67"/>
    <n v="0"/>
    <n v="0"/>
    <n v="21000"/>
  </r>
  <r>
    <n v="4050"/>
    <s v="CA-2016-114944"/>
    <d v="2016-01-30T00:00:00"/>
    <x v="0"/>
    <x v="9"/>
    <x v="17"/>
    <x v="3"/>
    <x v="4"/>
    <s v="Harold Engle"/>
    <x v="1"/>
    <x v="26"/>
    <n v="60623"/>
    <s v="OFF-PA-10003892"/>
    <x v="1"/>
    <s v="Paper"/>
    <s v="Xerox 1943"/>
    <n v="98000"/>
    <x v="6"/>
    <x v="73"/>
    <n v="0.2"/>
    <n v="78400"/>
    <n v="313600"/>
  </r>
  <r>
    <n v="4051"/>
    <s v="CA-2016-135965"/>
    <d v="2016-09-22T00:00:00"/>
    <x v="0"/>
    <x v="8"/>
    <x v="6"/>
    <x v="4"/>
    <x v="0"/>
    <s v="Sam Zeldin"/>
    <x v="2"/>
    <x v="10"/>
    <n v="10035"/>
    <s v="OFF-ST-10002370"/>
    <x v="1"/>
    <s v="Storage"/>
    <s v="Sortfiler Multipurpose Personal File Organizer, Black"/>
    <n v="65000"/>
    <x v="4"/>
    <x v="452"/>
    <n v="0"/>
    <n v="0"/>
    <n v="390000"/>
  </r>
  <r>
    <n v="4052"/>
    <s v="CA-2017-149699"/>
    <d v="2017-12-22T00:00:00"/>
    <x v="3"/>
    <x v="4"/>
    <x v="6"/>
    <x v="2"/>
    <x v="0"/>
    <s v="Chad McGuire"/>
    <x v="0"/>
    <x v="13"/>
    <n v="90008"/>
    <s v="TEC-AC-10000474"/>
    <x v="2"/>
    <s v="Accessories"/>
    <s v="Kensington Expert Mouse Optical USB Trackball for PC or Mac"/>
    <n v="228000"/>
    <x v="1"/>
    <x v="1077"/>
    <n v="0"/>
    <n v="0"/>
    <n v="1140000"/>
  </r>
  <r>
    <n v="4053"/>
    <s v="CA-2016-166429"/>
    <d v="2016-09-02T00:00:00"/>
    <x v="0"/>
    <x v="8"/>
    <x v="28"/>
    <x v="3"/>
    <x v="1"/>
    <s v="Toby Gnade"/>
    <x v="0"/>
    <x v="12"/>
    <n v="98198"/>
    <s v="TEC-CO-10002095"/>
    <x v="2"/>
    <s v="Copiers"/>
    <s v="Hewlett Packard 610 Color Digital Copier / Printer"/>
    <n v="1200000"/>
    <x v="0"/>
    <x v="502"/>
    <n v="0"/>
    <n v="0"/>
    <n v="2400000"/>
  </r>
  <r>
    <n v="4054"/>
    <s v="CA-2015-112767"/>
    <d v="2015-08-02T00:00:00"/>
    <x v="1"/>
    <x v="6"/>
    <x v="28"/>
    <x v="1"/>
    <x v="0"/>
    <s v="Darren Koutras"/>
    <x v="0"/>
    <x v="14"/>
    <n v="97477"/>
    <s v="FUR-TA-10003469"/>
    <x v="0"/>
    <s v="Tables"/>
    <s v="Balt Split Level Computer Training Table"/>
    <n v="278000"/>
    <x v="6"/>
    <x v="1125"/>
    <n v="0.5"/>
    <n v="556000"/>
    <n v="556000"/>
  </r>
  <r>
    <n v="4055"/>
    <s v="CA-2015-119879"/>
    <d v="2015-11-21T00:00:00"/>
    <x v="1"/>
    <x v="0"/>
    <x v="30"/>
    <x v="4"/>
    <x v="0"/>
    <s v="Shahid Shariari"/>
    <x v="0"/>
    <x v="26"/>
    <n v="19120"/>
    <s v="FUR-TA-10002958"/>
    <x v="0"/>
    <s v="Tables"/>
    <s v="Bevis Oval Conference Table, Walnut"/>
    <n v="653000"/>
    <x v="7"/>
    <x v="1126"/>
    <n v="0.4"/>
    <n v="2089600"/>
    <n v="3134400"/>
  </r>
  <r>
    <n v="4056"/>
    <s v="CA-2017-155642"/>
    <d v="2017-05-18T00:00:00"/>
    <x v="3"/>
    <x v="5"/>
    <x v="15"/>
    <x v="3"/>
    <x v="4"/>
    <s v="Brendan Murry"/>
    <x v="1"/>
    <x v="26"/>
    <n v="60653"/>
    <s v="FUR-FU-10004973"/>
    <x v="0"/>
    <s v="Furnishings"/>
    <s v="Flat Face Poster Frame"/>
    <n v="23000"/>
    <x v="3"/>
    <x v="305"/>
    <n v="0.6"/>
    <n v="41400"/>
    <n v="27600"/>
  </r>
  <r>
    <n v="4057"/>
    <s v="US-2017-101721"/>
    <d v="2017-07-23T00:00:00"/>
    <x v="3"/>
    <x v="7"/>
    <x v="27"/>
    <x v="2"/>
    <x v="4"/>
    <s v="Maribeth Yedwab"/>
    <x v="1"/>
    <x v="27"/>
    <n v="60623"/>
    <s v="OFF-PA-10003641"/>
    <x v="1"/>
    <s v="Paper"/>
    <s v="Xerox 1909"/>
    <n v="80000"/>
    <x v="3"/>
    <x v="139"/>
    <n v="0.2"/>
    <n v="48000"/>
    <n v="192000"/>
  </r>
  <r>
    <n v="4058"/>
    <s v="CA-2015-136728"/>
    <d v="2015-09-13T00:00:00"/>
    <x v="1"/>
    <x v="8"/>
    <x v="7"/>
    <x v="3"/>
    <x v="0"/>
    <s v="Arthur Gainer"/>
    <x v="0"/>
    <x v="31"/>
    <n v="60623"/>
    <s v="OFF-EN-10002621"/>
    <x v="1"/>
    <s v="Envelopes"/>
    <s v="Staple envelope"/>
    <n v="30000"/>
    <x v="8"/>
    <x v="1"/>
    <n v="0.2"/>
    <n v="6000"/>
    <n v="24000"/>
  </r>
  <r>
    <n v="4059"/>
    <s v="CA-2016-127194"/>
    <d v="2016-12-10T00:00:00"/>
    <x v="0"/>
    <x v="4"/>
    <x v="13"/>
    <x v="2"/>
    <x v="0"/>
    <s v="Bart Watters"/>
    <x v="1"/>
    <x v="25"/>
    <n v="10024"/>
    <s v="OFF-PA-10000659"/>
    <x v="1"/>
    <s v="Paper"/>
    <s v="Adams Phone Message Book, Professional, 400 Message Capacity, 5 3/6” x 11”"/>
    <n v="21000"/>
    <x v="5"/>
    <x v="396"/>
    <n v="0"/>
    <n v="0"/>
    <n v="189000"/>
  </r>
  <r>
    <n v="4060"/>
    <s v="CA-2015-140375"/>
    <d v="2015-10-02T00:00:00"/>
    <x v="1"/>
    <x v="2"/>
    <x v="28"/>
    <x v="0"/>
    <x v="4"/>
    <s v="Sheri Gordon"/>
    <x v="0"/>
    <x v="21"/>
    <n v="20852"/>
    <s v="OFF-PA-10001870"/>
    <x v="1"/>
    <s v="Paper"/>
    <s v="Xerox 202"/>
    <n v="26000"/>
    <x v="3"/>
    <x v="359"/>
    <n v="0"/>
    <n v="0"/>
    <n v="78000"/>
  </r>
  <r>
    <n v="4061"/>
    <s v="US-2017-155866"/>
    <d v="2017-11-17T00:00:00"/>
    <x v="3"/>
    <x v="0"/>
    <x v="11"/>
    <x v="2"/>
    <x v="0"/>
    <s v="Christopher Conant"/>
    <x v="0"/>
    <x v="15"/>
    <n v="10011"/>
    <s v="OFF-PA-10004735"/>
    <x v="1"/>
    <s v="Paper"/>
    <s v="Xerox 1905"/>
    <n v="46000"/>
    <x v="4"/>
    <x v="382"/>
    <n v="0"/>
    <n v="0"/>
    <n v="276000"/>
  </r>
  <r>
    <n v="4062"/>
    <s v="CA-2015-141327"/>
    <d v="2015-11-30T00:00:00"/>
    <x v="1"/>
    <x v="0"/>
    <x v="17"/>
    <x v="0"/>
    <x v="0"/>
    <s v="Lena Radford"/>
    <x v="0"/>
    <x v="5"/>
    <n v="27707"/>
    <s v="OFF-BI-10000546"/>
    <x v="1"/>
    <s v="Binders"/>
    <s v="Avery Durable Binders"/>
    <n v="21000"/>
    <x v="2"/>
    <x v="196"/>
    <n v="0.7"/>
    <n v="102900"/>
    <n v="44100"/>
  </r>
  <r>
    <n v="4063"/>
    <s v="CA-2015-136700"/>
    <d v="2015-12-06T00:00:00"/>
    <x v="1"/>
    <x v="4"/>
    <x v="24"/>
    <x v="1"/>
    <x v="0"/>
    <s v="David Bremer"/>
    <x v="1"/>
    <x v="23"/>
    <n v="93101"/>
    <s v="OFF-PA-10004519"/>
    <x v="1"/>
    <s v="Paper"/>
    <s v="Spiral Phone Message Books with Labels by Adams"/>
    <n v="14000"/>
    <x v="0"/>
    <x v="26"/>
    <n v="0"/>
    <n v="0"/>
    <n v="28000"/>
  </r>
  <r>
    <n v="4064"/>
    <s v="CA-2017-102736"/>
    <d v="2017-09-05T00:00:00"/>
    <x v="3"/>
    <x v="8"/>
    <x v="5"/>
    <x v="1"/>
    <x v="0"/>
    <s v="Liz Preis"/>
    <x v="0"/>
    <x v="7"/>
    <n v="37918"/>
    <s v="TEC-AC-10004568"/>
    <x v="2"/>
    <s v="Accessories"/>
    <s v="Maxell LTO Ultrium - 800 GB"/>
    <n v="112000"/>
    <x v="6"/>
    <x v="516"/>
    <n v="0.2"/>
    <n v="89600"/>
    <n v="358400"/>
  </r>
  <r>
    <n v="4065"/>
    <s v="CA-2017-125269"/>
    <d v="2017-04-24T00:00:00"/>
    <x v="3"/>
    <x v="3"/>
    <x v="16"/>
    <x v="2"/>
    <x v="0"/>
    <s v="Art Ferguson"/>
    <x v="0"/>
    <x v="7"/>
    <n v="60610"/>
    <s v="OFF-BI-10001628"/>
    <x v="1"/>
    <s v="Binders"/>
    <s v="Acco Data Flex Cable Posts For Top &amp; Bottom Load Binders, 6&quot; Capacity"/>
    <n v="21000"/>
    <x v="1"/>
    <x v="82"/>
    <n v="0.8"/>
    <n v="84000"/>
    <n v="21000"/>
  </r>
  <r>
    <n v="4066"/>
    <s v="CA-2015-114811"/>
    <d v="2015-11-08T00:00:00"/>
    <x v="1"/>
    <x v="0"/>
    <x v="0"/>
    <x v="3"/>
    <x v="0"/>
    <s v="Keith Dawkins"/>
    <x v="1"/>
    <x v="10"/>
    <n v="10024"/>
    <s v="OFF-ST-10000885"/>
    <x v="1"/>
    <s v="Storage"/>
    <s v="Fellowes Desktop Hanging File Manager"/>
    <n v="41000"/>
    <x v="1"/>
    <x v="807"/>
    <n v="0"/>
    <n v="0"/>
    <n v="205000"/>
  </r>
  <r>
    <n v="4067"/>
    <s v="CA-2015-122266"/>
    <d v="2015-04-26T00:00:00"/>
    <x v="1"/>
    <x v="3"/>
    <x v="20"/>
    <x v="1"/>
    <x v="0"/>
    <s v="Sue Ann Reed"/>
    <x v="0"/>
    <x v="4"/>
    <n v="32114"/>
    <s v="FUR-TA-10000577"/>
    <x v="0"/>
    <s v="Tables"/>
    <s v="Bretford CR4500 Series Slim Rectangular Table"/>
    <n v="958000"/>
    <x v="8"/>
    <x v="1127"/>
    <n v="0.45"/>
    <n v="431100"/>
    <n v="526900"/>
  </r>
  <r>
    <n v="4068"/>
    <s v="CA-2015-141565"/>
    <d v="2015-09-20T00:00:00"/>
    <x v="1"/>
    <x v="8"/>
    <x v="14"/>
    <x v="3"/>
    <x v="0"/>
    <s v="Barry Gonzalez"/>
    <x v="0"/>
    <x v="36"/>
    <n v="37211"/>
    <s v="OFF-BI-10000545"/>
    <x v="1"/>
    <s v="Binders"/>
    <s v="GBC Ibimaster 500 Manual ProClick Binding System"/>
    <n v="1142000"/>
    <x v="4"/>
    <x v="1128"/>
    <n v="0.7"/>
    <n v="4796400"/>
    <n v="2055600"/>
  </r>
  <r>
    <n v="4069"/>
    <s v="CA-2017-128769"/>
    <d v="2017-09-07T00:00:00"/>
    <x v="3"/>
    <x v="8"/>
    <x v="29"/>
    <x v="3"/>
    <x v="3"/>
    <s v="Dario Medina"/>
    <x v="1"/>
    <x v="13"/>
    <n v="37211"/>
    <s v="OFF-AP-10001271"/>
    <x v="1"/>
    <s v="Appliances"/>
    <s v="Eureka The Boss Cordless Rechargeable Stick Vac"/>
    <n v="153000"/>
    <x v="0"/>
    <x v="330"/>
    <n v="0.2"/>
    <n v="61200"/>
    <n v="244800"/>
  </r>
  <r>
    <n v="4070"/>
    <s v="CA-2016-116337"/>
    <d v="2016-11-07T00:00:00"/>
    <x v="0"/>
    <x v="0"/>
    <x v="29"/>
    <x v="1"/>
    <x v="0"/>
    <s v="Michael Chen"/>
    <x v="0"/>
    <x v="19"/>
    <n v="75220"/>
    <s v="FUR-FU-10002030"/>
    <x v="0"/>
    <s v="Furnishings"/>
    <s v="Executive Impressions 14&quot; Contract Wall Clock with Quartz Movement"/>
    <n v="45000"/>
    <x v="1"/>
    <x v="300"/>
    <n v="0.6"/>
    <n v="135000"/>
    <n v="90000"/>
  </r>
  <r>
    <n v="4071"/>
    <s v="CA-2015-120845"/>
    <d v="2015-09-25T00:00:00"/>
    <x v="1"/>
    <x v="8"/>
    <x v="10"/>
    <x v="1"/>
    <x v="0"/>
    <s v="Marina Lichtenstein"/>
    <x v="1"/>
    <x v="25"/>
    <n v="37130"/>
    <s v="OFF-BI-10001116"/>
    <x v="1"/>
    <s v="Binders"/>
    <s v="Wilson Jones 1&quot; Hanging DublLock Ring Binders"/>
    <n v="12000"/>
    <x v="6"/>
    <x v="4"/>
    <n v="0.7"/>
    <n v="33600"/>
    <n v="14400"/>
  </r>
  <r>
    <n v="4072"/>
    <s v="CA-2014-120775"/>
    <d v="2014-10-03T00:00:00"/>
    <x v="2"/>
    <x v="2"/>
    <x v="21"/>
    <x v="0"/>
    <x v="4"/>
    <s v="Russell D'Ascenzo"/>
    <x v="0"/>
    <x v="33"/>
    <n v="75217"/>
    <s v="OFF-FA-10002676"/>
    <x v="1"/>
    <s v="Fasteners"/>
    <s v="Colored Push Pins"/>
    <n v="2000"/>
    <x v="3"/>
    <x v="33"/>
    <n v="0.2"/>
    <n v="1200"/>
    <n v="4800"/>
  </r>
  <r>
    <n v="4073"/>
    <s v="CA-2014-152905"/>
    <d v="2014-02-18T00:00:00"/>
    <x v="2"/>
    <x v="11"/>
    <x v="15"/>
    <x v="2"/>
    <x v="0"/>
    <s v="Aaron Bergman"/>
    <x v="0"/>
    <x v="31"/>
    <n v="76017"/>
    <s v="OFF-ST-10000321"/>
    <x v="1"/>
    <s v="Storage"/>
    <s v="Akro Stacking Bins"/>
    <n v="8000"/>
    <x v="0"/>
    <x v="78"/>
    <n v="0.2"/>
    <n v="3200"/>
    <n v="12800"/>
  </r>
  <r>
    <n v="4074"/>
    <s v="CA-2016-104633"/>
    <d v="2016-06-12T00:00:00"/>
    <x v="0"/>
    <x v="1"/>
    <x v="1"/>
    <x v="2"/>
    <x v="2"/>
    <s v="Erin Ashbrook"/>
    <x v="1"/>
    <x v="13"/>
    <n v="91104"/>
    <s v="OFF-PA-10000241"/>
    <x v="1"/>
    <s v="Paper"/>
    <s v="IBM Multi-Purpose Copy Paper, 8 1/2 x 11&quot;, Case"/>
    <n v="25000"/>
    <x v="4"/>
    <x v="319"/>
    <n v="0"/>
    <n v="0"/>
    <n v="150000"/>
  </r>
  <r>
    <n v="4075"/>
    <s v="CA-2017-104136"/>
    <d v="2017-11-01T00:00:00"/>
    <x v="3"/>
    <x v="0"/>
    <x v="26"/>
    <x v="1"/>
    <x v="0"/>
    <s v="Sandra Flanagan"/>
    <x v="0"/>
    <x v="36"/>
    <n v="2149"/>
    <s v="OFF-PA-10004243"/>
    <x v="1"/>
    <s v="Paper"/>
    <s v="Xerox 1939"/>
    <n v="38000"/>
    <x v="11"/>
    <x v="149"/>
    <n v="0"/>
    <n v="0"/>
    <n v="380000"/>
  </r>
  <r>
    <n v="4076"/>
    <s v="CA-2016-123050"/>
    <d v="2016-04-04T00:00:00"/>
    <x v="0"/>
    <x v="3"/>
    <x v="18"/>
    <x v="1"/>
    <x v="4"/>
    <s v="Becky Castell"/>
    <x v="2"/>
    <x v="29"/>
    <n v="12180"/>
    <s v="FUR-FU-10000723"/>
    <x v="0"/>
    <s v="Furnishings"/>
    <s v="Deflect-o EconoMat Studded, No Bevel Mat for Low Pile Carpeting"/>
    <n v="133000"/>
    <x v="0"/>
    <x v="273"/>
    <n v="0"/>
    <n v="0"/>
    <n v="266000"/>
  </r>
  <r>
    <n v="4077"/>
    <s v="CA-2016-162355"/>
    <d v="2016-06-30T00:00:00"/>
    <x v="0"/>
    <x v="1"/>
    <x v="17"/>
    <x v="4"/>
    <x v="0"/>
    <s v="Philip Fox"/>
    <x v="0"/>
    <x v="18"/>
    <n v="30328"/>
    <s v="OFF-AR-10004344"/>
    <x v="1"/>
    <s v="Art"/>
    <s v="Bulldog Vacuum Base Pencil Sharpener"/>
    <n v="96000"/>
    <x v="3"/>
    <x v="602"/>
    <n v="0"/>
    <n v="0"/>
    <n v="288000"/>
  </r>
  <r>
    <n v="4078"/>
    <s v="CA-2014-158225"/>
    <d v="2014-09-22T00:00:00"/>
    <x v="2"/>
    <x v="8"/>
    <x v="6"/>
    <x v="2"/>
    <x v="0"/>
    <s v="Sanjit Engle"/>
    <x v="0"/>
    <x v="32"/>
    <n v="95123"/>
    <s v="OFF-ST-10000675"/>
    <x v="1"/>
    <s v="Storage"/>
    <s v="File Shuttle II and Handi-File, Black"/>
    <n v="306000"/>
    <x v="1"/>
    <x v="1013"/>
    <n v="0"/>
    <n v="0"/>
    <n v="1530000"/>
  </r>
  <r>
    <n v="4079"/>
    <s v="CA-2017-102204"/>
    <d v="2017-05-01T00:00:00"/>
    <x v="3"/>
    <x v="5"/>
    <x v="26"/>
    <x v="3"/>
    <x v="0"/>
    <s v="Caroline Jumper"/>
    <x v="0"/>
    <x v="2"/>
    <n v="32216"/>
    <s v="OFF-SU-10001212"/>
    <x v="1"/>
    <s v="Supplies"/>
    <s v="Kleencut Forged Office Shears by Acme United Corporation"/>
    <n v="4000"/>
    <x v="0"/>
    <x v="100"/>
    <n v="0.2"/>
    <n v="1600"/>
    <n v="6400"/>
  </r>
  <r>
    <n v="4080"/>
    <s v="CA-2017-103065"/>
    <d v="2017-10-20T00:00:00"/>
    <x v="3"/>
    <x v="2"/>
    <x v="14"/>
    <x v="1"/>
    <x v="0"/>
    <s v="Pete Takahito"/>
    <x v="0"/>
    <x v="8"/>
    <n v="32216"/>
    <s v="OFF-ST-10000617"/>
    <x v="1"/>
    <s v="Storage"/>
    <s v="Woodgrain Magazine Files by Perma"/>
    <n v="15000"/>
    <x v="0"/>
    <x v="1"/>
    <n v="0.2"/>
    <n v="6000"/>
    <n v="24000"/>
  </r>
  <r>
    <n v="4081"/>
    <s v="CA-2014-109855"/>
    <d v="2014-09-01T00:00:00"/>
    <x v="2"/>
    <x v="8"/>
    <x v="26"/>
    <x v="0"/>
    <x v="0"/>
    <s v="Lena Hernandez"/>
    <x v="0"/>
    <x v="6"/>
    <n v="10009"/>
    <s v="OFF-BI-10004716"/>
    <x v="1"/>
    <s v="Binders"/>
    <s v="Wilson Jones Hanging Recycled Pressboard Data Binders"/>
    <n v="9000"/>
    <x v="0"/>
    <x v="9"/>
    <n v="0.2"/>
    <n v="3600"/>
    <n v="14400"/>
  </r>
  <r>
    <n v="4082"/>
    <s v="CA-2014-109897"/>
    <d v="2014-08-12T00:00:00"/>
    <x v="2"/>
    <x v="6"/>
    <x v="1"/>
    <x v="3"/>
    <x v="0"/>
    <s v="Ben Wallace"/>
    <x v="0"/>
    <x v="35"/>
    <n v="94122"/>
    <s v="TEC-PH-10003691"/>
    <x v="2"/>
    <s v="Phones"/>
    <s v="BlackBerry Q10"/>
    <n v="378000"/>
    <x v="7"/>
    <x v="152"/>
    <n v="0.2"/>
    <n v="604800"/>
    <n v="2419200"/>
  </r>
  <r>
    <n v="4083"/>
    <s v="US-2014-143581"/>
    <d v="2014-08-19T00:00:00"/>
    <x v="2"/>
    <x v="6"/>
    <x v="12"/>
    <x v="1"/>
    <x v="0"/>
    <s v="Bill Shonely"/>
    <x v="1"/>
    <x v="8"/>
    <n v="31907"/>
    <s v="OFF-ST-10000991"/>
    <x v="1"/>
    <s v="Storage"/>
    <s v="Space Solutions HD Industrial Steel Shelving."/>
    <n v="345000"/>
    <x v="3"/>
    <x v="1129"/>
    <n v="0"/>
    <n v="0"/>
    <n v="1035000"/>
  </r>
  <r>
    <n v="4084"/>
    <s v="CA-2015-129217"/>
    <d v="2015-05-10T00:00:00"/>
    <x v="1"/>
    <x v="5"/>
    <x v="13"/>
    <x v="3"/>
    <x v="0"/>
    <s v="Dennis Pardue"/>
    <x v="2"/>
    <x v="3"/>
    <n v="60505"/>
    <s v="OFF-AP-10002439"/>
    <x v="1"/>
    <s v="Appliances"/>
    <s v="Tripp Lite Isotel 8 Ultra 8 Outlet Metal Surge"/>
    <n v="114000"/>
    <x v="1"/>
    <x v="156"/>
    <n v="0.8"/>
    <n v="456000"/>
    <n v="114000"/>
  </r>
  <r>
    <n v="4085"/>
    <s v="CA-2016-133816"/>
    <d v="2016-05-10T00:00:00"/>
    <x v="0"/>
    <x v="5"/>
    <x v="13"/>
    <x v="1"/>
    <x v="4"/>
    <s v="Christopher Schild"/>
    <x v="2"/>
    <x v="6"/>
    <n v="19134"/>
    <s v="TEC-PH-10001795"/>
    <x v="2"/>
    <s v="Phones"/>
    <s v="ClearOne CHATAttach 160 - speaker phone"/>
    <n v="240000"/>
    <x v="0"/>
    <x v="286"/>
    <n v="0.4"/>
    <n v="192000"/>
    <n v="288000"/>
  </r>
  <r>
    <n v="4086"/>
    <s v="CA-2015-140221"/>
    <d v="2015-03-05T00:00:00"/>
    <x v="1"/>
    <x v="10"/>
    <x v="5"/>
    <x v="2"/>
    <x v="0"/>
    <s v="Maribeth Schnelling"/>
    <x v="0"/>
    <x v="23"/>
    <n v="60653"/>
    <s v="OFF-BI-10002854"/>
    <x v="1"/>
    <s v="Binders"/>
    <s v="Performers Binder/Pad Holder, Black"/>
    <n v="113000"/>
    <x v="0"/>
    <x v="1130"/>
    <n v="0.8"/>
    <n v="180800"/>
    <n v="45200"/>
  </r>
  <r>
    <n v="4087"/>
    <s v="CA-2017-152310"/>
    <d v="2017-08-12T00:00:00"/>
    <x v="3"/>
    <x v="6"/>
    <x v="1"/>
    <x v="1"/>
    <x v="0"/>
    <s v="Dana Kaydos"/>
    <x v="0"/>
    <x v="22"/>
    <n v="98103"/>
    <s v="TEC-CO-10000971"/>
    <x v="2"/>
    <s v="Copiers"/>
    <s v="Hewlett Packard 310 Color Digital Copier"/>
    <n v="960000"/>
    <x v="8"/>
    <x v="169"/>
    <n v="0"/>
    <n v="0"/>
    <n v="960000"/>
  </r>
  <r>
    <n v="4088"/>
    <s v="CA-2016-118101"/>
    <d v="2016-06-26T00:00:00"/>
    <x v="0"/>
    <x v="1"/>
    <x v="20"/>
    <x v="1"/>
    <x v="0"/>
    <s v="Skye Norling"/>
    <x v="2"/>
    <x v="25"/>
    <n v="48066"/>
    <s v="OFF-PA-10000357"/>
    <x v="1"/>
    <s v="Paper"/>
    <s v="White Dual Perf Computer Printout Paper, 2700 Sheets, 1 Part, Heavyweight, 20 lbs., 14 7/8 x 11"/>
    <n v="123000"/>
    <x v="5"/>
    <x v="691"/>
    <n v="0"/>
    <n v="0"/>
    <n v="1107000"/>
  </r>
  <r>
    <n v="4089"/>
    <s v="CA-2016-100307"/>
    <d v="2016-12-15T00:00:00"/>
    <x v="0"/>
    <x v="4"/>
    <x v="4"/>
    <x v="2"/>
    <x v="4"/>
    <s v="Tony Chapman"/>
    <x v="2"/>
    <x v="4"/>
    <n v="72701"/>
    <s v="OFF-PA-10002552"/>
    <x v="1"/>
    <s v="Paper"/>
    <s v="Xerox 1958"/>
    <n v="20000"/>
    <x v="3"/>
    <x v="31"/>
    <n v="0"/>
    <n v="0"/>
    <n v="60000"/>
  </r>
  <r>
    <n v="4090"/>
    <s v="CA-2015-138457"/>
    <d v="2015-09-13T00:00:00"/>
    <x v="1"/>
    <x v="8"/>
    <x v="7"/>
    <x v="2"/>
    <x v="3"/>
    <s v="Anne McFarland"/>
    <x v="0"/>
    <x v="4"/>
    <n v="28540"/>
    <s v="OFF-BI-10000014"/>
    <x v="1"/>
    <s v="Binders"/>
    <s v="Heavy-Duty E-Z-D Binders"/>
    <n v="18000"/>
    <x v="6"/>
    <x v="126"/>
    <n v="0.7"/>
    <n v="50400"/>
    <n v="21600"/>
  </r>
  <r>
    <n v="4091"/>
    <s v="CA-2014-131800"/>
    <d v="2014-12-30T00:00:00"/>
    <x v="2"/>
    <x v="4"/>
    <x v="17"/>
    <x v="0"/>
    <x v="4"/>
    <s v="Astrea Jones"/>
    <x v="0"/>
    <x v="26"/>
    <n v="10035"/>
    <s v="OFF-AP-10004136"/>
    <x v="1"/>
    <s v="Appliances"/>
    <s v="Kensington 6 Outlet SmartSocket Surge Protector"/>
    <n v="123000"/>
    <x v="3"/>
    <x v="403"/>
    <n v="0"/>
    <n v="0"/>
    <n v="369000"/>
  </r>
  <r>
    <n v="4092"/>
    <s v="CA-2014-118304"/>
    <d v="2014-04-29T00:00:00"/>
    <x v="2"/>
    <x v="3"/>
    <x v="25"/>
    <x v="1"/>
    <x v="4"/>
    <s v="Katherine Hughes"/>
    <x v="0"/>
    <x v="34"/>
    <n v="19901"/>
    <s v="TEC-PH-10000376"/>
    <x v="2"/>
    <s v="Phones"/>
    <s v="Square Credit Card Reader"/>
    <n v="8000"/>
    <x v="0"/>
    <x v="78"/>
    <n v="0"/>
    <n v="0"/>
    <n v="16000"/>
  </r>
  <r>
    <n v="4093"/>
    <s v="CA-2017-121790"/>
    <d v="2017-01-30T00:00:00"/>
    <x v="3"/>
    <x v="9"/>
    <x v="17"/>
    <x v="2"/>
    <x v="0"/>
    <s v="Liz Preis"/>
    <x v="0"/>
    <x v="13"/>
    <n v="60505"/>
    <s v="FUR-TA-10003469"/>
    <x v="0"/>
    <s v="Tables"/>
    <s v="Balt Split Level Computer Training Table"/>
    <n v="278000"/>
    <x v="8"/>
    <x v="1131"/>
    <n v="0.5"/>
    <n v="139000"/>
    <n v="139000"/>
  </r>
  <r>
    <n v="4094"/>
    <s v="CA-2016-169670"/>
    <d v="2016-12-25T00:00:00"/>
    <x v="0"/>
    <x v="4"/>
    <x v="10"/>
    <x v="2"/>
    <x v="4"/>
    <s v="Joe Elijah"/>
    <x v="0"/>
    <x v="16"/>
    <n v="10009"/>
    <s v="FUR-CH-10002331"/>
    <x v="0"/>
    <s v="Chairs"/>
    <s v="Hon 4700 Series Mobuis Mid-Back Task Chairs with Adjustable Arms"/>
    <n v="748000"/>
    <x v="7"/>
    <x v="1132"/>
    <n v="0.1"/>
    <n v="598400"/>
    <n v="5385600"/>
  </r>
  <r>
    <n v="4095"/>
    <s v="CA-2016-139549"/>
    <d v="2016-10-20T00:00:00"/>
    <x v="0"/>
    <x v="2"/>
    <x v="14"/>
    <x v="2"/>
    <x v="0"/>
    <s v="Muhammed Yedwab"/>
    <x v="1"/>
    <x v="9"/>
    <n v="92020"/>
    <s v="FUR-CH-10001802"/>
    <x v="0"/>
    <s v="Chairs"/>
    <s v="Hon Every-Day Chair Series Swivel Task Chairs"/>
    <n v="388000"/>
    <x v="6"/>
    <x v="1133"/>
    <n v="0.2"/>
    <n v="310400"/>
    <n v="1241600"/>
  </r>
  <r>
    <n v="4096"/>
    <s v="CA-2015-104059"/>
    <d v="2015-06-13T00:00:00"/>
    <x v="1"/>
    <x v="1"/>
    <x v="7"/>
    <x v="2"/>
    <x v="0"/>
    <s v="Frank Carlisle"/>
    <x v="2"/>
    <x v="7"/>
    <n v="45503"/>
    <s v="OFF-AR-10000634"/>
    <x v="1"/>
    <s v="Art"/>
    <s v="Newell 320"/>
    <n v="7000"/>
    <x v="8"/>
    <x v="215"/>
    <n v="0.2"/>
    <n v="1400"/>
    <n v="5600"/>
  </r>
  <r>
    <n v="4097"/>
    <s v="CA-2017-164112"/>
    <d v="2017-06-30T00:00:00"/>
    <x v="3"/>
    <x v="1"/>
    <x v="17"/>
    <x v="1"/>
    <x v="0"/>
    <s v="Neil Ducich"/>
    <x v="1"/>
    <x v="4"/>
    <n v="10550"/>
    <s v="OFF-ST-10002615"/>
    <x v="1"/>
    <s v="Storage"/>
    <s v="Dual Level, Single-Width Filing Carts"/>
    <n v="311000"/>
    <x v="2"/>
    <x v="736"/>
    <n v="0"/>
    <n v="0"/>
    <n v="2177000"/>
  </r>
  <r>
    <n v="4098"/>
    <s v="CA-2015-143882"/>
    <d v="2015-06-26T00:00:00"/>
    <x v="1"/>
    <x v="1"/>
    <x v="20"/>
    <x v="1"/>
    <x v="0"/>
    <s v="Dennis Bolton"/>
    <x v="2"/>
    <x v="23"/>
    <n v="44107"/>
    <s v="OFF-PA-10004040"/>
    <x v="1"/>
    <s v="Paper"/>
    <s v="Universal Premium White Copier/Laser Paper (20Lb. and 87 Bright)"/>
    <n v="24000"/>
    <x v="5"/>
    <x v="301"/>
    <n v="0.2"/>
    <n v="43200"/>
    <n v="172800"/>
  </r>
  <r>
    <n v="4099"/>
    <s v="US-2016-139262"/>
    <d v="2016-02-21T00:00:00"/>
    <x v="0"/>
    <x v="11"/>
    <x v="30"/>
    <x v="0"/>
    <x v="0"/>
    <s v="Lindsay Castell"/>
    <x v="2"/>
    <x v="26"/>
    <n v="33614"/>
    <s v="OFF-BI-10003727"/>
    <x v="1"/>
    <s v="Binders"/>
    <s v="Avery Durable Slant Ring Binders With Label Holder"/>
    <n v="7000"/>
    <x v="3"/>
    <x v="67"/>
    <n v="0.7"/>
    <n v="14699.999999999998"/>
    <n v="6300.0000000000018"/>
  </r>
  <r>
    <n v="4100"/>
    <s v="CA-2017-146192"/>
    <d v="2017-04-22T00:00:00"/>
    <x v="3"/>
    <x v="3"/>
    <x v="6"/>
    <x v="2"/>
    <x v="0"/>
    <s v="Bruce Degenhardt"/>
    <x v="0"/>
    <x v="14"/>
    <n v="31907"/>
    <s v="OFF-ST-10003716"/>
    <x v="1"/>
    <s v="Storage"/>
    <s v="Tennsco Double-Tier Lockers"/>
    <n v="901000"/>
    <x v="3"/>
    <x v="1134"/>
    <n v="0"/>
    <n v="0"/>
    <n v="2703000"/>
  </r>
  <r>
    <n v="4101"/>
    <s v="CA-2017-134810"/>
    <d v="2017-05-09T00:00:00"/>
    <x v="3"/>
    <x v="5"/>
    <x v="3"/>
    <x v="2"/>
    <x v="0"/>
    <s v="Matt Connell"/>
    <x v="1"/>
    <x v="4"/>
    <n v="28540"/>
    <s v="OFF-EN-10002504"/>
    <x v="1"/>
    <s v="Envelopes"/>
    <s v="Tyvek  Top-Opening Peel &amp; Seel Envelopes, Plain White"/>
    <n v="22000"/>
    <x v="3"/>
    <x v="84"/>
    <n v="0.2"/>
    <n v="13200"/>
    <n v="52800"/>
  </r>
  <r>
    <n v="4102"/>
    <s v="CA-2015-154284"/>
    <d v="2015-12-21T00:00:00"/>
    <x v="1"/>
    <x v="4"/>
    <x v="30"/>
    <x v="2"/>
    <x v="4"/>
    <s v="Sam Zeldin"/>
    <x v="2"/>
    <x v="32"/>
    <n v="60174"/>
    <s v="TEC-MA-10004241"/>
    <x v="2"/>
    <s v="Machines"/>
    <s v="Star Micronics TSP800 TSP847IIU Receipt Printer"/>
    <n v="601000"/>
    <x v="0"/>
    <x v="68"/>
    <n v="0.3"/>
    <n v="360600"/>
    <n v="841400"/>
  </r>
  <r>
    <n v="4103"/>
    <s v="CA-2014-156244"/>
    <d v="2014-08-12T00:00:00"/>
    <x v="2"/>
    <x v="6"/>
    <x v="1"/>
    <x v="1"/>
    <x v="4"/>
    <s v="Duane Huffman"/>
    <x v="2"/>
    <x v="11"/>
    <n v="33180"/>
    <s v="OFF-PA-10000295"/>
    <x v="1"/>
    <s v="Paper"/>
    <s v="Xerox 229"/>
    <n v="32000"/>
    <x v="4"/>
    <x v="20"/>
    <n v="0.2"/>
    <n v="38400"/>
    <n v="153600"/>
  </r>
  <r>
    <n v="4104"/>
    <s v="CA-2015-106362"/>
    <d v="2015-12-11T00:00:00"/>
    <x v="1"/>
    <x v="4"/>
    <x v="2"/>
    <x v="2"/>
    <x v="1"/>
    <s v="Lena Creighton"/>
    <x v="0"/>
    <x v="31"/>
    <n v="45373"/>
    <s v="OFF-BI-10003166"/>
    <x v="1"/>
    <s v="Binders"/>
    <s v="GBC Plasticlear Binding Covers"/>
    <n v="11000"/>
    <x v="3"/>
    <x v="189"/>
    <n v="0.7"/>
    <n v="23100"/>
    <n v="9900"/>
  </r>
  <r>
    <n v="4105"/>
    <s v="US-2017-168802"/>
    <d v="2017-11-03T00:00:00"/>
    <x v="3"/>
    <x v="0"/>
    <x v="21"/>
    <x v="1"/>
    <x v="0"/>
    <s v="Jack O'Briant"/>
    <x v="1"/>
    <x v="6"/>
    <n v="98103"/>
    <s v="OFF-BI-10002393"/>
    <x v="1"/>
    <s v="Binders"/>
    <s v="Binder Posts"/>
    <n v="18000"/>
    <x v="6"/>
    <x v="126"/>
    <n v="0.2"/>
    <n v="14400"/>
    <n v="57600"/>
  </r>
  <r>
    <n v="4106"/>
    <s v="US-2017-146906"/>
    <d v="2017-03-13T00:00:00"/>
    <x v="3"/>
    <x v="10"/>
    <x v="7"/>
    <x v="0"/>
    <x v="0"/>
    <s v="Meg Tillman"/>
    <x v="0"/>
    <x v="2"/>
    <n v="10011"/>
    <s v="TEC-PH-10001809"/>
    <x v="2"/>
    <s v="Phones"/>
    <s v="Panasonic KX T7736-B Digital phone"/>
    <n v="300000"/>
    <x v="0"/>
    <x v="49"/>
    <n v="0"/>
    <n v="0"/>
    <n v="600000"/>
  </r>
  <r>
    <n v="4107"/>
    <s v="CA-2016-166380"/>
    <d v="2016-05-30T00:00:00"/>
    <x v="0"/>
    <x v="5"/>
    <x v="17"/>
    <x v="2"/>
    <x v="4"/>
    <s v="Edward Becker"/>
    <x v="1"/>
    <x v="6"/>
    <n v="22204"/>
    <s v="OFF-EN-10002600"/>
    <x v="1"/>
    <s v="Envelopes"/>
    <s v="Redi-Strip #10 Envelopes, 4 1/8 x 9 1/2"/>
    <n v="8000"/>
    <x v="5"/>
    <x v="126"/>
    <n v="0"/>
    <n v="0"/>
    <n v="72000"/>
  </r>
  <r>
    <n v="4108"/>
    <s v="US-2015-158911"/>
    <d v="2015-07-05T00:00:00"/>
    <x v="1"/>
    <x v="7"/>
    <x v="5"/>
    <x v="1"/>
    <x v="0"/>
    <s v="Roland Schwarz"/>
    <x v="1"/>
    <x v="32"/>
    <n v="28205"/>
    <s v="FUR-FU-10003829"/>
    <x v="0"/>
    <s v="Furnishings"/>
    <s v="Stackable Trays"/>
    <n v="5000"/>
    <x v="0"/>
    <x v="151"/>
    <n v="0.2"/>
    <n v="2000"/>
    <n v="8000"/>
  </r>
  <r>
    <n v="4109"/>
    <s v="US-2014-103338"/>
    <d v="2014-03-11T00:00:00"/>
    <x v="2"/>
    <x v="10"/>
    <x v="2"/>
    <x v="3"/>
    <x v="0"/>
    <s v="Richard Bierner"/>
    <x v="0"/>
    <x v="20"/>
    <n v="95661"/>
    <s v="OFF-AR-10001770"/>
    <x v="1"/>
    <s v="Art"/>
    <s v="Economy #2 Pencils"/>
    <n v="11000"/>
    <x v="3"/>
    <x v="189"/>
    <n v="0"/>
    <n v="0"/>
    <n v="33000"/>
  </r>
  <r>
    <n v="4110"/>
    <s v="CA-2015-109169"/>
    <d v="2015-04-20T00:00:00"/>
    <x v="1"/>
    <x v="3"/>
    <x v="14"/>
    <x v="2"/>
    <x v="0"/>
    <s v="Olvera Toch"/>
    <x v="0"/>
    <x v="5"/>
    <n v="48234"/>
    <s v="OFF-EN-10003296"/>
    <x v="1"/>
    <s v="Envelopes"/>
    <s v="Tyvek Side-Opening Peel &amp; Seel Expanding Envelopes"/>
    <n v="181000"/>
    <x v="0"/>
    <x v="591"/>
    <n v="0"/>
    <n v="0"/>
    <n v="362000"/>
  </r>
  <r>
    <n v="4111"/>
    <s v="US-2017-167318"/>
    <d v="2017-07-26T00:00:00"/>
    <x v="3"/>
    <x v="7"/>
    <x v="20"/>
    <x v="1"/>
    <x v="4"/>
    <s v="George Zrebassa"/>
    <x v="1"/>
    <x v="15"/>
    <n v="90036"/>
    <s v="TEC-AC-10003870"/>
    <x v="2"/>
    <s v="Accessories"/>
    <s v="Logitech Z-906 Speaker sys - home theater - 5.1-CH"/>
    <n v="1650000"/>
    <x v="1"/>
    <x v="916"/>
    <n v="0"/>
    <n v="0"/>
    <n v="8250000"/>
  </r>
  <r>
    <n v="4112"/>
    <s v="US-2014-120313"/>
    <d v="2014-10-31T00:00:00"/>
    <x v="2"/>
    <x v="2"/>
    <x v="23"/>
    <x v="1"/>
    <x v="0"/>
    <s v="Nancy Lomonaco"/>
    <x v="2"/>
    <x v="6"/>
    <n v="94110"/>
    <s v="TEC-PH-10003092"/>
    <x v="2"/>
    <s v="Phones"/>
    <s v="Motorola L804"/>
    <n v="184000"/>
    <x v="0"/>
    <x v="285"/>
    <n v="0.2"/>
    <n v="73600"/>
    <n v="294400"/>
  </r>
  <r>
    <n v="4113"/>
    <s v="CA-2017-135419"/>
    <d v="2017-11-03T00:00:00"/>
    <x v="3"/>
    <x v="0"/>
    <x v="21"/>
    <x v="4"/>
    <x v="4"/>
    <s v="Bruce Geld"/>
    <x v="0"/>
    <x v="33"/>
    <n v="93309"/>
    <s v="FUR-TA-10001086"/>
    <x v="0"/>
    <s v="Tables"/>
    <s v="SAFCO PlanMaster Boards, 60w x 37-1/2d, White Melamine"/>
    <n v="456000"/>
    <x v="6"/>
    <x v="1135"/>
    <n v="0.2"/>
    <n v="364800"/>
    <n v="1459200"/>
  </r>
  <r>
    <n v="4114"/>
    <s v="CA-2016-128671"/>
    <d v="2016-08-11T00:00:00"/>
    <x v="0"/>
    <x v="6"/>
    <x v="2"/>
    <x v="3"/>
    <x v="0"/>
    <s v="Michelle Tran"/>
    <x v="2"/>
    <x v="29"/>
    <n v="74133"/>
    <s v="OFF-PA-10001870"/>
    <x v="1"/>
    <s v="Paper"/>
    <s v="Xerox 202"/>
    <n v="26000"/>
    <x v="1"/>
    <x v="97"/>
    <n v="0"/>
    <n v="0"/>
    <n v="130000"/>
  </r>
  <r>
    <n v="4115"/>
    <s v="CA-2016-149335"/>
    <d v="2016-07-25T00:00:00"/>
    <x v="0"/>
    <x v="7"/>
    <x v="10"/>
    <x v="1"/>
    <x v="0"/>
    <s v="Becky Castell"/>
    <x v="2"/>
    <x v="19"/>
    <n v="94122"/>
    <s v="OFF-AR-10001419"/>
    <x v="1"/>
    <s v="Art"/>
    <s v="Newell 325"/>
    <n v="17000"/>
    <x v="5"/>
    <x v="852"/>
    <n v="0"/>
    <n v="0"/>
    <n v="153000"/>
  </r>
  <r>
    <n v="4116"/>
    <s v="CA-2014-168312"/>
    <d v="2014-03-01T00:00:00"/>
    <x v="2"/>
    <x v="10"/>
    <x v="26"/>
    <x v="2"/>
    <x v="0"/>
    <s v="Giulietta Weimer"/>
    <x v="0"/>
    <x v="29"/>
    <n v="77036"/>
    <s v="OFF-ST-10003692"/>
    <x v="1"/>
    <s v="Storage"/>
    <s v="Recycled Steel Personal File for Hanging File Folders"/>
    <n v="229000"/>
    <x v="3"/>
    <x v="1136"/>
    <n v="0.2"/>
    <n v="137400"/>
    <n v="549600"/>
  </r>
  <r>
    <n v="4117"/>
    <s v="US-2017-105935"/>
    <d v="2017-01-26T00:00:00"/>
    <x v="3"/>
    <x v="9"/>
    <x v="20"/>
    <x v="2"/>
    <x v="0"/>
    <s v="Bradley Drucker"/>
    <x v="0"/>
    <x v="5"/>
    <n v="31907"/>
    <s v="FUR-FU-10002157"/>
    <x v="0"/>
    <s v="Furnishings"/>
    <s v="Artistic Insta-Plaque"/>
    <n v="48000"/>
    <x v="6"/>
    <x v="20"/>
    <n v="0"/>
    <n v="0"/>
    <n v="192000"/>
  </r>
  <r>
    <n v="4118"/>
    <s v="CA-2014-161508"/>
    <d v="2014-07-12T00:00:00"/>
    <x v="2"/>
    <x v="7"/>
    <x v="1"/>
    <x v="2"/>
    <x v="0"/>
    <s v="Paul Van Hugh"/>
    <x v="2"/>
    <x v="28"/>
    <n v="77573"/>
    <s v="FUR-CH-10002126"/>
    <x v="0"/>
    <s v="Chairs"/>
    <s v="Hon Deluxe Fabric Upholstered Stacking Chairs"/>
    <n v="196000"/>
    <x v="3"/>
    <x v="262"/>
    <n v="0.3"/>
    <n v="176400"/>
    <n v="411600"/>
  </r>
  <r>
    <n v="4119"/>
    <s v="CA-2017-130904"/>
    <d v="2017-04-11T00:00:00"/>
    <x v="3"/>
    <x v="3"/>
    <x v="2"/>
    <x v="2"/>
    <x v="4"/>
    <s v="Henry MacAllister"/>
    <x v="0"/>
    <x v="32"/>
    <n v="27217"/>
    <s v="OFF-AR-10000422"/>
    <x v="1"/>
    <s v="Art"/>
    <s v="Pencil and Crayon Sharpener"/>
    <n v="7000"/>
    <x v="8"/>
    <x v="215"/>
    <n v="0.2"/>
    <n v="1400"/>
    <n v="5600"/>
  </r>
  <r>
    <n v="4120"/>
    <s v="CA-2017-133620"/>
    <d v="2017-11-13T00:00:00"/>
    <x v="3"/>
    <x v="0"/>
    <x v="7"/>
    <x v="0"/>
    <x v="4"/>
    <s v="Erin Mull"/>
    <x v="0"/>
    <x v="6"/>
    <n v="10009"/>
    <s v="OFF-ST-10004634"/>
    <x v="1"/>
    <s v="Storage"/>
    <s v="Personal Folder Holder, Ebony"/>
    <n v="12000"/>
    <x v="8"/>
    <x v="92"/>
    <n v="0"/>
    <n v="0"/>
    <n v="12000"/>
  </r>
  <r>
    <n v="4121"/>
    <s v="CA-2015-142937"/>
    <d v="2015-12-05T00:00:00"/>
    <x v="1"/>
    <x v="4"/>
    <x v="5"/>
    <x v="1"/>
    <x v="4"/>
    <s v="Sandra Flanagan"/>
    <x v="0"/>
    <x v="5"/>
    <n v="75220"/>
    <s v="OFF-AR-10003582"/>
    <x v="1"/>
    <s v="Art"/>
    <s v="Boston Electric Pencil Sharpener, Model 1818, Charcoal Black"/>
    <n v="57000"/>
    <x v="0"/>
    <x v="80"/>
    <n v="0.2"/>
    <n v="22800"/>
    <n v="91200"/>
  </r>
  <r>
    <n v="4122"/>
    <s v="US-2016-149790"/>
    <d v="2016-09-26T00:00:00"/>
    <x v="0"/>
    <x v="8"/>
    <x v="20"/>
    <x v="2"/>
    <x v="0"/>
    <s v="Shahid Collister"/>
    <x v="0"/>
    <x v="8"/>
    <n v="77095"/>
    <s v="OFF-BI-10002026"/>
    <x v="1"/>
    <s v="Binders"/>
    <s v="Ibico Recycled Linen-Style Covers"/>
    <n v="233000"/>
    <x v="0"/>
    <x v="1137"/>
    <n v="0.8"/>
    <n v="372800"/>
    <n v="93200"/>
  </r>
  <r>
    <n v="4123"/>
    <s v="CA-2016-130778"/>
    <d v="2016-11-19T00:00:00"/>
    <x v="0"/>
    <x v="0"/>
    <x v="12"/>
    <x v="1"/>
    <x v="0"/>
    <s v="Natalie DeCherney"/>
    <x v="0"/>
    <x v="6"/>
    <n v="11561"/>
    <s v="OFF-AP-10000595"/>
    <x v="1"/>
    <s v="Appliances"/>
    <s v="Disposable Triple-Filter Dust Bags"/>
    <n v="9000"/>
    <x v="0"/>
    <x v="9"/>
    <n v="0"/>
    <n v="0"/>
    <n v="18000"/>
  </r>
  <r>
    <n v="4124"/>
    <s v="CA-2017-144456"/>
    <d v="2017-09-08T00:00:00"/>
    <x v="3"/>
    <x v="8"/>
    <x v="0"/>
    <x v="3"/>
    <x v="4"/>
    <s v="Frank Carlisle"/>
    <x v="2"/>
    <x v="13"/>
    <n v="33012"/>
    <s v="OFF-ST-10001321"/>
    <x v="1"/>
    <s v="Storage"/>
    <s v="Decoflex Hanging Personal Folder File, Blue"/>
    <n v="31000"/>
    <x v="1"/>
    <x v="222"/>
    <n v="0.2"/>
    <n v="31000"/>
    <n v="124000"/>
  </r>
  <r>
    <n v="4125"/>
    <s v="CA-2017-103478"/>
    <d v="2017-07-21T00:00:00"/>
    <x v="3"/>
    <x v="7"/>
    <x v="30"/>
    <x v="2"/>
    <x v="4"/>
    <s v="Kelly Lampkin"/>
    <x v="1"/>
    <x v="16"/>
    <n v="60505"/>
    <s v="OFF-BI-10001890"/>
    <x v="1"/>
    <s v="Binders"/>
    <s v="Avery Poly Binder Pockets"/>
    <n v="8000"/>
    <x v="6"/>
    <x v="276"/>
    <n v="0.8"/>
    <n v="25600"/>
    <n v="6400"/>
  </r>
  <r>
    <n v="4126"/>
    <s v="CA-2017-118577"/>
    <d v="2017-10-06T00:00:00"/>
    <x v="3"/>
    <x v="2"/>
    <x v="24"/>
    <x v="2"/>
    <x v="0"/>
    <s v="Xylona Preis"/>
    <x v="0"/>
    <x v="28"/>
    <n v="7109"/>
    <s v="OFF-PA-10001357"/>
    <x v="1"/>
    <s v="Paper"/>
    <s v="Xerox 1886"/>
    <n v="77000"/>
    <x v="3"/>
    <x v="248"/>
    <n v="0"/>
    <n v="0"/>
    <n v="231000"/>
  </r>
  <r>
    <n v="4127"/>
    <s v="CA-2017-113572"/>
    <d v="2017-11-07T00:00:00"/>
    <x v="3"/>
    <x v="0"/>
    <x v="29"/>
    <x v="1"/>
    <x v="4"/>
    <s v="Frank Preis"/>
    <x v="0"/>
    <x v="25"/>
    <n v="10024"/>
    <s v="TEC-AC-10002370"/>
    <x v="2"/>
    <s v="Accessories"/>
    <s v="Maxell CD-R Discs"/>
    <n v="8000"/>
    <x v="6"/>
    <x v="276"/>
    <n v="0"/>
    <n v="0"/>
    <n v="32000"/>
  </r>
  <r>
    <n v="4128"/>
    <s v="CA-2016-153269"/>
    <d v="2016-03-09T00:00:00"/>
    <x v="0"/>
    <x v="10"/>
    <x v="3"/>
    <x v="3"/>
    <x v="4"/>
    <s v="Pamela Stobb"/>
    <x v="0"/>
    <x v="19"/>
    <n v="1810"/>
    <s v="OFF-ST-10004634"/>
    <x v="1"/>
    <s v="Storage"/>
    <s v="Personal Folder Holder, Ebony"/>
    <n v="12000"/>
    <x v="8"/>
    <x v="92"/>
    <n v="0"/>
    <n v="0"/>
    <n v="12000"/>
  </r>
  <r>
    <n v="4129"/>
    <s v="CA-2017-161655"/>
    <d v="2017-05-13T00:00:00"/>
    <x v="3"/>
    <x v="5"/>
    <x v="7"/>
    <x v="0"/>
    <x v="4"/>
    <s v="Carl Weiss"/>
    <x v="2"/>
    <x v="17"/>
    <n v="19711"/>
    <s v="OFF-BI-10002082"/>
    <x v="1"/>
    <s v="Binders"/>
    <s v="GBC Twin Loop Wire Binding Elements"/>
    <n v="20000"/>
    <x v="5"/>
    <x v="128"/>
    <n v="0"/>
    <n v="0"/>
    <n v="180000"/>
  </r>
  <r>
    <n v="4130"/>
    <s v="CA-2016-101469"/>
    <d v="2016-07-02T00:00:00"/>
    <x v="0"/>
    <x v="7"/>
    <x v="28"/>
    <x v="2"/>
    <x v="0"/>
    <s v="Katherine Hughes"/>
    <x v="0"/>
    <x v="14"/>
    <n v="22204"/>
    <s v="OFF-AR-10003986"/>
    <x v="1"/>
    <s v="Art"/>
    <s v="Avery Hi-Liter Pen Style Six-Color Fluorescent Set"/>
    <n v="8000"/>
    <x v="0"/>
    <x v="78"/>
    <n v="0"/>
    <n v="0"/>
    <n v="16000"/>
  </r>
  <r>
    <n v="4131"/>
    <s v="CA-2014-153087"/>
    <d v="2014-12-27T00:00:00"/>
    <x v="2"/>
    <x v="4"/>
    <x v="8"/>
    <x v="2"/>
    <x v="4"/>
    <s v="Tamara Chand"/>
    <x v="1"/>
    <x v="13"/>
    <n v="35601"/>
    <s v="OFF-PA-10001243"/>
    <x v="1"/>
    <s v="Paper"/>
    <s v="Xerox 1983"/>
    <n v="24000"/>
    <x v="6"/>
    <x v="47"/>
    <n v="0"/>
    <n v="0"/>
    <n v="96000"/>
  </r>
  <r>
    <n v="4132"/>
    <s v="CA-2017-135076"/>
    <d v="2017-04-13T00:00:00"/>
    <x v="3"/>
    <x v="3"/>
    <x v="7"/>
    <x v="0"/>
    <x v="0"/>
    <s v="Yana Sorensen"/>
    <x v="1"/>
    <x v="9"/>
    <n v="92345"/>
    <s v="FUR-CH-10003774"/>
    <x v="0"/>
    <s v="Chairs"/>
    <s v="Global Wood Trimmed Manager's Task Chair, Khaki"/>
    <n v="319000"/>
    <x v="4"/>
    <x v="1138"/>
    <n v="0.2"/>
    <n v="382800"/>
    <n v="1531200"/>
  </r>
  <r>
    <n v="4133"/>
    <s v="CA-2014-161634"/>
    <d v="2014-11-14T00:00:00"/>
    <x v="2"/>
    <x v="0"/>
    <x v="19"/>
    <x v="3"/>
    <x v="0"/>
    <s v="Chris Cortes"/>
    <x v="0"/>
    <x v="2"/>
    <n v="23320"/>
    <s v="OFF-PA-10002262"/>
    <x v="1"/>
    <s v="Paper"/>
    <s v="Xerox 192"/>
    <n v="26000"/>
    <x v="1"/>
    <x v="97"/>
    <n v="0"/>
    <n v="0"/>
    <n v="130000"/>
  </r>
  <r>
    <n v="4134"/>
    <s v="CA-2017-141481"/>
    <d v="2017-06-11T00:00:00"/>
    <x v="3"/>
    <x v="1"/>
    <x v="2"/>
    <x v="2"/>
    <x v="4"/>
    <s v="Zuschuss Donatelli"/>
    <x v="0"/>
    <x v="2"/>
    <n v="90036"/>
    <s v="OFF-AP-10004532"/>
    <x v="1"/>
    <s v="Appliances"/>
    <s v="Kensington 6 Outlet Guardian Standard Surge Protector"/>
    <n v="62000"/>
    <x v="3"/>
    <x v="223"/>
    <n v="0"/>
    <n v="0"/>
    <n v="186000"/>
  </r>
  <r>
    <n v="4135"/>
    <s v="CA-2016-132549"/>
    <d v="2016-11-25T00:00:00"/>
    <x v="0"/>
    <x v="0"/>
    <x v="10"/>
    <x v="4"/>
    <x v="0"/>
    <s v="Jay Kimmel"/>
    <x v="0"/>
    <x v="24"/>
    <n v="35810"/>
    <s v="OFF-ST-10001325"/>
    <x v="1"/>
    <s v="Storage"/>
    <s v="Sterilite Officeware Hinged File Box"/>
    <n v="17000"/>
    <x v="2"/>
    <x v="450"/>
    <n v="0"/>
    <n v="0"/>
    <n v="119000"/>
  </r>
  <r>
    <n v="4136"/>
    <s v="US-2014-155544"/>
    <d v="2014-03-21T00:00:00"/>
    <x v="2"/>
    <x v="10"/>
    <x v="30"/>
    <x v="2"/>
    <x v="0"/>
    <s v="Gary McGarr"/>
    <x v="0"/>
    <x v="10"/>
    <n v="37918"/>
    <s v="OFF-LA-10004544"/>
    <x v="1"/>
    <s v="Labels"/>
    <s v="Avery 505"/>
    <n v="24000"/>
    <x v="1"/>
    <x v="160"/>
    <n v="0.2"/>
    <n v="24000"/>
    <n v="96000"/>
  </r>
  <r>
    <n v="4137"/>
    <s v="US-2015-115238"/>
    <d v="2015-04-30T00:00:00"/>
    <x v="1"/>
    <x v="3"/>
    <x v="17"/>
    <x v="2"/>
    <x v="0"/>
    <s v="Jane Waco"/>
    <x v="1"/>
    <x v="34"/>
    <n v="1841"/>
    <s v="FUR-FU-10002960"/>
    <x v="0"/>
    <s v="Furnishings"/>
    <s v="Eldon 200 Class Desk Accessories, Burgundy"/>
    <n v="36000"/>
    <x v="1"/>
    <x v="128"/>
    <n v="0"/>
    <n v="0"/>
    <n v="180000"/>
  </r>
  <r>
    <n v="4138"/>
    <s v="CA-2017-132199"/>
    <d v="2017-05-03T00:00:00"/>
    <x v="3"/>
    <x v="5"/>
    <x v="21"/>
    <x v="1"/>
    <x v="4"/>
    <s v="Bill Overfelt"/>
    <x v="1"/>
    <x v="2"/>
    <n v="19134"/>
    <s v="FUR-FU-10004245"/>
    <x v="0"/>
    <s v="Furnishings"/>
    <s v="Career Cubicle Clock, 8 1/4&quot;, Black"/>
    <n v="61000"/>
    <x v="0"/>
    <x v="446"/>
    <n v="0.2"/>
    <n v="24400"/>
    <n v="97600"/>
  </r>
  <r>
    <n v="4139"/>
    <s v="CA-2016-163174"/>
    <d v="2016-08-26T00:00:00"/>
    <x v="0"/>
    <x v="6"/>
    <x v="20"/>
    <x v="1"/>
    <x v="0"/>
    <s v="Xylona Preis"/>
    <x v="0"/>
    <x v="22"/>
    <n v="30605"/>
    <s v="FUR-FU-10000308"/>
    <x v="0"/>
    <s v="Furnishings"/>
    <s v="Deflect-o Glass Clear Studded Chair Mats"/>
    <n v="436000"/>
    <x v="3"/>
    <x v="596"/>
    <n v="0"/>
    <n v="0"/>
    <n v="1308000"/>
  </r>
  <r>
    <n v="4140"/>
    <s v="CA-2014-110555"/>
    <d v="2014-04-11T00:00:00"/>
    <x v="2"/>
    <x v="3"/>
    <x v="2"/>
    <x v="3"/>
    <x v="4"/>
    <s v="Michelle Moray"/>
    <x v="0"/>
    <x v="24"/>
    <n v="59405"/>
    <s v="OFF-ST-10000876"/>
    <x v="1"/>
    <s v="Storage"/>
    <s v="Eldon Simplefile Box Office"/>
    <n v="88000"/>
    <x v="2"/>
    <x v="431"/>
    <n v="0"/>
    <n v="0"/>
    <n v="616000"/>
  </r>
  <r>
    <n v="4141"/>
    <s v="CA-2017-147207"/>
    <d v="2017-01-02T00:00:00"/>
    <x v="3"/>
    <x v="9"/>
    <x v="28"/>
    <x v="2"/>
    <x v="0"/>
    <s v="Trudy Schmidt"/>
    <x v="0"/>
    <x v="17"/>
    <n v="79907"/>
    <s v="OFF-AR-10001955"/>
    <x v="1"/>
    <s v="Art"/>
    <s v="Newell 319"/>
    <n v="80000"/>
    <x v="0"/>
    <x v="105"/>
    <n v="0.2"/>
    <n v="32000"/>
    <n v="128000"/>
  </r>
  <r>
    <n v="4142"/>
    <s v="CA-2017-137631"/>
    <d v="2017-04-28T00:00:00"/>
    <x v="3"/>
    <x v="3"/>
    <x v="22"/>
    <x v="2"/>
    <x v="4"/>
    <s v="Janet Lee"/>
    <x v="0"/>
    <x v="5"/>
    <n v="34741"/>
    <s v="TEC-PH-10002624"/>
    <x v="2"/>
    <s v="Phones"/>
    <s v="Samsung Galaxy S4 Mini"/>
    <n v="1128000"/>
    <x v="0"/>
    <x v="671"/>
    <n v="0.2"/>
    <n v="451200"/>
    <n v="1804800"/>
  </r>
  <r>
    <n v="4143"/>
    <s v="CA-2017-157273"/>
    <d v="2017-01-30T00:00:00"/>
    <x v="3"/>
    <x v="9"/>
    <x v="17"/>
    <x v="3"/>
    <x v="0"/>
    <s v="Sam Zeldin"/>
    <x v="2"/>
    <x v="12"/>
    <n v="98105"/>
    <s v="TEC-PH-10002275"/>
    <x v="2"/>
    <s v="Phones"/>
    <s v="Mitel 5320 IP Phone VoIP phone"/>
    <n v="303000"/>
    <x v="6"/>
    <x v="1139"/>
    <n v="0.2"/>
    <n v="242400"/>
    <n v="969600"/>
  </r>
  <r>
    <n v="4144"/>
    <s v="CA-2014-109918"/>
    <d v="2014-09-07T00:00:00"/>
    <x v="2"/>
    <x v="8"/>
    <x v="29"/>
    <x v="0"/>
    <x v="4"/>
    <s v="Lisa Ryan"/>
    <x v="1"/>
    <x v="19"/>
    <n v="95051"/>
    <s v="OFF-SU-10004290"/>
    <x v="1"/>
    <s v="Supplies"/>
    <s v="Acme Design Line 8&quot; Stainless Steel Bent Scissors w/Champagne Handles, 3-1/8&quot; Cut"/>
    <n v="28000"/>
    <x v="6"/>
    <x v="8"/>
    <n v="0"/>
    <n v="0"/>
    <n v="112000"/>
  </r>
  <r>
    <n v="4145"/>
    <s v="CA-2016-118745"/>
    <d v="2016-06-11T00:00:00"/>
    <x v="0"/>
    <x v="1"/>
    <x v="2"/>
    <x v="1"/>
    <x v="3"/>
    <s v="Seth Vernon"/>
    <x v="0"/>
    <x v="15"/>
    <n v="90049"/>
    <s v="FUR-TA-10003473"/>
    <x v="0"/>
    <s v="Tables"/>
    <s v="Bretford Rectangular Conference Table Tops"/>
    <n v="1580000"/>
    <x v="3"/>
    <x v="954"/>
    <n v="0.2"/>
    <n v="948000"/>
    <n v="3792000"/>
  </r>
  <r>
    <n v="4146"/>
    <s v="CA-2016-163972"/>
    <d v="2016-10-17T00:00:00"/>
    <x v="0"/>
    <x v="2"/>
    <x v="11"/>
    <x v="3"/>
    <x v="0"/>
    <s v="Michael Granlund"/>
    <x v="2"/>
    <x v="11"/>
    <n v="93727"/>
    <s v="FUR-BO-10003894"/>
    <x v="0"/>
    <s v="Bookcases"/>
    <s v="Safco Value Mate Steel Bookcase, Baked Enamel Finish on Steel, Black"/>
    <n v="483000"/>
    <x v="0"/>
    <x v="513"/>
    <n v="0.15"/>
    <n v="144900"/>
    <n v="821100"/>
  </r>
  <r>
    <n v="4147"/>
    <s v="CA-2014-165393"/>
    <d v="2014-12-27T00:00:00"/>
    <x v="2"/>
    <x v="4"/>
    <x v="8"/>
    <x v="0"/>
    <x v="4"/>
    <s v="Nathan Cano"/>
    <x v="0"/>
    <x v="13"/>
    <n v="76106"/>
    <s v="OFF-BI-10001658"/>
    <x v="1"/>
    <s v="Binders"/>
    <s v="GBC Standard Therm-A-Bind Covers"/>
    <n v="60000"/>
    <x v="8"/>
    <x v="31"/>
    <n v="0.8"/>
    <n v="48000"/>
    <n v="12000"/>
  </r>
  <r>
    <n v="4148"/>
    <s v="CA-2016-113726"/>
    <d v="2016-11-24T00:00:00"/>
    <x v="0"/>
    <x v="0"/>
    <x v="16"/>
    <x v="1"/>
    <x v="0"/>
    <s v="Steve Carroll"/>
    <x v="2"/>
    <x v="28"/>
    <n v="98105"/>
    <s v="FUR-FU-10003535"/>
    <x v="0"/>
    <s v="Furnishings"/>
    <s v="Howard Miller Distant Time Traveler Alarm Clock"/>
    <n v="22000"/>
    <x v="3"/>
    <x v="84"/>
    <n v="0"/>
    <n v="0"/>
    <n v="66000"/>
  </r>
  <r>
    <n v="4149"/>
    <s v="CA-2016-152940"/>
    <d v="2016-11-10T00:00:00"/>
    <x v="0"/>
    <x v="0"/>
    <x v="13"/>
    <x v="0"/>
    <x v="0"/>
    <s v="Rose O'Brian"/>
    <x v="0"/>
    <x v="18"/>
    <n v="94110"/>
    <s v="OFF-ST-10000352"/>
    <x v="1"/>
    <s v="Storage"/>
    <s v="Acco Perma 2700 Stacking Storage Drawers"/>
    <n v="60000"/>
    <x v="8"/>
    <x v="31"/>
    <n v="0"/>
    <n v="0"/>
    <n v="60000"/>
  </r>
  <r>
    <n v="4150"/>
    <s v="CA-2015-158701"/>
    <d v="2015-01-05T00:00:00"/>
    <x v="1"/>
    <x v="9"/>
    <x v="5"/>
    <x v="0"/>
    <x v="4"/>
    <s v="James Lanier"/>
    <x v="2"/>
    <x v="31"/>
    <n v="94110"/>
    <s v="OFF-AP-10004859"/>
    <x v="1"/>
    <s v="Appliances"/>
    <s v="Acco 6 Outlet Guardian Premium Surge Suppressor"/>
    <n v="73000"/>
    <x v="4"/>
    <x v="85"/>
    <n v="0"/>
    <n v="0"/>
    <n v="438000"/>
  </r>
  <r>
    <n v="4151"/>
    <s v="CA-2017-156272"/>
    <d v="2017-03-21T00:00:00"/>
    <x v="3"/>
    <x v="10"/>
    <x v="30"/>
    <x v="1"/>
    <x v="0"/>
    <s v="Pauline Webber"/>
    <x v="1"/>
    <x v="26"/>
    <n v="33068"/>
    <s v="OFF-AP-10001242"/>
    <x v="1"/>
    <s v="Appliances"/>
    <s v="APC 7 Outlet Network SurgeArrest Surge Protector"/>
    <n v="33000"/>
    <x v="8"/>
    <x v="189"/>
    <n v="0.2"/>
    <n v="6600"/>
    <n v="26400"/>
  </r>
  <r>
    <n v="4152"/>
    <s v="CA-2015-162964"/>
    <d v="2015-11-12T00:00:00"/>
    <x v="1"/>
    <x v="0"/>
    <x v="1"/>
    <x v="3"/>
    <x v="4"/>
    <s v="Monica Federle"/>
    <x v="1"/>
    <x v="6"/>
    <n v="77095"/>
    <s v="OFF-ST-10002344"/>
    <x v="1"/>
    <s v="Storage"/>
    <s v="Carina 42&quot;Hx23 3/4&quot;W Media Storage Unit"/>
    <n v="81000"/>
    <x v="8"/>
    <x v="164"/>
    <n v="0.2"/>
    <n v="16200"/>
    <n v="64800"/>
  </r>
  <r>
    <n v="4153"/>
    <s v="CA-2014-103527"/>
    <d v="2014-09-09T00:00:00"/>
    <x v="2"/>
    <x v="8"/>
    <x v="3"/>
    <x v="2"/>
    <x v="4"/>
    <s v="Chris Cortes"/>
    <x v="0"/>
    <x v="10"/>
    <n v="60653"/>
    <s v="OFF-PA-10001622"/>
    <x v="1"/>
    <s v="Paper"/>
    <s v="Ampad Poly Cover Wirebound Steno Book, 6&quot; x 9&quot; Assorted Colors, Gregg Ruled"/>
    <n v="5000"/>
    <x v="3"/>
    <x v="110"/>
    <n v="0.2"/>
    <n v="3000"/>
    <n v="12000"/>
  </r>
  <r>
    <n v="4154"/>
    <s v="CA-2016-134544"/>
    <d v="2016-03-17T00:00:00"/>
    <x v="0"/>
    <x v="10"/>
    <x v="11"/>
    <x v="1"/>
    <x v="0"/>
    <s v="Anna Chung"/>
    <x v="0"/>
    <x v="27"/>
    <n v="94109"/>
    <s v="TEC-PH-10003800"/>
    <x v="2"/>
    <s v="Phones"/>
    <s v="i.Sound Portable Power - 8000 mAh"/>
    <n v="85000"/>
    <x v="0"/>
    <x v="201"/>
    <n v="0.2"/>
    <n v="34000"/>
    <n v="136000"/>
  </r>
  <r>
    <n v="4155"/>
    <s v="CA-2016-163048"/>
    <d v="2016-02-08T00:00:00"/>
    <x v="0"/>
    <x v="11"/>
    <x v="0"/>
    <x v="0"/>
    <x v="0"/>
    <s v="Mark Haberlin"/>
    <x v="1"/>
    <x v="14"/>
    <n v="77036"/>
    <s v="FUR-CH-10001270"/>
    <x v="0"/>
    <s v="Chairs"/>
    <s v="Harbour Creations Steel Folding Chair"/>
    <n v="173000"/>
    <x v="6"/>
    <x v="1140"/>
    <n v="0.3"/>
    <n v="207600"/>
    <n v="484400"/>
  </r>
  <r>
    <n v="4156"/>
    <s v="CA-2016-145135"/>
    <d v="2016-11-26T00:00:00"/>
    <x v="0"/>
    <x v="0"/>
    <x v="20"/>
    <x v="2"/>
    <x v="0"/>
    <s v="Cynthia Delaney"/>
    <x v="2"/>
    <x v="16"/>
    <n v="6484"/>
    <s v="TEC-AC-10003447"/>
    <x v="2"/>
    <s v="Accessories"/>
    <s v="Micropad Numeric Keypads"/>
    <n v="60000"/>
    <x v="3"/>
    <x v="128"/>
    <n v="0"/>
    <n v="0"/>
    <n v="180000"/>
  </r>
  <r>
    <n v="4157"/>
    <s v="CA-2017-137582"/>
    <d v="2017-09-04T00:00:00"/>
    <x v="3"/>
    <x v="8"/>
    <x v="18"/>
    <x v="2"/>
    <x v="4"/>
    <s v="Cynthia Voltz"/>
    <x v="1"/>
    <x v="23"/>
    <n v="94601"/>
    <s v="OFF-BI-10001757"/>
    <x v="1"/>
    <s v="Binders"/>
    <s v="Pressboard Hanging Data Binders for Unburst Sheets"/>
    <n v="3000"/>
    <x v="3"/>
    <x v="224"/>
    <n v="0.2"/>
    <n v="1800"/>
    <n v="7200"/>
  </r>
  <r>
    <n v="4158"/>
    <s v="CA-2015-149601"/>
    <d v="2015-05-28T00:00:00"/>
    <x v="1"/>
    <x v="5"/>
    <x v="22"/>
    <x v="1"/>
    <x v="0"/>
    <s v="Trudy Brown"/>
    <x v="0"/>
    <x v="19"/>
    <n v="6040"/>
    <s v="OFF-ST-10001558"/>
    <x v="1"/>
    <s v="Storage"/>
    <s v="Acco Perma 4000 Stacking Storage Drawers"/>
    <n v="82000"/>
    <x v="8"/>
    <x v="207"/>
    <n v="0"/>
    <n v="0"/>
    <n v="82000"/>
  </r>
  <r>
    <n v="4159"/>
    <s v="CA-2014-139423"/>
    <d v="2014-11-01T00:00:00"/>
    <x v="2"/>
    <x v="0"/>
    <x v="26"/>
    <x v="2"/>
    <x v="2"/>
    <s v="Deirdre Greer"/>
    <x v="1"/>
    <x v="7"/>
    <n v="7050"/>
    <s v="OFF-AP-10004708"/>
    <x v="1"/>
    <s v="Appliances"/>
    <s v="Fellowes Superior 10 Outlet Split Surge Protector"/>
    <n v="77000"/>
    <x v="0"/>
    <x v="202"/>
    <n v="0"/>
    <n v="0"/>
    <n v="154000"/>
  </r>
  <r>
    <n v="4160"/>
    <s v="CA-2016-102596"/>
    <d v="2016-12-27T00:00:00"/>
    <x v="0"/>
    <x v="4"/>
    <x v="8"/>
    <x v="1"/>
    <x v="4"/>
    <s v="Ross DeVincentis"/>
    <x v="2"/>
    <x v="32"/>
    <n v="44312"/>
    <s v="OFF-FA-10000621"/>
    <x v="1"/>
    <s v="Fasteners"/>
    <s v="OIC Colored Binder Clips, Assorted Sizes"/>
    <n v="41000"/>
    <x v="4"/>
    <x v="324"/>
    <n v="0.2"/>
    <n v="49200"/>
    <n v="196800"/>
  </r>
  <r>
    <n v="4161"/>
    <s v="CA-2017-153227"/>
    <d v="2017-12-04T00:00:00"/>
    <x v="3"/>
    <x v="4"/>
    <x v="18"/>
    <x v="1"/>
    <x v="0"/>
    <s v="Chris Selesnick"/>
    <x v="1"/>
    <x v="0"/>
    <n v="90032"/>
    <s v="OFF-PA-10001838"/>
    <x v="1"/>
    <s v="Paper"/>
    <s v="Adams Telephone Message Book W/Dividers/Space For Phone Numbers, 5 1/4&quot;X8 1/2&quot;, 300/Messages"/>
    <n v="6000"/>
    <x v="0"/>
    <x v="92"/>
    <n v="0"/>
    <n v="0"/>
    <n v="12000"/>
  </r>
  <r>
    <n v="4162"/>
    <s v="CA-2017-110625"/>
    <d v="2017-12-23T00:00:00"/>
    <x v="3"/>
    <x v="4"/>
    <x v="27"/>
    <x v="4"/>
    <x v="0"/>
    <s v="Julia Barnett"/>
    <x v="2"/>
    <x v="8"/>
    <n v="6810"/>
    <s v="FUR-FU-10001473"/>
    <x v="0"/>
    <s v="Furnishings"/>
    <s v="DAX Wood Document Frame"/>
    <n v="28000"/>
    <x v="0"/>
    <x v="71"/>
    <n v="0"/>
    <n v="0"/>
    <n v="56000"/>
  </r>
  <r>
    <n v="4163"/>
    <s v="CA-2016-142594"/>
    <d v="2016-12-01T00:00:00"/>
    <x v="0"/>
    <x v="4"/>
    <x v="26"/>
    <x v="1"/>
    <x v="0"/>
    <s v="Eva Jacobs"/>
    <x v="0"/>
    <x v="18"/>
    <n v="2038"/>
    <s v="TEC-PH-10000193"/>
    <x v="2"/>
    <s v="Phones"/>
    <s v="Jensen SMPS-640 - speaker phone"/>
    <n v="138000"/>
    <x v="3"/>
    <x v="438"/>
    <n v="0"/>
    <n v="0"/>
    <n v="414000"/>
  </r>
  <r>
    <n v="4164"/>
    <s v="CA-2014-152254"/>
    <d v="2014-06-30T00:00:00"/>
    <x v="2"/>
    <x v="1"/>
    <x v="17"/>
    <x v="2"/>
    <x v="0"/>
    <s v="Brian DeCherney"/>
    <x v="0"/>
    <x v="1"/>
    <n v="28403"/>
    <s v="OFF-PA-10001144"/>
    <x v="1"/>
    <s v="Paper"/>
    <s v="Xerox 1913"/>
    <n v="167000"/>
    <x v="2"/>
    <x v="1141"/>
    <n v="0.2"/>
    <n v="233800"/>
    <n v="935200"/>
  </r>
  <r>
    <n v="4165"/>
    <s v="US-2014-120236"/>
    <d v="2014-09-03T00:00:00"/>
    <x v="2"/>
    <x v="8"/>
    <x v="21"/>
    <x v="2"/>
    <x v="1"/>
    <s v="Mathew Reese"/>
    <x v="2"/>
    <x v="16"/>
    <n v="77095"/>
    <s v="OFF-BI-10004099"/>
    <x v="1"/>
    <s v="Binders"/>
    <s v="GBC VeloBinder Strips"/>
    <n v="16000"/>
    <x v="1"/>
    <x v="191"/>
    <n v="0.8"/>
    <n v="64000"/>
    <n v="16000"/>
  </r>
  <r>
    <n v="4166"/>
    <s v="CA-2017-120061"/>
    <d v="2017-11-02T00:00:00"/>
    <x v="3"/>
    <x v="0"/>
    <x v="28"/>
    <x v="2"/>
    <x v="4"/>
    <s v="Sharelle Roach"/>
    <x v="2"/>
    <x v="20"/>
    <n v="45503"/>
    <s v="FUR-CH-10001973"/>
    <x v="0"/>
    <s v="Chairs"/>
    <s v="Office Star Flex Back Scooter Chair with White Frame"/>
    <n v="234000"/>
    <x v="0"/>
    <x v="45"/>
    <n v="0.3"/>
    <n v="140400"/>
    <n v="327600"/>
  </r>
  <r>
    <n v="4167"/>
    <s v="CA-2015-133837"/>
    <d v="2015-04-13T00:00:00"/>
    <x v="1"/>
    <x v="3"/>
    <x v="7"/>
    <x v="2"/>
    <x v="0"/>
    <s v="Thea Hendricks"/>
    <x v="0"/>
    <x v="30"/>
    <n v="85301"/>
    <s v="OFF-ST-10000344"/>
    <x v="1"/>
    <s v="Storage"/>
    <s v="Neat Ideas Personal Hanging Folder Files, Black"/>
    <n v="11000"/>
    <x v="8"/>
    <x v="296"/>
    <n v="0.2"/>
    <n v="2200"/>
    <n v="8800"/>
  </r>
  <r>
    <n v="4168"/>
    <s v="CA-2015-110814"/>
    <d v="2015-12-05T00:00:00"/>
    <x v="1"/>
    <x v="4"/>
    <x v="5"/>
    <x v="3"/>
    <x v="0"/>
    <s v="Brian Derr"/>
    <x v="0"/>
    <x v="8"/>
    <n v="10009"/>
    <s v="OFF-BI-10002026"/>
    <x v="1"/>
    <s v="Binders"/>
    <s v="Avery Arch Ring Binders"/>
    <n v="233000"/>
    <x v="1"/>
    <x v="685"/>
    <n v="0.2"/>
    <n v="233000"/>
    <n v="932000"/>
  </r>
  <r>
    <n v="4169"/>
    <s v="CA-2016-154067"/>
    <d v="2016-02-01T00:00:00"/>
    <x v="0"/>
    <x v="11"/>
    <x v="26"/>
    <x v="3"/>
    <x v="4"/>
    <s v="Suzanne McNair"/>
    <x v="1"/>
    <x v="36"/>
    <n v="90036"/>
    <s v="OFF-PA-10002254"/>
    <x v="1"/>
    <s v="Paper"/>
    <s v="Xerox 1883"/>
    <n v="27000"/>
    <x v="6"/>
    <x v="138"/>
    <n v="0"/>
    <n v="0"/>
    <n v="108000"/>
  </r>
  <r>
    <n v="4170"/>
    <s v="CA-2017-140480"/>
    <d v="2017-07-08T00:00:00"/>
    <x v="3"/>
    <x v="7"/>
    <x v="0"/>
    <x v="0"/>
    <x v="0"/>
    <s v="Harold Engle"/>
    <x v="1"/>
    <x v="4"/>
    <n v="19711"/>
    <s v="FUR-FU-10003247"/>
    <x v="0"/>
    <s v="Furnishings"/>
    <s v="36X48 HARDFLOOR CHAIRMAT"/>
    <n v="42000"/>
    <x v="6"/>
    <x v="173"/>
    <n v="0"/>
    <n v="0"/>
    <n v="168000"/>
  </r>
  <r>
    <n v="4171"/>
    <s v="CA-2015-134082"/>
    <d v="2015-12-11T00:00:00"/>
    <x v="1"/>
    <x v="4"/>
    <x v="2"/>
    <x v="3"/>
    <x v="4"/>
    <s v="Jim Kriz"/>
    <x v="2"/>
    <x v="21"/>
    <n v="92404"/>
    <s v="OFF-BI-10004230"/>
    <x v="1"/>
    <s v="Binders"/>
    <s v="GBC Recycled Grain Textured Covers"/>
    <n v="83000"/>
    <x v="6"/>
    <x v="1142"/>
    <n v="0.2"/>
    <n v="66400"/>
    <n v="265600"/>
  </r>
  <r>
    <n v="4172"/>
    <s v="CA-2016-130820"/>
    <d v="2016-11-15T00:00:00"/>
    <x v="0"/>
    <x v="0"/>
    <x v="4"/>
    <x v="2"/>
    <x v="2"/>
    <s v="Odella Nelson"/>
    <x v="1"/>
    <x v="23"/>
    <n v="27217"/>
    <s v="FUR-TA-10001768"/>
    <x v="0"/>
    <s v="Tables"/>
    <s v="Hon Racetrack Conference Tables"/>
    <n v="788000"/>
    <x v="6"/>
    <x v="1143"/>
    <n v="0.4"/>
    <n v="1260800"/>
    <n v="1891200"/>
  </r>
  <r>
    <n v="4173"/>
    <s v="CA-2016-159765"/>
    <d v="2016-05-09T00:00:00"/>
    <x v="0"/>
    <x v="5"/>
    <x v="3"/>
    <x v="3"/>
    <x v="4"/>
    <s v="Thea Hendricks"/>
    <x v="0"/>
    <x v="11"/>
    <n v="24153"/>
    <s v="OFF-AR-10003514"/>
    <x v="1"/>
    <s v="Art"/>
    <s v="4009 Highlighters by Sanford"/>
    <n v="10000"/>
    <x v="2"/>
    <x v="148"/>
    <n v="0"/>
    <n v="0"/>
    <n v="70000"/>
  </r>
  <r>
    <n v="4174"/>
    <s v="CA-2017-132290"/>
    <d v="2017-03-10T00:00:00"/>
    <x v="3"/>
    <x v="10"/>
    <x v="13"/>
    <x v="3"/>
    <x v="0"/>
    <s v="Maribeth Dona"/>
    <x v="0"/>
    <x v="25"/>
    <n v="75217"/>
    <s v="FUR-TA-10002228"/>
    <x v="0"/>
    <s v="Tables"/>
    <s v="Bevis Traditional Conference Table Top, Plinth Base"/>
    <n v="701000"/>
    <x v="6"/>
    <x v="1144"/>
    <n v="0.3"/>
    <n v="841200"/>
    <n v="1962800"/>
  </r>
  <r>
    <n v="4175"/>
    <s v="CA-2016-147109"/>
    <d v="2016-12-17T00:00:00"/>
    <x v="0"/>
    <x v="4"/>
    <x v="11"/>
    <x v="1"/>
    <x v="3"/>
    <s v="Adam Hart"/>
    <x v="1"/>
    <x v="32"/>
    <n v="76017"/>
    <s v="OFF-PA-10001972"/>
    <x v="1"/>
    <s v="Paper"/>
    <s v="Xerox 214"/>
    <n v="7000"/>
    <x v="11"/>
    <x v="148"/>
    <n v="0.2"/>
    <n v="14000"/>
    <n v="56000"/>
  </r>
  <r>
    <n v="4176"/>
    <s v="CA-2017-107265"/>
    <d v="2017-04-06T00:00:00"/>
    <x v="3"/>
    <x v="3"/>
    <x v="24"/>
    <x v="0"/>
    <x v="0"/>
    <s v="Max Ludwig"/>
    <x v="2"/>
    <x v="23"/>
    <n v="52302"/>
    <s v="OFF-PA-10000474"/>
    <x v="1"/>
    <s v="Paper"/>
    <s v="Easy-staple paper"/>
    <n v="142000"/>
    <x v="3"/>
    <x v="908"/>
    <n v="0"/>
    <n v="0"/>
    <n v="426000"/>
  </r>
  <r>
    <n v="4177"/>
    <s v="CA-2017-118199"/>
    <d v="2017-05-09T00:00:00"/>
    <x v="3"/>
    <x v="5"/>
    <x v="3"/>
    <x v="3"/>
    <x v="0"/>
    <s v="Laurel Beltran"/>
    <x v="2"/>
    <x v="23"/>
    <n v="98105"/>
    <s v="OFF-BI-10004330"/>
    <x v="1"/>
    <s v="Binders"/>
    <s v="GBC Velobind Prepunched Cover Sets, Regency Series"/>
    <n v="89000"/>
    <x v="1"/>
    <x v="1145"/>
    <n v="0.2"/>
    <n v="89000"/>
    <n v="356000"/>
  </r>
  <r>
    <n v="4178"/>
    <s v="CA-2017-150091"/>
    <d v="2017-10-12T00:00:00"/>
    <x v="3"/>
    <x v="2"/>
    <x v="1"/>
    <x v="0"/>
    <x v="0"/>
    <s v="Nora Paige"/>
    <x v="0"/>
    <x v="32"/>
    <n v="8701"/>
    <s v="TEC-AC-10002167"/>
    <x v="2"/>
    <s v="Accessories"/>
    <s v="Imation 8gb Micro Traveldrive Usb 2.0 Flash Drive"/>
    <n v="45000"/>
    <x v="3"/>
    <x v="23"/>
    <n v="0"/>
    <n v="0"/>
    <n v="135000"/>
  </r>
  <r>
    <n v="4179"/>
    <s v="CA-2016-137652"/>
    <d v="2016-08-28T00:00:00"/>
    <x v="0"/>
    <x v="6"/>
    <x v="22"/>
    <x v="0"/>
    <x v="0"/>
    <s v="Edward Becker"/>
    <x v="1"/>
    <x v="25"/>
    <n v="45231"/>
    <s v="OFF-BI-10004099"/>
    <x v="1"/>
    <s v="Binders"/>
    <s v="GBC VeloBinder Strips"/>
    <n v="16000"/>
    <x v="7"/>
    <x v="562"/>
    <n v="0.7"/>
    <n v="89600"/>
    <n v="38400"/>
  </r>
  <r>
    <n v="4180"/>
    <s v="CA-2015-128356"/>
    <d v="2015-10-02T00:00:00"/>
    <x v="1"/>
    <x v="2"/>
    <x v="28"/>
    <x v="0"/>
    <x v="4"/>
    <s v="Resi Pölking"/>
    <x v="0"/>
    <x v="34"/>
    <n v="80229"/>
    <s v="OFF-SU-10004290"/>
    <x v="1"/>
    <s v="Supplies"/>
    <s v="Acme Design Line 8&quot; Stainless Steel Bent Scissors w/Champagne Handles, 3-1/8&quot; Cut"/>
    <n v="28000"/>
    <x v="0"/>
    <x v="71"/>
    <n v="0.2"/>
    <n v="11200"/>
    <n v="44800"/>
  </r>
  <r>
    <n v="4181"/>
    <s v="CA-2017-167017"/>
    <d v="2017-11-23T00:00:00"/>
    <x v="3"/>
    <x v="0"/>
    <x v="27"/>
    <x v="2"/>
    <x v="4"/>
    <s v="Dan Campbell"/>
    <x v="0"/>
    <x v="18"/>
    <n v="48066"/>
    <s v="OFF-SU-10001935"/>
    <x v="1"/>
    <s v="Supplies"/>
    <s v="Staple remover"/>
    <n v="2000"/>
    <x v="0"/>
    <x v="75"/>
    <n v="0"/>
    <n v="0"/>
    <n v="4000"/>
  </r>
  <r>
    <n v="4182"/>
    <s v="US-2017-132220"/>
    <d v="2017-11-12T00:00:00"/>
    <x v="3"/>
    <x v="0"/>
    <x v="1"/>
    <x v="2"/>
    <x v="0"/>
    <s v="Don Jones"/>
    <x v="1"/>
    <x v="30"/>
    <n v="85281"/>
    <s v="TEC-AC-10004227"/>
    <x v="2"/>
    <s v="Accessories"/>
    <s v="SanDisk Ultra 16 GB MicroSDHC Class 10 Memory Card"/>
    <n v="13000"/>
    <x v="4"/>
    <x v="359"/>
    <n v="0.2"/>
    <n v="15600"/>
    <n v="62400"/>
  </r>
  <r>
    <n v="4183"/>
    <s v="CA-2016-118129"/>
    <d v="2016-12-19T00:00:00"/>
    <x v="0"/>
    <x v="4"/>
    <x v="12"/>
    <x v="3"/>
    <x v="0"/>
    <s v="Clay Ludtke"/>
    <x v="0"/>
    <x v="2"/>
    <n v="19601"/>
    <s v="FUR-FU-10004904"/>
    <x v="0"/>
    <s v="Furnishings"/>
    <s v="Eldon &quot;L&quot; Workstation Diamond Chairmat"/>
    <n v="152000"/>
    <x v="1"/>
    <x v="217"/>
    <n v="0.2"/>
    <n v="152000"/>
    <n v="608000"/>
  </r>
  <r>
    <n v="4184"/>
    <s v="US-2014-113124"/>
    <d v="2014-03-30T00:00:00"/>
    <x v="2"/>
    <x v="10"/>
    <x v="17"/>
    <x v="1"/>
    <x v="4"/>
    <s v="Nat Carroll"/>
    <x v="0"/>
    <x v="33"/>
    <n v="55124"/>
    <s v="OFF-ST-10001511"/>
    <x v="1"/>
    <s v="Storage"/>
    <s v="Space Solutions Commercial Steel Shelving"/>
    <n v="130000"/>
    <x v="0"/>
    <x v="157"/>
    <n v="0"/>
    <n v="0"/>
    <n v="260000"/>
  </r>
  <r>
    <n v="4185"/>
    <s v="CA-2017-155621"/>
    <d v="2017-11-08T00:00:00"/>
    <x v="3"/>
    <x v="0"/>
    <x v="0"/>
    <x v="0"/>
    <x v="0"/>
    <s v="Kean Nguyen"/>
    <x v="1"/>
    <x v="12"/>
    <n v="21215"/>
    <s v="FUR-FU-10003535"/>
    <x v="0"/>
    <s v="Furnishings"/>
    <s v="Howard Miller Distant Time Traveler Alarm Clock"/>
    <n v="22000"/>
    <x v="11"/>
    <x v="328"/>
    <n v="0"/>
    <n v="0"/>
    <n v="220000"/>
  </r>
  <r>
    <n v="4186"/>
    <s v="US-2014-127635"/>
    <d v="2014-09-14T00:00:00"/>
    <x v="2"/>
    <x v="8"/>
    <x v="19"/>
    <x v="0"/>
    <x v="0"/>
    <s v="Scott Cohen"/>
    <x v="1"/>
    <x v="10"/>
    <n v="78415"/>
    <s v="OFF-FA-10000053"/>
    <x v="1"/>
    <s v="Fasteners"/>
    <s v="Revere Boxed Rubber Bands by Revere"/>
    <n v="6000"/>
    <x v="6"/>
    <x v="13"/>
    <n v="0.2"/>
    <n v="4800"/>
    <n v="19200"/>
  </r>
  <r>
    <n v="4187"/>
    <s v="CA-2015-151470"/>
    <d v="2015-09-20T00:00:00"/>
    <x v="1"/>
    <x v="8"/>
    <x v="14"/>
    <x v="1"/>
    <x v="4"/>
    <s v="Anne McFarland"/>
    <x v="0"/>
    <x v="26"/>
    <n v="89115"/>
    <s v="OFF-BI-10004040"/>
    <x v="1"/>
    <s v="Binders"/>
    <s v="Wilson Jones Impact Binders"/>
    <n v="6000"/>
    <x v="10"/>
    <x v="84"/>
    <n v="0.2"/>
    <n v="13200"/>
    <n v="52800"/>
  </r>
  <r>
    <n v="4188"/>
    <s v="CA-2015-112823"/>
    <d v="2015-12-10T00:00:00"/>
    <x v="1"/>
    <x v="4"/>
    <x v="13"/>
    <x v="0"/>
    <x v="4"/>
    <s v="Ryan Akin"/>
    <x v="0"/>
    <x v="17"/>
    <n v="44105"/>
    <s v="TEC-AC-10002550"/>
    <x v="2"/>
    <s v="Accessories"/>
    <s v="Maxell 4.7GB DVD-RW 3/Pack"/>
    <n v="48000"/>
    <x v="0"/>
    <x v="47"/>
    <n v="0.2"/>
    <n v="19200"/>
    <n v="76800"/>
  </r>
  <r>
    <n v="4189"/>
    <s v="CA-2014-108861"/>
    <d v="2014-05-28T00:00:00"/>
    <x v="2"/>
    <x v="5"/>
    <x v="22"/>
    <x v="0"/>
    <x v="4"/>
    <s v="Magdelene Morse"/>
    <x v="0"/>
    <x v="13"/>
    <n v="98105"/>
    <s v="OFF-BI-10003876"/>
    <x v="1"/>
    <s v="Binders"/>
    <s v="Green Canvas Binder for 8-1/2&quot; x 14&quot; Sheets"/>
    <n v="129000"/>
    <x v="6"/>
    <x v="467"/>
    <n v="0.2"/>
    <n v="103200"/>
    <n v="412800"/>
  </r>
  <r>
    <n v="4190"/>
    <s v="CA-2017-114370"/>
    <d v="2017-03-14T00:00:00"/>
    <x v="3"/>
    <x v="10"/>
    <x v="19"/>
    <x v="1"/>
    <x v="0"/>
    <s v="Brad Norvell"/>
    <x v="1"/>
    <x v="1"/>
    <n v="60623"/>
    <s v="TEC-PH-10000213"/>
    <x v="2"/>
    <s v="Phones"/>
    <s v="Seidio BD2-HK3IPH5-BK DILEX Case and Holster Combo for Apple iPhone 5/5s - Black"/>
    <n v="174000"/>
    <x v="0"/>
    <x v="374"/>
    <n v="0.2"/>
    <n v="69600"/>
    <n v="278400"/>
  </r>
  <r>
    <n v="4191"/>
    <s v="CA-2016-158302"/>
    <d v="2016-12-08T00:00:00"/>
    <x v="0"/>
    <x v="4"/>
    <x v="0"/>
    <x v="0"/>
    <x v="4"/>
    <s v="Julia Barnett"/>
    <x v="2"/>
    <x v="3"/>
    <n v="43229"/>
    <s v="OFF-PA-10002615"/>
    <x v="1"/>
    <s v="Paper"/>
    <s v="Ampad Gold Fibre Wirebound Steno Books, 6&quot; x 9&quot;, Gregg Ruled"/>
    <n v="9000"/>
    <x v="3"/>
    <x v="60"/>
    <n v="0.2"/>
    <n v="5400"/>
    <n v="21600"/>
  </r>
  <r>
    <n v="4192"/>
    <s v="CA-2017-145779"/>
    <d v="2017-05-06T00:00:00"/>
    <x v="3"/>
    <x v="5"/>
    <x v="24"/>
    <x v="2"/>
    <x v="0"/>
    <s v="Doug Bickford"/>
    <x v="0"/>
    <x v="1"/>
    <n v="85705"/>
    <s v="OFF-PA-10002254"/>
    <x v="1"/>
    <s v="Paper"/>
    <s v="Xerox 1883"/>
    <n v="27000"/>
    <x v="6"/>
    <x v="138"/>
    <n v="0.2"/>
    <n v="21600"/>
    <n v="86400"/>
  </r>
  <r>
    <n v="4193"/>
    <s v="US-2016-155173"/>
    <d v="2016-03-06T00:00:00"/>
    <x v="0"/>
    <x v="10"/>
    <x v="24"/>
    <x v="1"/>
    <x v="0"/>
    <s v="Julia Barnett"/>
    <x v="2"/>
    <x v="0"/>
    <n v="19120"/>
    <s v="TEC-PH-10004586"/>
    <x v="2"/>
    <s v="Phones"/>
    <s v="Wilson SignalBoost 841262 DB PRO Amplifier Kit"/>
    <n v="864000"/>
    <x v="0"/>
    <x v="354"/>
    <n v="0.4"/>
    <n v="691200"/>
    <n v="1036800"/>
  </r>
  <r>
    <n v="4194"/>
    <s v="CA-2017-125451"/>
    <d v="2017-10-23T00:00:00"/>
    <x v="3"/>
    <x v="2"/>
    <x v="27"/>
    <x v="2"/>
    <x v="0"/>
    <s v="Adam Hart"/>
    <x v="1"/>
    <x v="21"/>
    <n v="2920"/>
    <s v="FUR-TA-10001039"/>
    <x v="0"/>
    <s v="Tables"/>
    <s v="KI Adjustable-Height Table"/>
    <n v="172000"/>
    <x v="6"/>
    <x v="1146"/>
    <n v="0.3"/>
    <n v="206400"/>
    <n v="481600"/>
  </r>
  <r>
    <n v="4195"/>
    <s v="CA-2014-131387"/>
    <d v="2014-04-28T00:00:00"/>
    <x v="2"/>
    <x v="3"/>
    <x v="22"/>
    <x v="0"/>
    <x v="0"/>
    <s v="Arianne Irving"/>
    <x v="0"/>
    <x v="10"/>
    <n v="94122"/>
    <s v="TEC-PH-10001459"/>
    <x v="2"/>
    <s v="Phones"/>
    <s v="Samsung Galaxy Mega 6.3"/>
    <n v="4368000"/>
    <x v="1"/>
    <x v="1147"/>
    <n v="0.2"/>
    <n v="4368000"/>
    <n v="17472000"/>
  </r>
  <r>
    <n v="4196"/>
    <s v="CA-2016-125087"/>
    <d v="2016-04-18T00:00:00"/>
    <x v="0"/>
    <x v="3"/>
    <x v="15"/>
    <x v="3"/>
    <x v="1"/>
    <s v="Thea Hudgings"/>
    <x v="1"/>
    <x v="3"/>
    <n v="77070"/>
    <s v="FUR-CH-10002880"/>
    <x v="0"/>
    <s v="Chairs"/>
    <s v="Global High-Back Leather Tilter, Burgundy"/>
    <n v="259000"/>
    <x v="6"/>
    <x v="471"/>
    <n v="0.3"/>
    <n v="310800"/>
    <n v="725200"/>
  </r>
  <r>
    <n v="4197"/>
    <s v="CA-2016-154081"/>
    <d v="2016-05-22T00:00:00"/>
    <x v="0"/>
    <x v="5"/>
    <x v="6"/>
    <x v="1"/>
    <x v="4"/>
    <s v="Jim Epp"/>
    <x v="1"/>
    <x v="6"/>
    <n v="90049"/>
    <s v="TEC-PH-10001918"/>
    <x v="2"/>
    <s v="Phones"/>
    <s v="Nortel Business Series Terminal T7208 Digital phone"/>
    <n v="445000"/>
    <x v="0"/>
    <x v="1148"/>
    <n v="0.2"/>
    <n v="178000"/>
    <n v="712000"/>
  </r>
  <r>
    <n v="4198"/>
    <s v="US-2017-118556"/>
    <d v="2017-05-28T00:00:00"/>
    <x v="3"/>
    <x v="5"/>
    <x v="22"/>
    <x v="1"/>
    <x v="4"/>
    <s v="Tiffany House"/>
    <x v="1"/>
    <x v="4"/>
    <n v="60653"/>
    <s v="FUR-CH-10001146"/>
    <x v="0"/>
    <s v="Chairs"/>
    <s v="Global Task Chair, Black"/>
    <n v="214000"/>
    <x v="3"/>
    <x v="490"/>
    <n v="0.3"/>
    <n v="192600"/>
    <n v="449400"/>
  </r>
  <r>
    <n v="4199"/>
    <s v="CA-2014-126200"/>
    <d v="2014-08-25T00:00:00"/>
    <x v="2"/>
    <x v="6"/>
    <x v="10"/>
    <x v="3"/>
    <x v="0"/>
    <s v="Joe Elijah"/>
    <x v="0"/>
    <x v="14"/>
    <n v="77070"/>
    <s v="OFF-BI-10002133"/>
    <x v="1"/>
    <s v="Binders"/>
    <s v="Wilson Jones Elliptical Ring 3 1/2&quot; Capacity Binders, 800 sheets"/>
    <n v="129000"/>
    <x v="3"/>
    <x v="784"/>
    <n v="0.8"/>
    <n v="309600"/>
    <n v="77400"/>
  </r>
  <r>
    <n v="4200"/>
    <s v="CA-2014-146500"/>
    <d v="2014-08-30T00:00:00"/>
    <x v="2"/>
    <x v="6"/>
    <x v="17"/>
    <x v="0"/>
    <x v="2"/>
    <s v="Annie Thurman"/>
    <x v="0"/>
    <x v="26"/>
    <n v="6010"/>
    <s v="OFF-BI-10002432"/>
    <x v="1"/>
    <s v="Binders"/>
    <s v="Wilson Jones Standard D-Ring Binders"/>
    <n v="9000"/>
    <x v="1"/>
    <x v="106"/>
    <n v="0"/>
    <n v="0"/>
    <n v="45000"/>
  </r>
  <r>
    <n v="4201"/>
    <s v="CA-2015-169537"/>
    <d v="2015-09-03T00:00:00"/>
    <x v="1"/>
    <x v="8"/>
    <x v="21"/>
    <x v="3"/>
    <x v="0"/>
    <s v="John Huston"/>
    <x v="0"/>
    <x v="13"/>
    <n v="49423"/>
    <s v="OFF-LA-10001982"/>
    <x v="1"/>
    <s v="Labels"/>
    <s v="Smead Alpha-Z Color-Coded Name Labels First Letter Starter Set"/>
    <n v="6000"/>
    <x v="0"/>
    <x v="92"/>
    <n v="0"/>
    <n v="0"/>
    <n v="12000"/>
  </r>
  <r>
    <n v="4202"/>
    <s v="CA-2014-100881"/>
    <d v="2014-03-28T00:00:00"/>
    <x v="2"/>
    <x v="10"/>
    <x v="22"/>
    <x v="3"/>
    <x v="0"/>
    <s v="Daniel Raglin"/>
    <x v="2"/>
    <x v="13"/>
    <n v="87105"/>
    <s v="TEC-PH-10003273"/>
    <x v="2"/>
    <s v="Phones"/>
    <s v="AT&amp;T TR1909W"/>
    <n v="504000"/>
    <x v="3"/>
    <x v="124"/>
    <n v="0.2"/>
    <n v="302400"/>
    <n v="1209600"/>
  </r>
  <r>
    <n v="4203"/>
    <s v="CA-2015-144043"/>
    <d v="2015-05-10T00:00:00"/>
    <x v="1"/>
    <x v="5"/>
    <x v="13"/>
    <x v="0"/>
    <x v="0"/>
    <s v="Alan Barnes"/>
    <x v="0"/>
    <x v="35"/>
    <n v="80027"/>
    <s v="TEC-AC-10002718"/>
    <x v="2"/>
    <s v="Accessories"/>
    <s v="Belkin Standard 104 key USB Keyboard"/>
    <n v="12000"/>
    <x v="6"/>
    <x v="4"/>
    <n v="0.2"/>
    <n v="9600"/>
    <n v="38400"/>
  </r>
  <r>
    <n v="4204"/>
    <s v="CA-2015-116512"/>
    <d v="2015-04-09T00:00:00"/>
    <x v="1"/>
    <x v="3"/>
    <x v="3"/>
    <x v="2"/>
    <x v="4"/>
    <s v="Mick Crebagga"/>
    <x v="0"/>
    <x v="35"/>
    <n v="10024"/>
    <s v="OFF-ST-10001505"/>
    <x v="1"/>
    <s v="Storage"/>
    <s v="Perma STOR-ALL Hanging File Box, 13 1/8&quot;W x 12 1/4&quot;D x 10 1/2&quot;H"/>
    <n v="6000"/>
    <x v="3"/>
    <x v="9"/>
    <n v="0"/>
    <n v="0"/>
    <n v="18000"/>
  </r>
  <r>
    <n v="4205"/>
    <s v="CA-2015-101000"/>
    <d v="2015-04-09T00:00:00"/>
    <x v="1"/>
    <x v="3"/>
    <x v="3"/>
    <x v="0"/>
    <x v="1"/>
    <s v="Ivan Gibson"/>
    <x v="0"/>
    <x v="24"/>
    <n v="6360"/>
    <s v="OFF-AP-10000179"/>
    <x v="1"/>
    <s v="Appliances"/>
    <s v="Honeywell Enviracaire Portable HEPA Air Cleaner for up to 10 x 16 Room"/>
    <n v="395000"/>
    <x v="3"/>
    <x v="1149"/>
    <n v="0"/>
    <n v="0"/>
    <n v="1185000"/>
  </r>
  <r>
    <n v="4206"/>
    <s v="CA-2016-168557"/>
    <d v="2016-09-19T00:00:00"/>
    <x v="0"/>
    <x v="8"/>
    <x v="12"/>
    <x v="1"/>
    <x v="3"/>
    <s v="Frank Hawley"/>
    <x v="1"/>
    <x v="13"/>
    <n v="94122"/>
    <s v="OFF-BI-10002309"/>
    <x v="1"/>
    <s v="Binders"/>
    <s v="Avery Heavy-Duty EZD  Binder With Locking Rings"/>
    <n v="23000"/>
    <x v="0"/>
    <x v="170"/>
    <n v="0.2"/>
    <n v="9200"/>
    <n v="36800"/>
  </r>
  <r>
    <n v="4207"/>
    <s v="US-2016-164196"/>
    <d v="2016-11-11T00:00:00"/>
    <x v="0"/>
    <x v="0"/>
    <x v="2"/>
    <x v="2"/>
    <x v="0"/>
    <s v="Alejandro Savely"/>
    <x v="1"/>
    <x v="18"/>
    <n v="46060"/>
    <s v="FUR-TA-10001950"/>
    <x v="0"/>
    <s v="Tables"/>
    <s v="Balt Solid Wood Round Tables"/>
    <n v="893000"/>
    <x v="4"/>
    <x v="1150"/>
    <n v="0"/>
    <n v="0"/>
    <n v="5358000"/>
  </r>
  <r>
    <n v="4208"/>
    <s v="US-2017-132031"/>
    <d v="2017-04-23T00:00:00"/>
    <x v="3"/>
    <x v="3"/>
    <x v="27"/>
    <x v="2"/>
    <x v="0"/>
    <s v="Parhena Norris"/>
    <x v="2"/>
    <x v="22"/>
    <n v="37042"/>
    <s v="FUR-BO-10001972"/>
    <x v="0"/>
    <s v="Bookcases"/>
    <s v="O'Sullivan 4-Shelf Bookcase in Odessa Pine"/>
    <n v="242000"/>
    <x v="6"/>
    <x v="832"/>
    <n v="0.2"/>
    <n v="193600"/>
    <n v="774400"/>
  </r>
  <r>
    <n v="4209"/>
    <s v="CA-2015-169733"/>
    <d v="2015-10-22T00:00:00"/>
    <x v="1"/>
    <x v="2"/>
    <x v="6"/>
    <x v="1"/>
    <x v="0"/>
    <s v="Gene McClure"/>
    <x v="0"/>
    <x v="14"/>
    <n v="33021"/>
    <s v="OFF-ST-10000876"/>
    <x v="1"/>
    <s v="Storage"/>
    <s v="Eldon Simplefile Box Office"/>
    <n v="88000"/>
    <x v="8"/>
    <x v="340"/>
    <n v="0.2"/>
    <n v="17600"/>
    <n v="70400"/>
  </r>
  <r>
    <n v="4210"/>
    <s v="CA-2017-169404"/>
    <d v="2017-04-09T00:00:00"/>
    <x v="3"/>
    <x v="3"/>
    <x v="3"/>
    <x v="1"/>
    <x v="1"/>
    <s v="Noah Childs"/>
    <x v="1"/>
    <x v="28"/>
    <n v="17403"/>
    <s v="OFF-BI-10004492"/>
    <x v="1"/>
    <s v="Binders"/>
    <s v="Tuf-Vin Binders"/>
    <n v="76000"/>
    <x v="6"/>
    <x v="995"/>
    <n v="0.7"/>
    <n v="212800"/>
    <n v="91200"/>
  </r>
  <r>
    <n v="4211"/>
    <s v="CA-2017-134880"/>
    <d v="2017-10-27T00:00:00"/>
    <x v="3"/>
    <x v="2"/>
    <x v="8"/>
    <x v="3"/>
    <x v="0"/>
    <s v="Tamara Willingham"/>
    <x v="2"/>
    <x v="13"/>
    <n v="85204"/>
    <s v="OFF-PA-10004039"/>
    <x v="1"/>
    <s v="Paper"/>
    <s v="Xerox 1882"/>
    <n v="90000"/>
    <x v="8"/>
    <x v="15"/>
    <n v="0.2"/>
    <n v="18000"/>
    <n v="72000"/>
  </r>
  <r>
    <n v="4212"/>
    <s v="CA-2015-145758"/>
    <d v="2015-10-30T00:00:00"/>
    <x v="1"/>
    <x v="2"/>
    <x v="17"/>
    <x v="3"/>
    <x v="4"/>
    <s v="Barry Französisch"/>
    <x v="1"/>
    <x v="9"/>
    <n v="10024"/>
    <s v="TEC-MA-10004552"/>
    <x v="2"/>
    <s v="Machines"/>
    <s v="Star Micronics TSP100 TSP143LAN Receipt Printer"/>
    <n v="1036000"/>
    <x v="6"/>
    <x v="1151"/>
    <n v="0"/>
    <n v="0"/>
    <n v="4144000"/>
  </r>
  <r>
    <n v="4213"/>
    <s v="CA-2017-158736"/>
    <d v="2017-12-18T00:00:00"/>
    <x v="3"/>
    <x v="4"/>
    <x v="15"/>
    <x v="3"/>
    <x v="0"/>
    <s v="Tonja Turnell"/>
    <x v="2"/>
    <x v="22"/>
    <n v="94110"/>
    <s v="OFF-AR-10002578"/>
    <x v="1"/>
    <s v="Art"/>
    <s v="Newell 335"/>
    <n v="6000"/>
    <x v="0"/>
    <x v="92"/>
    <n v="0"/>
    <n v="0"/>
    <n v="12000"/>
  </r>
  <r>
    <n v="4214"/>
    <s v="US-2016-119270"/>
    <d v="2016-03-12T00:00:00"/>
    <x v="0"/>
    <x v="10"/>
    <x v="1"/>
    <x v="1"/>
    <x v="0"/>
    <s v="Scot Wooten"/>
    <x v="0"/>
    <x v="3"/>
    <n v="90036"/>
    <s v="OFF-PA-10004022"/>
    <x v="1"/>
    <s v="Paper"/>
    <s v="Hammermill Color Copier Paper (28Lb. and 96 Bright)"/>
    <n v="10000"/>
    <x v="0"/>
    <x v="40"/>
    <n v="0"/>
    <n v="0"/>
    <n v="20000"/>
  </r>
  <r>
    <n v="4215"/>
    <s v="CA-2014-109890"/>
    <d v="2014-07-21T00:00:00"/>
    <x v="2"/>
    <x v="7"/>
    <x v="30"/>
    <x v="1"/>
    <x v="0"/>
    <s v="Patrick Gardner"/>
    <x v="0"/>
    <x v="4"/>
    <n v="68104"/>
    <s v="TEC-PH-10004100"/>
    <x v="2"/>
    <s v="Phones"/>
    <s v="Griffin GC17055 Auxiliary Audio Cable"/>
    <n v="58000"/>
    <x v="0"/>
    <x v="1152"/>
    <n v="0"/>
    <n v="0"/>
    <n v="116000"/>
  </r>
  <r>
    <n v="4216"/>
    <s v="CA-2016-138583"/>
    <d v="2016-05-24T00:00:00"/>
    <x v="0"/>
    <x v="5"/>
    <x v="16"/>
    <x v="1"/>
    <x v="4"/>
    <s v="Dennis Pardue"/>
    <x v="2"/>
    <x v="29"/>
    <n v="19120"/>
    <s v="OFF-AR-10001860"/>
    <x v="1"/>
    <s v="Art"/>
    <s v="BIC Liqua Brite Liner"/>
    <n v="39000"/>
    <x v="3"/>
    <x v="102"/>
    <n v="0.2"/>
    <n v="23400"/>
    <n v="93600"/>
  </r>
  <r>
    <n v="4217"/>
    <s v="US-2017-118535"/>
    <d v="2017-02-11T00:00:00"/>
    <x v="3"/>
    <x v="11"/>
    <x v="2"/>
    <x v="1"/>
    <x v="1"/>
    <s v="Don Jones"/>
    <x v="1"/>
    <x v="14"/>
    <n v="10024"/>
    <s v="OFF-LA-10001297"/>
    <x v="1"/>
    <s v="Labels"/>
    <s v="Avery 473"/>
    <n v="21000"/>
    <x v="0"/>
    <x v="90"/>
    <n v="0"/>
    <n v="0"/>
    <n v="42000"/>
  </r>
  <r>
    <n v="4218"/>
    <s v="CA-2016-126284"/>
    <d v="2016-09-20T00:00:00"/>
    <x v="0"/>
    <x v="8"/>
    <x v="14"/>
    <x v="2"/>
    <x v="3"/>
    <s v="Edward Nazzal"/>
    <x v="0"/>
    <x v="6"/>
    <n v="49505"/>
    <s v="OFF-BI-10004828"/>
    <x v="1"/>
    <s v="Binders"/>
    <s v="GBC Poly Designer Binding Covers"/>
    <n v="41000"/>
    <x v="1"/>
    <x v="807"/>
    <n v="0"/>
    <n v="0"/>
    <n v="205000"/>
  </r>
  <r>
    <n v="4219"/>
    <s v="CA-2017-142391"/>
    <d v="2017-09-24T00:00:00"/>
    <x v="3"/>
    <x v="8"/>
    <x v="16"/>
    <x v="0"/>
    <x v="0"/>
    <s v="Philip Brown"/>
    <x v="0"/>
    <x v="32"/>
    <n v="98115"/>
    <s v="FUR-FU-10002759"/>
    <x v="0"/>
    <s v="Furnishings"/>
    <s v="12-1/2 Diameter Round Wall Clock"/>
    <n v="24000"/>
    <x v="11"/>
    <x v="139"/>
    <n v="0"/>
    <n v="0"/>
    <n v="240000"/>
  </r>
  <r>
    <n v="4220"/>
    <s v="CA-2017-124716"/>
    <d v="2017-03-27T00:00:00"/>
    <x v="3"/>
    <x v="10"/>
    <x v="8"/>
    <x v="2"/>
    <x v="0"/>
    <s v="Brendan Dodson"/>
    <x v="2"/>
    <x v="11"/>
    <n v="93727"/>
    <s v="OFF-PA-10000740"/>
    <x v="1"/>
    <s v="Paper"/>
    <s v="Xerox 1982"/>
    <n v="46000"/>
    <x v="0"/>
    <x v="21"/>
    <n v="0"/>
    <n v="0"/>
    <n v="92000"/>
  </r>
  <r>
    <n v="4221"/>
    <s v="CA-2016-158841"/>
    <d v="2016-02-02T00:00:00"/>
    <x v="0"/>
    <x v="11"/>
    <x v="28"/>
    <x v="3"/>
    <x v="4"/>
    <s v="Sanjit Engle"/>
    <x v="0"/>
    <x v="25"/>
    <n v="22204"/>
    <s v="TEC-MA-10001127"/>
    <x v="2"/>
    <s v="Machines"/>
    <s v="HP Designjet T520 Inkjet Large Format Printer - 24&quot; Color"/>
    <n v="7000000"/>
    <x v="1"/>
    <x v="1153"/>
    <n v="0"/>
    <n v="0"/>
    <n v="35000000"/>
  </r>
  <r>
    <n v="4222"/>
    <s v="CA-2017-106824"/>
    <d v="2017-07-07T00:00:00"/>
    <x v="3"/>
    <x v="7"/>
    <x v="29"/>
    <x v="3"/>
    <x v="0"/>
    <s v="Annie Thurman"/>
    <x v="0"/>
    <x v="27"/>
    <n v="90049"/>
    <s v="OFF-FA-10001135"/>
    <x v="1"/>
    <s v="Fasteners"/>
    <s v="Brites Rubber Bands, 1 1/2 oz. Box"/>
    <n v="6000"/>
    <x v="3"/>
    <x v="9"/>
    <n v="0"/>
    <n v="0"/>
    <n v="18000"/>
  </r>
  <r>
    <n v="4223"/>
    <s v="CA-2015-109190"/>
    <d v="2015-10-23T00:00:00"/>
    <x v="1"/>
    <x v="2"/>
    <x v="27"/>
    <x v="1"/>
    <x v="0"/>
    <s v="Craig Carroll"/>
    <x v="0"/>
    <x v="13"/>
    <n v="79424"/>
    <s v="OFF-PA-10000069"/>
    <x v="1"/>
    <s v="Paper"/>
    <s v="TOPS 4 x 6 Fluorescent Color Memo Sheets, 500 Sheets per Pack"/>
    <n v="61000"/>
    <x v="7"/>
    <x v="1076"/>
    <n v="0.2"/>
    <n v="97600"/>
    <n v="390400"/>
  </r>
  <r>
    <n v="4224"/>
    <s v="CA-2016-143154"/>
    <d v="2016-12-02T00:00:00"/>
    <x v="0"/>
    <x v="4"/>
    <x v="28"/>
    <x v="1"/>
    <x v="0"/>
    <s v="Alan Schoenberger"/>
    <x v="1"/>
    <x v="20"/>
    <n v="80501"/>
    <s v="TEC-AC-10002942"/>
    <x v="2"/>
    <s v="Accessories"/>
    <s v="WD My Passport Ultra 1TB Portable External Hard Drive"/>
    <n v="166000"/>
    <x v="3"/>
    <x v="797"/>
    <n v="0.2"/>
    <n v="99600"/>
    <n v="398400"/>
  </r>
  <r>
    <n v="4225"/>
    <s v="CA-2014-169061"/>
    <d v="2014-03-05T00:00:00"/>
    <x v="2"/>
    <x v="10"/>
    <x v="5"/>
    <x v="2"/>
    <x v="0"/>
    <s v="Aimee Bixby"/>
    <x v="0"/>
    <x v="27"/>
    <n v="10701"/>
    <s v="OFF-AR-10000588"/>
    <x v="1"/>
    <s v="Art"/>
    <s v="Newell 345"/>
    <n v="60000"/>
    <x v="3"/>
    <x v="128"/>
    <n v="0"/>
    <n v="0"/>
    <n v="180000"/>
  </r>
  <r>
    <n v="4226"/>
    <s v="CA-2015-102316"/>
    <d v="2015-03-01T00:00:00"/>
    <x v="1"/>
    <x v="10"/>
    <x v="26"/>
    <x v="0"/>
    <x v="0"/>
    <s v="Dave Hallsten"/>
    <x v="1"/>
    <x v="33"/>
    <n v="90045"/>
    <s v="TEC-PH-10000376"/>
    <x v="2"/>
    <s v="Phones"/>
    <s v="Square Credit Card Reader"/>
    <n v="8000"/>
    <x v="0"/>
    <x v="78"/>
    <n v="0.2"/>
    <n v="3200"/>
    <n v="12800"/>
  </r>
  <r>
    <n v="4227"/>
    <s v="CA-2014-164903"/>
    <d v="2014-02-20T00:00:00"/>
    <x v="2"/>
    <x v="11"/>
    <x v="14"/>
    <x v="0"/>
    <x v="0"/>
    <s v="Steven Roelle"/>
    <x v="2"/>
    <x v="3"/>
    <n v="90049"/>
    <s v="OFF-PA-10003363"/>
    <x v="1"/>
    <s v="Paper"/>
    <s v="Xerox 204"/>
    <n v="13000"/>
    <x v="0"/>
    <x v="43"/>
    <n v="0"/>
    <n v="0"/>
    <n v="26000"/>
  </r>
  <r>
    <n v="4228"/>
    <s v="CA-2016-109400"/>
    <d v="2016-05-02T00:00:00"/>
    <x v="0"/>
    <x v="5"/>
    <x v="28"/>
    <x v="4"/>
    <x v="0"/>
    <s v="Nick Radford"/>
    <x v="0"/>
    <x v="15"/>
    <n v="79109"/>
    <s v="FUR-CH-10003298"/>
    <x v="0"/>
    <s v="Chairs"/>
    <s v="Office Star - Contemporary Task Swivel chair with Loop Arms, Charcoal"/>
    <n v="420000"/>
    <x v="6"/>
    <x v="339"/>
    <n v="0.3"/>
    <n v="504000"/>
    <n v="1176000"/>
  </r>
  <r>
    <n v="4229"/>
    <s v="CA-2016-130400"/>
    <d v="2016-03-08T00:00:00"/>
    <x v="0"/>
    <x v="10"/>
    <x v="0"/>
    <x v="0"/>
    <x v="4"/>
    <s v="Sanjit Jacobs"/>
    <x v="2"/>
    <x v="5"/>
    <n v="75217"/>
    <s v="OFF-BI-10001757"/>
    <x v="1"/>
    <s v="Binders"/>
    <s v="Pressboard Hanging Data Binders for Unburst Sheets"/>
    <n v="3000"/>
    <x v="5"/>
    <x v="60"/>
    <n v="0.8"/>
    <n v="21600"/>
    <n v="5400"/>
  </r>
  <r>
    <n v="4230"/>
    <s v="CA-2015-135853"/>
    <d v="2015-12-11T00:00:00"/>
    <x v="1"/>
    <x v="4"/>
    <x v="2"/>
    <x v="1"/>
    <x v="0"/>
    <s v="Cynthia Arntzen"/>
    <x v="0"/>
    <x v="33"/>
    <n v="48205"/>
    <s v="TEC-AC-10004761"/>
    <x v="2"/>
    <s v="Accessories"/>
    <s v="Maxell 4.7GB DVD+RW 3/Pack"/>
    <n v="32000"/>
    <x v="10"/>
    <x v="357"/>
    <n v="0"/>
    <n v="0"/>
    <n v="352000"/>
  </r>
  <r>
    <n v="4231"/>
    <s v="CA-2016-103359"/>
    <d v="2016-12-22T00:00:00"/>
    <x v="0"/>
    <x v="4"/>
    <x v="6"/>
    <x v="0"/>
    <x v="4"/>
    <s v="Lena Creighton"/>
    <x v="0"/>
    <x v="35"/>
    <n v="10035"/>
    <s v="OFF-BI-10004233"/>
    <x v="1"/>
    <s v="Binders"/>
    <s v="GBC Pre-Punched Binding Paper, Plastic, White, 8-1/2&quot; x 11&quot;"/>
    <n v="39000"/>
    <x v="0"/>
    <x v="359"/>
    <n v="0.2"/>
    <n v="15600"/>
    <n v="62400"/>
  </r>
  <r>
    <n v="4232"/>
    <s v="CA-2016-144645"/>
    <d v="2016-02-02T00:00:00"/>
    <x v="0"/>
    <x v="11"/>
    <x v="28"/>
    <x v="2"/>
    <x v="0"/>
    <s v="Noel Staavos"/>
    <x v="1"/>
    <x v="0"/>
    <n v="77041"/>
    <s v="FUR-FU-10003601"/>
    <x v="0"/>
    <s v="Furnishings"/>
    <s v="Deflect-o RollaMat Studded, Beveled Mat for Medium Pile Carpeting"/>
    <n v="517000"/>
    <x v="0"/>
    <x v="1154"/>
    <n v="0.6"/>
    <n v="620400"/>
    <n v="413600"/>
  </r>
  <r>
    <n v="4233"/>
    <s v="CA-2017-141614"/>
    <d v="2017-06-05T00:00:00"/>
    <x v="3"/>
    <x v="1"/>
    <x v="5"/>
    <x v="0"/>
    <x v="4"/>
    <s v="Noel Staavos"/>
    <x v="1"/>
    <x v="11"/>
    <n v="32839"/>
    <s v="OFF-PA-10002787"/>
    <x v="1"/>
    <s v="Paper"/>
    <s v="Xerox 227"/>
    <n v="7000"/>
    <x v="6"/>
    <x v="26"/>
    <n v="0.2"/>
    <n v="5600"/>
    <n v="22400"/>
  </r>
  <r>
    <n v="4234"/>
    <s v="CA-2015-122168"/>
    <d v="2015-08-21T00:00:00"/>
    <x v="1"/>
    <x v="6"/>
    <x v="30"/>
    <x v="3"/>
    <x v="0"/>
    <s v="Henry Goldwyn"/>
    <x v="1"/>
    <x v="8"/>
    <n v="41042"/>
    <s v="OFF-AR-10003602"/>
    <x v="1"/>
    <s v="Art"/>
    <s v="Quartet Omega Colored Chalk, 12/Pack"/>
    <n v="15000"/>
    <x v="3"/>
    <x v="106"/>
    <n v="0"/>
    <n v="0"/>
    <n v="45000"/>
  </r>
  <r>
    <n v="4235"/>
    <s v="CA-2016-132899"/>
    <d v="2016-04-07T00:00:00"/>
    <x v="0"/>
    <x v="3"/>
    <x v="29"/>
    <x v="3"/>
    <x v="2"/>
    <s v="Sarah Foster"/>
    <x v="0"/>
    <x v="19"/>
    <n v="10009"/>
    <s v="OFF-AR-10002833"/>
    <x v="1"/>
    <s v="Art"/>
    <s v="Newell 322"/>
    <n v="6000"/>
    <x v="0"/>
    <x v="92"/>
    <n v="0"/>
    <n v="0"/>
    <n v="12000"/>
  </r>
  <r>
    <n v="4236"/>
    <s v="CA-2017-149720"/>
    <d v="2017-06-04T00:00:00"/>
    <x v="3"/>
    <x v="1"/>
    <x v="18"/>
    <x v="1"/>
    <x v="0"/>
    <s v="Erin Mull"/>
    <x v="0"/>
    <x v="26"/>
    <n v="75034"/>
    <s v="FUR-FU-10002501"/>
    <x v="0"/>
    <s v="Furnishings"/>
    <s v="Nu-Dell Executive Frame"/>
    <n v="64000"/>
    <x v="4"/>
    <x v="227"/>
    <n v="0.6"/>
    <n v="230400"/>
    <n v="153600"/>
  </r>
  <r>
    <n v="4237"/>
    <s v="CA-2017-118003"/>
    <d v="2017-12-04T00:00:00"/>
    <x v="3"/>
    <x v="4"/>
    <x v="18"/>
    <x v="3"/>
    <x v="0"/>
    <s v="Doug O'Connell"/>
    <x v="0"/>
    <x v="14"/>
    <n v="7501"/>
    <s v="FUR-FU-10002506"/>
    <x v="0"/>
    <s v="Furnishings"/>
    <s v="Tensor &quot;Hersey Kiss&quot; Styled Floor Lamp"/>
    <n v="13000"/>
    <x v="8"/>
    <x v="155"/>
    <n v="0"/>
    <n v="0"/>
    <n v="13000"/>
  </r>
  <r>
    <n v="4238"/>
    <s v="CA-2016-141887"/>
    <d v="2016-01-11T00:00:00"/>
    <x v="0"/>
    <x v="9"/>
    <x v="2"/>
    <x v="1"/>
    <x v="0"/>
    <s v="Mark Packer"/>
    <x v="2"/>
    <x v="27"/>
    <n v="43229"/>
    <s v="FUR-FU-10002268"/>
    <x v="0"/>
    <s v="Furnishings"/>
    <s v="Ultra Door Push Plate"/>
    <n v="15000"/>
    <x v="9"/>
    <x v="277"/>
    <n v="0.2"/>
    <n v="42000"/>
    <n v="168000"/>
  </r>
  <r>
    <n v="4239"/>
    <s v="US-2016-160206"/>
    <d v="2016-04-01T00:00:00"/>
    <x v="0"/>
    <x v="3"/>
    <x v="26"/>
    <x v="1"/>
    <x v="0"/>
    <s v="Muhammed Yedwab"/>
    <x v="1"/>
    <x v="16"/>
    <n v="53209"/>
    <s v="TEC-PH-10000148"/>
    <x v="2"/>
    <s v="Phones"/>
    <s v="Cyber Acoustics AC-202b Speech Recognition Stereo Headset"/>
    <n v="13000"/>
    <x v="8"/>
    <x v="155"/>
    <n v="0"/>
    <n v="0"/>
    <n v="13000"/>
  </r>
  <r>
    <n v="4240"/>
    <s v="CA-2017-133074"/>
    <d v="2017-09-21T00:00:00"/>
    <x v="3"/>
    <x v="8"/>
    <x v="30"/>
    <x v="2"/>
    <x v="0"/>
    <s v="Doug Bickford"/>
    <x v="0"/>
    <x v="2"/>
    <n v="94109"/>
    <s v="OFF-PA-10004082"/>
    <x v="1"/>
    <s v="Paper"/>
    <s v="Adams Telephone Message Book w/Frequently-Called Numbers Space, 400 Messages per Book"/>
    <n v="40000"/>
    <x v="2"/>
    <x v="349"/>
    <n v="0"/>
    <n v="0"/>
    <n v="280000"/>
  </r>
  <r>
    <n v="4241"/>
    <s v="CA-2017-161172"/>
    <d v="2017-03-16T00:00:00"/>
    <x v="3"/>
    <x v="10"/>
    <x v="9"/>
    <x v="2"/>
    <x v="4"/>
    <s v="Susan Pistek"/>
    <x v="0"/>
    <x v="32"/>
    <n v="43229"/>
    <s v="TEC-PH-10004348"/>
    <x v="2"/>
    <s v="Phones"/>
    <s v="OtterBox Defender Series Case - iPhone 5c"/>
    <n v="89000"/>
    <x v="0"/>
    <x v="1155"/>
    <n v="0.4"/>
    <n v="71200"/>
    <n v="106800"/>
  </r>
  <r>
    <n v="4242"/>
    <s v="CA-2017-137624"/>
    <d v="2017-11-10T00:00:00"/>
    <x v="3"/>
    <x v="0"/>
    <x v="13"/>
    <x v="2"/>
    <x v="0"/>
    <s v="Maria Etezadi"/>
    <x v="2"/>
    <x v="34"/>
    <n v="90008"/>
    <s v="FUR-CH-10001714"/>
    <x v="0"/>
    <s v="Chairs"/>
    <s v="Global Leather &amp; Oak Executive Chair, Burgundy"/>
    <n v="121000"/>
    <x v="0"/>
    <x v="1156"/>
    <n v="0.2"/>
    <n v="48400"/>
    <n v="193600"/>
  </r>
  <r>
    <n v="4243"/>
    <s v="CA-2016-156748"/>
    <d v="2016-11-30T00:00:00"/>
    <x v="0"/>
    <x v="0"/>
    <x v="17"/>
    <x v="2"/>
    <x v="4"/>
    <s v="Bruce Stewart"/>
    <x v="0"/>
    <x v="3"/>
    <n v="48227"/>
    <s v="OFF-PA-10000380"/>
    <x v="1"/>
    <s v="Paper"/>
    <s v="REDIFORM Incoming/Outgoing Call Register, 11&quot; X 8 1/2&quot;, 100 Messages"/>
    <n v="41000"/>
    <x v="6"/>
    <x v="462"/>
    <n v="0"/>
    <n v="0"/>
    <n v="164000"/>
  </r>
  <r>
    <n v="4244"/>
    <s v="CA-2015-169677"/>
    <d v="2015-01-13T00:00:00"/>
    <x v="1"/>
    <x v="9"/>
    <x v="7"/>
    <x v="3"/>
    <x v="0"/>
    <s v="Karen Seio"/>
    <x v="1"/>
    <x v="19"/>
    <n v="31907"/>
    <s v="OFF-LA-10003223"/>
    <x v="1"/>
    <s v="Labels"/>
    <s v="Avery 508"/>
    <n v="12000"/>
    <x v="0"/>
    <x v="13"/>
    <n v="0"/>
    <n v="0"/>
    <n v="24000"/>
  </r>
  <r>
    <n v="4245"/>
    <s v="US-2014-163146"/>
    <d v="2014-05-16T00:00:00"/>
    <x v="2"/>
    <x v="5"/>
    <x v="9"/>
    <x v="3"/>
    <x v="2"/>
    <s v="Cindy Chapman"/>
    <x v="0"/>
    <x v="4"/>
    <n v="94122"/>
    <s v="TEC-AC-10002217"/>
    <x v="2"/>
    <s v="Accessories"/>
    <s v="Imation Clip USB flash drive - 8 GB"/>
    <n v="38000"/>
    <x v="3"/>
    <x v="80"/>
    <n v="0"/>
    <n v="0"/>
    <n v="114000"/>
  </r>
  <r>
    <n v="4246"/>
    <s v="CA-2015-157343"/>
    <d v="2015-06-07T00:00:00"/>
    <x v="1"/>
    <x v="1"/>
    <x v="29"/>
    <x v="1"/>
    <x v="1"/>
    <s v="Harold Dahlen"/>
    <x v="2"/>
    <x v="24"/>
    <n v="19143"/>
    <s v="OFF-BI-10003707"/>
    <x v="1"/>
    <s v="Binders"/>
    <s v="Aluminum Screw Posts"/>
    <n v="37000"/>
    <x v="6"/>
    <x v="827"/>
    <n v="0.7"/>
    <n v="103600"/>
    <n v="44400"/>
  </r>
  <r>
    <n v="4247"/>
    <s v="CA-2017-147354"/>
    <d v="2017-03-09T00:00:00"/>
    <x v="3"/>
    <x v="10"/>
    <x v="3"/>
    <x v="0"/>
    <x v="0"/>
    <s v="Karl Braun"/>
    <x v="0"/>
    <x v="2"/>
    <n v="90008"/>
    <s v="TEC-CO-10000971"/>
    <x v="2"/>
    <s v="Copiers"/>
    <s v="Hewlett Packard 310 Color Digital Copier"/>
    <n v="960000"/>
    <x v="0"/>
    <x v="143"/>
    <n v="0.2"/>
    <n v="384000"/>
    <n v="1536000"/>
  </r>
  <r>
    <n v="4248"/>
    <s v="CA-2015-157287"/>
    <d v="2015-12-22T00:00:00"/>
    <x v="1"/>
    <x v="4"/>
    <x v="6"/>
    <x v="0"/>
    <x v="0"/>
    <s v="Harold Ryan"/>
    <x v="1"/>
    <x v="25"/>
    <n v="19140"/>
    <s v="OFF-ST-10001172"/>
    <x v="1"/>
    <s v="Storage"/>
    <s v="Tennsco Lockers, Sand"/>
    <n v="152000"/>
    <x v="0"/>
    <x v="995"/>
    <n v="0.2"/>
    <n v="60800"/>
    <n v="243200"/>
  </r>
  <r>
    <n v="4249"/>
    <s v="CA-2014-137575"/>
    <d v="2014-08-06T00:00:00"/>
    <x v="2"/>
    <x v="6"/>
    <x v="24"/>
    <x v="2"/>
    <x v="0"/>
    <s v="Trudy Brown"/>
    <x v="0"/>
    <x v="1"/>
    <n v="10035"/>
    <s v="TEC-AC-10004571"/>
    <x v="2"/>
    <s v="Accessories"/>
    <s v="Logitech G700s Rechargeable Gaming Mouse"/>
    <n v="160000"/>
    <x v="0"/>
    <x v="383"/>
    <n v="0"/>
    <n v="0"/>
    <n v="320000"/>
  </r>
  <r>
    <n v="4250"/>
    <s v="CA-2016-119074"/>
    <d v="2016-03-27T00:00:00"/>
    <x v="0"/>
    <x v="10"/>
    <x v="8"/>
    <x v="0"/>
    <x v="0"/>
    <s v="David Smith"/>
    <x v="1"/>
    <x v="8"/>
    <n v="31907"/>
    <s v="FUR-FU-10004053"/>
    <x v="0"/>
    <s v="Furnishings"/>
    <s v="DAX Two-Tone Silver Metal Document Frame"/>
    <n v="17000"/>
    <x v="8"/>
    <x v="593"/>
    <n v="0"/>
    <n v="0"/>
    <n v="17000"/>
  </r>
  <r>
    <n v="4251"/>
    <s v="CA-2015-149566"/>
    <d v="2015-12-05T00:00:00"/>
    <x v="1"/>
    <x v="4"/>
    <x v="5"/>
    <x v="1"/>
    <x v="0"/>
    <s v="George Bell"/>
    <x v="1"/>
    <x v="12"/>
    <n v="90049"/>
    <s v="TEC-AC-10001266"/>
    <x v="2"/>
    <s v="Accessories"/>
    <s v="Memorex Micro Travel Drive 8 GB"/>
    <n v="21000"/>
    <x v="3"/>
    <x v="42"/>
    <n v="0"/>
    <n v="0"/>
    <n v="63000"/>
  </r>
  <r>
    <n v="4252"/>
    <s v="CA-2015-126186"/>
    <d v="2015-09-11T00:00:00"/>
    <x v="1"/>
    <x v="8"/>
    <x v="2"/>
    <x v="4"/>
    <x v="2"/>
    <s v="George Bell"/>
    <x v="1"/>
    <x v="35"/>
    <n v="80013"/>
    <s v="FUR-FU-10000073"/>
    <x v="0"/>
    <s v="Furnishings"/>
    <s v="Deflect-O Glasstique Clear Desk Accessories"/>
    <n v="25000"/>
    <x v="6"/>
    <x v="34"/>
    <n v="0.2"/>
    <n v="20000"/>
    <n v="80000"/>
  </r>
  <r>
    <n v="4253"/>
    <s v="CA-2015-121132"/>
    <d v="2015-07-17T00:00:00"/>
    <x v="1"/>
    <x v="7"/>
    <x v="11"/>
    <x v="0"/>
    <x v="0"/>
    <s v="Victoria Brennan"/>
    <x v="1"/>
    <x v="30"/>
    <n v="77041"/>
    <s v="OFF-LA-10002368"/>
    <x v="1"/>
    <s v="Labels"/>
    <s v="Avery 479"/>
    <n v="8000"/>
    <x v="3"/>
    <x v="13"/>
    <n v="0.2"/>
    <n v="4800"/>
    <n v="19200"/>
  </r>
  <r>
    <n v="4254"/>
    <s v="CA-2014-140473"/>
    <d v="2014-05-30T00:00:00"/>
    <x v="2"/>
    <x v="5"/>
    <x v="17"/>
    <x v="1"/>
    <x v="0"/>
    <s v="Mark Cousins"/>
    <x v="1"/>
    <x v="27"/>
    <n v="60623"/>
    <s v="TEC-CO-10004202"/>
    <x v="2"/>
    <s v="Copiers"/>
    <s v="Brother DCP1000 Digital 3 in 1 Multifunction Machine"/>
    <n v="480000"/>
    <x v="3"/>
    <x v="226"/>
    <n v="0.2"/>
    <n v="288000"/>
    <n v="1152000"/>
  </r>
  <r>
    <n v="4255"/>
    <s v="US-2017-102904"/>
    <d v="2017-11-13T00:00:00"/>
    <x v="3"/>
    <x v="0"/>
    <x v="7"/>
    <x v="2"/>
    <x v="0"/>
    <s v="Cassandra Brandow"/>
    <x v="0"/>
    <x v="27"/>
    <n v="35601"/>
    <s v="TEC-AC-10000927"/>
    <x v="2"/>
    <s v="Accessories"/>
    <s v="Anker Ultrathin Bluetooth Wireless Keyboard Aluminum Cover with Stand "/>
    <n v="150000"/>
    <x v="7"/>
    <x v="206"/>
    <n v="0"/>
    <n v="0"/>
    <n v="1200000"/>
  </r>
  <r>
    <n v="4256"/>
    <s v="CA-2016-102092"/>
    <d v="2016-12-09T00:00:00"/>
    <x v="0"/>
    <x v="4"/>
    <x v="3"/>
    <x v="2"/>
    <x v="0"/>
    <s v="Paul MacIntyre"/>
    <x v="0"/>
    <x v="8"/>
    <n v="22153"/>
    <s v="FUR-TA-10002530"/>
    <x v="0"/>
    <s v="Tables"/>
    <s v="Iceberg OfficeWorks 42&quot; Round Tables"/>
    <n v="816000"/>
    <x v="2"/>
    <x v="1157"/>
    <n v="0"/>
    <n v="0"/>
    <n v="5712000"/>
  </r>
  <r>
    <n v="4257"/>
    <s v="CA-2015-117884"/>
    <d v="2015-03-22T00:00:00"/>
    <x v="1"/>
    <x v="10"/>
    <x v="6"/>
    <x v="1"/>
    <x v="0"/>
    <s v="Debra Catini"/>
    <x v="0"/>
    <x v="17"/>
    <n v="33317"/>
    <s v="TEC-AC-10002567"/>
    <x v="2"/>
    <s v="Accessories"/>
    <s v="Logitech G602 Wireless Gaming Mouse"/>
    <n v="128000"/>
    <x v="2"/>
    <x v="1052"/>
    <n v="0.2"/>
    <n v="179200"/>
    <n v="716800"/>
  </r>
  <r>
    <n v="4258"/>
    <s v="CA-2016-132829"/>
    <d v="2016-12-23T00:00:00"/>
    <x v="0"/>
    <x v="4"/>
    <x v="27"/>
    <x v="2"/>
    <x v="0"/>
    <s v="Laura Armstrong"/>
    <x v="1"/>
    <x v="6"/>
    <n v="77041"/>
    <s v="TEC-PH-10004539"/>
    <x v="2"/>
    <s v="Phones"/>
    <s v="Wireless Extenders zBoost YX545 SOHO Signal Booster"/>
    <n v="1323000"/>
    <x v="3"/>
    <x v="402"/>
    <n v="0.2"/>
    <n v="793800"/>
    <n v="3175200"/>
  </r>
  <r>
    <n v="4259"/>
    <s v="CA-2016-123540"/>
    <d v="2016-04-02T00:00:00"/>
    <x v="0"/>
    <x v="3"/>
    <x v="28"/>
    <x v="3"/>
    <x v="0"/>
    <s v="Denny Joy"/>
    <x v="1"/>
    <x v="35"/>
    <n v="53209"/>
    <s v="FUR-CH-10000847"/>
    <x v="0"/>
    <s v="Chairs"/>
    <s v="Global Executive Mid-Back Manager's Chair"/>
    <n v="873000"/>
    <x v="1"/>
    <x v="1158"/>
    <n v="0"/>
    <n v="0"/>
    <n v="4365000"/>
  </r>
  <r>
    <n v="4260"/>
    <s v="US-2017-108315"/>
    <d v="2017-04-30T00:00:00"/>
    <x v="3"/>
    <x v="3"/>
    <x v="17"/>
    <x v="2"/>
    <x v="0"/>
    <s v="Mick Hernandez"/>
    <x v="2"/>
    <x v="34"/>
    <n v="32771"/>
    <s v="OFF-BI-10000822"/>
    <x v="1"/>
    <s v="Binders"/>
    <s v="Acco PRESSTEX Data Binder with Storage Hooks, Light Blue, 9 1/2&quot; X 11&quot;"/>
    <n v="18000"/>
    <x v="3"/>
    <x v="117"/>
    <n v="0.7"/>
    <n v="37800"/>
    <n v="16200"/>
  </r>
  <r>
    <n v="4261"/>
    <s v="CA-2016-134110"/>
    <d v="2016-11-17T00:00:00"/>
    <x v="0"/>
    <x v="0"/>
    <x v="11"/>
    <x v="0"/>
    <x v="0"/>
    <s v="Barry Gonzalez"/>
    <x v="0"/>
    <x v="25"/>
    <n v="75056"/>
    <s v="TEC-PH-10002350"/>
    <x v="2"/>
    <s v="Phones"/>
    <s v="Apple EarPods with Remote and Mic"/>
    <n v="84000"/>
    <x v="3"/>
    <x v="87"/>
    <n v="0.2"/>
    <n v="50400"/>
    <n v="201600"/>
  </r>
  <r>
    <n v="4262"/>
    <s v="US-2016-136581"/>
    <d v="2016-11-10T00:00:00"/>
    <x v="0"/>
    <x v="0"/>
    <x v="13"/>
    <x v="1"/>
    <x v="4"/>
    <s v="Seth Vernon"/>
    <x v="0"/>
    <x v="29"/>
    <n v="45373"/>
    <s v="OFF-PA-10002787"/>
    <x v="1"/>
    <s v="Paper"/>
    <s v="Xerox 227"/>
    <n v="7000"/>
    <x v="4"/>
    <x v="90"/>
    <n v="0.2"/>
    <n v="8400"/>
    <n v="33600"/>
  </r>
  <r>
    <n v="4263"/>
    <s v="CA-2016-162390"/>
    <d v="2016-12-06T00:00:00"/>
    <x v="0"/>
    <x v="4"/>
    <x v="24"/>
    <x v="3"/>
    <x v="0"/>
    <s v="Dave Poirier"/>
    <x v="1"/>
    <x v="1"/>
    <n v="11550"/>
    <s v="OFF-BI-10004318"/>
    <x v="1"/>
    <s v="Binders"/>
    <s v="Ibico EB-19 Dual Function Manual Binding System"/>
    <n v="692000"/>
    <x v="2"/>
    <x v="1159"/>
    <n v="0.2"/>
    <n v="968800"/>
    <n v="3875200"/>
  </r>
  <r>
    <n v="4264"/>
    <s v="CA-2016-162222"/>
    <d v="2016-04-03T00:00:00"/>
    <x v="0"/>
    <x v="3"/>
    <x v="21"/>
    <x v="3"/>
    <x v="0"/>
    <s v="Steven Roelle"/>
    <x v="2"/>
    <x v="35"/>
    <n v="75081"/>
    <s v="OFF-PA-10003893"/>
    <x v="1"/>
    <s v="Paper"/>
    <s v="Xerox 1962"/>
    <n v="13000"/>
    <x v="3"/>
    <x v="136"/>
    <n v="0.2"/>
    <n v="7800"/>
    <n v="31200"/>
  </r>
  <r>
    <n v="4265"/>
    <s v="CA-2014-121629"/>
    <d v="2014-11-28T00:00:00"/>
    <x v="2"/>
    <x v="0"/>
    <x v="22"/>
    <x v="2"/>
    <x v="0"/>
    <s v="Brian Thompson"/>
    <x v="0"/>
    <x v="31"/>
    <n v="77041"/>
    <s v="TEC-MA-10004679"/>
    <x v="2"/>
    <s v="Machines"/>
    <s v="StarTech.com 10/100 VDSL2 Ethernet Extender Kit"/>
    <n v="999000"/>
    <x v="1"/>
    <x v="1160"/>
    <n v="0.4"/>
    <n v="1998000"/>
    <n v="2997000"/>
  </r>
  <r>
    <n v="4266"/>
    <s v="CA-2015-164623"/>
    <d v="2015-10-20T00:00:00"/>
    <x v="1"/>
    <x v="2"/>
    <x v="14"/>
    <x v="1"/>
    <x v="0"/>
    <s v="Maxwell Schwartz"/>
    <x v="0"/>
    <x v="13"/>
    <n v="10035"/>
    <s v="OFF-PA-10000249"/>
    <x v="1"/>
    <s v="Paper"/>
    <s v="Easy-staple paper"/>
    <n v="30000"/>
    <x v="0"/>
    <x v="31"/>
    <n v="0"/>
    <n v="0"/>
    <n v="60000"/>
  </r>
  <r>
    <n v="4267"/>
    <s v="CA-2014-159849"/>
    <d v="2014-09-19T00:00:00"/>
    <x v="2"/>
    <x v="8"/>
    <x v="12"/>
    <x v="0"/>
    <x v="4"/>
    <s v="Jim Kriz"/>
    <x v="2"/>
    <x v="36"/>
    <n v="94110"/>
    <s v="OFF-FA-10000053"/>
    <x v="1"/>
    <s v="Fasteners"/>
    <s v="Revere Boxed Rubber Bands by Revere"/>
    <n v="6000"/>
    <x v="3"/>
    <x v="9"/>
    <n v="0"/>
    <n v="0"/>
    <n v="18000"/>
  </r>
  <r>
    <n v="4268"/>
    <s v="CA-2017-101273"/>
    <d v="2017-08-27T00:00:00"/>
    <x v="3"/>
    <x v="6"/>
    <x v="8"/>
    <x v="2"/>
    <x v="0"/>
    <s v="Shui Tom"/>
    <x v="0"/>
    <x v="16"/>
    <n v="34952"/>
    <s v="OFF-AP-10000804"/>
    <x v="1"/>
    <s v="Appliances"/>
    <s v="Hoover Portapower Portable Vacuum"/>
    <n v="3000"/>
    <x v="6"/>
    <x v="92"/>
    <n v="0.2"/>
    <n v="2400"/>
    <n v="9600"/>
  </r>
  <r>
    <n v="4269"/>
    <s v="CA-2017-106747"/>
    <d v="2017-07-03T00:00:00"/>
    <x v="3"/>
    <x v="7"/>
    <x v="21"/>
    <x v="2"/>
    <x v="4"/>
    <s v="Tony Sayre"/>
    <x v="0"/>
    <x v="13"/>
    <n v="3301"/>
    <s v="FUR-FU-10004188"/>
    <x v="0"/>
    <s v="Furnishings"/>
    <s v="Luxo Professional Combination Clamp-On Lamps"/>
    <n v="205000"/>
    <x v="8"/>
    <x v="807"/>
    <n v="0"/>
    <n v="0"/>
    <n v="205000"/>
  </r>
  <r>
    <n v="4270"/>
    <s v="CA-2017-146164"/>
    <d v="2017-12-22T00:00:00"/>
    <x v="3"/>
    <x v="4"/>
    <x v="6"/>
    <x v="0"/>
    <x v="0"/>
    <s v="Charlotte Melton"/>
    <x v="0"/>
    <x v="5"/>
    <n v="55901"/>
    <s v="FUR-TA-10004915"/>
    <x v="0"/>
    <s v="Tables"/>
    <s v="Office Impressions End Table, 20-1/2&quot;H x 24&quot;W x 20&quot;D"/>
    <n v="1489000"/>
    <x v="0"/>
    <x v="1161"/>
    <n v="0"/>
    <n v="0"/>
    <n v="2978000"/>
  </r>
  <r>
    <n v="4271"/>
    <s v="CA-2016-111605"/>
    <d v="2016-12-27T00:00:00"/>
    <x v="0"/>
    <x v="4"/>
    <x v="8"/>
    <x v="2"/>
    <x v="0"/>
    <s v="Joni Wasserman"/>
    <x v="0"/>
    <x v="7"/>
    <n v="40214"/>
    <s v="OFF-LA-10002368"/>
    <x v="1"/>
    <s v="Labels"/>
    <s v="Avery 479"/>
    <n v="8000"/>
    <x v="8"/>
    <x v="100"/>
    <n v="0"/>
    <n v="0"/>
    <n v="8000"/>
  </r>
  <r>
    <n v="4272"/>
    <s v="CA-2014-130673"/>
    <d v="2014-05-20T00:00:00"/>
    <x v="2"/>
    <x v="5"/>
    <x v="14"/>
    <x v="0"/>
    <x v="4"/>
    <s v="Matt Collister"/>
    <x v="1"/>
    <x v="18"/>
    <n v="78666"/>
    <s v="FUR-FU-10003489"/>
    <x v="0"/>
    <s v="Furnishings"/>
    <s v="Contemporary Borderless Frame"/>
    <n v="26000"/>
    <x v="3"/>
    <x v="359"/>
    <n v="0.6"/>
    <n v="46800"/>
    <n v="31200"/>
  </r>
  <r>
    <n v="4273"/>
    <s v="CA-2014-104808"/>
    <d v="2014-02-04T00:00:00"/>
    <x v="2"/>
    <x v="11"/>
    <x v="18"/>
    <x v="3"/>
    <x v="0"/>
    <s v="Mark Haberlin"/>
    <x v="1"/>
    <x v="7"/>
    <n v="92025"/>
    <s v="OFF-BI-10003676"/>
    <x v="1"/>
    <s v="Binders"/>
    <s v="GBC Standard Recycled Report Covers, Clear Plastic Sheets"/>
    <n v="10000"/>
    <x v="0"/>
    <x v="40"/>
    <n v="0.2"/>
    <n v="4000"/>
    <n v="16000"/>
  </r>
  <r>
    <n v="4274"/>
    <s v="US-2017-132927"/>
    <d v="2017-12-09T00:00:00"/>
    <x v="3"/>
    <x v="4"/>
    <x v="3"/>
    <x v="2"/>
    <x v="0"/>
    <s v="Roger Demir"/>
    <x v="0"/>
    <x v="24"/>
    <n v="19134"/>
    <s v="OFF-BI-10001116"/>
    <x v="1"/>
    <s v="Binders"/>
    <s v="Wilson Jones 1&quot; Hanging DublLock Ring Binders"/>
    <n v="12000"/>
    <x v="2"/>
    <x v="51"/>
    <n v="0.7"/>
    <n v="58799.999999999993"/>
    <n v="25200.000000000007"/>
  </r>
  <r>
    <n v="4275"/>
    <s v="CA-2017-162015"/>
    <d v="2017-07-11T00:00:00"/>
    <x v="3"/>
    <x v="7"/>
    <x v="2"/>
    <x v="2"/>
    <x v="4"/>
    <s v="Karen Bern"/>
    <x v="1"/>
    <x v="26"/>
    <n v="90049"/>
    <s v="TEC-AC-10003832"/>
    <x v="2"/>
    <s v="Accessories"/>
    <s v="Logitech P710e Mobile Speakerphone"/>
    <n v="133000"/>
    <x v="1"/>
    <x v="694"/>
    <n v="0"/>
    <n v="0"/>
    <n v="665000"/>
  </r>
  <r>
    <n v="4276"/>
    <s v="CA-2015-138492"/>
    <d v="2015-05-15T00:00:00"/>
    <x v="1"/>
    <x v="5"/>
    <x v="4"/>
    <x v="0"/>
    <x v="4"/>
    <s v="Fred Chung"/>
    <x v="1"/>
    <x v="32"/>
    <n v="19140"/>
    <s v="OFF-ST-10002583"/>
    <x v="1"/>
    <s v="Storage"/>
    <s v="Fellowes Neat Ideas Storage Cubes"/>
    <n v="26000"/>
    <x v="0"/>
    <x v="370"/>
    <n v="0.2"/>
    <n v="10400"/>
    <n v="41600"/>
  </r>
  <r>
    <n v="4277"/>
    <s v="CA-2017-145338"/>
    <d v="2017-01-29T00:00:00"/>
    <x v="3"/>
    <x v="9"/>
    <x v="25"/>
    <x v="2"/>
    <x v="4"/>
    <s v="Bryan Davis"/>
    <x v="0"/>
    <x v="23"/>
    <n v="19120"/>
    <s v="OFF-AR-10002053"/>
    <x v="1"/>
    <s v="Art"/>
    <s v="Premium Writing Pencils, Soft, #2 by Central Association for the Blind"/>
    <n v="15000"/>
    <x v="0"/>
    <x v="1"/>
    <n v="0.2"/>
    <n v="6000"/>
    <n v="24000"/>
  </r>
  <r>
    <n v="4278"/>
    <s v="CA-2017-126676"/>
    <d v="2017-09-29T00:00:00"/>
    <x v="3"/>
    <x v="8"/>
    <x v="25"/>
    <x v="2"/>
    <x v="0"/>
    <s v="Fred Hopkins"/>
    <x v="1"/>
    <x v="4"/>
    <n v="11550"/>
    <s v="OFF-EN-10004846"/>
    <x v="1"/>
    <s v="Envelopes"/>
    <s v="Letter or Legal Size Expandable Poly String Tie Envelopes"/>
    <n v="6000"/>
    <x v="3"/>
    <x v="9"/>
    <n v="0"/>
    <n v="0"/>
    <n v="18000"/>
  </r>
  <r>
    <n v="4279"/>
    <s v="CA-2017-101700"/>
    <d v="2017-04-23T00:00:00"/>
    <x v="3"/>
    <x v="3"/>
    <x v="27"/>
    <x v="1"/>
    <x v="4"/>
    <s v="Sean O'Donnell"/>
    <x v="0"/>
    <x v="1"/>
    <n v="80634"/>
    <s v="OFF-EN-10003134"/>
    <x v="1"/>
    <s v="Envelopes"/>
    <s v="Staple envelope"/>
    <n v="10000"/>
    <x v="0"/>
    <x v="40"/>
    <n v="0.2"/>
    <n v="4000"/>
    <n v="16000"/>
  </r>
  <r>
    <n v="4280"/>
    <s v="CA-2017-159667"/>
    <d v="2017-11-09T00:00:00"/>
    <x v="3"/>
    <x v="0"/>
    <x v="3"/>
    <x v="0"/>
    <x v="4"/>
    <s v="Peter McVee"/>
    <x v="2"/>
    <x v="18"/>
    <n v="32216"/>
    <s v="TEC-AC-10002567"/>
    <x v="2"/>
    <s v="Accessories"/>
    <s v="Logitech G602 Wireless Gaming Mouse"/>
    <n v="128000"/>
    <x v="3"/>
    <x v="227"/>
    <n v="0.2"/>
    <n v="76800"/>
    <n v="307200"/>
  </r>
  <r>
    <n v="4281"/>
    <s v="CA-2014-111934"/>
    <d v="2014-05-05T00:00:00"/>
    <x v="2"/>
    <x v="5"/>
    <x v="5"/>
    <x v="3"/>
    <x v="4"/>
    <s v="Giulietta Dortch"/>
    <x v="1"/>
    <x v="33"/>
    <n v="22204"/>
    <s v="OFF-BI-10004364"/>
    <x v="1"/>
    <s v="Binders"/>
    <s v="Storex Dura Pro Binders"/>
    <n v="30000"/>
    <x v="0"/>
    <x v="31"/>
    <n v="0"/>
    <n v="0"/>
    <n v="60000"/>
  </r>
  <r>
    <n v="4282"/>
    <s v="US-2016-117387"/>
    <d v="2016-10-27T00:00:00"/>
    <x v="0"/>
    <x v="2"/>
    <x v="8"/>
    <x v="1"/>
    <x v="4"/>
    <s v="Pete Armstrong"/>
    <x v="2"/>
    <x v="33"/>
    <n v="94122"/>
    <s v="OFF-BI-10004308"/>
    <x v="1"/>
    <s v="Binders"/>
    <s v="Avery Legal 4-Ring Binder"/>
    <n v="68000"/>
    <x v="6"/>
    <x v="259"/>
    <n v="0.2"/>
    <n v="54400"/>
    <n v="217600"/>
  </r>
  <r>
    <n v="4283"/>
    <s v="CA-2014-141110"/>
    <d v="2014-11-26T00:00:00"/>
    <x v="2"/>
    <x v="0"/>
    <x v="20"/>
    <x v="3"/>
    <x v="4"/>
    <s v="Luke Schmidt"/>
    <x v="1"/>
    <x v="20"/>
    <n v="93727"/>
    <s v="OFF-BI-10002012"/>
    <x v="1"/>
    <s v="Binders"/>
    <s v="Wilson Jones Easy Flow II Sheet Lifters"/>
    <n v="2000"/>
    <x v="3"/>
    <x v="33"/>
    <n v="0.2"/>
    <n v="1200"/>
    <n v="4800"/>
  </r>
  <r>
    <n v="4284"/>
    <s v="US-2014-133949"/>
    <d v="2014-12-31T00:00:00"/>
    <x v="2"/>
    <x v="4"/>
    <x v="23"/>
    <x v="1"/>
    <x v="0"/>
    <s v="James Lanier"/>
    <x v="2"/>
    <x v="16"/>
    <n v="89502"/>
    <s v="TEC-PH-10004908"/>
    <x v="2"/>
    <s v="Phones"/>
    <s v="Panasonic KX TS3282W Corded phone"/>
    <n v="204000"/>
    <x v="2"/>
    <x v="1162"/>
    <n v="0.2"/>
    <n v="285600"/>
    <n v="1142400"/>
  </r>
  <r>
    <n v="4285"/>
    <s v="US-2016-116365"/>
    <d v="2016-01-03T00:00:00"/>
    <x v="0"/>
    <x v="9"/>
    <x v="21"/>
    <x v="2"/>
    <x v="4"/>
    <s v="Christine Abelman"/>
    <x v="1"/>
    <x v="34"/>
    <n v="78207"/>
    <s v="TEC-AC-10002217"/>
    <x v="2"/>
    <s v="Accessories"/>
    <s v="Imation Clip USB flash drive - 8 GB"/>
    <n v="38000"/>
    <x v="0"/>
    <x v="554"/>
    <n v="0.2"/>
    <n v="15200"/>
    <n v="60800"/>
  </r>
  <r>
    <n v="4286"/>
    <s v="CA-2017-162936"/>
    <d v="2017-08-18T00:00:00"/>
    <x v="3"/>
    <x v="6"/>
    <x v="15"/>
    <x v="2"/>
    <x v="0"/>
    <s v="Charles McCrossin"/>
    <x v="0"/>
    <x v="8"/>
    <n v="2740"/>
    <s v="TEC-AC-10003614"/>
    <x v="2"/>
    <s v="Accessories"/>
    <s v="Verbatim 25 GB 6x Blu-ray Single Layer Recordable Disc, 10/Pack"/>
    <n v="47000"/>
    <x v="0"/>
    <x v="318"/>
    <n v="0"/>
    <n v="0"/>
    <n v="94000"/>
  </r>
  <r>
    <n v="4287"/>
    <s v="CA-2014-151946"/>
    <d v="2014-06-04T00:00:00"/>
    <x v="2"/>
    <x v="1"/>
    <x v="18"/>
    <x v="0"/>
    <x v="4"/>
    <s v="Bobby Trafton"/>
    <x v="0"/>
    <x v="16"/>
    <n v="10035"/>
    <s v="FUR-FU-10002878"/>
    <x v="0"/>
    <s v="Furnishings"/>
    <s v="Seth Thomas 14&quot; Day/Date Wall Clock"/>
    <n v="143000"/>
    <x v="0"/>
    <x v="1163"/>
    <n v="0"/>
    <n v="0"/>
    <n v="286000"/>
  </r>
  <r>
    <n v="4288"/>
    <s v="CA-2017-123624"/>
    <d v="2017-11-13T00:00:00"/>
    <x v="3"/>
    <x v="0"/>
    <x v="7"/>
    <x v="2"/>
    <x v="0"/>
    <s v="Sanjit Engle"/>
    <x v="0"/>
    <x v="7"/>
    <n v="93030"/>
    <s v="TEC-AC-10000682"/>
    <x v="2"/>
    <s v="Accessories"/>
    <s v="Kensington K72356US Mouse-in-a-Box USB Desktop Mouse"/>
    <n v="67000"/>
    <x v="1"/>
    <x v="1164"/>
    <n v="0"/>
    <n v="0"/>
    <n v="335000"/>
  </r>
  <r>
    <n v="4289"/>
    <s v="CA-2016-146437"/>
    <d v="2016-01-28T00:00:00"/>
    <x v="0"/>
    <x v="9"/>
    <x v="22"/>
    <x v="4"/>
    <x v="0"/>
    <s v="Henry Goldwyn"/>
    <x v="1"/>
    <x v="16"/>
    <n v="90036"/>
    <s v="OFF-AR-10000588"/>
    <x v="1"/>
    <s v="Art"/>
    <s v="Newell 345"/>
    <n v="60000"/>
    <x v="0"/>
    <x v="160"/>
    <n v="0"/>
    <n v="0"/>
    <n v="120000"/>
  </r>
  <r>
    <n v="4290"/>
    <s v="CA-2016-138233"/>
    <d v="2016-11-09T00:00:00"/>
    <x v="0"/>
    <x v="0"/>
    <x v="3"/>
    <x v="2"/>
    <x v="4"/>
    <s v="Philip Fox"/>
    <x v="0"/>
    <x v="30"/>
    <n v="94601"/>
    <s v="TEC-AC-10002001"/>
    <x v="2"/>
    <s v="Accessories"/>
    <s v="Logitech Wireless Gaming Headset G930"/>
    <n v="384000"/>
    <x v="3"/>
    <x v="264"/>
    <n v="0"/>
    <n v="0"/>
    <n v="1152000"/>
  </r>
  <r>
    <n v="4291"/>
    <s v="CA-2016-165918"/>
    <d v="2016-09-10T00:00:00"/>
    <x v="0"/>
    <x v="8"/>
    <x v="13"/>
    <x v="0"/>
    <x v="0"/>
    <s v="Bryan Davis"/>
    <x v="0"/>
    <x v="8"/>
    <n v="98026"/>
    <s v="OFF-LA-10003720"/>
    <x v="1"/>
    <s v="Labels"/>
    <s v="Avery 487"/>
    <n v="4000"/>
    <x v="0"/>
    <x v="100"/>
    <n v="0"/>
    <n v="0"/>
    <n v="8000"/>
  </r>
  <r>
    <n v="4292"/>
    <s v="CA-2017-117513"/>
    <d v="2017-03-03T00:00:00"/>
    <x v="3"/>
    <x v="10"/>
    <x v="21"/>
    <x v="3"/>
    <x v="0"/>
    <s v="Bill Tyler"/>
    <x v="1"/>
    <x v="5"/>
    <n v="90004"/>
    <s v="FUR-TA-10001520"/>
    <x v="0"/>
    <s v="Tables"/>
    <s v="Lesro Sheffield Collection Coffee Table, End Table, Center Table, Corner Table"/>
    <n v="100000"/>
    <x v="2"/>
    <x v="1165"/>
    <n v="0.2"/>
    <n v="140000"/>
    <n v="560000"/>
  </r>
  <r>
    <n v="4293"/>
    <s v="CA-2017-132437"/>
    <d v="2017-09-08T00:00:00"/>
    <x v="3"/>
    <x v="8"/>
    <x v="0"/>
    <x v="2"/>
    <x v="4"/>
    <s v="Eudokia Martin"/>
    <x v="1"/>
    <x v="23"/>
    <n v="10024"/>
    <s v="OFF-ST-10001031"/>
    <x v="1"/>
    <s v="Storage"/>
    <s v="Adjustable Personal File Tote"/>
    <n v="82000"/>
    <x v="6"/>
    <x v="1166"/>
    <n v="0"/>
    <n v="0"/>
    <n v="328000"/>
  </r>
  <r>
    <n v="4294"/>
    <s v="US-2017-119319"/>
    <d v="2017-11-06T00:00:00"/>
    <x v="3"/>
    <x v="0"/>
    <x v="24"/>
    <x v="2"/>
    <x v="4"/>
    <s v="Liz Carlisle"/>
    <x v="0"/>
    <x v="10"/>
    <n v="75217"/>
    <s v="FUR-FU-10003878"/>
    <x v="0"/>
    <s v="Furnishings"/>
    <s v="Linden 10&quot; Round Wall Clock, Black"/>
    <n v="49000"/>
    <x v="1"/>
    <x v="260"/>
    <n v="0.6"/>
    <n v="147000"/>
    <n v="98000"/>
  </r>
  <r>
    <n v="4295"/>
    <s v="CA-2017-104318"/>
    <d v="2017-05-13T00:00:00"/>
    <x v="3"/>
    <x v="5"/>
    <x v="7"/>
    <x v="2"/>
    <x v="0"/>
    <s v="Frank Hawley"/>
    <x v="1"/>
    <x v="32"/>
    <n v="37064"/>
    <s v="OFF-AP-10000358"/>
    <x v="1"/>
    <s v="Appliances"/>
    <s v="Fellowes Basic Home/Office Series Surge Protectors"/>
    <n v="78000"/>
    <x v="0"/>
    <x v="19"/>
    <n v="0.2"/>
    <n v="31200"/>
    <n v="124800"/>
  </r>
  <r>
    <n v="4296"/>
    <s v="US-2016-114230"/>
    <d v="2016-11-27T00:00:00"/>
    <x v="0"/>
    <x v="0"/>
    <x v="8"/>
    <x v="2"/>
    <x v="0"/>
    <s v="Chris McAfee"/>
    <x v="0"/>
    <x v="30"/>
    <n v="85023"/>
    <s v="OFF-ST-10000876"/>
    <x v="1"/>
    <s v="Storage"/>
    <s v="Eldon Simplefile Box Office"/>
    <n v="88000"/>
    <x v="6"/>
    <x v="357"/>
    <n v="0.2"/>
    <n v="70400"/>
    <n v="281600"/>
  </r>
  <r>
    <n v="4297"/>
    <s v="CA-2015-136147"/>
    <d v="2015-11-13T00:00:00"/>
    <x v="1"/>
    <x v="0"/>
    <x v="7"/>
    <x v="3"/>
    <x v="4"/>
    <s v="Fred McMath"/>
    <x v="0"/>
    <x v="14"/>
    <n v="33178"/>
    <s v="OFF-BI-10004224"/>
    <x v="1"/>
    <s v="Binders"/>
    <s v="Catalog Binders with Expanding Posts"/>
    <n v="122000"/>
    <x v="4"/>
    <x v="209"/>
    <n v="0.7"/>
    <n v="512399.99999999994"/>
    <n v="219600.00000000006"/>
  </r>
  <r>
    <n v="4298"/>
    <s v="CA-2015-156118"/>
    <d v="2015-12-08T00:00:00"/>
    <x v="1"/>
    <x v="4"/>
    <x v="0"/>
    <x v="0"/>
    <x v="4"/>
    <s v="Henry Goldwyn"/>
    <x v="1"/>
    <x v="35"/>
    <n v="80906"/>
    <s v="OFF-PA-10000533"/>
    <x v="1"/>
    <s v="Paper"/>
    <s v="Southworth Parchment Paper &amp; Envelopes"/>
    <n v="16000"/>
    <x v="3"/>
    <x v="4"/>
    <n v="0.2"/>
    <n v="9600"/>
    <n v="38400"/>
  </r>
  <r>
    <n v="4299"/>
    <s v="CA-2015-164084"/>
    <d v="2015-09-07T00:00:00"/>
    <x v="1"/>
    <x v="8"/>
    <x v="29"/>
    <x v="1"/>
    <x v="0"/>
    <s v="Andy Gerbode"/>
    <x v="1"/>
    <x v="18"/>
    <n v="10011"/>
    <s v="OFF-ST-10003638"/>
    <x v="1"/>
    <s v="Storage"/>
    <s v="Mobile Personal File Cube"/>
    <n v="94000"/>
    <x v="3"/>
    <x v="614"/>
    <n v="0"/>
    <n v="0"/>
    <n v="282000"/>
  </r>
  <r>
    <n v="4300"/>
    <s v="CA-2016-107783"/>
    <d v="2016-07-28T00:00:00"/>
    <x v="0"/>
    <x v="7"/>
    <x v="22"/>
    <x v="2"/>
    <x v="0"/>
    <s v="Olvera Toch"/>
    <x v="0"/>
    <x v="17"/>
    <n v="18018"/>
    <s v="FUR-BO-10004409"/>
    <x v="0"/>
    <s v="Bookcases"/>
    <s v="Safco Value Mate Series Steel Bookcases, Baked Enamel Finish on Steel, Gray"/>
    <n v="142000"/>
    <x v="1"/>
    <x v="112"/>
    <n v="0.5"/>
    <n v="355000"/>
    <n v="355000"/>
  </r>
  <r>
    <n v="4301"/>
    <s v="CA-2017-159793"/>
    <d v="2017-08-25T00:00:00"/>
    <x v="3"/>
    <x v="6"/>
    <x v="10"/>
    <x v="2"/>
    <x v="0"/>
    <s v="Seth Vernon"/>
    <x v="0"/>
    <x v="26"/>
    <n v="19140"/>
    <s v="FUR-BO-10001798"/>
    <x v="0"/>
    <s v="Bookcases"/>
    <s v="Bush Somerset Collection Bookcase"/>
    <n v="262000"/>
    <x v="0"/>
    <x v="0"/>
    <n v="0.5"/>
    <n v="262000"/>
    <n v="262000"/>
  </r>
  <r>
    <n v="4302"/>
    <s v="CA-2014-160094"/>
    <d v="2014-04-30T00:00:00"/>
    <x v="2"/>
    <x v="3"/>
    <x v="17"/>
    <x v="1"/>
    <x v="0"/>
    <s v="Justin MacKendrick"/>
    <x v="0"/>
    <x v="31"/>
    <n v="40214"/>
    <s v="OFF-AR-10004010"/>
    <x v="1"/>
    <s v="Art"/>
    <s v="Hunt Boston Vacuum Mount KS Pencil Sharpener"/>
    <n v="56000"/>
    <x v="1"/>
    <x v="349"/>
    <n v="0"/>
    <n v="0"/>
    <n v="280000"/>
  </r>
  <r>
    <n v="4303"/>
    <s v="CA-2017-151281"/>
    <d v="2017-04-27T00:00:00"/>
    <x v="3"/>
    <x v="3"/>
    <x v="8"/>
    <x v="3"/>
    <x v="4"/>
    <s v="Henry MacAllister"/>
    <x v="0"/>
    <x v="30"/>
    <n v="98105"/>
    <s v="FUR-FU-10000397"/>
    <x v="0"/>
    <s v="Furnishings"/>
    <s v="Luxo Economy Swing Arm Lamp"/>
    <n v="40000"/>
    <x v="2"/>
    <x v="349"/>
    <n v="0"/>
    <n v="0"/>
    <n v="280000"/>
  </r>
  <r>
    <n v="4304"/>
    <s v="CA-2017-118346"/>
    <d v="2017-07-23T00:00:00"/>
    <x v="3"/>
    <x v="7"/>
    <x v="27"/>
    <x v="2"/>
    <x v="0"/>
    <s v="Philisse Overcash"/>
    <x v="2"/>
    <x v="9"/>
    <n v="53142"/>
    <s v="TEC-AC-10000736"/>
    <x v="2"/>
    <s v="Accessories"/>
    <s v="Logitech G600 MMO Gaming Mouse"/>
    <n v="80000"/>
    <x v="1"/>
    <x v="122"/>
    <n v="0"/>
    <n v="0"/>
    <n v="400000"/>
  </r>
  <r>
    <n v="4305"/>
    <s v="CA-2014-129819"/>
    <d v="2014-12-13T00:00:00"/>
    <x v="2"/>
    <x v="4"/>
    <x v="7"/>
    <x v="1"/>
    <x v="0"/>
    <s v="Kimberly Carter"/>
    <x v="1"/>
    <x v="29"/>
    <n v="42420"/>
    <s v="OFF-BI-10004970"/>
    <x v="1"/>
    <s v="Binders"/>
    <s v="ACCOHIDE 3-Ring Binder, Blue, 1&quot;"/>
    <n v="14000"/>
    <x v="3"/>
    <x v="90"/>
    <n v="0"/>
    <n v="0"/>
    <n v="42000"/>
  </r>
  <r>
    <n v="4306"/>
    <s v="US-2017-148551"/>
    <d v="2017-01-12T00:00:00"/>
    <x v="3"/>
    <x v="9"/>
    <x v="1"/>
    <x v="0"/>
    <x v="0"/>
    <s v="David Bremer"/>
    <x v="1"/>
    <x v="25"/>
    <n v="75217"/>
    <s v="OFF-BI-10000545"/>
    <x v="1"/>
    <s v="Binders"/>
    <s v="GBC Ibimaster 500 Manual ProClick Binding System"/>
    <n v="1142000"/>
    <x v="1"/>
    <x v="266"/>
    <n v="0.8"/>
    <n v="4568000"/>
    <n v="1142000"/>
  </r>
  <r>
    <n v="4307"/>
    <s v="CA-2017-147767"/>
    <d v="2017-12-02T00:00:00"/>
    <x v="3"/>
    <x v="4"/>
    <x v="28"/>
    <x v="1"/>
    <x v="0"/>
    <s v="Susan Vittorini"/>
    <x v="0"/>
    <x v="8"/>
    <n v="85345"/>
    <s v="OFF-BI-10001670"/>
    <x v="1"/>
    <s v="Binders"/>
    <s v="Vinyl Sectional Post Binders"/>
    <n v="23000"/>
    <x v="4"/>
    <x v="118"/>
    <n v="0.7"/>
    <n v="96600"/>
    <n v="41400"/>
  </r>
  <r>
    <n v="4308"/>
    <s v="CA-2015-108259"/>
    <d v="2015-11-08T00:00:00"/>
    <x v="1"/>
    <x v="0"/>
    <x v="0"/>
    <x v="2"/>
    <x v="0"/>
    <s v="Noel Staavos"/>
    <x v="1"/>
    <x v="9"/>
    <n v="28540"/>
    <s v="OFF-FA-10000624"/>
    <x v="1"/>
    <s v="Fasteners"/>
    <s v="OIC Binder Clips"/>
    <n v="8000"/>
    <x v="10"/>
    <x v="340"/>
    <n v="0.2"/>
    <n v="17600"/>
    <n v="70400"/>
  </r>
  <r>
    <n v="4309"/>
    <s v="CA-2016-113341"/>
    <d v="2016-11-25T00:00:00"/>
    <x v="0"/>
    <x v="0"/>
    <x v="10"/>
    <x v="2"/>
    <x v="0"/>
    <s v="Mark Hamilton"/>
    <x v="0"/>
    <x v="22"/>
    <n v="90032"/>
    <s v="FUR-CH-10004698"/>
    <x v="0"/>
    <s v="Chairs"/>
    <s v="Padded Folding Chairs, Black, 4/Carton"/>
    <n v="397000"/>
    <x v="3"/>
    <x v="762"/>
    <n v="0.2"/>
    <n v="238200"/>
    <n v="952800"/>
  </r>
  <r>
    <n v="4310"/>
    <s v="US-2015-131842"/>
    <d v="2015-12-05T00:00:00"/>
    <x v="1"/>
    <x v="4"/>
    <x v="5"/>
    <x v="1"/>
    <x v="3"/>
    <s v="Rick Reed"/>
    <x v="1"/>
    <x v="34"/>
    <n v="37211"/>
    <s v="FUR-CH-10004477"/>
    <x v="0"/>
    <s v="Chairs"/>
    <s v="Global Push Button Manager's Chair, Indigo"/>
    <n v="384000"/>
    <x v="0"/>
    <x v="142"/>
    <n v="0.2"/>
    <n v="153600"/>
    <n v="614400"/>
  </r>
  <r>
    <n v="4311"/>
    <s v="CA-2016-164574"/>
    <d v="2016-07-29T00:00:00"/>
    <x v="0"/>
    <x v="7"/>
    <x v="25"/>
    <x v="0"/>
    <x v="4"/>
    <s v="Ritsa Hightower"/>
    <x v="0"/>
    <x v="16"/>
    <n v="28205"/>
    <s v="OFF-ST-10003816"/>
    <x v="1"/>
    <s v="Storage"/>
    <s v="Fellowes High-Stak Drawer Files"/>
    <n v="282000"/>
    <x v="1"/>
    <x v="1167"/>
    <n v="0.2"/>
    <n v="282000"/>
    <n v="1128000"/>
  </r>
  <r>
    <n v="4312"/>
    <s v="CA-2014-142769"/>
    <d v="2014-09-13T00:00:00"/>
    <x v="2"/>
    <x v="8"/>
    <x v="7"/>
    <x v="3"/>
    <x v="2"/>
    <s v="Resi Pölking"/>
    <x v="0"/>
    <x v="5"/>
    <n v="98103"/>
    <s v="OFF-FA-10000840"/>
    <x v="1"/>
    <s v="Fasteners"/>
    <s v="OIC Thumb-Tacks"/>
    <n v="2000"/>
    <x v="1"/>
    <x v="151"/>
    <n v="0"/>
    <n v="0"/>
    <n v="10000"/>
  </r>
  <r>
    <n v="4313"/>
    <s v="CA-2016-168361"/>
    <d v="2016-06-21T00:00:00"/>
    <x v="0"/>
    <x v="1"/>
    <x v="30"/>
    <x v="2"/>
    <x v="3"/>
    <s v="Ken Brennan"/>
    <x v="1"/>
    <x v="28"/>
    <n v="60623"/>
    <s v="OFF-BI-10003727"/>
    <x v="1"/>
    <s v="Binders"/>
    <s v="Avery Durable Slant Ring Binders With Label Holder"/>
    <n v="7000"/>
    <x v="8"/>
    <x v="215"/>
    <n v="0.8"/>
    <n v="5600"/>
    <n v="1400"/>
  </r>
  <r>
    <n v="4314"/>
    <s v="CA-2016-153185"/>
    <d v="2016-09-03T00:00:00"/>
    <x v="0"/>
    <x v="8"/>
    <x v="21"/>
    <x v="2"/>
    <x v="4"/>
    <s v="Matt Hagelstein"/>
    <x v="1"/>
    <x v="3"/>
    <n v="45231"/>
    <s v="OFF-PA-10002246"/>
    <x v="1"/>
    <s v="Paper"/>
    <s v="Wirebound Four 2-3/4 x 5 Forms per Page, 400 Sets per Book"/>
    <n v="16000"/>
    <x v="4"/>
    <x v="47"/>
    <n v="0.2"/>
    <n v="19200"/>
    <n v="76800"/>
  </r>
  <r>
    <n v="4315"/>
    <s v="CA-2017-124765"/>
    <d v="2017-11-25T00:00:00"/>
    <x v="3"/>
    <x v="0"/>
    <x v="10"/>
    <x v="3"/>
    <x v="4"/>
    <s v="Henia Zydlo"/>
    <x v="0"/>
    <x v="10"/>
    <n v="33311"/>
    <s v="FUR-BO-10003965"/>
    <x v="0"/>
    <s v="Bookcases"/>
    <s v="O'Sullivan Manor Hill 2-Door Library in Brianna Oak"/>
    <n v="308000"/>
    <x v="1"/>
    <x v="1113"/>
    <n v="0.2"/>
    <n v="308000"/>
    <n v="1232000"/>
  </r>
  <r>
    <n v="4316"/>
    <s v="CA-2015-131856"/>
    <d v="2015-05-12T00:00:00"/>
    <x v="1"/>
    <x v="5"/>
    <x v="1"/>
    <x v="3"/>
    <x v="0"/>
    <s v="James Galang"/>
    <x v="0"/>
    <x v="25"/>
    <n v="77041"/>
    <s v="FUR-FU-10000175"/>
    <x v="0"/>
    <s v="Furnishings"/>
    <s v="DAX Wood Document Frame."/>
    <n v="83000"/>
    <x v="6"/>
    <x v="1142"/>
    <n v="0.6"/>
    <n v="199200"/>
    <n v="132800"/>
  </r>
  <r>
    <n v="4317"/>
    <s v="CA-2017-126634"/>
    <d v="2017-03-30T00:00:00"/>
    <x v="3"/>
    <x v="10"/>
    <x v="17"/>
    <x v="1"/>
    <x v="4"/>
    <s v="Alan Barnes"/>
    <x v="0"/>
    <x v="15"/>
    <n v="90712"/>
    <s v="FUR-FU-10004973"/>
    <x v="0"/>
    <s v="Furnishings"/>
    <s v="Flat Face Poster Frame"/>
    <n v="23000"/>
    <x v="1"/>
    <x v="174"/>
    <n v="0"/>
    <n v="0"/>
    <n v="115000"/>
  </r>
  <r>
    <n v="4318"/>
    <s v="CA-2016-118500"/>
    <d v="2016-11-17T00:00:00"/>
    <x v="0"/>
    <x v="0"/>
    <x v="11"/>
    <x v="2"/>
    <x v="0"/>
    <s v="Heather Jas"/>
    <x v="2"/>
    <x v="31"/>
    <n v="94122"/>
    <s v="OFF-SU-10004231"/>
    <x v="1"/>
    <s v="Supplies"/>
    <s v="Acme Tagit Stainless Steel Antibacterial Scissors"/>
    <n v="24000"/>
    <x v="1"/>
    <x v="160"/>
    <n v="0"/>
    <n v="0"/>
    <n v="120000"/>
  </r>
  <r>
    <n v="4319"/>
    <s v="CA-2016-163951"/>
    <d v="2016-12-30T00:00:00"/>
    <x v="0"/>
    <x v="4"/>
    <x v="17"/>
    <x v="3"/>
    <x v="0"/>
    <s v="Carl Jackson"/>
    <x v="1"/>
    <x v="21"/>
    <n v="19140"/>
    <s v="OFF-AR-10004269"/>
    <x v="1"/>
    <s v="Art"/>
    <s v="Newell 31"/>
    <n v="25000"/>
    <x v="1"/>
    <x v="764"/>
    <n v="0.2"/>
    <n v="25000"/>
    <n v="100000"/>
  </r>
  <r>
    <n v="4320"/>
    <s v="CA-2016-149916"/>
    <d v="2016-12-22T00:00:00"/>
    <x v="0"/>
    <x v="4"/>
    <x v="6"/>
    <x v="1"/>
    <x v="0"/>
    <s v="Emily Ducich"/>
    <x v="2"/>
    <x v="24"/>
    <n v="98115"/>
    <s v="OFF-BI-10004002"/>
    <x v="1"/>
    <s v="Binders"/>
    <s v="Wilson Jones International Size A4 Ring Binders"/>
    <n v="28000"/>
    <x v="6"/>
    <x v="8"/>
    <n v="0.2"/>
    <n v="22400"/>
    <n v="89600"/>
  </r>
  <r>
    <n v="4321"/>
    <s v="CA-2015-158918"/>
    <d v="2015-12-20T00:00:00"/>
    <x v="1"/>
    <x v="4"/>
    <x v="14"/>
    <x v="2"/>
    <x v="0"/>
    <s v="Arianne Irving"/>
    <x v="0"/>
    <x v="15"/>
    <n v="90036"/>
    <s v="OFF-PA-10004947"/>
    <x v="1"/>
    <s v="Paper"/>
    <s v="Easy-staple paper"/>
    <n v="18000"/>
    <x v="6"/>
    <x v="126"/>
    <n v="0"/>
    <n v="0"/>
    <n v="72000"/>
  </r>
  <r>
    <n v="4322"/>
    <s v="US-2014-159611"/>
    <d v="2014-12-27T00:00:00"/>
    <x v="2"/>
    <x v="4"/>
    <x v="8"/>
    <x v="0"/>
    <x v="0"/>
    <s v="Karl Braun"/>
    <x v="0"/>
    <x v="13"/>
    <n v="44105"/>
    <s v="FUR-FU-10004904"/>
    <x v="0"/>
    <s v="Furnishings"/>
    <s v="Eldon &quot;L&quot; Workstation Diamond Chairmat"/>
    <n v="152000"/>
    <x v="3"/>
    <x v="338"/>
    <n v="0.2"/>
    <n v="91200"/>
    <n v="364800"/>
  </r>
  <r>
    <n v="4323"/>
    <s v="CA-2017-163265"/>
    <d v="2017-02-16T00:00:00"/>
    <x v="3"/>
    <x v="11"/>
    <x v="9"/>
    <x v="3"/>
    <x v="3"/>
    <s v="Joy Smith"/>
    <x v="0"/>
    <x v="14"/>
    <n v="62521"/>
    <s v="OFF-FA-10004854"/>
    <x v="1"/>
    <s v="Fasteners"/>
    <s v="Vinyl Coated Wire Paper Clips in Organizer Box, 800/Box"/>
    <n v="46000"/>
    <x v="0"/>
    <x v="21"/>
    <n v="0.2"/>
    <n v="18400"/>
    <n v="73600"/>
  </r>
  <r>
    <n v="4324"/>
    <s v="CA-2017-141705"/>
    <d v="2017-10-24T00:00:00"/>
    <x v="3"/>
    <x v="2"/>
    <x v="16"/>
    <x v="0"/>
    <x v="4"/>
    <s v="Patrick O'Brill"/>
    <x v="0"/>
    <x v="30"/>
    <n v="76063"/>
    <s v="FUR-TA-10004607"/>
    <x v="0"/>
    <s v="Tables"/>
    <s v="Hon 2111 Invitation Series Straight Table"/>
    <n v="207000"/>
    <x v="1"/>
    <x v="1129"/>
    <n v="0.3"/>
    <n v="310500"/>
    <n v="724500"/>
  </r>
  <r>
    <n v="4325"/>
    <s v="CA-2016-112739"/>
    <d v="2016-09-02T00:00:00"/>
    <x v="0"/>
    <x v="8"/>
    <x v="28"/>
    <x v="2"/>
    <x v="0"/>
    <s v="Ross DeVincentis"/>
    <x v="2"/>
    <x v="8"/>
    <n v="77070"/>
    <s v="OFF-BI-10001132"/>
    <x v="1"/>
    <s v="Binders"/>
    <s v="Acco PRESSTEX Data Binder with Storage Hooks, Dark Blue, 9 1/2&quot; X 11&quot;"/>
    <n v="5000"/>
    <x v="7"/>
    <x v="144"/>
    <n v="0.8"/>
    <n v="32000"/>
    <n v="8000"/>
  </r>
  <r>
    <n v="4326"/>
    <s v="CA-2016-143805"/>
    <d v="2016-12-01T00:00:00"/>
    <x v="0"/>
    <x v="4"/>
    <x v="26"/>
    <x v="2"/>
    <x v="0"/>
    <s v="Jonathan Doherty"/>
    <x v="1"/>
    <x v="35"/>
    <n v="23223"/>
    <s v="OFF-AP-10002945"/>
    <x v="1"/>
    <s v="Appliances"/>
    <s v="Honeywell Enviracaire Portable HEPA Air Cleaner for 17' x 22' Room"/>
    <n v="963000"/>
    <x v="2"/>
    <x v="1168"/>
    <n v="0"/>
    <n v="0"/>
    <n v="6741000"/>
  </r>
  <r>
    <n v="4327"/>
    <s v="CA-2014-133634"/>
    <d v="2014-11-05T00:00:00"/>
    <x v="2"/>
    <x v="0"/>
    <x v="5"/>
    <x v="3"/>
    <x v="3"/>
    <s v="Steven Roelle"/>
    <x v="2"/>
    <x v="23"/>
    <n v="22204"/>
    <s v="TEC-AC-10002550"/>
    <x v="2"/>
    <s v="Accessories"/>
    <s v="Maxell 4.7GB DVD-RW 3/Pack"/>
    <n v="48000"/>
    <x v="3"/>
    <x v="11"/>
    <n v="0"/>
    <n v="0"/>
    <n v="144000"/>
  </r>
  <r>
    <n v="4328"/>
    <s v="CA-2017-101665"/>
    <d v="2017-11-25T00:00:00"/>
    <x v="3"/>
    <x v="0"/>
    <x v="10"/>
    <x v="1"/>
    <x v="0"/>
    <s v="Tracy Zic"/>
    <x v="0"/>
    <x v="30"/>
    <n v="94122"/>
    <s v="OFF-AR-10002335"/>
    <x v="1"/>
    <s v="Art"/>
    <s v="DIXON Oriole Pencils"/>
    <n v="6000"/>
    <x v="0"/>
    <x v="92"/>
    <n v="0"/>
    <n v="0"/>
    <n v="12000"/>
  </r>
  <r>
    <n v="4329"/>
    <s v="CA-2016-155446"/>
    <d v="2016-12-16T00:00:00"/>
    <x v="0"/>
    <x v="4"/>
    <x v="9"/>
    <x v="0"/>
    <x v="4"/>
    <s v="Tanja Norvell"/>
    <x v="2"/>
    <x v="15"/>
    <n v="92024"/>
    <s v="TEC-AC-10001445"/>
    <x v="2"/>
    <s v="Accessories"/>
    <s v="Imation USB 2.0 Swivel Flash Drive USB flash drive - 4 GB - Pink"/>
    <n v="10000"/>
    <x v="2"/>
    <x v="148"/>
    <n v="0"/>
    <n v="0"/>
    <n v="70000"/>
  </r>
  <r>
    <n v="4330"/>
    <s v="CA-2017-137323"/>
    <d v="2017-11-14T00:00:00"/>
    <x v="3"/>
    <x v="0"/>
    <x v="19"/>
    <x v="0"/>
    <x v="0"/>
    <s v="Pauline Webber"/>
    <x v="1"/>
    <x v="30"/>
    <n v="13601"/>
    <s v="OFF-ST-10003996"/>
    <x v="1"/>
    <s v="Storage"/>
    <s v="Letter/Legal File Tote with Clear Snap-On Lid, Black Granite"/>
    <n v="26000"/>
    <x v="4"/>
    <x v="19"/>
    <n v="0"/>
    <n v="0"/>
    <n v="156000"/>
  </r>
  <r>
    <n v="4331"/>
    <s v="CA-2016-144015"/>
    <d v="2016-06-26T00:00:00"/>
    <x v="0"/>
    <x v="1"/>
    <x v="20"/>
    <x v="0"/>
    <x v="0"/>
    <s v="Adam Hart"/>
    <x v="1"/>
    <x v="31"/>
    <n v="90036"/>
    <s v="OFF-SU-10003505"/>
    <x v="1"/>
    <s v="Supplies"/>
    <s v="Premier Electric Letter Opener"/>
    <n v="696000"/>
    <x v="0"/>
    <x v="360"/>
    <n v="0"/>
    <n v="0"/>
    <n v="1392000"/>
  </r>
  <r>
    <n v="4332"/>
    <s v="CA-2014-101427"/>
    <d v="2014-12-26T00:00:00"/>
    <x v="2"/>
    <x v="4"/>
    <x v="20"/>
    <x v="1"/>
    <x v="4"/>
    <s v="Andy Yotov"/>
    <x v="1"/>
    <x v="13"/>
    <n v="19140"/>
    <s v="OFF-AR-10002257"/>
    <x v="1"/>
    <s v="Art"/>
    <s v="Eldon Spacemaker Box, Quick-Snap Lid, Clear"/>
    <n v="14000"/>
    <x v="3"/>
    <x v="90"/>
    <n v="0.2"/>
    <n v="8400"/>
    <n v="33600"/>
  </r>
  <r>
    <n v="4333"/>
    <s v="CA-2016-136770"/>
    <d v="2016-08-14T00:00:00"/>
    <x v="0"/>
    <x v="6"/>
    <x v="19"/>
    <x v="2"/>
    <x v="4"/>
    <s v="Stephanie Phelps"/>
    <x v="1"/>
    <x v="5"/>
    <n v="44312"/>
    <s v="TEC-PH-10003580"/>
    <x v="2"/>
    <s v="Phones"/>
    <s v="Cisco IP Phone 7961G-GE VoIP phone"/>
    <n v="1213000"/>
    <x v="0"/>
    <x v="1169"/>
    <n v="0.4"/>
    <n v="970400"/>
    <n v="1455600"/>
  </r>
  <r>
    <n v="4334"/>
    <s v="CA-2016-118311"/>
    <d v="2016-10-24T00:00:00"/>
    <x v="0"/>
    <x v="2"/>
    <x v="16"/>
    <x v="2"/>
    <x v="4"/>
    <s v="Emily Ducich"/>
    <x v="2"/>
    <x v="16"/>
    <n v="94110"/>
    <s v="TEC-AC-10000892"/>
    <x v="2"/>
    <s v="Accessories"/>
    <s v="NETGEAR N750 Dual Band Wi-Fi Gigabit Router"/>
    <n v="450000"/>
    <x v="1"/>
    <x v="166"/>
    <n v="0"/>
    <n v="0"/>
    <n v="2250000"/>
  </r>
  <r>
    <n v="4335"/>
    <s v="US-2014-112795"/>
    <d v="2014-08-23T00:00:00"/>
    <x v="2"/>
    <x v="6"/>
    <x v="27"/>
    <x v="4"/>
    <x v="0"/>
    <s v="Corey Roper"/>
    <x v="2"/>
    <x v="34"/>
    <n v="49505"/>
    <s v="OFF-PA-10001934"/>
    <x v="1"/>
    <s v="Paper"/>
    <s v="Xerox 1993"/>
    <n v="7000"/>
    <x v="3"/>
    <x v="67"/>
    <n v="0"/>
    <n v="0"/>
    <n v="21000"/>
  </r>
  <r>
    <n v="4336"/>
    <s v="CA-2017-127096"/>
    <d v="2017-09-15T00:00:00"/>
    <x v="3"/>
    <x v="8"/>
    <x v="4"/>
    <x v="2"/>
    <x v="4"/>
    <s v="Christopher Schild"/>
    <x v="2"/>
    <x v="22"/>
    <n v="94109"/>
    <s v="FUR-TA-10003473"/>
    <x v="0"/>
    <s v="Tables"/>
    <s v="Bretford Rectangular Conference Table Tops"/>
    <n v="1580000"/>
    <x v="8"/>
    <x v="783"/>
    <n v="0.2"/>
    <n v="316000"/>
    <n v="1264000"/>
  </r>
  <r>
    <n v="4337"/>
    <s v="CA-2017-119284"/>
    <d v="2017-06-15T00:00:00"/>
    <x v="3"/>
    <x v="1"/>
    <x v="4"/>
    <x v="2"/>
    <x v="0"/>
    <s v="Thomas Seio"/>
    <x v="1"/>
    <x v="15"/>
    <n v="37211"/>
    <s v="TEC-PH-10001051"/>
    <x v="2"/>
    <s v="Phones"/>
    <s v="HTC One"/>
    <n v="320000"/>
    <x v="3"/>
    <x v="169"/>
    <n v="0.2"/>
    <n v="192000"/>
    <n v="768000"/>
  </r>
  <r>
    <n v="4338"/>
    <s v="CA-2015-133494"/>
    <d v="2015-03-01T00:00:00"/>
    <x v="1"/>
    <x v="10"/>
    <x v="26"/>
    <x v="1"/>
    <x v="0"/>
    <s v="Resi Pölking"/>
    <x v="0"/>
    <x v="9"/>
    <n v="19120"/>
    <s v="OFF-AP-10002906"/>
    <x v="1"/>
    <s v="Appliances"/>
    <s v="Hoover Replacement Belt for Commercial Guardsman Heavy-Duty Upright Vacuum"/>
    <n v="4000"/>
    <x v="0"/>
    <x v="100"/>
    <n v="0.2"/>
    <n v="1600"/>
    <n v="6400"/>
  </r>
  <r>
    <n v="4339"/>
    <s v="CA-2016-111318"/>
    <d v="2016-07-23T00:00:00"/>
    <x v="0"/>
    <x v="7"/>
    <x v="27"/>
    <x v="0"/>
    <x v="0"/>
    <s v="Ivan Liston"/>
    <x v="0"/>
    <x v="24"/>
    <n v="77041"/>
    <s v="TEC-PH-10004100"/>
    <x v="2"/>
    <s v="Phones"/>
    <s v="Griffin GC17055 Auxiliary Audio Cable"/>
    <n v="58000"/>
    <x v="7"/>
    <x v="1038"/>
    <n v="0.2"/>
    <n v="92800"/>
    <n v="371200"/>
  </r>
  <r>
    <n v="4340"/>
    <s v="US-2014-132745"/>
    <d v="2014-10-01T00:00:00"/>
    <x v="2"/>
    <x v="2"/>
    <x v="26"/>
    <x v="2"/>
    <x v="4"/>
    <s v="Neil Französisch"/>
    <x v="2"/>
    <x v="5"/>
    <n v="89502"/>
    <s v="OFF-FA-10000254"/>
    <x v="1"/>
    <s v="Fasteners"/>
    <s v="Sterling Rubber Bands by Alliance"/>
    <n v="5000"/>
    <x v="8"/>
    <x v="30"/>
    <n v="0"/>
    <n v="0"/>
    <n v="5000"/>
  </r>
  <r>
    <n v="4341"/>
    <s v="CA-2014-146815"/>
    <d v="2014-09-08T00:00:00"/>
    <x v="2"/>
    <x v="8"/>
    <x v="0"/>
    <x v="2"/>
    <x v="3"/>
    <s v="Paul Prost"/>
    <x v="2"/>
    <x v="35"/>
    <n v="10009"/>
    <s v="FUR-CH-10004289"/>
    <x v="0"/>
    <s v="Chairs"/>
    <s v="Global Super Steno Chair"/>
    <n v="480000"/>
    <x v="0"/>
    <x v="169"/>
    <n v="0.1"/>
    <n v="96000"/>
    <n v="864000"/>
  </r>
  <r>
    <n v="4342"/>
    <s v="CA-2014-119144"/>
    <d v="2014-11-16T00:00:00"/>
    <x v="2"/>
    <x v="0"/>
    <x v="9"/>
    <x v="2"/>
    <x v="0"/>
    <s v="Justin Deggeller"/>
    <x v="1"/>
    <x v="5"/>
    <n v="90008"/>
    <s v="TEC-PH-10004188"/>
    <x v="2"/>
    <s v="Phones"/>
    <s v="OtterBox Commuter Series Case - Samsung Galaxy S4"/>
    <n v="80000"/>
    <x v="6"/>
    <x v="383"/>
    <n v="0.2"/>
    <n v="64000"/>
    <n v="256000"/>
  </r>
  <r>
    <n v="4343"/>
    <s v="CA-2014-105648"/>
    <d v="2014-03-03T00:00:00"/>
    <x v="2"/>
    <x v="10"/>
    <x v="21"/>
    <x v="0"/>
    <x v="0"/>
    <s v="Eva Jacobs"/>
    <x v="0"/>
    <x v="10"/>
    <n v="92037"/>
    <s v="FUR-TA-10002958"/>
    <x v="0"/>
    <s v="Tables"/>
    <s v="Bevis Oval Conference Table, Walnut"/>
    <n v="653000"/>
    <x v="3"/>
    <x v="1170"/>
    <n v="0.2"/>
    <n v="391800"/>
    <n v="1567200"/>
  </r>
  <r>
    <n v="4344"/>
    <s v="US-2015-145422"/>
    <d v="2015-12-03T00:00:00"/>
    <x v="1"/>
    <x v="4"/>
    <x v="21"/>
    <x v="0"/>
    <x v="4"/>
    <s v="Pierre Wener"/>
    <x v="0"/>
    <x v="31"/>
    <n v="94110"/>
    <s v="FUR-BO-10002213"/>
    <x v="0"/>
    <s v="Bookcases"/>
    <s v="Sauder Forest Hills Library, Woodland Oak Finish"/>
    <n v="360000"/>
    <x v="3"/>
    <x v="408"/>
    <n v="0.15"/>
    <n v="162000"/>
    <n v="918000"/>
  </r>
  <r>
    <n v="4345"/>
    <s v="CA-2017-136623"/>
    <d v="2017-07-11T00:00:00"/>
    <x v="3"/>
    <x v="7"/>
    <x v="2"/>
    <x v="2"/>
    <x v="0"/>
    <s v="Tom Stivers"/>
    <x v="1"/>
    <x v="11"/>
    <n v="92105"/>
    <s v="TEC-PH-10000004"/>
    <x v="2"/>
    <s v="Phones"/>
    <s v="Belkin iPhone and iPad Lightning Cable"/>
    <n v="12000"/>
    <x v="4"/>
    <x v="126"/>
    <n v="0.2"/>
    <n v="14400"/>
    <n v="57600"/>
  </r>
  <r>
    <n v="4346"/>
    <s v="CA-2017-121678"/>
    <d v="2017-11-16T00:00:00"/>
    <x v="3"/>
    <x v="0"/>
    <x v="9"/>
    <x v="1"/>
    <x v="4"/>
    <s v="Brian Moss"/>
    <x v="1"/>
    <x v="6"/>
    <n v="44035"/>
    <s v="OFF-BI-10002949"/>
    <x v="1"/>
    <s v="Binders"/>
    <s v="Prestige Round Ring Binders"/>
    <n v="10000"/>
    <x v="8"/>
    <x v="151"/>
    <n v="0.7"/>
    <n v="7000"/>
    <n v="3000"/>
  </r>
  <r>
    <n v="4347"/>
    <s v="CA-2016-120824"/>
    <d v="2016-06-12T00:00:00"/>
    <x v="0"/>
    <x v="1"/>
    <x v="1"/>
    <x v="1"/>
    <x v="0"/>
    <s v="Arthur Wiediger"/>
    <x v="2"/>
    <x v="33"/>
    <n v="77070"/>
    <s v="OFF-AP-10001242"/>
    <x v="1"/>
    <s v="Appliances"/>
    <s v="APC 7 Outlet Network SurgeArrest Surge Protector"/>
    <n v="33000"/>
    <x v="6"/>
    <x v="257"/>
    <n v="0.8"/>
    <n v="105600"/>
    <n v="26400"/>
  </r>
  <r>
    <n v="4348"/>
    <s v="US-2016-135209"/>
    <d v="2016-12-29T00:00:00"/>
    <x v="0"/>
    <x v="4"/>
    <x v="25"/>
    <x v="0"/>
    <x v="1"/>
    <s v="Marc Harrigan"/>
    <x v="2"/>
    <x v="19"/>
    <n v="33178"/>
    <s v="OFF-PA-10002986"/>
    <x v="1"/>
    <s v="Paper"/>
    <s v="Xerox 1898"/>
    <n v="47000"/>
    <x v="2"/>
    <x v="353"/>
    <n v="0.2"/>
    <n v="65800"/>
    <n v="263200"/>
  </r>
  <r>
    <n v="4349"/>
    <s v="CA-2017-148145"/>
    <d v="2017-03-18T00:00:00"/>
    <x v="3"/>
    <x v="10"/>
    <x v="15"/>
    <x v="2"/>
    <x v="4"/>
    <s v="Scott Williamson"/>
    <x v="0"/>
    <x v="19"/>
    <n v="98115"/>
    <s v="OFF-AR-10003752"/>
    <x v="1"/>
    <s v="Art"/>
    <s v="Deluxe Chalkboard Eraser Cleaner"/>
    <n v="19000"/>
    <x v="6"/>
    <x v="554"/>
    <n v="0"/>
    <n v="0"/>
    <n v="76000"/>
  </r>
  <r>
    <n v="4350"/>
    <s v="CA-2015-103870"/>
    <d v="2015-12-27T00:00:00"/>
    <x v="1"/>
    <x v="4"/>
    <x v="8"/>
    <x v="1"/>
    <x v="4"/>
    <s v="Sung Pak"/>
    <x v="1"/>
    <x v="26"/>
    <n v="37130"/>
    <s v="TEC-AC-10002370"/>
    <x v="2"/>
    <s v="Accessories"/>
    <s v="Maxell CD-R Discs"/>
    <n v="8000"/>
    <x v="3"/>
    <x v="13"/>
    <n v="0.2"/>
    <n v="4800"/>
    <n v="19200"/>
  </r>
  <r>
    <n v="4351"/>
    <s v="CA-2015-111017"/>
    <d v="2015-07-31T00:00:00"/>
    <x v="1"/>
    <x v="7"/>
    <x v="23"/>
    <x v="4"/>
    <x v="4"/>
    <s v="Steve Chapman"/>
    <x v="1"/>
    <x v="18"/>
    <n v="63116"/>
    <s v="OFF-SU-10002573"/>
    <x v="1"/>
    <s v="Supplies"/>
    <s v="Acme 10&quot; Easy Grip Assistive Scissors"/>
    <n v="71000"/>
    <x v="3"/>
    <x v="809"/>
    <n v="0"/>
    <n v="0"/>
    <n v="213000"/>
  </r>
  <r>
    <n v="4352"/>
    <s v="CA-2017-116988"/>
    <d v="2017-06-27T00:00:00"/>
    <x v="3"/>
    <x v="1"/>
    <x v="8"/>
    <x v="2"/>
    <x v="0"/>
    <s v="Pauline Webber"/>
    <x v="1"/>
    <x v="36"/>
    <n v="98105"/>
    <s v="OFF-PA-10003848"/>
    <x v="1"/>
    <s v="Paper"/>
    <s v="Xerox 1997"/>
    <n v="21000"/>
    <x v="3"/>
    <x v="42"/>
    <n v="0"/>
    <n v="0"/>
    <n v="63000"/>
  </r>
  <r>
    <n v="4353"/>
    <s v="US-2014-169390"/>
    <d v="2014-02-07T00:00:00"/>
    <x v="2"/>
    <x v="11"/>
    <x v="29"/>
    <x v="2"/>
    <x v="1"/>
    <s v="Chris Selesnick"/>
    <x v="1"/>
    <x v="8"/>
    <n v="10024"/>
    <s v="OFF-ST-10001558"/>
    <x v="1"/>
    <s v="Storage"/>
    <s v="Acco Perma 4000 Stacking Storage Drawers"/>
    <n v="82000"/>
    <x v="6"/>
    <x v="1166"/>
    <n v="0"/>
    <n v="0"/>
    <n v="328000"/>
  </r>
  <r>
    <n v="4354"/>
    <s v="CA-2016-168774"/>
    <d v="2016-09-04T00:00:00"/>
    <x v="0"/>
    <x v="8"/>
    <x v="18"/>
    <x v="3"/>
    <x v="4"/>
    <s v="Roy Phan"/>
    <x v="1"/>
    <x v="12"/>
    <n v="55125"/>
    <s v="OFF-ST-10001490"/>
    <x v="1"/>
    <s v="Storage"/>
    <s v="Hot File 7-Pocket, Floor Stand"/>
    <n v="143000"/>
    <x v="3"/>
    <x v="1171"/>
    <n v="0"/>
    <n v="0"/>
    <n v="429000"/>
  </r>
  <r>
    <n v="4355"/>
    <s v="CA-2017-161592"/>
    <d v="2017-04-06T00:00:00"/>
    <x v="3"/>
    <x v="3"/>
    <x v="24"/>
    <x v="2"/>
    <x v="2"/>
    <s v="Charles Sheldon"/>
    <x v="1"/>
    <x v="7"/>
    <n v="37421"/>
    <s v="OFF-BI-10003669"/>
    <x v="1"/>
    <s v="Binders"/>
    <s v="3M Organizer Strips"/>
    <n v="9000"/>
    <x v="1"/>
    <x v="106"/>
    <n v="0.7"/>
    <n v="31499.999999999996"/>
    <n v="13500.000000000004"/>
  </r>
  <r>
    <n v="4356"/>
    <s v="US-2017-131961"/>
    <d v="2017-12-08T00:00:00"/>
    <x v="3"/>
    <x v="4"/>
    <x v="0"/>
    <x v="1"/>
    <x v="0"/>
    <s v="Max Jones"/>
    <x v="0"/>
    <x v="2"/>
    <n v="19140"/>
    <s v="OFF-AR-10004441"/>
    <x v="1"/>
    <s v="Art"/>
    <s v="BIC Brite Liner Highlighters"/>
    <n v="10000"/>
    <x v="6"/>
    <x v="144"/>
    <n v="0.2"/>
    <n v="8000"/>
    <n v="32000"/>
  </r>
  <r>
    <n v="4357"/>
    <s v="CA-2016-102498"/>
    <d v="2016-07-24T00:00:00"/>
    <x v="0"/>
    <x v="7"/>
    <x v="16"/>
    <x v="2"/>
    <x v="0"/>
    <s v="James Galang"/>
    <x v="0"/>
    <x v="23"/>
    <n v="70506"/>
    <s v="OFF-AR-10004456"/>
    <x v="1"/>
    <s v="Art"/>
    <s v="Panasonic KP-4ABK Battery-Operated Pencil Sharpener"/>
    <n v="44000"/>
    <x v="1"/>
    <x v="328"/>
    <n v="0"/>
    <n v="0"/>
    <n v="220000"/>
  </r>
  <r>
    <n v="4358"/>
    <s v="CA-2015-113222"/>
    <d v="2015-11-09T00:00:00"/>
    <x v="1"/>
    <x v="0"/>
    <x v="3"/>
    <x v="0"/>
    <x v="0"/>
    <s v="Anthony Garverick"/>
    <x v="2"/>
    <x v="26"/>
    <n v="46226"/>
    <s v="OFF-BI-10001890"/>
    <x v="1"/>
    <s v="Binders"/>
    <s v="Avery Poly Binder Pockets"/>
    <n v="8000"/>
    <x v="3"/>
    <x v="13"/>
    <n v="0"/>
    <n v="0"/>
    <n v="24000"/>
  </r>
  <r>
    <n v="4359"/>
    <s v="US-2015-144771"/>
    <d v="2015-10-02T00:00:00"/>
    <x v="1"/>
    <x v="2"/>
    <x v="28"/>
    <x v="2"/>
    <x v="4"/>
    <s v="Chloris Kastensmidt"/>
    <x v="0"/>
    <x v="34"/>
    <n v="97123"/>
    <s v="FUR-FU-10000629"/>
    <x v="0"/>
    <s v="Furnishings"/>
    <s v="9-3/4 Diameter Round Wall Clock"/>
    <n v="97000"/>
    <x v="8"/>
    <x v="1172"/>
    <n v="0.2"/>
    <n v="19400"/>
    <n v="77600"/>
  </r>
  <r>
    <n v="4360"/>
    <s v="CA-2015-162376"/>
    <d v="2015-11-22T00:00:00"/>
    <x v="1"/>
    <x v="0"/>
    <x v="6"/>
    <x v="2"/>
    <x v="1"/>
    <s v="Harold Dahlen"/>
    <x v="2"/>
    <x v="36"/>
    <n v="2138"/>
    <s v="OFF-AR-10003056"/>
    <x v="1"/>
    <s v="Art"/>
    <s v="Newell 341"/>
    <n v="9000"/>
    <x v="6"/>
    <x v="239"/>
    <n v="0"/>
    <n v="0"/>
    <n v="36000"/>
  </r>
  <r>
    <n v="4361"/>
    <s v="CA-2017-128076"/>
    <d v="2017-02-02T00:00:00"/>
    <x v="3"/>
    <x v="11"/>
    <x v="28"/>
    <x v="2"/>
    <x v="4"/>
    <s v="Bill Overfelt"/>
    <x v="1"/>
    <x v="29"/>
    <n v="92105"/>
    <s v="FUR-FU-10000293"/>
    <x v="0"/>
    <s v="Furnishings"/>
    <s v="Eldon Antistatic Chair Mats for Low to Medium Pile Carpets"/>
    <n v="169000"/>
    <x v="0"/>
    <x v="309"/>
    <n v="0"/>
    <n v="0"/>
    <n v="338000"/>
  </r>
  <r>
    <n v="4362"/>
    <s v="US-2015-163825"/>
    <d v="2015-06-16T00:00:00"/>
    <x v="1"/>
    <x v="1"/>
    <x v="9"/>
    <x v="3"/>
    <x v="4"/>
    <s v="Lena Creighton"/>
    <x v="0"/>
    <x v="19"/>
    <n v="10009"/>
    <s v="OFF-BI-10003527"/>
    <x v="1"/>
    <s v="Binders"/>
    <s v="Fellowes PB500 Electric Punch Plastic Comb Binding Machine with Manual Bind"/>
    <n v="1017000"/>
    <x v="3"/>
    <x v="627"/>
    <n v="0.2"/>
    <n v="610200"/>
    <n v="2440800"/>
  </r>
  <r>
    <n v="4363"/>
    <s v="CA-2016-105662"/>
    <d v="2016-05-05T00:00:00"/>
    <x v="0"/>
    <x v="5"/>
    <x v="5"/>
    <x v="2"/>
    <x v="0"/>
    <s v="Rick Bensley"/>
    <x v="2"/>
    <x v="18"/>
    <n v="32303"/>
    <s v="OFF-PA-10001001"/>
    <x v="1"/>
    <s v="Paper"/>
    <s v="Snap-A-Way Black Print Carbonless Speed Message, No Reply Area, Duplicate"/>
    <n v="94000"/>
    <x v="6"/>
    <x v="63"/>
    <n v="0.2"/>
    <n v="75200"/>
    <n v="300800"/>
  </r>
  <r>
    <n v="4364"/>
    <s v="CA-2017-152198"/>
    <d v="2017-09-09T00:00:00"/>
    <x v="3"/>
    <x v="8"/>
    <x v="3"/>
    <x v="0"/>
    <x v="0"/>
    <s v="Joy Daniels"/>
    <x v="0"/>
    <x v="5"/>
    <n v="43615"/>
    <s v="OFF-LA-10000443"/>
    <x v="1"/>
    <s v="Labels"/>
    <s v="Avery 501"/>
    <n v="8000"/>
    <x v="4"/>
    <x v="4"/>
    <n v="0.2"/>
    <n v="9600"/>
    <n v="38400"/>
  </r>
  <r>
    <n v="4365"/>
    <s v="CA-2016-114307"/>
    <d v="2016-07-22T00:00:00"/>
    <x v="0"/>
    <x v="7"/>
    <x v="6"/>
    <x v="2"/>
    <x v="4"/>
    <s v="Maureen Fritzler"/>
    <x v="1"/>
    <x v="0"/>
    <n v="21044"/>
    <s v="OFF-AP-10002350"/>
    <x v="1"/>
    <s v="Appliances"/>
    <s v="Belkin F9H710-06 7 Outlet SurgeMaster Surge Protector"/>
    <n v="46000"/>
    <x v="0"/>
    <x v="21"/>
    <n v="0"/>
    <n v="0"/>
    <n v="92000"/>
  </r>
  <r>
    <n v="4366"/>
    <s v="CA-2016-159891"/>
    <d v="2016-01-31T00:00:00"/>
    <x v="0"/>
    <x v="9"/>
    <x v="23"/>
    <x v="0"/>
    <x v="0"/>
    <s v="Ben Ferrer"/>
    <x v="2"/>
    <x v="36"/>
    <n v="30318"/>
    <s v="OFF-BI-10003527"/>
    <x v="1"/>
    <s v="Binders"/>
    <s v="Fellowes PB500 Electric Punch Plastic Comb Binding Machine with Manual Bind"/>
    <n v="1017000"/>
    <x v="8"/>
    <x v="437"/>
    <n v="0"/>
    <n v="0"/>
    <n v="1017000"/>
  </r>
  <r>
    <n v="4367"/>
    <s v="CA-2016-112578"/>
    <d v="2016-12-29T00:00:00"/>
    <x v="0"/>
    <x v="4"/>
    <x v="25"/>
    <x v="0"/>
    <x v="3"/>
    <s v="Frank Olsen"/>
    <x v="0"/>
    <x v="6"/>
    <n v="95823"/>
    <s v="OFF-ST-10003722"/>
    <x v="1"/>
    <s v="Storage"/>
    <s v="Project Tote Personal File"/>
    <n v="68000"/>
    <x v="8"/>
    <x v="389"/>
    <n v="0"/>
    <n v="0"/>
    <n v="68000"/>
  </r>
  <r>
    <n v="4368"/>
    <s v="CA-2015-107083"/>
    <d v="2015-11-21T00:00:00"/>
    <x v="1"/>
    <x v="0"/>
    <x v="30"/>
    <x v="3"/>
    <x v="0"/>
    <s v="Brenda Bowman"/>
    <x v="1"/>
    <x v="26"/>
    <n v="76106"/>
    <s v="OFF-AR-10002257"/>
    <x v="1"/>
    <s v="Art"/>
    <s v="Eldon Spacemaker Box, Quick-Snap Lid, Clear"/>
    <n v="14000"/>
    <x v="0"/>
    <x v="26"/>
    <n v="0.2"/>
    <n v="5600"/>
    <n v="22400"/>
  </r>
  <r>
    <n v="4369"/>
    <s v="CA-2015-151722"/>
    <d v="2015-10-05T00:00:00"/>
    <x v="1"/>
    <x v="2"/>
    <x v="5"/>
    <x v="2"/>
    <x v="4"/>
    <s v="Ivan Liston"/>
    <x v="0"/>
    <x v="14"/>
    <n v="43229"/>
    <s v="TEC-AC-10000892"/>
    <x v="2"/>
    <s v="Accessories"/>
    <s v="NETGEAR N750 Dual Band Wi-Fi Gigabit Router"/>
    <n v="450000"/>
    <x v="6"/>
    <x v="714"/>
    <n v="0.2"/>
    <n v="360000"/>
    <n v="1440000"/>
  </r>
  <r>
    <n v="4370"/>
    <s v="CA-2016-151148"/>
    <d v="2016-09-12T00:00:00"/>
    <x v="0"/>
    <x v="8"/>
    <x v="1"/>
    <x v="3"/>
    <x v="4"/>
    <s v="Philisse Overcash"/>
    <x v="2"/>
    <x v="34"/>
    <n v="80027"/>
    <s v="TEC-PH-10001870"/>
    <x v="2"/>
    <s v="Phones"/>
    <s v="Lunatik TT5L-002 Taktik Strike Impact Protection System for iPhone 5"/>
    <n v="147000"/>
    <x v="3"/>
    <x v="235"/>
    <n v="0.2"/>
    <n v="88200"/>
    <n v="352800"/>
  </r>
  <r>
    <n v="4371"/>
    <s v="CA-2017-115882"/>
    <d v="2017-09-14T00:00:00"/>
    <x v="3"/>
    <x v="8"/>
    <x v="19"/>
    <x v="2"/>
    <x v="1"/>
    <s v="Dorothy Badders"/>
    <x v="1"/>
    <x v="6"/>
    <n v="27604"/>
    <s v="OFF-AP-10002534"/>
    <x v="1"/>
    <s v="Appliances"/>
    <s v="3.6 Cubic Foot Counter Height Office Refrigerator"/>
    <n v="295000"/>
    <x v="6"/>
    <x v="1173"/>
    <n v="0.2"/>
    <n v="236000"/>
    <n v="944000"/>
  </r>
  <r>
    <n v="4372"/>
    <s v="CA-2015-132276"/>
    <d v="2015-02-23T00:00:00"/>
    <x v="1"/>
    <x v="11"/>
    <x v="27"/>
    <x v="3"/>
    <x v="0"/>
    <s v="Lindsay Castell"/>
    <x v="2"/>
    <x v="16"/>
    <n v="10024"/>
    <s v="OFF-AP-10000804"/>
    <x v="1"/>
    <s v="Appliances"/>
    <s v="Hoover Portapower Portable Vacuum"/>
    <n v="3000"/>
    <x v="4"/>
    <x v="9"/>
    <n v="0"/>
    <n v="0"/>
    <n v="18000"/>
  </r>
  <r>
    <n v="4373"/>
    <s v="CA-2016-163636"/>
    <d v="2016-12-05T00:00:00"/>
    <x v="0"/>
    <x v="4"/>
    <x v="5"/>
    <x v="0"/>
    <x v="4"/>
    <s v="Mike Pelletier"/>
    <x v="2"/>
    <x v="33"/>
    <n v="60623"/>
    <s v="OFF-AR-10001547"/>
    <x v="1"/>
    <s v="Art"/>
    <s v="Newell 311"/>
    <n v="7000"/>
    <x v="0"/>
    <x v="287"/>
    <n v="0.2"/>
    <n v="2800"/>
    <n v="11200"/>
  </r>
  <r>
    <n v="4374"/>
    <s v="CA-2016-102813"/>
    <d v="2016-07-02T00:00:00"/>
    <x v="0"/>
    <x v="7"/>
    <x v="28"/>
    <x v="4"/>
    <x v="0"/>
    <s v="Erin Ashbrook"/>
    <x v="1"/>
    <x v="13"/>
    <n v="77340"/>
    <s v="FUR-CH-10000665"/>
    <x v="0"/>
    <s v="Chairs"/>
    <s v="Global Airflow Leather Mesh Back Chair, Black"/>
    <n v="302000"/>
    <x v="1"/>
    <x v="404"/>
    <n v="0.3"/>
    <n v="453000"/>
    <n v="1057000"/>
  </r>
  <r>
    <n v="4375"/>
    <s v="CA-2017-135377"/>
    <d v="2017-12-13T00:00:00"/>
    <x v="3"/>
    <x v="4"/>
    <x v="7"/>
    <x v="1"/>
    <x v="0"/>
    <s v="Bart Pistole"/>
    <x v="1"/>
    <x v="24"/>
    <n v="10024"/>
    <s v="FUR-BO-10004015"/>
    <x v="0"/>
    <s v="Bookcases"/>
    <s v="Bush Andora Bookcase, Maple/Graphite Gray Finish"/>
    <n v="192000"/>
    <x v="3"/>
    <x v="163"/>
    <n v="0.2"/>
    <n v="115200"/>
    <n v="460800"/>
  </r>
  <r>
    <n v="4376"/>
    <s v="CA-2015-165813"/>
    <d v="2015-03-20T00:00:00"/>
    <x v="1"/>
    <x v="10"/>
    <x v="14"/>
    <x v="3"/>
    <x v="0"/>
    <s v="Bryan Mills"/>
    <x v="0"/>
    <x v="30"/>
    <n v="97301"/>
    <s v="OFF-ST-10004258"/>
    <x v="1"/>
    <s v="Storage"/>
    <s v="Portable Personal File Box"/>
    <n v="37000"/>
    <x v="3"/>
    <x v="176"/>
    <n v="0.2"/>
    <n v="22200"/>
    <n v="88800"/>
  </r>
  <r>
    <n v="4377"/>
    <s v="CA-2015-133585"/>
    <d v="2015-03-01T00:00:00"/>
    <x v="1"/>
    <x v="10"/>
    <x v="26"/>
    <x v="4"/>
    <x v="4"/>
    <s v="Craig Molinari"/>
    <x v="1"/>
    <x v="1"/>
    <n v="77070"/>
    <s v="OFF-AR-10003696"/>
    <x v="1"/>
    <s v="Art"/>
    <s v="Panasonic KP-350BK Electric Pencil Sharpener with Auto Stop"/>
    <n v="35000"/>
    <x v="0"/>
    <x v="148"/>
    <n v="0.2"/>
    <n v="14000"/>
    <n v="56000"/>
  </r>
  <r>
    <n v="4378"/>
    <s v="CA-2016-116911"/>
    <d v="2016-09-15T00:00:00"/>
    <x v="0"/>
    <x v="8"/>
    <x v="4"/>
    <x v="2"/>
    <x v="0"/>
    <s v="Justin Deggeller"/>
    <x v="1"/>
    <x v="1"/>
    <n v="83301"/>
    <s v="OFF-BI-10001249"/>
    <x v="1"/>
    <s v="Binders"/>
    <s v="Avery Heavy-Duty EZD View Binder with Locking Rings"/>
    <n v="6000"/>
    <x v="6"/>
    <x v="13"/>
    <n v="0.2"/>
    <n v="4800"/>
    <n v="19200"/>
  </r>
  <r>
    <n v="4379"/>
    <s v="US-2017-129224"/>
    <d v="2017-03-17T00:00:00"/>
    <x v="3"/>
    <x v="10"/>
    <x v="11"/>
    <x v="1"/>
    <x v="0"/>
    <s v="Ann Steele"/>
    <x v="2"/>
    <x v="35"/>
    <n v="37918"/>
    <s v="OFF-LA-10003190"/>
    <x v="1"/>
    <s v="Labels"/>
    <s v="Avery 474"/>
    <n v="5000"/>
    <x v="0"/>
    <x v="151"/>
    <n v="0.2"/>
    <n v="2000"/>
    <n v="8000"/>
  </r>
  <r>
    <n v="4380"/>
    <s v="CA-2017-145765"/>
    <d v="2017-05-28T00:00:00"/>
    <x v="3"/>
    <x v="5"/>
    <x v="22"/>
    <x v="3"/>
    <x v="4"/>
    <s v="Candace McMahon"/>
    <x v="1"/>
    <x v="6"/>
    <n v="85023"/>
    <s v="TEC-PH-10001305"/>
    <x v="2"/>
    <s v="Phones"/>
    <s v="Panasonic KX TS208W Corded phone"/>
    <n v="441000"/>
    <x v="1"/>
    <x v="993"/>
    <n v="0.2"/>
    <n v="441000"/>
    <n v="1764000"/>
  </r>
  <r>
    <n v="4381"/>
    <s v="CA-2017-126914"/>
    <d v="2017-06-15T00:00:00"/>
    <x v="3"/>
    <x v="1"/>
    <x v="4"/>
    <x v="2"/>
    <x v="0"/>
    <s v="Joe Elijah"/>
    <x v="0"/>
    <x v="2"/>
    <n v="28110"/>
    <s v="FUR-CH-10000847"/>
    <x v="0"/>
    <s v="Chairs"/>
    <s v="Global Executive Mid-Back Manager's Chair"/>
    <n v="873000"/>
    <x v="3"/>
    <x v="384"/>
    <n v="0.2"/>
    <n v="523800"/>
    <n v="2095200"/>
  </r>
  <r>
    <n v="4382"/>
    <s v="CA-2015-169572"/>
    <d v="2015-09-06T00:00:00"/>
    <x v="1"/>
    <x v="8"/>
    <x v="24"/>
    <x v="0"/>
    <x v="0"/>
    <s v="Andy Gerbode"/>
    <x v="1"/>
    <x v="31"/>
    <n v="23223"/>
    <s v="OFF-BI-10002799"/>
    <x v="1"/>
    <s v="Binders"/>
    <s v="SlimView Poly Binder, 3/8&quot;"/>
    <n v="9000"/>
    <x v="5"/>
    <x v="164"/>
    <n v="0"/>
    <n v="0"/>
    <n v="81000"/>
  </r>
  <r>
    <n v="4383"/>
    <s v="CA-2017-162075"/>
    <d v="2017-03-18T00:00:00"/>
    <x v="3"/>
    <x v="10"/>
    <x v="15"/>
    <x v="2"/>
    <x v="0"/>
    <s v="Thomas Thornton"/>
    <x v="0"/>
    <x v="21"/>
    <n v="77041"/>
    <s v="TEC-PH-10001557"/>
    <x v="2"/>
    <s v="Phones"/>
    <s v="Pyle PMP37LED"/>
    <n v="288000"/>
    <x v="2"/>
    <x v="77"/>
    <n v="0.2"/>
    <n v="403200"/>
    <n v="1612800"/>
  </r>
  <r>
    <n v="4384"/>
    <s v="CA-2014-162992"/>
    <d v="2014-12-19T00:00:00"/>
    <x v="2"/>
    <x v="4"/>
    <x v="12"/>
    <x v="4"/>
    <x v="4"/>
    <s v="Bart Pistole"/>
    <x v="1"/>
    <x v="9"/>
    <n v="90008"/>
    <s v="OFF-LA-10001934"/>
    <x v="1"/>
    <s v="Labels"/>
    <s v="Avery 516"/>
    <n v="15000"/>
    <x v="0"/>
    <x v="1"/>
    <n v="0"/>
    <n v="0"/>
    <n v="30000"/>
  </r>
  <r>
    <n v="4385"/>
    <s v="CA-2016-106397"/>
    <d v="2016-07-07T00:00:00"/>
    <x v="0"/>
    <x v="7"/>
    <x v="29"/>
    <x v="1"/>
    <x v="0"/>
    <s v="Max Jones"/>
    <x v="0"/>
    <x v="32"/>
    <n v="84057"/>
    <s v="OFF-PA-10003441"/>
    <x v="1"/>
    <s v="Paper"/>
    <s v="Xerox 226"/>
    <n v="59000"/>
    <x v="0"/>
    <x v="186"/>
    <n v="0"/>
    <n v="0"/>
    <n v="118000"/>
  </r>
  <r>
    <n v="4386"/>
    <s v="US-2016-150140"/>
    <d v="2016-04-06T00:00:00"/>
    <x v="0"/>
    <x v="3"/>
    <x v="24"/>
    <x v="1"/>
    <x v="4"/>
    <s v="Valerie Mitchum"/>
    <x v="2"/>
    <x v="11"/>
    <s v="05408"/>
    <s v="TEC-PH-10002555"/>
    <x v="2"/>
    <s v="Phones"/>
    <s v="Nortel Meridian M5316 Digital phone"/>
    <n v="518000"/>
    <x v="1"/>
    <x v="724"/>
    <n v="0"/>
    <n v="0"/>
    <n v="2590000"/>
  </r>
  <r>
    <n v="4387"/>
    <s v="CA-2014-116666"/>
    <d v="2014-05-08T00:00:00"/>
    <x v="2"/>
    <x v="5"/>
    <x v="0"/>
    <x v="1"/>
    <x v="0"/>
    <s v="Kean Thornton"/>
    <x v="0"/>
    <x v="6"/>
    <n v="19134"/>
    <s v="TEC-CO-10001449"/>
    <x v="2"/>
    <s v="Copiers"/>
    <s v="Hewlett Packard LaserJet 3310 Copier"/>
    <n v="1440000"/>
    <x v="1"/>
    <x v="1037"/>
    <n v="0.4"/>
    <n v="2880000"/>
    <n v="4320000"/>
  </r>
  <r>
    <n v="4388"/>
    <s v="CA-2017-148992"/>
    <d v="2017-11-23T00:00:00"/>
    <x v="3"/>
    <x v="0"/>
    <x v="27"/>
    <x v="2"/>
    <x v="0"/>
    <s v="Chris Selesnick"/>
    <x v="1"/>
    <x v="27"/>
    <n v="60623"/>
    <s v="OFF-PA-10004285"/>
    <x v="1"/>
    <s v="Paper"/>
    <s v="Xerox 1959"/>
    <n v="14000"/>
    <x v="0"/>
    <x v="26"/>
    <n v="0.2"/>
    <n v="5600"/>
    <n v="22400"/>
  </r>
  <r>
    <n v="4389"/>
    <s v="CA-2016-140935"/>
    <d v="2016-11-10T00:00:00"/>
    <x v="0"/>
    <x v="0"/>
    <x v="13"/>
    <x v="1"/>
    <x v="0"/>
    <s v="Aaron Bergman"/>
    <x v="0"/>
    <x v="34"/>
    <n v="73120"/>
    <s v="TEC-PH-10000562"/>
    <x v="2"/>
    <s v="Phones"/>
    <s v="Samsung Convoy 3"/>
    <n v="467000"/>
    <x v="0"/>
    <x v="1174"/>
    <n v="0"/>
    <n v="0"/>
    <n v="934000"/>
  </r>
  <r>
    <n v="4390"/>
    <s v="CA-2014-157644"/>
    <d v="2014-12-31T00:00:00"/>
    <x v="2"/>
    <x v="4"/>
    <x v="23"/>
    <x v="0"/>
    <x v="4"/>
    <s v="Aaron Hawkins"/>
    <x v="1"/>
    <x v="15"/>
    <n v="10035"/>
    <s v="TEC-AC-10003614"/>
    <x v="2"/>
    <s v="Accessories"/>
    <s v="Verbatim 25 GB 6x Blu-ray Single Layer Recordable Disc, 10/Pack"/>
    <n v="47000"/>
    <x v="3"/>
    <x v="83"/>
    <n v="0"/>
    <n v="0"/>
    <n v="141000"/>
  </r>
  <r>
    <n v="4391"/>
    <s v="US-2017-100398"/>
    <d v="2017-08-19T00:00:00"/>
    <x v="3"/>
    <x v="6"/>
    <x v="12"/>
    <x v="3"/>
    <x v="2"/>
    <s v="Denny Ordway"/>
    <x v="0"/>
    <x v="16"/>
    <n v="84106"/>
    <s v="OFF-BI-10002133"/>
    <x v="1"/>
    <s v="Binders"/>
    <s v="Wilson Jones Elliptical Ring 3 1/2&quot; Capacity Binders, 800 sheets"/>
    <n v="129000"/>
    <x v="3"/>
    <x v="784"/>
    <n v="0.2"/>
    <n v="77400"/>
    <n v="309600"/>
  </r>
  <r>
    <n v="4392"/>
    <s v="CA-2016-113082"/>
    <d v="2016-09-12T00:00:00"/>
    <x v="0"/>
    <x v="8"/>
    <x v="1"/>
    <x v="0"/>
    <x v="4"/>
    <s v="Matt Collister"/>
    <x v="1"/>
    <x v="33"/>
    <n v="13501"/>
    <s v="FUR-FU-10002813"/>
    <x v="0"/>
    <s v="Furnishings"/>
    <s v="DAX Contemporary Wood Frame with Silver Metal Mat, Desktop, 11 x 14 Size"/>
    <n v="81000"/>
    <x v="0"/>
    <x v="326"/>
    <n v="0"/>
    <n v="0"/>
    <n v="162000"/>
  </r>
  <r>
    <n v="4393"/>
    <s v="US-2017-110646"/>
    <d v="2017-10-26T00:00:00"/>
    <x v="3"/>
    <x v="2"/>
    <x v="20"/>
    <x v="2"/>
    <x v="4"/>
    <s v="Jamie Frazer"/>
    <x v="0"/>
    <x v="8"/>
    <n v="19134"/>
    <s v="OFF-BI-10004330"/>
    <x v="1"/>
    <s v="Binders"/>
    <s v="GBC Velobind Prepunched Cover Sets, Regency Series"/>
    <n v="89000"/>
    <x v="3"/>
    <x v="380"/>
    <n v="0.7"/>
    <n v="186900"/>
    <n v="80100"/>
  </r>
  <r>
    <n v="4394"/>
    <s v="CA-2017-120614"/>
    <d v="2017-05-30T00:00:00"/>
    <x v="3"/>
    <x v="5"/>
    <x v="17"/>
    <x v="0"/>
    <x v="4"/>
    <s v="Suzanne McNair"/>
    <x v="1"/>
    <x v="2"/>
    <n v="90004"/>
    <s v="OFF-PA-10004911"/>
    <x v="1"/>
    <s v="Paper"/>
    <s v="Rediform S.O.S. 1-Up Phone Message Bk, 4-1/4x3-1/16 Bk, 1 Form/Pg, 40 Messages/Bk, 3/Pk"/>
    <n v="19000"/>
    <x v="6"/>
    <x v="554"/>
    <n v="0"/>
    <n v="0"/>
    <n v="76000"/>
  </r>
  <r>
    <n v="4395"/>
    <s v="US-2016-140172"/>
    <d v="2016-03-08T00:00:00"/>
    <x v="0"/>
    <x v="10"/>
    <x v="0"/>
    <x v="0"/>
    <x v="0"/>
    <s v="Stephanie Phelps"/>
    <x v="1"/>
    <x v="10"/>
    <n v="49201"/>
    <s v="OFF-AP-10004233"/>
    <x v="1"/>
    <s v="Appliances"/>
    <s v="Honeywell Enviracaire Portable Air Cleaner for up to 8 x 10 Room"/>
    <n v="93000"/>
    <x v="3"/>
    <x v="710"/>
    <n v="0.1"/>
    <n v="27900"/>
    <n v="251100"/>
  </r>
  <r>
    <n v="4396"/>
    <s v="CA-2015-127754"/>
    <d v="2015-07-26T00:00:00"/>
    <x v="1"/>
    <x v="7"/>
    <x v="20"/>
    <x v="2"/>
    <x v="0"/>
    <s v="Cyma Kinney"/>
    <x v="1"/>
    <x v="30"/>
    <n v="85301"/>
    <s v="FUR-CH-10003199"/>
    <x v="0"/>
    <s v="Chairs"/>
    <s v="Office Star - Contemporary Task Swivel Chair"/>
    <n v="600000"/>
    <x v="3"/>
    <x v="714"/>
    <n v="0.2"/>
    <n v="360000"/>
    <n v="1440000"/>
  </r>
  <r>
    <n v="4397"/>
    <s v="CA-2015-144274"/>
    <d v="2015-11-23T00:00:00"/>
    <x v="1"/>
    <x v="0"/>
    <x v="27"/>
    <x v="3"/>
    <x v="4"/>
    <s v="Pierre Wener"/>
    <x v="0"/>
    <x v="26"/>
    <n v="19805"/>
    <s v="TEC-PH-10003012"/>
    <x v="2"/>
    <s v="Phones"/>
    <s v="Nortel Meridian M3904 Professional Digital phone"/>
    <n v="247000"/>
    <x v="0"/>
    <x v="135"/>
    <n v="0"/>
    <n v="0"/>
    <n v="494000"/>
  </r>
  <r>
    <n v="4398"/>
    <s v="CA-2015-142930"/>
    <d v="2015-11-28T00:00:00"/>
    <x v="1"/>
    <x v="0"/>
    <x v="22"/>
    <x v="3"/>
    <x v="4"/>
    <s v="Evan Bailliet"/>
    <x v="0"/>
    <x v="30"/>
    <n v="78745"/>
    <s v="OFF-PA-10003395"/>
    <x v="1"/>
    <s v="Paper"/>
    <s v="Xerox 1941"/>
    <n v="252000"/>
    <x v="6"/>
    <x v="272"/>
    <n v="0.2"/>
    <n v="201600"/>
    <n v="806400"/>
  </r>
  <r>
    <n v="4399"/>
    <s v="CA-2017-100622"/>
    <d v="2017-11-03T00:00:00"/>
    <x v="3"/>
    <x v="0"/>
    <x v="21"/>
    <x v="0"/>
    <x v="4"/>
    <s v="Dave Kipp"/>
    <x v="0"/>
    <x v="19"/>
    <n v="32839"/>
    <s v="TEC-CO-10003236"/>
    <x v="2"/>
    <s v="Copiers"/>
    <s v="Canon Image Class D660 Copier"/>
    <n v="3000000"/>
    <x v="0"/>
    <x v="974"/>
    <n v="0.2"/>
    <n v="1200000"/>
    <n v="4800000"/>
  </r>
  <r>
    <n v="4400"/>
    <s v="CA-2017-117156"/>
    <d v="2017-03-21T00:00:00"/>
    <x v="3"/>
    <x v="10"/>
    <x v="30"/>
    <x v="3"/>
    <x v="2"/>
    <s v="Ted Butterfield"/>
    <x v="0"/>
    <x v="4"/>
    <n v="19601"/>
    <s v="OFF-EN-10003845"/>
    <x v="1"/>
    <s v="Envelopes"/>
    <s v="Colored Envelopes"/>
    <n v="9000"/>
    <x v="3"/>
    <x v="60"/>
    <n v="0.2"/>
    <n v="5400"/>
    <n v="21600"/>
  </r>
  <r>
    <n v="4401"/>
    <s v="CA-2015-115399"/>
    <d v="2015-12-19T00:00:00"/>
    <x v="1"/>
    <x v="4"/>
    <x v="12"/>
    <x v="0"/>
    <x v="0"/>
    <s v="Arthur Gainer"/>
    <x v="0"/>
    <x v="33"/>
    <n v="19134"/>
    <s v="OFF-LA-10003190"/>
    <x v="1"/>
    <s v="Labels"/>
    <s v="Avery 474"/>
    <n v="5000"/>
    <x v="3"/>
    <x v="110"/>
    <n v="0.2"/>
    <n v="3000"/>
    <n v="12000"/>
  </r>
  <r>
    <n v="4402"/>
    <s v="US-2014-157847"/>
    <d v="2014-04-02T00:00:00"/>
    <x v="2"/>
    <x v="3"/>
    <x v="28"/>
    <x v="2"/>
    <x v="4"/>
    <s v="Sam Craven"/>
    <x v="0"/>
    <x v="0"/>
    <n v="77095"/>
    <s v="OFF-PA-10002986"/>
    <x v="1"/>
    <s v="Paper"/>
    <s v="Xerox 1898"/>
    <n v="47000"/>
    <x v="1"/>
    <x v="838"/>
    <n v="0.2"/>
    <n v="47000"/>
    <n v="188000"/>
  </r>
  <r>
    <n v="4403"/>
    <s v="CA-2015-115168"/>
    <d v="2015-06-05T00:00:00"/>
    <x v="1"/>
    <x v="1"/>
    <x v="5"/>
    <x v="2"/>
    <x v="0"/>
    <s v="Brenda Bowman"/>
    <x v="1"/>
    <x v="18"/>
    <n v="63301"/>
    <s v="OFF-PA-10000528"/>
    <x v="1"/>
    <s v="Paper"/>
    <s v="Xerox 1981"/>
    <n v="11000"/>
    <x v="0"/>
    <x v="96"/>
    <n v="0"/>
    <n v="0"/>
    <n v="22000"/>
  </r>
  <r>
    <n v="4404"/>
    <s v="CA-2014-109680"/>
    <d v="2014-10-06T00:00:00"/>
    <x v="2"/>
    <x v="2"/>
    <x v="24"/>
    <x v="0"/>
    <x v="0"/>
    <s v="Victoria Pisteka"/>
    <x v="1"/>
    <x v="26"/>
    <n v="46203"/>
    <s v="OFF-ST-10001932"/>
    <x v="1"/>
    <s v="Storage"/>
    <s v="Fellowes Staxonsteel Drawer Files"/>
    <n v="773000"/>
    <x v="0"/>
    <x v="1175"/>
    <n v="0"/>
    <n v="0"/>
    <n v="1546000"/>
  </r>
  <r>
    <n v="4405"/>
    <s v="CA-2016-167983"/>
    <d v="2016-08-21T00:00:00"/>
    <x v="0"/>
    <x v="6"/>
    <x v="30"/>
    <x v="0"/>
    <x v="3"/>
    <s v="Rachel Payne"/>
    <x v="1"/>
    <x v="20"/>
    <n v="98115"/>
    <s v="OFF-BI-10003727"/>
    <x v="1"/>
    <s v="Binders"/>
    <s v="Avery Durable Slant Ring Binders With Label Holder"/>
    <n v="7000"/>
    <x v="11"/>
    <x v="148"/>
    <n v="0.2"/>
    <n v="14000"/>
    <n v="56000"/>
  </r>
  <r>
    <n v="4406"/>
    <s v="CA-2015-145324"/>
    <d v="2015-11-15T00:00:00"/>
    <x v="1"/>
    <x v="0"/>
    <x v="4"/>
    <x v="3"/>
    <x v="4"/>
    <s v="Duane Huffman"/>
    <x v="2"/>
    <x v="23"/>
    <n v="22801"/>
    <s v="FUR-FU-10002759"/>
    <x v="0"/>
    <s v="Furnishings"/>
    <s v="12-1/2 Diameter Round Wall Clock"/>
    <n v="24000"/>
    <x v="0"/>
    <x v="4"/>
    <n v="0"/>
    <n v="0"/>
    <n v="48000"/>
  </r>
  <r>
    <n v="4407"/>
    <s v="CA-2015-153423"/>
    <d v="2015-06-22T00:00:00"/>
    <x v="1"/>
    <x v="1"/>
    <x v="6"/>
    <x v="0"/>
    <x v="4"/>
    <s v="Shaun Weien"/>
    <x v="0"/>
    <x v="2"/>
    <n v="14609"/>
    <s v="OFF-BI-10000545"/>
    <x v="1"/>
    <s v="Binders"/>
    <s v="GBC Ibimaster 500 Manual ProClick Binding System"/>
    <n v="1142000"/>
    <x v="0"/>
    <x v="1103"/>
    <n v="0.2"/>
    <n v="456800"/>
    <n v="1827200"/>
  </r>
  <r>
    <n v="4408"/>
    <s v="US-2017-132675"/>
    <d v="2017-09-24T00:00:00"/>
    <x v="3"/>
    <x v="8"/>
    <x v="16"/>
    <x v="1"/>
    <x v="0"/>
    <s v="Karen Ferguson"/>
    <x v="2"/>
    <x v="5"/>
    <n v="30328"/>
    <s v="OFF-ST-10004950"/>
    <x v="1"/>
    <s v="Storage"/>
    <s v="Tenex Personal Filing Tote With Secure Closure Lid, Black/Frost"/>
    <n v="112000"/>
    <x v="8"/>
    <x v="8"/>
    <n v="0"/>
    <n v="0"/>
    <n v="112000"/>
  </r>
  <r>
    <n v="4409"/>
    <s v="CA-2014-153808"/>
    <d v="2014-04-06T00:00:00"/>
    <x v="2"/>
    <x v="3"/>
    <x v="24"/>
    <x v="0"/>
    <x v="1"/>
    <s v="Frank Hawley"/>
    <x v="1"/>
    <x v="21"/>
    <n v="90004"/>
    <s v="OFF-AR-10001725"/>
    <x v="1"/>
    <s v="Art"/>
    <s v="Boston Home &amp; Office Model 2000 Electric Pencil Sharpeners"/>
    <n v="71000"/>
    <x v="3"/>
    <x v="809"/>
    <n v="0"/>
    <n v="0"/>
    <n v="213000"/>
  </r>
  <r>
    <n v="4410"/>
    <s v="US-2016-112396"/>
    <d v="2016-02-09T00:00:00"/>
    <x v="0"/>
    <x v="11"/>
    <x v="3"/>
    <x v="3"/>
    <x v="0"/>
    <s v="Justin Ritter"/>
    <x v="1"/>
    <x v="35"/>
    <n v="94110"/>
    <s v="TEC-AC-10003628"/>
    <x v="2"/>
    <s v="Accessories"/>
    <s v="Logitech 910-002974 M325 Wireless Mouse for Web Scrolling"/>
    <n v="210000"/>
    <x v="3"/>
    <x v="230"/>
    <n v="0"/>
    <n v="0"/>
    <n v="630000"/>
  </r>
  <r>
    <n v="4411"/>
    <s v="CA-2014-141173"/>
    <d v="2014-11-18T00:00:00"/>
    <x v="2"/>
    <x v="0"/>
    <x v="15"/>
    <x v="0"/>
    <x v="3"/>
    <s v="Julie Creighton"/>
    <x v="1"/>
    <x v="1"/>
    <n v="55407"/>
    <s v="OFF-ST-10000885"/>
    <x v="1"/>
    <s v="Storage"/>
    <s v="Fellowes Desktop Hanging File Manager"/>
    <n v="41000"/>
    <x v="1"/>
    <x v="807"/>
    <n v="0"/>
    <n v="0"/>
    <n v="205000"/>
  </r>
  <r>
    <n v="4412"/>
    <s v="CA-2017-156664"/>
    <d v="2017-12-18T00:00:00"/>
    <x v="3"/>
    <x v="4"/>
    <x v="15"/>
    <x v="4"/>
    <x v="0"/>
    <s v="Beth Paige"/>
    <x v="0"/>
    <x v="26"/>
    <n v="43229"/>
    <s v="OFF-BI-10004209"/>
    <x v="1"/>
    <s v="Binders"/>
    <s v="Fellowes Twister Kit, Gray/Clear, 3/pkg"/>
    <n v="3000"/>
    <x v="3"/>
    <x v="224"/>
    <n v="0.7"/>
    <n v="6300"/>
    <n v="2700"/>
  </r>
  <r>
    <n v="4413"/>
    <s v="CA-2015-140718"/>
    <d v="2015-07-02T00:00:00"/>
    <x v="1"/>
    <x v="7"/>
    <x v="28"/>
    <x v="1"/>
    <x v="0"/>
    <s v="Frank Atkinson"/>
    <x v="1"/>
    <x v="19"/>
    <n v="27604"/>
    <s v="TEC-PH-10003505"/>
    <x v="2"/>
    <s v="Phones"/>
    <s v="Geemarc AmpliPOWER60"/>
    <n v="279000"/>
    <x v="8"/>
    <x v="710"/>
    <n v="0.2"/>
    <n v="55800"/>
    <n v="223200"/>
  </r>
  <r>
    <n v="4414"/>
    <s v="CA-2014-119977"/>
    <d v="2014-10-08T00:00:00"/>
    <x v="2"/>
    <x v="2"/>
    <x v="0"/>
    <x v="0"/>
    <x v="4"/>
    <s v="Duane Noonan"/>
    <x v="0"/>
    <x v="5"/>
    <n v="10011"/>
    <s v="OFF-PA-10003823"/>
    <x v="1"/>
    <s v="Paper"/>
    <s v="Xerox 197"/>
    <n v="124000"/>
    <x v="6"/>
    <x v="906"/>
    <n v="0"/>
    <n v="0"/>
    <n v="496000"/>
  </r>
  <r>
    <n v="4415"/>
    <s v="US-2015-115343"/>
    <d v="2015-09-22T00:00:00"/>
    <x v="1"/>
    <x v="8"/>
    <x v="6"/>
    <x v="2"/>
    <x v="0"/>
    <s v="Frank Olsen"/>
    <x v="0"/>
    <x v="4"/>
    <n v="19143"/>
    <s v="OFF-SU-10000898"/>
    <x v="1"/>
    <s v="Supplies"/>
    <s v="Acme Hot Forged Carbon Steel Scissors with Nickel-Plated Handles, 3 7/8&quot; Cut, 8&quot;L"/>
    <n v="70000"/>
    <x v="1"/>
    <x v="865"/>
    <n v="0.2"/>
    <n v="70000"/>
    <n v="280000"/>
  </r>
  <r>
    <n v="4416"/>
    <s v="CA-2017-163671"/>
    <d v="2017-12-24T00:00:00"/>
    <x v="3"/>
    <x v="4"/>
    <x v="16"/>
    <x v="1"/>
    <x v="1"/>
    <s v="Dave Poirier"/>
    <x v="1"/>
    <x v="5"/>
    <n v="83642"/>
    <s v="OFF-BI-10001679"/>
    <x v="1"/>
    <s v="Binders"/>
    <s v="GBC Instant Index System for Binding Systems"/>
    <n v="19000"/>
    <x v="3"/>
    <x v="211"/>
    <n v="0.2"/>
    <n v="11400"/>
    <n v="45600"/>
  </r>
  <r>
    <n v="4417"/>
    <s v="CA-2017-135909"/>
    <d v="2017-10-13T00:00:00"/>
    <x v="3"/>
    <x v="2"/>
    <x v="7"/>
    <x v="2"/>
    <x v="4"/>
    <s v="Jane Waco"/>
    <x v="1"/>
    <x v="30"/>
    <n v="95823"/>
    <s v="TEC-AC-10002335"/>
    <x v="2"/>
    <s v="Accessories"/>
    <s v="Logitech Media Keyboard K200"/>
    <n v="210000"/>
    <x v="4"/>
    <x v="619"/>
    <n v="0"/>
    <n v="0"/>
    <n v="1260000"/>
  </r>
  <r>
    <n v="4418"/>
    <s v="US-2017-114356"/>
    <d v="2017-08-20T00:00:00"/>
    <x v="3"/>
    <x v="6"/>
    <x v="14"/>
    <x v="3"/>
    <x v="2"/>
    <s v="Tonja Turnell"/>
    <x v="2"/>
    <x v="3"/>
    <n v="28205"/>
    <s v="TEC-PH-10003171"/>
    <x v="2"/>
    <s v="Phones"/>
    <s v="Plantronics Encore H101 Dual Earpieces Headset"/>
    <n v="135000"/>
    <x v="8"/>
    <x v="23"/>
    <n v="0.2"/>
    <n v="27000"/>
    <n v="108000"/>
  </r>
  <r>
    <n v="4419"/>
    <s v="CA-2015-125934"/>
    <d v="2015-09-11T00:00:00"/>
    <x v="1"/>
    <x v="8"/>
    <x v="2"/>
    <x v="0"/>
    <x v="0"/>
    <s v="Skye Norling"/>
    <x v="2"/>
    <x v="14"/>
    <n v="7501"/>
    <s v="OFF-LA-10000414"/>
    <x v="1"/>
    <s v="Labels"/>
    <s v="Avery 503"/>
    <n v="32000"/>
    <x v="3"/>
    <x v="47"/>
    <n v="0"/>
    <n v="0"/>
    <n v="96000"/>
  </r>
  <r>
    <n v="4420"/>
    <s v="CA-2015-158148"/>
    <d v="2015-12-20T00:00:00"/>
    <x v="1"/>
    <x v="4"/>
    <x v="14"/>
    <x v="0"/>
    <x v="0"/>
    <s v="John Murray"/>
    <x v="0"/>
    <x v="34"/>
    <n v="22204"/>
    <s v="OFF-AP-10003281"/>
    <x v="1"/>
    <s v="Appliances"/>
    <s v="Acco 6 Outlet Guardian Standard Surge Suppressor"/>
    <n v="37000"/>
    <x v="3"/>
    <x v="176"/>
    <n v="0"/>
    <n v="0"/>
    <n v="111000"/>
  </r>
  <r>
    <n v="4421"/>
    <s v="CA-2014-120411"/>
    <d v="2014-09-20T00:00:00"/>
    <x v="2"/>
    <x v="8"/>
    <x v="14"/>
    <x v="3"/>
    <x v="0"/>
    <s v="Sarah Brown"/>
    <x v="0"/>
    <x v="27"/>
    <n v="60653"/>
    <s v="FUR-BO-10004218"/>
    <x v="0"/>
    <s v="Bookcases"/>
    <s v="Bush Heritage Pine Collection 5-Shelf Bookcase, Albany Pine Finish, *Special Order"/>
    <n v="600000"/>
    <x v="1"/>
    <x v="917"/>
    <n v="0.3"/>
    <n v="900000"/>
    <n v="2100000"/>
  </r>
  <r>
    <n v="4422"/>
    <s v="CA-2016-158260"/>
    <d v="2016-11-04T00:00:00"/>
    <x v="0"/>
    <x v="0"/>
    <x v="18"/>
    <x v="3"/>
    <x v="0"/>
    <s v="Cindy Chapman"/>
    <x v="0"/>
    <x v="33"/>
    <n v="92037"/>
    <s v="TEC-MA-10003176"/>
    <x v="2"/>
    <s v="Machines"/>
    <s v="Okidata B400 Printer"/>
    <n v="687000"/>
    <x v="0"/>
    <x v="1176"/>
    <n v="0.2"/>
    <n v="274800"/>
    <n v="1099200"/>
  </r>
  <r>
    <n v="4423"/>
    <s v="CA-2017-101805"/>
    <d v="2017-12-01T00:00:00"/>
    <x v="3"/>
    <x v="4"/>
    <x v="26"/>
    <x v="2"/>
    <x v="0"/>
    <s v="Sally Hughsby"/>
    <x v="1"/>
    <x v="32"/>
    <n v="98105"/>
    <s v="OFF-BI-10002003"/>
    <x v="1"/>
    <s v="Binders"/>
    <s v="Ibico Presentation Index for Binding Systems"/>
    <n v="4000"/>
    <x v="1"/>
    <x v="40"/>
    <n v="0.2"/>
    <n v="4000"/>
    <n v="16000"/>
  </r>
  <r>
    <n v="4424"/>
    <s v="US-2014-105137"/>
    <d v="2014-10-10T00:00:00"/>
    <x v="2"/>
    <x v="2"/>
    <x v="13"/>
    <x v="2"/>
    <x v="0"/>
    <s v="Richard Bierner"/>
    <x v="0"/>
    <x v="23"/>
    <n v="43229"/>
    <s v="TEC-MA-10002694"/>
    <x v="2"/>
    <s v="Machines"/>
    <s v="Hewlett-Packard Deskjet F4180 All-in-One Color Ink-jet - Printer / copier / scanner"/>
    <n v="102000"/>
    <x v="0"/>
    <x v="521"/>
    <n v="0.7"/>
    <n v="142800"/>
    <n v="61200"/>
  </r>
  <r>
    <n v="4425"/>
    <s v="CA-2017-142489"/>
    <d v="2017-11-14T00:00:00"/>
    <x v="3"/>
    <x v="0"/>
    <x v="19"/>
    <x v="0"/>
    <x v="0"/>
    <s v="Toby Carlisle"/>
    <x v="0"/>
    <x v="10"/>
    <n v="77095"/>
    <s v="OFF-BI-10003684"/>
    <x v="1"/>
    <s v="Binders"/>
    <s v="Wilson Jones Legal Size Ring Binders"/>
    <n v="141000"/>
    <x v="1"/>
    <x v="567"/>
    <n v="0.8"/>
    <n v="564000"/>
    <n v="141000"/>
  </r>
  <r>
    <n v="4426"/>
    <s v="US-2016-141264"/>
    <d v="2016-08-13T00:00:00"/>
    <x v="0"/>
    <x v="6"/>
    <x v="7"/>
    <x v="2"/>
    <x v="0"/>
    <s v="Carol Triggs"/>
    <x v="0"/>
    <x v="16"/>
    <n v="75061"/>
    <s v="OFF-SU-10003505"/>
    <x v="1"/>
    <s v="Supplies"/>
    <s v="Premier Electric Letter Opener"/>
    <n v="696000"/>
    <x v="0"/>
    <x v="360"/>
    <n v="0.2"/>
    <n v="278400"/>
    <n v="1113600"/>
  </r>
  <r>
    <n v="4427"/>
    <s v="CA-2017-126928"/>
    <d v="2017-09-17T00:00:00"/>
    <x v="3"/>
    <x v="8"/>
    <x v="11"/>
    <x v="1"/>
    <x v="0"/>
    <s v="Gary Zandusky"/>
    <x v="0"/>
    <x v="27"/>
    <n v="7960"/>
    <s v="TEC-MA-10004626"/>
    <x v="2"/>
    <s v="Machines"/>
    <s v="Lexmark 20R1285 X6650 Wireless All-in-One Printer"/>
    <n v="480000"/>
    <x v="6"/>
    <x v="143"/>
    <n v="0"/>
    <n v="0"/>
    <n v="1920000"/>
  </r>
  <r>
    <n v="4428"/>
    <s v="US-2015-107944"/>
    <d v="2015-03-23T00:00:00"/>
    <x v="1"/>
    <x v="10"/>
    <x v="27"/>
    <x v="3"/>
    <x v="4"/>
    <s v="Alice McCarthy"/>
    <x v="1"/>
    <x v="20"/>
    <n v="90008"/>
    <s v="OFF-PA-10000659"/>
    <x v="1"/>
    <s v="Paper"/>
    <s v="TOPS Carbonless Receipt Book, Four 2-3/4 x 7-1/4 Money Receipts per Page"/>
    <n v="21000"/>
    <x v="10"/>
    <x v="248"/>
    <n v="0"/>
    <n v="0"/>
    <n v="231000"/>
  </r>
  <r>
    <n v="4429"/>
    <s v="CA-2016-135594"/>
    <d v="2016-06-30T00:00:00"/>
    <x v="0"/>
    <x v="1"/>
    <x v="17"/>
    <x v="1"/>
    <x v="4"/>
    <s v="Adrian Hane"/>
    <x v="2"/>
    <x v="5"/>
    <n v="60505"/>
    <s v="TEC-AC-10003038"/>
    <x v="2"/>
    <s v="Accessories"/>
    <s v="Kingston Digital DataTraveler 16GB USB 2.0"/>
    <n v="22000"/>
    <x v="2"/>
    <x v="202"/>
    <n v="0.2"/>
    <n v="30800"/>
    <n v="123200"/>
  </r>
  <r>
    <n v="4430"/>
    <s v="US-2017-115252"/>
    <d v="2017-10-20T00:00:00"/>
    <x v="3"/>
    <x v="2"/>
    <x v="14"/>
    <x v="2"/>
    <x v="0"/>
    <s v="Muhammed Yedwab"/>
    <x v="1"/>
    <x v="6"/>
    <n v="27707"/>
    <s v="TEC-PH-10004071"/>
    <x v="2"/>
    <s v="Phones"/>
    <s v="PayAnywhere Card Reader"/>
    <n v="72000"/>
    <x v="0"/>
    <x v="11"/>
    <n v="0.2"/>
    <n v="28800"/>
    <n v="115200"/>
  </r>
  <r>
    <n v="4431"/>
    <s v="CA-2014-107398"/>
    <d v="2014-08-25T00:00:00"/>
    <x v="2"/>
    <x v="6"/>
    <x v="10"/>
    <x v="1"/>
    <x v="0"/>
    <s v="Brendan Sweed"/>
    <x v="1"/>
    <x v="29"/>
    <n v="43229"/>
    <s v="OFF-BI-10001982"/>
    <x v="1"/>
    <s v="Binders"/>
    <s v="Wilson Jones Custom Binder Spines &amp; Labels"/>
    <n v="9000"/>
    <x v="6"/>
    <x v="239"/>
    <n v="0.7"/>
    <n v="25200"/>
    <n v="10800"/>
  </r>
  <r>
    <n v="4432"/>
    <s v="CA-2014-169642"/>
    <d v="2014-07-27T00:00:00"/>
    <x v="2"/>
    <x v="7"/>
    <x v="8"/>
    <x v="0"/>
    <x v="0"/>
    <s v="Barry Blumstein"/>
    <x v="1"/>
    <x v="31"/>
    <n v="90036"/>
    <s v="OFF-ST-10002574"/>
    <x v="1"/>
    <s v="Storage"/>
    <s v="SAFCO Commercial Wire Shelving, Black"/>
    <n v="553000"/>
    <x v="0"/>
    <x v="772"/>
    <n v="0"/>
    <n v="0"/>
    <n v="1106000"/>
  </r>
  <r>
    <n v="4433"/>
    <s v="CA-2017-103968"/>
    <d v="2017-12-01T00:00:00"/>
    <x v="3"/>
    <x v="4"/>
    <x v="26"/>
    <x v="3"/>
    <x v="0"/>
    <s v="Max Ludwig"/>
    <x v="2"/>
    <x v="34"/>
    <n v="95207"/>
    <s v="FUR-FU-10003394"/>
    <x v="0"/>
    <s v="Furnishings"/>
    <s v="Tenex &quot;The Solids&quot; Textured Chair Mats"/>
    <n v="210000"/>
    <x v="5"/>
    <x v="1177"/>
    <n v="0"/>
    <n v="0"/>
    <n v="1890000"/>
  </r>
  <r>
    <n v="4434"/>
    <s v="CA-2016-147256"/>
    <d v="2016-10-17T00:00:00"/>
    <x v="0"/>
    <x v="2"/>
    <x v="11"/>
    <x v="1"/>
    <x v="4"/>
    <s v="Frank Carlisle"/>
    <x v="2"/>
    <x v="23"/>
    <n v="65203"/>
    <s v="TEC-PH-10003072"/>
    <x v="2"/>
    <s v="Phones"/>
    <s v="Panasonic KX-TG9541B DECT 6.0 Digital 2-Line Expandable Cordless Phone With Digital Answering System"/>
    <n v="270000"/>
    <x v="3"/>
    <x v="734"/>
    <n v="0"/>
    <n v="0"/>
    <n v="810000"/>
  </r>
  <r>
    <n v="4435"/>
    <s v="CA-2016-162159"/>
    <d v="2016-09-16T00:00:00"/>
    <x v="0"/>
    <x v="8"/>
    <x v="9"/>
    <x v="0"/>
    <x v="4"/>
    <s v="Corey Roper"/>
    <x v="2"/>
    <x v="33"/>
    <n v="31907"/>
    <s v="FUR-CH-10001146"/>
    <x v="0"/>
    <s v="Chairs"/>
    <s v="Global Value Mid-Back Manager's Chair, Gray"/>
    <n v="214000"/>
    <x v="0"/>
    <x v="57"/>
    <n v="0"/>
    <n v="0"/>
    <n v="428000"/>
  </r>
  <r>
    <n v="4436"/>
    <s v="CA-2015-111038"/>
    <d v="2015-12-01T00:00:00"/>
    <x v="1"/>
    <x v="4"/>
    <x v="26"/>
    <x v="2"/>
    <x v="4"/>
    <s v="Lindsay Castell"/>
    <x v="2"/>
    <x v="20"/>
    <n v="92037"/>
    <s v="FUR-CH-10003973"/>
    <x v="0"/>
    <s v="Chairs"/>
    <s v="GuestStacker Chair with Chrome Finish Legs"/>
    <n v="893000"/>
    <x v="5"/>
    <x v="1178"/>
    <n v="0.2"/>
    <n v="1607400"/>
    <n v="6429600"/>
  </r>
  <r>
    <n v="4437"/>
    <s v="CA-2014-124723"/>
    <d v="2014-08-05T00:00:00"/>
    <x v="2"/>
    <x v="6"/>
    <x v="5"/>
    <x v="4"/>
    <x v="0"/>
    <s v="Gary Zandusky"/>
    <x v="0"/>
    <x v="35"/>
    <n v="77590"/>
    <s v="FUR-TA-10001307"/>
    <x v="0"/>
    <s v="Tables"/>
    <s v="SAFCO PlanMaster Heigh-Adjustable Drafting Table Base, 43w x 30d x 30-37h, Black"/>
    <n v="1049000"/>
    <x v="0"/>
    <x v="1179"/>
    <n v="0.3"/>
    <n v="629400"/>
    <n v="1468600"/>
  </r>
  <r>
    <n v="4438"/>
    <s v="CA-2016-167241"/>
    <d v="2016-08-15T00:00:00"/>
    <x v="0"/>
    <x v="6"/>
    <x v="4"/>
    <x v="1"/>
    <x v="4"/>
    <s v="Bill Donatelli"/>
    <x v="0"/>
    <x v="29"/>
    <n v="90004"/>
    <s v="FUR-FU-10004071"/>
    <x v="0"/>
    <s v="Furnishings"/>
    <s v="Luxo Professional Magnifying Clamp-On Fluorescent Lamps"/>
    <n v="105000"/>
    <x v="3"/>
    <x v="776"/>
    <n v="0"/>
    <n v="0"/>
    <n v="315000"/>
  </r>
  <r>
    <n v="4439"/>
    <s v="CA-2015-163237"/>
    <d v="2015-08-07T00:00:00"/>
    <x v="1"/>
    <x v="6"/>
    <x v="29"/>
    <x v="3"/>
    <x v="4"/>
    <s v="Eudokia Martin"/>
    <x v="1"/>
    <x v="29"/>
    <n v="22153"/>
    <s v="TEC-PH-10003601"/>
    <x v="2"/>
    <s v="Phones"/>
    <s v="Ativa D5772 2-Line 5.8GHz Digital Expandable Corded/Cordless Phone System with Answering &amp; Caller ID/Call Waiting, Black/Silver"/>
    <n v="825000"/>
    <x v="3"/>
    <x v="1180"/>
    <n v="0"/>
    <n v="0"/>
    <n v="2475000"/>
  </r>
  <r>
    <n v="4440"/>
    <s v="CA-2016-150483"/>
    <d v="2016-05-31T00:00:00"/>
    <x v="0"/>
    <x v="5"/>
    <x v="23"/>
    <x v="2"/>
    <x v="4"/>
    <s v="Beth Paige"/>
    <x v="0"/>
    <x v="4"/>
    <n v="62521"/>
    <s v="FUR-FU-10001379"/>
    <x v="0"/>
    <s v="Furnishings"/>
    <s v="Executive Impressions 16-1/2&quot; Circular Wall Clock"/>
    <n v="33000"/>
    <x v="3"/>
    <x v="321"/>
    <n v="0.6"/>
    <n v="59400"/>
    <n v="39600"/>
  </r>
  <r>
    <n v="4441"/>
    <s v="US-2016-126431"/>
    <d v="2016-07-01T00:00:00"/>
    <x v="0"/>
    <x v="7"/>
    <x v="26"/>
    <x v="0"/>
    <x v="0"/>
    <s v="Stephanie Ulpright"/>
    <x v="2"/>
    <x v="34"/>
    <n v="10009"/>
    <s v="OFF-LA-10001474"/>
    <x v="1"/>
    <s v="Labels"/>
    <s v="Avery 477"/>
    <n v="147000"/>
    <x v="8"/>
    <x v="196"/>
    <n v="0"/>
    <n v="0"/>
    <n v="147000"/>
  </r>
  <r>
    <n v="4442"/>
    <s v="CA-2016-139934"/>
    <d v="2016-12-18T00:00:00"/>
    <x v="0"/>
    <x v="4"/>
    <x v="15"/>
    <x v="2"/>
    <x v="2"/>
    <s v="Andy Yotov"/>
    <x v="1"/>
    <x v="8"/>
    <n v="94110"/>
    <s v="TEC-PH-10001552"/>
    <x v="2"/>
    <s v="Phones"/>
    <s v="I Need's 3d Hello Kitty Hybrid Silicone Case Cover for HTC One X 4g with 3d Hello Kitty Stylus Pen Green/pink"/>
    <n v="84000"/>
    <x v="2"/>
    <x v="262"/>
    <n v="0.2"/>
    <n v="117600"/>
    <n v="470400"/>
  </r>
  <r>
    <n v="4443"/>
    <s v="CA-2015-109603"/>
    <d v="2015-01-26T00:00:00"/>
    <x v="1"/>
    <x v="9"/>
    <x v="20"/>
    <x v="1"/>
    <x v="4"/>
    <s v="Elizabeth Moffitt"/>
    <x v="1"/>
    <x v="18"/>
    <n v="92553"/>
    <s v="OFF-PA-10003790"/>
    <x v="1"/>
    <s v="Paper"/>
    <s v="Xerox 1991"/>
    <n v="55000"/>
    <x v="7"/>
    <x v="365"/>
    <n v="0"/>
    <n v="0"/>
    <n v="440000"/>
  </r>
  <r>
    <n v="4444"/>
    <s v="CA-2017-160661"/>
    <d v="2017-10-28T00:00:00"/>
    <x v="3"/>
    <x v="2"/>
    <x v="22"/>
    <x v="2"/>
    <x v="4"/>
    <s v="Sue Ann Reed"/>
    <x v="0"/>
    <x v="2"/>
    <n v="2149"/>
    <s v="OFF-LA-10002475"/>
    <x v="1"/>
    <s v="Labels"/>
    <s v="Avery 519"/>
    <n v="15000"/>
    <x v="3"/>
    <x v="106"/>
    <n v="0"/>
    <n v="0"/>
    <n v="45000"/>
  </r>
  <r>
    <n v="4445"/>
    <s v="CA-2017-102610"/>
    <d v="2017-11-04T00:00:00"/>
    <x v="3"/>
    <x v="0"/>
    <x v="18"/>
    <x v="0"/>
    <x v="0"/>
    <s v="Christina Anderson"/>
    <x v="0"/>
    <x v="13"/>
    <n v="37421"/>
    <s v="TEC-AC-10000303"/>
    <x v="2"/>
    <s v="Accessories"/>
    <s v="Logitech M510 Wireless Mouse"/>
    <n v="96000"/>
    <x v="3"/>
    <x v="602"/>
    <n v="0.2"/>
    <n v="57600"/>
    <n v="230400"/>
  </r>
  <r>
    <n v="4446"/>
    <s v="US-2016-144057"/>
    <d v="2016-05-09T00:00:00"/>
    <x v="0"/>
    <x v="5"/>
    <x v="3"/>
    <x v="3"/>
    <x v="2"/>
    <s v="Cynthia Voltz"/>
    <x v="1"/>
    <x v="29"/>
    <n v="78745"/>
    <s v="OFF-ST-10001490"/>
    <x v="1"/>
    <s v="Storage"/>
    <s v="Hot File 7-Pocket, Floor Stand"/>
    <n v="143000"/>
    <x v="4"/>
    <x v="1181"/>
    <n v="0.2"/>
    <n v="171600"/>
    <n v="686400"/>
  </r>
  <r>
    <n v="4447"/>
    <s v="CA-2014-160276"/>
    <d v="2014-04-02T00:00:00"/>
    <x v="2"/>
    <x v="3"/>
    <x v="28"/>
    <x v="2"/>
    <x v="0"/>
    <s v="Anna Häberlin"/>
    <x v="1"/>
    <x v="7"/>
    <n v="23464"/>
    <s v="FUR-FU-10003192"/>
    <x v="0"/>
    <s v="Furnishings"/>
    <s v="Luxo Adjustable Task Clamp Lamp"/>
    <n v="356000"/>
    <x v="0"/>
    <x v="1182"/>
    <n v="0"/>
    <n v="0"/>
    <n v="712000"/>
  </r>
  <r>
    <n v="4448"/>
    <s v="CA-2014-132983"/>
    <d v="2014-04-28T00:00:00"/>
    <x v="2"/>
    <x v="3"/>
    <x v="22"/>
    <x v="0"/>
    <x v="4"/>
    <s v="David Smith"/>
    <x v="1"/>
    <x v="26"/>
    <n v="14701"/>
    <s v="TEC-AC-10000736"/>
    <x v="2"/>
    <s v="Accessories"/>
    <s v="Logitech G600 MMO Gaming Mouse"/>
    <n v="80000"/>
    <x v="0"/>
    <x v="105"/>
    <n v="0"/>
    <n v="0"/>
    <n v="160000"/>
  </r>
  <r>
    <n v="4449"/>
    <s v="CA-2016-145709"/>
    <d v="2016-10-04T00:00:00"/>
    <x v="0"/>
    <x v="2"/>
    <x v="18"/>
    <x v="1"/>
    <x v="0"/>
    <s v="Anna Häberlin"/>
    <x v="1"/>
    <x v="30"/>
    <n v="33134"/>
    <s v="TEC-PH-10003095"/>
    <x v="2"/>
    <s v="Phones"/>
    <s v="Samsung HM1900 Bluetooth Headset"/>
    <n v="88000"/>
    <x v="3"/>
    <x v="120"/>
    <n v="0.2"/>
    <n v="52800"/>
    <n v="211200"/>
  </r>
  <r>
    <n v="4450"/>
    <s v="CA-2017-133928"/>
    <d v="2017-06-11T00:00:00"/>
    <x v="3"/>
    <x v="1"/>
    <x v="2"/>
    <x v="2"/>
    <x v="0"/>
    <s v="Zuschuss Carroll"/>
    <x v="0"/>
    <x v="30"/>
    <n v="28601"/>
    <s v="OFF-BI-10001525"/>
    <x v="1"/>
    <s v="Binders"/>
    <s v="Acco Pressboard Covers with Storage Hooks, 14 7/8&quot; x 11&quot;, Executive Red"/>
    <n v="16000"/>
    <x v="6"/>
    <x v="119"/>
    <n v="0.7"/>
    <n v="44800"/>
    <n v="19200"/>
  </r>
  <r>
    <n v="4451"/>
    <s v="CA-2016-168032"/>
    <d v="2016-01-30T00:00:00"/>
    <x v="0"/>
    <x v="9"/>
    <x v="17"/>
    <x v="2"/>
    <x v="4"/>
    <s v="David Flashing"/>
    <x v="0"/>
    <x v="34"/>
    <n v="61107"/>
    <s v="TEC-PH-10004241"/>
    <x v="2"/>
    <s v="Phones"/>
    <s v="Nokia Lumia 1020"/>
    <n v="1440000"/>
    <x v="6"/>
    <x v="491"/>
    <n v="0.2"/>
    <n v="1152000"/>
    <n v="4608000"/>
  </r>
  <r>
    <n v="4452"/>
    <s v="CA-2015-143616"/>
    <d v="2015-09-27T00:00:00"/>
    <x v="1"/>
    <x v="8"/>
    <x v="8"/>
    <x v="0"/>
    <x v="0"/>
    <s v="Saphhira Shifley"/>
    <x v="1"/>
    <x v="11"/>
    <n v="98103"/>
    <s v="OFF-AR-10002067"/>
    <x v="1"/>
    <s v="Art"/>
    <s v="Newell 334"/>
    <n v="100000"/>
    <x v="1"/>
    <x v="470"/>
    <n v="0"/>
    <n v="0"/>
    <n v="500000"/>
  </r>
  <r>
    <n v="4453"/>
    <s v="US-2015-168704"/>
    <d v="2015-04-13T00:00:00"/>
    <x v="1"/>
    <x v="3"/>
    <x v="7"/>
    <x v="4"/>
    <x v="4"/>
    <s v="Frank Preis"/>
    <x v="0"/>
    <x v="3"/>
    <n v="77340"/>
    <s v="FUR-TA-10000688"/>
    <x v="0"/>
    <s v="Tables"/>
    <s v="Chromcraft Bull-Nose Wood Round Conference Table Top, Wood Base"/>
    <n v="872000"/>
    <x v="6"/>
    <x v="791"/>
    <n v="0.3"/>
    <n v="1046400"/>
    <n v="2441600"/>
  </r>
  <r>
    <n v="4454"/>
    <s v="CA-2017-143252"/>
    <d v="2017-12-18T00:00:00"/>
    <x v="3"/>
    <x v="4"/>
    <x v="15"/>
    <x v="0"/>
    <x v="0"/>
    <s v="Harold Engle"/>
    <x v="1"/>
    <x v="17"/>
    <n v="53209"/>
    <s v="FUR-FU-10001057"/>
    <x v="0"/>
    <s v="Furnishings"/>
    <s v="Tensor Track Tree Floor Lamp"/>
    <n v="100000"/>
    <x v="1"/>
    <x v="470"/>
    <n v="0"/>
    <n v="0"/>
    <n v="500000"/>
  </r>
  <r>
    <n v="4455"/>
    <s v="CA-2016-102134"/>
    <d v="2016-03-14T00:00:00"/>
    <x v="0"/>
    <x v="10"/>
    <x v="19"/>
    <x v="4"/>
    <x v="0"/>
    <s v="Sibella Parks"/>
    <x v="1"/>
    <x v="31"/>
    <n v="54302"/>
    <s v="FUR-FU-10003724"/>
    <x v="0"/>
    <s v="Furnishings"/>
    <s v="Westinghouse Clip-On Gooseneck Lamps"/>
    <n v="26000"/>
    <x v="0"/>
    <x v="370"/>
    <n v="0"/>
    <n v="0"/>
    <n v="52000"/>
  </r>
  <r>
    <n v="4456"/>
    <s v="CA-2017-130036"/>
    <d v="2017-08-27T00:00:00"/>
    <x v="3"/>
    <x v="6"/>
    <x v="8"/>
    <x v="3"/>
    <x v="0"/>
    <s v="Ben Peterman"/>
    <x v="1"/>
    <x v="21"/>
    <n v="19120"/>
    <s v="OFF-PA-10000528"/>
    <x v="1"/>
    <s v="Paper"/>
    <s v="Xerox 1981"/>
    <n v="11000"/>
    <x v="3"/>
    <x v="189"/>
    <n v="0.2"/>
    <n v="6600"/>
    <n v="26400"/>
  </r>
  <r>
    <n v="4457"/>
    <s v="CA-2015-134117"/>
    <d v="2015-12-17T00:00:00"/>
    <x v="1"/>
    <x v="4"/>
    <x v="11"/>
    <x v="2"/>
    <x v="2"/>
    <s v="Paul Gonzalez"/>
    <x v="0"/>
    <x v="5"/>
    <n v="90008"/>
    <s v="OFF-AR-10003903"/>
    <x v="1"/>
    <s v="Art"/>
    <s v="Sanford 52201 APSCO Electric Pencil Sharpener"/>
    <n v="287000"/>
    <x v="1"/>
    <x v="1183"/>
    <n v="0"/>
    <n v="0"/>
    <n v="1435000"/>
  </r>
  <r>
    <n v="4458"/>
    <s v="CA-2014-130918"/>
    <d v="2014-08-22T00:00:00"/>
    <x v="2"/>
    <x v="6"/>
    <x v="6"/>
    <x v="0"/>
    <x v="0"/>
    <s v="Jeremy Pistek"/>
    <x v="0"/>
    <x v="4"/>
    <n v="33161"/>
    <s v="OFF-SU-10003936"/>
    <x v="1"/>
    <s v="Supplies"/>
    <s v="Acme Serrated Blade Letter Opener"/>
    <n v="8000"/>
    <x v="3"/>
    <x v="13"/>
    <n v="0.2"/>
    <n v="4800"/>
    <n v="19200"/>
  </r>
  <r>
    <n v="4459"/>
    <s v="CA-2016-159023"/>
    <d v="2016-11-03T00:00:00"/>
    <x v="0"/>
    <x v="0"/>
    <x v="21"/>
    <x v="0"/>
    <x v="0"/>
    <s v="Natalie Webber"/>
    <x v="0"/>
    <x v="5"/>
    <n v="97206"/>
    <s v="OFF-BI-10002813"/>
    <x v="1"/>
    <s v="Binders"/>
    <s v="Avery Reinforcements for Hole-Punch Pages"/>
    <n v="3000"/>
    <x v="2"/>
    <x v="67"/>
    <n v="0.7"/>
    <n v="14699.999999999998"/>
    <n v="6300.0000000000018"/>
  </r>
  <r>
    <n v="4460"/>
    <s v="CA-2017-111717"/>
    <d v="2017-10-10T00:00:00"/>
    <x v="3"/>
    <x v="2"/>
    <x v="13"/>
    <x v="2"/>
    <x v="4"/>
    <s v="Scot Wooten"/>
    <x v="0"/>
    <x v="5"/>
    <n v="60505"/>
    <s v="FUR-CH-10001545"/>
    <x v="0"/>
    <s v="Chairs"/>
    <s v="Hon Comfortask Task/Swivel Chairs"/>
    <n v="639000"/>
    <x v="3"/>
    <x v="890"/>
    <n v="0.3"/>
    <n v="575100"/>
    <n v="1341900"/>
  </r>
  <r>
    <n v="4461"/>
    <s v="CA-2014-154592"/>
    <d v="2014-12-07T00:00:00"/>
    <x v="2"/>
    <x v="4"/>
    <x v="29"/>
    <x v="2"/>
    <x v="3"/>
    <s v="Erica Hernandez"/>
    <x v="2"/>
    <x v="17"/>
    <n v="94109"/>
    <s v="OFF-PA-10000062"/>
    <x v="1"/>
    <s v="Paper"/>
    <s v="Green Bar Computer Printout Paper"/>
    <n v="308000"/>
    <x v="3"/>
    <x v="1024"/>
    <n v="0"/>
    <n v="0"/>
    <n v="924000"/>
  </r>
  <r>
    <n v="4462"/>
    <s v="CA-2014-128622"/>
    <d v="2014-11-15T00:00:00"/>
    <x v="2"/>
    <x v="0"/>
    <x v="4"/>
    <x v="0"/>
    <x v="4"/>
    <s v="Scott Cohen"/>
    <x v="1"/>
    <x v="7"/>
    <n v="94110"/>
    <s v="OFF-SU-10001574"/>
    <x v="1"/>
    <s v="Supplies"/>
    <s v="Acme Value Line Scissors"/>
    <n v="3000"/>
    <x v="3"/>
    <x v="224"/>
    <n v="0"/>
    <n v="0"/>
    <n v="9000"/>
  </r>
  <r>
    <n v="4463"/>
    <s v="CA-2017-148355"/>
    <d v="2017-12-24T00:00:00"/>
    <x v="3"/>
    <x v="4"/>
    <x v="16"/>
    <x v="3"/>
    <x v="0"/>
    <s v="Nick Crebassa"/>
    <x v="1"/>
    <x v="14"/>
    <n v="2740"/>
    <s v="OFF-PA-10001972"/>
    <x v="1"/>
    <s v="Paper"/>
    <s v="Xerox 214"/>
    <n v="7000"/>
    <x v="3"/>
    <x v="67"/>
    <n v="0"/>
    <n v="0"/>
    <n v="21000"/>
  </r>
  <r>
    <n v="4464"/>
    <s v="CA-2014-132913"/>
    <d v="2014-12-24T00:00:00"/>
    <x v="2"/>
    <x v="4"/>
    <x v="16"/>
    <x v="4"/>
    <x v="0"/>
    <s v="Adam Shillingsburg"/>
    <x v="0"/>
    <x v="11"/>
    <n v="92037"/>
    <s v="OFF-AP-10003278"/>
    <x v="1"/>
    <s v="Appliances"/>
    <s v="Belkin 7-Outlet SurgeMaster Home Series"/>
    <n v="42000"/>
    <x v="8"/>
    <x v="90"/>
    <n v="0"/>
    <n v="0"/>
    <n v="42000"/>
  </r>
  <r>
    <n v="4465"/>
    <s v="CA-2017-150910"/>
    <d v="2017-12-22T00:00:00"/>
    <x v="3"/>
    <x v="4"/>
    <x v="6"/>
    <x v="0"/>
    <x v="3"/>
    <s v="Jack Lebron"/>
    <x v="0"/>
    <x v="3"/>
    <n v="38301"/>
    <s v="FUR-TA-10002903"/>
    <x v="0"/>
    <s v="Tables"/>
    <s v="Bevis Round Bullnose 29&quot; High Table Top"/>
    <n v="1039000"/>
    <x v="4"/>
    <x v="1184"/>
    <n v="0.4"/>
    <n v="2493600"/>
    <n v="3740400"/>
  </r>
  <r>
    <n v="4466"/>
    <s v="CA-2014-156790"/>
    <d v="2014-08-08T00:00:00"/>
    <x v="2"/>
    <x v="6"/>
    <x v="0"/>
    <x v="0"/>
    <x v="0"/>
    <s v="Vivek Gonzalez"/>
    <x v="0"/>
    <x v="31"/>
    <n v="32216"/>
    <s v="FUR-BO-10000468"/>
    <x v="0"/>
    <s v="Bookcases"/>
    <s v="O'Sullivan 2-Shelf Heavy-Duty Bookcases"/>
    <n v="146000"/>
    <x v="6"/>
    <x v="648"/>
    <n v="0.2"/>
    <n v="116800"/>
    <n v="467200"/>
  </r>
  <r>
    <n v="4467"/>
    <s v="CA-2014-126480"/>
    <d v="2014-09-20T00:00:00"/>
    <x v="2"/>
    <x v="8"/>
    <x v="14"/>
    <x v="3"/>
    <x v="0"/>
    <s v="Henry Goldwyn"/>
    <x v="1"/>
    <x v="10"/>
    <n v="92024"/>
    <s v="OFF-PA-10004610"/>
    <x v="1"/>
    <s v="Paper"/>
    <s v="Xerox 1900"/>
    <n v="9000"/>
    <x v="0"/>
    <x v="9"/>
    <n v="0"/>
    <n v="0"/>
    <n v="18000"/>
  </r>
  <r>
    <n v="4468"/>
    <s v="CA-2017-105620"/>
    <d v="2017-12-25T00:00:00"/>
    <x v="3"/>
    <x v="4"/>
    <x v="10"/>
    <x v="3"/>
    <x v="4"/>
    <s v="Jennifer Halladay"/>
    <x v="0"/>
    <x v="15"/>
    <n v="33012"/>
    <s v="FUR-FU-10004963"/>
    <x v="0"/>
    <s v="Furnishings"/>
    <s v="Eldon 400 Class Desk Accessories, Black Carbon"/>
    <n v="27000"/>
    <x v="3"/>
    <x v="164"/>
    <n v="0.2"/>
    <n v="16200"/>
    <n v="64800"/>
  </r>
  <r>
    <n v="4469"/>
    <s v="CA-2017-150266"/>
    <d v="2017-11-25T00:00:00"/>
    <x v="3"/>
    <x v="0"/>
    <x v="10"/>
    <x v="3"/>
    <x v="4"/>
    <s v="Rose O'Brian"/>
    <x v="0"/>
    <x v="35"/>
    <n v="77070"/>
    <s v="TEC-PH-10003437"/>
    <x v="2"/>
    <s v="Phones"/>
    <s v="Blue Parrot B250XT Professional Grade Wireless Bluetooth Headset with"/>
    <n v="420000"/>
    <x v="1"/>
    <x v="873"/>
    <n v="0.2"/>
    <n v="420000"/>
    <n v="1680000"/>
  </r>
  <r>
    <n v="4470"/>
    <s v="CA-2016-157280"/>
    <d v="2016-11-05T00:00:00"/>
    <x v="0"/>
    <x v="0"/>
    <x v="5"/>
    <x v="0"/>
    <x v="0"/>
    <s v="Liz Willingham"/>
    <x v="0"/>
    <x v="15"/>
    <n v="23464"/>
    <s v="FUR-FU-10004665"/>
    <x v="0"/>
    <s v="Furnishings"/>
    <s v="3M Polarizing Task Lamp with Clamp Arm, Light Gray"/>
    <n v="822000"/>
    <x v="0"/>
    <x v="909"/>
    <n v="0"/>
    <n v="0"/>
    <n v="1644000"/>
  </r>
  <r>
    <n v="4471"/>
    <s v="CA-2017-106691"/>
    <d v="2017-11-06T00:00:00"/>
    <x v="3"/>
    <x v="0"/>
    <x v="24"/>
    <x v="0"/>
    <x v="0"/>
    <s v="Christopher Conant"/>
    <x v="0"/>
    <x v="13"/>
    <n v="77070"/>
    <s v="OFF-BI-10000145"/>
    <x v="1"/>
    <s v="Binders"/>
    <s v="Zipper Ring Binder Pockets"/>
    <n v="7000"/>
    <x v="0"/>
    <x v="287"/>
    <n v="0.8"/>
    <n v="11200"/>
    <n v="2800"/>
  </r>
  <r>
    <n v="4472"/>
    <s v="CA-2016-134180"/>
    <d v="2016-11-03T00:00:00"/>
    <x v="0"/>
    <x v="0"/>
    <x v="21"/>
    <x v="1"/>
    <x v="4"/>
    <s v="Julie Prescott"/>
    <x v="2"/>
    <x v="35"/>
    <n v="19120"/>
    <s v="TEC-AC-10000892"/>
    <x v="2"/>
    <s v="Accessories"/>
    <s v="NETGEAR N750 Dual Band Wi-Fi Gigabit Router"/>
    <n v="450000"/>
    <x v="8"/>
    <x v="788"/>
    <n v="0.2"/>
    <n v="90000"/>
    <n v="360000"/>
  </r>
  <r>
    <n v="4473"/>
    <s v="CA-2014-166730"/>
    <d v="2014-12-30T00:00:00"/>
    <x v="2"/>
    <x v="4"/>
    <x v="17"/>
    <x v="3"/>
    <x v="0"/>
    <s v="Dorothy Dickinson"/>
    <x v="0"/>
    <x v="27"/>
    <n v="38109"/>
    <s v="OFF-ST-10002554"/>
    <x v="1"/>
    <s v="Storage"/>
    <s v="Tennsco Industrial Shelving"/>
    <n v="245000"/>
    <x v="8"/>
    <x v="260"/>
    <n v="0.2"/>
    <n v="49000"/>
    <n v="196000"/>
  </r>
  <r>
    <n v="4474"/>
    <s v="CA-2017-157469"/>
    <d v="2017-12-02T00:00:00"/>
    <x v="3"/>
    <x v="4"/>
    <x v="28"/>
    <x v="0"/>
    <x v="0"/>
    <s v="Erin Smith"/>
    <x v="1"/>
    <x v="35"/>
    <n v="44107"/>
    <s v="OFF-AR-10001662"/>
    <x v="1"/>
    <s v="Art"/>
    <s v="Rogers Handheld Barrel Pencil Sharpener"/>
    <n v="3000"/>
    <x v="5"/>
    <x v="60"/>
    <n v="0.2"/>
    <n v="5400"/>
    <n v="21600"/>
  </r>
  <r>
    <n v="4475"/>
    <s v="CA-2017-122308"/>
    <d v="2017-03-24T00:00:00"/>
    <x v="3"/>
    <x v="10"/>
    <x v="16"/>
    <x v="1"/>
    <x v="0"/>
    <s v="Mark Van Huff"/>
    <x v="0"/>
    <x v="26"/>
    <n v="10011"/>
    <s v="FUR-CH-10000665"/>
    <x v="0"/>
    <s v="Chairs"/>
    <s v="Global Airflow Leather Mesh Back Chair, Black"/>
    <n v="302000"/>
    <x v="0"/>
    <x v="39"/>
    <n v="0.1"/>
    <n v="60400"/>
    <n v="543600"/>
  </r>
  <r>
    <n v="4476"/>
    <s v="US-2014-149034"/>
    <d v="2014-11-19T00:00:00"/>
    <x v="2"/>
    <x v="0"/>
    <x v="12"/>
    <x v="1"/>
    <x v="0"/>
    <s v="Ruben Dartt"/>
    <x v="0"/>
    <x v="27"/>
    <n v="19120"/>
    <s v="TEC-AC-10003023"/>
    <x v="2"/>
    <s v="Accessories"/>
    <s v="Logitech G105 Gaming Keyboard"/>
    <n v="179000"/>
    <x v="8"/>
    <x v="1185"/>
    <n v="0.2"/>
    <n v="35800"/>
    <n v="143200"/>
  </r>
  <r>
    <n v="4477"/>
    <s v="CA-2017-159226"/>
    <d v="2017-04-25T00:00:00"/>
    <x v="3"/>
    <x v="3"/>
    <x v="10"/>
    <x v="0"/>
    <x v="4"/>
    <s v="Rob Lucas"/>
    <x v="0"/>
    <x v="33"/>
    <n v="90008"/>
    <s v="FUR-BO-10004709"/>
    <x v="0"/>
    <s v="Bookcases"/>
    <s v="Bush Westfield Collection Bookcases, Medium Cherry Finish"/>
    <n v="232000"/>
    <x v="2"/>
    <x v="1186"/>
    <n v="0.15"/>
    <n v="243600"/>
    <n v="1380400"/>
  </r>
  <r>
    <n v="4478"/>
    <s v="CA-2017-156622"/>
    <d v="2017-11-23T00:00:00"/>
    <x v="3"/>
    <x v="0"/>
    <x v="27"/>
    <x v="1"/>
    <x v="4"/>
    <s v="Jennifer Patt"/>
    <x v="1"/>
    <x v="9"/>
    <n v="75220"/>
    <s v="OFF-PA-10000477"/>
    <x v="1"/>
    <s v="Paper"/>
    <s v="Xerox 22"/>
    <n v="15000"/>
    <x v="2"/>
    <x v="82"/>
    <n v="0.2"/>
    <n v="21000"/>
    <n v="84000"/>
  </r>
  <r>
    <n v="4479"/>
    <s v="CA-2014-119529"/>
    <d v="2014-11-03T00:00:00"/>
    <x v="2"/>
    <x v="0"/>
    <x v="21"/>
    <x v="2"/>
    <x v="0"/>
    <s v="Denise Monton"/>
    <x v="1"/>
    <x v="26"/>
    <n v="7050"/>
    <s v="OFF-BI-10000546"/>
    <x v="1"/>
    <s v="Binders"/>
    <s v="Avery Durable Binders"/>
    <n v="21000"/>
    <x v="0"/>
    <x v="90"/>
    <n v="0"/>
    <n v="0"/>
    <n v="42000"/>
  </r>
  <r>
    <n v="4480"/>
    <s v="CA-2015-150413"/>
    <d v="2015-10-19T00:00:00"/>
    <x v="1"/>
    <x v="2"/>
    <x v="12"/>
    <x v="3"/>
    <x v="1"/>
    <s v="Cari Schnelling"/>
    <x v="0"/>
    <x v="29"/>
    <n v="75220"/>
    <s v="OFF-BI-10000404"/>
    <x v="1"/>
    <s v="Binders"/>
    <s v="Avery Printable Repositionable Plastic Tabs"/>
    <n v="42000"/>
    <x v="8"/>
    <x v="90"/>
    <n v="0.8"/>
    <n v="33600"/>
    <n v="8400"/>
  </r>
  <r>
    <n v="4481"/>
    <s v="CA-2014-108182"/>
    <d v="2014-02-06T00:00:00"/>
    <x v="2"/>
    <x v="11"/>
    <x v="24"/>
    <x v="2"/>
    <x v="4"/>
    <s v="Delfina Latchford"/>
    <x v="0"/>
    <x v="27"/>
    <n v="60441"/>
    <s v="OFF-BI-10001196"/>
    <x v="1"/>
    <s v="Binders"/>
    <s v="Avery Flip-Chart Easel Binder, Black"/>
    <n v="9000"/>
    <x v="0"/>
    <x v="9"/>
    <n v="0.8"/>
    <n v="14400"/>
    <n v="3600"/>
  </r>
  <r>
    <n v="4482"/>
    <s v="CA-2016-110898"/>
    <d v="2016-03-06T00:00:00"/>
    <x v="0"/>
    <x v="10"/>
    <x v="24"/>
    <x v="0"/>
    <x v="1"/>
    <s v="Lena Cacioppo"/>
    <x v="0"/>
    <x v="2"/>
    <n v="60623"/>
    <s v="OFF-AP-10001626"/>
    <x v="1"/>
    <s v="Appliances"/>
    <s v="Commercial WindTunnel Clean Air Upright Vacuum, Replacement Belts, Filtration Bags"/>
    <n v="8000"/>
    <x v="3"/>
    <x v="13"/>
    <n v="0.8"/>
    <n v="19200"/>
    <n v="4800"/>
  </r>
  <r>
    <n v="4483"/>
    <s v="CA-2015-123092"/>
    <d v="2015-12-03T00:00:00"/>
    <x v="1"/>
    <x v="4"/>
    <x v="21"/>
    <x v="1"/>
    <x v="4"/>
    <s v="Jack Garza"/>
    <x v="0"/>
    <x v="30"/>
    <n v="28540"/>
    <s v="FUR-FU-10000222"/>
    <x v="0"/>
    <s v="Furnishings"/>
    <s v="Seth Thomas 16&quot; Steel Case Clock"/>
    <n v="130000"/>
    <x v="3"/>
    <x v="452"/>
    <n v="0.2"/>
    <n v="78000"/>
    <n v="312000"/>
  </r>
  <r>
    <n v="4484"/>
    <s v="US-2015-128587"/>
    <d v="2015-12-24T00:00:00"/>
    <x v="1"/>
    <x v="4"/>
    <x v="16"/>
    <x v="1"/>
    <x v="0"/>
    <s v="Harry Marie"/>
    <x v="1"/>
    <x v="11"/>
    <n v="65807"/>
    <s v="FUR-FU-10003026"/>
    <x v="0"/>
    <s v="Furnishings"/>
    <s v="Eldon Regeneration Recycled Desk Accessories, Black"/>
    <n v="10000"/>
    <x v="0"/>
    <x v="40"/>
    <n v="0"/>
    <n v="0"/>
    <n v="20000"/>
  </r>
  <r>
    <n v="4485"/>
    <s v="US-2017-139577"/>
    <d v="2017-10-01T00:00:00"/>
    <x v="3"/>
    <x v="2"/>
    <x v="26"/>
    <x v="2"/>
    <x v="4"/>
    <s v="Tanja Norvell"/>
    <x v="2"/>
    <x v="25"/>
    <n v="94110"/>
    <s v="TEC-AC-10004708"/>
    <x v="2"/>
    <s v="Accessories"/>
    <s v="Sony 32GB Class 10 Micro SDHC R40 Memory Card"/>
    <n v="42000"/>
    <x v="1"/>
    <x v="277"/>
    <n v="0"/>
    <n v="0"/>
    <n v="210000"/>
  </r>
  <r>
    <n v="4486"/>
    <s v="CA-2017-159100"/>
    <d v="2017-10-16T00:00:00"/>
    <x v="3"/>
    <x v="2"/>
    <x v="9"/>
    <x v="2"/>
    <x v="4"/>
    <s v="Victoria Pisteka"/>
    <x v="1"/>
    <x v="2"/>
    <n v="38401"/>
    <s v="TEC-AC-10003499"/>
    <x v="2"/>
    <s v="Accessories"/>
    <s v="Memorex Mini Travel Drive 8 GB USB 2.0 Flash Drive"/>
    <n v="75000"/>
    <x v="0"/>
    <x v="319"/>
    <n v="0.2"/>
    <n v="30000"/>
    <n v="120000"/>
  </r>
  <r>
    <n v="4487"/>
    <s v="CA-2014-109043"/>
    <d v="2014-08-15T00:00:00"/>
    <x v="2"/>
    <x v="6"/>
    <x v="4"/>
    <x v="2"/>
    <x v="0"/>
    <s v="Christine Sundaresam"/>
    <x v="0"/>
    <x v="8"/>
    <n v="33021"/>
    <s v="OFF-PA-10000312"/>
    <x v="1"/>
    <s v="Paper"/>
    <s v="Xerox 1955"/>
    <n v="92000"/>
    <x v="1"/>
    <x v="663"/>
    <n v="0.2"/>
    <n v="92000"/>
    <n v="368000"/>
  </r>
  <r>
    <n v="4488"/>
    <s v="US-2017-116491"/>
    <d v="2017-11-11T00:00:00"/>
    <x v="3"/>
    <x v="0"/>
    <x v="2"/>
    <x v="2"/>
    <x v="2"/>
    <s v="Patrick Gardner"/>
    <x v="0"/>
    <x v="0"/>
    <n v="75081"/>
    <s v="TEC-PH-10004531"/>
    <x v="2"/>
    <s v="Phones"/>
    <s v="OtterBox Commuter Series Case - iPhone 5 &amp; 5s"/>
    <n v="303000"/>
    <x v="0"/>
    <x v="770"/>
    <n v="0.2"/>
    <n v="121200"/>
    <n v="484800"/>
  </r>
  <r>
    <n v="4489"/>
    <s v="CA-2017-122763"/>
    <d v="2017-03-20T00:00:00"/>
    <x v="3"/>
    <x v="10"/>
    <x v="14"/>
    <x v="2"/>
    <x v="0"/>
    <s v="Harry Greene"/>
    <x v="0"/>
    <x v="3"/>
    <n v="77041"/>
    <s v="OFF-PA-10000474"/>
    <x v="1"/>
    <s v="Paper"/>
    <s v="Easy-staple paper"/>
    <n v="142000"/>
    <x v="0"/>
    <x v="137"/>
    <n v="0.2"/>
    <n v="56800"/>
    <n v="227200"/>
  </r>
  <r>
    <n v="4490"/>
    <s v="CA-2017-137785"/>
    <d v="2017-05-13T00:00:00"/>
    <x v="3"/>
    <x v="5"/>
    <x v="7"/>
    <x v="3"/>
    <x v="0"/>
    <s v="Mick Hernandez"/>
    <x v="2"/>
    <x v="25"/>
    <n v="19140"/>
    <s v="FUR-CH-10001482"/>
    <x v="0"/>
    <s v="Chairs"/>
    <s v="Office Star - Mesh Screen back chair with Vinyl seat"/>
    <n v="393000"/>
    <x v="1"/>
    <x v="1187"/>
    <n v="0.3"/>
    <n v="589500"/>
    <n v="1375500"/>
  </r>
  <r>
    <n v="4491"/>
    <s v="CA-2014-133389"/>
    <d v="2014-06-22T00:00:00"/>
    <x v="2"/>
    <x v="1"/>
    <x v="6"/>
    <x v="1"/>
    <x v="0"/>
    <s v="Toby Braunhardt"/>
    <x v="0"/>
    <x v="19"/>
    <n v="85023"/>
    <s v="OFF-BI-10001553"/>
    <x v="1"/>
    <s v="Binders"/>
    <s v="SpineVue Locking Slant-D Ring Binders by Cardinal"/>
    <n v="14000"/>
    <x v="3"/>
    <x v="90"/>
    <n v="0.7"/>
    <n v="29399.999999999996"/>
    <n v="12600.000000000004"/>
  </r>
  <r>
    <n v="4492"/>
    <s v="CA-2014-103807"/>
    <d v="2014-12-02T00:00:00"/>
    <x v="2"/>
    <x v="4"/>
    <x v="28"/>
    <x v="2"/>
    <x v="0"/>
    <s v="Elizabeth Moffitt"/>
    <x v="1"/>
    <x v="9"/>
    <n v="30328"/>
    <s v="TEC-AC-10000199"/>
    <x v="2"/>
    <s v="Accessories"/>
    <s v="Kingston Digital DataTraveler 8GB USB 2.0"/>
    <n v="20000"/>
    <x v="8"/>
    <x v="40"/>
    <n v="0"/>
    <n v="0"/>
    <n v="20000"/>
  </r>
  <r>
    <n v="4493"/>
    <s v="CA-2015-102855"/>
    <d v="2015-04-05T00:00:00"/>
    <x v="1"/>
    <x v="3"/>
    <x v="5"/>
    <x v="0"/>
    <x v="0"/>
    <s v="Jennifer Ferguson"/>
    <x v="0"/>
    <x v="36"/>
    <n v="99207"/>
    <s v="TEC-AC-10001767"/>
    <x v="2"/>
    <s v="Accessories"/>
    <s v="SanDisk Ultra 64 GB MicroSDHC Class 10 Memory Card"/>
    <n v="200000"/>
    <x v="4"/>
    <x v="206"/>
    <n v="0"/>
    <n v="0"/>
    <n v="1200000"/>
  </r>
  <r>
    <n v="4494"/>
    <s v="CA-2017-107825"/>
    <d v="2017-11-18T00:00:00"/>
    <x v="3"/>
    <x v="0"/>
    <x v="15"/>
    <x v="2"/>
    <x v="0"/>
    <s v="Nona Balk"/>
    <x v="1"/>
    <x v="28"/>
    <n v="53209"/>
    <s v="OFF-ST-10001321"/>
    <x v="1"/>
    <s v="Storage"/>
    <s v="Decoflex Hanging Personal Folder File, Blue"/>
    <n v="31000"/>
    <x v="4"/>
    <x v="223"/>
    <n v="0"/>
    <n v="0"/>
    <n v="186000"/>
  </r>
  <r>
    <n v="4495"/>
    <s v="CA-2017-106047"/>
    <d v="2017-07-12T00:00:00"/>
    <x v="3"/>
    <x v="7"/>
    <x v="1"/>
    <x v="0"/>
    <x v="0"/>
    <s v="Cari Schnelling"/>
    <x v="0"/>
    <x v="1"/>
    <n v="45014"/>
    <s v="OFF-PA-10000791"/>
    <x v="1"/>
    <s v="Paper"/>
    <s v="Wirebound Message Books, Four 2 3/4 x 5 Forms per Page, 200 Sets per Book"/>
    <n v="24000"/>
    <x v="8"/>
    <x v="13"/>
    <n v="0.2"/>
    <n v="4800"/>
    <n v="19200"/>
  </r>
  <r>
    <n v="4496"/>
    <s v="CA-2017-127803"/>
    <d v="2017-05-19T00:00:00"/>
    <x v="3"/>
    <x v="5"/>
    <x v="12"/>
    <x v="2"/>
    <x v="0"/>
    <s v="Neil Ducich"/>
    <x v="1"/>
    <x v="24"/>
    <n v="35810"/>
    <s v="OFF-BI-10001787"/>
    <x v="1"/>
    <s v="Binders"/>
    <s v="Wilson Jones Four-Pocket Poly Binders"/>
    <n v="27000"/>
    <x v="6"/>
    <x v="138"/>
    <n v="0"/>
    <n v="0"/>
    <n v="108000"/>
  </r>
  <r>
    <n v="4497"/>
    <s v="CA-2015-137071"/>
    <d v="2015-12-20T00:00:00"/>
    <x v="1"/>
    <x v="4"/>
    <x v="14"/>
    <x v="1"/>
    <x v="1"/>
    <s v="Emily Ducich"/>
    <x v="2"/>
    <x v="29"/>
    <n v="77036"/>
    <s v="TEC-AC-10004353"/>
    <x v="2"/>
    <s v="Accessories"/>
    <s v="Hypercom P1300 Pinpad"/>
    <n v="252000"/>
    <x v="0"/>
    <x v="317"/>
    <n v="0.2"/>
    <n v="100800"/>
    <n v="403200"/>
  </r>
  <r>
    <n v="4498"/>
    <s v="CA-2016-121447"/>
    <d v="2016-02-21T00:00:00"/>
    <x v="0"/>
    <x v="11"/>
    <x v="30"/>
    <x v="2"/>
    <x v="0"/>
    <s v="Erin Ashbrook"/>
    <x v="1"/>
    <x v="23"/>
    <n v="10011"/>
    <s v="FUR-FU-10001861"/>
    <x v="0"/>
    <s v="Furnishings"/>
    <s v="Floodlight Indoor Halogen Bulbs, 1 Bulb per Pack, 60 Watts"/>
    <n v="78000"/>
    <x v="2"/>
    <x v="539"/>
    <n v="0"/>
    <n v="0"/>
    <n v="546000"/>
  </r>
  <r>
    <n v="4499"/>
    <s v="CA-2017-143084"/>
    <d v="2017-03-18T00:00:00"/>
    <x v="3"/>
    <x v="10"/>
    <x v="15"/>
    <x v="2"/>
    <x v="4"/>
    <s v="Barry Pond"/>
    <x v="1"/>
    <x v="28"/>
    <n v="90008"/>
    <s v="OFF-AR-10002766"/>
    <x v="1"/>
    <s v="Art"/>
    <s v="Prang Drawing Pencil Set"/>
    <n v="21000"/>
    <x v="1"/>
    <x v="82"/>
    <n v="0"/>
    <n v="0"/>
    <n v="105000"/>
  </r>
  <r>
    <n v="4500"/>
    <s v="CA-2016-131639"/>
    <d v="2016-12-17T00:00:00"/>
    <x v="0"/>
    <x v="4"/>
    <x v="11"/>
    <x v="1"/>
    <x v="0"/>
    <s v="Noel Staavos"/>
    <x v="1"/>
    <x v="28"/>
    <n v="88220"/>
    <s v="OFF-BI-10001636"/>
    <x v="1"/>
    <s v="Binders"/>
    <s v="Ibico Plastic and Wire Spiral Binding Combs"/>
    <n v="27000"/>
    <x v="0"/>
    <x v="117"/>
    <n v="0.2"/>
    <n v="10800"/>
    <n v="43200"/>
  </r>
  <r>
    <n v="4501"/>
    <s v="CA-2016-161361"/>
    <d v="2016-03-26T00:00:00"/>
    <x v="0"/>
    <x v="10"/>
    <x v="20"/>
    <x v="3"/>
    <x v="4"/>
    <s v="Mark Van Huff"/>
    <x v="0"/>
    <x v="32"/>
    <n v="83201"/>
    <s v="OFF-PA-10001838"/>
    <x v="1"/>
    <s v="Paper"/>
    <s v="Adams Telephone Message Book W/Dividers/Space For Phone Numbers, 5 1/4&quot;X8 1/2&quot;, 300/Messages"/>
    <n v="6000"/>
    <x v="3"/>
    <x v="9"/>
    <n v="0"/>
    <n v="0"/>
    <n v="18000"/>
  </r>
  <r>
    <n v="4502"/>
    <s v="CA-2014-100706"/>
    <d v="2014-12-16T00:00:00"/>
    <x v="2"/>
    <x v="4"/>
    <x v="9"/>
    <x v="3"/>
    <x v="0"/>
    <s v="Laurel Elliston"/>
    <x v="0"/>
    <x v="29"/>
    <n v="22153"/>
    <s v="TEC-AC-10001314"/>
    <x v="2"/>
    <s v="Accessories"/>
    <s v="Case Logic 2.4GHz Wireless Keyboard"/>
    <n v="100000"/>
    <x v="0"/>
    <x v="282"/>
    <n v="0"/>
    <n v="0"/>
    <n v="200000"/>
  </r>
  <r>
    <n v="4503"/>
    <s v="CA-2015-129525"/>
    <d v="2015-11-15T00:00:00"/>
    <x v="1"/>
    <x v="0"/>
    <x v="4"/>
    <x v="3"/>
    <x v="4"/>
    <s v="Victoria Pisteka"/>
    <x v="1"/>
    <x v="8"/>
    <n v="43615"/>
    <s v="OFF-BI-10002133"/>
    <x v="1"/>
    <s v="Binders"/>
    <s v="Wilson Jones Elliptical Ring 3 1/2&quot; Capacity Binders, 800 sheets"/>
    <n v="129000"/>
    <x v="13"/>
    <x v="1188"/>
    <n v="0.7"/>
    <n v="1173900"/>
    <n v="503100"/>
  </r>
  <r>
    <n v="4504"/>
    <s v="US-2016-141880"/>
    <d v="2016-08-22T00:00:00"/>
    <x v="0"/>
    <x v="6"/>
    <x v="6"/>
    <x v="3"/>
    <x v="2"/>
    <s v="Tony Chapman"/>
    <x v="2"/>
    <x v="31"/>
    <n v="80525"/>
    <s v="FUR-FU-10001979"/>
    <x v="0"/>
    <s v="Furnishings"/>
    <s v="Dana Halogen Swing-Arm Architect Lamp"/>
    <n v="205000"/>
    <x v="3"/>
    <x v="535"/>
    <n v="0.2"/>
    <n v="123000"/>
    <n v="492000"/>
  </r>
  <r>
    <n v="4505"/>
    <s v="CA-2015-165799"/>
    <d v="2015-06-29T00:00:00"/>
    <x v="1"/>
    <x v="1"/>
    <x v="25"/>
    <x v="3"/>
    <x v="2"/>
    <s v="Sheri Gordon"/>
    <x v="0"/>
    <x v="9"/>
    <n v="10024"/>
    <s v="FUR-CH-10001482"/>
    <x v="0"/>
    <s v="Chairs"/>
    <s v="Office Star - Mesh Screen back chair with Vinyl seat"/>
    <n v="393000"/>
    <x v="8"/>
    <x v="1189"/>
    <n v="0.1"/>
    <n v="39300"/>
    <n v="353700"/>
  </r>
  <r>
    <n v="4506"/>
    <s v="CA-2016-102127"/>
    <d v="2016-06-26T00:00:00"/>
    <x v="0"/>
    <x v="1"/>
    <x v="20"/>
    <x v="1"/>
    <x v="4"/>
    <s v="Victoria Pisteka"/>
    <x v="1"/>
    <x v="7"/>
    <n v="10035"/>
    <s v="TEC-AC-10002018"/>
    <x v="2"/>
    <s v="Accessories"/>
    <s v="AmazonBasics 3-Button USB Wired Mouse"/>
    <n v="23000"/>
    <x v="3"/>
    <x v="305"/>
    <n v="0"/>
    <n v="0"/>
    <n v="69000"/>
  </r>
  <r>
    <n v="4507"/>
    <s v="US-2016-152415"/>
    <d v="2016-09-17T00:00:00"/>
    <x v="0"/>
    <x v="8"/>
    <x v="11"/>
    <x v="2"/>
    <x v="2"/>
    <s v="Patrick O'Donnell"/>
    <x v="0"/>
    <x v="15"/>
    <n v="1752"/>
    <s v="FUR-FU-10002597"/>
    <x v="0"/>
    <s v="Furnishings"/>
    <s v="C-Line Magnetic Cubicle Keepers, Clear Polypropylene"/>
    <n v="15000"/>
    <x v="3"/>
    <x v="106"/>
    <n v="0"/>
    <n v="0"/>
    <n v="45000"/>
  </r>
  <r>
    <n v="4508"/>
    <s v="CA-2014-138198"/>
    <d v="2014-07-18T00:00:00"/>
    <x v="2"/>
    <x v="7"/>
    <x v="15"/>
    <x v="0"/>
    <x v="0"/>
    <s v="Jack Lebron"/>
    <x v="0"/>
    <x v="35"/>
    <n v="10801"/>
    <s v="OFF-BI-10002103"/>
    <x v="1"/>
    <s v="Binders"/>
    <s v="Cardinal Slant-D Ring Binder, Heavy Gauge Vinyl"/>
    <n v="9000"/>
    <x v="0"/>
    <x v="9"/>
    <n v="0.2"/>
    <n v="3600"/>
    <n v="14400"/>
  </r>
  <r>
    <n v="4509"/>
    <s v="CA-2017-128041"/>
    <d v="2017-09-01T00:00:00"/>
    <x v="3"/>
    <x v="8"/>
    <x v="26"/>
    <x v="2"/>
    <x v="0"/>
    <s v="Rick Wilson"/>
    <x v="1"/>
    <x v="4"/>
    <n v="98103"/>
    <s v="OFF-AP-10001005"/>
    <x v="1"/>
    <s v="Appliances"/>
    <s v="Honeywell Quietcare HEPA Air Cleaner"/>
    <n v="284000"/>
    <x v="6"/>
    <x v="831"/>
    <n v="0"/>
    <n v="0"/>
    <n v="1136000"/>
  </r>
  <r>
    <n v="4510"/>
    <s v="CA-2017-105823"/>
    <d v="2017-06-22T00:00:00"/>
    <x v="3"/>
    <x v="1"/>
    <x v="6"/>
    <x v="1"/>
    <x v="0"/>
    <s v="Rick Bensley"/>
    <x v="2"/>
    <x v="18"/>
    <n v="48227"/>
    <s v="FUR-CH-10000454"/>
    <x v="0"/>
    <s v="Chairs"/>
    <s v="Hon Deluxe Fabric Upholstered Stacking Chairs, Rounded Back"/>
    <n v="659000"/>
    <x v="0"/>
    <x v="1072"/>
    <n v="0"/>
    <n v="0"/>
    <n v="1318000"/>
  </r>
  <r>
    <n v="4511"/>
    <s v="CA-2014-152268"/>
    <d v="2014-09-02T00:00:00"/>
    <x v="2"/>
    <x v="8"/>
    <x v="28"/>
    <x v="3"/>
    <x v="0"/>
    <s v="Sanjit Chand"/>
    <x v="0"/>
    <x v="33"/>
    <n v="72701"/>
    <s v="OFF-BI-10001359"/>
    <x v="1"/>
    <s v="Binders"/>
    <s v="GBC DocuBind TL300 Electric Binding System"/>
    <n v="1794000"/>
    <x v="0"/>
    <x v="477"/>
    <n v="0"/>
    <n v="0"/>
    <n v="3588000"/>
  </r>
  <r>
    <n v="4512"/>
    <s v="CA-2015-148873"/>
    <d v="2015-10-01T00:00:00"/>
    <x v="1"/>
    <x v="2"/>
    <x v="26"/>
    <x v="3"/>
    <x v="0"/>
    <s v="Eric Murdock"/>
    <x v="0"/>
    <x v="5"/>
    <n v="62301"/>
    <s v="OFF-BI-10003196"/>
    <x v="1"/>
    <s v="Binders"/>
    <s v="Accohide Poly Flexible Ring Binders"/>
    <n v="4000"/>
    <x v="6"/>
    <x v="78"/>
    <n v="0.8"/>
    <n v="12800"/>
    <n v="3200"/>
  </r>
  <r>
    <n v="4513"/>
    <s v="CA-2015-166492"/>
    <d v="2015-04-07T00:00:00"/>
    <x v="1"/>
    <x v="3"/>
    <x v="29"/>
    <x v="2"/>
    <x v="0"/>
    <s v="Resi Pölking"/>
    <x v="0"/>
    <x v="29"/>
    <n v="10035"/>
    <s v="OFF-PA-10002262"/>
    <x v="1"/>
    <s v="Paper"/>
    <s v="Xerox 192"/>
    <n v="26000"/>
    <x v="6"/>
    <x v="289"/>
    <n v="0"/>
    <n v="0"/>
    <n v="104000"/>
  </r>
  <r>
    <n v="4514"/>
    <s v="CA-2017-157420"/>
    <d v="2017-11-21T00:00:00"/>
    <x v="3"/>
    <x v="0"/>
    <x v="30"/>
    <x v="0"/>
    <x v="1"/>
    <s v="Henia Zydlo"/>
    <x v="0"/>
    <x v="1"/>
    <n v="77095"/>
    <s v="TEC-PH-10003555"/>
    <x v="2"/>
    <s v="Phones"/>
    <s v="Motorola HK250 Universal Bluetooth Headset"/>
    <n v="56000"/>
    <x v="3"/>
    <x v="173"/>
    <n v="0.2"/>
    <n v="33600"/>
    <n v="134400"/>
  </r>
  <r>
    <n v="4515"/>
    <s v="CA-2016-117121"/>
    <d v="2016-12-17T00:00:00"/>
    <x v="0"/>
    <x v="4"/>
    <x v="11"/>
    <x v="1"/>
    <x v="4"/>
    <s v="Adrian Barton"/>
    <x v="0"/>
    <x v="13"/>
    <n v="48205"/>
    <s v="OFF-BI-10000545"/>
    <x v="1"/>
    <s v="Binders"/>
    <s v="GBC Ibimaster 500 Manual ProClick Binding System"/>
    <n v="1142000"/>
    <x v="13"/>
    <x v="1190"/>
    <n v="0"/>
    <n v="0"/>
    <n v="14846000"/>
  </r>
  <r>
    <n v="4516"/>
    <s v="CA-2014-138177"/>
    <d v="2014-09-19T00:00:00"/>
    <x v="2"/>
    <x v="8"/>
    <x v="12"/>
    <x v="1"/>
    <x v="0"/>
    <s v="Neil Ducich"/>
    <x v="1"/>
    <x v="16"/>
    <n v="85224"/>
    <s v="FUR-TA-10004607"/>
    <x v="0"/>
    <s v="Tables"/>
    <s v="Hon 2111 Invitation Series Straight Table"/>
    <n v="207000"/>
    <x v="8"/>
    <x v="269"/>
    <n v="0.5"/>
    <n v="103500"/>
    <n v="103500"/>
  </r>
  <r>
    <n v="4517"/>
    <s v="CA-2014-114335"/>
    <d v="2014-09-28T00:00:00"/>
    <x v="2"/>
    <x v="8"/>
    <x v="22"/>
    <x v="4"/>
    <x v="4"/>
    <s v="Xylona Preis"/>
    <x v="0"/>
    <x v="30"/>
    <n v="33021"/>
    <s v="FUR-FU-10000277"/>
    <x v="0"/>
    <s v="Furnishings"/>
    <s v="Deflect-o DuraMat Antistatic Studded Beveled Mat for Medium Pile Carpeting"/>
    <n v="85000"/>
    <x v="6"/>
    <x v="564"/>
    <n v="0.2"/>
    <n v="68000"/>
    <n v="272000"/>
  </r>
  <r>
    <n v="4518"/>
    <s v="CA-2015-168760"/>
    <d v="2015-09-22T00:00:00"/>
    <x v="1"/>
    <x v="8"/>
    <x v="6"/>
    <x v="1"/>
    <x v="4"/>
    <s v="Muhammed MacIntyre"/>
    <x v="1"/>
    <x v="6"/>
    <n v="90049"/>
    <s v="OFF-AP-10004532"/>
    <x v="1"/>
    <s v="Appliances"/>
    <s v="Kensington 6 Outlet Guardian Standard Surge Protector"/>
    <n v="62000"/>
    <x v="3"/>
    <x v="223"/>
    <n v="0"/>
    <n v="0"/>
    <n v="186000"/>
  </r>
  <r>
    <n v="4519"/>
    <s v="CA-2016-168830"/>
    <d v="2016-11-07T00:00:00"/>
    <x v="0"/>
    <x v="0"/>
    <x v="29"/>
    <x v="2"/>
    <x v="4"/>
    <s v="Marina Lichtenstein"/>
    <x v="1"/>
    <x v="18"/>
    <n v="94122"/>
    <s v="TEC-AC-10003911"/>
    <x v="2"/>
    <s v="Accessories"/>
    <s v="NETGEAR AC1750 Dual Band Gigabit Smart WiFi Router"/>
    <n v="480000"/>
    <x v="3"/>
    <x v="226"/>
    <n v="0"/>
    <n v="0"/>
    <n v="1440000"/>
  </r>
  <r>
    <n v="4520"/>
    <s v="CA-2017-137463"/>
    <d v="2017-12-16T00:00:00"/>
    <x v="3"/>
    <x v="4"/>
    <x v="9"/>
    <x v="0"/>
    <x v="1"/>
    <s v="Kalyca Meade"/>
    <x v="1"/>
    <x v="11"/>
    <n v="94086"/>
    <s v="OFF-BI-10003196"/>
    <x v="1"/>
    <s v="Binders"/>
    <s v="Accohide Poly Flexible Ring Binders"/>
    <n v="4000"/>
    <x v="0"/>
    <x v="100"/>
    <n v="0.2"/>
    <n v="1600"/>
    <n v="6400"/>
  </r>
  <r>
    <n v="4521"/>
    <s v="CA-2014-124513"/>
    <d v="2014-09-21T00:00:00"/>
    <x v="2"/>
    <x v="8"/>
    <x v="30"/>
    <x v="1"/>
    <x v="0"/>
    <s v="Sara Luxemburg"/>
    <x v="2"/>
    <x v="8"/>
    <n v="10011"/>
    <s v="OFF-AR-10002956"/>
    <x v="1"/>
    <s v="Art"/>
    <s v="Boston 16801 Nautilus Battery Pencil Sharpener"/>
    <n v="36000"/>
    <x v="3"/>
    <x v="138"/>
    <n v="0"/>
    <n v="0"/>
    <n v="108000"/>
  </r>
  <r>
    <n v="4522"/>
    <s v="CA-2015-165554"/>
    <d v="2015-05-18T00:00:00"/>
    <x v="1"/>
    <x v="5"/>
    <x v="15"/>
    <x v="1"/>
    <x v="0"/>
    <s v="Anthony Jacobs"/>
    <x v="1"/>
    <x v="25"/>
    <n v="90004"/>
    <s v="OFF-PA-10003724"/>
    <x v="1"/>
    <s v="Paper"/>
    <s v="Wirebound Message Book, 4 per Page"/>
    <n v="49000"/>
    <x v="0"/>
    <x v="536"/>
    <n v="0"/>
    <n v="0"/>
    <n v="98000"/>
  </r>
  <r>
    <n v="4523"/>
    <s v="CA-2014-141838"/>
    <d v="2014-03-26T00:00:00"/>
    <x v="2"/>
    <x v="10"/>
    <x v="20"/>
    <x v="1"/>
    <x v="0"/>
    <s v="Damala Kotsonis"/>
    <x v="1"/>
    <x v="24"/>
    <n v="94122"/>
    <s v="OFF-AR-10004272"/>
    <x v="1"/>
    <s v="Art"/>
    <s v="Newell 308"/>
    <n v="4000"/>
    <x v="0"/>
    <x v="100"/>
    <n v="0"/>
    <n v="0"/>
    <n v="8000"/>
  </r>
  <r>
    <n v="4524"/>
    <s v="CA-2017-117009"/>
    <d v="2017-09-22T00:00:00"/>
    <x v="3"/>
    <x v="8"/>
    <x v="6"/>
    <x v="2"/>
    <x v="2"/>
    <s v="Berenike Kampe"/>
    <x v="0"/>
    <x v="20"/>
    <n v="92704"/>
    <s v="OFF-SU-10001218"/>
    <x v="1"/>
    <s v="Supplies"/>
    <s v="Fiskars Softgrip Scissors"/>
    <n v="33000"/>
    <x v="0"/>
    <x v="84"/>
    <n v="0"/>
    <n v="0"/>
    <n v="66000"/>
  </r>
  <r>
    <n v="4525"/>
    <s v="CA-2015-128993"/>
    <d v="2015-09-12T00:00:00"/>
    <x v="1"/>
    <x v="8"/>
    <x v="1"/>
    <x v="1"/>
    <x v="4"/>
    <s v="Craig Carreira"/>
    <x v="0"/>
    <x v="26"/>
    <n v="98103"/>
    <s v="TEC-AC-10004209"/>
    <x v="2"/>
    <s v="Accessories"/>
    <s v="Memorex Froggy Flash Drive 4 GB"/>
    <n v="33000"/>
    <x v="0"/>
    <x v="84"/>
    <n v="0"/>
    <n v="0"/>
    <n v="66000"/>
  </r>
  <r>
    <n v="4526"/>
    <s v="CA-2015-160227"/>
    <d v="2015-11-02T00:00:00"/>
    <x v="1"/>
    <x v="0"/>
    <x v="28"/>
    <x v="2"/>
    <x v="0"/>
    <s v="Emily Ducich"/>
    <x v="2"/>
    <x v="28"/>
    <n v="10011"/>
    <s v="FUR-CH-10002073"/>
    <x v="0"/>
    <s v="Chairs"/>
    <s v="Hon Olson Stacker Chairs"/>
    <n v="2622000"/>
    <x v="10"/>
    <x v="1191"/>
    <n v="0.1"/>
    <n v="2884200"/>
    <n v="25957800"/>
  </r>
  <r>
    <n v="4527"/>
    <s v="CA-2015-149097"/>
    <d v="2015-10-20T00:00:00"/>
    <x v="1"/>
    <x v="2"/>
    <x v="14"/>
    <x v="1"/>
    <x v="0"/>
    <s v="Stewart Visinsky"/>
    <x v="0"/>
    <x v="9"/>
    <n v="90045"/>
    <s v="FUR-FU-10003424"/>
    <x v="0"/>
    <s v="Furnishings"/>
    <s v="Nu-Dell Oak Frame"/>
    <n v="26000"/>
    <x v="2"/>
    <x v="697"/>
    <n v="0"/>
    <n v="0"/>
    <n v="182000"/>
  </r>
  <r>
    <n v="4528"/>
    <s v="CA-2016-132304"/>
    <d v="2016-06-14T00:00:00"/>
    <x v="0"/>
    <x v="1"/>
    <x v="19"/>
    <x v="3"/>
    <x v="0"/>
    <s v="Anthony Rawles"/>
    <x v="1"/>
    <x v="25"/>
    <n v="98103"/>
    <s v="FUR-TA-10004619"/>
    <x v="0"/>
    <s v="Tables"/>
    <s v="Hon Non-Folding Utility Tables"/>
    <n v="765000"/>
    <x v="2"/>
    <x v="1192"/>
    <n v="0"/>
    <n v="0"/>
    <n v="5355000"/>
  </r>
  <r>
    <n v="4529"/>
    <s v="CA-2015-136420"/>
    <d v="2015-11-20T00:00:00"/>
    <x v="1"/>
    <x v="0"/>
    <x v="14"/>
    <x v="2"/>
    <x v="0"/>
    <s v="Chris Selesnick"/>
    <x v="1"/>
    <x v="27"/>
    <n v="92024"/>
    <s v="OFF-BI-10002854"/>
    <x v="1"/>
    <s v="Binders"/>
    <s v="Performers Binder/Pad Holder, Black"/>
    <n v="113000"/>
    <x v="6"/>
    <x v="1193"/>
    <n v="0.2"/>
    <n v="90400"/>
    <n v="361600"/>
  </r>
  <r>
    <n v="4530"/>
    <s v="CA-2016-101623"/>
    <d v="2016-02-28T00:00:00"/>
    <x v="0"/>
    <x v="11"/>
    <x v="22"/>
    <x v="0"/>
    <x v="3"/>
    <s v="Rick Reed"/>
    <x v="1"/>
    <x v="36"/>
    <n v="10035"/>
    <s v="OFF-FA-10003495"/>
    <x v="1"/>
    <s v="Fasteners"/>
    <s v="Staples"/>
    <n v="7000"/>
    <x v="4"/>
    <x v="90"/>
    <n v="0"/>
    <n v="0"/>
    <n v="42000"/>
  </r>
  <r>
    <n v="4531"/>
    <s v="US-2014-151015"/>
    <d v="2014-10-14T00:00:00"/>
    <x v="2"/>
    <x v="2"/>
    <x v="19"/>
    <x v="3"/>
    <x v="0"/>
    <s v="Bradley Drucker"/>
    <x v="0"/>
    <x v="8"/>
    <n v="60653"/>
    <s v="OFF-PA-10002581"/>
    <x v="1"/>
    <s v="Paper"/>
    <s v="Xerox 1951"/>
    <n v="75000"/>
    <x v="13"/>
    <x v="1194"/>
    <n v="0.2"/>
    <n v="195000"/>
    <n v="780000"/>
  </r>
  <r>
    <n v="4532"/>
    <s v="CA-2017-152968"/>
    <d v="2017-05-26T00:00:00"/>
    <x v="3"/>
    <x v="5"/>
    <x v="20"/>
    <x v="2"/>
    <x v="2"/>
    <s v="Bryan Mills"/>
    <x v="0"/>
    <x v="28"/>
    <n v="22801"/>
    <s v="TEC-AC-10000521"/>
    <x v="2"/>
    <s v="Accessories"/>
    <s v="Verbatim Slim CD and DVD Storage Cases, 50/Pack"/>
    <n v="12000"/>
    <x v="0"/>
    <x v="13"/>
    <n v="0"/>
    <n v="0"/>
    <n v="24000"/>
  </r>
  <r>
    <n v="4533"/>
    <s v="CA-2016-150077"/>
    <d v="2016-02-04T00:00:00"/>
    <x v="0"/>
    <x v="11"/>
    <x v="18"/>
    <x v="2"/>
    <x v="0"/>
    <s v="Maribeth Schnelling"/>
    <x v="0"/>
    <x v="15"/>
    <n v="20852"/>
    <s v="TEC-PH-10002890"/>
    <x v="2"/>
    <s v="Phones"/>
    <s v="AT&amp;T 17929 Lendline Telephone"/>
    <n v="136000"/>
    <x v="0"/>
    <x v="259"/>
    <n v="0"/>
    <n v="0"/>
    <n v="272000"/>
  </r>
  <r>
    <n v="4534"/>
    <s v="CA-2016-106278"/>
    <d v="2016-09-02T00:00:00"/>
    <x v="0"/>
    <x v="8"/>
    <x v="28"/>
    <x v="4"/>
    <x v="0"/>
    <s v="Becky Martin"/>
    <x v="0"/>
    <x v="3"/>
    <n v="98198"/>
    <s v="FUR-CH-10003061"/>
    <x v="0"/>
    <s v="Chairs"/>
    <s v="Global Leather Task Chair, Black"/>
    <n v="216000"/>
    <x v="3"/>
    <x v="509"/>
    <n v="0.2"/>
    <n v="129600"/>
    <n v="518400"/>
  </r>
  <r>
    <n v="4535"/>
    <s v="CA-2017-147550"/>
    <d v="2017-12-04T00:00:00"/>
    <x v="3"/>
    <x v="4"/>
    <x v="18"/>
    <x v="1"/>
    <x v="0"/>
    <s v="Katrina Edelman"/>
    <x v="1"/>
    <x v="18"/>
    <n v="19134"/>
    <s v="FUR-FU-10001918"/>
    <x v="0"/>
    <s v="Furnishings"/>
    <s v="C-Line Cubicle Keepers Polyproplyene Holder With Velcro Backings"/>
    <n v="16000"/>
    <x v="3"/>
    <x v="4"/>
    <n v="0.2"/>
    <n v="9600"/>
    <n v="38400"/>
  </r>
  <r>
    <n v="4536"/>
    <s v="CA-2015-136105"/>
    <d v="2015-06-12T00:00:00"/>
    <x v="1"/>
    <x v="1"/>
    <x v="1"/>
    <x v="2"/>
    <x v="0"/>
    <s v="Sam Zeldin"/>
    <x v="2"/>
    <x v="15"/>
    <n v="47201"/>
    <s v="OFF-ST-10002444"/>
    <x v="1"/>
    <s v="Storage"/>
    <s v="Recycled Eldon Regeneration Jumbo File"/>
    <n v="25000"/>
    <x v="0"/>
    <x v="76"/>
    <n v="0"/>
    <n v="0"/>
    <n v="50000"/>
  </r>
  <r>
    <n v="4537"/>
    <s v="CA-2016-142524"/>
    <d v="2016-09-04T00:00:00"/>
    <x v="0"/>
    <x v="8"/>
    <x v="18"/>
    <x v="3"/>
    <x v="0"/>
    <s v="Mick Brown"/>
    <x v="0"/>
    <x v="4"/>
    <n v="65807"/>
    <s v="OFF-EN-10003286"/>
    <x v="1"/>
    <s v="Envelopes"/>
    <s v="Staple envelope"/>
    <n v="42000"/>
    <x v="0"/>
    <x v="51"/>
    <n v="0"/>
    <n v="0"/>
    <n v="84000"/>
  </r>
  <r>
    <n v="4538"/>
    <s v="CA-2014-136336"/>
    <d v="2014-04-21T00:00:00"/>
    <x v="2"/>
    <x v="3"/>
    <x v="30"/>
    <x v="1"/>
    <x v="2"/>
    <s v="Dorothy Badders"/>
    <x v="1"/>
    <x v="1"/>
    <n v="42420"/>
    <s v="OFF-ST-10002574"/>
    <x v="1"/>
    <s v="Storage"/>
    <s v="SAFCO Commercial Wire Shelving, Black"/>
    <n v="553000"/>
    <x v="4"/>
    <x v="1195"/>
    <n v="0"/>
    <n v="0"/>
    <n v="3318000"/>
  </r>
  <r>
    <n v="4539"/>
    <s v="US-2015-136259"/>
    <d v="2015-11-05T00:00:00"/>
    <x v="1"/>
    <x v="0"/>
    <x v="5"/>
    <x v="1"/>
    <x v="0"/>
    <s v="Christy Brittain"/>
    <x v="0"/>
    <x v="35"/>
    <n v="44107"/>
    <s v="OFF-BI-10000773"/>
    <x v="1"/>
    <s v="Binders"/>
    <s v="Insertable Tab Post Binder Dividers"/>
    <n v="5000"/>
    <x v="3"/>
    <x v="110"/>
    <n v="0.7"/>
    <n v="10500"/>
    <n v="4500"/>
  </r>
  <r>
    <n v="4540"/>
    <s v="US-2014-124625"/>
    <d v="2014-11-03T00:00:00"/>
    <x v="2"/>
    <x v="0"/>
    <x v="21"/>
    <x v="0"/>
    <x v="0"/>
    <s v="Stephanie Phelps"/>
    <x v="1"/>
    <x v="11"/>
    <n v="68104"/>
    <s v="TEC-AC-10003280"/>
    <x v="2"/>
    <s v="Accessories"/>
    <s v="Belkin F8E887 USB Wired Ergonomic Keyboard"/>
    <n v="96000"/>
    <x v="3"/>
    <x v="602"/>
    <n v="0"/>
    <n v="0"/>
    <n v="288000"/>
  </r>
  <r>
    <n v="4541"/>
    <s v="CA-2016-108105"/>
    <d v="2016-02-16T00:00:00"/>
    <x v="0"/>
    <x v="11"/>
    <x v="9"/>
    <x v="2"/>
    <x v="0"/>
    <s v="Giulietta Weimer"/>
    <x v="0"/>
    <x v="8"/>
    <n v="42420"/>
    <s v="FUR-FU-10003773"/>
    <x v="0"/>
    <s v="Furnishings"/>
    <s v="Eldon Cleatmat Plus Chair Mats for High Pile Carpets"/>
    <n v="191000"/>
    <x v="6"/>
    <x v="1196"/>
    <n v="0"/>
    <n v="0"/>
    <n v="764000"/>
  </r>
  <r>
    <n v="4542"/>
    <s v="CA-2017-166898"/>
    <d v="2017-09-11T00:00:00"/>
    <x v="3"/>
    <x v="8"/>
    <x v="2"/>
    <x v="2"/>
    <x v="4"/>
    <s v="Ken Heidel"/>
    <x v="1"/>
    <x v="18"/>
    <n v="92704"/>
    <s v="TEC-PH-10002564"/>
    <x v="2"/>
    <s v="Phones"/>
    <s v="OtterBox Defender Series Case - Samsung Galaxy S4"/>
    <n v="72000"/>
    <x v="4"/>
    <x v="203"/>
    <n v="0.2"/>
    <n v="86400"/>
    <n v="345600"/>
  </r>
  <r>
    <n v="4543"/>
    <s v="CA-2017-169005"/>
    <d v="2017-11-02T00:00:00"/>
    <x v="3"/>
    <x v="0"/>
    <x v="28"/>
    <x v="3"/>
    <x v="4"/>
    <s v="Barry Gonzalez"/>
    <x v="0"/>
    <x v="10"/>
    <n v="22153"/>
    <s v="OFF-AR-10000246"/>
    <x v="1"/>
    <s v="Art"/>
    <s v="Newell 318"/>
    <n v="20000"/>
    <x v="0"/>
    <x v="144"/>
    <n v="0"/>
    <n v="0"/>
    <n v="40000"/>
  </r>
  <r>
    <n v="4544"/>
    <s v="CA-2015-104038"/>
    <d v="2015-02-06T00:00:00"/>
    <x v="1"/>
    <x v="11"/>
    <x v="24"/>
    <x v="2"/>
    <x v="0"/>
    <s v="Lori Olson"/>
    <x v="1"/>
    <x v="33"/>
    <n v="23434"/>
    <s v="OFF-ST-10002554"/>
    <x v="1"/>
    <s v="Storage"/>
    <s v="Tennsco Industrial Shelving"/>
    <n v="245000"/>
    <x v="3"/>
    <x v="1197"/>
    <n v="0"/>
    <n v="0"/>
    <n v="735000"/>
  </r>
  <r>
    <n v="4545"/>
    <s v="CA-2016-126102"/>
    <d v="2016-09-10T00:00:00"/>
    <x v="0"/>
    <x v="8"/>
    <x v="13"/>
    <x v="0"/>
    <x v="0"/>
    <s v="Dianna Vittorini"/>
    <x v="0"/>
    <x v="9"/>
    <n v="90049"/>
    <s v="OFF-BI-10004318"/>
    <x v="1"/>
    <s v="Binders"/>
    <s v="Ibico EB-19 Dual Function Manual Binding System"/>
    <n v="692000"/>
    <x v="0"/>
    <x v="1198"/>
    <n v="0.2"/>
    <n v="276800"/>
    <n v="1107200"/>
  </r>
  <r>
    <n v="4546"/>
    <s v="CA-2016-143406"/>
    <d v="2016-09-26T00:00:00"/>
    <x v="0"/>
    <x v="8"/>
    <x v="20"/>
    <x v="2"/>
    <x v="2"/>
    <s v="Lisa Ryan"/>
    <x v="1"/>
    <x v="13"/>
    <n v="77041"/>
    <s v="OFF-AP-10001564"/>
    <x v="1"/>
    <s v="Appliances"/>
    <s v="Hoover Commercial Lightweight Upright Vacuum with E-Z Empty Dirt Cup"/>
    <n v="94000"/>
    <x v="0"/>
    <x v="167"/>
    <n v="0.8"/>
    <n v="150400"/>
    <n v="37600"/>
  </r>
  <r>
    <n v="4547"/>
    <s v="CA-2015-150308"/>
    <d v="2015-12-15T00:00:00"/>
    <x v="1"/>
    <x v="4"/>
    <x v="4"/>
    <x v="3"/>
    <x v="0"/>
    <s v="Rick Reed"/>
    <x v="1"/>
    <x v="0"/>
    <n v="27511"/>
    <s v="TEC-PH-10001433"/>
    <x v="2"/>
    <s v="Phones"/>
    <s v="Cisco Small Business SPA 502G VoIP phone"/>
    <n v="329000"/>
    <x v="3"/>
    <x v="789"/>
    <n v="0.2"/>
    <n v="197400"/>
    <n v="789600"/>
  </r>
  <r>
    <n v="4548"/>
    <s v="CA-2016-131093"/>
    <d v="2016-09-17T00:00:00"/>
    <x v="0"/>
    <x v="8"/>
    <x v="11"/>
    <x v="4"/>
    <x v="0"/>
    <s v="Troy Staebel"/>
    <x v="0"/>
    <x v="28"/>
    <n v="45503"/>
    <s v="OFF-ST-10002790"/>
    <x v="1"/>
    <s v="Storage"/>
    <s v="Safco Industrial Shelving"/>
    <n v="296000"/>
    <x v="1"/>
    <x v="1199"/>
    <n v="0.2"/>
    <n v="296000"/>
    <n v="1184000"/>
  </r>
  <r>
    <n v="4549"/>
    <s v="US-2017-148831"/>
    <d v="2017-10-13T00:00:00"/>
    <x v="3"/>
    <x v="2"/>
    <x v="7"/>
    <x v="1"/>
    <x v="4"/>
    <s v="Alan Hwang"/>
    <x v="0"/>
    <x v="25"/>
    <n v="40214"/>
    <s v="OFF-ST-10002974"/>
    <x v="1"/>
    <s v="Storage"/>
    <s v="Trav-L-File Heavy-Duty Shuttle II, Black"/>
    <n v="70000"/>
    <x v="7"/>
    <x v="843"/>
    <n v="0"/>
    <n v="0"/>
    <n v="560000"/>
  </r>
  <r>
    <n v="4550"/>
    <s v="CA-2015-162950"/>
    <d v="2015-06-28T00:00:00"/>
    <x v="1"/>
    <x v="1"/>
    <x v="22"/>
    <x v="2"/>
    <x v="0"/>
    <s v="Dorothy Wardle"/>
    <x v="1"/>
    <x v="22"/>
    <n v="45373"/>
    <s v="OFF-PA-10003177"/>
    <x v="1"/>
    <s v="Paper"/>
    <s v="Xerox 1999"/>
    <n v="13000"/>
    <x v="3"/>
    <x v="136"/>
    <n v="0.2"/>
    <n v="7800"/>
    <n v="31200"/>
  </r>
  <r>
    <n v="4551"/>
    <s v="US-2015-132836"/>
    <d v="2015-06-01T00:00:00"/>
    <x v="1"/>
    <x v="1"/>
    <x v="26"/>
    <x v="0"/>
    <x v="3"/>
    <s v="Ashley Jarboe"/>
    <x v="0"/>
    <x v="21"/>
    <n v="48227"/>
    <s v="TEC-PH-10001299"/>
    <x v="2"/>
    <s v="Phones"/>
    <s v="Polycom CX300 Desktop Phone USB VoIP phone"/>
    <n v="360000"/>
    <x v="0"/>
    <x v="258"/>
    <n v="0"/>
    <n v="0"/>
    <n v="720000"/>
  </r>
  <r>
    <n v="4552"/>
    <s v="US-2014-158365"/>
    <d v="2014-04-12T00:00:00"/>
    <x v="2"/>
    <x v="3"/>
    <x v="1"/>
    <x v="3"/>
    <x v="0"/>
    <s v="Stewart Visinsky"/>
    <x v="0"/>
    <x v="32"/>
    <n v="47401"/>
    <s v="OFF-PA-10000289"/>
    <x v="1"/>
    <s v="Paper"/>
    <s v="Xerox 213"/>
    <n v="13000"/>
    <x v="1"/>
    <x v="193"/>
    <n v="0"/>
    <n v="0"/>
    <n v="65000"/>
  </r>
  <r>
    <n v="4553"/>
    <s v="CA-2017-152933"/>
    <d v="2017-10-12T00:00:00"/>
    <x v="3"/>
    <x v="2"/>
    <x v="1"/>
    <x v="2"/>
    <x v="1"/>
    <s v="Matthew Grinstein"/>
    <x v="2"/>
    <x v="4"/>
    <n v="75081"/>
    <s v="TEC-PH-10002085"/>
    <x v="2"/>
    <s v="Phones"/>
    <s v="Clarity 53712"/>
    <n v="370000"/>
    <x v="2"/>
    <x v="724"/>
    <n v="0.2"/>
    <n v="518000"/>
    <n v="2072000"/>
  </r>
  <r>
    <n v="4554"/>
    <s v="CA-2015-163181"/>
    <d v="2015-11-07T00:00:00"/>
    <x v="1"/>
    <x v="0"/>
    <x v="29"/>
    <x v="0"/>
    <x v="0"/>
    <s v="Adrian Barton"/>
    <x v="0"/>
    <x v="6"/>
    <n v="77041"/>
    <s v="OFF-AR-10001683"/>
    <x v="1"/>
    <s v="Art"/>
    <s v="Lumber Crayons"/>
    <n v="8000"/>
    <x v="3"/>
    <x v="13"/>
    <n v="0.2"/>
    <n v="4800"/>
    <n v="19200"/>
  </r>
  <r>
    <n v="4555"/>
    <s v="CA-2015-132941"/>
    <d v="2015-05-25T00:00:00"/>
    <x v="1"/>
    <x v="5"/>
    <x v="10"/>
    <x v="2"/>
    <x v="4"/>
    <s v="Muhammed MacIntyre"/>
    <x v="1"/>
    <x v="0"/>
    <n v="76117"/>
    <s v="OFF-SU-10002557"/>
    <x v="1"/>
    <s v="Supplies"/>
    <s v="Fiskars Spring-Action Scissors"/>
    <n v="12000"/>
    <x v="0"/>
    <x v="13"/>
    <n v="0.2"/>
    <n v="4800"/>
    <n v="19200"/>
  </r>
  <r>
    <n v="4556"/>
    <s v="CA-2014-132010"/>
    <d v="2014-10-13T00:00:00"/>
    <x v="2"/>
    <x v="2"/>
    <x v="7"/>
    <x v="0"/>
    <x v="0"/>
    <s v="Michelle Arnett"/>
    <x v="2"/>
    <x v="9"/>
    <n v="23223"/>
    <s v="OFF-EN-10003160"/>
    <x v="1"/>
    <s v="Envelopes"/>
    <s v="Pastel Pink Envelopes"/>
    <n v="37000"/>
    <x v="1"/>
    <x v="620"/>
    <n v="0"/>
    <n v="0"/>
    <n v="185000"/>
  </r>
  <r>
    <n v="4557"/>
    <s v="CA-2016-135461"/>
    <d v="2016-02-07T00:00:00"/>
    <x v="0"/>
    <x v="11"/>
    <x v="29"/>
    <x v="0"/>
    <x v="2"/>
    <s v="Erica Bern"/>
    <x v="1"/>
    <x v="35"/>
    <n v="90049"/>
    <s v="TEC-PH-10004094"/>
    <x v="2"/>
    <s v="Phones"/>
    <s v="Motorola L703CM"/>
    <n v="624000"/>
    <x v="1"/>
    <x v="1042"/>
    <n v="0.2"/>
    <n v="624000"/>
    <n v="2496000"/>
  </r>
  <r>
    <n v="4558"/>
    <s v="CA-2017-153045"/>
    <d v="2017-01-19T00:00:00"/>
    <x v="3"/>
    <x v="9"/>
    <x v="12"/>
    <x v="1"/>
    <x v="4"/>
    <s v="Neola Schneider"/>
    <x v="0"/>
    <x v="26"/>
    <n v="19140"/>
    <s v="TEC-PH-10001817"/>
    <x v="2"/>
    <s v="Phones"/>
    <s v="Wilson Electronics DB Pro Signal Booster"/>
    <n v="860000"/>
    <x v="0"/>
    <x v="575"/>
    <n v="0.4"/>
    <n v="688000"/>
    <n v="1032000"/>
  </r>
  <r>
    <n v="4559"/>
    <s v="US-2016-155971"/>
    <d v="2016-06-06T00:00:00"/>
    <x v="0"/>
    <x v="1"/>
    <x v="24"/>
    <x v="3"/>
    <x v="4"/>
    <s v="Ross Baird"/>
    <x v="2"/>
    <x v="13"/>
    <n v="90036"/>
    <s v="OFF-LA-10000452"/>
    <x v="1"/>
    <s v="Labels"/>
    <s v="Avery 488"/>
    <n v="6000"/>
    <x v="2"/>
    <x v="90"/>
    <n v="0"/>
    <n v="0"/>
    <n v="42000"/>
  </r>
  <r>
    <n v="4560"/>
    <s v="CA-2017-122007"/>
    <d v="2017-03-18T00:00:00"/>
    <x v="3"/>
    <x v="10"/>
    <x v="15"/>
    <x v="3"/>
    <x v="0"/>
    <s v="Jason Klamczynski"/>
    <x v="1"/>
    <x v="14"/>
    <n v="90032"/>
    <s v="OFF-AP-10000358"/>
    <x v="1"/>
    <s v="Appliances"/>
    <s v="Fellowes Basic Home/Office Series Surge Protectors"/>
    <n v="78000"/>
    <x v="2"/>
    <x v="539"/>
    <n v="0"/>
    <n v="0"/>
    <n v="546000"/>
  </r>
  <r>
    <n v="4561"/>
    <s v="CA-2017-162250"/>
    <d v="2017-11-24T00:00:00"/>
    <x v="3"/>
    <x v="0"/>
    <x v="16"/>
    <x v="1"/>
    <x v="0"/>
    <s v="Patrick Ryan"/>
    <x v="0"/>
    <x v="2"/>
    <n v="94109"/>
    <s v="OFF-PA-10002137"/>
    <x v="1"/>
    <s v="Paper"/>
    <s v="Southworth 100% Résumé Paper, 24lb."/>
    <n v="109000"/>
    <x v="8"/>
    <x v="1200"/>
    <n v="0"/>
    <n v="0"/>
    <n v="109000"/>
  </r>
  <r>
    <n v="4562"/>
    <s v="US-2016-158288"/>
    <d v="2016-11-26T00:00:00"/>
    <x v="0"/>
    <x v="0"/>
    <x v="20"/>
    <x v="2"/>
    <x v="0"/>
    <s v="Eric Hoffmann"/>
    <x v="0"/>
    <x v="20"/>
    <n v="19120"/>
    <s v="OFF-BI-10003364"/>
    <x v="1"/>
    <s v="Binders"/>
    <s v="Binding Machine Supplies"/>
    <n v="47000"/>
    <x v="5"/>
    <x v="1201"/>
    <n v="0.7"/>
    <n v="296100"/>
    <n v="126900"/>
  </r>
  <r>
    <n v="4563"/>
    <s v="CA-2016-128916"/>
    <d v="2016-08-18T00:00:00"/>
    <x v="0"/>
    <x v="6"/>
    <x v="15"/>
    <x v="4"/>
    <x v="0"/>
    <s v="Matt Abelman"/>
    <x v="2"/>
    <x v="4"/>
    <n v="77070"/>
    <s v="FUR-FU-10001940"/>
    <x v="0"/>
    <s v="Furnishings"/>
    <s v="Staple-based wall hangings"/>
    <n v="26000"/>
    <x v="3"/>
    <x v="359"/>
    <n v="0.6"/>
    <n v="46800"/>
    <n v="31200"/>
  </r>
  <r>
    <n v="4564"/>
    <s v="CA-2015-157028"/>
    <d v="2015-11-28T00:00:00"/>
    <x v="1"/>
    <x v="0"/>
    <x v="22"/>
    <x v="0"/>
    <x v="4"/>
    <s v="Michelle Arnett"/>
    <x v="2"/>
    <x v="5"/>
    <n v="88001"/>
    <s v="OFF-AR-10004441"/>
    <x v="1"/>
    <s v="Art"/>
    <s v="BIC Brite Liner Highlighters"/>
    <n v="10000"/>
    <x v="0"/>
    <x v="40"/>
    <n v="0"/>
    <n v="0"/>
    <n v="20000"/>
  </r>
  <r>
    <n v="4565"/>
    <s v="CA-2017-112473"/>
    <d v="2017-05-25T00:00:00"/>
    <x v="3"/>
    <x v="5"/>
    <x v="10"/>
    <x v="2"/>
    <x v="0"/>
    <s v="Jeremy Lonsdale"/>
    <x v="0"/>
    <x v="18"/>
    <n v="77070"/>
    <s v="OFF-ST-10002182"/>
    <x v="1"/>
    <s v="Storage"/>
    <s v="Iris 3-Drawer Stacking Bin, Black"/>
    <n v="84000"/>
    <x v="3"/>
    <x v="87"/>
    <n v="0.2"/>
    <n v="50400"/>
    <n v="201600"/>
  </r>
  <r>
    <n v="4566"/>
    <s v="US-2017-147655"/>
    <d v="2017-09-04T00:00:00"/>
    <x v="3"/>
    <x v="8"/>
    <x v="18"/>
    <x v="1"/>
    <x v="0"/>
    <s v="Aaron Smayling"/>
    <x v="1"/>
    <x v="21"/>
    <n v="97756"/>
    <s v="OFF-BI-10002931"/>
    <x v="1"/>
    <s v="Binders"/>
    <s v="Avery Trapezoid Extra Heavy Duty 4&quot; Binders"/>
    <n v="34000"/>
    <x v="2"/>
    <x v="406"/>
    <n v="0.7"/>
    <n v="166600"/>
    <n v="71400"/>
  </r>
  <r>
    <n v="4567"/>
    <s v="CA-2016-130911"/>
    <d v="2016-03-24T00:00:00"/>
    <x v="0"/>
    <x v="10"/>
    <x v="16"/>
    <x v="2"/>
    <x v="0"/>
    <s v="Dan Campbell"/>
    <x v="0"/>
    <x v="23"/>
    <n v="44105"/>
    <s v="FUR-BO-10004357"/>
    <x v="0"/>
    <s v="Bookcases"/>
    <s v="O'Sullivan Living Dimensions 3-Shelf Bookcases"/>
    <n v="1407000"/>
    <x v="3"/>
    <x v="1202"/>
    <n v="0.5"/>
    <n v="2110500"/>
    <n v="2110500"/>
  </r>
  <r>
    <n v="4568"/>
    <s v="CA-2017-100055"/>
    <d v="2017-05-28T00:00:00"/>
    <x v="3"/>
    <x v="5"/>
    <x v="22"/>
    <x v="2"/>
    <x v="0"/>
    <s v="Michael Dominguez"/>
    <x v="1"/>
    <x v="16"/>
    <n v="20707"/>
    <s v="FUR-FU-10001473"/>
    <x v="0"/>
    <s v="Furnishings"/>
    <s v="DAX Wood Document Frame"/>
    <n v="28000"/>
    <x v="0"/>
    <x v="71"/>
    <n v="0"/>
    <n v="0"/>
    <n v="56000"/>
  </r>
  <r>
    <n v="4569"/>
    <s v="CA-2015-157805"/>
    <d v="2015-08-31T00:00:00"/>
    <x v="1"/>
    <x v="6"/>
    <x v="23"/>
    <x v="2"/>
    <x v="0"/>
    <s v="Rick Huthwaite"/>
    <x v="2"/>
    <x v="31"/>
    <n v="92037"/>
    <s v="TEC-PH-10004447"/>
    <x v="2"/>
    <s v="Phones"/>
    <s v="Toshiba IPT2010-SD IP Telephone"/>
    <n v="334000"/>
    <x v="1"/>
    <x v="1203"/>
    <n v="0.2"/>
    <n v="334000"/>
    <n v="1336000"/>
  </r>
  <r>
    <n v="4570"/>
    <s v="CA-2016-124254"/>
    <d v="2016-04-12T00:00:00"/>
    <x v="0"/>
    <x v="3"/>
    <x v="1"/>
    <x v="3"/>
    <x v="0"/>
    <s v="Thomas Boland"/>
    <x v="1"/>
    <x v="12"/>
    <n v="27893"/>
    <s v="OFF-ST-10001469"/>
    <x v="1"/>
    <s v="Storage"/>
    <s v="Fellowes Bankers Box Recycled Super Stor/Drawer"/>
    <n v="130000"/>
    <x v="3"/>
    <x v="452"/>
    <n v="0.2"/>
    <n v="78000"/>
    <n v="312000"/>
  </r>
  <r>
    <n v="4571"/>
    <s v="CA-2014-123400"/>
    <d v="2014-02-02T00:00:00"/>
    <x v="2"/>
    <x v="11"/>
    <x v="28"/>
    <x v="2"/>
    <x v="4"/>
    <s v="Eric Barreto"/>
    <x v="0"/>
    <x v="10"/>
    <n v="33710"/>
    <s v="OFF-BI-10000666"/>
    <x v="1"/>
    <s v="Binders"/>
    <s v="Surelock Post Binders"/>
    <n v="92000"/>
    <x v="0"/>
    <x v="399"/>
    <n v="0.7"/>
    <n v="128799.99999999999"/>
    <n v="55200.000000000015"/>
  </r>
  <r>
    <n v="4572"/>
    <s v="CA-2014-106971"/>
    <d v="2014-09-02T00:00:00"/>
    <x v="2"/>
    <x v="8"/>
    <x v="28"/>
    <x v="1"/>
    <x v="2"/>
    <s v="Bryan Mills"/>
    <x v="0"/>
    <x v="5"/>
    <n v="60089"/>
    <s v="TEC-AC-10000844"/>
    <x v="2"/>
    <s v="Accessories"/>
    <s v="Logitech Gaming G510s - Keyboard"/>
    <n v="340000"/>
    <x v="2"/>
    <x v="1204"/>
    <n v="0.2"/>
    <n v="476000"/>
    <n v="1904000"/>
  </r>
  <r>
    <n v="4573"/>
    <s v="CA-2017-123029"/>
    <d v="2017-09-30T00:00:00"/>
    <x v="3"/>
    <x v="8"/>
    <x v="17"/>
    <x v="3"/>
    <x v="4"/>
    <s v="Bradley Talbott"/>
    <x v="2"/>
    <x v="12"/>
    <n v="90049"/>
    <s v="TEC-AC-10002402"/>
    <x v="2"/>
    <s v="Accessories"/>
    <s v="Razer Kraken PRO Over Ear PC and Music Headset"/>
    <n v="240000"/>
    <x v="0"/>
    <x v="286"/>
    <n v="0"/>
    <n v="0"/>
    <n v="480000"/>
  </r>
  <r>
    <n v="4574"/>
    <s v="CA-2016-139409"/>
    <d v="2016-09-05T00:00:00"/>
    <x v="0"/>
    <x v="8"/>
    <x v="5"/>
    <x v="0"/>
    <x v="0"/>
    <s v="Fred Wasserman"/>
    <x v="1"/>
    <x v="14"/>
    <n v="10011"/>
    <s v="TEC-PH-10003988"/>
    <x v="2"/>
    <s v="Phones"/>
    <s v="LF Elite 3D Dazzle Designer Hard Case Cover, Lf Stylus Pen and Wiper For Apple Iphone 5c Mini Lite"/>
    <n v="22000"/>
    <x v="6"/>
    <x v="340"/>
    <n v="0"/>
    <n v="0"/>
    <n v="88000"/>
  </r>
  <r>
    <n v="4575"/>
    <s v="US-2017-166688"/>
    <d v="2017-05-20T00:00:00"/>
    <x v="3"/>
    <x v="5"/>
    <x v="14"/>
    <x v="2"/>
    <x v="0"/>
    <s v="Rick Duston"/>
    <x v="0"/>
    <x v="3"/>
    <n v="89115"/>
    <s v="OFF-BI-10004040"/>
    <x v="1"/>
    <s v="Binders"/>
    <s v="Wilson Jones Impact Binders"/>
    <n v="6000"/>
    <x v="0"/>
    <x v="92"/>
    <n v="0.2"/>
    <n v="2400"/>
    <n v="9600"/>
  </r>
  <r>
    <n v="4576"/>
    <s v="CA-2015-126970"/>
    <d v="2015-09-20T00:00:00"/>
    <x v="1"/>
    <x v="8"/>
    <x v="14"/>
    <x v="1"/>
    <x v="0"/>
    <s v="Theone Pippenger"/>
    <x v="0"/>
    <x v="14"/>
    <n v="60540"/>
    <s v="OFF-BI-10000138"/>
    <x v="1"/>
    <s v="Binders"/>
    <s v="Acco Translucent Poly Ring Binders"/>
    <n v="12000"/>
    <x v="3"/>
    <x v="239"/>
    <n v="0.8"/>
    <n v="28800"/>
    <n v="7200"/>
  </r>
  <r>
    <n v="4577"/>
    <s v="US-2016-165505"/>
    <d v="2016-01-23T00:00:00"/>
    <x v="0"/>
    <x v="9"/>
    <x v="27"/>
    <x v="3"/>
    <x v="0"/>
    <s v="Claudia Bergmann"/>
    <x v="1"/>
    <x v="21"/>
    <s v="05408"/>
    <s v="TEC-AC-10002926"/>
    <x v="2"/>
    <s v="Accessories"/>
    <s v="Logitech Wireless Marathon Mouse M705"/>
    <n v="300000"/>
    <x v="0"/>
    <x v="49"/>
    <n v="0"/>
    <n v="0"/>
    <n v="600000"/>
  </r>
  <r>
    <n v="4578"/>
    <s v="US-2014-157070"/>
    <d v="2014-06-01T00:00:00"/>
    <x v="2"/>
    <x v="1"/>
    <x v="26"/>
    <x v="1"/>
    <x v="2"/>
    <s v="Quincy Jones"/>
    <x v="1"/>
    <x v="30"/>
    <n v="48234"/>
    <s v="OFF-BI-10001765"/>
    <x v="1"/>
    <s v="Binders"/>
    <s v="Wilson Jones Heavy-Duty Casebound Ring Binders with Metal Hinges"/>
    <n v="56000"/>
    <x v="6"/>
    <x v="127"/>
    <n v="0"/>
    <n v="0"/>
    <n v="224000"/>
  </r>
  <r>
    <n v="4579"/>
    <s v="US-2015-106873"/>
    <d v="2015-09-24T00:00:00"/>
    <x v="1"/>
    <x v="8"/>
    <x v="16"/>
    <x v="0"/>
    <x v="4"/>
    <s v="Kunst Miller"/>
    <x v="0"/>
    <x v="16"/>
    <n v="85323"/>
    <s v="OFF-AR-10003179"/>
    <x v="1"/>
    <s v="Art"/>
    <s v="Dixon Ticonderoga Core-Lock Colored Pencils"/>
    <n v="55000"/>
    <x v="0"/>
    <x v="69"/>
    <n v="0.2"/>
    <n v="22000"/>
    <n v="88000"/>
  </r>
  <r>
    <n v="4580"/>
    <s v="CA-2016-132990"/>
    <d v="2016-08-01T00:00:00"/>
    <x v="0"/>
    <x v="6"/>
    <x v="26"/>
    <x v="3"/>
    <x v="2"/>
    <s v="Khloe Miller"/>
    <x v="0"/>
    <x v="12"/>
    <n v="19140"/>
    <s v="FUR-FU-10004864"/>
    <x v="0"/>
    <s v="Furnishings"/>
    <s v="Eldon 500 Class Desk Accessories"/>
    <n v="128000"/>
    <x v="0"/>
    <x v="153"/>
    <n v="0.2"/>
    <n v="51200"/>
    <n v="204800"/>
  </r>
  <r>
    <n v="4581"/>
    <s v="CA-2014-102645"/>
    <d v="2014-01-23T00:00:00"/>
    <x v="2"/>
    <x v="9"/>
    <x v="27"/>
    <x v="2"/>
    <x v="0"/>
    <s v="Ionia McGrath"/>
    <x v="0"/>
    <x v="24"/>
    <n v="89115"/>
    <s v="OFF-PA-10001804"/>
    <x v="1"/>
    <s v="Paper"/>
    <s v="Xerox 195"/>
    <n v="21000"/>
    <x v="4"/>
    <x v="464"/>
    <n v="0"/>
    <n v="0"/>
    <n v="126000"/>
  </r>
  <r>
    <n v="4582"/>
    <s v="CA-2014-134215"/>
    <d v="2014-08-04T00:00:00"/>
    <x v="2"/>
    <x v="6"/>
    <x v="18"/>
    <x v="2"/>
    <x v="0"/>
    <s v="Marina Lichtenstein"/>
    <x v="1"/>
    <x v="18"/>
    <n v="4401"/>
    <s v="OFF-AP-10001271"/>
    <x v="1"/>
    <s v="Appliances"/>
    <s v="Eureka The Boss Cordless Rechargeable Stick Vac"/>
    <n v="153000"/>
    <x v="0"/>
    <x v="330"/>
    <n v="0"/>
    <n v="0"/>
    <n v="306000"/>
  </r>
  <r>
    <n v="4583"/>
    <s v="CA-2016-118934"/>
    <d v="2016-08-09T00:00:00"/>
    <x v="0"/>
    <x v="6"/>
    <x v="3"/>
    <x v="1"/>
    <x v="4"/>
    <s v="Gary Hansen"/>
    <x v="2"/>
    <x v="25"/>
    <n v="37075"/>
    <s v="OFF-BI-10003314"/>
    <x v="1"/>
    <s v="Binders"/>
    <s v="Tuff Stuff Recycled Round Ring Binders"/>
    <n v="8000"/>
    <x v="3"/>
    <x v="13"/>
    <n v="0.7"/>
    <n v="16800"/>
    <n v="7200"/>
  </r>
  <r>
    <n v="4584"/>
    <s v="CA-2016-160108"/>
    <d v="2016-12-08T00:00:00"/>
    <x v="0"/>
    <x v="4"/>
    <x v="0"/>
    <x v="1"/>
    <x v="0"/>
    <s v="Arthur Gainer"/>
    <x v="0"/>
    <x v="16"/>
    <n v="54703"/>
    <s v="FUR-BO-10003450"/>
    <x v="0"/>
    <s v="Bookcases"/>
    <s v="Bush Westfield Collection Bookcases, Dark Cherry Finish"/>
    <n v="174000"/>
    <x v="2"/>
    <x v="817"/>
    <n v="0"/>
    <n v="0"/>
    <n v="1218000"/>
  </r>
  <r>
    <n v="4585"/>
    <s v="CA-2015-164007"/>
    <d v="2015-06-08T00:00:00"/>
    <x v="1"/>
    <x v="1"/>
    <x v="0"/>
    <x v="0"/>
    <x v="0"/>
    <s v="Maureen Gnade"/>
    <x v="0"/>
    <x v="1"/>
    <n v="60610"/>
    <s v="TEC-AC-10003433"/>
    <x v="2"/>
    <s v="Accessories"/>
    <s v="Maxell 4.7GB DVD+R 5/Pack"/>
    <n v="3000"/>
    <x v="3"/>
    <x v="224"/>
    <n v="0.2"/>
    <n v="1800"/>
    <n v="7200"/>
  </r>
  <r>
    <n v="4586"/>
    <s v="CA-2016-100300"/>
    <d v="2016-06-24T00:00:00"/>
    <x v="0"/>
    <x v="1"/>
    <x v="16"/>
    <x v="2"/>
    <x v="0"/>
    <s v="Max Jones"/>
    <x v="0"/>
    <x v="32"/>
    <n v="92037"/>
    <s v="TEC-MA-10000984"/>
    <x v="2"/>
    <s v="Machines"/>
    <s v="Okidata MB760 Printer"/>
    <n v="4477000"/>
    <x v="6"/>
    <x v="1205"/>
    <n v="0.2"/>
    <n v="3581600"/>
    <n v="14326400"/>
  </r>
  <r>
    <n v="4587"/>
    <s v="CA-2016-140571"/>
    <d v="2016-03-15T00:00:00"/>
    <x v="0"/>
    <x v="10"/>
    <x v="4"/>
    <x v="1"/>
    <x v="0"/>
    <s v="Sanjit Jacobs"/>
    <x v="2"/>
    <x v="19"/>
    <n v="39212"/>
    <s v="OFF-PA-10001954"/>
    <x v="1"/>
    <s v="Paper"/>
    <s v="Xerox 1964"/>
    <n v="183000"/>
    <x v="9"/>
    <x v="1206"/>
    <n v="0"/>
    <n v="0"/>
    <n v="2562000"/>
  </r>
  <r>
    <n v="4588"/>
    <s v="US-2016-155768"/>
    <d v="2016-12-01T00:00:00"/>
    <x v="0"/>
    <x v="4"/>
    <x v="26"/>
    <x v="0"/>
    <x v="0"/>
    <s v="Laurel Beltran"/>
    <x v="2"/>
    <x v="14"/>
    <n v="93030"/>
    <s v="FUR-FU-10000448"/>
    <x v="0"/>
    <s v="Furnishings"/>
    <s v="Tenex Chairmats For Use With Carpeted Floors"/>
    <n v="48000"/>
    <x v="0"/>
    <x v="47"/>
    <n v="0"/>
    <n v="0"/>
    <n v="96000"/>
  </r>
  <r>
    <n v="4589"/>
    <s v="CA-2017-119424"/>
    <d v="2017-06-12T00:00:00"/>
    <x v="3"/>
    <x v="1"/>
    <x v="1"/>
    <x v="3"/>
    <x v="2"/>
    <s v="Sarah Brown"/>
    <x v="0"/>
    <x v="18"/>
    <n v="98031"/>
    <s v="TEC-PH-10002564"/>
    <x v="2"/>
    <s v="Phones"/>
    <s v="OtterBox Defender Series Case - Samsung Galaxy S4"/>
    <n v="72000"/>
    <x v="3"/>
    <x v="301"/>
    <n v="0.2"/>
    <n v="43200"/>
    <n v="172800"/>
  </r>
  <r>
    <n v="4590"/>
    <s v="CA-2016-118178"/>
    <d v="2016-03-19T00:00:00"/>
    <x v="0"/>
    <x v="10"/>
    <x v="12"/>
    <x v="3"/>
    <x v="0"/>
    <s v="Corey Catlett"/>
    <x v="1"/>
    <x v="10"/>
    <n v="37211"/>
    <s v="OFF-BI-10001153"/>
    <x v="1"/>
    <s v="Binders"/>
    <s v="Ibico Recycled Grain-Textured Covers"/>
    <n v="35000"/>
    <x v="3"/>
    <x v="82"/>
    <n v="0.7"/>
    <n v="73500"/>
    <n v="31500"/>
  </r>
  <r>
    <n v="4591"/>
    <s v="CA-2016-166618"/>
    <d v="2016-11-14T00:00:00"/>
    <x v="0"/>
    <x v="0"/>
    <x v="19"/>
    <x v="1"/>
    <x v="2"/>
    <s v="Darren Powers"/>
    <x v="0"/>
    <x v="24"/>
    <n v="10035"/>
    <s v="TEC-PH-10003356"/>
    <x v="2"/>
    <s v="Phones"/>
    <s v="SmartStand Mobile Device Holder, Assorted Colors"/>
    <n v="17000"/>
    <x v="0"/>
    <x v="179"/>
    <n v="0"/>
    <n v="0"/>
    <n v="34000"/>
  </r>
  <r>
    <n v="4592"/>
    <s v="CA-2017-156776"/>
    <d v="2017-08-07T00:00:00"/>
    <x v="3"/>
    <x v="6"/>
    <x v="29"/>
    <x v="0"/>
    <x v="0"/>
    <s v="Jeremy Lonsdale"/>
    <x v="0"/>
    <x v="27"/>
    <n v="92683"/>
    <s v="TEC-PH-10002415"/>
    <x v="2"/>
    <s v="Phones"/>
    <s v="Polycom VoiceStation 500 Conference phone"/>
    <n v="472000"/>
    <x v="3"/>
    <x v="79"/>
    <n v="0.2"/>
    <n v="283200"/>
    <n v="1132800"/>
  </r>
  <r>
    <n v="4593"/>
    <s v="US-2015-130512"/>
    <d v="2015-08-21T00:00:00"/>
    <x v="1"/>
    <x v="6"/>
    <x v="30"/>
    <x v="1"/>
    <x v="4"/>
    <s v="Sean Miller"/>
    <x v="2"/>
    <x v="16"/>
    <n v="18103"/>
    <s v="OFF-SU-10001935"/>
    <x v="1"/>
    <s v="Supplies"/>
    <s v="Staple remover"/>
    <n v="2000"/>
    <x v="0"/>
    <x v="75"/>
    <n v="0.2"/>
    <n v="800"/>
    <n v="3200"/>
  </r>
  <r>
    <n v="4594"/>
    <s v="CA-2015-141810"/>
    <d v="2015-11-02T00:00:00"/>
    <x v="1"/>
    <x v="0"/>
    <x v="28"/>
    <x v="3"/>
    <x v="0"/>
    <s v="Barry Blumstein"/>
    <x v="1"/>
    <x v="16"/>
    <n v="78207"/>
    <s v="OFF-BI-10001524"/>
    <x v="1"/>
    <s v="Binders"/>
    <s v="GBC Premium Transparent Covers with Diagonal Lined Pattern"/>
    <n v="26000"/>
    <x v="2"/>
    <x v="697"/>
    <n v="0.8"/>
    <n v="145600"/>
    <n v="36400"/>
  </r>
  <r>
    <n v="4595"/>
    <s v="CA-2014-146843"/>
    <d v="2014-11-30T00:00:00"/>
    <x v="2"/>
    <x v="0"/>
    <x v="17"/>
    <x v="2"/>
    <x v="1"/>
    <s v="Philip Brown"/>
    <x v="0"/>
    <x v="2"/>
    <n v="85323"/>
    <s v="OFF-SU-10001664"/>
    <x v="1"/>
    <s v="Supplies"/>
    <s v="Acme Office Executive Series Stainless Steel Trimmers"/>
    <n v="21000"/>
    <x v="2"/>
    <x v="196"/>
    <n v="0.2"/>
    <n v="29400"/>
    <n v="117600"/>
  </r>
  <r>
    <n v="4596"/>
    <s v="CA-2014-103310"/>
    <d v="2014-05-10T00:00:00"/>
    <x v="2"/>
    <x v="5"/>
    <x v="13"/>
    <x v="0"/>
    <x v="0"/>
    <s v="Greg Matthias"/>
    <x v="0"/>
    <x v="13"/>
    <n v="95123"/>
    <s v="OFF-PA-10004353"/>
    <x v="1"/>
    <s v="Paper"/>
    <s v="Southworth 25% Cotton Premium Laser Paper and Envelopes"/>
    <n v="40000"/>
    <x v="0"/>
    <x v="191"/>
    <n v="0"/>
    <n v="0"/>
    <n v="80000"/>
  </r>
  <r>
    <n v="4597"/>
    <s v="CA-2016-152688"/>
    <d v="2016-10-17T00:00:00"/>
    <x v="0"/>
    <x v="2"/>
    <x v="11"/>
    <x v="0"/>
    <x v="0"/>
    <s v="Nick Radford"/>
    <x v="0"/>
    <x v="21"/>
    <n v="8861"/>
    <s v="FUR-BO-10001337"/>
    <x v="0"/>
    <s v="Bookcases"/>
    <s v="O'Sullivan Living Dimensions 2-Shelf Bookcases"/>
    <n v="242000"/>
    <x v="8"/>
    <x v="1156"/>
    <n v="0"/>
    <n v="0"/>
    <n v="242000"/>
  </r>
  <r>
    <n v="4598"/>
    <s v="CA-2016-153836"/>
    <d v="2016-10-30T00:00:00"/>
    <x v="0"/>
    <x v="2"/>
    <x v="17"/>
    <x v="2"/>
    <x v="0"/>
    <s v="Edward Hooks"/>
    <x v="1"/>
    <x v="16"/>
    <n v="10011"/>
    <s v="OFF-BI-10004817"/>
    <x v="1"/>
    <s v="Binders"/>
    <s v="GBC Personal VeloBind Strips"/>
    <n v="58000"/>
    <x v="3"/>
    <x v="306"/>
    <n v="0.2"/>
    <n v="34800"/>
    <n v="139200"/>
  </r>
  <r>
    <n v="4599"/>
    <s v="CA-2016-104689"/>
    <d v="2016-12-01T00:00:00"/>
    <x v="0"/>
    <x v="4"/>
    <x v="26"/>
    <x v="1"/>
    <x v="4"/>
    <s v="Fred Hopkins"/>
    <x v="1"/>
    <x v="6"/>
    <n v="90004"/>
    <s v="OFF-AR-10001149"/>
    <x v="1"/>
    <s v="Art"/>
    <s v="Sanford Colorific Colored Pencils, 12/Box"/>
    <n v="4000"/>
    <x v="7"/>
    <x v="276"/>
    <n v="0"/>
    <n v="0"/>
    <n v="32000"/>
  </r>
  <r>
    <n v="4600"/>
    <s v="CA-2016-146423"/>
    <d v="2016-04-21T00:00:00"/>
    <x v="0"/>
    <x v="3"/>
    <x v="30"/>
    <x v="3"/>
    <x v="3"/>
    <s v="Brian Thompson"/>
    <x v="0"/>
    <x v="3"/>
    <n v="6460"/>
    <s v="OFF-AR-10004817"/>
    <x v="1"/>
    <s v="Art"/>
    <s v="Colorific Watercolor Pencils"/>
    <n v="16000"/>
    <x v="3"/>
    <x v="4"/>
    <n v="0"/>
    <n v="0"/>
    <n v="48000"/>
  </r>
  <r>
    <n v="4601"/>
    <s v="CA-2017-140781"/>
    <d v="2017-08-03T00:00:00"/>
    <x v="3"/>
    <x v="6"/>
    <x v="21"/>
    <x v="2"/>
    <x v="4"/>
    <s v="Adrian Barton"/>
    <x v="0"/>
    <x v="16"/>
    <n v="61701"/>
    <s v="TEC-AC-10000682"/>
    <x v="2"/>
    <s v="Accessories"/>
    <s v="Kensington K72356US Mouse-in-a-Box USB Desktop Mouse"/>
    <n v="67000"/>
    <x v="3"/>
    <x v="1207"/>
    <n v="0.2"/>
    <n v="40200"/>
    <n v="160800"/>
  </r>
  <r>
    <n v="4602"/>
    <s v="CA-2017-141747"/>
    <d v="2017-08-03T00:00:00"/>
    <x v="3"/>
    <x v="6"/>
    <x v="21"/>
    <x v="2"/>
    <x v="0"/>
    <s v="Scot Coram"/>
    <x v="1"/>
    <x v="14"/>
    <n v="98105"/>
    <s v="OFF-ST-10003996"/>
    <x v="1"/>
    <s v="Storage"/>
    <s v="Letter/Legal File Tote with Clear Snap-On Lid, Black Granite"/>
    <n v="26000"/>
    <x v="8"/>
    <x v="43"/>
    <n v="0"/>
    <n v="0"/>
    <n v="26000"/>
  </r>
  <r>
    <n v="4603"/>
    <s v="CA-2017-142776"/>
    <d v="2017-12-11T00:00:00"/>
    <x v="3"/>
    <x v="4"/>
    <x v="2"/>
    <x v="2"/>
    <x v="4"/>
    <s v="Roy Skaria"/>
    <x v="2"/>
    <x v="5"/>
    <n v="52601"/>
    <s v="OFF-EN-10003160"/>
    <x v="1"/>
    <s v="Envelopes"/>
    <s v="Pastel Pink Envelopes"/>
    <n v="37000"/>
    <x v="8"/>
    <x v="1208"/>
    <n v="0"/>
    <n v="0"/>
    <n v="37000"/>
  </r>
  <r>
    <n v="4604"/>
    <s v="CA-2015-167479"/>
    <d v="2015-03-14T00:00:00"/>
    <x v="1"/>
    <x v="10"/>
    <x v="19"/>
    <x v="1"/>
    <x v="3"/>
    <s v="Arianne Irving"/>
    <x v="0"/>
    <x v="18"/>
    <n v="95661"/>
    <s v="OFF-PA-10002105"/>
    <x v="1"/>
    <s v="Paper"/>
    <s v="Xerox 223"/>
    <n v="33000"/>
    <x v="3"/>
    <x v="321"/>
    <n v="0"/>
    <n v="0"/>
    <n v="99000"/>
  </r>
  <r>
    <n v="4605"/>
    <s v="CA-2014-144071"/>
    <d v="2014-12-08T00:00:00"/>
    <x v="2"/>
    <x v="4"/>
    <x v="0"/>
    <x v="2"/>
    <x v="4"/>
    <s v="Denny Joy"/>
    <x v="1"/>
    <x v="36"/>
    <n v="94110"/>
    <s v="FUR-FU-10000397"/>
    <x v="0"/>
    <s v="Furnishings"/>
    <s v="Luxo Economy Swing Arm Lamp"/>
    <n v="40000"/>
    <x v="0"/>
    <x v="191"/>
    <n v="0"/>
    <n v="0"/>
    <n v="80000"/>
  </r>
  <r>
    <n v="4606"/>
    <s v="US-2017-120908"/>
    <d v="2017-09-30T00:00:00"/>
    <x v="3"/>
    <x v="8"/>
    <x v="17"/>
    <x v="3"/>
    <x v="0"/>
    <s v="Barbara Fisher"/>
    <x v="1"/>
    <x v="14"/>
    <n v="19120"/>
    <s v="OFF-LA-10004677"/>
    <x v="1"/>
    <s v="Labels"/>
    <s v="Self-Adhesive Address Labels for Typewriters with Dispenser Box"/>
    <n v="21000"/>
    <x v="2"/>
    <x v="196"/>
    <n v="0.2"/>
    <n v="29400"/>
    <n v="117600"/>
  </r>
  <r>
    <n v="4607"/>
    <s v="CA-2016-152646"/>
    <d v="2016-11-21T00:00:00"/>
    <x v="0"/>
    <x v="0"/>
    <x v="30"/>
    <x v="4"/>
    <x v="0"/>
    <s v="Tiffany House"/>
    <x v="1"/>
    <x v="24"/>
    <n v="90049"/>
    <s v="OFF-PA-10004451"/>
    <x v="1"/>
    <s v="Paper"/>
    <s v="Xerox 222"/>
    <n v="11000"/>
    <x v="1"/>
    <x v="278"/>
    <n v="0"/>
    <n v="0"/>
    <n v="55000"/>
  </r>
  <r>
    <n v="4608"/>
    <s v="CA-2017-103765"/>
    <d v="2017-11-24T00:00:00"/>
    <x v="3"/>
    <x v="0"/>
    <x v="16"/>
    <x v="2"/>
    <x v="0"/>
    <s v="Jason Gross"/>
    <x v="1"/>
    <x v="1"/>
    <n v="79762"/>
    <s v="OFF-AP-10002311"/>
    <x v="1"/>
    <s v="Appliances"/>
    <s v="Holmes Replacement Filter for HEPA Air Cleaner, Very Large Room, HEPA Filter"/>
    <n v="69000"/>
    <x v="8"/>
    <x v="305"/>
    <n v="0.8"/>
    <n v="55200"/>
    <n v="13800"/>
  </r>
  <r>
    <n v="4609"/>
    <s v="US-2017-118157"/>
    <d v="2017-11-14T00:00:00"/>
    <x v="3"/>
    <x v="0"/>
    <x v="19"/>
    <x v="2"/>
    <x v="0"/>
    <s v="Arthur Wiediger"/>
    <x v="2"/>
    <x v="10"/>
    <n v="55407"/>
    <s v="OFF-EN-10004459"/>
    <x v="1"/>
    <s v="Envelopes"/>
    <s v="Security-Tint Envelopes"/>
    <n v="23000"/>
    <x v="0"/>
    <x v="170"/>
    <n v="0"/>
    <n v="0"/>
    <n v="46000"/>
  </r>
  <r>
    <n v="4610"/>
    <s v="US-2015-164238"/>
    <d v="2015-08-16T00:00:00"/>
    <x v="1"/>
    <x v="6"/>
    <x v="9"/>
    <x v="1"/>
    <x v="0"/>
    <s v="Joni Wasserman"/>
    <x v="0"/>
    <x v="21"/>
    <n v="19120"/>
    <s v="OFF-ST-10002352"/>
    <x v="1"/>
    <s v="Storage"/>
    <s v="Iris Project Case"/>
    <n v="64000"/>
    <x v="2"/>
    <x v="516"/>
    <n v="0.2"/>
    <n v="89600"/>
    <n v="358400"/>
  </r>
  <r>
    <n v="4611"/>
    <s v="CA-2017-103212"/>
    <d v="2017-10-13T00:00:00"/>
    <x v="3"/>
    <x v="2"/>
    <x v="7"/>
    <x v="3"/>
    <x v="1"/>
    <s v="Michelle Huthwaite"/>
    <x v="0"/>
    <x v="14"/>
    <n v="70506"/>
    <s v="OFF-LA-10000248"/>
    <x v="1"/>
    <s v="Labels"/>
    <s v="Avery 52"/>
    <n v="8000"/>
    <x v="3"/>
    <x v="13"/>
    <n v="0"/>
    <n v="0"/>
    <n v="24000"/>
  </r>
  <r>
    <n v="4612"/>
    <s v="CA-2017-121160"/>
    <d v="2017-11-04T00:00:00"/>
    <x v="3"/>
    <x v="0"/>
    <x v="18"/>
    <x v="1"/>
    <x v="0"/>
    <s v="Frank Merwin"/>
    <x v="2"/>
    <x v="34"/>
    <n v="77803"/>
    <s v="OFF-BI-10001308"/>
    <x v="1"/>
    <s v="Binders"/>
    <s v="GBC Standard Plastic Binding Systems' Combs"/>
    <n v="26000"/>
    <x v="4"/>
    <x v="19"/>
    <n v="0.8"/>
    <n v="124800"/>
    <n v="31200"/>
  </r>
  <r>
    <n v="4613"/>
    <s v="CA-2017-140515"/>
    <d v="2017-03-19T00:00:00"/>
    <x v="3"/>
    <x v="10"/>
    <x v="12"/>
    <x v="3"/>
    <x v="0"/>
    <s v="George Zrebassa"/>
    <x v="1"/>
    <x v="8"/>
    <n v="90008"/>
    <s v="OFF-AP-10001205"/>
    <x v="1"/>
    <s v="Appliances"/>
    <s v="Belkin 5 Outlet SurgeMaster Power Centers"/>
    <n v="491000"/>
    <x v="2"/>
    <x v="1209"/>
    <n v="0"/>
    <n v="0"/>
    <n v="3437000"/>
  </r>
  <r>
    <n v="4614"/>
    <s v="CA-2014-153619"/>
    <d v="2014-11-03T00:00:00"/>
    <x v="2"/>
    <x v="0"/>
    <x v="21"/>
    <x v="2"/>
    <x v="4"/>
    <s v="Tracy Collins"/>
    <x v="2"/>
    <x v="16"/>
    <n v="90049"/>
    <s v="OFF-AR-10001868"/>
    <x v="1"/>
    <s v="Art"/>
    <s v="Prang Dustless Chalk Sticks"/>
    <n v="7000"/>
    <x v="6"/>
    <x v="26"/>
    <n v="0"/>
    <n v="0"/>
    <n v="28000"/>
  </r>
  <r>
    <n v="4615"/>
    <s v="CA-2017-133718"/>
    <d v="2017-07-23T00:00:00"/>
    <x v="3"/>
    <x v="7"/>
    <x v="27"/>
    <x v="3"/>
    <x v="4"/>
    <s v="Tracy Blumstein"/>
    <x v="0"/>
    <x v="25"/>
    <n v="90045"/>
    <s v="OFF-BI-10003429"/>
    <x v="1"/>
    <s v="Binders"/>
    <s v="Cardinal HOLDit! Binder Insert Strips,Extra Strips"/>
    <n v="4000"/>
    <x v="3"/>
    <x v="92"/>
    <n v="0.2"/>
    <n v="2400"/>
    <n v="9600"/>
  </r>
  <r>
    <n v="4616"/>
    <s v="CA-2014-148383"/>
    <d v="2014-12-27T00:00:00"/>
    <x v="2"/>
    <x v="4"/>
    <x v="8"/>
    <x v="3"/>
    <x v="0"/>
    <s v="Resi Pölking"/>
    <x v="0"/>
    <x v="7"/>
    <n v="85023"/>
    <s v="OFF-BI-10003650"/>
    <x v="1"/>
    <s v="Binders"/>
    <s v="GBC DocuBind 300 Electric Binding Machine"/>
    <n v="158000"/>
    <x v="4"/>
    <x v="1210"/>
    <n v="0.7"/>
    <n v="663600"/>
    <n v="284400"/>
  </r>
  <r>
    <n v="4617"/>
    <s v="CA-2016-126732"/>
    <d v="2016-09-02T00:00:00"/>
    <x v="0"/>
    <x v="8"/>
    <x v="28"/>
    <x v="1"/>
    <x v="0"/>
    <s v="Lena Radford"/>
    <x v="0"/>
    <x v="2"/>
    <n v="90036"/>
    <s v="FUR-FU-10001889"/>
    <x v="0"/>
    <s v="Furnishings"/>
    <s v="Ultra Door Pull Handle"/>
    <n v="32000"/>
    <x v="5"/>
    <x v="602"/>
    <n v="0"/>
    <n v="0"/>
    <n v="288000"/>
  </r>
  <r>
    <n v="4618"/>
    <s v="CA-2017-138156"/>
    <d v="2017-02-11T00:00:00"/>
    <x v="3"/>
    <x v="11"/>
    <x v="2"/>
    <x v="0"/>
    <x v="1"/>
    <s v="Magdelene Morse"/>
    <x v="0"/>
    <x v="3"/>
    <n v="43229"/>
    <s v="FUR-FU-10003601"/>
    <x v="0"/>
    <s v="Furnishings"/>
    <s v="Deflect-o RollaMat Studded, Beveled Mat for Medium Pile Carpeting"/>
    <n v="517000"/>
    <x v="0"/>
    <x v="1154"/>
    <n v="0.2"/>
    <n v="206800"/>
    <n v="827200"/>
  </r>
  <r>
    <n v="4619"/>
    <s v="CA-2017-110310"/>
    <d v="2017-10-27T00:00:00"/>
    <x v="3"/>
    <x v="2"/>
    <x v="8"/>
    <x v="0"/>
    <x v="0"/>
    <s v="Nona Balk"/>
    <x v="1"/>
    <x v="8"/>
    <n v="32303"/>
    <s v="OFF-PA-10001685"/>
    <x v="1"/>
    <s v="Paper"/>
    <s v="Easy-staple paper"/>
    <n v="71000"/>
    <x v="2"/>
    <x v="381"/>
    <n v="0.2"/>
    <n v="99400"/>
    <n v="397600"/>
  </r>
  <r>
    <n v="4620"/>
    <s v="CA-2014-113271"/>
    <d v="2014-07-09T00:00:00"/>
    <x v="2"/>
    <x v="7"/>
    <x v="3"/>
    <x v="2"/>
    <x v="0"/>
    <s v="Darrin Sayre"/>
    <x v="2"/>
    <x v="11"/>
    <n v="94122"/>
    <s v="OFF-BI-10002609"/>
    <x v="1"/>
    <s v="Binders"/>
    <s v="Avery Hidden Tab Dividers for Binding Systems"/>
    <n v="2000"/>
    <x v="4"/>
    <x v="92"/>
    <n v="0.2"/>
    <n v="2400"/>
    <n v="9600"/>
  </r>
  <r>
    <n v="4621"/>
    <s v="CA-2017-130106"/>
    <d v="2017-05-22T00:00:00"/>
    <x v="3"/>
    <x v="5"/>
    <x v="6"/>
    <x v="0"/>
    <x v="4"/>
    <s v="Vicky Freymann"/>
    <x v="2"/>
    <x v="19"/>
    <n v="94109"/>
    <s v="OFF-AR-10003651"/>
    <x v="1"/>
    <s v="Art"/>
    <s v="Newell 350"/>
    <n v="10000"/>
    <x v="3"/>
    <x v="1"/>
    <n v="0"/>
    <n v="0"/>
    <n v="30000"/>
  </r>
  <r>
    <n v="4622"/>
    <s v="CA-2016-127761"/>
    <d v="2016-11-10T00:00:00"/>
    <x v="0"/>
    <x v="0"/>
    <x v="13"/>
    <x v="2"/>
    <x v="0"/>
    <s v="Scott Williamson"/>
    <x v="0"/>
    <x v="35"/>
    <n v="10009"/>
    <s v="OFF-BI-10002557"/>
    <x v="1"/>
    <s v="Binders"/>
    <s v="Presstex Flexible Ring Binders"/>
    <n v="7000"/>
    <x v="8"/>
    <x v="215"/>
    <n v="0.2"/>
    <n v="1400"/>
    <n v="5600"/>
  </r>
  <r>
    <n v="4623"/>
    <s v="CA-2016-105354"/>
    <d v="2016-12-02T00:00:00"/>
    <x v="0"/>
    <x v="4"/>
    <x v="28"/>
    <x v="3"/>
    <x v="0"/>
    <s v="Pauline Webber"/>
    <x v="1"/>
    <x v="35"/>
    <n v="52302"/>
    <s v="OFF-BI-10001107"/>
    <x v="1"/>
    <s v="Binders"/>
    <s v="GBC White Gloss Covers, Plain Front"/>
    <n v="15000"/>
    <x v="7"/>
    <x v="160"/>
    <n v="0"/>
    <n v="0"/>
    <n v="120000"/>
  </r>
  <r>
    <n v="4624"/>
    <s v="CA-2017-155712"/>
    <d v="2017-03-02T00:00:00"/>
    <x v="3"/>
    <x v="10"/>
    <x v="28"/>
    <x v="0"/>
    <x v="4"/>
    <s v="Ken Dana"/>
    <x v="1"/>
    <x v="30"/>
    <n v="90008"/>
    <s v="OFF-BI-10004224"/>
    <x v="1"/>
    <s v="Binders"/>
    <s v="Catalog Binders with Expanding Posts"/>
    <n v="122000"/>
    <x v="0"/>
    <x v="592"/>
    <n v="0.2"/>
    <n v="48800"/>
    <n v="195200"/>
  </r>
  <r>
    <n v="4625"/>
    <s v="CA-2017-102309"/>
    <d v="2017-09-23T00:00:00"/>
    <x v="3"/>
    <x v="8"/>
    <x v="27"/>
    <x v="2"/>
    <x v="2"/>
    <s v="Doug O'Connell"/>
    <x v="0"/>
    <x v="28"/>
    <n v="71603"/>
    <s v="TEC-AC-10001114"/>
    <x v="2"/>
    <s v="Accessories"/>
    <s v="Microsoft Wireless Mobile Mouse 4000"/>
    <n v="200000"/>
    <x v="1"/>
    <x v="493"/>
    <n v="0"/>
    <n v="0"/>
    <n v="1000000"/>
  </r>
  <r>
    <n v="4626"/>
    <s v="CA-2014-168368"/>
    <d v="2014-02-11T00:00:00"/>
    <x v="2"/>
    <x v="11"/>
    <x v="2"/>
    <x v="4"/>
    <x v="0"/>
    <s v="Guy Armstrong"/>
    <x v="0"/>
    <x v="12"/>
    <n v="65203"/>
    <s v="FUR-CH-10001146"/>
    <x v="0"/>
    <s v="Chairs"/>
    <s v="Global Value Mid-Back Manager's Chair, Gray"/>
    <n v="214000"/>
    <x v="8"/>
    <x v="428"/>
    <n v="0"/>
    <n v="0"/>
    <n v="214000"/>
  </r>
  <r>
    <n v="4627"/>
    <s v="CA-2017-167976"/>
    <d v="2017-11-11T00:00:00"/>
    <x v="3"/>
    <x v="0"/>
    <x v="2"/>
    <x v="2"/>
    <x v="4"/>
    <s v="Jeremy Lonsdale"/>
    <x v="0"/>
    <x v="8"/>
    <n v="57401"/>
    <s v="OFF-SU-10004661"/>
    <x v="1"/>
    <s v="Supplies"/>
    <s v="Acme Titanium Bonded Scissors"/>
    <n v="26000"/>
    <x v="3"/>
    <x v="359"/>
    <n v="0"/>
    <n v="0"/>
    <n v="78000"/>
  </r>
  <r>
    <n v="4628"/>
    <s v="CA-2017-111388"/>
    <d v="2017-09-02T00:00:00"/>
    <x v="3"/>
    <x v="8"/>
    <x v="28"/>
    <x v="2"/>
    <x v="0"/>
    <s v="Stephanie Ulpright"/>
    <x v="2"/>
    <x v="0"/>
    <n v="98103"/>
    <s v="FUR-CH-10003061"/>
    <x v="0"/>
    <s v="Chairs"/>
    <s v="Global Leather Task Chair, Black"/>
    <n v="216000"/>
    <x v="3"/>
    <x v="509"/>
    <n v="0.2"/>
    <n v="129600"/>
    <n v="518400"/>
  </r>
  <r>
    <n v="4629"/>
    <s v="CA-2015-124499"/>
    <d v="2015-10-09T00:00:00"/>
    <x v="1"/>
    <x v="2"/>
    <x v="3"/>
    <x v="0"/>
    <x v="0"/>
    <s v="Fred McMath"/>
    <x v="0"/>
    <x v="13"/>
    <n v="48227"/>
    <s v="FUR-CH-10000513"/>
    <x v="0"/>
    <s v="Chairs"/>
    <s v="High-Back Leather Manager's Chair"/>
    <n v="832000"/>
    <x v="3"/>
    <x v="1211"/>
    <n v="0"/>
    <n v="0"/>
    <n v="2496000"/>
  </r>
  <r>
    <n v="4630"/>
    <s v="US-2017-128118"/>
    <d v="2017-11-24T00:00:00"/>
    <x v="3"/>
    <x v="0"/>
    <x v="16"/>
    <x v="2"/>
    <x v="0"/>
    <s v="Maribeth Yedwab"/>
    <x v="1"/>
    <x v="21"/>
    <n v="38109"/>
    <s v="OFF-BI-10000216"/>
    <x v="1"/>
    <s v="Binders"/>
    <s v="Mead 1st Gear 2&quot; Zipper Binder, Asst. Colors"/>
    <n v="12000"/>
    <x v="3"/>
    <x v="239"/>
    <n v="0.7"/>
    <n v="25200"/>
    <n v="10800"/>
  </r>
  <r>
    <n v="4631"/>
    <s v="CA-2014-125759"/>
    <d v="2014-02-08T00:00:00"/>
    <x v="2"/>
    <x v="11"/>
    <x v="0"/>
    <x v="0"/>
    <x v="4"/>
    <s v="Nathan Mautz"/>
    <x v="2"/>
    <x v="13"/>
    <n v="89031"/>
    <s v="FUR-FU-10002111"/>
    <x v="0"/>
    <s v="Furnishings"/>
    <s v="Master Caster Door Stop, Large Brown"/>
    <n v="9000"/>
    <x v="0"/>
    <x v="9"/>
    <n v="0"/>
    <n v="0"/>
    <n v="18000"/>
  </r>
  <r>
    <n v="4632"/>
    <s v="CA-2015-151869"/>
    <d v="2015-09-25T00:00:00"/>
    <x v="1"/>
    <x v="8"/>
    <x v="10"/>
    <x v="1"/>
    <x v="4"/>
    <s v="Carlos Soltero"/>
    <x v="0"/>
    <x v="4"/>
    <n v="11520"/>
    <s v="FUR-CH-10001545"/>
    <x v="0"/>
    <s v="Chairs"/>
    <s v="Hon Comfortask Task/Swivel Chairs"/>
    <n v="639000"/>
    <x v="8"/>
    <x v="693"/>
    <n v="0.1"/>
    <n v="63900"/>
    <n v="575100"/>
  </r>
  <r>
    <n v="4633"/>
    <s v="US-2017-102183"/>
    <d v="2017-08-21T00:00:00"/>
    <x v="3"/>
    <x v="6"/>
    <x v="30"/>
    <x v="2"/>
    <x v="0"/>
    <s v="Pete Kriz"/>
    <x v="0"/>
    <x v="13"/>
    <n v="10035"/>
    <s v="OFF-BI-10003476"/>
    <x v="1"/>
    <s v="Binders"/>
    <s v="Avery Metallic Poly Binders"/>
    <n v="23000"/>
    <x v="2"/>
    <x v="731"/>
    <n v="0.2"/>
    <n v="32200"/>
    <n v="128800"/>
  </r>
  <r>
    <n v="4634"/>
    <s v="CA-2016-100510"/>
    <d v="2016-05-12T00:00:00"/>
    <x v="0"/>
    <x v="5"/>
    <x v="1"/>
    <x v="3"/>
    <x v="0"/>
    <s v="Harry Marie"/>
    <x v="1"/>
    <x v="20"/>
    <n v="10024"/>
    <s v="FUR-FU-10000320"/>
    <x v="0"/>
    <s v="Furnishings"/>
    <s v="OIC Stacking Trays"/>
    <n v="25000"/>
    <x v="3"/>
    <x v="36"/>
    <n v="0"/>
    <n v="0"/>
    <n v="75000"/>
  </r>
  <r>
    <n v="4635"/>
    <s v="CA-2017-146983"/>
    <d v="2017-09-02T00:00:00"/>
    <x v="3"/>
    <x v="8"/>
    <x v="28"/>
    <x v="2"/>
    <x v="4"/>
    <s v="Alan Hwang"/>
    <x v="0"/>
    <x v="20"/>
    <n v="42420"/>
    <s v="OFF-BI-10003650"/>
    <x v="1"/>
    <s v="Binders"/>
    <s v="GBC DocuBind 300 Electric Binding Machine"/>
    <n v="158000"/>
    <x v="3"/>
    <x v="717"/>
    <n v="0"/>
    <n v="0"/>
    <n v="474000"/>
  </r>
  <r>
    <n v="4636"/>
    <s v="US-2014-134054"/>
    <d v="2014-10-10T00:00:00"/>
    <x v="2"/>
    <x v="2"/>
    <x v="13"/>
    <x v="2"/>
    <x v="0"/>
    <s v="Fred Chung"/>
    <x v="1"/>
    <x v="28"/>
    <n v="87105"/>
    <s v="OFF-AR-10000937"/>
    <x v="1"/>
    <s v="Art"/>
    <s v="Dixon Ticonderoga Core-Lock Colored Pencils, 48-Color Set"/>
    <n v="256000"/>
    <x v="2"/>
    <x v="780"/>
    <n v="0"/>
    <n v="0"/>
    <n v="1792000"/>
  </r>
  <r>
    <n v="4637"/>
    <s v="CA-2016-113236"/>
    <d v="2016-05-26T00:00:00"/>
    <x v="0"/>
    <x v="5"/>
    <x v="20"/>
    <x v="2"/>
    <x v="0"/>
    <s v="Cathy Prescott"/>
    <x v="1"/>
    <x v="21"/>
    <n v="33445"/>
    <s v="OFF-ST-10000532"/>
    <x v="1"/>
    <s v="Storage"/>
    <s v="Advantus Rolling Drawer Organizers"/>
    <n v="424000"/>
    <x v="4"/>
    <x v="1212"/>
    <n v="0.2"/>
    <n v="508800"/>
    <n v="2035200"/>
  </r>
  <r>
    <n v="4638"/>
    <s v="CA-2017-122539"/>
    <d v="2017-12-01T00:00:00"/>
    <x v="3"/>
    <x v="4"/>
    <x v="26"/>
    <x v="0"/>
    <x v="0"/>
    <s v="Sean Christensen"/>
    <x v="0"/>
    <x v="24"/>
    <n v="19140"/>
    <s v="OFF-LA-10004853"/>
    <x v="1"/>
    <s v="Labels"/>
    <s v="Avery 483"/>
    <n v="16000"/>
    <x v="6"/>
    <x v="119"/>
    <n v="0.2"/>
    <n v="12800"/>
    <n v="51200"/>
  </r>
  <r>
    <n v="4639"/>
    <s v="CA-2016-166772"/>
    <d v="2016-09-20T00:00:00"/>
    <x v="0"/>
    <x v="8"/>
    <x v="14"/>
    <x v="2"/>
    <x v="0"/>
    <s v="Heather Jas"/>
    <x v="2"/>
    <x v="5"/>
    <n v="98105"/>
    <s v="FUR-BO-10002853"/>
    <x v="0"/>
    <s v="Bookcases"/>
    <s v="O'Sullivan 5-Shelf Heavy-Duty Bookcases"/>
    <n v="82000"/>
    <x v="0"/>
    <x v="462"/>
    <n v="0"/>
    <n v="0"/>
    <n v="164000"/>
  </r>
  <r>
    <n v="4640"/>
    <s v="US-2017-152898"/>
    <d v="2017-09-11T00:00:00"/>
    <x v="3"/>
    <x v="8"/>
    <x v="2"/>
    <x v="3"/>
    <x v="0"/>
    <s v="Cassandra Brandow"/>
    <x v="0"/>
    <x v="7"/>
    <n v="23223"/>
    <s v="OFF-AP-10000027"/>
    <x v="1"/>
    <s v="Appliances"/>
    <s v="Hoover Commercial SteamVac"/>
    <n v="41000"/>
    <x v="1"/>
    <x v="807"/>
    <n v="0"/>
    <n v="0"/>
    <n v="205000"/>
  </r>
  <r>
    <n v="4641"/>
    <s v="CA-2016-160486"/>
    <d v="2016-12-30T00:00:00"/>
    <x v="0"/>
    <x v="4"/>
    <x v="17"/>
    <x v="2"/>
    <x v="4"/>
    <s v="Evan Henry"/>
    <x v="0"/>
    <x v="27"/>
    <n v="33407"/>
    <s v="OFF-PA-10002421"/>
    <x v="1"/>
    <s v="Paper"/>
    <s v="Embossed Ink Jet Note Cards"/>
    <n v="109000"/>
    <x v="6"/>
    <x v="569"/>
    <n v="0.2"/>
    <n v="87200"/>
    <n v="348800"/>
  </r>
  <r>
    <n v="4642"/>
    <s v="CA-2017-102218"/>
    <d v="2017-09-02T00:00:00"/>
    <x v="3"/>
    <x v="8"/>
    <x v="28"/>
    <x v="2"/>
    <x v="0"/>
    <s v="Luke Weiss"/>
    <x v="0"/>
    <x v="3"/>
    <n v="80525"/>
    <s v="OFF-LA-10002475"/>
    <x v="1"/>
    <s v="Labels"/>
    <s v="Avery 519"/>
    <n v="15000"/>
    <x v="0"/>
    <x v="1"/>
    <n v="0.2"/>
    <n v="6000"/>
    <n v="24000"/>
  </r>
  <r>
    <n v="4643"/>
    <s v="CA-2014-161032"/>
    <d v="2014-11-18T00:00:00"/>
    <x v="2"/>
    <x v="0"/>
    <x v="15"/>
    <x v="1"/>
    <x v="4"/>
    <s v="Michael Kennedy"/>
    <x v="1"/>
    <x v="11"/>
    <n v="53132"/>
    <s v="FUR-CH-10001482"/>
    <x v="0"/>
    <s v="Chairs"/>
    <s v="Office Star - Mesh Screen back chair with Vinyl seat"/>
    <n v="393000"/>
    <x v="3"/>
    <x v="210"/>
    <n v="0"/>
    <n v="0"/>
    <n v="1179000"/>
  </r>
  <r>
    <n v="4644"/>
    <s v="CA-2015-102778"/>
    <d v="2015-11-21T00:00:00"/>
    <x v="1"/>
    <x v="0"/>
    <x v="30"/>
    <x v="0"/>
    <x v="0"/>
    <s v="John Huston"/>
    <x v="0"/>
    <x v="27"/>
    <n v="28110"/>
    <s v="FUR-FU-10000087"/>
    <x v="0"/>
    <s v="Furnishings"/>
    <s v="Executive Impressions 14&quot; Two-Color Numerals Wall Clock"/>
    <n v="69000"/>
    <x v="8"/>
    <x v="305"/>
    <n v="0.2"/>
    <n v="13800"/>
    <n v="55200"/>
  </r>
  <r>
    <n v="4645"/>
    <s v="CA-2017-154011"/>
    <d v="2017-06-19T00:00:00"/>
    <x v="3"/>
    <x v="1"/>
    <x v="12"/>
    <x v="1"/>
    <x v="0"/>
    <s v="Deborah Brumfield"/>
    <x v="2"/>
    <x v="18"/>
    <n v="75081"/>
    <s v="OFF-BI-10003166"/>
    <x v="1"/>
    <s v="Binders"/>
    <s v="GBC Plasticlear Binding Covers"/>
    <n v="11000"/>
    <x v="3"/>
    <x v="189"/>
    <n v="0.8"/>
    <n v="26400"/>
    <n v="6600"/>
  </r>
  <r>
    <n v="4646"/>
    <s v="US-2017-165456"/>
    <d v="2017-11-30T00:00:00"/>
    <x v="3"/>
    <x v="0"/>
    <x v="17"/>
    <x v="0"/>
    <x v="0"/>
    <s v="Trudy Brown"/>
    <x v="0"/>
    <x v="6"/>
    <n v="19134"/>
    <s v="FUR-CH-10003981"/>
    <x v="0"/>
    <s v="Chairs"/>
    <s v="Global Commerce Series Low-Back Swivel/Tilt Chairs"/>
    <n v="900000"/>
    <x v="4"/>
    <x v="1213"/>
    <n v="0.3"/>
    <n v="1620000"/>
    <n v="3780000"/>
  </r>
  <r>
    <n v="4647"/>
    <s v="CA-2014-111857"/>
    <d v="2014-04-23T00:00:00"/>
    <x v="2"/>
    <x v="3"/>
    <x v="27"/>
    <x v="2"/>
    <x v="0"/>
    <s v="Nathan Mautz"/>
    <x v="2"/>
    <x v="34"/>
    <n v="94109"/>
    <s v="OFF-PA-10001878"/>
    <x v="1"/>
    <s v="Paper"/>
    <s v="Xerox 1891"/>
    <n v="274000"/>
    <x v="8"/>
    <x v="895"/>
    <n v="0"/>
    <n v="0"/>
    <n v="274000"/>
  </r>
  <r>
    <n v="4648"/>
    <s v="CA-2014-163650"/>
    <d v="2014-09-23T00:00:00"/>
    <x v="2"/>
    <x v="8"/>
    <x v="27"/>
    <x v="2"/>
    <x v="0"/>
    <s v="Thomas Thornton"/>
    <x v="0"/>
    <x v="28"/>
    <n v="19901"/>
    <s v="OFF-AR-10002375"/>
    <x v="1"/>
    <s v="Art"/>
    <s v="Newell 351"/>
    <n v="17000"/>
    <x v="3"/>
    <x v="388"/>
    <n v="0"/>
    <n v="0"/>
    <n v="51000"/>
  </r>
  <r>
    <n v="4649"/>
    <s v="CA-2017-124114"/>
    <d v="2017-03-02T00:00:00"/>
    <x v="3"/>
    <x v="10"/>
    <x v="28"/>
    <x v="1"/>
    <x v="4"/>
    <s v="Roland Schwarz"/>
    <x v="1"/>
    <x v="1"/>
    <n v="76706"/>
    <s v="OFF-BI-10004022"/>
    <x v="1"/>
    <s v="Binders"/>
    <s v="Acco Suede Grain Vinyl Round Ring Binder"/>
    <n v="2000"/>
    <x v="8"/>
    <x v="311"/>
    <n v="0.8"/>
    <n v="1600"/>
    <n v="400"/>
  </r>
  <r>
    <n v="4650"/>
    <s v="US-2017-116505"/>
    <d v="2017-11-17T00:00:00"/>
    <x v="3"/>
    <x v="0"/>
    <x v="11"/>
    <x v="0"/>
    <x v="0"/>
    <s v="Trudy Brown"/>
    <x v="0"/>
    <x v="6"/>
    <n v="21740"/>
    <s v="OFF-BI-10000050"/>
    <x v="1"/>
    <s v="Binders"/>
    <s v="Angle-D Binders with Locking Rings, Label Holders"/>
    <n v="24000"/>
    <x v="4"/>
    <x v="11"/>
    <n v="0"/>
    <n v="0"/>
    <n v="144000"/>
  </r>
  <r>
    <n v="4651"/>
    <s v="CA-2017-161340"/>
    <d v="2017-05-28T00:00:00"/>
    <x v="3"/>
    <x v="5"/>
    <x v="22"/>
    <x v="3"/>
    <x v="3"/>
    <s v="Alice McCarthy"/>
    <x v="1"/>
    <x v="16"/>
    <n v="44105"/>
    <s v="OFF-PA-10002464"/>
    <x v="1"/>
    <s v="Paper"/>
    <s v="HP Office Recycled Paper (20Lb. and 87 Bright)"/>
    <n v="24000"/>
    <x v="3"/>
    <x v="126"/>
    <n v="0.2"/>
    <n v="14400"/>
    <n v="57600"/>
  </r>
  <r>
    <n v="4652"/>
    <s v="US-2015-163433"/>
    <d v="2015-04-18T00:00:00"/>
    <x v="1"/>
    <x v="3"/>
    <x v="15"/>
    <x v="0"/>
    <x v="3"/>
    <s v="Michael Paige"/>
    <x v="1"/>
    <x v="5"/>
    <n v="78501"/>
    <s v="TEC-AC-10003590"/>
    <x v="2"/>
    <s v="Accessories"/>
    <s v="TRENDnet 56K USB 2.0 Phone, Internet and Fax Modem"/>
    <n v="259000"/>
    <x v="0"/>
    <x v="735"/>
    <n v="0.2"/>
    <n v="103600"/>
    <n v="414400"/>
  </r>
  <r>
    <n v="4653"/>
    <s v="CA-2015-137603"/>
    <d v="2015-09-19T00:00:00"/>
    <x v="1"/>
    <x v="8"/>
    <x v="12"/>
    <x v="0"/>
    <x v="0"/>
    <s v="Marc Harrigan"/>
    <x v="2"/>
    <x v="32"/>
    <n v="87505"/>
    <s v="OFF-AR-10001972"/>
    <x v="1"/>
    <s v="Art"/>
    <s v="Newell 323"/>
    <n v="10000"/>
    <x v="1"/>
    <x v="76"/>
    <n v="0"/>
    <n v="0"/>
    <n v="50000"/>
  </r>
  <r>
    <n v="4654"/>
    <s v="CA-2014-128237"/>
    <d v="2014-03-25T00:00:00"/>
    <x v="2"/>
    <x v="10"/>
    <x v="10"/>
    <x v="2"/>
    <x v="4"/>
    <s v="Christina Anderson"/>
    <x v="0"/>
    <x v="24"/>
    <n v="94110"/>
    <s v="OFF-AR-10003829"/>
    <x v="1"/>
    <s v="Art"/>
    <s v="Newell 35"/>
    <n v="7000"/>
    <x v="0"/>
    <x v="287"/>
    <n v="0"/>
    <n v="0"/>
    <n v="14000"/>
  </r>
  <r>
    <n v="4655"/>
    <s v="US-2016-102141"/>
    <d v="2016-08-26T00:00:00"/>
    <x v="0"/>
    <x v="6"/>
    <x v="20"/>
    <x v="1"/>
    <x v="4"/>
    <s v="Ken Dana"/>
    <x v="1"/>
    <x v="16"/>
    <n v="10024"/>
    <s v="OFF-BI-10001510"/>
    <x v="1"/>
    <s v="Binders"/>
    <s v="Deluxe Heavy-Duty Vinyl Round Ring Binder"/>
    <n v="37000"/>
    <x v="7"/>
    <x v="775"/>
    <n v="0.2"/>
    <n v="59200"/>
    <n v="236800"/>
  </r>
  <r>
    <n v="4656"/>
    <s v="CA-2017-148642"/>
    <d v="2017-03-06T00:00:00"/>
    <x v="3"/>
    <x v="10"/>
    <x v="24"/>
    <x v="0"/>
    <x v="0"/>
    <s v="Don Weiss"/>
    <x v="0"/>
    <x v="3"/>
    <n v="75220"/>
    <s v="OFF-LA-10000134"/>
    <x v="1"/>
    <s v="Labels"/>
    <s v="Avery 511"/>
    <n v="10000"/>
    <x v="0"/>
    <x v="40"/>
    <n v="0.2"/>
    <n v="4000"/>
    <n v="16000"/>
  </r>
  <r>
    <n v="4657"/>
    <s v="CA-2015-111948"/>
    <d v="2015-11-11T00:00:00"/>
    <x v="1"/>
    <x v="0"/>
    <x v="2"/>
    <x v="0"/>
    <x v="0"/>
    <s v="Andrew Gjertsen"/>
    <x v="1"/>
    <x v="4"/>
    <n v="48234"/>
    <s v="OFF-ST-10003282"/>
    <x v="1"/>
    <s v="Storage"/>
    <s v="Advantus 10-Drawer Portable Organizer, Chrome Metal Frame, Smoke Drawers"/>
    <n v="96000"/>
    <x v="2"/>
    <x v="424"/>
    <n v="0"/>
    <n v="0"/>
    <n v="672000"/>
  </r>
  <r>
    <n v="4658"/>
    <s v="CA-2016-161907"/>
    <d v="2016-04-05T00:00:00"/>
    <x v="0"/>
    <x v="3"/>
    <x v="5"/>
    <x v="4"/>
    <x v="4"/>
    <s v="Justin Hirsh"/>
    <x v="0"/>
    <x v="21"/>
    <n v="19140"/>
    <s v="TEC-PH-10000141"/>
    <x v="2"/>
    <s v="Phones"/>
    <s v="Clearsounds A400"/>
    <n v="119000"/>
    <x v="3"/>
    <x v="132"/>
    <n v="0.4"/>
    <n v="142800"/>
    <n v="214200"/>
  </r>
  <r>
    <n v="4659"/>
    <s v="CA-2017-124940"/>
    <d v="2017-02-21T00:00:00"/>
    <x v="3"/>
    <x v="11"/>
    <x v="30"/>
    <x v="2"/>
    <x v="4"/>
    <s v="Dave Kipp"/>
    <x v="0"/>
    <x v="21"/>
    <n v="75007"/>
    <s v="TEC-AC-10002076"/>
    <x v="2"/>
    <s v="Accessories"/>
    <s v="Microsoft Natural Keyboard Elite"/>
    <n v="539000"/>
    <x v="8"/>
    <x v="1214"/>
    <n v="0.2"/>
    <n v="107800"/>
    <n v="431200"/>
  </r>
  <r>
    <n v="4660"/>
    <s v="US-2017-108343"/>
    <d v="2017-07-20T00:00:00"/>
    <x v="3"/>
    <x v="7"/>
    <x v="14"/>
    <x v="2"/>
    <x v="0"/>
    <s v="Anthony Rawles"/>
    <x v="1"/>
    <x v="28"/>
    <n v="10009"/>
    <s v="OFF-PA-10000743"/>
    <x v="1"/>
    <s v="Paper"/>
    <s v="Xerox 1977"/>
    <n v="41000"/>
    <x v="0"/>
    <x v="207"/>
    <n v="0"/>
    <n v="0"/>
    <n v="82000"/>
  </r>
  <r>
    <n v="4661"/>
    <s v="US-2016-111563"/>
    <d v="2016-11-04T00:00:00"/>
    <x v="0"/>
    <x v="0"/>
    <x v="18"/>
    <x v="3"/>
    <x v="1"/>
    <s v="Sally Matthias"/>
    <x v="0"/>
    <x v="9"/>
    <n v="77041"/>
    <s v="FUR-FU-10002445"/>
    <x v="0"/>
    <s v="Furnishings"/>
    <s v="DAX Two-Tone Rosewood/Black Document Frame, Desktop, 5 x 7"/>
    <n v="29000"/>
    <x v="3"/>
    <x v="192"/>
    <n v="0.6"/>
    <n v="52200"/>
    <n v="34800"/>
  </r>
  <r>
    <n v="4662"/>
    <s v="CA-2017-121853"/>
    <d v="2017-09-23T00:00:00"/>
    <x v="3"/>
    <x v="8"/>
    <x v="27"/>
    <x v="2"/>
    <x v="4"/>
    <s v="Duane Benoit"/>
    <x v="0"/>
    <x v="12"/>
    <n v="90036"/>
    <s v="OFF-PA-10003641"/>
    <x v="1"/>
    <s v="Paper"/>
    <s v="Xerox 1909"/>
    <n v="80000"/>
    <x v="7"/>
    <x v="1014"/>
    <n v="0"/>
    <n v="0"/>
    <n v="640000"/>
  </r>
  <r>
    <n v="4663"/>
    <s v="US-2017-130687"/>
    <d v="2017-09-07T00:00:00"/>
    <x v="3"/>
    <x v="8"/>
    <x v="29"/>
    <x v="1"/>
    <x v="4"/>
    <s v="Phillip Flathmann"/>
    <x v="0"/>
    <x v="17"/>
    <n v="98026"/>
    <s v="FUR-FU-10004053"/>
    <x v="0"/>
    <s v="Furnishings"/>
    <s v="DAX Two-Tone Silver Metal Document Frame"/>
    <n v="17000"/>
    <x v="6"/>
    <x v="389"/>
    <n v="0"/>
    <n v="0"/>
    <n v="68000"/>
  </r>
  <r>
    <n v="4664"/>
    <s v="CA-2015-164497"/>
    <d v="2015-11-28T00:00:00"/>
    <x v="1"/>
    <x v="0"/>
    <x v="22"/>
    <x v="2"/>
    <x v="3"/>
    <s v="Ashley Jarboe"/>
    <x v="0"/>
    <x v="6"/>
    <n v="94110"/>
    <s v="OFF-AP-10004655"/>
    <x v="1"/>
    <s v="Appliances"/>
    <s v="Holmes Visible Mist Ultrasonic Humidifier with 2.3-Gallon Output per Day, Replacement Filter"/>
    <n v="3000"/>
    <x v="6"/>
    <x v="92"/>
    <n v="0"/>
    <n v="0"/>
    <n v="12000"/>
  </r>
  <r>
    <n v="4665"/>
    <s v="US-2015-153283"/>
    <d v="2015-11-12T00:00:00"/>
    <x v="1"/>
    <x v="0"/>
    <x v="1"/>
    <x v="1"/>
    <x v="0"/>
    <s v="Eugene Barchas"/>
    <x v="0"/>
    <x v="25"/>
    <n v="10035"/>
    <s v="OFF-EN-10001539"/>
    <x v="1"/>
    <s v="Envelopes"/>
    <s v="Staple envelope"/>
    <n v="25000"/>
    <x v="0"/>
    <x v="76"/>
    <n v="0"/>
    <n v="0"/>
    <n v="50000"/>
  </r>
  <r>
    <n v="4666"/>
    <s v="CA-2016-108056"/>
    <d v="2016-09-29T00:00:00"/>
    <x v="0"/>
    <x v="8"/>
    <x v="25"/>
    <x v="1"/>
    <x v="0"/>
    <s v="Erin Smith"/>
    <x v="1"/>
    <x v="36"/>
    <n v="97477"/>
    <s v="TEC-PH-10001817"/>
    <x v="2"/>
    <s v="Phones"/>
    <s v="Wilson Electronics DB Pro Signal Booster"/>
    <n v="860000"/>
    <x v="3"/>
    <x v="963"/>
    <n v="0.2"/>
    <n v="516000"/>
    <n v="2064000"/>
  </r>
  <r>
    <n v="4667"/>
    <s v="CA-2017-127726"/>
    <d v="2017-09-11T00:00:00"/>
    <x v="3"/>
    <x v="8"/>
    <x v="2"/>
    <x v="1"/>
    <x v="0"/>
    <s v="Shahid Shariari"/>
    <x v="0"/>
    <x v="27"/>
    <n v="40324"/>
    <s v="OFF-AP-10002578"/>
    <x v="1"/>
    <s v="Appliances"/>
    <s v="Fellowes Premier Superior Surge Suppressor, 10-Outlet, With Phone and Remote"/>
    <n v="98000"/>
    <x v="6"/>
    <x v="73"/>
    <n v="0"/>
    <n v="0"/>
    <n v="392000"/>
  </r>
  <r>
    <n v="4668"/>
    <s v="CA-2017-110198"/>
    <d v="2017-05-01T00:00:00"/>
    <x v="3"/>
    <x v="5"/>
    <x v="26"/>
    <x v="1"/>
    <x v="3"/>
    <s v="Arthur Gainer"/>
    <x v="0"/>
    <x v="31"/>
    <n v="33065"/>
    <s v="FUR-BO-10001798"/>
    <x v="0"/>
    <s v="Bookcases"/>
    <s v="Bush Somerset Collection Bookcase"/>
    <n v="262000"/>
    <x v="3"/>
    <x v="839"/>
    <n v="0.2"/>
    <n v="157200"/>
    <n v="628800"/>
  </r>
  <r>
    <n v="4669"/>
    <s v="CA-2017-130715"/>
    <d v="2017-09-16T00:00:00"/>
    <x v="3"/>
    <x v="8"/>
    <x v="9"/>
    <x v="1"/>
    <x v="4"/>
    <s v="Craig Yedwab"/>
    <x v="1"/>
    <x v="32"/>
    <n v="94110"/>
    <s v="OFF-FA-10000621"/>
    <x v="1"/>
    <s v="Fasteners"/>
    <s v="OIC Colored Binder Clips, Assorted Sizes"/>
    <n v="41000"/>
    <x v="1"/>
    <x v="807"/>
    <n v="0"/>
    <n v="0"/>
    <n v="205000"/>
  </r>
  <r>
    <n v="4670"/>
    <s v="CA-2014-155264"/>
    <d v="2014-10-19T00:00:00"/>
    <x v="2"/>
    <x v="2"/>
    <x v="12"/>
    <x v="3"/>
    <x v="0"/>
    <s v="Rachel Payne"/>
    <x v="1"/>
    <x v="36"/>
    <n v="94110"/>
    <s v="OFF-BI-10003196"/>
    <x v="1"/>
    <s v="Binders"/>
    <s v="Accohide Poly Flexible Ring Binders"/>
    <n v="4000"/>
    <x v="8"/>
    <x v="75"/>
    <n v="0.2"/>
    <n v="800"/>
    <n v="3200"/>
  </r>
  <r>
    <n v="4671"/>
    <s v="CA-2016-119123"/>
    <d v="2016-03-13T00:00:00"/>
    <x v="0"/>
    <x v="10"/>
    <x v="7"/>
    <x v="2"/>
    <x v="3"/>
    <s v="Dennis Bolton"/>
    <x v="2"/>
    <x v="16"/>
    <n v="92503"/>
    <s v="OFF-BI-10001036"/>
    <x v="1"/>
    <s v="Binders"/>
    <s v="Cardinal EasyOpen D-Ring Binders"/>
    <n v="19000"/>
    <x v="2"/>
    <x v="95"/>
    <n v="0.2"/>
    <n v="26600"/>
    <n v="106400"/>
  </r>
  <r>
    <n v="4672"/>
    <s v="CA-2017-109085"/>
    <d v="2017-02-17T00:00:00"/>
    <x v="3"/>
    <x v="11"/>
    <x v="11"/>
    <x v="0"/>
    <x v="0"/>
    <s v="Christine Kargatis"/>
    <x v="2"/>
    <x v="6"/>
    <n v="45373"/>
    <s v="FUR-TA-10001086"/>
    <x v="0"/>
    <s v="Tables"/>
    <s v="SAFCO PlanMaster Boards, 60w x 37-1/2d, White Melamine"/>
    <n v="456000"/>
    <x v="1"/>
    <x v="1215"/>
    <n v="0.4"/>
    <n v="912000"/>
    <n v="1368000"/>
  </r>
  <r>
    <n v="4673"/>
    <s v="CA-2016-114860"/>
    <d v="2016-12-22T00:00:00"/>
    <x v="0"/>
    <x v="4"/>
    <x v="6"/>
    <x v="2"/>
    <x v="4"/>
    <s v="Duane Noonan"/>
    <x v="0"/>
    <x v="33"/>
    <n v="92553"/>
    <s v="FUR-FU-10000277"/>
    <x v="0"/>
    <s v="Furnishings"/>
    <s v="Deflect-o DuraMat Antistatic Studded Beveled Mat for Medium Pile Carpeting"/>
    <n v="85000"/>
    <x v="7"/>
    <x v="686"/>
    <n v="0"/>
    <n v="0"/>
    <n v="680000"/>
  </r>
  <r>
    <n v="4674"/>
    <s v="CA-2016-159009"/>
    <d v="2016-09-23T00:00:00"/>
    <x v="0"/>
    <x v="8"/>
    <x v="27"/>
    <x v="2"/>
    <x v="0"/>
    <s v="Dave Poirier"/>
    <x v="1"/>
    <x v="23"/>
    <n v="98115"/>
    <s v="OFF-BI-10004970"/>
    <x v="1"/>
    <s v="Binders"/>
    <s v="ACCOHIDE 3-Ring Binder, Blue, 1&quot;"/>
    <n v="14000"/>
    <x v="6"/>
    <x v="71"/>
    <n v="0.2"/>
    <n v="11200"/>
    <n v="44800"/>
  </r>
  <r>
    <n v="4675"/>
    <s v="CA-2017-148411"/>
    <d v="2017-09-24T00:00:00"/>
    <x v="3"/>
    <x v="8"/>
    <x v="16"/>
    <x v="2"/>
    <x v="3"/>
    <s v="Rose O'Brian"/>
    <x v="0"/>
    <x v="3"/>
    <n v="60623"/>
    <s v="FUR-CH-10003973"/>
    <x v="0"/>
    <s v="Chairs"/>
    <s v="GuestStacker Chair with Chrome Finish Legs"/>
    <n v="893000"/>
    <x v="0"/>
    <x v="537"/>
    <n v="0.3"/>
    <n v="535800"/>
    <n v="1250200"/>
  </r>
  <r>
    <n v="4676"/>
    <s v="CA-2015-110324"/>
    <d v="2015-12-01T00:00:00"/>
    <x v="1"/>
    <x v="4"/>
    <x v="26"/>
    <x v="0"/>
    <x v="0"/>
    <s v="Matt Abelman"/>
    <x v="2"/>
    <x v="15"/>
    <n v="49201"/>
    <s v="OFF-PA-10001826"/>
    <x v="1"/>
    <s v="Paper"/>
    <s v="Xerox 207"/>
    <n v="21000"/>
    <x v="3"/>
    <x v="42"/>
    <n v="0"/>
    <n v="0"/>
    <n v="63000"/>
  </r>
  <r>
    <n v="4677"/>
    <s v="CA-2016-168046"/>
    <d v="2016-01-25T00:00:00"/>
    <x v="0"/>
    <x v="9"/>
    <x v="10"/>
    <x v="1"/>
    <x v="0"/>
    <s v="Jonathan Doherty"/>
    <x v="1"/>
    <x v="16"/>
    <n v="10024"/>
    <s v="OFF-BI-10003676"/>
    <x v="1"/>
    <s v="Binders"/>
    <s v="GBC Standard Recycled Report Covers, Clear Plastic Sheets"/>
    <n v="10000"/>
    <x v="1"/>
    <x v="76"/>
    <n v="0.2"/>
    <n v="10000"/>
    <n v="40000"/>
  </r>
  <r>
    <n v="4678"/>
    <s v="CA-2017-111591"/>
    <d v="2017-03-21T00:00:00"/>
    <x v="3"/>
    <x v="10"/>
    <x v="30"/>
    <x v="0"/>
    <x v="0"/>
    <s v="Paul Stevenson"/>
    <x v="2"/>
    <x v="32"/>
    <n v="98105"/>
    <s v="OFF-BI-10004410"/>
    <x v="1"/>
    <s v="Binders"/>
    <s v="C-Line Peel &amp; Stick Add-On Filing Pockets, 8-3/4 x 5-1/8, 10/Pack"/>
    <n v="39000"/>
    <x v="4"/>
    <x v="24"/>
    <n v="0.2"/>
    <n v="46800"/>
    <n v="187200"/>
  </r>
  <r>
    <n v="4679"/>
    <s v="US-2014-166828"/>
    <d v="2014-08-22T00:00:00"/>
    <x v="2"/>
    <x v="6"/>
    <x v="6"/>
    <x v="3"/>
    <x v="0"/>
    <s v="Jennifer Ferguson"/>
    <x v="0"/>
    <x v="27"/>
    <n v="63301"/>
    <s v="OFF-PA-10001846"/>
    <x v="1"/>
    <s v="Paper"/>
    <s v="Xerox 1899"/>
    <n v="12000"/>
    <x v="0"/>
    <x v="13"/>
    <n v="0"/>
    <n v="0"/>
    <n v="24000"/>
  </r>
  <r>
    <n v="4680"/>
    <s v="CA-2014-108147"/>
    <d v="2014-06-08T00:00:00"/>
    <x v="2"/>
    <x v="1"/>
    <x v="0"/>
    <x v="3"/>
    <x v="0"/>
    <s v="Rick Duston"/>
    <x v="0"/>
    <x v="36"/>
    <n v="11561"/>
    <s v="OFF-BI-10003876"/>
    <x v="1"/>
    <s v="Binders"/>
    <s v="Green Canvas Binder for 8-1/2&quot; x 14&quot; Sheets"/>
    <n v="129000"/>
    <x v="0"/>
    <x v="283"/>
    <n v="0.2"/>
    <n v="51600"/>
    <n v="206400"/>
  </r>
  <r>
    <n v="4681"/>
    <s v="CA-2016-154998"/>
    <d v="2016-04-07T00:00:00"/>
    <x v="0"/>
    <x v="3"/>
    <x v="29"/>
    <x v="0"/>
    <x v="0"/>
    <s v="Erin Smith"/>
    <x v="1"/>
    <x v="29"/>
    <n v="8701"/>
    <s v="OFF-PA-10004243"/>
    <x v="1"/>
    <s v="Paper"/>
    <s v="Xerox 1939"/>
    <n v="38000"/>
    <x v="0"/>
    <x v="554"/>
    <n v="0"/>
    <n v="0"/>
    <n v="76000"/>
  </r>
  <r>
    <n v="4682"/>
    <s v="CA-2017-113460"/>
    <d v="2017-11-07T00:00:00"/>
    <x v="3"/>
    <x v="0"/>
    <x v="29"/>
    <x v="1"/>
    <x v="0"/>
    <s v="Katherine Nockton"/>
    <x v="1"/>
    <x v="20"/>
    <n v="20735"/>
    <s v="FUR-CH-10000422"/>
    <x v="0"/>
    <s v="Chairs"/>
    <s v="Global Highback Leather Tilter in Burgundy"/>
    <n v="91000"/>
    <x v="3"/>
    <x v="463"/>
    <n v="0"/>
    <n v="0"/>
    <n v="273000"/>
  </r>
  <r>
    <n v="4683"/>
    <s v="CA-2015-111339"/>
    <d v="2015-05-29T00:00:00"/>
    <x v="1"/>
    <x v="5"/>
    <x v="25"/>
    <x v="1"/>
    <x v="0"/>
    <s v="Victoria Pisteka"/>
    <x v="1"/>
    <x v="15"/>
    <n v="43229"/>
    <s v="FUR-FU-10002506"/>
    <x v="0"/>
    <s v="Furnishings"/>
    <s v="Tensor &quot;Hersey Kiss&quot; Styled Floor Lamp"/>
    <n v="13000"/>
    <x v="6"/>
    <x v="370"/>
    <n v="0.2"/>
    <n v="10400"/>
    <n v="41600"/>
  </r>
  <r>
    <n v="4684"/>
    <s v="CA-2017-102820"/>
    <d v="2017-05-07T00:00:00"/>
    <x v="3"/>
    <x v="5"/>
    <x v="29"/>
    <x v="1"/>
    <x v="0"/>
    <s v="Carlos Soltero"/>
    <x v="0"/>
    <x v="36"/>
    <n v="91104"/>
    <s v="TEC-PH-10003437"/>
    <x v="2"/>
    <s v="Phones"/>
    <s v="Blue Parrot B250XT Professional Grade Wireless Bluetooth Headset with"/>
    <n v="420000"/>
    <x v="2"/>
    <x v="352"/>
    <n v="0.2"/>
    <n v="588000"/>
    <n v="2352000"/>
  </r>
  <r>
    <n v="4685"/>
    <s v="CA-2016-149671"/>
    <d v="2016-06-05T00:00:00"/>
    <x v="0"/>
    <x v="1"/>
    <x v="5"/>
    <x v="0"/>
    <x v="4"/>
    <s v="Ken Brennan"/>
    <x v="1"/>
    <x v="1"/>
    <n v="98105"/>
    <s v="OFF-SU-10002537"/>
    <x v="1"/>
    <s v="Supplies"/>
    <s v="Acme Box Cutter Scissors"/>
    <n v="41000"/>
    <x v="4"/>
    <x v="324"/>
    <n v="0"/>
    <n v="0"/>
    <n v="246000"/>
  </r>
  <r>
    <n v="4686"/>
    <s v="CA-2015-126347"/>
    <d v="2015-12-14T00:00:00"/>
    <x v="1"/>
    <x v="4"/>
    <x v="19"/>
    <x v="2"/>
    <x v="0"/>
    <s v="Ashley Jarboe"/>
    <x v="0"/>
    <x v="29"/>
    <n v="90045"/>
    <s v="TEC-AC-10003063"/>
    <x v="2"/>
    <s v="Accessories"/>
    <s v="Micro Innovations USB RF Wireless Keyboard with Mouse"/>
    <n v="100000"/>
    <x v="0"/>
    <x v="282"/>
    <n v="0"/>
    <n v="0"/>
    <n v="200000"/>
  </r>
  <r>
    <n v="4687"/>
    <s v="CA-2017-108756"/>
    <d v="2017-12-25T00:00:00"/>
    <x v="3"/>
    <x v="4"/>
    <x v="10"/>
    <x v="3"/>
    <x v="0"/>
    <s v="Patrick O'Donnell"/>
    <x v="0"/>
    <x v="22"/>
    <n v="7017"/>
    <s v="TEC-AC-10003237"/>
    <x v="2"/>
    <s v="Accessories"/>
    <s v="Memorex Micro Travel Drive 4 GB"/>
    <n v="51000"/>
    <x v="3"/>
    <x v="852"/>
    <n v="0"/>
    <n v="0"/>
    <n v="153000"/>
  </r>
  <r>
    <n v="4688"/>
    <s v="CA-2017-155362"/>
    <d v="2017-12-17T00:00:00"/>
    <x v="3"/>
    <x v="4"/>
    <x v="11"/>
    <x v="2"/>
    <x v="0"/>
    <s v="Dave Poirier"/>
    <x v="1"/>
    <x v="16"/>
    <n v="54703"/>
    <s v="OFF-ST-10001031"/>
    <x v="1"/>
    <s v="Storage"/>
    <s v="Adjustable Personal File Tote"/>
    <n v="82000"/>
    <x v="0"/>
    <x v="462"/>
    <n v="0"/>
    <n v="0"/>
    <n v="164000"/>
  </r>
  <r>
    <n v="4689"/>
    <s v="CA-2016-117625"/>
    <d v="2016-05-10T00:00:00"/>
    <x v="0"/>
    <x v="5"/>
    <x v="13"/>
    <x v="0"/>
    <x v="0"/>
    <s v="Gene McClure"/>
    <x v="0"/>
    <x v="27"/>
    <n v="60610"/>
    <s v="OFF-EN-10001535"/>
    <x v="1"/>
    <s v="Envelopes"/>
    <s v="Grip Seal Envelopes"/>
    <n v="8000"/>
    <x v="0"/>
    <x v="78"/>
    <n v="0.2"/>
    <n v="3200"/>
    <n v="12800"/>
  </r>
  <r>
    <n v="4690"/>
    <s v="CA-2014-154158"/>
    <d v="2014-12-23T00:00:00"/>
    <x v="2"/>
    <x v="4"/>
    <x v="27"/>
    <x v="1"/>
    <x v="4"/>
    <s v="Craig Carreira"/>
    <x v="0"/>
    <x v="23"/>
    <n v="33614"/>
    <s v="OFF-PA-10001295"/>
    <x v="1"/>
    <s v="Paper"/>
    <s v="Computer Printout Paper with Letter-Trim Perforations"/>
    <n v="107000"/>
    <x v="3"/>
    <x v="716"/>
    <n v="0.2"/>
    <n v="64200"/>
    <n v="256800"/>
  </r>
  <r>
    <n v="4691"/>
    <s v="CA-2017-100433"/>
    <d v="2017-08-11T00:00:00"/>
    <x v="3"/>
    <x v="6"/>
    <x v="2"/>
    <x v="0"/>
    <x v="0"/>
    <s v="Sanjit Jacobs"/>
    <x v="2"/>
    <x v="23"/>
    <n v="10009"/>
    <s v="OFF-PA-10003441"/>
    <x v="1"/>
    <s v="Paper"/>
    <s v="Xerox 226"/>
    <n v="59000"/>
    <x v="6"/>
    <x v="819"/>
    <n v="0"/>
    <n v="0"/>
    <n v="236000"/>
  </r>
  <r>
    <n v="4692"/>
    <s v="CA-2017-163097"/>
    <d v="2017-08-27T00:00:00"/>
    <x v="3"/>
    <x v="6"/>
    <x v="8"/>
    <x v="3"/>
    <x v="0"/>
    <s v="Sarah Foster"/>
    <x v="0"/>
    <x v="32"/>
    <n v="85204"/>
    <s v="FUR-FU-10004973"/>
    <x v="0"/>
    <s v="Furnishings"/>
    <s v="Flat Face Poster Frame"/>
    <n v="23000"/>
    <x v="7"/>
    <x v="399"/>
    <n v="0.2"/>
    <n v="36800"/>
    <n v="147200"/>
  </r>
  <r>
    <n v="4693"/>
    <s v="US-2017-127292"/>
    <d v="2017-01-19T00:00:00"/>
    <x v="3"/>
    <x v="9"/>
    <x v="12"/>
    <x v="0"/>
    <x v="4"/>
    <s v="Raymond Messe"/>
    <x v="0"/>
    <x v="33"/>
    <s v="05408"/>
    <s v="OFF-PA-10000157"/>
    <x v="1"/>
    <s v="Paper"/>
    <s v="Xerox 191"/>
    <n v="140000"/>
    <x v="6"/>
    <x v="843"/>
    <n v="0"/>
    <n v="0"/>
    <n v="560000"/>
  </r>
  <r>
    <n v="4694"/>
    <s v="CA-2015-163734"/>
    <d v="2015-06-19T00:00:00"/>
    <x v="1"/>
    <x v="1"/>
    <x v="12"/>
    <x v="1"/>
    <x v="4"/>
    <s v="Katherine Murray"/>
    <x v="2"/>
    <x v="26"/>
    <n v="77070"/>
    <s v="OFF-ST-10003692"/>
    <x v="1"/>
    <s v="Storage"/>
    <s v="Recycled Steel Personal File for Hanging File Folders"/>
    <n v="229000"/>
    <x v="1"/>
    <x v="527"/>
    <n v="0.2"/>
    <n v="229000"/>
    <n v="916000"/>
  </r>
  <r>
    <n v="4695"/>
    <s v="CA-2017-162474"/>
    <d v="2017-03-13T00:00:00"/>
    <x v="3"/>
    <x v="10"/>
    <x v="7"/>
    <x v="0"/>
    <x v="3"/>
    <s v="Frank Hawley"/>
    <x v="1"/>
    <x v="23"/>
    <n v="60505"/>
    <s v="TEC-PH-10004700"/>
    <x v="2"/>
    <s v="Phones"/>
    <s v="PowerGen Dual USB Car Charger"/>
    <n v="10000"/>
    <x v="8"/>
    <x v="151"/>
    <n v="0.2"/>
    <n v="2000"/>
    <n v="8000"/>
  </r>
  <r>
    <n v="4696"/>
    <s v="CA-2015-130848"/>
    <d v="2015-10-25T00:00:00"/>
    <x v="1"/>
    <x v="2"/>
    <x v="10"/>
    <x v="2"/>
    <x v="0"/>
    <s v="Deirdre Greer"/>
    <x v="1"/>
    <x v="4"/>
    <n v="80219"/>
    <s v="FUR-CH-10000422"/>
    <x v="0"/>
    <s v="Chairs"/>
    <s v="Global Highback Leather Tilter in Burgundy"/>
    <n v="91000"/>
    <x v="7"/>
    <x v="651"/>
    <n v="0.2"/>
    <n v="145600"/>
    <n v="582400"/>
  </r>
  <r>
    <n v="4697"/>
    <s v="CA-2014-125997"/>
    <d v="2014-09-20T00:00:00"/>
    <x v="2"/>
    <x v="8"/>
    <x v="14"/>
    <x v="3"/>
    <x v="0"/>
    <s v="Mitch Webber"/>
    <x v="0"/>
    <x v="31"/>
    <n v="10011"/>
    <s v="TEC-PH-10003484"/>
    <x v="2"/>
    <s v="Phones"/>
    <s v="Ooma Telo VoIP Home Phone System"/>
    <n v="378000"/>
    <x v="1"/>
    <x v="1177"/>
    <n v="0"/>
    <n v="0"/>
    <n v="1890000"/>
  </r>
  <r>
    <n v="4698"/>
    <s v="CA-2016-103128"/>
    <d v="2016-11-11T00:00:00"/>
    <x v="0"/>
    <x v="0"/>
    <x v="2"/>
    <x v="1"/>
    <x v="0"/>
    <s v="Sung Chung"/>
    <x v="0"/>
    <x v="17"/>
    <n v="60004"/>
    <s v="OFF-AR-10003394"/>
    <x v="1"/>
    <s v="Art"/>
    <s v="Newell 332"/>
    <n v="9000"/>
    <x v="4"/>
    <x v="117"/>
    <n v="0.2"/>
    <n v="10800"/>
    <n v="43200"/>
  </r>
  <r>
    <n v="4699"/>
    <s v="CA-2015-167696"/>
    <d v="2015-09-16T00:00:00"/>
    <x v="1"/>
    <x v="8"/>
    <x v="9"/>
    <x v="4"/>
    <x v="4"/>
    <s v="Bradley Drucker"/>
    <x v="0"/>
    <x v="33"/>
    <n v="23602"/>
    <s v="OFF-EN-10001539"/>
    <x v="1"/>
    <s v="Envelopes"/>
    <s v="Staple envelope"/>
    <n v="25000"/>
    <x v="6"/>
    <x v="34"/>
    <n v="0"/>
    <n v="0"/>
    <n v="100000"/>
  </r>
  <r>
    <n v="4700"/>
    <s v="CA-2014-159814"/>
    <d v="2014-06-24T00:00:00"/>
    <x v="2"/>
    <x v="1"/>
    <x v="16"/>
    <x v="1"/>
    <x v="3"/>
    <s v="Liz Pelletier"/>
    <x v="0"/>
    <x v="29"/>
    <n v="85705"/>
    <s v="FUR-FU-10001731"/>
    <x v="0"/>
    <s v="Furnishings"/>
    <s v="Acrylic Self-Standing Desk Frames"/>
    <n v="9000"/>
    <x v="0"/>
    <x v="9"/>
    <n v="0.2"/>
    <n v="3600"/>
    <n v="14400"/>
  </r>
  <r>
    <n v="4701"/>
    <s v="CA-2016-105459"/>
    <d v="2016-08-12T00:00:00"/>
    <x v="0"/>
    <x v="6"/>
    <x v="1"/>
    <x v="3"/>
    <x v="0"/>
    <s v="Nora Preis"/>
    <x v="0"/>
    <x v="19"/>
    <n v="10024"/>
    <s v="FUR-TA-10001095"/>
    <x v="0"/>
    <s v="Tables"/>
    <s v="Chromcraft Round Conference Tables"/>
    <n v="384000"/>
    <x v="0"/>
    <x v="142"/>
    <n v="0.4"/>
    <n v="307200"/>
    <n v="460800"/>
  </r>
  <r>
    <n v="4702"/>
    <s v="CA-2017-141663"/>
    <d v="2017-04-13T00:00:00"/>
    <x v="3"/>
    <x v="3"/>
    <x v="7"/>
    <x v="2"/>
    <x v="0"/>
    <s v="Dave Poirier"/>
    <x v="1"/>
    <x v="34"/>
    <n v="19134"/>
    <s v="OFF-FA-10004076"/>
    <x v="1"/>
    <s v="Fasteners"/>
    <s v="Translucent Push Pins by OIC"/>
    <n v="8000"/>
    <x v="1"/>
    <x v="144"/>
    <n v="0.2"/>
    <n v="8000"/>
    <n v="32000"/>
  </r>
  <r>
    <n v="4703"/>
    <s v="CA-2014-152618"/>
    <d v="2014-03-14T00:00:00"/>
    <x v="2"/>
    <x v="10"/>
    <x v="19"/>
    <x v="2"/>
    <x v="4"/>
    <s v="Rick Bensley"/>
    <x v="2"/>
    <x v="26"/>
    <n v="60653"/>
    <s v="TEC-MA-10003626"/>
    <x v="2"/>
    <s v="Machines"/>
    <s v="Hewlett-Packard Deskjet 6540 Color Inkjet Printer"/>
    <n v="822000"/>
    <x v="0"/>
    <x v="909"/>
    <n v="0.3"/>
    <n v="493200"/>
    <n v="1150800"/>
  </r>
  <r>
    <n v="4704"/>
    <s v="CA-2017-162789"/>
    <d v="2017-09-22T00:00:00"/>
    <x v="3"/>
    <x v="8"/>
    <x v="6"/>
    <x v="0"/>
    <x v="4"/>
    <s v="Logan Currie"/>
    <x v="0"/>
    <x v="20"/>
    <n v="10035"/>
    <s v="TEC-AC-10002842"/>
    <x v="2"/>
    <s v="Accessories"/>
    <s v="WD My Passport Ultra 2TB Portable External Hard Drive"/>
    <n v="595000"/>
    <x v="5"/>
    <x v="1192"/>
    <n v="0"/>
    <n v="0"/>
    <n v="5355000"/>
  </r>
  <r>
    <n v="4705"/>
    <s v="US-2017-110149"/>
    <d v="2017-12-10T00:00:00"/>
    <x v="3"/>
    <x v="4"/>
    <x v="13"/>
    <x v="3"/>
    <x v="1"/>
    <s v="William Brown"/>
    <x v="0"/>
    <x v="21"/>
    <n v="19143"/>
    <s v="OFF-BI-10000014"/>
    <x v="1"/>
    <s v="Binders"/>
    <s v="Heavy-Duty E-Z-D Binders"/>
    <n v="18000"/>
    <x v="8"/>
    <x v="9"/>
    <n v="0.7"/>
    <n v="12600"/>
    <n v="5400"/>
  </r>
  <r>
    <n v="4706"/>
    <s v="CA-2016-108959"/>
    <d v="2016-03-10T00:00:00"/>
    <x v="0"/>
    <x v="10"/>
    <x v="13"/>
    <x v="1"/>
    <x v="0"/>
    <s v="Maya Herman"/>
    <x v="1"/>
    <x v="17"/>
    <n v="85301"/>
    <s v="OFF-ST-10001272"/>
    <x v="1"/>
    <s v="Storage"/>
    <s v="Mini 13-1/2 Capacity Data Binder Rack, Pearl"/>
    <n v="105000"/>
    <x v="8"/>
    <x v="82"/>
    <n v="0.2"/>
    <n v="21000"/>
    <n v="84000"/>
  </r>
  <r>
    <n v="4707"/>
    <s v="CA-2015-164777"/>
    <d v="2015-01-27T00:00:00"/>
    <x v="1"/>
    <x v="9"/>
    <x v="8"/>
    <x v="2"/>
    <x v="0"/>
    <s v="Sean Christensen"/>
    <x v="0"/>
    <x v="35"/>
    <n v="90036"/>
    <s v="FUR-CH-10002024"/>
    <x v="0"/>
    <s v="Chairs"/>
    <s v="HON 5400 Series Task Chairs for Big and Tall"/>
    <n v="1122000"/>
    <x v="1"/>
    <x v="885"/>
    <n v="0.2"/>
    <n v="1122000"/>
    <n v="4488000"/>
  </r>
  <r>
    <n v="4708"/>
    <s v="CA-2016-132017"/>
    <d v="2016-09-26T00:00:00"/>
    <x v="0"/>
    <x v="8"/>
    <x v="20"/>
    <x v="2"/>
    <x v="0"/>
    <s v="Matt Hagelstein"/>
    <x v="1"/>
    <x v="22"/>
    <n v="77041"/>
    <s v="OFF-BI-10004001"/>
    <x v="1"/>
    <s v="Binders"/>
    <s v="GBC Recycled VeloBinder Covers"/>
    <n v="28000"/>
    <x v="0"/>
    <x v="71"/>
    <n v="0.8"/>
    <n v="44800"/>
    <n v="11200"/>
  </r>
  <r>
    <n v="4709"/>
    <s v="CA-2015-127824"/>
    <d v="2015-10-18T00:00:00"/>
    <x v="1"/>
    <x v="2"/>
    <x v="15"/>
    <x v="1"/>
    <x v="0"/>
    <s v="John Castell"/>
    <x v="0"/>
    <x v="5"/>
    <n v="98115"/>
    <s v="TEC-PH-10004094"/>
    <x v="2"/>
    <s v="Phones"/>
    <s v="Motorola L703CM"/>
    <n v="624000"/>
    <x v="0"/>
    <x v="1216"/>
    <n v="0.2"/>
    <n v="249600"/>
    <n v="998400"/>
  </r>
  <r>
    <n v="4710"/>
    <s v="CA-2014-148285"/>
    <d v="2014-10-27T00:00:00"/>
    <x v="2"/>
    <x v="2"/>
    <x v="8"/>
    <x v="2"/>
    <x v="0"/>
    <s v="Ross DeVincentis"/>
    <x v="2"/>
    <x v="25"/>
    <n v="28314"/>
    <s v="OFF-PA-10001166"/>
    <x v="1"/>
    <s v="Paper"/>
    <s v="Xerox 2"/>
    <n v="16000"/>
    <x v="0"/>
    <x v="276"/>
    <n v="0.2"/>
    <n v="6400"/>
    <n v="25600"/>
  </r>
  <r>
    <n v="4711"/>
    <s v="CA-2017-152926"/>
    <d v="2017-10-02T00:00:00"/>
    <x v="3"/>
    <x v="2"/>
    <x v="28"/>
    <x v="0"/>
    <x v="0"/>
    <s v="Steve Chapman"/>
    <x v="1"/>
    <x v="21"/>
    <n v="77041"/>
    <s v="OFF-AP-10004708"/>
    <x v="1"/>
    <s v="Appliances"/>
    <s v="Fellowes Superior 10 Outlet Split Surge Protector"/>
    <n v="77000"/>
    <x v="0"/>
    <x v="202"/>
    <n v="0.8"/>
    <n v="123200"/>
    <n v="30800"/>
  </r>
  <r>
    <n v="4712"/>
    <s v="CA-2014-145254"/>
    <d v="2014-07-23T00:00:00"/>
    <x v="2"/>
    <x v="7"/>
    <x v="27"/>
    <x v="2"/>
    <x v="4"/>
    <s v="Nick Crebassa"/>
    <x v="1"/>
    <x v="32"/>
    <n v="94122"/>
    <s v="TEC-PH-10000441"/>
    <x v="2"/>
    <s v="Phones"/>
    <s v="VTech DS6151"/>
    <n v="202000"/>
    <x v="4"/>
    <x v="1139"/>
    <n v="0.2"/>
    <n v="242400"/>
    <n v="969600"/>
  </r>
  <r>
    <n v="4713"/>
    <s v="CA-2014-116246"/>
    <d v="2014-09-12T00:00:00"/>
    <x v="2"/>
    <x v="8"/>
    <x v="1"/>
    <x v="3"/>
    <x v="4"/>
    <s v="Luke Weiss"/>
    <x v="0"/>
    <x v="33"/>
    <n v="10035"/>
    <s v="FUR-CH-10002024"/>
    <x v="0"/>
    <s v="Chairs"/>
    <s v="HON 5400 Series Task Chairs for Big and Tall"/>
    <n v="1122000"/>
    <x v="4"/>
    <x v="1217"/>
    <n v="0.1"/>
    <n v="673200"/>
    <n v="6058800"/>
  </r>
  <r>
    <n v="4714"/>
    <s v="CA-2016-160479"/>
    <d v="2016-09-15T00:00:00"/>
    <x v="0"/>
    <x v="8"/>
    <x v="4"/>
    <x v="2"/>
    <x v="0"/>
    <s v="Angele Hood"/>
    <x v="0"/>
    <x v="29"/>
    <n v="98105"/>
    <s v="OFF-AR-10002445"/>
    <x v="1"/>
    <s v="Art"/>
    <s v="SANFORD Major Accent Highlighters"/>
    <n v="12000"/>
    <x v="1"/>
    <x v="31"/>
    <n v="0"/>
    <n v="0"/>
    <n v="60000"/>
  </r>
  <r>
    <n v="4715"/>
    <s v="CA-2014-167486"/>
    <d v="2014-11-27T00:00:00"/>
    <x v="2"/>
    <x v="0"/>
    <x v="8"/>
    <x v="1"/>
    <x v="0"/>
    <s v="Jack O'Briant"/>
    <x v="1"/>
    <x v="36"/>
    <n v="14215"/>
    <s v="FUR-FU-10003268"/>
    <x v="0"/>
    <s v="Furnishings"/>
    <s v="Eldon Radial Chair Mat for Low to Medium Pile Carpets"/>
    <n v="200000"/>
    <x v="1"/>
    <x v="493"/>
    <n v="0"/>
    <n v="0"/>
    <n v="1000000"/>
  </r>
  <r>
    <n v="4716"/>
    <s v="CA-2014-152100"/>
    <d v="2014-05-11T00:00:00"/>
    <x v="2"/>
    <x v="5"/>
    <x v="2"/>
    <x v="1"/>
    <x v="0"/>
    <s v="Victoria Wilson"/>
    <x v="1"/>
    <x v="1"/>
    <n v="77340"/>
    <s v="FUR-CH-10000015"/>
    <x v="0"/>
    <s v="Chairs"/>
    <s v="Hon Multipurpose Stacking Arm Chairs"/>
    <n v="867000"/>
    <x v="7"/>
    <x v="1218"/>
    <n v="0.3"/>
    <n v="2080800"/>
    <n v="4855200"/>
  </r>
  <r>
    <n v="4717"/>
    <s v="CA-2015-166219"/>
    <d v="2015-08-28T00:00:00"/>
    <x v="1"/>
    <x v="6"/>
    <x v="22"/>
    <x v="0"/>
    <x v="3"/>
    <s v="Ben Peterman"/>
    <x v="1"/>
    <x v="23"/>
    <n v="75081"/>
    <s v="TEC-PH-10004165"/>
    <x v="2"/>
    <s v="Phones"/>
    <s v="Mitel MiVoice 5330e IP Phone"/>
    <n v="1100000"/>
    <x v="1"/>
    <x v="1219"/>
    <n v="0.2"/>
    <n v="1100000"/>
    <n v="4400000"/>
  </r>
  <r>
    <n v="4718"/>
    <s v="CA-2015-111864"/>
    <d v="2015-06-19T00:00:00"/>
    <x v="1"/>
    <x v="1"/>
    <x v="12"/>
    <x v="3"/>
    <x v="0"/>
    <s v="Paul Prost"/>
    <x v="2"/>
    <x v="18"/>
    <n v="19134"/>
    <s v="OFF-LA-10004677"/>
    <x v="1"/>
    <s v="Labels"/>
    <s v="Self-Adhesive Address Labels for Typewriters with Dispenser Box"/>
    <n v="21000"/>
    <x v="0"/>
    <x v="90"/>
    <n v="0.2"/>
    <n v="8400"/>
    <n v="33600"/>
  </r>
  <r>
    <n v="4719"/>
    <s v="CA-2015-119627"/>
    <d v="2015-08-17T00:00:00"/>
    <x v="1"/>
    <x v="6"/>
    <x v="11"/>
    <x v="3"/>
    <x v="0"/>
    <s v="Steven Cartwright"/>
    <x v="0"/>
    <x v="35"/>
    <n v="85345"/>
    <s v="TEC-AC-10002217"/>
    <x v="2"/>
    <s v="Accessories"/>
    <s v="Imation Clip USB flash drive - 8 GB"/>
    <n v="38000"/>
    <x v="0"/>
    <x v="554"/>
    <n v="0.2"/>
    <n v="15200"/>
    <n v="60800"/>
  </r>
  <r>
    <n v="4720"/>
    <s v="CA-2015-160787"/>
    <d v="2015-09-25T00:00:00"/>
    <x v="1"/>
    <x v="8"/>
    <x v="10"/>
    <x v="2"/>
    <x v="3"/>
    <s v="Bryan Mills"/>
    <x v="0"/>
    <x v="15"/>
    <n v="19143"/>
    <s v="OFF-BI-10003712"/>
    <x v="1"/>
    <s v="Binders"/>
    <s v="Acco Pressboard Covers with Storage Hooks, 14 7/8&quot; x 11&quot;, Light Blue"/>
    <n v="6000"/>
    <x v="0"/>
    <x v="92"/>
    <n v="0.7"/>
    <n v="8400"/>
    <n v="3600"/>
  </r>
  <r>
    <n v="4721"/>
    <s v="CA-2017-107853"/>
    <d v="2017-05-26T00:00:00"/>
    <x v="3"/>
    <x v="5"/>
    <x v="20"/>
    <x v="0"/>
    <x v="0"/>
    <s v="Carlos Daly"/>
    <x v="0"/>
    <x v="7"/>
    <n v="92054"/>
    <s v="OFF-PA-10000520"/>
    <x v="1"/>
    <s v="Paper"/>
    <s v="Xerox 201"/>
    <n v="11000"/>
    <x v="0"/>
    <x v="96"/>
    <n v="0"/>
    <n v="0"/>
    <n v="22000"/>
  </r>
  <r>
    <n v="4722"/>
    <s v="CA-2017-126144"/>
    <d v="2017-07-31T00:00:00"/>
    <x v="3"/>
    <x v="7"/>
    <x v="23"/>
    <x v="1"/>
    <x v="0"/>
    <s v="Greg Matthias"/>
    <x v="0"/>
    <x v="25"/>
    <n v="19134"/>
    <s v="TEC-PH-10001079"/>
    <x v="2"/>
    <s v="Phones"/>
    <s v="Polycom SoundPoint Pro SE-225 Corded phone"/>
    <n v="833000"/>
    <x v="6"/>
    <x v="719"/>
    <n v="0.4"/>
    <n v="1332800"/>
    <n v="1999200"/>
  </r>
  <r>
    <n v="4723"/>
    <s v="US-2014-154655"/>
    <d v="2014-10-12T00:00:00"/>
    <x v="2"/>
    <x v="2"/>
    <x v="1"/>
    <x v="2"/>
    <x v="0"/>
    <s v="Barry Pond"/>
    <x v="1"/>
    <x v="22"/>
    <n v="60623"/>
    <s v="OFF-SU-10000898"/>
    <x v="1"/>
    <s v="Supplies"/>
    <s v="Acme Hot Forged Carbon Steel Scissors with Nickel-Plated Handles, 3 7/8&quot; Cut, 8&quot;L"/>
    <n v="70000"/>
    <x v="0"/>
    <x v="10"/>
    <n v="0.2"/>
    <n v="28000"/>
    <n v="112000"/>
  </r>
  <r>
    <n v="4724"/>
    <s v="CA-2014-100391"/>
    <d v="2014-05-25T00:00:00"/>
    <x v="2"/>
    <x v="5"/>
    <x v="10"/>
    <x v="2"/>
    <x v="0"/>
    <s v="Barry Weirich"/>
    <x v="0"/>
    <x v="0"/>
    <n v="10035"/>
    <s v="OFF-PA-10001471"/>
    <x v="1"/>
    <s v="Paper"/>
    <s v="Strathmore Photo Frame Cards"/>
    <n v="22000"/>
    <x v="0"/>
    <x v="181"/>
    <n v="0"/>
    <n v="0"/>
    <n v="44000"/>
  </r>
  <r>
    <n v="4725"/>
    <s v="CA-2014-165477"/>
    <d v="2014-12-29T00:00:00"/>
    <x v="2"/>
    <x v="4"/>
    <x v="25"/>
    <x v="1"/>
    <x v="0"/>
    <s v="Ricardo Emerson"/>
    <x v="0"/>
    <x v="24"/>
    <n v="44240"/>
    <s v="OFF-AP-10003281"/>
    <x v="1"/>
    <s v="Appliances"/>
    <s v="Acco 6 Outlet Guardian Standard Surge Suppressor"/>
    <n v="37000"/>
    <x v="1"/>
    <x v="620"/>
    <n v="0.2"/>
    <n v="37000"/>
    <n v="148000"/>
  </r>
  <r>
    <n v="4726"/>
    <s v="CA-2017-165904"/>
    <d v="2017-04-07T00:00:00"/>
    <x v="3"/>
    <x v="3"/>
    <x v="29"/>
    <x v="3"/>
    <x v="0"/>
    <s v="Hallie Redmond"/>
    <x v="2"/>
    <x v="23"/>
    <n v="32216"/>
    <s v="OFF-AR-10003156"/>
    <x v="1"/>
    <s v="Art"/>
    <s v="50 Colored Long Pencils"/>
    <n v="11000"/>
    <x v="0"/>
    <x v="96"/>
    <n v="0.2"/>
    <n v="4400"/>
    <n v="17600"/>
  </r>
  <r>
    <n v="4727"/>
    <s v="CA-2015-104052"/>
    <d v="2015-03-01T00:00:00"/>
    <x v="1"/>
    <x v="10"/>
    <x v="26"/>
    <x v="1"/>
    <x v="0"/>
    <s v="Tracy Poddar"/>
    <x v="1"/>
    <x v="28"/>
    <n v="75019"/>
    <s v="TEC-PH-10003215"/>
    <x v="2"/>
    <s v="Phones"/>
    <s v="Jackery Bar Premium Fast-charging Portable Charger"/>
    <n v="96000"/>
    <x v="6"/>
    <x v="227"/>
    <n v="0.2"/>
    <n v="76800"/>
    <n v="307200"/>
  </r>
  <r>
    <n v="4728"/>
    <s v="CA-2015-168277"/>
    <d v="2015-05-29T00:00:00"/>
    <x v="1"/>
    <x v="5"/>
    <x v="25"/>
    <x v="2"/>
    <x v="4"/>
    <s v="Karl Braun"/>
    <x v="0"/>
    <x v="3"/>
    <n v="46203"/>
    <s v="OFF-LA-10004484"/>
    <x v="1"/>
    <s v="Labels"/>
    <s v="Avery 476"/>
    <n v="13000"/>
    <x v="3"/>
    <x v="136"/>
    <n v="0"/>
    <n v="0"/>
    <n v="39000"/>
  </r>
  <r>
    <n v="4729"/>
    <s v="CA-2016-158617"/>
    <d v="2016-09-22T00:00:00"/>
    <x v="0"/>
    <x v="8"/>
    <x v="6"/>
    <x v="1"/>
    <x v="0"/>
    <s v="Anna Chung"/>
    <x v="0"/>
    <x v="15"/>
    <n v="46226"/>
    <s v="OFF-PA-10002245"/>
    <x v="1"/>
    <s v="Paper"/>
    <s v="Xerox 1895"/>
    <n v="10000"/>
    <x v="4"/>
    <x v="31"/>
    <n v="0"/>
    <n v="0"/>
    <n v="60000"/>
  </r>
  <r>
    <n v="4730"/>
    <s v="CA-2017-136882"/>
    <d v="2017-05-27T00:00:00"/>
    <x v="3"/>
    <x v="5"/>
    <x v="8"/>
    <x v="1"/>
    <x v="0"/>
    <s v="Duane Noonan"/>
    <x v="0"/>
    <x v="10"/>
    <n v="74133"/>
    <s v="FUR-FU-10003664"/>
    <x v="0"/>
    <s v="Furnishings"/>
    <s v="Electrix Architect's Clamp-On Swing Arm Lamp, Black"/>
    <n v="573000"/>
    <x v="1"/>
    <x v="1220"/>
    <n v="0"/>
    <n v="0"/>
    <n v="2865000"/>
  </r>
  <r>
    <n v="4731"/>
    <s v="US-2016-148957"/>
    <d v="2016-09-17T00:00:00"/>
    <x v="0"/>
    <x v="8"/>
    <x v="11"/>
    <x v="0"/>
    <x v="4"/>
    <s v="Chuck Clark"/>
    <x v="2"/>
    <x v="4"/>
    <n v="98052"/>
    <s v="OFF-LA-10002195"/>
    <x v="1"/>
    <s v="Labels"/>
    <s v="Avery 481"/>
    <n v="22000"/>
    <x v="6"/>
    <x v="340"/>
    <n v="0"/>
    <n v="0"/>
    <n v="88000"/>
  </r>
  <r>
    <n v="4732"/>
    <s v="CA-2014-140032"/>
    <d v="2014-09-08T00:00:00"/>
    <x v="2"/>
    <x v="8"/>
    <x v="0"/>
    <x v="1"/>
    <x v="4"/>
    <s v="Toby Swindell"/>
    <x v="0"/>
    <x v="6"/>
    <n v="94109"/>
    <s v="OFF-BI-10000822"/>
    <x v="1"/>
    <s v="Binders"/>
    <s v="Acco PRESSTEX Data Binder with Storage Hooks, Light Blue, 9 1/2&quot; X 11&quot;"/>
    <n v="18000"/>
    <x v="0"/>
    <x v="239"/>
    <n v="0.2"/>
    <n v="7200"/>
    <n v="28800"/>
  </r>
  <r>
    <n v="4733"/>
    <s v="CA-2017-145506"/>
    <d v="2017-06-03T00:00:00"/>
    <x v="3"/>
    <x v="1"/>
    <x v="21"/>
    <x v="0"/>
    <x v="0"/>
    <s v="Meg O'Connel"/>
    <x v="2"/>
    <x v="18"/>
    <n v="99207"/>
    <s v="OFF-ST-10004963"/>
    <x v="1"/>
    <s v="Storage"/>
    <s v="Eldon Gobal File Keepers"/>
    <n v="37000"/>
    <x v="5"/>
    <x v="1221"/>
    <n v="0"/>
    <n v="0"/>
    <n v="333000"/>
  </r>
  <r>
    <n v="4734"/>
    <s v="CA-2015-129546"/>
    <d v="2015-09-28T00:00:00"/>
    <x v="1"/>
    <x v="8"/>
    <x v="22"/>
    <x v="1"/>
    <x v="0"/>
    <s v="Roy Phan"/>
    <x v="1"/>
    <x v="35"/>
    <n v="90032"/>
    <s v="OFF-AP-10002495"/>
    <x v="1"/>
    <s v="Appliances"/>
    <s v="Acco Smartsocket Table Surge Protector, 6 Color-Coded Adapter Outlets"/>
    <n v="100000"/>
    <x v="3"/>
    <x v="58"/>
    <n v="0"/>
    <n v="0"/>
    <n v="300000"/>
  </r>
  <r>
    <n v="4735"/>
    <s v="CA-2016-140977"/>
    <d v="2016-06-16T00:00:00"/>
    <x v="0"/>
    <x v="1"/>
    <x v="9"/>
    <x v="0"/>
    <x v="0"/>
    <s v="James Lanier"/>
    <x v="2"/>
    <x v="12"/>
    <n v="37421"/>
    <s v="TEC-MA-10003493"/>
    <x v="2"/>
    <s v="Machines"/>
    <s v="Penpower WorldCard Pro Card Scanner"/>
    <n v="92000"/>
    <x v="8"/>
    <x v="21"/>
    <n v="0.5"/>
    <n v="46000"/>
    <n v="46000"/>
  </r>
  <r>
    <n v="4736"/>
    <s v="CA-2017-151855"/>
    <d v="2017-05-27T00:00:00"/>
    <x v="3"/>
    <x v="5"/>
    <x v="8"/>
    <x v="2"/>
    <x v="4"/>
    <s v="Bart Watters"/>
    <x v="1"/>
    <x v="19"/>
    <n v="27405"/>
    <s v="TEC-AC-10002380"/>
    <x v="2"/>
    <s v="Accessories"/>
    <s v="Sony 8GB Class 10 Micro SDHC R40 Memory Card"/>
    <n v="28000"/>
    <x v="3"/>
    <x v="51"/>
    <n v="0.2"/>
    <n v="16800"/>
    <n v="67200"/>
  </r>
  <r>
    <n v="4737"/>
    <s v="CA-2014-138240"/>
    <d v="2014-10-09T00:00:00"/>
    <x v="2"/>
    <x v="2"/>
    <x v="3"/>
    <x v="0"/>
    <x v="0"/>
    <s v="Shirley Jackson"/>
    <x v="0"/>
    <x v="21"/>
    <n v="94122"/>
    <s v="OFF-AR-10002135"/>
    <x v="1"/>
    <s v="Art"/>
    <s v="Boston Heavy-Duty Trimline Electric Pencil Sharpeners"/>
    <n v="386000"/>
    <x v="3"/>
    <x v="1222"/>
    <n v="0"/>
    <n v="0"/>
    <n v="1158000"/>
  </r>
  <r>
    <n v="4738"/>
    <s v="CA-2014-101833"/>
    <d v="2014-11-17T00:00:00"/>
    <x v="2"/>
    <x v="0"/>
    <x v="11"/>
    <x v="3"/>
    <x v="0"/>
    <s v="Frank Gastineau"/>
    <x v="2"/>
    <x v="32"/>
    <n v="10024"/>
    <s v="OFF-PA-10003591"/>
    <x v="1"/>
    <s v="Paper"/>
    <s v="Southworth 100% Cotton The Best Paper"/>
    <n v="35000"/>
    <x v="3"/>
    <x v="82"/>
    <n v="0"/>
    <n v="0"/>
    <n v="105000"/>
  </r>
  <r>
    <n v="4739"/>
    <s v="CA-2014-100867"/>
    <d v="2014-10-19T00:00:00"/>
    <x v="2"/>
    <x v="2"/>
    <x v="12"/>
    <x v="1"/>
    <x v="4"/>
    <s v="Eugene Hildebrand"/>
    <x v="2"/>
    <x v="9"/>
    <n v="90712"/>
    <s v="TEC-PH-10004922"/>
    <x v="2"/>
    <s v="Phones"/>
    <s v="RCA Visys Integrated PBX 8-Line Router"/>
    <n v="161000"/>
    <x v="4"/>
    <x v="513"/>
    <n v="0.2"/>
    <n v="193200"/>
    <n v="772800"/>
  </r>
  <r>
    <n v="4740"/>
    <s v="US-2017-109610"/>
    <d v="2017-11-25T00:00:00"/>
    <x v="3"/>
    <x v="0"/>
    <x v="10"/>
    <x v="3"/>
    <x v="4"/>
    <s v="Brendan Sweed"/>
    <x v="1"/>
    <x v="5"/>
    <n v="40214"/>
    <s v="FUR-CH-10001854"/>
    <x v="0"/>
    <s v="Chairs"/>
    <s v="Office Star - Professional Matrix Back Chair with 2-to-1 Synchro Tilt and Mesh Fabric Seat"/>
    <n v="2808000"/>
    <x v="0"/>
    <x v="991"/>
    <n v="0"/>
    <n v="0"/>
    <n v="5616000"/>
  </r>
  <r>
    <n v="4741"/>
    <s v="CA-2014-156545"/>
    <d v="2014-02-27T00:00:00"/>
    <x v="2"/>
    <x v="11"/>
    <x v="8"/>
    <x v="0"/>
    <x v="0"/>
    <s v="Joy Smith"/>
    <x v="0"/>
    <x v="35"/>
    <n v="43229"/>
    <s v="OFF-AR-10003560"/>
    <x v="1"/>
    <s v="Art"/>
    <s v="Zebra Zazzle Fluorescent Highlighters"/>
    <n v="20000"/>
    <x v="6"/>
    <x v="191"/>
    <n v="0.2"/>
    <n v="16000"/>
    <n v="64000"/>
  </r>
  <r>
    <n v="4742"/>
    <s v="CA-2014-109127"/>
    <d v="2014-12-21T00:00:00"/>
    <x v="2"/>
    <x v="4"/>
    <x v="30"/>
    <x v="2"/>
    <x v="4"/>
    <s v="John Castell"/>
    <x v="0"/>
    <x v="28"/>
    <n v="19711"/>
    <s v="OFF-LA-10004409"/>
    <x v="1"/>
    <s v="Labels"/>
    <s v="Avery 492"/>
    <n v="18000"/>
    <x v="4"/>
    <x v="138"/>
    <n v="0"/>
    <n v="0"/>
    <n v="108000"/>
  </r>
  <r>
    <n v="4743"/>
    <s v="CA-2016-126858"/>
    <d v="2016-11-19T00:00:00"/>
    <x v="0"/>
    <x v="0"/>
    <x v="12"/>
    <x v="1"/>
    <x v="4"/>
    <s v="Janet Molinari"/>
    <x v="1"/>
    <x v="9"/>
    <n v="98115"/>
    <s v="FUR-FU-10000448"/>
    <x v="0"/>
    <s v="Furnishings"/>
    <s v="Tenex Chairmats For Use With Carpeted Floors"/>
    <n v="48000"/>
    <x v="0"/>
    <x v="47"/>
    <n v="0"/>
    <n v="0"/>
    <n v="96000"/>
  </r>
  <r>
    <n v="4744"/>
    <s v="CA-2017-102925"/>
    <d v="2017-11-05T00:00:00"/>
    <x v="3"/>
    <x v="0"/>
    <x v="5"/>
    <x v="2"/>
    <x v="0"/>
    <s v="Christina DeMoss"/>
    <x v="0"/>
    <x v="30"/>
    <n v="10024"/>
    <s v="OFF-BI-10002735"/>
    <x v="1"/>
    <s v="Binders"/>
    <s v="GBC Prestige Therm-A-Bind Covers"/>
    <n v="55000"/>
    <x v="4"/>
    <x v="589"/>
    <n v="0.2"/>
    <n v="66000"/>
    <n v="264000"/>
  </r>
  <r>
    <n v="4745"/>
    <s v="CA-2015-100818"/>
    <d v="2015-05-31T00:00:00"/>
    <x v="1"/>
    <x v="5"/>
    <x v="23"/>
    <x v="1"/>
    <x v="0"/>
    <s v="Janet Molinari"/>
    <x v="1"/>
    <x v="6"/>
    <n v="60653"/>
    <s v="OFF-LA-10000443"/>
    <x v="1"/>
    <s v="Labels"/>
    <s v="Avery 501"/>
    <n v="8000"/>
    <x v="0"/>
    <x v="78"/>
    <n v="0.2"/>
    <n v="3200"/>
    <n v="12800"/>
  </r>
  <r>
    <n v="4746"/>
    <s v="CA-2014-126193"/>
    <d v="2014-09-07T00:00:00"/>
    <x v="2"/>
    <x v="8"/>
    <x v="29"/>
    <x v="3"/>
    <x v="0"/>
    <s v="Shahid Shariari"/>
    <x v="0"/>
    <x v="31"/>
    <n v="60543"/>
    <s v="OFF-FA-10000936"/>
    <x v="1"/>
    <s v="Fasteners"/>
    <s v="Acco Hot Clips Clips to Go"/>
    <n v="11000"/>
    <x v="1"/>
    <x v="278"/>
    <n v="0.2"/>
    <n v="11000"/>
    <n v="44000"/>
  </r>
  <r>
    <n v="4747"/>
    <s v="CA-2017-150504"/>
    <d v="2017-11-06T00:00:00"/>
    <x v="3"/>
    <x v="0"/>
    <x v="24"/>
    <x v="2"/>
    <x v="0"/>
    <s v="Harry Greene"/>
    <x v="0"/>
    <x v="10"/>
    <n v="75220"/>
    <s v="OFF-ST-10000615"/>
    <x v="1"/>
    <s v="Storage"/>
    <s v="SimpliFile Personal File, Black Granite, 15w x 6-15/16d x 11-1/4h"/>
    <n v="91000"/>
    <x v="0"/>
    <x v="697"/>
    <n v="0.2"/>
    <n v="36400"/>
    <n v="145600"/>
  </r>
  <r>
    <n v="4748"/>
    <s v="CA-2015-158351"/>
    <d v="2015-06-20T00:00:00"/>
    <x v="1"/>
    <x v="1"/>
    <x v="14"/>
    <x v="0"/>
    <x v="0"/>
    <s v="Becky Castell"/>
    <x v="2"/>
    <x v="25"/>
    <n v="19134"/>
    <s v="TEC-AC-10001838"/>
    <x v="2"/>
    <s v="Accessories"/>
    <s v="Razer Tiamat Over Ear 7.1 Surround Sound PC Gaming Headset"/>
    <n v="600000"/>
    <x v="0"/>
    <x v="206"/>
    <n v="0.2"/>
    <n v="240000"/>
    <n v="960000"/>
  </r>
  <r>
    <n v="4749"/>
    <s v="CA-2014-122679"/>
    <d v="2014-07-22T00:00:00"/>
    <x v="2"/>
    <x v="7"/>
    <x v="6"/>
    <x v="0"/>
    <x v="0"/>
    <s v="Alejandro Ballentine"/>
    <x v="2"/>
    <x v="4"/>
    <n v="90008"/>
    <s v="OFF-AR-10004757"/>
    <x v="1"/>
    <s v="Art"/>
    <s v="Crayola Colored Pencils"/>
    <n v="3000"/>
    <x v="4"/>
    <x v="9"/>
    <n v="0"/>
    <n v="0"/>
    <n v="18000"/>
  </r>
  <r>
    <n v="4750"/>
    <s v="CA-2016-164770"/>
    <d v="2016-12-02T00:00:00"/>
    <x v="0"/>
    <x v="4"/>
    <x v="28"/>
    <x v="2"/>
    <x v="4"/>
    <s v="Muhammed Yedwab"/>
    <x v="1"/>
    <x v="12"/>
    <n v="77036"/>
    <s v="FUR-BO-10003893"/>
    <x v="0"/>
    <s v="Bookcases"/>
    <s v="Sauder Camden County Collection Library"/>
    <n v="587000"/>
    <x v="11"/>
    <x v="1223"/>
    <n v="0.32"/>
    <n v="1878400"/>
    <n v="3991600"/>
  </r>
  <r>
    <n v="4751"/>
    <s v="CA-2017-130505"/>
    <d v="2017-10-12T00:00:00"/>
    <x v="3"/>
    <x v="2"/>
    <x v="1"/>
    <x v="0"/>
    <x v="0"/>
    <s v="Natalie Fritzler"/>
    <x v="0"/>
    <x v="20"/>
    <n v="26003"/>
    <s v="FUR-TA-10001932"/>
    <x v="0"/>
    <s v="Tables"/>
    <s v="Chromcraft 48&quot; x 96&quot; Racetrack Double Pedestal Table"/>
    <n v="514000"/>
    <x v="3"/>
    <x v="746"/>
    <n v="0.3"/>
    <n v="462600"/>
    <n v="1079400"/>
  </r>
  <r>
    <n v="4752"/>
    <s v="US-2017-125213"/>
    <d v="2017-12-11T00:00:00"/>
    <x v="3"/>
    <x v="4"/>
    <x v="2"/>
    <x v="2"/>
    <x v="0"/>
    <s v="Nona Balk"/>
    <x v="1"/>
    <x v="10"/>
    <n v="7501"/>
    <s v="OFF-FA-10001561"/>
    <x v="1"/>
    <s v="Fasteners"/>
    <s v="Stockwell Push Pins"/>
    <n v="16000"/>
    <x v="3"/>
    <x v="4"/>
    <n v="0"/>
    <n v="0"/>
    <n v="48000"/>
  </r>
  <r>
    <n v="4753"/>
    <s v="CA-2015-156566"/>
    <d v="2015-10-01T00:00:00"/>
    <x v="1"/>
    <x v="2"/>
    <x v="26"/>
    <x v="2"/>
    <x v="1"/>
    <s v="Eric Murdock"/>
    <x v="0"/>
    <x v="29"/>
    <n v="97206"/>
    <s v="TEC-PH-10001817"/>
    <x v="2"/>
    <s v="Phones"/>
    <s v="Wilson Electronics DB Pro Signal Booster"/>
    <n v="860000"/>
    <x v="0"/>
    <x v="575"/>
    <n v="0.2"/>
    <n v="344000"/>
    <n v="1376000"/>
  </r>
  <r>
    <n v="4754"/>
    <s v="US-2016-102232"/>
    <d v="2016-08-05T00:00:00"/>
    <x v="0"/>
    <x v="6"/>
    <x v="5"/>
    <x v="1"/>
    <x v="0"/>
    <s v="Maureen Fritzler"/>
    <x v="1"/>
    <x v="20"/>
    <n v="35810"/>
    <s v="OFF-AR-10000538"/>
    <x v="1"/>
    <s v="Art"/>
    <s v="Boston Model 1800 Electric Pencil Sharpener, Gray"/>
    <n v="68000"/>
    <x v="2"/>
    <x v="1224"/>
    <n v="0"/>
    <n v="0"/>
    <n v="476000"/>
  </r>
  <r>
    <n v="4755"/>
    <s v="CA-2017-111738"/>
    <d v="2017-01-03T00:00:00"/>
    <x v="3"/>
    <x v="9"/>
    <x v="21"/>
    <x v="3"/>
    <x v="0"/>
    <s v="Christopher Martinez"/>
    <x v="0"/>
    <x v="27"/>
    <n v="94110"/>
    <s v="OFF-BI-10004584"/>
    <x v="1"/>
    <s v="Binders"/>
    <s v="GBC ProClick 150 Presentation Binding System"/>
    <n v="190000"/>
    <x v="7"/>
    <x v="1225"/>
    <n v="0.2"/>
    <n v="304000"/>
    <n v="1216000"/>
  </r>
  <r>
    <n v="4756"/>
    <s v="CA-2017-163188"/>
    <d v="2017-11-07T00:00:00"/>
    <x v="3"/>
    <x v="0"/>
    <x v="29"/>
    <x v="4"/>
    <x v="0"/>
    <s v="Erin Creighton"/>
    <x v="0"/>
    <x v="35"/>
    <n v="73120"/>
    <s v="OFF-BI-10000756"/>
    <x v="1"/>
    <s v="Binders"/>
    <s v="Storex DuraTech Recycled Plastic Frosted Binders"/>
    <n v="13000"/>
    <x v="5"/>
    <x v="102"/>
    <n v="0"/>
    <n v="0"/>
    <n v="117000"/>
  </r>
  <r>
    <n v="4757"/>
    <s v="CA-2016-105207"/>
    <d v="2016-01-03T00:00:00"/>
    <x v="0"/>
    <x v="9"/>
    <x v="21"/>
    <x v="0"/>
    <x v="0"/>
    <s v="Bill Overfelt"/>
    <x v="1"/>
    <x v="22"/>
    <n v="74012"/>
    <s v="FUR-TA-10000617"/>
    <x v="0"/>
    <s v="Tables"/>
    <s v="Hon Practical Foundations 30 x 60 Training Table, Light Gray/Charcoal"/>
    <n v="376000"/>
    <x v="2"/>
    <x v="1226"/>
    <n v="0"/>
    <n v="0"/>
    <n v="2632000"/>
  </r>
  <r>
    <n v="4758"/>
    <s v="US-2016-123610"/>
    <d v="2016-05-12T00:00:00"/>
    <x v="0"/>
    <x v="5"/>
    <x v="1"/>
    <x v="2"/>
    <x v="0"/>
    <s v="Vivian Mathis"/>
    <x v="0"/>
    <x v="23"/>
    <n v="92691"/>
    <s v="TEC-AC-10004518"/>
    <x v="2"/>
    <s v="Accessories"/>
    <s v="Memorex Mini Travel Drive 32 GB USB 2.0 Flash Drive"/>
    <n v="120000"/>
    <x v="4"/>
    <x v="258"/>
    <n v="0"/>
    <n v="0"/>
    <n v="720000"/>
  </r>
  <r>
    <n v="4759"/>
    <s v="CA-2017-118213"/>
    <d v="2017-11-05T00:00:00"/>
    <x v="3"/>
    <x v="0"/>
    <x v="5"/>
    <x v="0"/>
    <x v="4"/>
    <s v="Adam Bellavance"/>
    <x v="2"/>
    <x v="19"/>
    <n v="46142"/>
    <s v="OFF-PA-10002615"/>
    <x v="1"/>
    <s v="Paper"/>
    <s v="Ampad Gold Fibre Wirebound Steno Books, 6&quot; x 9&quot;, Gregg Ruled"/>
    <n v="9000"/>
    <x v="8"/>
    <x v="224"/>
    <n v="0"/>
    <n v="0"/>
    <n v="9000"/>
  </r>
  <r>
    <n v="4760"/>
    <s v="CA-2016-149237"/>
    <d v="2016-05-26T00:00:00"/>
    <x v="0"/>
    <x v="5"/>
    <x v="20"/>
    <x v="3"/>
    <x v="4"/>
    <s v="Chris McAfee"/>
    <x v="0"/>
    <x v="15"/>
    <n v="53209"/>
    <s v="FUR-FU-10002088"/>
    <x v="0"/>
    <s v="Furnishings"/>
    <s v="Nu-Dell Float Frame 11 x 14 1/2"/>
    <n v="15000"/>
    <x v="3"/>
    <x v="106"/>
    <n v="0"/>
    <n v="0"/>
    <n v="45000"/>
  </r>
  <r>
    <n v="4761"/>
    <s v="US-2015-158589"/>
    <d v="2015-11-20T00:00:00"/>
    <x v="1"/>
    <x v="0"/>
    <x v="14"/>
    <x v="0"/>
    <x v="4"/>
    <s v="Kelly Williams"/>
    <x v="0"/>
    <x v="21"/>
    <n v="94109"/>
    <s v="FUR-FU-10001546"/>
    <x v="0"/>
    <s v="Furnishings"/>
    <s v="Dana Swing-Arm Lamps"/>
    <n v="18000"/>
    <x v="3"/>
    <x v="117"/>
    <n v="0"/>
    <n v="0"/>
    <n v="54000"/>
  </r>
  <r>
    <n v="4762"/>
    <s v="CA-2016-101329"/>
    <d v="2016-04-22T00:00:00"/>
    <x v="0"/>
    <x v="3"/>
    <x v="6"/>
    <x v="1"/>
    <x v="0"/>
    <s v="Michael Moore"/>
    <x v="0"/>
    <x v="29"/>
    <n v="13440"/>
    <s v="OFF-AR-10000614"/>
    <x v="1"/>
    <s v="Art"/>
    <s v="Barrel Sharpener"/>
    <n v="33000"/>
    <x v="5"/>
    <x v="930"/>
    <n v="0"/>
    <n v="0"/>
    <n v="297000"/>
  </r>
  <r>
    <n v="4763"/>
    <s v="CA-2016-113607"/>
    <d v="2016-10-14T00:00:00"/>
    <x v="0"/>
    <x v="2"/>
    <x v="19"/>
    <x v="3"/>
    <x v="4"/>
    <s v="Pauline Webber"/>
    <x v="1"/>
    <x v="22"/>
    <n v="10009"/>
    <s v="TEC-PH-10004094"/>
    <x v="2"/>
    <s v="Phones"/>
    <s v="Motorola L703CM"/>
    <n v="624000"/>
    <x v="2"/>
    <x v="1227"/>
    <n v="0"/>
    <n v="0"/>
    <n v="4368000"/>
  </r>
  <r>
    <n v="4764"/>
    <s v="CA-2014-149104"/>
    <d v="2014-04-05T00:00:00"/>
    <x v="2"/>
    <x v="3"/>
    <x v="5"/>
    <x v="3"/>
    <x v="0"/>
    <s v="Ruben Dartt"/>
    <x v="0"/>
    <x v="32"/>
    <n v="48127"/>
    <s v="OFF-AR-10002952"/>
    <x v="1"/>
    <s v="Art"/>
    <s v="Stanley Contemporary Battery Pencil Sharpeners"/>
    <n v="121000"/>
    <x v="0"/>
    <x v="1156"/>
    <n v="0"/>
    <n v="0"/>
    <n v="242000"/>
  </r>
  <r>
    <n v="4765"/>
    <s v="CA-2016-105263"/>
    <d v="2016-08-06T00:00:00"/>
    <x v="0"/>
    <x v="6"/>
    <x v="24"/>
    <x v="2"/>
    <x v="0"/>
    <s v="Liz MacKendrick"/>
    <x v="0"/>
    <x v="19"/>
    <n v="10024"/>
    <s v="OFF-AR-10002399"/>
    <x v="1"/>
    <s v="Art"/>
    <s v="Dixon Prang Watercolor Pencils, 10-Color Set with Brush"/>
    <n v="5000"/>
    <x v="5"/>
    <x v="106"/>
    <n v="0"/>
    <n v="0"/>
    <n v="45000"/>
  </r>
  <r>
    <n v="4766"/>
    <s v="CA-2014-130575"/>
    <d v="2014-12-14T00:00:00"/>
    <x v="2"/>
    <x v="4"/>
    <x v="19"/>
    <x v="0"/>
    <x v="0"/>
    <s v="Cari Sayre"/>
    <x v="1"/>
    <x v="14"/>
    <n v="60623"/>
    <s v="OFF-BI-10002353"/>
    <x v="1"/>
    <s v="Binders"/>
    <s v="GBC VeloBind Cover Sets"/>
    <n v="10000"/>
    <x v="3"/>
    <x v="1"/>
    <n v="0.8"/>
    <n v="24000"/>
    <n v="6000"/>
  </r>
  <r>
    <n v="4767"/>
    <s v="CA-2017-142461"/>
    <d v="2017-05-30T00:00:00"/>
    <x v="3"/>
    <x v="5"/>
    <x v="17"/>
    <x v="3"/>
    <x v="2"/>
    <s v="Kean Thornton"/>
    <x v="0"/>
    <x v="19"/>
    <n v="75217"/>
    <s v="FUR-BO-10001811"/>
    <x v="0"/>
    <s v="Bookcases"/>
    <s v="Atlantic Metals Mobile 5-Shelf Bookcases, Custom Colors"/>
    <n v="181000"/>
    <x v="8"/>
    <x v="955"/>
    <n v="0.32"/>
    <n v="57920"/>
    <n v="123080"/>
  </r>
  <r>
    <n v="4768"/>
    <s v="CA-2016-125220"/>
    <d v="2016-10-14T00:00:00"/>
    <x v="0"/>
    <x v="2"/>
    <x v="19"/>
    <x v="2"/>
    <x v="0"/>
    <s v="Bobby Elias"/>
    <x v="0"/>
    <x v="18"/>
    <n v="54915"/>
    <s v="TEC-AC-10003033"/>
    <x v="2"/>
    <s v="Accessories"/>
    <s v="Plantronics CS510 - Over-the-Head monaural Wireless Headset System"/>
    <n v="2310000"/>
    <x v="1"/>
    <x v="1228"/>
    <n v="0"/>
    <n v="0"/>
    <n v="11550000"/>
  </r>
  <r>
    <n v="4769"/>
    <s v="CA-2014-100293"/>
    <d v="2014-03-14T00:00:00"/>
    <x v="2"/>
    <x v="10"/>
    <x v="19"/>
    <x v="3"/>
    <x v="0"/>
    <s v="Neil Französisch"/>
    <x v="2"/>
    <x v="7"/>
    <n v="32216"/>
    <s v="OFF-PA-10000176"/>
    <x v="1"/>
    <s v="Paper"/>
    <s v="Xerox 1887"/>
    <n v="133000"/>
    <x v="4"/>
    <x v="889"/>
    <n v="0.2"/>
    <n v="159600"/>
    <n v="638400"/>
  </r>
  <r>
    <n v="4770"/>
    <s v="CA-2014-154165"/>
    <d v="2014-02-17T00:00:00"/>
    <x v="2"/>
    <x v="11"/>
    <x v="11"/>
    <x v="3"/>
    <x v="3"/>
    <s v="Delfina Latchford"/>
    <x v="0"/>
    <x v="4"/>
    <n v="60653"/>
    <s v="OFF-AR-10003631"/>
    <x v="1"/>
    <s v="Art"/>
    <s v="Staples in misc. colors"/>
    <n v="15000"/>
    <x v="9"/>
    <x v="277"/>
    <n v="0.2"/>
    <n v="42000"/>
    <n v="168000"/>
  </r>
  <r>
    <n v="4771"/>
    <s v="CA-2015-123939"/>
    <d v="2015-08-24T00:00:00"/>
    <x v="1"/>
    <x v="6"/>
    <x v="16"/>
    <x v="2"/>
    <x v="0"/>
    <s v="Maurice Satty"/>
    <x v="0"/>
    <x v="33"/>
    <n v="43402"/>
    <s v="TEC-PH-10000923"/>
    <x v="2"/>
    <s v="Phones"/>
    <s v="Belkin SportFit Armband For iPhone 5s/5c, Fuchsia"/>
    <n v="75000"/>
    <x v="3"/>
    <x v="300"/>
    <n v="0.4"/>
    <n v="90000"/>
    <n v="135000"/>
  </r>
  <r>
    <n v="4772"/>
    <s v="US-2017-104451"/>
    <d v="2017-05-08T00:00:00"/>
    <x v="3"/>
    <x v="5"/>
    <x v="0"/>
    <x v="0"/>
    <x v="0"/>
    <s v="Michelle Moray"/>
    <x v="0"/>
    <x v="23"/>
    <n v="94110"/>
    <s v="OFF-AP-10000692"/>
    <x v="1"/>
    <s v="Appliances"/>
    <s v="Fellowes Mighty 8 Compact Surge Protector"/>
    <n v="61000"/>
    <x v="6"/>
    <x v="592"/>
    <n v="0"/>
    <n v="0"/>
    <n v="244000"/>
  </r>
  <r>
    <n v="4773"/>
    <s v="CA-2016-101189"/>
    <d v="2016-02-04T00:00:00"/>
    <x v="0"/>
    <x v="11"/>
    <x v="18"/>
    <x v="1"/>
    <x v="0"/>
    <s v="Jennifer Braxton"/>
    <x v="1"/>
    <x v="16"/>
    <n v="90049"/>
    <s v="OFF-ST-10004180"/>
    <x v="1"/>
    <s v="Storage"/>
    <s v="Safco Commercial Shelving"/>
    <n v="38000"/>
    <x v="0"/>
    <x v="554"/>
    <n v="0"/>
    <n v="0"/>
    <n v="76000"/>
  </r>
  <r>
    <n v="4774"/>
    <s v="CA-2014-169446"/>
    <d v="2014-12-19T00:00:00"/>
    <x v="2"/>
    <x v="4"/>
    <x v="12"/>
    <x v="2"/>
    <x v="0"/>
    <s v="Speros Goranitis"/>
    <x v="0"/>
    <x v="10"/>
    <n v="60623"/>
    <s v="TEC-PH-10002817"/>
    <x v="2"/>
    <s v="Phones"/>
    <s v="RCA ViSYS 25425RE1 Corded phone"/>
    <n v="324000"/>
    <x v="3"/>
    <x v="279"/>
    <n v="0.2"/>
    <n v="194400"/>
    <n v="777600"/>
  </r>
  <r>
    <n v="4775"/>
    <s v="CA-2017-156958"/>
    <d v="2017-12-05T00:00:00"/>
    <x v="3"/>
    <x v="4"/>
    <x v="5"/>
    <x v="2"/>
    <x v="4"/>
    <s v="Patrick Bzostek"/>
    <x v="2"/>
    <x v="26"/>
    <n v="98115"/>
    <s v="OFF-BI-10001524"/>
    <x v="1"/>
    <s v="Binders"/>
    <s v="GBC Premium Transparent Covers with Diagonal Lined Pattern"/>
    <n v="26000"/>
    <x v="1"/>
    <x v="97"/>
    <n v="0.2"/>
    <n v="26000"/>
    <n v="104000"/>
  </r>
  <r>
    <n v="4776"/>
    <s v="CA-2017-101637"/>
    <d v="2017-03-24T00:00:00"/>
    <x v="3"/>
    <x v="10"/>
    <x v="16"/>
    <x v="1"/>
    <x v="3"/>
    <s v="Ann Chong"/>
    <x v="1"/>
    <x v="25"/>
    <n v="77705"/>
    <s v="OFF-ST-10002352"/>
    <x v="1"/>
    <s v="Storage"/>
    <s v="Iris Project Case"/>
    <n v="64000"/>
    <x v="0"/>
    <x v="562"/>
    <n v="0.2"/>
    <n v="25600"/>
    <n v="102400"/>
  </r>
  <r>
    <n v="4777"/>
    <s v="CA-2017-111759"/>
    <d v="2017-07-08T00:00:00"/>
    <x v="3"/>
    <x v="7"/>
    <x v="0"/>
    <x v="3"/>
    <x v="4"/>
    <s v="Mathew Reese"/>
    <x v="2"/>
    <x v="9"/>
    <n v="98103"/>
    <s v="OFF-PA-10003127"/>
    <x v="1"/>
    <s v="Paper"/>
    <s v="Easy-staple paper"/>
    <n v="64000"/>
    <x v="0"/>
    <x v="562"/>
    <n v="0"/>
    <n v="0"/>
    <n v="128000"/>
  </r>
  <r>
    <n v="4778"/>
    <s v="CA-2017-102729"/>
    <d v="2017-10-26T00:00:00"/>
    <x v="3"/>
    <x v="2"/>
    <x v="20"/>
    <x v="0"/>
    <x v="0"/>
    <s v="Benjamin Farhat"/>
    <x v="2"/>
    <x v="30"/>
    <n v="75217"/>
    <s v="OFF-ST-10000464"/>
    <x v="1"/>
    <s v="Storage"/>
    <s v="Multi-Use Personal File Cart and Caster Set, Three Stacking Bins"/>
    <n v="35000"/>
    <x v="0"/>
    <x v="148"/>
    <n v="0.2"/>
    <n v="14000"/>
    <n v="56000"/>
  </r>
  <r>
    <n v="4779"/>
    <s v="CA-2016-116596"/>
    <d v="2016-10-27T00:00:00"/>
    <x v="0"/>
    <x v="2"/>
    <x v="8"/>
    <x v="2"/>
    <x v="0"/>
    <s v="Ben Wallace"/>
    <x v="0"/>
    <x v="18"/>
    <n v="10011"/>
    <s v="FUR-CH-10000553"/>
    <x v="0"/>
    <s v="Chairs"/>
    <s v="Metal Folding Chairs, Beige, 4/Carton"/>
    <n v="48000"/>
    <x v="9"/>
    <x v="424"/>
    <n v="0.1"/>
    <n v="67200"/>
    <n v="604800"/>
  </r>
  <r>
    <n v="4780"/>
    <s v="CA-2017-124191"/>
    <d v="2017-06-12T00:00:00"/>
    <x v="3"/>
    <x v="1"/>
    <x v="1"/>
    <x v="2"/>
    <x v="0"/>
    <s v="Troy Staebel"/>
    <x v="0"/>
    <x v="10"/>
    <n v="60610"/>
    <s v="FUR-FU-10002364"/>
    <x v="0"/>
    <s v="Furnishings"/>
    <s v="Eldon Expressions Wood Desk Accessories, Oak"/>
    <n v="15000"/>
    <x v="3"/>
    <x v="106"/>
    <n v="0.6"/>
    <n v="27000"/>
    <n v="18000"/>
  </r>
  <r>
    <n v="4781"/>
    <s v="CA-2016-148747"/>
    <d v="2016-09-25T00:00:00"/>
    <x v="0"/>
    <x v="8"/>
    <x v="10"/>
    <x v="3"/>
    <x v="0"/>
    <s v="Aaron Smayling"/>
    <x v="1"/>
    <x v="17"/>
    <n v="94110"/>
    <s v="FUR-BO-10002613"/>
    <x v="0"/>
    <s v="Bookcases"/>
    <s v="Atlantic Metals Mobile 4-Shelf Bookcases, Custom Colors"/>
    <n v="900000"/>
    <x v="0"/>
    <x v="714"/>
    <n v="0.15"/>
    <n v="270000"/>
    <n v="1530000"/>
  </r>
  <r>
    <n v="4782"/>
    <s v="US-2017-169488"/>
    <d v="2017-09-07T00:00:00"/>
    <x v="3"/>
    <x v="8"/>
    <x v="29"/>
    <x v="3"/>
    <x v="1"/>
    <s v="Allen Armold"/>
    <x v="0"/>
    <x v="30"/>
    <n v="2908"/>
    <s v="OFF-PA-10002659"/>
    <x v="1"/>
    <s v="Paper"/>
    <s v="Avoid Verbal Orders Carbonless Minifold Book"/>
    <n v="11000"/>
    <x v="1"/>
    <x v="278"/>
    <n v="0"/>
    <n v="0"/>
    <n v="55000"/>
  </r>
  <r>
    <n v="4783"/>
    <s v="CA-2015-135727"/>
    <d v="2015-05-11T00:00:00"/>
    <x v="1"/>
    <x v="5"/>
    <x v="2"/>
    <x v="3"/>
    <x v="3"/>
    <s v="Paul Stevenson"/>
    <x v="2"/>
    <x v="28"/>
    <n v="85023"/>
    <s v="FUR-CH-10004540"/>
    <x v="0"/>
    <s v="Chairs"/>
    <s v="Global Chrome Stack Chair"/>
    <n v="48000"/>
    <x v="2"/>
    <x v="89"/>
    <n v="0.2"/>
    <n v="67200"/>
    <n v="268800"/>
  </r>
  <r>
    <n v="4784"/>
    <s v="CA-2015-135251"/>
    <d v="2015-08-06T00:00:00"/>
    <x v="1"/>
    <x v="6"/>
    <x v="24"/>
    <x v="2"/>
    <x v="4"/>
    <s v="Rachel Payne"/>
    <x v="1"/>
    <x v="6"/>
    <n v="77095"/>
    <s v="OFF-LA-10004544"/>
    <x v="1"/>
    <s v="Labels"/>
    <s v="Avery 505"/>
    <n v="24000"/>
    <x v="3"/>
    <x v="126"/>
    <n v="0.2"/>
    <n v="14400"/>
    <n v="57600"/>
  </r>
  <r>
    <n v="4785"/>
    <s v="CA-2014-166590"/>
    <d v="2014-10-29T00:00:00"/>
    <x v="2"/>
    <x v="2"/>
    <x v="25"/>
    <x v="3"/>
    <x v="4"/>
    <s v="Noah Childs"/>
    <x v="1"/>
    <x v="0"/>
    <n v="47201"/>
    <s v="TEC-AC-10003433"/>
    <x v="2"/>
    <s v="Accessories"/>
    <s v="Maxell 4.7GB DVD+R 5/Pack"/>
    <n v="3000"/>
    <x v="0"/>
    <x v="33"/>
    <n v="0"/>
    <n v="0"/>
    <n v="6000"/>
  </r>
  <r>
    <n v="4786"/>
    <s v="CA-2016-131744"/>
    <d v="2016-06-18T00:00:00"/>
    <x v="0"/>
    <x v="1"/>
    <x v="15"/>
    <x v="1"/>
    <x v="0"/>
    <s v="Stewart Carmichael"/>
    <x v="1"/>
    <x v="18"/>
    <n v="19134"/>
    <s v="OFF-PA-10004610"/>
    <x v="1"/>
    <s v="Paper"/>
    <s v="Xerox 1900"/>
    <n v="9000"/>
    <x v="0"/>
    <x v="9"/>
    <n v="0.2"/>
    <n v="3600"/>
    <n v="14400"/>
  </r>
  <r>
    <n v="4787"/>
    <s v="CA-2015-160864"/>
    <d v="2015-05-03T00:00:00"/>
    <x v="1"/>
    <x v="5"/>
    <x v="21"/>
    <x v="3"/>
    <x v="0"/>
    <s v="Nicole Fjeld"/>
    <x v="2"/>
    <x v="10"/>
    <n v="95123"/>
    <s v="OFF-BI-10004654"/>
    <x v="1"/>
    <s v="Binders"/>
    <s v="Avery Binding System Hidden Tab Executive Style Index Sets"/>
    <n v="5000"/>
    <x v="3"/>
    <x v="110"/>
    <n v="0.2"/>
    <n v="3000"/>
    <n v="12000"/>
  </r>
  <r>
    <n v="4788"/>
    <s v="CA-2015-147690"/>
    <d v="2015-11-10T00:00:00"/>
    <x v="1"/>
    <x v="0"/>
    <x v="13"/>
    <x v="0"/>
    <x v="0"/>
    <s v="Sam Craven"/>
    <x v="0"/>
    <x v="29"/>
    <n v="19140"/>
    <s v="OFF-ST-10001526"/>
    <x v="1"/>
    <s v="Storage"/>
    <s v="Iceberg Mobile Mega Data/Printer Cart "/>
    <n v="121000"/>
    <x v="4"/>
    <x v="825"/>
    <n v="0.2"/>
    <n v="145200"/>
    <n v="580800"/>
  </r>
  <r>
    <n v="4789"/>
    <s v="CA-2015-163923"/>
    <d v="2015-05-30T00:00:00"/>
    <x v="1"/>
    <x v="5"/>
    <x v="17"/>
    <x v="1"/>
    <x v="4"/>
    <s v="Brendan Dodson"/>
    <x v="2"/>
    <x v="8"/>
    <n v="22153"/>
    <s v="TEC-AC-10000358"/>
    <x v="2"/>
    <s v="Accessories"/>
    <s v="Imation Secure Drive + Hardware Encrypted USB flash drive - 16 GB"/>
    <n v="266000"/>
    <x v="6"/>
    <x v="1229"/>
    <n v="0"/>
    <n v="0"/>
    <n v="1064000"/>
  </r>
  <r>
    <n v="4790"/>
    <s v="CA-2016-125724"/>
    <d v="2016-09-22T00:00:00"/>
    <x v="0"/>
    <x v="8"/>
    <x v="6"/>
    <x v="3"/>
    <x v="0"/>
    <s v="Suzanne McNair"/>
    <x v="1"/>
    <x v="9"/>
    <n v="80020"/>
    <s v="FUR-FU-10000246"/>
    <x v="0"/>
    <s v="Furnishings"/>
    <s v="Aluminum Document Frame"/>
    <n v="13000"/>
    <x v="2"/>
    <x v="334"/>
    <n v="0.2"/>
    <n v="18200"/>
    <n v="72800"/>
  </r>
  <r>
    <n v="4791"/>
    <s v="CA-2015-111612"/>
    <d v="2015-11-28T00:00:00"/>
    <x v="1"/>
    <x v="0"/>
    <x v="22"/>
    <x v="1"/>
    <x v="0"/>
    <s v="Eugene Barchas"/>
    <x v="0"/>
    <x v="3"/>
    <n v="43229"/>
    <s v="FUR-FU-10003799"/>
    <x v="0"/>
    <s v="Furnishings"/>
    <s v="Seth Thomas 13 1/2&quot; Wall Clock"/>
    <n v="72000"/>
    <x v="1"/>
    <x v="584"/>
    <n v="0.2"/>
    <n v="72000"/>
    <n v="288000"/>
  </r>
  <r>
    <n v="4792"/>
    <s v="CA-2015-156853"/>
    <d v="2015-12-03T00:00:00"/>
    <x v="1"/>
    <x v="4"/>
    <x v="21"/>
    <x v="0"/>
    <x v="4"/>
    <s v="Harold Pawlan"/>
    <x v="2"/>
    <x v="33"/>
    <n v="3301"/>
    <s v="OFF-PA-10003656"/>
    <x v="1"/>
    <s v="Paper"/>
    <s v="Xerox 1935"/>
    <n v="185000"/>
    <x v="2"/>
    <x v="634"/>
    <n v="0"/>
    <n v="0"/>
    <n v="1295000"/>
  </r>
  <r>
    <n v="4793"/>
    <s v="CA-2014-103086"/>
    <d v="2014-10-17T00:00:00"/>
    <x v="2"/>
    <x v="2"/>
    <x v="11"/>
    <x v="0"/>
    <x v="0"/>
    <s v="Evan Bailliet"/>
    <x v="0"/>
    <x v="29"/>
    <n v="77095"/>
    <s v="FUR-FU-10004586"/>
    <x v="0"/>
    <s v="Furnishings"/>
    <s v="G.E. Longer-Life Indoor Recessed Floodlight Bulbs"/>
    <n v="14000"/>
    <x v="0"/>
    <x v="26"/>
    <n v="0.6"/>
    <n v="16800"/>
    <n v="11200"/>
  </r>
  <r>
    <n v="4794"/>
    <s v="CA-2016-129280"/>
    <d v="2016-05-03T00:00:00"/>
    <x v="0"/>
    <x v="5"/>
    <x v="21"/>
    <x v="3"/>
    <x v="0"/>
    <s v="Susan MacKendrick"/>
    <x v="0"/>
    <x v="10"/>
    <n v="43055"/>
    <s v="TEC-AC-10003832"/>
    <x v="2"/>
    <s v="Accessories"/>
    <s v="Imation 16GB Mini TravelDrive USB 2.0 Flash Drive"/>
    <n v="133000"/>
    <x v="1"/>
    <x v="694"/>
    <n v="0.2"/>
    <n v="133000"/>
    <n v="532000"/>
  </r>
  <r>
    <n v="4795"/>
    <s v="CA-2015-161242"/>
    <d v="2015-06-01T00:00:00"/>
    <x v="1"/>
    <x v="1"/>
    <x v="26"/>
    <x v="3"/>
    <x v="0"/>
    <s v="Catherine Glotzbach"/>
    <x v="2"/>
    <x v="1"/>
    <n v="90045"/>
    <s v="OFF-PA-10001838"/>
    <x v="1"/>
    <s v="Paper"/>
    <s v="Adams Telephone Message Book W/Dividers/Space For Phone Numbers, 5 1/4&quot;X8 1/2&quot;, 300/Messages"/>
    <n v="6000"/>
    <x v="0"/>
    <x v="92"/>
    <n v="0"/>
    <n v="0"/>
    <n v="12000"/>
  </r>
  <r>
    <n v="4796"/>
    <s v="CA-2014-130428"/>
    <d v="2014-03-31T00:00:00"/>
    <x v="2"/>
    <x v="10"/>
    <x v="23"/>
    <x v="2"/>
    <x v="2"/>
    <s v="Trudy Glocke"/>
    <x v="0"/>
    <x v="4"/>
    <n v="33614"/>
    <s v="FUR-CH-10002965"/>
    <x v="0"/>
    <s v="Chairs"/>
    <s v="Global Leather Highback Executive Chair with Pneumatic Height Adjustment, Black"/>
    <n v="322000"/>
    <x v="2"/>
    <x v="1230"/>
    <n v="0.2"/>
    <n v="450800"/>
    <n v="1803200"/>
  </r>
  <r>
    <n v="4797"/>
    <s v="CA-2017-104388"/>
    <d v="2017-07-05T00:00:00"/>
    <x v="3"/>
    <x v="7"/>
    <x v="5"/>
    <x v="2"/>
    <x v="0"/>
    <s v="Damala Kotsonis"/>
    <x v="1"/>
    <x v="7"/>
    <n v="68025"/>
    <s v="TEC-PH-10002293"/>
    <x v="2"/>
    <s v="Phones"/>
    <s v="Anker 36W 4-Port USB Wall Charger Travel Power Adapter for iPhone 5s 5c 5"/>
    <n v="60000"/>
    <x v="6"/>
    <x v="139"/>
    <n v="0"/>
    <n v="0"/>
    <n v="240000"/>
  </r>
  <r>
    <n v="4798"/>
    <s v="CA-2015-113131"/>
    <d v="2015-09-24T00:00:00"/>
    <x v="1"/>
    <x v="8"/>
    <x v="16"/>
    <x v="0"/>
    <x v="2"/>
    <s v="Maria Bertelson"/>
    <x v="0"/>
    <x v="17"/>
    <n v="43229"/>
    <s v="OFF-BI-10003196"/>
    <x v="1"/>
    <s v="Binders"/>
    <s v="Accohide Poly Flexible Ring Binders"/>
    <n v="4000"/>
    <x v="4"/>
    <x v="13"/>
    <n v="0.7"/>
    <n v="16800"/>
    <n v="7200"/>
  </r>
  <r>
    <n v="4799"/>
    <s v="CA-2015-148495"/>
    <d v="2015-08-13T00:00:00"/>
    <x v="1"/>
    <x v="6"/>
    <x v="7"/>
    <x v="1"/>
    <x v="0"/>
    <s v="Sandra Flanagan"/>
    <x v="0"/>
    <x v="32"/>
    <n v="91767"/>
    <s v="FUR-FU-10001889"/>
    <x v="0"/>
    <s v="Furnishings"/>
    <s v="Ultra Door Pull Handle"/>
    <n v="32000"/>
    <x v="3"/>
    <x v="47"/>
    <n v="0"/>
    <n v="0"/>
    <n v="96000"/>
  </r>
  <r>
    <n v="4800"/>
    <s v="CA-2015-143147"/>
    <d v="2015-05-26T00:00:00"/>
    <x v="1"/>
    <x v="5"/>
    <x v="20"/>
    <x v="0"/>
    <x v="0"/>
    <s v="Pamela Stobb"/>
    <x v="0"/>
    <x v="28"/>
    <n v="78207"/>
    <s v="FUR-CH-10000863"/>
    <x v="0"/>
    <s v="Chairs"/>
    <s v="Novimex Swivel Fabric Task Chair"/>
    <n v="302000"/>
    <x v="8"/>
    <x v="826"/>
    <n v="0.3"/>
    <n v="90600"/>
    <n v="211400"/>
  </r>
  <r>
    <n v="4801"/>
    <s v="CA-2017-152975"/>
    <d v="2017-09-14T00:00:00"/>
    <x v="3"/>
    <x v="8"/>
    <x v="19"/>
    <x v="0"/>
    <x v="0"/>
    <s v="Roger Barcio"/>
    <x v="2"/>
    <x v="7"/>
    <n v="10035"/>
    <s v="TEC-PH-10004586"/>
    <x v="2"/>
    <s v="Phones"/>
    <s v="Wilson SignalBoost 841262 DB PRO Amplifier Kit"/>
    <n v="864000"/>
    <x v="3"/>
    <x v="190"/>
    <n v="0"/>
    <n v="0"/>
    <n v="2592000"/>
  </r>
  <r>
    <n v="4802"/>
    <s v="CA-2016-107475"/>
    <d v="2016-06-07T00:00:00"/>
    <x v="0"/>
    <x v="1"/>
    <x v="29"/>
    <x v="2"/>
    <x v="4"/>
    <s v="Roy Skaria"/>
    <x v="2"/>
    <x v="16"/>
    <n v="19120"/>
    <s v="OFF-FA-10002988"/>
    <x v="1"/>
    <s v="Fasteners"/>
    <s v="Ideal Clamps"/>
    <n v="7000"/>
    <x v="4"/>
    <x v="90"/>
    <n v="0.2"/>
    <n v="8400"/>
    <n v="33600"/>
  </r>
  <r>
    <n v="4803"/>
    <s v="CA-2017-116127"/>
    <d v="2017-06-25T00:00:00"/>
    <x v="3"/>
    <x v="1"/>
    <x v="10"/>
    <x v="2"/>
    <x v="4"/>
    <s v="Sarah Brown"/>
    <x v="0"/>
    <x v="18"/>
    <n v="10024"/>
    <s v="FUR-BO-10002213"/>
    <x v="0"/>
    <s v="Bookcases"/>
    <s v="DMI Eclipse Executive Suite Bookcases"/>
    <n v="360000"/>
    <x v="8"/>
    <x v="584"/>
    <n v="0.2"/>
    <n v="72000"/>
    <n v="288000"/>
  </r>
  <r>
    <n v="4804"/>
    <s v="CA-2017-132584"/>
    <d v="2017-08-26T00:00:00"/>
    <x v="3"/>
    <x v="6"/>
    <x v="20"/>
    <x v="2"/>
    <x v="4"/>
    <s v="Heather Jas"/>
    <x v="2"/>
    <x v="0"/>
    <n v="48234"/>
    <s v="OFF-ST-10000344"/>
    <x v="1"/>
    <s v="Storage"/>
    <s v="Neat Ideas Personal Hanging Folder Files, Black"/>
    <n v="11000"/>
    <x v="6"/>
    <x v="181"/>
    <n v="0"/>
    <n v="0"/>
    <n v="44000"/>
  </r>
  <r>
    <n v="4805"/>
    <s v="CA-2016-160598"/>
    <d v="2016-08-26T00:00:00"/>
    <x v="0"/>
    <x v="6"/>
    <x v="20"/>
    <x v="2"/>
    <x v="0"/>
    <s v="Stuart Van"/>
    <x v="1"/>
    <x v="25"/>
    <n v="33142"/>
    <s v="OFF-PA-10002319"/>
    <x v="1"/>
    <s v="Paper"/>
    <s v="Xerox 1944"/>
    <n v="117000"/>
    <x v="8"/>
    <x v="102"/>
    <n v="0.2"/>
    <n v="23400"/>
    <n v="93600"/>
  </r>
  <r>
    <n v="4806"/>
    <s v="CA-2016-108630"/>
    <d v="2016-11-18T00:00:00"/>
    <x v="0"/>
    <x v="0"/>
    <x v="15"/>
    <x v="0"/>
    <x v="0"/>
    <s v="Bobby Elias"/>
    <x v="0"/>
    <x v="31"/>
    <n v="94521"/>
    <s v="OFF-BI-10002437"/>
    <x v="1"/>
    <s v="Binders"/>
    <s v="Recycled Premium Regency Composition Covers"/>
    <n v="62000"/>
    <x v="1"/>
    <x v="1065"/>
    <n v="0.2"/>
    <n v="62000"/>
    <n v="248000"/>
  </r>
  <r>
    <n v="4807"/>
    <s v="US-2017-129203"/>
    <d v="2017-04-17T00:00:00"/>
    <x v="3"/>
    <x v="3"/>
    <x v="11"/>
    <x v="3"/>
    <x v="0"/>
    <s v="Brendan Murry"/>
    <x v="1"/>
    <x v="14"/>
    <n v="60653"/>
    <s v="OFF-ST-10001418"/>
    <x v="1"/>
    <s v="Storage"/>
    <s v="Carina Media Storage Towers in Natural &amp; Black"/>
    <n v="244000"/>
    <x v="6"/>
    <x v="476"/>
    <n v="0.2"/>
    <n v="195200"/>
    <n v="780800"/>
  </r>
  <r>
    <n v="4808"/>
    <s v="CA-2017-110940"/>
    <d v="2017-07-23T00:00:00"/>
    <x v="3"/>
    <x v="7"/>
    <x v="27"/>
    <x v="1"/>
    <x v="0"/>
    <s v="Annie Zypern"/>
    <x v="0"/>
    <x v="33"/>
    <n v="60090"/>
    <s v="OFF-AR-10000380"/>
    <x v="1"/>
    <s v="Art"/>
    <s v="Hunt PowerHouse Electric Pencil Sharpener, Blue"/>
    <n v="76000"/>
    <x v="6"/>
    <x v="995"/>
    <n v="0.2"/>
    <n v="60800"/>
    <n v="243200"/>
  </r>
  <r>
    <n v="4809"/>
    <s v="CA-2014-119172"/>
    <d v="2014-05-11T00:00:00"/>
    <x v="2"/>
    <x v="5"/>
    <x v="2"/>
    <x v="1"/>
    <x v="4"/>
    <s v="Harold Dahlen"/>
    <x v="2"/>
    <x v="19"/>
    <n v="60610"/>
    <s v="OFF-PA-10003036"/>
    <x v="1"/>
    <s v="Paper"/>
    <s v="Black Print Carbonless 8 1/2&quot; x 8 1/4&quot; Rapid Memo Book"/>
    <n v="18000"/>
    <x v="3"/>
    <x v="117"/>
    <n v="0.2"/>
    <n v="10800"/>
    <n v="43200"/>
  </r>
  <r>
    <n v="4810"/>
    <s v="US-2016-105452"/>
    <d v="2016-07-28T00:00:00"/>
    <x v="0"/>
    <x v="7"/>
    <x v="22"/>
    <x v="2"/>
    <x v="1"/>
    <s v="Barry Franz"/>
    <x v="2"/>
    <x v="0"/>
    <n v="77506"/>
    <s v="FUR-FU-10003691"/>
    <x v="0"/>
    <s v="Furnishings"/>
    <s v="Eldon Image Series Desk Accessories, Ebony"/>
    <n v="13000"/>
    <x v="1"/>
    <x v="193"/>
    <n v="0.6"/>
    <n v="39000"/>
    <n v="26000"/>
  </r>
  <r>
    <n v="4811"/>
    <s v="CA-2017-108931"/>
    <d v="2017-09-14T00:00:00"/>
    <x v="3"/>
    <x v="8"/>
    <x v="19"/>
    <x v="2"/>
    <x v="4"/>
    <s v="Henia Zydlo"/>
    <x v="0"/>
    <x v="4"/>
    <n v="10024"/>
    <s v="OFF-PA-10002741"/>
    <x v="1"/>
    <s v="Paper"/>
    <s v="Xerox 1980"/>
    <n v="26000"/>
    <x v="0"/>
    <x v="370"/>
    <n v="0"/>
    <n v="0"/>
    <n v="52000"/>
  </r>
  <r>
    <n v="4812"/>
    <s v="CA-2017-104619"/>
    <d v="2017-01-24T00:00:00"/>
    <x v="3"/>
    <x v="9"/>
    <x v="16"/>
    <x v="2"/>
    <x v="0"/>
    <s v="Keith Dawkins"/>
    <x v="1"/>
    <x v="27"/>
    <n v="95123"/>
    <s v="OFF-AP-10001492"/>
    <x v="1"/>
    <s v="Appliances"/>
    <s v="Acco Six-Outlet Power Strip, 4' Cord Length"/>
    <n v="18000"/>
    <x v="3"/>
    <x v="117"/>
    <n v="0"/>
    <n v="0"/>
    <n v="54000"/>
  </r>
  <r>
    <n v="4813"/>
    <s v="CA-2015-149517"/>
    <d v="2015-09-19T00:00:00"/>
    <x v="1"/>
    <x v="8"/>
    <x v="12"/>
    <x v="4"/>
    <x v="0"/>
    <s v="Frank Carlisle"/>
    <x v="2"/>
    <x v="32"/>
    <n v="95823"/>
    <s v="FUR-FU-10003464"/>
    <x v="0"/>
    <s v="Furnishings"/>
    <s v="Seth Thomas 8 1/2&quot; Cubicle Clock"/>
    <n v="61000"/>
    <x v="3"/>
    <x v="261"/>
    <n v="0"/>
    <n v="0"/>
    <n v="183000"/>
  </r>
  <r>
    <n v="4814"/>
    <s v="CA-2015-116841"/>
    <d v="2015-04-14T00:00:00"/>
    <x v="1"/>
    <x v="3"/>
    <x v="19"/>
    <x v="2"/>
    <x v="4"/>
    <s v="Theone Pippenger"/>
    <x v="0"/>
    <x v="1"/>
    <n v="97477"/>
    <s v="OFF-AP-10002403"/>
    <x v="1"/>
    <s v="Appliances"/>
    <s v="Acco Smartsocket Color-Coded Six-Outlet AC Adapter Model Surge Protectors"/>
    <n v="177000"/>
    <x v="8"/>
    <x v="243"/>
    <n v="0.2"/>
    <n v="35400"/>
    <n v="141600"/>
  </r>
  <r>
    <n v="4815"/>
    <s v="CA-2017-107797"/>
    <d v="2017-05-08T00:00:00"/>
    <x v="3"/>
    <x v="5"/>
    <x v="0"/>
    <x v="1"/>
    <x v="0"/>
    <s v="Ed Braxton"/>
    <x v="1"/>
    <x v="7"/>
    <n v="76063"/>
    <s v="OFF-PA-10003848"/>
    <x v="1"/>
    <s v="Paper"/>
    <s v="Xerox 1997"/>
    <n v="21000"/>
    <x v="7"/>
    <x v="173"/>
    <n v="0.2"/>
    <n v="33600"/>
    <n v="134400"/>
  </r>
  <r>
    <n v="4816"/>
    <s v="CA-2016-117604"/>
    <d v="2016-09-04T00:00:00"/>
    <x v="0"/>
    <x v="8"/>
    <x v="18"/>
    <x v="2"/>
    <x v="2"/>
    <s v="Jeremy Pistek"/>
    <x v="0"/>
    <x v="34"/>
    <n v="72401"/>
    <s v="OFF-PA-10001357"/>
    <x v="1"/>
    <s v="Paper"/>
    <s v="Xerox 1886"/>
    <n v="77000"/>
    <x v="1"/>
    <x v="997"/>
    <n v="0"/>
    <n v="0"/>
    <n v="385000"/>
  </r>
  <r>
    <n v="4817"/>
    <s v="CA-2014-130155"/>
    <d v="2014-05-19T00:00:00"/>
    <x v="2"/>
    <x v="5"/>
    <x v="12"/>
    <x v="3"/>
    <x v="0"/>
    <s v="Tamara Dahlen"/>
    <x v="0"/>
    <x v="15"/>
    <n v="23464"/>
    <s v="OFF-SU-10004737"/>
    <x v="1"/>
    <s v="Supplies"/>
    <s v="Acme Design Stainless Steel Bent Scissors"/>
    <n v="14000"/>
    <x v="1"/>
    <x v="148"/>
    <n v="0"/>
    <n v="0"/>
    <n v="70000"/>
  </r>
  <r>
    <n v="4818"/>
    <s v="CA-2016-129861"/>
    <d v="2016-06-17T00:00:00"/>
    <x v="0"/>
    <x v="1"/>
    <x v="11"/>
    <x v="3"/>
    <x v="0"/>
    <s v="Denise Monton"/>
    <x v="1"/>
    <x v="18"/>
    <n v="14609"/>
    <s v="FUR-TA-10003715"/>
    <x v="0"/>
    <s v="Tables"/>
    <s v="Hon 2111 Invitation Series Corner Table"/>
    <n v="503000"/>
    <x v="3"/>
    <x v="989"/>
    <n v="0.4"/>
    <n v="603600"/>
    <n v="905400"/>
  </r>
  <r>
    <n v="4819"/>
    <s v="CA-2015-138625"/>
    <d v="2015-11-02T00:00:00"/>
    <x v="1"/>
    <x v="0"/>
    <x v="28"/>
    <x v="2"/>
    <x v="0"/>
    <s v="Emily Grady"/>
    <x v="0"/>
    <x v="2"/>
    <n v="23320"/>
    <s v="OFF-AP-10003099"/>
    <x v="1"/>
    <s v="Appliances"/>
    <s v="Eureka Hand Vacuum, Bagless"/>
    <n v="198000"/>
    <x v="6"/>
    <x v="377"/>
    <n v="0"/>
    <n v="0"/>
    <n v="792000"/>
  </r>
  <r>
    <n v="4820"/>
    <s v="US-2017-122672"/>
    <d v="2017-11-04T00:00:00"/>
    <x v="3"/>
    <x v="0"/>
    <x v="18"/>
    <x v="1"/>
    <x v="4"/>
    <s v="Henry Goldwyn"/>
    <x v="1"/>
    <x v="35"/>
    <n v="43130"/>
    <s v="TEC-AC-10002323"/>
    <x v="2"/>
    <s v="Accessories"/>
    <s v="SanDisk Ultra 32 GB MicroSDHC Class 10 Memory Card"/>
    <n v="177000"/>
    <x v="6"/>
    <x v="553"/>
    <n v="0.2"/>
    <n v="141600"/>
    <n v="566400"/>
  </r>
  <r>
    <n v="4821"/>
    <s v="CA-2017-117128"/>
    <d v="2017-12-05T00:00:00"/>
    <x v="3"/>
    <x v="4"/>
    <x v="5"/>
    <x v="0"/>
    <x v="3"/>
    <s v="Bart Folk"/>
    <x v="0"/>
    <x v="29"/>
    <n v="10024"/>
    <s v="OFF-PA-10000007"/>
    <x v="1"/>
    <s v="Paper"/>
    <s v="Telephone Message Books with Fax/Mobile Section, 4 1/4&quot; x 6&quot;"/>
    <n v="22000"/>
    <x v="4"/>
    <x v="257"/>
    <n v="0"/>
    <n v="0"/>
    <n v="132000"/>
  </r>
  <r>
    <n v="4822"/>
    <s v="CA-2016-130638"/>
    <d v="2016-05-16T00:00:00"/>
    <x v="0"/>
    <x v="5"/>
    <x v="9"/>
    <x v="3"/>
    <x v="0"/>
    <s v="Sanjit Chand"/>
    <x v="0"/>
    <x v="7"/>
    <n v="90045"/>
    <s v="FUR-FU-10002116"/>
    <x v="0"/>
    <s v="Furnishings"/>
    <s v="Tenex Carpeted, Granite-Look or Clear Contemporary Contour Shape Chair Mats"/>
    <n v="283000"/>
    <x v="6"/>
    <x v="1231"/>
    <n v="0"/>
    <n v="0"/>
    <n v="1132000"/>
  </r>
  <r>
    <n v="4823"/>
    <s v="CA-2017-144365"/>
    <d v="2017-10-24T00:00:00"/>
    <x v="3"/>
    <x v="2"/>
    <x v="16"/>
    <x v="0"/>
    <x v="0"/>
    <s v="Carlos Soltero"/>
    <x v="0"/>
    <x v="24"/>
    <n v="39212"/>
    <s v="OFF-FA-10000735"/>
    <x v="1"/>
    <s v="Fasteners"/>
    <s v="Staples"/>
    <n v="21000"/>
    <x v="6"/>
    <x v="51"/>
    <n v="0"/>
    <n v="0"/>
    <n v="84000"/>
  </r>
  <r>
    <n v="4824"/>
    <s v="CA-2016-110086"/>
    <d v="2016-09-18T00:00:00"/>
    <x v="0"/>
    <x v="8"/>
    <x v="15"/>
    <x v="2"/>
    <x v="0"/>
    <s v="Bill Donatelli"/>
    <x v="0"/>
    <x v="30"/>
    <n v="95695"/>
    <s v="TEC-PH-10001299"/>
    <x v="2"/>
    <s v="Phones"/>
    <s v="Polycom CX300 Desktop Phone USB VoIP phone"/>
    <n v="360000"/>
    <x v="0"/>
    <x v="258"/>
    <n v="0.2"/>
    <n v="144000"/>
    <n v="576000"/>
  </r>
  <r>
    <n v="4825"/>
    <s v="CA-2014-128524"/>
    <d v="2014-11-11T00:00:00"/>
    <x v="2"/>
    <x v="0"/>
    <x v="2"/>
    <x v="3"/>
    <x v="4"/>
    <s v="Mary Zewe"/>
    <x v="1"/>
    <x v="17"/>
    <n v="98115"/>
    <s v="OFF-AP-10002892"/>
    <x v="1"/>
    <s v="Appliances"/>
    <s v="Belkin F5C206VTEL 6 Outlet Surge"/>
    <n v="69000"/>
    <x v="8"/>
    <x v="305"/>
    <n v="0"/>
    <n v="0"/>
    <n v="69000"/>
  </r>
  <r>
    <n v="4826"/>
    <s v="CA-2016-140256"/>
    <d v="2016-08-22T00:00:00"/>
    <x v="0"/>
    <x v="6"/>
    <x v="6"/>
    <x v="3"/>
    <x v="0"/>
    <s v="Pauline Webber"/>
    <x v="1"/>
    <x v="12"/>
    <n v="90049"/>
    <s v="OFF-AR-10002255"/>
    <x v="1"/>
    <s v="Art"/>
    <s v="Newell 346"/>
    <n v="3000"/>
    <x v="0"/>
    <x v="33"/>
    <n v="0"/>
    <n v="0"/>
    <n v="6000"/>
  </r>
  <r>
    <n v="4827"/>
    <s v="CA-2017-160633"/>
    <d v="2017-11-16T00:00:00"/>
    <x v="3"/>
    <x v="0"/>
    <x v="9"/>
    <x v="1"/>
    <x v="4"/>
    <s v="Bill Stewart"/>
    <x v="1"/>
    <x v="22"/>
    <n v="43402"/>
    <s v="TEC-CO-10002095"/>
    <x v="2"/>
    <s v="Copiers"/>
    <s v="Hewlett Packard 610 Color Digital Copier / Printer"/>
    <n v="1200000"/>
    <x v="3"/>
    <x v="81"/>
    <n v="0.4"/>
    <n v="1440000"/>
    <n v="2160000"/>
  </r>
  <r>
    <n v="4828"/>
    <s v="CA-2014-115133"/>
    <d v="2014-09-26T00:00:00"/>
    <x v="2"/>
    <x v="8"/>
    <x v="20"/>
    <x v="1"/>
    <x v="0"/>
    <s v="Dianna Arnett"/>
    <x v="2"/>
    <x v="32"/>
    <n v="43130"/>
    <s v="OFF-AP-10001634"/>
    <x v="1"/>
    <s v="Appliances"/>
    <s v="Hoover Commercial Lightweight Upright Vacuum"/>
    <n v="2000"/>
    <x v="4"/>
    <x v="92"/>
    <n v="0.2"/>
    <n v="2400"/>
    <n v="9600"/>
  </r>
  <r>
    <n v="4829"/>
    <s v="CA-2017-137449"/>
    <d v="2017-06-29T00:00:00"/>
    <x v="3"/>
    <x v="1"/>
    <x v="25"/>
    <x v="1"/>
    <x v="0"/>
    <s v="Max Engle"/>
    <x v="0"/>
    <x v="27"/>
    <n v="75220"/>
    <s v="OFF-AP-10000240"/>
    <x v="1"/>
    <s v="Appliances"/>
    <s v="Belkin F9G930V10-GRY 9 Outlet Surge"/>
    <n v="107000"/>
    <x v="0"/>
    <x v="428"/>
    <n v="0.8"/>
    <n v="171200"/>
    <n v="42800"/>
  </r>
  <r>
    <n v="4830"/>
    <s v="CA-2017-103520"/>
    <d v="2017-09-23T00:00:00"/>
    <x v="3"/>
    <x v="8"/>
    <x v="27"/>
    <x v="3"/>
    <x v="1"/>
    <s v="Maya Herman"/>
    <x v="1"/>
    <x v="25"/>
    <n v="79424"/>
    <s v="OFF-PA-10001846"/>
    <x v="1"/>
    <s v="Paper"/>
    <s v="Xerox 1899"/>
    <n v="12000"/>
    <x v="0"/>
    <x v="13"/>
    <n v="0.2"/>
    <n v="4800"/>
    <n v="19200"/>
  </r>
  <r>
    <n v="4831"/>
    <s v="CA-2014-139283"/>
    <d v="2014-11-23T00:00:00"/>
    <x v="2"/>
    <x v="0"/>
    <x v="27"/>
    <x v="2"/>
    <x v="0"/>
    <s v="Bobby Trafton"/>
    <x v="0"/>
    <x v="35"/>
    <n v="48227"/>
    <s v="OFF-BI-10002049"/>
    <x v="1"/>
    <s v="Binders"/>
    <s v="UniKeep View Case Binders"/>
    <n v="3000"/>
    <x v="3"/>
    <x v="224"/>
    <n v="0"/>
    <n v="0"/>
    <n v="9000"/>
  </r>
  <r>
    <n v="4832"/>
    <s v="CA-2014-118192"/>
    <d v="2014-01-13T00:00:00"/>
    <x v="2"/>
    <x v="9"/>
    <x v="7"/>
    <x v="0"/>
    <x v="0"/>
    <s v="Michael Moore"/>
    <x v="0"/>
    <x v="11"/>
    <n v="43055"/>
    <s v="OFF-PA-10002947"/>
    <x v="1"/>
    <s v="Paper"/>
    <s v="Xerox 1923"/>
    <n v="21000"/>
    <x v="2"/>
    <x v="196"/>
    <n v="0.2"/>
    <n v="29400"/>
    <n v="117600"/>
  </r>
  <r>
    <n v="4833"/>
    <s v="CA-2016-168844"/>
    <d v="2016-05-31T00:00:00"/>
    <x v="0"/>
    <x v="5"/>
    <x v="23"/>
    <x v="1"/>
    <x v="4"/>
    <s v="Neoma Murray"/>
    <x v="0"/>
    <x v="0"/>
    <n v="10011"/>
    <s v="OFF-BI-10002609"/>
    <x v="1"/>
    <s v="Binders"/>
    <s v="Avery Hidden Tab Dividers for Binding Systems"/>
    <n v="2000"/>
    <x v="3"/>
    <x v="33"/>
    <n v="0.2"/>
    <n v="1200"/>
    <n v="4800"/>
  </r>
  <r>
    <n v="4834"/>
    <s v="CA-2017-154809"/>
    <d v="2017-02-13T00:00:00"/>
    <x v="3"/>
    <x v="11"/>
    <x v="7"/>
    <x v="0"/>
    <x v="0"/>
    <s v="Mark Hamilton"/>
    <x v="0"/>
    <x v="21"/>
    <n v="55407"/>
    <s v="OFF-AP-10004785"/>
    <x v="1"/>
    <s v="Appliances"/>
    <s v="Holmes Replacement Filter for HEPA Air Cleaner, Medium Room"/>
    <n v="57000"/>
    <x v="7"/>
    <x v="338"/>
    <n v="0"/>
    <n v="0"/>
    <n v="456000"/>
  </r>
  <r>
    <n v="4835"/>
    <s v="CA-2014-151330"/>
    <d v="2014-10-14T00:00:00"/>
    <x v="2"/>
    <x v="2"/>
    <x v="19"/>
    <x v="1"/>
    <x v="0"/>
    <s v="Toby Carlisle"/>
    <x v="0"/>
    <x v="5"/>
    <n v="2149"/>
    <s v="TEC-AC-10000865"/>
    <x v="2"/>
    <s v="Accessories"/>
    <s v="WD My Passport Ultra 500GB Portable External Hard Drive"/>
    <n v="177000"/>
    <x v="3"/>
    <x v="245"/>
    <n v="0"/>
    <n v="0"/>
    <n v="531000"/>
  </r>
  <r>
    <n v="4836"/>
    <s v="CA-2014-124702"/>
    <d v="2014-11-18T00:00:00"/>
    <x v="2"/>
    <x v="0"/>
    <x v="15"/>
    <x v="3"/>
    <x v="0"/>
    <s v="Maya Herman"/>
    <x v="1"/>
    <x v="21"/>
    <n v="98105"/>
    <s v="FUR-FU-10003553"/>
    <x v="0"/>
    <s v="Furnishings"/>
    <s v="Howard Miller 13-1/2&quot; Diameter Rosebrook Wall Clock"/>
    <n v="221000"/>
    <x v="0"/>
    <x v="1232"/>
    <n v="0"/>
    <n v="0"/>
    <n v="442000"/>
  </r>
  <r>
    <n v="4837"/>
    <s v="US-2017-125808"/>
    <d v="2017-11-12T00:00:00"/>
    <x v="3"/>
    <x v="0"/>
    <x v="1"/>
    <x v="2"/>
    <x v="0"/>
    <s v="Emily Phan"/>
    <x v="0"/>
    <x v="21"/>
    <n v="90032"/>
    <s v="OFF-PA-10001846"/>
    <x v="1"/>
    <s v="Paper"/>
    <s v="Xerox 1899"/>
    <n v="12000"/>
    <x v="0"/>
    <x v="13"/>
    <n v="0"/>
    <n v="0"/>
    <n v="24000"/>
  </r>
  <r>
    <n v="4838"/>
    <s v="CA-2015-116638"/>
    <d v="2015-01-28T00:00:00"/>
    <x v="1"/>
    <x v="9"/>
    <x v="22"/>
    <x v="4"/>
    <x v="3"/>
    <s v="Joseph Holt"/>
    <x v="0"/>
    <x v="13"/>
    <n v="28027"/>
    <s v="FUR-TA-10000198"/>
    <x v="0"/>
    <s v="Tables"/>
    <s v="Chromcraft Bull-Nose Wood Oval Conference Tables &amp; Bases"/>
    <n v="1653000"/>
    <x v="13"/>
    <x v="1233"/>
    <n v="0.4"/>
    <n v="8595600"/>
    <n v="12893400"/>
  </r>
  <r>
    <n v="4839"/>
    <s v="CA-2014-104563"/>
    <d v="2014-03-07T00:00:00"/>
    <x v="2"/>
    <x v="10"/>
    <x v="29"/>
    <x v="2"/>
    <x v="4"/>
    <s v="Craig Molinari"/>
    <x v="1"/>
    <x v="26"/>
    <n v="98103"/>
    <s v="OFF-AR-10000390"/>
    <x v="1"/>
    <s v="Art"/>
    <s v="Newell Chalk Holder"/>
    <n v="17000"/>
    <x v="1"/>
    <x v="329"/>
    <n v="0"/>
    <n v="0"/>
    <n v="85000"/>
  </r>
  <r>
    <n v="4840"/>
    <s v="US-2017-107979"/>
    <d v="2017-06-08T00:00:00"/>
    <x v="3"/>
    <x v="1"/>
    <x v="0"/>
    <x v="4"/>
    <x v="2"/>
    <s v="Frank Olsen"/>
    <x v="0"/>
    <x v="22"/>
    <n v="85301"/>
    <s v="TEC-AC-10002006"/>
    <x v="2"/>
    <s v="Accessories"/>
    <s v="Memorex Micro Travel Drive 16 GB"/>
    <n v="64000"/>
    <x v="2"/>
    <x v="516"/>
    <n v="0.2"/>
    <n v="89600"/>
    <n v="358400"/>
  </r>
  <r>
    <n v="4841"/>
    <s v="CA-2014-150518"/>
    <d v="2014-11-19T00:00:00"/>
    <x v="2"/>
    <x v="0"/>
    <x v="12"/>
    <x v="3"/>
    <x v="0"/>
    <s v="Mitch Webber"/>
    <x v="0"/>
    <x v="21"/>
    <n v="55433"/>
    <s v="OFF-ST-10000877"/>
    <x v="1"/>
    <s v="Storage"/>
    <s v="Recycled Steel Personal File for Standard File Folders"/>
    <n v="222000"/>
    <x v="6"/>
    <x v="1234"/>
    <n v="0"/>
    <n v="0"/>
    <n v="888000"/>
  </r>
  <r>
    <n v="4842"/>
    <s v="CA-2016-107104"/>
    <d v="2016-11-26T00:00:00"/>
    <x v="0"/>
    <x v="0"/>
    <x v="20"/>
    <x v="1"/>
    <x v="4"/>
    <s v="Maribeth Schnelling"/>
    <x v="0"/>
    <x v="4"/>
    <n v="90045"/>
    <s v="FUR-BO-10002213"/>
    <x v="0"/>
    <s v="Bookcases"/>
    <s v="DMI Eclipse Executive Suite Bookcases"/>
    <n v="360000"/>
    <x v="7"/>
    <x v="692"/>
    <n v="0.15"/>
    <n v="432000"/>
    <n v="2448000"/>
  </r>
  <r>
    <n v="4843"/>
    <s v="CA-2017-161893"/>
    <d v="2017-01-23T00:00:00"/>
    <x v="3"/>
    <x v="9"/>
    <x v="27"/>
    <x v="1"/>
    <x v="0"/>
    <s v="Harold Pawlan"/>
    <x v="2"/>
    <x v="22"/>
    <n v="85705"/>
    <s v="TEC-AC-10001874"/>
    <x v="2"/>
    <s v="Accessories"/>
    <s v="Logitech Wireless Anywhere Mouse MX for PC and Mac"/>
    <n v="120000"/>
    <x v="0"/>
    <x v="139"/>
    <n v="0.2"/>
    <n v="48000"/>
    <n v="192000"/>
  </r>
  <r>
    <n v="4844"/>
    <s v="CA-2014-156160"/>
    <d v="2014-09-22T00:00:00"/>
    <x v="2"/>
    <x v="8"/>
    <x v="6"/>
    <x v="0"/>
    <x v="0"/>
    <s v="Adam Shillingsburg"/>
    <x v="0"/>
    <x v="2"/>
    <n v="10035"/>
    <s v="FUR-FU-10001876"/>
    <x v="0"/>
    <s v="Furnishings"/>
    <s v="Computer Room Manger, 14&quot;"/>
    <n v="228000"/>
    <x v="3"/>
    <x v="690"/>
    <n v="0"/>
    <n v="0"/>
    <n v="684000"/>
  </r>
  <r>
    <n v="4845"/>
    <s v="CA-2014-100860"/>
    <d v="2014-03-26T00:00:00"/>
    <x v="2"/>
    <x v="10"/>
    <x v="20"/>
    <x v="1"/>
    <x v="4"/>
    <s v="Cindy Stewart"/>
    <x v="0"/>
    <x v="1"/>
    <n v="91767"/>
    <s v="OFF-LA-10001982"/>
    <x v="1"/>
    <s v="Labels"/>
    <s v="Smead Alpha-Z Color-Coded Name Labels First Letter Starter Set"/>
    <n v="6000"/>
    <x v="1"/>
    <x v="1"/>
    <n v="0"/>
    <n v="0"/>
    <n v="30000"/>
  </r>
  <r>
    <n v="4846"/>
    <s v="CA-2016-160717"/>
    <d v="2016-06-06T00:00:00"/>
    <x v="0"/>
    <x v="1"/>
    <x v="24"/>
    <x v="0"/>
    <x v="4"/>
    <s v="Maria Etezadi"/>
    <x v="2"/>
    <x v="21"/>
    <n v="93101"/>
    <s v="TEC-PH-10001459"/>
    <x v="2"/>
    <s v="Phones"/>
    <s v="Samsung Galaxy Mega 6.3"/>
    <n v="4368000"/>
    <x v="5"/>
    <x v="1235"/>
    <n v="0.2"/>
    <n v="7862400"/>
    <n v="31449600"/>
  </r>
  <r>
    <n v="4847"/>
    <s v="CA-2017-132619"/>
    <d v="2017-08-31T00:00:00"/>
    <x v="3"/>
    <x v="6"/>
    <x v="23"/>
    <x v="1"/>
    <x v="4"/>
    <s v="Maxwell Schwartz"/>
    <x v="0"/>
    <x v="34"/>
    <n v="94109"/>
    <s v="OFF-ST-10001511"/>
    <x v="1"/>
    <s v="Storage"/>
    <s v="Space Solutions Commercial Steel Shelving"/>
    <n v="130000"/>
    <x v="3"/>
    <x v="452"/>
    <n v="0"/>
    <n v="0"/>
    <n v="390000"/>
  </r>
  <r>
    <n v="4848"/>
    <s v="US-2015-120957"/>
    <d v="2015-12-07T00:00:00"/>
    <x v="1"/>
    <x v="4"/>
    <x v="29"/>
    <x v="1"/>
    <x v="0"/>
    <s v="Kristen Hastings"/>
    <x v="1"/>
    <x v="33"/>
    <n v="92503"/>
    <s v="OFF-PA-10003953"/>
    <x v="1"/>
    <s v="Paper"/>
    <s v="Xerox 218"/>
    <n v="13000"/>
    <x v="0"/>
    <x v="43"/>
    <n v="0"/>
    <n v="0"/>
    <n v="26000"/>
  </r>
  <r>
    <n v="4849"/>
    <s v="CA-2017-157448"/>
    <d v="2017-11-16T00:00:00"/>
    <x v="3"/>
    <x v="0"/>
    <x v="9"/>
    <x v="2"/>
    <x v="4"/>
    <s v="Lena Creighton"/>
    <x v="0"/>
    <x v="23"/>
    <n v="90049"/>
    <s v="FUR-FU-10003268"/>
    <x v="0"/>
    <s v="Furnishings"/>
    <s v="Eldon Radial Chair Mat for Low to Medium Pile Carpets"/>
    <n v="200000"/>
    <x v="3"/>
    <x v="49"/>
    <n v="0"/>
    <n v="0"/>
    <n v="600000"/>
  </r>
  <r>
    <n v="4850"/>
    <s v="CA-2016-126270"/>
    <d v="2016-04-23T00:00:00"/>
    <x v="0"/>
    <x v="3"/>
    <x v="27"/>
    <x v="1"/>
    <x v="4"/>
    <s v="Art Ferguson"/>
    <x v="0"/>
    <x v="34"/>
    <n v="92672"/>
    <s v="OFF-BI-10002764"/>
    <x v="1"/>
    <s v="Binders"/>
    <s v="Recycled Pressboard Report Cover with Reinforced Top Hinge"/>
    <n v="8000"/>
    <x v="2"/>
    <x v="71"/>
    <n v="0.2"/>
    <n v="11200"/>
    <n v="44800"/>
  </r>
  <r>
    <n v="4851"/>
    <s v="CA-2017-145275"/>
    <d v="2017-04-02T00:00:00"/>
    <x v="3"/>
    <x v="3"/>
    <x v="28"/>
    <x v="1"/>
    <x v="0"/>
    <s v="Amy Hunt"/>
    <x v="0"/>
    <x v="4"/>
    <n v="35601"/>
    <s v="OFF-LA-10001569"/>
    <x v="1"/>
    <s v="Labels"/>
    <s v="Avery 499"/>
    <n v="10000"/>
    <x v="3"/>
    <x v="1"/>
    <n v="0"/>
    <n v="0"/>
    <n v="30000"/>
  </r>
  <r>
    <n v="4852"/>
    <s v="CA-2015-133396"/>
    <d v="2015-08-13T00:00:00"/>
    <x v="1"/>
    <x v="6"/>
    <x v="7"/>
    <x v="2"/>
    <x v="0"/>
    <s v="Grace Kelly"/>
    <x v="1"/>
    <x v="25"/>
    <n v="27405"/>
    <s v="OFF-AR-10001446"/>
    <x v="1"/>
    <s v="Art"/>
    <s v="Newell 309"/>
    <n v="35000"/>
    <x v="2"/>
    <x v="260"/>
    <n v="0.2"/>
    <n v="49000"/>
    <n v="196000"/>
  </r>
  <r>
    <n v="4853"/>
    <s v="US-2017-140312"/>
    <d v="2017-11-13T00:00:00"/>
    <x v="3"/>
    <x v="0"/>
    <x v="7"/>
    <x v="0"/>
    <x v="4"/>
    <s v="Ken Lonsdale"/>
    <x v="0"/>
    <x v="17"/>
    <n v="94568"/>
    <s v="TEC-PH-10003442"/>
    <x v="2"/>
    <s v="Phones"/>
    <s v="Samsung Replacement EH64AVFWE Premium Headset"/>
    <n v="22000"/>
    <x v="1"/>
    <x v="69"/>
    <n v="0.2"/>
    <n v="22000"/>
    <n v="88000"/>
  </r>
  <r>
    <n v="4854"/>
    <s v="CA-2016-114867"/>
    <d v="2016-12-23T00:00:00"/>
    <x v="0"/>
    <x v="4"/>
    <x v="27"/>
    <x v="2"/>
    <x v="0"/>
    <s v="Frank Merwin"/>
    <x v="2"/>
    <x v="30"/>
    <n v="19143"/>
    <s v="OFF-PA-10000477"/>
    <x v="1"/>
    <s v="Paper"/>
    <s v="Xerox 1952"/>
    <n v="15000"/>
    <x v="0"/>
    <x v="1"/>
    <n v="0.2"/>
    <n v="6000"/>
    <n v="24000"/>
  </r>
  <r>
    <n v="4855"/>
    <s v="US-2014-164644"/>
    <d v="2014-07-22T00:00:00"/>
    <x v="2"/>
    <x v="7"/>
    <x v="6"/>
    <x v="2"/>
    <x v="0"/>
    <s v="John Lucas"/>
    <x v="0"/>
    <x v="34"/>
    <n v="77095"/>
    <s v="OFF-ST-10003123"/>
    <x v="1"/>
    <s v="Storage"/>
    <s v="Fellowes Bases and Tops For Staxonsteel/High-Stak Systems"/>
    <n v="200000"/>
    <x v="8"/>
    <x v="282"/>
    <n v="0.2"/>
    <n v="40000"/>
    <n v="160000"/>
  </r>
  <r>
    <n v="4856"/>
    <s v="CA-2016-137393"/>
    <d v="2016-05-06T00:00:00"/>
    <x v="0"/>
    <x v="5"/>
    <x v="24"/>
    <x v="0"/>
    <x v="4"/>
    <s v="Gene McClure"/>
    <x v="0"/>
    <x v="21"/>
    <n v="93309"/>
    <s v="FUR-FU-10001617"/>
    <x v="0"/>
    <s v="Furnishings"/>
    <s v="Executive Impressions 8-1/2&quot; Career Panel/Partition Cubicle Clock"/>
    <n v="42000"/>
    <x v="6"/>
    <x v="173"/>
    <n v="0"/>
    <n v="0"/>
    <n v="168000"/>
  </r>
  <r>
    <n v="4857"/>
    <s v="US-2014-120175"/>
    <d v="2014-11-28T00:00:00"/>
    <x v="2"/>
    <x v="0"/>
    <x v="22"/>
    <x v="1"/>
    <x v="0"/>
    <s v="Matthew Clasen"/>
    <x v="1"/>
    <x v="32"/>
    <n v="47374"/>
    <s v="OFF-EN-10003862"/>
    <x v="1"/>
    <s v="Envelopes"/>
    <s v="Laser &amp; Ink Jet Business Envelopes"/>
    <n v="11000"/>
    <x v="4"/>
    <x v="84"/>
    <n v="0"/>
    <n v="0"/>
    <n v="66000"/>
  </r>
  <r>
    <n v="4858"/>
    <s v="CA-2016-144785"/>
    <d v="2016-04-18T00:00:00"/>
    <x v="0"/>
    <x v="3"/>
    <x v="15"/>
    <x v="2"/>
    <x v="0"/>
    <s v="Cindy Schnelling"/>
    <x v="1"/>
    <x v="29"/>
    <n v="10009"/>
    <s v="OFF-AR-10001573"/>
    <x v="1"/>
    <s v="Art"/>
    <s v="American Pencil"/>
    <n v="10000"/>
    <x v="3"/>
    <x v="1"/>
    <n v="0"/>
    <n v="0"/>
    <n v="30000"/>
  </r>
  <r>
    <n v="4859"/>
    <s v="CA-2015-130113"/>
    <d v="2015-12-27T00:00:00"/>
    <x v="1"/>
    <x v="4"/>
    <x v="8"/>
    <x v="0"/>
    <x v="0"/>
    <s v="Aaron Hawkins"/>
    <x v="1"/>
    <x v="4"/>
    <n v="94122"/>
    <s v="OFF-ST-10000046"/>
    <x v="1"/>
    <s v="Storage"/>
    <s v="Fellowes Super Stor/Drawer Files"/>
    <n v="485000"/>
    <x v="0"/>
    <x v="595"/>
    <n v="0"/>
    <n v="0"/>
    <n v="970000"/>
  </r>
  <r>
    <n v="4860"/>
    <s v="CA-2017-122770"/>
    <d v="2017-12-13T00:00:00"/>
    <x v="3"/>
    <x v="4"/>
    <x v="7"/>
    <x v="3"/>
    <x v="4"/>
    <s v="Emily Phan"/>
    <x v="0"/>
    <x v="19"/>
    <n v="94122"/>
    <s v="OFF-LA-10004559"/>
    <x v="1"/>
    <s v="Labels"/>
    <s v="Avery 49"/>
    <n v="21000"/>
    <x v="3"/>
    <x v="42"/>
    <n v="0"/>
    <n v="0"/>
    <n v="63000"/>
  </r>
  <r>
    <n v="4861"/>
    <s v="CA-2017-118668"/>
    <d v="2017-01-02T00:00:00"/>
    <x v="3"/>
    <x v="9"/>
    <x v="28"/>
    <x v="2"/>
    <x v="1"/>
    <s v="Fred Wasserman"/>
    <x v="1"/>
    <x v="20"/>
    <n v="90032"/>
    <s v="TEC-AC-10000682"/>
    <x v="2"/>
    <s v="Accessories"/>
    <s v="Kensington K72356US Mouse-in-a-Box USB Desktop Mouse"/>
    <n v="67000"/>
    <x v="8"/>
    <x v="984"/>
    <n v="0"/>
    <n v="0"/>
    <n v="67000"/>
  </r>
  <r>
    <n v="4862"/>
    <s v="CA-2017-116498"/>
    <d v="2017-05-30T00:00:00"/>
    <x v="3"/>
    <x v="5"/>
    <x v="17"/>
    <x v="1"/>
    <x v="0"/>
    <s v="Kelly Andreada"/>
    <x v="0"/>
    <x v="33"/>
    <n v="92037"/>
    <s v="OFF-AR-10003405"/>
    <x v="1"/>
    <s v="Art"/>
    <s v="Dixon My First Ticonderoga Pencil, #2"/>
    <n v="33000"/>
    <x v="4"/>
    <x v="698"/>
    <n v="0"/>
    <n v="0"/>
    <n v="198000"/>
  </r>
  <r>
    <n v="4863"/>
    <s v="US-2017-130603"/>
    <d v="2017-09-30T00:00:00"/>
    <x v="3"/>
    <x v="8"/>
    <x v="17"/>
    <x v="1"/>
    <x v="0"/>
    <s v="Sample Company A"/>
    <x v="2"/>
    <x v="33"/>
    <n v="76017"/>
    <s v="OFF-BI-10000301"/>
    <x v="1"/>
    <s v="Binders"/>
    <s v="GBC Instant Report Kit"/>
    <n v="6000"/>
    <x v="5"/>
    <x v="117"/>
    <n v="0.8"/>
    <n v="43200"/>
    <n v="10800"/>
  </r>
  <r>
    <n v="4864"/>
    <s v="US-2017-135986"/>
    <d v="2017-06-20T00:00:00"/>
    <x v="3"/>
    <x v="1"/>
    <x v="14"/>
    <x v="2"/>
    <x v="0"/>
    <s v="Paul Gonzalez"/>
    <x v="0"/>
    <x v="22"/>
    <n v="23223"/>
    <s v="OFF-PA-10001534"/>
    <x v="1"/>
    <s v="Paper"/>
    <s v="Xerox 230"/>
    <n v="33000"/>
    <x v="1"/>
    <x v="115"/>
    <n v="0"/>
    <n v="0"/>
    <n v="165000"/>
  </r>
  <r>
    <n v="4865"/>
    <s v="CA-2017-140536"/>
    <d v="2017-04-04T00:00:00"/>
    <x v="3"/>
    <x v="3"/>
    <x v="18"/>
    <x v="1"/>
    <x v="0"/>
    <s v="Tom Ashbrook"/>
    <x v="2"/>
    <x v="30"/>
    <n v="10035"/>
    <s v="OFF-AR-10001545"/>
    <x v="1"/>
    <s v="Art"/>
    <s v="Newell 326"/>
    <n v="8000"/>
    <x v="6"/>
    <x v="276"/>
    <n v="0"/>
    <n v="0"/>
    <n v="32000"/>
  </r>
  <r>
    <n v="4866"/>
    <s v="CA-2015-130183"/>
    <d v="2015-11-13T00:00:00"/>
    <x v="1"/>
    <x v="0"/>
    <x v="7"/>
    <x v="1"/>
    <x v="0"/>
    <s v="Patrick O'Brill"/>
    <x v="0"/>
    <x v="8"/>
    <n v="77041"/>
    <s v="FUR-BO-10001811"/>
    <x v="0"/>
    <s v="Bookcases"/>
    <s v="Atlantic Metals Mobile 5-Shelf Bookcases, Custom Colors"/>
    <n v="181000"/>
    <x v="3"/>
    <x v="823"/>
    <n v="0.32"/>
    <n v="173760"/>
    <n v="369240"/>
  </r>
  <r>
    <n v="4867"/>
    <s v="CA-2015-107902"/>
    <d v="2015-08-28T00:00:00"/>
    <x v="1"/>
    <x v="6"/>
    <x v="22"/>
    <x v="1"/>
    <x v="4"/>
    <s v="Suzanne McNair"/>
    <x v="1"/>
    <x v="16"/>
    <n v="6824"/>
    <s v="OFF-ST-10001837"/>
    <x v="1"/>
    <s v="Storage"/>
    <s v="SAFCO Mobile Desk Side File, Wire Frame"/>
    <n v="86000"/>
    <x v="10"/>
    <x v="1236"/>
    <n v="0"/>
    <n v="0"/>
    <n v="946000"/>
  </r>
  <r>
    <n v="4868"/>
    <s v="CA-2017-130148"/>
    <d v="2017-09-24T00:00:00"/>
    <x v="3"/>
    <x v="8"/>
    <x v="16"/>
    <x v="1"/>
    <x v="0"/>
    <s v="Neil Knudson"/>
    <x v="2"/>
    <x v="13"/>
    <n v="94110"/>
    <s v="OFF-PA-10000551"/>
    <x v="1"/>
    <s v="Paper"/>
    <s v="Array Memo Cubes"/>
    <n v="16000"/>
    <x v="4"/>
    <x v="47"/>
    <n v="0"/>
    <n v="0"/>
    <n v="96000"/>
  </r>
  <r>
    <n v="4869"/>
    <s v="US-2016-151260"/>
    <d v="2016-12-11T00:00:00"/>
    <x v="0"/>
    <x v="4"/>
    <x v="2"/>
    <x v="2"/>
    <x v="0"/>
    <s v="Steve Chapman"/>
    <x v="1"/>
    <x v="0"/>
    <n v="45503"/>
    <s v="OFF-AP-10002892"/>
    <x v="1"/>
    <s v="Appliances"/>
    <s v="Belkin F5C206VTEL 6 Outlet Surge"/>
    <n v="69000"/>
    <x v="6"/>
    <x v="382"/>
    <n v="0.2"/>
    <n v="55200"/>
    <n v="220800"/>
  </r>
  <r>
    <n v="4870"/>
    <s v="CA-2014-144281"/>
    <d v="2014-06-10T00:00:00"/>
    <x v="2"/>
    <x v="1"/>
    <x v="13"/>
    <x v="3"/>
    <x v="0"/>
    <s v="Heather Kirkland"/>
    <x v="1"/>
    <x v="4"/>
    <n v="48234"/>
    <s v="OFF-LA-10003930"/>
    <x v="1"/>
    <s v="Labels"/>
    <s v="Dot Matrix Printer Tape Reel Labels, White, 5000/Box"/>
    <n v="197000"/>
    <x v="1"/>
    <x v="469"/>
    <n v="0"/>
    <n v="0"/>
    <n v="985000"/>
  </r>
  <r>
    <n v="4871"/>
    <s v="CA-2016-122511"/>
    <d v="2016-03-11T00:00:00"/>
    <x v="0"/>
    <x v="10"/>
    <x v="2"/>
    <x v="3"/>
    <x v="0"/>
    <s v="Brad Thomas"/>
    <x v="2"/>
    <x v="32"/>
    <n v="19140"/>
    <s v="FUR-FU-10001037"/>
    <x v="0"/>
    <s v="Furnishings"/>
    <s v="DAX Charcoal/Nickel-Tone Document Frame, 5 x 7"/>
    <n v="19000"/>
    <x v="6"/>
    <x v="554"/>
    <n v="0.2"/>
    <n v="15200"/>
    <n v="60800"/>
  </r>
  <r>
    <n v="4872"/>
    <s v="CA-2017-154116"/>
    <d v="2017-12-15T00:00:00"/>
    <x v="3"/>
    <x v="4"/>
    <x v="4"/>
    <x v="2"/>
    <x v="0"/>
    <s v="Khloe Miller"/>
    <x v="0"/>
    <x v="6"/>
    <n v="90301"/>
    <s v="OFF-PA-10004569"/>
    <x v="1"/>
    <s v="Paper"/>
    <s v="Wirebound Message Books, Two 4 1/4&quot; x 5&quot; Forms per Page"/>
    <n v="8000"/>
    <x v="3"/>
    <x v="13"/>
    <n v="0"/>
    <n v="0"/>
    <n v="24000"/>
  </r>
  <r>
    <n v="4873"/>
    <s v="CA-2016-105291"/>
    <d v="2016-10-30T00:00:00"/>
    <x v="0"/>
    <x v="2"/>
    <x v="17"/>
    <x v="1"/>
    <x v="4"/>
    <s v="Susan Pistek"/>
    <x v="0"/>
    <x v="17"/>
    <n v="93405"/>
    <s v="OFF-FA-10003059"/>
    <x v="1"/>
    <s v="Fasteners"/>
    <s v="Assorted Color Push Pins"/>
    <n v="3000"/>
    <x v="0"/>
    <x v="33"/>
    <n v="0"/>
    <n v="0"/>
    <n v="6000"/>
  </r>
  <r>
    <n v="4874"/>
    <s v="CA-2017-147032"/>
    <d v="2017-07-31T00:00:00"/>
    <x v="3"/>
    <x v="7"/>
    <x v="23"/>
    <x v="3"/>
    <x v="0"/>
    <s v="Laurel Beltran"/>
    <x v="2"/>
    <x v="31"/>
    <n v="19805"/>
    <s v="OFF-PA-10003256"/>
    <x v="1"/>
    <s v="Paper"/>
    <s v="Avery Personal Creations Heavyweight Cards"/>
    <n v="65000"/>
    <x v="8"/>
    <x v="193"/>
    <n v="0"/>
    <n v="0"/>
    <n v="65000"/>
  </r>
  <r>
    <n v="4875"/>
    <s v="CA-2017-125990"/>
    <d v="2017-10-19T00:00:00"/>
    <x v="3"/>
    <x v="2"/>
    <x v="12"/>
    <x v="1"/>
    <x v="4"/>
    <s v="Joy Smith"/>
    <x v="0"/>
    <x v="3"/>
    <n v="94122"/>
    <s v="OFF-BI-10004826"/>
    <x v="1"/>
    <s v="Binders"/>
    <s v="JM Magazine Binder"/>
    <n v="40000"/>
    <x v="3"/>
    <x v="160"/>
    <n v="0.2"/>
    <n v="24000"/>
    <n v="96000"/>
  </r>
  <r>
    <n v="4876"/>
    <s v="CA-2016-161746"/>
    <d v="2016-10-21T00:00:00"/>
    <x v="0"/>
    <x v="2"/>
    <x v="30"/>
    <x v="2"/>
    <x v="0"/>
    <s v="Carlos Soltero"/>
    <x v="0"/>
    <x v="19"/>
    <n v="90045"/>
    <s v="FUR-CH-10004626"/>
    <x v="0"/>
    <s v="Chairs"/>
    <s v="Office Star Flex Back Scooter Chair with Aluminum Finish Frame"/>
    <n v="606000"/>
    <x v="3"/>
    <x v="1237"/>
    <n v="0.2"/>
    <n v="363600"/>
    <n v="1454400"/>
  </r>
  <r>
    <n v="4877"/>
    <s v="CA-2014-114251"/>
    <d v="2014-11-05T00:00:00"/>
    <x v="2"/>
    <x v="0"/>
    <x v="5"/>
    <x v="1"/>
    <x v="0"/>
    <s v="Maribeth Dona"/>
    <x v="0"/>
    <x v="23"/>
    <n v="19143"/>
    <s v="FUR-FU-10001468"/>
    <x v="0"/>
    <s v="Furnishings"/>
    <s v="Tenex Antistatic Computer Chair Mats"/>
    <n v="548000"/>
    <x v="0"/>
    <x v="1238"/>
    <n v="0.2"/>
    <n v="219200"/>
    <n v="876800"/>
  </r>
  <r>
    <n v="4878"/>
    <s v="CA-2016-116379"/>
    <d v="2016-11-07T00:00:00"/>
    <x v="0"/>
    <x v="0"/>
    <x v="29"/>
    <x v="1"/>
    <x v="4"/>
    <s v="Lisa DeCherney"/>
    <x v="0"/>
    <x v="19"/>
    <n v="94122"/>
    <s v="OFF-BI-10001543"/>
    <x v="1"/>
    <s v="Binders"/>
    <s v="GBC VeloBinder Manual Binding System"/>
    <n v="144000"/>
    <x v="0"/>
    <x v="602"/>
    <n v="0.2"/>
    <n v="57600"/>
    <n v="230400"/>
  </r>
  <r>
    <n v="4879"/>
    <s v="US-2016-144477"/>
    <d v="2016-08-12T00:00:00"/>
    <x v="0"/>
    <x v="6"/>
    <x v="1"/>
    <x v="2"/>
    <x v="0"/>
    <s v="Deborah Brumfield"/>
    <x v="2"/>
    <x v="3"/>
    <n v="19134"/>
    <s v="OFF-AR-10000914"/>
    <x v="1"/>
    <s v="Art"/>
    <s v="Boston 16765 Mini Stand Up Battery Pencil Sharpener"/>
    <n v="19000"/>
    <x v="6"/>
    <x v="554"/>
    <n v="0.2"/>
    <n v="15200"/>
    <n v="60800"/>
  </r>
  <r>
    <n v="4880"/>
    <s v="CA-2016-108210"/>
    <d v="2016-05-30T00:00:00"/>
    <x v="0"/>
    <x v="5"/>
    <x v="17"/>
    <x v="2"/>
    <x v="0"/>
    <s v="Annie Thurman"/>
    <x v="0"/>
    <x v="22"/>
    <n v="77041"/>
    <s v="TEC-PH-10002293"/>
    <x v="2"/>
    <s v="Phones"/>
    <s v="Anker 36W 4-Port USB Wall Charger Travel Power Adapter for iPhone 5s 5c 5"/>
    <n v="60000"/>
    <x v="1"/>
    <x v="58"/>
    <n v="0.2"/>
    <n v="60000"/>
    <n v="240000"/>
  </r>
  <r>
    <n v="4881"/>
    <s v="CA-2017-166835"/>
    <d v="2017-11-12T00:00:00"/>
    <x v="3"/>
    <x v="0"/>
    <x v="1"/>
    <x v="1"/>
    <x v="3"/>
    <s v="Dennis Kane"/>
    <x v="0"/>
    <x v="4"/>
    <n v="17602"/>
    <s v="OFF-ST-10002574"/>
    <x v="1"/>
    <s v="Storage"/>
    <s v="SAFCO Commercial Wire Shelving, Black"/>
    <n v="553000"/>
    <x v="0"/>
    <x v="772"/>
    <n v="0.2"/>
    <n v="221200"/>
    <n v="884800"/>
  </r>
  <r>
    <n v="4882"/>
    <s v="CA-2016-119641"/>
    <d v="2016-09-22T00:00:00"/>
    <x v="0"/>
    <x v="8"/>
    <x v="6"/>
    <x v="2"/>
    <x v="0"/>
    <s v="Chris Selesnick"/>
    <x v="1"/>
    <x v="18"/>
    <n v="54302"/>
    <s v="FUR-FU-10002445"/>
    <x v="0"/>
    <s v="Furnishings"/>
    <s v="DAX Two-Tone Rosewood/Black Document Frame, Desktop, 5 x 7"/>
    <n v="29000"/>
    <x v="0"/>
    <x v="147"/>
    <n v="0"/>
    <n v="0"/>
    <n v="58000"/>
  </r>
  <r>
    <n v="4883"/>
    <s v="CA-2016-105781"/>
    <d v="2016-02-16T00:00:00"/>
    <x v="0"/>
    <x v="11"/>
    <x v="9"/>
    <x v="4"/>
    <x v="0"/>
    <s v="Jill Fjeld"/>
    <x v="0"/>
    <x v="31"/>
    <n v="10024"/>
    <s v="FUR-CH-10001802"/>
    <x v="0"/>
    <s v="Chairs"/>
    <s v="Hon Every-Day Chair Series Swivel Task Chairs"/>
    <n v="388000"/>
    <x v="3"/>
    <x v="1239"/>
    <n v="0.1"/>
    <n v="116400"/>
    <n v="1047600"/>
  </r>
  <r>
    <n v="4884"/>
    <s v="CA-2014-101364"/>
    <d v="2014-12-22T00:00:00"/>
    <x v="2"/>
    <x v="4"/>
    <x v="6"/>
    <x v="3"/>
    <x v="0"/>
    <s v="Tamara Willingham"/>
    <x v="2"/>
    <x v="31"/>
    <n v="10011"/>
    <s v="OFF-BI-10003984"/>
    <x v="1"/>
    <s v="Binders"/>
    <s v="Lock-Up Easel 'Spel-Binder'"/>
    <n v="69000"/>
    <x v="13"/>
    <x v="1240"/>
    <n v="0.2"/>
    <n v="179400"/>
    <n v="717600"/>
  </r>
  <r>
    <n v="4885"/>
    <s v="CA-2015-117898"/>
    <d v="2015-12-05T00:00:00"/>
    <x v="1"/>
    <x v="4"/>
    <x v="5"/>
    <x v="0"/>
    <x v="0"/>
    <s v="Tim Brockman"/>
    <x v="0"/>
    <x v="1"/>
    <n v="61701"/>
    <s v="OFF-EN-10004459"/>
    <x v="1"/>
    <s v="Envelopes"/>
    <s v="Security-Tint Envelopes"/>
    <n v="23000"/>
    <x v="0"/>
    <x v="170"/>
    <n v="0.2"/>
    <n v="9200"/>
    <n v="36800"/>
  </r>
  <r>
    <n v="4886"/>
    <s v="CA-2017-142293"/>
    <d v="2017-09-17T00:00:00"/>
    <x v="3"/>
    <x v="8"/>
    <x v="11"/>
    <x v="2"/>
    <x v="4"/>
    <s v="Shahid Collister"/>
    <x v="0"/>
    <x v="34"/>
    <n v="83704"/>
    <s v="TEC-AC-10001109"/>
    <x v="2"/>
    <s v="Accessories"/>
    <s v="Logitech Trackman Marble Mouse"/>
    <n v="96000"/>
    <x v="3"/>
    <x v="602"/>
    <n v="0"/>
    <n v="0"/>
    <n v="288000"/>
  </r>
  <r>
    <n v="4887"/>
    <s v="CA-2017-167395"/>
    <d v="2017-12-02T00:00:00"/>
    <x v="3"/>
    <x v="4"/>
    <x v="28"/>
    <x v="3"/>
    <x v="0"/>
    <s v="Kunst Miller"/>
    <x v="0"/>
    <x v="25"/>
    <n v="1852"/>
    <s v="OFF-AP-10001293"/>
    <x v="1"/>
    <s v="Appliances"/>
    <s v="Belkin 8 Outlet Surge Protector"/>
    <n v="33000"/>
    <x v="2"/>
    <x v="248"/>
    <n v="0"/>
    <n v="0"/>
    <n v="231000"/>
  </r>
  <r>
    <n v="4888"/>
    <s v="CA-2014-111962"/>
    <d v="2014-09-29T00:00:00"/>
    <x v="2"/>
    <x v="8"/>
    <x v="25"/>
    <x v="2"/>
    <x v="0"/>
    <s v="Evan Bailliet"/>
    <x v="0"/>
    <x v="31"/>
    <n v="98115"/>
    <s v="OFF-BI-10001308"/>
    <x v="1"/>
    <s v="Binders"/>
    <s v="GBC Standard Plastic Binding Systems' Combs"/>
    <n v="26000"/>
    <x v="0"/>
    <x v="370"/>
    <n v="0.2"/>
    <n v="10400"/>
    <n v="41600"/>
  </r>
  <r>
    <n v="4889"/>
    <s v="CA-2017-124261"/>
    <d v="2017-11-14T00:00:00"/>
    <x v="3"/>
    <x v="0"/>
    <x v="19"/>
    <x v="3"/>
    <x v="0"/>
    <s v="Joe Elijah"/>
    <x v="0"/>
    <x v="0"/>
    <n v="90049"/>
    <s v="OFF-AR-10003504"/>
    <x v="1"/>
    <s v="Art"/>
    <s v="Newell 347"/>
    <n v="13000"/>
    <x v="7"/>
    <x v="289"/>
    <n v="0"/>
    <n v="0"/>
    <n v="104000"/>
  </r>
  <r>
    <n v="4890"/>
    <s v="CA-2014-114321"/>
    <d v="2014-08-20T00:00:00"/>
    <x v="2"/>
    <x v="6"/>
    <x v="14"/>
    <x v="2"/>
    <x v="0"/>
    <s v="Nick Crebassa"/>
    <x v="1"/>
    <x v="4"/>
    <n v="23666"/>
    <s v="FUR-CH-10001797"/>
    <x v="0"/>
    <s v="Chairs"/>
    <s v="Safco Chair Connectors, 6/Carton"/>
    <n v="189000"/>
    <x v="13"/>
    <x v="1241"/>
    <n v="0"/>
    <n v="0"/>
    <n v="2457000"/>
  </r>
  <r>
    <n v="4891"/>
    <s v="CA-2014-128062"/>
    <d v="2014-11-19T00:00:00"/>
    <x v="2"/>
    <x v="0"/>
    <x v="12"/>
    <x v="2"/>
    <x v="4"/>
    <s v="Alan Dominguez"/>
    <x v="2"/>
    <x v="32"/>
    <n v="19134"/>
    <s v="OFF-PA-10001583"/>
    <x v="1"/>
    <s v="Paper"/>
    <s v="1/4 Fold Party Design Invitations &amp; White Envelopes, 24 8-1/2&quot; X 11&quot; Cards, 25 Env./Pack"/>
    <n v="6000"/>
    <x v="8"/>
    <x v="33"/>
    <n v="0.2"/>
    <n v="1200"/>
    <n v="4800"/>
  </r>
  <r>
    <n v="4892"/>
    <s v="US-2015-100069"/>
    <d v="2015-06-29T00:00:00"/>
    <x v="1"/>
    <x v="1"/>
    <x v="25"/>
    <x v="2"/>
    <x v="0"/>
    <s v="Neil Französisch"/>
    <x v="2"/>
    <x v="25"/>
    <n v="68104"/>
    <s v="TEC-PH-10004667"/>
    <x v="2"/>
    <s v="Phones"/>
    <s v="Cisco 8x8 Inc. 6753i IP Business Phone System"/>
    <n v="324000"/>
    <x v="0"/>
    <x v="509"/>
    <n v="0"/>
    <n v="0"/>
    <n v="648000"/>
  </r>
  <r>
    <n v="4893"/>
    <s v="CA-2017-129294"/>
    <d v="2017-03-16T00:00:00"/>
    <x v="3"/>
    <x v="10"/>
    <x v="9"/>
    <x v="1"/>
    <x v="4"/>
    <s v="Ken Dana"/>
    <x v="1"/>
    <x v="0"/>
    <n v="90032"/>
    <s v="OFF-ST-10002615"/>
    <x v="1"/>
    <s v="Storage"/>
    <s v="Dual Level, Single-Width Filing Carts"/>
    <n v="311000"/>
    <x v="0"/>
    <x v="246"/>
    <n v="0"/>
    <n v="0"/>
    <n v="622000"/>
  </r>
  <r>
    <n v="4894"/>
    <s v="CA-2015-117086"/>
    <d v="2015-11-08T00:00:00"/>
    <x v="1"/>
    <x v="0"/>
    <x v="0"/>
    <x v="0"/>
    <x v="0"/>
    <s v="Quincy Jones"/>
    <x v="1"/>
    <x v="33"/>
    <s v="05408"/>
    <s v="FUR-BO-10004834"/>
    <x v="0"/>
    <s v="Bookcases"/>
    <s v="Riverside Palais Royal Lawyers Bookcase, Royale Cherry Finish"/>
    <n v="3084000"/>
    <x v="1"/>
    <x v="1242"/>
    <n v="0"/>
    <n v="0"/>
    <n v="15420000"/>
  </r>
  <r>
    <n v="4895"/>
    <s v="CA-2017-131303"/>
    <d v="2017-11-28T00:00:00"/>
    <x v="3"/>
    <x v="0"/>
    <x v="22"/>
    <x v="1"/>
    <x v="0"/>
    <s v="Emily Phan"/>
    <x v="0"/>
    <x v="25"/>
    <n v="92037"/>
    <s v="OFF-LA-10001074"/>
    <x v="1"/>
    <s v="Labels"/>
    <s v="Round Specialty Laser Printer Labels"/>
    <n v="41000"/>
    <x v="1"/>
    <x v="807"/>
    <n v="0"/>
    <n v="0"/>
    <n v="205000"/>
  </r>
  <r>
    <n v="4896"/>
    <s v="CA-2016-137127"/>
    <d v="2016-06-16T00:00:00"/>
    <x v="0"/>
    <x v="1"/>
    <x v="9"/>
    <x v="2"/>
    <x v="0"/>
    <s v="Jennifer Jackson"/>
    <x v="0"/>
    <x v="26"/>
    <n v="19711"/>
    <s v="OFF-LA-10001641"/>
    <x v="1"/>
    <s v="Labels"/>
    <s v="Avery 518"/>
    <n v="19000"/>
    <x v="3"/>
    <x v="211"/>
    <n v="0"/>
    <n v="0"/>
    <n v="57000"/>
  </r>
  <r>
    <n v="4897"/>
    <s v="CA-2017-141782"/>
    <d v="2017-01-21T00:00:00"/>
    <x v="3"/>
    <x v="9"/>
    <x v="30"/>
    <x v="1"/>
    <x v="0"/>
    <s v="Bobby Elias"/>
    <x v="0"/>
    <x v="17"/>
    <n v="60505"/>
    <s v="OFF-EN-10002230"/>
    <x v="1"/>
    <s v="Envelopes"/>
    <s v="Airmail Envelopes"/>
    <n v="168000"/>
    <x v="6"/>
    <x v="424"/>
    <n v="0.2"/>
    <n v="134400"/>
    <n v="537600"/>
  </r>
  <r>
    <n v="4898"/>
    <s v="CA-2017-137505"/>
    <d v="2017-11-24T00:00:00"/>
    <x v="3"/>
    <x v="0"/>
    <x v="16"/>
    <x v="2"/>
    <x v="4"/>
    <s v="Beth Paige"/>
    <x v="0"/>
    <x v="0"/>
    <n v="90008"/>
    <s v="FUR-TA-10000617"/>
    <x v="0"/>
    <s v="Tables"/>
    <s v="Hon Practical Foundations 30 x 60 Training Table, Light Gray/Charcoal"/>
    <n v="376000"/>
    <x v="0"/>
    <x v="1243"/>
    <n v="0.2"/>
    <n v="150400"/>
    <n v="601600"/>
  </r>
  <r>
    <n v="4899"/>
    <s v="US-2014-140914"/>
    <d v="2014-11-11T00:00:00"/>
    <x v="2"/>
    <x v="0"/>
    <x v="2"/>
    <x v="1"/>
    <x v="0"/>
    <s v="Brosina Hoffman"/>
    <x v="0"/>
    <x v="7"/>
    <n v="60653"/>
    <s v="FUR-FU-10000175"/>
    <x v="0"/>
    <s v="Furnishings"/>
    <s v="DAX Wood Document Frame."/>
    <n v="83000"/>
    <x v="0"/>
    <x v="59"/>
    <n v="0.6"/>
    <n v="99600"/>
    <n v="66400"/>
  </r>
  <r>
    <n v="4900"/>
    <s v="CA-2016-158358"/>
    <d v="2016-03-04T00:00:00"/>
    <x v="0"/>
    <x v="10"/>
    <x v="18"/>
    <x v="1"/>
    <x v="4"/>
    <s v="Eleni McCrary"/>
    <x v="1"/>
    <x v="15"/>
    <n v="3820"/>
    <s v="TEC-AC-10002567"/>
    <x v="2"/>
    <s v="Accessories"/>
    <s v="Logitech G602 Wireless Gaming Mouse"/>
    <n v="128000"/>
    <x v="0"/>
    <x v="153"/>
    <n v="0"/>
    <n v="0"/>
    <n v="256000"/>
  </r>
  <r>
    <n v="4901"/>
    <s v="CA-2016-113390"/>
    <d v="2016-10-11T00:00:00"/>
    <x v="0"/>
    <x v="2"/>
    <x v="2"/>
    <x v="2"/>
    <x v="0"/>
    <s v="Emily Phan"/>
    <x v="0"/>
    <x v="8"/>
    <n v="60610"/>
    <s v="OFF-AR-10003183"/>
    <x v="1"/>
    <s v="Art"/>
    <s v="Avery Fluorescent Highlighter Four-Color Set"/>
    <n v="19000"/>
    <x v="0"/>
    <x v="107"/>
    <n v="0.2"/>
    <n v="7600"/>
    <n v="30400"/>
  </r>
  <r>
    <n v="4902"/>
    <s v="US-2016-158680"/>
    <d v="2016-07-01T00:00:00"/>
    <x v="0"/>
    <x v="7"/>
    <x v="26"/>
    <x v="1"/>
    <x v="0"/>
    <s v="Nick Zandusky"/>
    <x v="2"/>
    <x v="8"/>
    <n v="98115"/>
    <s v="OFF-BI-10000145"/>
    <x v="1"/>
    <s v="Binders"/>
    <s v="Zipper Ring Binder Pockets"/>
    <n v="7000"/>
    <x v="8"/>
    <x v="215"/>
    <n v="0.2"/>
    <n v="1400"/>
    <n v="5600"/>
  </r>
  <r>
    <n v="4903"/>
    <s v="CA-2017-113705"/>
    <d v="2017-03-27T00:00:00"/>
    <x v="3"/>
    <x v="10"/>
    <x v="8"/>
    <x v="3"/>
    <x v="4"/>
    <s v="Lena Cacioppo"/>
    <x v="0"/>
    <x v="19"/>
    <n v="23223"/>
    <s v="OFF-LA-10000476"/>
    <x v="1"/>
    <s v="Labels"/>
    <s v="Avery 05222 Permanent Self-Adhesive File Folder Labels for Typewriters, on Rolls, White, 250/Roll"/>
    <n v="9000"/>
    <x v="0"/>
    <x v="9"/>
    <n v="0"/>
    <n v="0"/>
    <n v="18000"/>
  </r>
  <r>
    <n v="4904"/>
    <s v="CA-2016-146913"/>
    <d v="2016-10-31T00:00:00"/>
    <x v="0"/>
    <x v="2"/>
    <x v="23"/>
    <x v="3"/>
    <x v="4"/>
    <s v="Sylvia Foulston"/>
    <x v="1"/>
    <x v="6"/>
    <n v="94109"/>
    <s v="FUR-CH-10001854"/>
    <x v="0"/>
    <s v="Chairs"/>
    <s v="Office Star - Professional Matrix Back Chair with 2-to-1 Synchro Tilt and Mesh Fabric Seat"/>
    <n v="2808000"/>
    <x v="1"/>
    <x v="1040"/>
    <n v="0.2"/>
    <n v="2808000"/>
    <n v="11232000"/>
  </r>
  <r>
    <n v="4905"/>
    <s v="CA-2017-159135"/>
    <d v="2017-11-04T00:00:00"/>
    <x v="3"/>
    <x v="0"/>
    <x v="18"/>
    <x v="2"/>
    <x v="0"/>
    <s v="Katherine Murray"/>
    <x v="2"/>
    <x v="6"/>
    <n v="72762"/>
    <s v="OFF-AR-10000657"/>
    <x v="1"/>
    <s v="Art"/>
    <s v="Binney &amp; Smith inkTank Desk Highlighter, Chisel Tip, Yellow, 12/Box"/>
    <n v="6000"/>
    <x v="0"/>
    <x v="92"/>
    <n v="0"/>
    <n v="0"/>
    <n v="12000"/>
  </r>
  <r>
    <n v="4906"/>
    <s v="CA-2014-121762"/>
    <d v="2014-02-14T00:00:00"/>
    <x v="2"/>
    <x v="11"/>
    <x v="19"/>
    <x v="3"/>
    <x v="3"/>
    <s v="Marina Lichtenstein"/>
    <x v="1"/>
    <x v="10"/>
    <n v="98103"/>
    <s v="TEC-AC-10000736"/>
    <x v="2"/>
    <s v="Accessories"/>
    <s v="Logitech G600 MMO Gaming Mouse"/>
    <n v="80000"/>
    <x v="3"/>
    <x v="139"/>
    <n v="0"/>
    <n v="0"/>
    <n v="240000"/>
  </r>
  <r>
    <n v="4907"/>
    <s v="CA-2014-123855"/>
    <d v="2014-06-18T00:00:00"/>
    <x v="2"/>
    <x v="1"/>
    <x v="15"/>
    <x v="1"/>
    <x v="0"/>
    <s v="Mick Crebagga"/>
    <x v="0"/>
    <x v="6"/>
    <n v="90036"/>
    <s v="TEC-PH-10000215"/>
    <x v="2"/>
    <s v="Phones"/>
    <s v="Plantronics Cordless Phone Headset with In-line Volume - M214C"/>
    <n v="385000"/>
    <x v="1"/>
    <x v="1244"/>
    <n v="0.2"/>
    <n v="385000"/>
    <n v="1540000"/>
  </r>
  <r>
    <n v="4908"/>
    <s v="CA-2017-101959"/>
    <d v="2017-02-28T00:00:00"/>
    <x v="3"/>
    <x v="11"/>
    <x v="22"/>
    <x v="1"/>
    <x v="0"/>
    <s v="Duane Benoit"/>
    <x v="0"/>
    <x v="18"/>
    <n v="6457"/>
    <s v="OFF-BI-10001757"/>
    <x v="1"/>
    <s v="Binders"/>
    <s v="Pressboard Hanging Data Binders for Unburst Sheets"/>
    <n v="3000"/>
    <x v="0"/>
    <x v="33"/>
    <n v="0"/>
    <n v="0"/>
    <n v="6000"/>
  </r>
  <r>
    <n v="4909"/>
    <s v="CA-2017-102659"/>
    <d v="2017-12-09T00:00:00"/>
    <x v="3"/>
    <x v="4"/>
    <x v="3"/>
    <x v="2"/>
    <x v="0"/>
    <s v="Luke Weiss"/>
    <x v="0"/>
    <x v="23"/>
    <n v="49505"/>
    <s v="OFF-BI-10000088"/>
    <x v="1"/>
    <s v="Binders"/>
    <s v="GBC Imprintable Covers"/>
    <n v="18000"/>
    <x v="1"/>
    <x v="15"/>
    <n v="0"/>
    <n v="0"/>
    <n v="90000"/>
  </r>
  <r>
    <n v="4910"/>
    <s v="CA-2017-142328"/>
    <d v="2017-12-07T00:00:00"/>
    <x v="3"/>
    <x v="4"/>
    <x v="29"/>
    <x v="3"/>
    <x v="0"/>
    <s v="Tracy Collins"/>
    <x v="2"/>
    <x v="23"/>
    <n v="94122"/>
    <s v="OFF-PA-10000380"/>
    <x v="1"/>
    <s v="Paper"/>
    <s v="REDIFORM Incoming/Outgoing Call Register, 11&quot; X 8 1/2&quot;, 100 Messages"/>
    <n v="41000"/>
    <x v="4"/>
    <x v="324"/>
    <n v="0"/>
    <n v="0"/>
    <n v="246000"/>
  </r>
  <r>
    <n v="4911"/>
    <s v="CA-2016-123533"/>
    <d v="2016-11-24T00:00:00"/>
    <x v="0"/>
    <x v="0"/>
    <x v="16"/>
    <x v="2"/>
    <x v="0"/>
    <s v="Sample Company A"/>
    <x v="2"/>
    <x v="3"/>
    <n v="33012"/>
    <s v="FUR-BO-10001619"/>
    <x v="0"/>
    <s v="Bookcases"/>
    <s v="O'Sullivan Cherrywood Estates Traditional Bookcase"/>
    <n v="340000"/>
    <x v="1"/>
    <x v="50"/>
    <n v="0.2"/>
    <n v="340000"/>
    <n v="1360000"/>
  </r>
  <r>
    <n v="4912"/>
    <s v="CA-2016-104983"/>
    <d v="2016-07-03T00:00:00"/>
    <x v="0"/>
    <x v="7"/>
    <x v="21"/>
    <x v="3"/>
    <x v="0"/>
    <s v="Filia McAdams"/>
    <x v="1"/>
    <x v="18"/>
    <n v="19143"/>
    <s v="OFF-PA-10000167"/>
    <x v="1"/>
    <s v="Paper"/>
    <s v="Xerox 1925"/>
    <n v="62000"/>
    <x v="1"/>
    <x v="1065"/>
    <n v="0.2"/>
    <n v="62000"/>
    <n v="248000"/>
  </r>
  <r>
    <n v="4913"/>
    <s v="CA-2016-160234"/>
    <d v="2016-06-26T00:00:00"/>
    <x v="0"/>
    <x v="1"/>
    <x v="20"/>
    <x v="4"/>
    <x v="0"/>
    <s v="Phillip Flathmann"/>
    <x v="0"/>
    <x v="22"/>
    <n v="30318"/>
    <s v="TEC-PH-10004434"/>
    <x v="2"/>
    <s v="Phones"/>
    <s v="Cisco IP Phone 7961G VoIP phone - Dark gray"/>
    <n v="272000"/>
    <x v="8"/>
    <x v="259"/>
    <n v="0"/>
    <n v="0"/>
    <n v="272000"/>
  </r>
  <r>
    <n v="4914"/>
    <s v="CA-2014-169019"/>
    <d v="2014-07-26T00:00:00"/>
    <x v="2"/>
    <x v="7"/>
    <x v="20"/>
    <x v="2"/>
    <x v="0"/>
    <s v="Luke Foster"/>
    <x v="0"/>
    <x v="25"/>
    <n v="78207"/>
    <s v="OFF-BI-10004995"/>
    <x v="1"/>
    <s v="Binders"/>
    <s v="GBC DocuBind P400 Electric Binding System"/>
    <n v="1634000"/>
    <x v="7"/>
    <x v="1245"/>
    <n v="0.8"/>
    <n v="10457600"/>
    <n v="2614400"/>
  </r>
  <r>
    <n v="4915"/>
    <s v="CA-2016-153178"/>
    <d v="2016-09-14T00:00:00"/>
    <x v="0"/>
    <x v="8"/>
    <x v="19"/>
    <x v="0"/>
    <x v="4"/>
    <s v="Clay Ludtke"/>
    <x v="0"/>
    <x v="17"/>
    <n v="11561"/>
    <s v="TEC-PH-10001944"/>
    <x v="2"/>
    <s v="Phones"/>
    <s v="Wi-Ex zBoost YX540 Cellular Phone Signal Booster"/>
    <n v="438000"/>
    <x v="3"/>
    <x v="532"/>
    <n v="0"/>
    <n v="0"/>
    <n v="1314000"/>
  </r>
  <r>
    <n v="4916"/>
    <s v="CA-2015-149748"/>
    <d v="2015-05-31T00:00:00"/>
    <x v="1"/>
    <x v="5"/>
    <x v="23"/>
    <x v="3"/>
    <x v="3"/>
    <s v="Elizabeth Moffitt"/>
    <x v="1"/>
    <x v="14"/>
    <n v="7501"/>
    <s v="OFF-PA-10002120"/>
    <x v="1"/>
    <s v="Paper"/>
    <s v="Xerox 1889"/>
    <n v="275000"/>
    <x v="1"/>
    <x v="1246"/>
    <n v="0"/>
    <n v="0"/>
    <n v="1375000"/>
  </r>
  <r>
    <n v="4917"/>
    <s v="CA-2015-155635"/>
    <d v="2015-05-09T00:00:00"/>
    <x v="1"/>
    <x v="5"/>
    <x v="3"/>
    <x v="0"/>
    <x v="0"/>
    <s v="Max Engle"/>
    <x v="0"/>
    <x v="30"/>
    <n v="40214"/>
    <s v="OFF-BI-10000962"/>
    <x v="1"/>
    <s v="Binders"/>
    <s v="Acco Flexible ACCOHIDE Square Ring Data Binder, Dark Blue, 11 1/2&quot; X 14&quot; 7/8&quot;"/>
    <n v="10000"/>
    <x v="3"/>
    <x v="1"/>
    <n v="0"/>
    <n v="0"/>
    <n v="30000"/>
  </r>
  <r>
    <n v="4918"/>
    <s v="US-2014-114377"/>
    <d v="2014-11-05T00:00:00"/>
    <x v="2"/>
    <x v="0"/>
    <x v="5"/>
    <x v="3"/>
    <x v="4"/>
    <s v="Barry Gonzalez"/>
    <x v="0"/>
    <x v="26"/>
    <n v="23666"/>
    <s v="FUR-CH-10004754"/>
    <x v="0"/>
    <s v="Chairs"/>
    <s v="Global Stack Chair with Arms, Black"/>
    <n v="168000"/>
    <x v="1"/>
    <x v="232"/>
    <n v="0"/>
    <n v="0"/>
    <n v="840000"/>
  </r>
  <r>
    <n v="4919"/>
    <s v="CA-2017-144491"/>
    <d v="2017-03-27T00:00:00"/>
    <x v="3"/>
    <x v="10"/>
    <x v="8"/>
    <x v="3"/>
    <x v="0"/>
    <s v="Caroline Jumper"/>
    <x v="0"/>
    <x v="16"/>
    <n v="77070"/>
    <s v="FUR-BO-10001811"/>
    <x v="0"/>
    <s v="Bookcases"/>
    <s v="Atlantic Metals Mobile 5-Shelf Bookcases, Custom Colors"/>
    <n v="181000"/>
    <x v="1"/>
    <x v="1247"/>
    <n v="0.32"/>
    <n v="289600"/>
    <n v="615400"/>
  </r>
  <r>
    <n v="4920"/>
    <s v="CA-2014-127166"/>
    <d v="2014-05-21T00:00:00"/>
    <x v="2"/>
    <x v="5"/>
    <x v="30"/>
    <x v="2"/>
    <x v="4"/>
    <s v="Katherine Hughes"/>
    <x v="0"/>
    <x v="32"/>
    <n v="77070"/>
    <s v="OFF-EN-10003134"/>
    <x v="1"/>
    <s v="Envelopes"/>
    <s v="Staple envelope"/>
    <n v="10000"/>
    <x v="4"/>
    <x v="31"/>
    <n v="0.2"/>
    <n v="12000"/>
    <n v="48000"/>
  </r>
  <r>
    <n v="4921"/>
    <s v="CA-2016-125920"/>
    <d v="2016-05-21T00:00:00"/>
    <x v="0"/>
    <x v="5"/>
    <x v="30"/>
    <x v="3"/>
    <x v="3"/>
    <s v="Sally Hughsby"/>
    <x v="1"/>
    <x v="7"/>
    <n v="60610"/>
    <s v="OFF-BI-10003429"/>
    <x v="1"/>
    <s v="Binders"/>
    <s v="Cardinal HOLDit! Binder Insert Strips,Extra Strips"/>
    <n v="4000"/>
    <x v="3"/>
    <x v="92"/>
    <n v="0.8"/>
    <n v="9600"/>
    <n v="2400"/>
  </r>
  <r>
    <n v="4922"/>
    <s v="CA-2015-128608"/>
    <d v="2015-01-12T00:00:00"/>
    <x v="1"/>
    <x v="9"/>
    <x v="1"/>
    <x v="1"/>
    <x v="4"/>
    <s v="Cindy Schnelling"/>
    <x v="1"/>
    <x v="17"/>
    <n v="43615"/>
    <s v="OFF-AR-10001374"/>
    <x v="1"/>
    <s v="Art"/>
    <s v="BIC Brite Liner Highlighters, Chisel Tip"/>
    <n v="33000"/>
    <x v="0"/>
    <x v="84"/>
    <n v="0.2"/>
    <n v="13200"/>
    <n v="52800"/>
  </r>
  <r>
    <n v="4923"/>
    <s v="CA-2017-137918"/>
    <d v="2017-09-29T00:00:00"/>
    <x v="3"/>
    <x v="8"/>
    <x v="25"/>
    <x v="0"/>
    <x v="0"/>
    <s v="Joe Kamberova"/>
    <x v="0"/>
    <x v="7"/>
    <n v="95240"/>
    <s v="OFF-SU-10000898"/>
    <x v="1"/>
    <s v="Supplies"/>
    <s v="Acme Hot Forged Carbon Steel Scissors with Nickel-Plated Handles, 3 7/8&quot; Cut, 8&quot;L"/>
    <n v="70000"/>
    <x v="2"/>
    <x v="432"/>
    <n v="0"/>
    <n v="0"/>
    <n v="490000"/>
  </r>
  <r>
    <n v="4924"/>
    <s v="CA-2015-122973"/>
    <d v="2015-07-18T00:00:00"/>
    <x v="1"/>
    <x v="7"/>
    <x v="15"/>
    <x v="2"/>
    <x v="0"/>
    <s v="Pauline Johnson"/>
    <x v="0"/>
    <x v="15"/>
    <n v="10024"/>
    <s v="OFF-BI-10004182"/>
    <x v="1"/>
    <s v="Binders"/>
    <s v="Economy Binders"/>
    <n v="2000"/>
    <x v="0"/>
    <x v="75"/>
    <n v="0.2"/>
    <n v="800"/>
    <n v="3200"/>
  </r>
  <r>
    <n v="4925"/>
    <s v="CA-2016-136322"/>
    <d v="2016-10-21T00:00:00"/>
    <x v="0"/>
    <x v="2"/>
    <x v="30"/>
    <x v="4"/>
    <x v="0"/>
    <s v="Anne Pryor"/>
    <x v="2"/>
    <x v="35"/>
    <n v="33311"/>
    <s v="FUR-FU-10002878"/>
    <x v="0"/>
    <s v="Furnishings"/>
    <s v="Seth Thomas 14&quot; Day/Date Wall Clock"/>
    <n v="143000"/>
    <x v="0"/>
    <x v="1163"/>
    <n v="0.2"/>
    <n v="57200"/>
    <n v="228800"/>
  </r>
  <r>
    <n v="4926"/>
    <s v="CA-2017-107209"/>
    <d v="2017-07-27T00:00:00"/>
    <x v="3"/>
    <x v="7"/>
    <x v="8"/>
    <x v="0"/>
    <x v="0"/>
    <s v="Joni Wasserman"/>
    <x v="0"/>
    <x v="29"/>
    <n v="27604"/>
    <s v="FUR-CH-10001146"/>
    <x v="0"/>
    <s v="Chairs"/>
    <s v="Global Value Mid-Back Manager's Chair, Gray"/>
    <n v="214000"/>
    <x v="6"/>
    <x v="310"/>
    <n v="0.2"/>
    <n v="171200"/>
    <n v="684800"/>
  </r>
  <r>
    <n v="4927"/>
    <s v="CA-2017-145093"/>
    <d v="2017-07-21T00:00:00"/>
    <x v="3"/>
    <x v="7"/>
    <x v="30"/>
    <x v="3"/>
    <x v="0"/>
    <s v="Pete Takahito"/>
    <x v="0"/>
    <x v="31"/>
    <n v="60623"/>
    <s v="OFF-BI-10001116"/>
    <x v="1"/>
    <s v="Binders"/>
    <s v="Wilson Jones 1&quot; Hanging DublLock Ring Binders"/>
    <n v="12000"/>
    <x v="0"/>
    <x v="13"/>
    <n v="0.8"/>
    <n v="19200"/>
    <n v="4800"/>
  </r>
  <r>
    <n v="4928"/>
    <s v="US-2014-139640"/>
    <d v="2014-11-07T00:00:00"/>
    <x v="2"/>
    <x v="0"/>
    <x v="29"/>
    <x v="2"/>
    <x v="4"/>
    <s v="Troy Blackwell"/>
    <x v="0"/>
    <x v="14"/>
    <n v="97206"/>
    <s v="OFF-PA-10000304"/>
    <x v="1"/>
    <s v="Paper"/>
    <s v="Xerox 1995"/>
    <n v="42000"/>
    <x v="1"/>
    <x v="277"/>
    <n v="0.2"/>
    <n v="42000"/>
    <n v="168000"/>
  </r>
  <r>
    <n v="4929"/>
    <s v="CA-2016-117583"/>
    <d v="2016-11-27T00:00:00"/>
    <x v="0"/>
    <x v="0"/>
    <x v="8"/>
    <x v="0"/>
    <x v="0"/>
    <s v="Cassandra Brandow"/>
    <x v="0"/>
    <x v="14"/>
    <n v="7017"/>
    <s v="OFF-PA-10001246"/>
    <x v="1"/>
    <s v="Paper"/>
    <s v="Xerox 215"/>
    <n v="26000"/>
    <x v="6"/>
    <x v="289"/>
    <n v="0"/>
    <n v="0"/>
    <n v="104000"/>
  </r>
  <r>
    <n v="4930"/>
    <s v="CA-2015-162201"/>
    <d v="2015-06-08T00:00:00"/>
    <x v="1"/>
    <x v="1"/>
    <x v="0"/>
    <x v="3"/>
    <x v="0"/>
    <s v="Andrew Gjertsen"/>
    <x v="1"/>
    <x v="16"/>
    <n v="33710"/>
    <s v="OFF-PA-10002581"/>
    <x v="1"/>
    <s v="Paper"/>
    <s v="Xerox 1951"/>
    <n v="75000"/>
    <x v="2"/>
    <x v="293"/>
    <n v="0.2"/>
    <n v="105000"/>
    <n v="420000"/>
  </r>
  <r>
    <n v="4931"/>
    <s v="US-2014-164406"/>
    <d v="2014-08-15T00:00:00"/>
    <x v="2"/>
    <x v="6"/>
    <x v="4"/>
    <x v="1"/>
    <x v="1"/>
    <s v="Brian Dahlen"/>
    <x v="0"/>
    <x v="15"/>
    <n v="94122"/>
    <s v="OFF-AP-10003287"/>
    <x v="1"/>
    <s v="Appliances"/>
    <s v="Tripp Lite TLP810NET Broadband Surge for Modem/Fax"/>
    <n v="357000"/>
    <x v="3"/>
    <x v="1248"/>
    <n v="0"/>
    <n v="0"/>
    <n v="1071000"/>
  </r>
  <r>
    <n v="4932"/>
    <s v="CA-2017-169999"/>
    <d v="2017-06-19T00:00:00"/>
    <x v="3"/>
    <x v="1"/>
    <x v="12"/>
    <x v="1"/>
    <x v="4"/>
    <s v="Jim Sink"/>
    <x v="1"/>
    <x v="5"/>
    <n v="10035"/>
    <s v="OFF-ST-10001511"/>
    <x v="1"/>
    <s v="Storage"/>
    <s v="Space Solutions Commercial Steel Shelving"/>
    <n v="130000"/>
    <x v="0"/>
    <x v="157"/>
    <n v="0"/>
    <n v="0"/>
    <n v="260000"/>
  </r>
  <r>
    <n v="4933"/>
    <s v="US-2017-152842"/>
    <d v="2017-07-16T00:00:00"/>
    <x v="3"/>
    <x v="7"/>
    <x v="9"/>
    <x v="2"/>
    <x v="0"/>
    <s v="Natalie Fritzler"/>
    <x v="0"/>
    <x v="8"/>
    <n v="28205"/>
    <s v="FUR-CH-10004218"/>
    <x v="0"/>
    <s v="Chairs"/>
    <s v="Global Fabric Manager's Chair, Dark Gray"/>
    <n v="404000"/>
    <x v="3"/>
    <x v="1139"/>
    <n v="0.2"/>
    <n v="242400"/>
    <n v="969600"/>
  </r>
  <r>
    <n v="4934"/>
    <s v="CA-2014-113257"/>
    <d v="2014-12-16T00:00:00"/>
    <x v="2"/>
    <x v="4"/>
    <x v="9"/>
    <x v="3"/>
    <x v="0"/>
    <s v="Sean Christensen"/>
    <x v="0"/>
    <x v="33"/>
    <n v="77705"/>
    <s v="TEC-AC-10004171"/>
    <x v="2"/>
    <s v="Accessories"/>
    <s v="Razer Kraken 7.1 Surround Sound Over Ear USB Gaming Headset"/>
    <n v="900000"/>
    <x v="6"/>
    <x v="81"/>
    <n v="0.2"/>
    <n v="720000"/>
    <n v="2880000"/>
  </r>
  <r>
    <n v="4935"/>
    <s v="CA-2014-133963"/>
    <d v="2014-05-18T00:00:00"/>
    <x v="2"/>
    <x v="5"/>
    <x v="15"/>
    <x v="2"/>
    <x v="0"/>
    <s v="George Ashbrook"/>
    <x v="0"/>
    <x v="13"/>
    <n v="75220"/>
    <s v="OFF-PA-10001526"/>
    <x v="1"/>
    <s v="Paper"/>
    <s v="Xerox 1949"/>
    <n v="5000"/>
    <x v="8"/>
    <x v="30"/>
    <n v="0.2"/>
    <n v="1000"/>
    <n v="4000"/>
  </r>
  <r>
    <n v="4936"/>
    <s v="CA-2017-130302"/>
    <d v="2017-09-14T00:00:00"/>
    <x v="3"/>
    <x v="8"/>
    <x v="19"/>
    <x v="3"/>
    <x v="0"/>
    <s v="Craig Yedwab"/>
    <x v="1"/>
    <x v="13"/>
    <n v="45503"/>
    <s v="TEC-AC-10002001"/>
    <x v="2"/>
    <s v="Accessories"/>
    <s v="Logitech Wireless Gaming Headset G930"/>
    <n v="384000"/>
    <x v="2"/>
    <x v="1249"/>
    <n v="0.2"/>
    <n v="537600"/>
    <n v="2150400"/>
  </r>
  <r>
    <n v="4937"/>
    <s v="CA-2016-126627"/>
    <d v="2016-10-10T00:00:00"/>
    <x v="0"/>
    <x v="2"/>
    <x v="13"/>
    <x v="2"/>
    <x v="0"/>
    <s v="William Brown"/>
    <x v="0"/>
    <x v="33"/>
    <n v="77571"/>
    <s v="FUR-FU-10004963"/>
    <x v="0"/>
    <s v="Furnishings"/>
    <s v="Eldon 400 Class Desk Accessories, Black Carbon"/>
    <n v="27000"/>
    <x v="6"/>
    <x v="138"/>
    <n v="0.6"/>
    <n v="64800"/>
    <n v="43200"/>
  </r>
  <r>
    <n v="4938"/>
    <s v="US-2016-125402"/>
    <d v="2016-09-25T00:00:00"/>
    <x v="0"/>
    <x v="8"/>
    <x v="10"/>
    <x v="0"/>
    <x v="0"/>
    <s v="Dan Lawera"/>
    <x v="0"/>
    <x v="0"/>
    <n v="90805"/>
    <s v="OFF-PA-10000141"/>
    <x v="1"/>
    <s v="Paper"/>
    <s v="Ampad Evidence Wirebond Steno Books, 6&quot; x 9&quot;"/>
    <n v="4000"/>
    <x v="1"/>
    <x v="40"/>
    <n v="0"/>
    <n v="0"/>
    <n v="20000"/>
  </r>
  <r>
    <n v="4939"/>
    <s v="CA-2014-163867"/>
    <d v="2014-06-03T00:00:00"/>
    <x v="2"/>
    <x v="1"/>
    <x v="21"/>
    <x v="3"/>
    <x v="1"/>
    <s v="Richard Eichhorn"/>
    <x v="0"/>
    <x v="8"/>
    <n v="62521"/>
    <s v="OFF-LA-10001771"/>
    <x v="1"/>
    <s v="Labels"/>
    <s v="Avery 513"/>
    <n v="10000"/>
    <x v="6"/>
    <x v="144"/>
    <n v="0.2"/>
    <n v="8000"/>
    <n v="32000"/>
  </r>
  <r>
    <n v="4940"/>
    <s v="CA-2017-169327"/>
    <d v="2017-09-02T00:00:00"/>
    <x v="3"/>
    <x v="8"/>
    <x v="28"/>
    <x v="3"/>
    <x v="4"/>
    <s v="Marc Harrigan"/>
    <x v="2"/>
    <x v="21"/>
    <n v="90008"/>
    <s v="OFF-AP-10001492"/>
    <x v="1"/>
    <s v="Appliances"/>
    <s v="Acco Six-Outlet Power Strip, 4' Cord Length"/>
    <n v="18000"/>
    <x v="1"/>
    <x v="15"/>
    <n v="0"/>
    <n v="0"/>
    <n v="90000"/>
  </r>
  <r>
    <n v="4941"/>
    <s v="CA-2014-142979"/>
    <d v="2014-04-12T00:00:00"/>
    <x v="2"/>
    <x v="3"/>
    <x v="1"/>
    <x v="1"/>
    <x v="0"/>
    <s v="Edward Hooks"/>
    <x v="1"/>
    <x v="17"/>
    <n v="95240"/>
    <s v="OFF-AR-10002987"/>
    <x v="1"/>
    <s v="Art"/>
    <s v="Prismacolor Color Pencil Set"/>
    <n v="32000"/>
    <x v="0"/>
    <x v="119"/>
    <n v="0"/>
    <n v="0"/>
    <n v="64000"/>
  </r>
  <r>
    <n v="4942"/>
    <s v="CA-2016-158155"/>
    <d v="2016-05-02T00:00:00"/>
    <x v="0"/>
    <x v="5"/>
    <x v="28"/>
    <x v="0"/>
    <x v="0"/>
    <s v="Edward Hooks"/>
    <x v="1"/>
    <x v="18"/>
    <n v="10009"/>
    <s v="FUR-FU-10000732"/>
    <x v="0"/>
    <s v="Furnishings"/>
    <s v="Eldon 200 Class Desk Accessories"/>
    <n v="19000"/>
    <x v="0"/>
    <x v="107"/>
    <n v="0"/>
    <n v="0"/>
    <n v="38000"/>
  </r>
  <r>
    <n v="4943"/>
    <s v="CA-2017-138870"/>
    <d v="2017-06-19T00:00:00"/>
    <x v="3"/>
    <x v="1"/>
    <x v="12"/>
    <x v="0"/>
    <x v="0"/>
    <s v="George Ashbrook"/>
    <x v="0"/>
    <x v="26"/>
    <n v="94109"/>
    <s v="FUR-FU-10002396"/>
    <x v="0"/>
    <s v="Furnishings"/>
    <s v="DAX Copper Panel Document Frame, 5 x 7 Size"/>
    <n v="26000"/>
    <x v="6"/>
    <x v="289"/>
    <n v="0"/>
    <n v="0"/>
    <n v="104000"/>
  </r>
  <r>
    <n v="4944"/>
    <s v="CA-2014-120950"/>
    <d v="2014-11-06T00:00:00"/>
    <x v="2"/>
    <x v="0"/>
    <x v="24"/>
    <x v="2"/>
    <x v="0"/>
    <s v="George Ashbrook"/>
    <x v="0"/>
    <x v="34"/>
    <n v="31907"/>
    <s v="OFF-PA-10000587"/>
    <x v="1"/>
    <s v="Paper"/>
    <s v="Array Parchment Paper, Assorted Colors"/>
    <n v="44000"/>
    <x v="4"/>
    <x v="120"/>
    <n v="0"/>
    <n v="0"/>
    <n v="264000"/>
  </r>
  <r>
    <n v="4945"/>
    <s v="CA-2015-164301"/>
    <d v="2015-03-26T00:00:00"/>
    <x v="1"/>
    <x v="10"/>
    <x v="20"/>
    <x v="1"/>
    <x v="0"/>
    <s v="Ellis Ballard"/>
    <x v="1"/>
    <x v="17"/>
    <n v="98103"/>
    <s v="FUR-TA-10001889"/>
    <x v="0"/>
    <s v="Tables"/>
    <s v="Bush Advantage Collection Racetrack Conference Table"/>
    <n v="1019000"/>
    <x v="7"/>
    <x v="1250"/>
    <n v="0"/>
    <n v="0"/>
    <n v="8152000"/>
  </r>
  <r>
    <n v="4946"/>
    <s v="CA-2017-113278"/>
    <d v="2017-01-14T00:00:00"/>
    <x v="3"/>
    <x v="9"/>
    <x v="19"/>
    <x v="3"/>
    <x v="0"/>
    <s v="Hallie Redmond"/>
    <x v="2"/>
    <x v="17"/>
    <n v="47374"/>
    <s v="OFF-ST-10001590"/>
    <x v="1"/>
    <s v="Storage"/>
    <s v="Tenex Personal Project File with Scoop Front Design, Black"/>
    <n v="27000"/>
    <x v="1"/>
    <x v="23"/>
    <n v="0"/>
    <n v="0"/>
    <n v="135000"/>
  </r>
  <r>
    <n v="4947"/>
    <s v="US-2015-116981"/>
    <d v="2015-03-26T00:00:00"/>
    <x v="1"/>
    <x v="10"/>
    <x v="20"/>
    <x v="2"/>
    <x v="0"/>
    <s v="Suzanne McNair"/>
    <x v="1"/>
    <x v="5"/>
    <n v="10009"/>
    <s v="OFF-ST-10002615"/>
    <x v="1"/>
    <s v="Storage"/>
    <s v="Dual Level, Single-Width Filing Carts"/>
    <n v="311000"/>
    <x v="2"/>
    <x v="736"/>
    <n v="0"/>
    <n v="0"/>
    <n v="2177000"/>
  </r>
  <r>
    <n v="4948"/>
    <s v="CA-2014-114195"/>
    <d v="2014-11-01T00:00:00"/>
    <x v="2"/>
    <x v="0"/>
    <x v="26"/>
    <x v="1"/>
    <x v="0"/>
    <s v="Erin Ashbrook"/>
    <x v="1"/>
    <x v="27"/>
    <n v="45040"/>
    <s v="FUR-FU-10002253"/>
    <x v="0"/>
    <s v="Furnishings"/>
    <s v="Howard Miller 13&quot; Diameter Pewter Finish Round Wall Clock"/>
    <n v="104000"/>
    <x v="0"/>
    <x v="198"/>
    <n v="0.2"/>
    <n v="41600"/>
    <n v="166400"/>
  </r>
  <r>
    <n v="4949"/>
    <s v="CA-2017-146269"/>
    <d v="2017-10-06T00:00:00"/>
    <x v="3"/>
    <x v="2"/>
    <x v="24"/>
    <x v="3"/>
    <x v="4"/>
    <s v="Mark Hamilton"/>
    <x v="0"/>
    <x v="12"/>
    <n v="60623"/>
    <s v="OFF-ST-10003208"/>
    <x v="1"/>
    <s v="Storage"/>
    <s v="Adjustable Depth Letter/Legal Cart"/>
    <n v="726000"/>
    <x v="0"/>
    <x v="941"/>
    <n v="0.2"/>
    <n v="290400"/>
    <n v="1161600"/>
  </r>
  <r>
    <n v="4950"/>
    <s v="CA-2016-100587"/>
    <d v="2016-12-10T00:00:00"/>
    <x v="0"/>
    <x v="4"/>
    <x v="13"/>
    <x v="3"/>
    <x v="0"/>
    <s v="Sara Luxemburg"/>
    <x v="2"/>
    <x v="1"/>
    <n v="10024"/>
    <s v="OFF-PA-10004609"/>
    <x v="1"/>
    <s v="Paper"/>
    <s v="Xerox 221"/>
    <n v="21000"/>
    <x v="8"/>
    <x v="67"/>
    <n v="0"/>
    <n v="0"/>
    <n v="21000"/>
  </r>
  <r>
    <n v="4951"/>
    <s v="CA-2016-166653"/>
    <d v="2016-09-22T00:00:00"/>
    <x v="0"/>
    <x v="8"/>
    <x v="6"/>
    <x v="1"/>
    <x v="4"/>
    <s v="Nora Pelletier"/>
    <x v="2"/>
    <x v="22"/>
    <n v="44134"/>
    <s v="OFF-EN-10003055"/>
    <x v="1"/>
    <s v="Envelopes"/>
    <s v="Blue String-Tie &amp; Button Interoffice Envelopes, 10 x 13"/>
    <n v="96000"/>
    <x v="0"/>
    <x v="20"/>
    <n v="0.2"/>
    <n v="38400"/>
    <n v="153600"/>
  </r>
  <r>
    <n v="4952"/>
    <s v="CA-2015-130855"/>
    <d v="2015-12-29T00:00:00"/>
    <x v="1"/>
    <x v="4"/>
    <x v="25"/>
    <x v="2"/>
    <x v="0"/>
    <s v="Roy Französisch"/>
    <x v="0"/>
    <x v="4"/>
    <n v="10035"/>
    <s v="OFF-SU-10003936"/>
    <x v="1"/>
    <s v="Supplies"/>
    <s v="Acme Serrated Blade Letter Opener"/>
    <n v="8000"/>
    <x v="0"/>
    <x v="78"/>
    <n v="0"/>
    <n v="0"/>
    <n v="16000"/>
  </r>
  <r>
    <n v="4953"/>
    <s v="US-2017-166324"/>
    <d v="2017-04-20T00:00:00"/>
    <x v="3"/>
    <x v="3"/>
    <x v="14"/>
    <x v="2"/>
    <x v="0"/>
    <s v="Brad Eason"/>
    <x v="2"/>
    <x v="12"/>
    <n v="44105"/>
    <s v="OFF-ST-10000078"/>
    <x v="1"/>
    <s v="Storage"/>
    <s v="Tennsco 6- and 18-Compartment Lockers"/>
    <n v="637000"/>
    <x v="6"/>
    <x v="1251"/>
    <n v="0.2"/>
    <n v="509600"/>
    <n v="2038400"/>
  </r>
  <r>
    <n v="4954"/>
    <s v="CA-2016-122581"/>
    <d v="2016-08-21T00:00:00"/>
    <x v="0"/>
    <x v="6"/>
    <x v="30"/>
    <x v="3"/>
    <x v="0"/>
    <s v="Jay Kimmel"/>
    <x v="0"/>
    <x v="11"/>
    <n v="10035"/>
    <s v="FUR-CH-10002961"/>
    <x v="0"/>
    <s v="Chairs"/>
    <s v="Leather Task Chair, Black"/>
    <n v="146000"/>
    <x v="2"/>
    <x v="1252"/>
    <n v="0.1"/>
    <n v="102200"/>
    <n v="919800"/>
  </r>
  <r>
    <n v="4955"/>
    <s v="CA-2015-104297"/>
    <d v="2015-05-29T00:00:00"/>
    <x v="1"/>
    <x v="5"/>
    <x v="25"/>
    <x v="2"/>
    <x v="2"/>
    <s v="Chad Cunningham"/>
    <x v="2"/>
    <x v="27"/>
    <n v="44105"/>
    <s v="OFF-PA-10000474"/>
    <x v="1"/>
    <s v="Paper"/>
    <s v="Easy-staple paper"/>
    <n v="142000"/>
    <x v="3"/>
    <x v="908"/>
    <n v="0.2"/>
    <n v="85200"/>
    <n v="340800"/>
  </r>
  <r>
    <n v="4956"/>
    <s v="CA-2014-153927"/>
    <d v="2014-08-12T00:00:00"/>
    <x v="2"/>
    <x v="6"/>
    <x v="1"/>
    <x v="3"/>
    <x v="4"/>
    <s v="Lauren Leatherbury"/>
    <x v="0"/>
    <x v="26"/>
    <n v="30188"/>
    <s v="OFF-BI-10000138"/>
    <x v="1"/>
    <s v="Binders"/>
    <s v="Acco Translucent Poly Ring Binders"/>
    <n v="12000"/>
    <x v="3"/>
    <x v="239"/>
    <n v="0"/>
    <n v="0"/>
    <n v="36000"/>
  </r>
  <r>
    <n v="4957"/>
    <s v="CA-2014-112291"/>
    <d v="2014-04-03T00:00:00"/>
    <x v="2"/>
    <x v="3"/>
    <x v="21"/>
    <x v="3"/>
    <x v="0"/>
    <s v="Katrina Edelman"/>
    <x v="1"/>
    <x v="24"/>
    <n v="90008"/>
    <s v="OFF-EN-10001415"/>
    <x v="1"/>
    <s v="Envelopes"/>
    <s v="Staple envelope"/>
    <n v="14000"/>
    <x v="0"/>
    <x v="26"/>
    <n v="0"/>
    <n v="0"/>
    <n v="28000"/>
  </r>
  <r>
    <n v="4958"/>
    <s v="CA-2014-146997"/>
    <d v="2014-01-23T00:00:00"/>
    <x v="2"/>
    <x v="9"/>
    <x v="27"/>
    <x v="2"/>
    <x v="4"/>
    <s v="Speros Goranitis"/>
    <x v="0"/>
    <x v="4"/>
    <n v="47905"/>
    <s v="OFF-FA-10003467"/>
    <x v="1"/>
    <s v="Fasteners"/>
    <s v="Alliance Big Bands Rubber Bands, 12/Pack"/>
    <n v="4000"/>
    <x v="3"/>
    <x v="92"/>
    <n v="0"/>
    <n v="0"/>
    <n v="12000"/>
  </r>
  <r>
    <n v="4959"/>
    <s v="CA-2017-169607"/>
    <d v="2017-10-12T00:00:00"/>
    <x v="3"/>
    <x v="2"/>
    <x v="1"/>
    <x v="3"/>
    <x v="0"/>
    <s v="Christina Anderson"/>
    <x v="0"/>
    <x v="13"/>
    <n v="10024"/>
    <s v="OFF-PA-10000477"/>
    <x v="1"/>
    <s v="Paper"/>
    <s v="Xerox 1952"/>
    <n v="15000"/>
    <x v="0"/>
    <x v="1"/>
    <n v="0"/>
    <n v="0"/>
    <n v="30000"/>
  </r>
  <r>
    <n v="4960"/>
    <s v="CA-2015-127544"/>
    <d v="2015-08-08T00:00:00"/>
    <x v="1"/>
    <x v="6"/>
    <x v="0"/>
    <x v="0"/>
    <x v="0"/>
    <s v="Rob Dowd"/>
    <x v="0"/>
    <x v="20"/>
    <n v="13501"/>
    <s v="TEC-AC-10000736"/>
    <x v="2"/>
    <s v="Accessories"/>
    <s v="Logitech G600 MMO Gaming Mouse"/>
    <n v="80000"/>
    <x v="8"/>
    <x v="191"/>
    <n v="0"/>
    <n v="0"/>
    <n v="80000"/>
  </r>
  <r>
    <n v="4961"/>
    <s v="CA-2017-166499"/>
    <d v="2017-03-19T00:00:00"/>
    <x v="3"/>
    <x v="10"/>
    <x v="12"/>
    <x v="2"/>
    <x v="4"/>
    <s v="Vivek Grady"/>
    <x v="1"/>
    <x v="29"/>
    <n v="8701"/>
    <s v="OFF-AR-10002467"/>
    <x v="1"/>
    <s v="Art"/>
    <s v="Dixon Ticonderoga Pencils"/>
    <n v="9000"/>
    <x v="3"/>
    <x v="60"/>
    <n v="0"/>
    <n v="0"/>
    <n v="27000"/>
  </r>
  <r>
    <n v="4962"/>
    <s v="US-2016-115441"/>
    <d v="2016-07-25T00:00:00"/>
    <x v="0"/>
    <x v="7"/>
    <x v="10"/>
    <x v="2"/>
    <x v="0"/>
    <s v="Sally Hughsby"/>
    <x v="1"/>
    <x v="36"/>
    <n v="53209"/>
    <s v="OFF-PA-10004996"/>
    <x v="1"/>
    <s v="Paper"/>
    <s v="Speediset Carbonless Redi-Letter 7&quot; x 8 1/2&quot;"/>
    <n v="17000"/>
    <x v="0"/>
    <x v="179"/>
    <n v="0"/>
    <n v="0"/>
    <n v="34000"/>
  </r>
  <r>
    <n v="4963"/>
    <s v="CA-2014-115049"/>
    <d v="2014-09-26T00:00:00"/>
    <x v="2"/>
    <x v="8"/>
    <x v="20"/>
    <x v="0"/>
    <x v="4"/>
    <s v="Michael Moore"/>
    <x v="0"/>
    <x v="18"/>
    <n v="60623"/>
    <s v="TEC-AC-10004859"/>
    <x v="2"/>
    <s v="Accessories"/>
    <s v="Maxell Pro 80 Minute CD-R, 10/Pack"/>
    <n v="105000"/>
    <x v="10"/>
    <x v="1253"/>
    <n v="0.2"/>
    <n v="231000"/>
    <n v="924000"/>
  </r>
  <r>
    <n v="4964"/>
    <s v="CA-2014-156342"/>
    <d v="2014-06-17T00:00:00"/>
    <x v="2"/>
    <x v="1"/>
    <x v="11"/>
    <x v="0"/>
    <x v="0"/>
    <s v="Jennifer Ferguson"/>
    <x v="0"/>
    <x v="36"/>
    <n v="60653"/>
    <s v="OFF-PA-10001725"/>
    <x v="1"/>
    <s v="Paper"/>
    <s v="Xerox 1892"/>
    <n v="63000"/>
    <x v="0"/>
    <x v="464"/>
    <n v="0.2"/>
    <n v="25200"/>
    <n v="100800"/>
  </r>
  <r>
    <n v="4965"/>
    <s v="CA-2016-112830"/>
    <d v="2016-06-06T00:00:00"/>
    <x v="0"/>
    <x v="1"/>
    <x v="24"/>
    <x v="1"/>
    <x v="0"/>
    <s v="Liz Preis"/>
    <x v="0"/>
    <x v="25"/>
    <n v="45014"/>
    <s v="FUR-FU-10004306"/>
    <x v="0"/>
    <s v="Furnishings"/>
    <s v="Electrix Halogen Magnifier Lamp"/>
    <n v="311000"/>
    <x v="3"/>
    <x v="720"/>
    <n v="0.2"/>
    <n v="186600"/>
    <n v="746400"/>
  </r>
  <r>
    <n v="4966"/>
    <s v="US-2014-117380"/>
    <d v="2014-03-28T00:00:00"/>
    <x v="2"/>
    <x v="10"/>
    <x v="22"/>
    <x v="3"/>
    <x v="3"/>
    <s v="Mike Pelletier"/>
    <x v="2"/>
    <x v="9"/>
    <n v="45503"/>
    <s v="FUR-TA-10000198"/>
    <x v="0"/>
    <s v="Tables"/>
    <s v="Chromcraft Bull-Nose Wood Oval Conference Tables &amp; Bases"/>
    <n v="1653000"/>
    <x v="8"/>
    <x v="1254"/>
    <n v="0.4"/>
    <n v="661200"/>
    <n v="991800"/>
  </r>
  <r>
    <n v="4967"/>
    <s v="CA-2017-117646"/>
    <d v="2017-08-21T00:00:00"/>
    <x v="3"/>
    <x v="6"/>
    <x v="30"/>
    <x v="1"/>
    <x v="2"/>
    <s v="Sung Chung"/>
    <x v="0"/>
    <x v="21"/>
    <n v="80027"/>
    <s v="OFF-ST-10000036"/>
    <x v="1"/>
    <s v="Storage"/>
    <s v="Recycled Data-Pak for Archival Bound Computer Printouts, 12-1/2 x 12-1/2 x 16"/>
    <n v="593000"/>
    <x v="3"/>
    <x v="1255"/>
    <n v="0.2"/>
    <n v="355800"/>
    <n v="1423200"/>
  </r>
  <r>
    <n v="4968"/>
    <s v="CA-2014-122609"/>
    <d v="2014-11-12T00:00:00"/>
    <x v="2"/>
    <x v="0"/>
    <x v="1"/>
    <x v="1"/>
    <x v="3"/>
    <s v="Darren Powers"/>
    <x v="0"/>
    <x v="25"/>
    <n v="75007"/>
    <s v="FUR-FU-10004587"/>
    <x v="0"/>
    <s v="Furnishings"/>
    <s v="GE General Use Halogen Bulbs, 100 Watts, 1 Bulb per Pack"/>
    <n v="63000"/>
    <x v="3"/>
    <x v="396"/>
    <n v="0.6"/>
    <n v="113400"/>
    <n v="75600"/>
  </r>
  <r>
    <n v="4969"/>
    <s v="US-2015-129007"/>
    <d v="2015-09-13T00:00:00"/>
    <x v="1"/>
    <x v="8"/>
    <x v="7"/>
    <x v="2"/>
    <x v="0"/>
    <s v="Ken Dana"/>
    <x v="1"/>
    <x v="23"/>
    <n v="92804"/>
    <s v="FUR-FU-10004973"/>
    <x v="0"/>
    <s v="Furnishings"/>
    <s v="Flat Face Poster Frame"/>
    <n v="23000"/>
    <x v="2"/>
    <x v="731"/>
    <n v="0"/>
    <n v="0"/>
    <n v="161000"/>
  </r>
  <r>
    <n v="4970"/>
    <s v="US-2014-157231"/>
    <d v="2014-04-05T00:00:00"/>
    <x v="2"/>
    <x v="3"/>
    <x v="5"/>
    <x v="3"/>
    <x v="1"/>
    <s v="Roy Phan"/>
    <x v="1"/>
    <x v="2"/>
    <n v="40475"/>
    <s v="OFF-BI-10002852"/>
    <x v="1"/>
    <s v="Binders"/>
    <s v="Ibico Standard Transparent Covers"/>
    <n v="50000"/>
    <x v="2"/>
    <x v="865"/>
    <n v="0"/>
    <n v="0"/>
    <n v="350000"/>
  </r>
  <r>
    <n v="4971"/>
    <s v="CA-2015-132388"/>
    <d v="2015-10-10T00:00:00"/>
    <x v="1"/>
    <x v="2"/>
    <x v="13"/>
    <x v="2"/>
    <x v="0"/>
    <s v="Katherine Nockton"/>
    <x v="1"/>
    <x v="11"/>
    <n v="93101"/>
    <s v="FUR-CH-10001714"/>
    <x v="0"/>
    <s v="Chairs"/>
    <s v="Global Leather &amp; Oak Executive Chair, Burgundy"/>
    <n v="121000"/>
    <x v="3"/>
    <x v="387"/>
    <n v="0.2"/>
    <n v="72600"/>
    <n v="290400"/>
  </r>
  <r>
    <n v="4972"/>
    <s v="CA-2017-160927"/>
    <d v="2017-01-29T00:00:00"/>
    <x v="3"/>
    <x v="9"/>
    <x v="25"/>
    <x v="1"/>
    <x v="4"/>
    <s v="Tamara Manning"/>
    <x v="0"/>
    <x v="25"/>
    <n v="52302"/>
    <s v="OFF-PA-10003848"/>
    <x v="1"/>
    <s v="Paper"/>
    <s v="Xerox 1997"/>
    <n v="21000"/>
    <x v="0"/>
    <x v="90"/>
    <n v="0"/>
    <n v="0"/>
    <n v="42000"/>
  </r>
  <r>
    <n v="4973"/>
    <s v="CA-2015-105508"/>
    <d v="2015-09-24T00:00:00"/>
    <x v="1"/>
    <x v="8"/>
    <x v="16"/>
    <x v="3"/>
    <x v="0"/>
    <s v="Jamie Frazer"/>
    <x v="0"/>
    <x v="31"/>
    <n v="10035"/>
    <s v="OFF-EN-10003055"/>
    <x v="1"/>
    <s v="Envelopes"/>
    <s v="Blue String-Tie &amp; Button Interoffice Envelopes, 10 x 13"/>
    <n v="96000"/>
    <x v="8"/>
    <x v="47"/>
    <n v="0"/>
    <n v="0"/>
    <n v="96000"/>
  </r>
  <r>
    <n v="4974"/>
    <s v="CA-2016-149272"/>
    <d v="2016-03-15T00:00:00"/>
    <x v="0"/>
    <x v="10"/>
    <x v="4"/>
    <x v="3"/>
    <x v="4"/>
    <s v="Muhammed Yedwab"/>
    <x v="1"/>
    <x v="25"/>
    <n v="77803"/>
    <s v="FUR-CH-10000863"/>
    <x v="0"/>
    <s v="Chairs"/>
    <s v="Novimex Swivel Fabric Task Chair"/>
    <n v="302000"/>
    <x v="1"/>
    <x v="404"/>
    <n v="0.3"/>
    <n v="453000"/>
    <n v="1057000"/>
  </r>
  <r>
    <n v="4975"/>
    <s v="CA-2014-111360"/>
    <d v="2014-11-24T00:00:00"/>
    <x v="2"/>
    <x v="0"/>
    <x v="16"/>
    <x v="0"/>
    <x v="4"/>
    <s v="Alyssa Tate"/>
    <x v="2"/>
    <x v="32"/>
    <n v="44312"/>
    <s v="OFF-BI-10003350"/>
    <x v="1"/>
    <s v="Binders"/>
    <s v="Acco Expandable Hanging Binders"/>
    <n v="6000"/>
    <x v="3"/>
    <x v="9"/>
    <n v="0.7"/>
    <n v="12600"/>
    <n v="5400"/>
  </r>
  <r>
    <n v="4976"/>
    <s v="US-2017-162124"/>
    <d v="2017-05-06T00:00:00"/>
    <x v="3"/>
    <x v="5"/>
    <x v="24"/>
    <x v="3"/>
    <x v="0"/>
    <s v="Jeremy Farry"/>
    <x v="0"/>
    <x v="29"/>
    <n v="60653"/>
    <s v="TEC-AC-10001990"/>
    <x v="2"/>
    <s v="Accessories"/>
    <s v="Kensington Orbit Wireless Mobile Trackball for PC and Mac"/>
    <n v="432000"/>
    <x v="6"/>
    <x v="354"/>
    <n v="0.2"/>
    <n v="345600"/>
    <n v="1382400"/>
  </r>
  <r>
    <n v="4977"/>
    <s v="CA-2015-159534"/>
    <d v="2015-03-20T00:00:00"/>
    <x v="1"/>
    <x v="10"/>
    <x v="14"/>
    <x v="4"/>
    <x v="1"/>
    <s v="Dave Hallsten"/>
    <x v="1"/>
    <x v="14"/>
    <n v="10035"/>
    <s v="OFF-BI-10003982"/>
    <x v="1"/>
    <s v="Binders"/>
    <s v="Wilson Jones Century Plastic Molded Ring Binders"/>
    <n v="13000"/>
    <x v="3"/>
    <x v="136"/>
    <n v="0.2"/>
    <n v="7800"/>
    <n v="31200"/>
  </r>
  <r>
    <n v="4978"/>
    <s v="CA-2016-129630"/>
    <d v="2016-09-04T00:00:00"/>
    <x v="0"/>
    <x v="8"/>
    <x v="18"/>
    <x v="3"/>
    <x v="0"/>
    <s v="Ionia McGrath"/>
    <x v="0"/>
    <x v="31"/>
    <n v="94122"/>
    <s v="FUR-FU-10000260"/>
    <x v="0"/>
    <s v="Furnishings"/>
    <s v="6&quot; Cubicle Wall Clock, Black"/>
    <n v="33000"/>
    <x v="3"/>
    <x v="321"/>
    <n v="0"/>
    <n v="0"/>
    <n v="99000"/>
  </r>
  <r>
    <n v="4979"/>
    <s v="CA-2015-104948"/>
    <d v="2015-11-13T00:00:00"/>
    <x v="1"/>
    <x v="0"/>
    <x v="7"/>
    <x v="2"/>
    <x v="4"/>
    <s v="Keith Herrera"/>
    <x v="0"/>
    <x v="4"/>
    <n v="92404"/>
    <s v="OFF-BI-10001267"/>
    <x v="1"/>
    <s v="Binders"/>
    <s v="Universal Recycled Hanging Pressboard Report Binders, Letter Size"/>
    <n v="13000"/>
    <x v="0"/>
    <x v="43"/>
    <n v="0.2"/>
    <n v="5200"/>
    <n v="20800"/>
  </r>
  <r>
    <n v="4980"/>
    <s v="CA-2014-166555"/>
    <d v="2014-07-11T00:00:00"/>
    <x v="2"/>
    <x v="7"/>
    <x v="2"/>
    <x v="2"/>
    <x v="4"/>
    <s v="Jamie Kunitz"/>
    <x v="0"/>
    <x v="26"/>
    <n v="14304"/>
    <s v="TEC-PH-10004912"/>
    <x v="2"/>
    <s v="Phones"/>
    <s v="Cisco SPA112 2 Port Phone Adapter"/>
    <n v="220000"/>
    <x v="3"/>
    <x v="116"/>
    <n v="0"/>
    <n v="0"/>
    <n v="660000"/>
  </r>
  <r>
    <n v="4981"/>
    <s v="CA-2016-114405"/>
    <d v="2016-04-07T00:00:00"/>
    <x v="0"/>
    <x v="3"/>
    <x v="29"/>
    <x v="0"/>
    <x v="4"/>
    <s v="Alan Shonely"/>
    <x v="0"/>
    <x v="12"/>
    <n v="19120"/>
    <s v="OFF-AP-10003278"/>
    <x v="1"/>
    <s v="Appliances"/>
    <s v="Belkin 7-Outlet SurgeMaster Home Series"/>
    <n v="42000"/>
    <x v="3"/>
    <x v="464"/>
    <n v="0.2"/>
    <n v="25200"/>
    <n v="100800"/>
  </r>
  <r>
    <n v="4982"/>
    <s v="CA-2017-132955"/>
    <d v="2017-06-24T00:00:00"/>
    <x v="3"/>
    <x v="1"/>
    <x v="16"/>
    <x v="2"/>
    <x v="0"/>
    <s v="Sonia Cooley"/>
    <x v="0"/>
    <x v="31"/>
    <n v="2920"/>
    <s v="OFF-BI-10002735"/>
    <x v="1"/>
    <s v="Binders"/>
    <s v="GBC Prestige Therm-A-Bind Covers"/>
    <n v="55000"/>
    <x v="3"/>
    <x v="115"/>
    <n v="0"/>
    <n v="0"/>
    <n v="165000"/>
  </r>
  <r>
    <n v="4983"/>
    <s v="CA-2016-164889"/>
    <d v="2016-06-03T00:00:00"/>
    <x v="0"/>
    <x v="1"/>
    <x v="21"/>
    <x v="2"/>
    <x v="3"/>
    <s v="Christine Phan"/>
    <x v="1"/>
    <x v="18"/>
    <n v="90049"/>
    <s v="FUR-TA-10001676"/>
    <x v="0"/>
    <s v="Tables"/>
    <s v="Hon 61000 Series Interactive Training Tables"/>
    <n v="80000"/>
    <x v="0"/>
    <x v="105"/>
    <n v="0.2"/>
    <n v="32000"/>
    <n v="128000"/>
  </r>
  <r>
    <n v="4984"/>
    <s v="CA-2016-169824"/>
    <d v="2016-12-12T00:00:00"/>
    <x v="0"/>
    <x v="4"/>
    <x v="1"/>
    <x v="0"/>
    <x v="4"/>
    <s v="Noel Staavos"/>
    <x v="1"/>
    <x v="1"/>
    <n v="10009"/>
    <s v="FUR-FU-10004864"/>
    <x v="0"/>
    <s v="Furnishings"/>
    <s v="Eldon 500 Class Desk Accessories"/>
    <n v="128000"/>
    <x v="1"/>
    <x v="1014"/>
    <n v="0"/>
    <n v="0"/>
    <n v="640000"/>
  </r>
  <r>
    <n v="4985"/>
    <s v="CA-2017-164028"/>
    <d v="2017-11-24T00:00:00"/>
    <x v="3"/>
    <x v="0"/>
    <x v="16"/>
    <x v="2"/>
    <x v="4"/>
    <s v="John Lee"/>
    <x v="0"/>
    <x v="0"/>
    <n v="94122"/>
    <s v="TEC-AC-10001772"/>
    <x v="2"/>
    <s v="Accessories"/>
    <s v="Memorex Mini Travel Drive 16 GB USB 2.0 Flash Drive"/>
    <n v="64000"/>
    <x v="9"/>
    <x v="1052"/>
    <n v="0"/>
    <n v="0"/>
    <n v="896000"/>
  </r>
  <r>
    <n v="4986"/>
    <s v="CA-2014-143371"/>
    <d v="2014-12-28T00:00:00"/>
    <x v="2"/>
    <x v="4"/>
    <x v="22"/>
    <x v="2"/>
    <x v="2"/>
    <s v="Maribeth Dona"/>
    <x v="0"/>
    <x v="15"/>
    <n v="92804"/>
    <s v="OFF-ST-10001128"/>
    <x v="1"/>
    <s v="Storage"/>
    <s v="Carina Mini System Audio Rack, Model AR050B"/>
    <n v="444000"/>
    <x v="5"/>
    <x v="7"/>
    <n v="0"/>
    <n v="0"/>
    <n v="3996000"/>
  </r>
  <r>
    <n v="4987"/>
    <s v="CA-2015-145415"/>
    <d v="2015-04-12T00:00:00"/>
    <x v="1"/>
    <x v="3"/>
    <x v="1"/>
    <x v="2"/>
    <x v="0"/>
    <s v="Robert Dilbeck"/>
    <x v="2"/>
    <x v="22"/>
    <n v="98103"/>
    <s v="OFF-ST-10000419"/>
    <x v="1"/>
    <s v="Storage"/>
    <s v="Rogers Jumbo File, Granite"/>
    <n v="41000"/>
    <x v="3"/>
    <x v="221"/>
    <n v="0"/>
    <n v="0"/>
    <n v="123000"/>
  </r>
  <r>
    <n v="4988"/>
    <s v="CA-2014-111157"/>
    <d v="2014-03-02T00:00:00"/>
    <x v="2"/>
    <x v="10"/>
    <x v="28"/>
    <x v="3"/>
    <x v="4"/>
    <s v="Nicole Hansen"/>
    <x v="1"/>
    <x v="23"/>
    <n v="19120"/>
    <s v="OFF-PA-10000327"/>
    <x v="1"/>
    <s v="Paper"/>
    <s v="Xerox 1971"/>
    <n v="9000"/>
    <x v="8"/>
    <x v="224"/>
    <n v="0.2"/>
    <n v="1800"/>
    <n v="7200"/>
  </r>
  <r>
    <n v="4989"/>
    <s v="CA-2017-121559"/>
    <d v="2017-06-01T00:00:00"/>
    <x v="3"/>
    <x v="1"/>
    <x v="26"/>
    <x v="2"/>
    <x v="0"/>
    <s v="Helen Wasserman"/>
    <x v="1"/>
    <x v="8"/>
    <n v="46203"/>
    <s v="FUR-CH-10003746"/>
    <x v="0"/>
    <s v="Chairs"/>
    <s v="Hon 4070 Series Pagoda Round Back Stacking Chairs"/>
    <n v="642000"/>
    <x v="4"/>
    <x v="1005"/>
    <n v="0"/>
    <n v="0"/>
    <n v="3852000"/>
  </r>
  <r>
    <n v="4990"/>
    <s v="CA-2015-141593"/>
    <d v="2015-12-14T00:00:00"/>
    <x v="1"/>
    <x v="4"/>
    <x v="19"/>
    <x v="2"/>
    <x v="4"/>
    <s v="Darren Budd"/>
    <x v="1"/>
    <x v="14"/>
    <n v="90045"/>
    <s v="OFF-BI-10001153"/>
    <x v="1"/>
    <s v="Binders"/>
    <s v="Ibico Recycled Grain-Textured Covers"/>
    <n v="35000"/>
    <x v="0"/>
    <x v="148"/>
    <n v="0.2"/>
    <n v="14000"/>
    <n v="56000"/>
  </r>
  <r>
    <n v="4991"/>
    <s v="US-2014-143287"/>
    <d v="2014-11-11T00:00:00"/>
    <x v="2"/>
    <x v="0"/>
    <x v="2"/>
    <x v="2"/>
    <x v="0"/>
    <s v="Kristina Nunn"/>
    <x v="2"/>
    <x v="14"/>
    <n v="10801"/>
    <s v="OFF-PA-10001776"/>
    <x v="1"/>
    <s v="Paper"/>
    <s v="Wirebound Message Books, Four 2 3/4&quot; x 5&quot; Forms per Page, 600 Sets per Book"/>
    <n v="30000"/>
    <x v="1"/>
    <x v="319"/>
    <n v="0"/>
    <n v="0"/>
    <n v="150000"/>
  </r>
  <r>
    <n v="4992"/>
    <s v="CA-2017-137421"/>
    <d v="2017-10-06T00:00:00"/>
    <x v="3"/>
    <x v="2"/>
    <x v="24"/>
    <x v="2"/>
    <x v="0"/>
    <s v="Ashley Jarboe"/>
    <x v="0"/>
    <x v="36"/>
    <n v="85224"/>
    <s v="OFF-AR-10001761"/>
    <x v="1"/>
    <s v="Art"/>
    <s v="Avery Hi-Liter Smear-Safe Highlighters"/>
    <n v="12000"/>
    <x v="0"/>
    <x v="13"/>
    <n v="0.2"/>
    <n v="4800"/>
    <n v="19200"/>
  </r>
  <r>
    <n v="4993"/>
    <s v="CA-2017-141446"/>
    <d v="2017-09-16T00:00:00"/>
    <x v="3"/>
    <x v="8"/>
    <x v="9"/>
    <x v="2"/>
    <x v="0"/>
    <s v="Craig Leslie"/>
    <x v="2"/>
    <x v="32"/>
    <n v="41042"/>
    <s v="TEC-AC-10002305"/>
    <x v="2"/>
    <s v="Accessories"/>
    <s v="KeyTronic E03601U1 - Keyboard - Beige"/>
    <n v="72000"/>
    <x v="8"/>
    <x v="126"/>
    <n v="0"/>
    <n v="0"/>
    <n v="72000"/>
  </r>
  <r>
    <n v="4994"/>
    <s v="CA-2015-168088"/>
    <d v="2015-03-19T00:00:00"/>
    <x v="1"/>
    <x v="10"/>
    <x v="12"/>
    <x v="1"/>
    <x v="0"/>
    <s v="Corinna Mitchell"/>
    <x v="2"/>
    <x v="18"/>
    <n v="77041"/>
    <s v="OFF-PA-10000675"/>
    <x v="1"/>
    <s v="Paper"/>
    <s v="Xerox 1919"/>
    <n v="369000"/>
    <x v="0"/>
    <x v="1256"/>
    <n v="0.2"/>
    <n v="147600"/>
    <n v="590400"/>
  </r>
  <r>
    <n v="4995"/>
    <s v="CA-2015-143700"/>
    <d v="2015-07-26T00:00:00"/>
    <x v="1"/>
    <x v="7"/>
    <x v="20"/>
    <x v="3"/>
    <x v="0"/>
    <s v="Alan Shonely"/>
    <x v="0"/>
    <x v="5"/>
    <n v="19140"/>
    <s v="OFF-PA-10003072"/>
    <x v="1"/>
    <s v="Paper"/>
    <s v="Eureka Recycled Copy Paper 8 1/2&quot; x 11&quot;, Ream"/>
    <n v="39000"/>
    <x v="0"/>
    <x v="359"/>
    <n v="0.2"/>
    <n v="15600"/>
    <n v="62400"/>
  </r>
  <r>
    <n v="4996"/>
    <s v="CA-2016-146374"/>
    <d v="2016-12-05T00:00:00"/>
    <x v="0"/>
    <x v="4"/>
    <x v="5"/>
    <x v="2"/>
    <x v="0"/>
    <s v="Harold Engle"/>
    <x v="1"/>
    <x v="14"/>
    <n v="19711"/>
    <s v="FUR-FU-10002671"/>
    <x v="0"/>
    <s v="Furnishings"/>
    <s v="Electrix 20W Halogen Replacement Bulb for Zoom-In Desk Lamp"/>
    <n v="27000"/>
    <x v="8"/>
    <x v="60"/>
    <n v="0"/>
    <n v="0"/>
    <n v="27000"/>
  </r>
  <r>
    <n v="4997"/>
    <s v="CA-2017-153871"/>
    <d v="2017-12-11T00:00:00"/>
    <x v="3"/>
    <x v="4"/>
    <x v="2"/>
    <x v="2"/>
    <x v="3"/>
    <s v="Richard Bierner"/>
    <x v="0"/>
    <x v="0"/>
    <n v="7060"/>
    <s v="OFF-BI-10004209"/>
    <x v="1"/>
    <s v="Binders"/>
    <s v="Fellowes Twister Kit, Gray/Clear, 3/pkg"/>
    <n v="3000"/>
    <x v="1"/>
    <x v="110"/>
    <n v="0"/>
    <n v="0"/>
    <n v="15000"/>
  </r>
  <r>
    <n v="4998"/>
    <s v="CA-2015-103772"/>
    <d v="2015-06-28T00:00:00"/>
    <x v="1"/>
    <x v="1"/>
    <x v="22"/>
    <x v="4"/>
    <x v="4"/>
    <s v="Mark Packer"/>
    <x v="2"/>
    <x v="14"/>
    <n v="30080"/>
    <s v="OFF-BI-10002867"/>
    <x v="1"/>
    <s v="Binders"/>
    <s v="GBC Recycled Regency Composition Covers"/>
    <n v="335000"/>
    <x v="0"/>
    <x v="1053"/>
    <n v="0"/>
    <n v="0"/>
    <n v="670000"/>
  </r>
  <r>
    <n v="4999"/>
    <s v="CA-2016-130225"/>
    <d v="2016-09-11T00:00:00"/>
    <x v="0"/>
    <x v="8"/>
    <x v="2"/>
    <x v="2"/>
    <x v="0"/>
    <s v="Ryan Crowe"/>
    <x v="0"/>
    <x v="21"/>
    <n v="77041"/>
    <s v="OFF-EN-10000056"/>
    <x v="1"/>
    <s v="Envelopes"/>
    <s v="Cameo Buff Policy Envelopes"/>
    <n v="187000"/>
    <x v="0"/>
    <x v="1257"/>
    <n v="0.2"/>
    <n v="74800"/>
    <n v="299200"/>
  </r>
  <r>
    <n v="5000"/>
    <s v="US-2016-103674"/>
    <d v="2016-12-06T00:00:00"/>
    <x v="0"/>
    <x v="4"/>
    <x v="24"/>
    <x v="2"/>
    <x v="0"/>
    <s v="Anne Pryor"/>
    <x v="2"/>
    <x v="17"/>
    <n v="90032"/>
    <s v="TEC-PH-10004080"/>
    <x v="2"/>
    <s v="Phones"/>
    <s v="Avaya 5410 Digital phone"/>
    <n v="272000"/>
    <x v="1"/>
    <x v="337"/>
    <n v="0.2"/>
    <n v="272000"/>
    <n v="1088000"/>
  </r>
  <r>
    <n v="5001"/>
    <s v="US-2015-151435"/>
    <d v="2015-09-06T00:00:00"/>
    <x v="1"/>
    <x v="8"/>
    <x v="24"/>
    <x v="1"/>
    <x v="0"/>
    <s v="Shaun Weien"/>
    <x v="0"/>
    <x v="22"/>
    <n v="70506"/>
    <s v="FUR-TA-10001039"/>
    <x v="0"/>
    <s v="Tables"/>
    <s v="KI Adjustable-Height Table"/>
    <n v="172000"/>
    <x v="8"/>
    <x v="571"/>
    <n v="0"/>
    <n v="0"/>
    <n v="172000"/>
  </r>
  <r>
    <n v="5002"/>
    <s v="CA-2017-163566"/>
    <d v="2017-08-03T00:00:00"/>
    <x v="3"/>
    <x v="6"/>
    <x v="21"/>
    <x v="2"/>
    <x v="0"/>
    <s v="Ted Butterfield"/>
    <x v="0"/>
    <x v="26"/>
    <n v="45014"/>
    <s v="OFF-LA-10004484"/>
    <x v="1"/>
    <s v="Labels"/>
    <s v="Avery 476"/>
    <n v="13000"/>
    <x v="1"/>
    <x v="193"/>
    <n v="0.2"/>
    <n v="13000"/>
    <n v="52000"/>
  </r>
  <r>
    <n v="5003"/>
    <s v="US-2016-157728"/>
    <d v="2016-09-22T00:00:00"/>
    <x v="0"/>
    <x v="8"/>
    <x v="6"/>
    <x v="3"/>
    <x v="0"/>
    <s v="Ryan Crowe"/>
    <x v="0"/>
    <x v="26"/>
    <n v="49505"/>
    <s v="OFF-PA-10002195"/>
    <x v="1"/>
    <s v="Paper"/>
    <s v="RSVP Cards &amp; Envelopes, Blank White, 8-1/2&quot; X 11&quot;, 24 Cards/25 Envelopes/Set"/>
    <n v="13000"/>
    <x v="2"/>
    <x v="334"/>
    <n v="0"/>
    <n v="0"/>
    <n v="91000"/>
  </r>
  <r>
    <n v="5004"/>
    <s v="CA-2015-100251"/>
    <d v="2015-05-17T00:00:00"/>
    <x v="1"/>
    <x v="5"/>
    <x v="11"/>
    <x v="2"/>
    <x v="4"/>
    <s v="Dianna Vittorini"/>
    <x v="0"/>
    <x v="15"/>
    <n v="11561"/>
    <s v="OFF-LA-10003766"/>
    <x v="1"/>
    <s v="Labels"/>
    <s v="Self-Adhesive Removable Labels"/>
    <n v="7000"/>
    <x v="11"/>
    <x v="148"/>
    <n v="0"/>
    <n v="0"/>
    <n v="70000"/>
  </r>
  <r>
    <n v="5005"/>
    <s v="CA-2016-125794"/>
    <d v="2016-09-29T00:00:00"/>
    <x v="0"/>
    <x v="8"/>
    <x v="25"/>
    <x v="2"/>
    <x v="0"/>
    <s v="Maris LaWare"/>
    <x v="0"/>
    <x v="20"/>
    <n v="90008"/>
    <s v="TEC-AC-10003399"/>
    <x v="2"/>
    <s v="Accessories"/>
    <s v="Memorex Mini Travel Drive 64 GB USB 2.0 Flash Drive"/>
    <n v="37000"/>
    <x v="8"/>
    <x v="1208"/>
    <n v="0"/>
    <n v="0"/>
    <n v="37000"/>
  </r>
  <r>
    <n v="5006"/>
    <s v="CA-2017-163629"/>
    <d v="2017-11-17T00:00:00"/>
    <x v="3"/>
    <x v="0"/>
    <x v="11"/>
    <x v="2"/>
    <x v="0"/>
    <s v="Ruben Ausman"/>
    <x v="1"/>
    <x v="12"/>
    <n v="30605"/>
    <s v="TEC-AC-10001539"/>
    <x v="2"/>
    <s v="Accessories"/>
    <s v="Logitech G430 Surround Sound Gaming Headset with Dolby 7.1 Technology"/>
    <n v="448000"/>
    <x v="8"/>
    <x v="516"/>
    <n v="0"/>
    <n v="0"/>
    <n v="448000"/>
  </r>
  <r>
    <n v="5007"/>
    <s v="CA-2014-110422"/>
    <d v="2014-01-21T00:00:00"/>
    <x v="2"/>
    <x v="9"/>
    <x v="30"/>
    <x v="2"/>
    <x v="4"/>
    <s v="Tom Boeckenhauer"/>
    <x v="0"/>
    <x v="36"/>
    <n v="33180"/>
    <s v="FUR-FU-10001889"/>
    <x v="0"/>
    <s v="Furnishings"/>
    <s v="Ultra Door Pull Handle"/>
    <n v="32000"/>
    <x v="3"/>
    <x v="47"/>
    <n v="0.2"/>
    <n v="19200"/>
    <n v="76800"/>
  </r>
  <r>
    <n v="5008"/>
    <s v="CA-2017-121258"/>
    <d v="2017-02-26T00:00:00"/>
    <x v="3"/>
    <x v="11"/>
    <x v="20"/>
    <x v="3"/>
    <x v="0"/>
    <s v="Dave Brooks"/>
    <x v="0"/>
    <x v="23"/>
    <n v="92627"/>
    <s v="FUR-FU-10000747"/>
    <x v="0"/>
    <s v="Furnishings"/>
    <s v="Tenex B1-RE Series Chair Mats for Low Pile Carpets"/>
    <n v="92000"/>
    <x v="0"/>
    <x v="399"/>
    <n v="0"/>
    <n v="0"/>
    <n v="184000"/>
  </r>
  <r>
    <n v="5009"/>
    <s v="CA-2017-119914"/>
    <d v="2017-05-04T00:00:00"/>
    <x v="3"/>
    <x v="5"/>
    <x v="18"/>
    <x v="2"/>
    <x v="0"/>
    <s v="Chris Cortes"/>
    <x v="0"/>
    <x v="1"/>
    <n v="92683"/>
    <s v="OFF-AP-10002684"/>
    <x v="1"/>
    <s v="Appliances"/>
    <s v="Acco 7-Outlet Masterpiece Power Center, Wihtout Fax/Phone Line Protection"/>
    <n v="98000"/>
    <x v="0"/>
    <x v="208"/>
    <n v="0"/>
    <n v="0"/>
    <n v="196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29">
  <r>
    <s v="FUR-BO-10001798"/>
    <x v="0"/>
    <s v="Bookcases"/>
    <s v="Bush Somerset Collection Bookcase"/>
    <n v="262000"/>
    <n v="37"/>
    <n v="12"/>
    <n v="25"/>
  </r>
  <r>
    <s v="OFF-LA-10000240"/>
    <x v="1"/>
    <s v="Labels"/>
    <s v="Self-Adhesive Address Labels for Typewriters by Universal"/>
    <n v="15000"/>
    <n v="44"/>
    <n v="19"/>
    <n v="25"/>
  </r>
  <r>
    <s v="FUR-TA-10000577"/>
    <x v="0"/>
    <s v="Tables"/>
    <s v="Bretford CR4500 Series Slim Rectangular Table"/>
    <n v="958000"/>
    <n v="44"/>
    <n v="20"/>
    <n v="24"/>
  </r>
  <r>
    <s v="FUR-FU-10001487"/>
    <x v="0"/>
    <s v="Furnishings"/>
    <s v="Eldon Expressions Wood and Plastic Desk Accessories, Cherry Wood"/>
    <n v="49000"/>
    <n v="61"/>
    <n v="23"/>
    <n v="38"/>
  </r>
  <r>
    <s v="OFF-PA-10002365"/>
    <x v="1"/>
    <s v="Paper"/>
    <s v="Xerox 1967"/>
    <n v="16000"/>
    <n v="60"/>
    <n v="3"/>
    <n v="57"/>
  </r>
  <r>
    <s v="OFF-BI-10003656"/>
    <x v="1"/>
    <s v="Binders"/>
    <s v="Fellowes PB200 Plastic Comb Binding Machine"/>
    <n v="408000"/>
    <n v="29"/>
    <n v="7"/>
    <n v="22"/>
  </r>
  <r>
    <s v="OFF-AP-10002311"/>
    <x v="1"/>
    <s v="Appliances"/>
    <s v="Holmes Replacement Filter for HEPA Air Cleaner, Very Large Room, HEPA Filter"/>
    <n v="69000"/>
    <n v="78"/>
    <n v="11"/>
    <n v="67"/>
  </r>
  <r>
    <s v="OFF-ST-10004186"/>
    <x v="1"/>
    <s v="Storage"/>
    <s v="Stur-D-Stor Shelving, Vertical 5-Shelf: 72&quot;H x 36&quot;W x 18 1/2&quot;D"/>
    <n v="666000"/>
    <n v="63"/>
    <n v="15"/>
    <n v="48"/>
  </r>
  <r>
    <s v="OFF-ST-10000107"/>
    <x v="1"/>
    <s v="Storage"/>
    <s v="Fellowes Super Stor/Drawer"/>
    <n v="56000"/>
    <n v="74"/>
    <n v="18"/>
    <n v="56"/>
  </r>
  <r>
    <s v="OFF-AR-10003056"/>
    <x v="1"/>
    <s v="Art"/>
    <s v="Newell 341"/>
    <n v="9000"/>
    <n v="56"/>
    <n v="21"/>
    <n v="35"/>
  </r>
  <r>
    <s v="OFF-AR-10000246"/>
    <x v="1"/>
    <s v="Art"/>
    <s v="Newell 318"/>
    <n v="20000"/>
    <n v="27"/>
    <n v="17"/>
    <n v="10"/>
  </r>
  <r>
    <s v="FUR-CH-10002774"/>
    <x v="0"/>
    <s v="Chairs"/>
    <s v="Global Deluxe Stacking Chair, Gray"/>
    <n v="72000"/>
    <n v="65"/>
    <n v="16"/>
    <n v="49"/>
  </r>
  <r>
    <s v="OFF-BI-10001634"/>
    <x v="1"/>
    <s v="Binders"/>
    <s v="Wilson Jones Active Use Binders"/>
    <n v="12000"/>
    <n v="51"/>
    <n v="5"/>
    <n v="46"/>
  </r>
  <r>
    <s v="FUR-BO-10004834"/>
    <x v="0"/>
    <s v="Bookcases"/>
    <s v="Riverside Palais Royal Lawyers Bookcase, Royale Cherry Finish"/>
    <n v="3084000"/>
    <n v="69"/>
    <n v="14"/>
    <n v="55"/>
  </r>
  <r>
    <s v="OFF-PA-10000249"/>
    <x v="1"/>
    <s v="Paper"/>
    <s v="Easy-staple paper"/>
    <n v="30000"/>
    <n v="49"/>
    <n v="15"/>
    <n v="34"/>
  </r>
  <r>
    <s v="TEC-PH-10004977"/>
    <x v="2"/>
    <s v="Phones"/>
    <s v="GE 30524EE4"/>
    <n v="1098000"/>
    <n v="78"/>
    <n v="12"/>
    <n v="66"/>
  </r>
  <r>
    <s v="OFF-EN-10002986"/>
    <x v="1"/>
    <s v="Envelopes"/>
    <s v="#10-4 1/8&quot; x 9 1/2&quot; Premium Diagonal Seam Envelopes"/>
    <n v="114000"/>
    <n v="69"/>
    <n v="13"/>
    <n v="56"/>
  </r>
  <r>
    <s v="TEC-PH-10004093"/>
    <x v="2"/>
    <s v="Phones"/>
    <s v="Panasonic Kx-TS550"/>
    <n v="148000"/>
    <n v="70"/>
    <n v="12"/>
    <n v="58"/>
  </r>
  <r>
    <s v="OFF-ST-10003479"/>
    <x v="1"/>
    <s v="Storage"/>
    <s v="Eldon Base for stackable storage shelf, platinum"/>
    <n v="78000"/>
    <n v="29"/>
    <n v="16"/>
    <n v="13"/>
  </r>
  <r>
    <s v="OFF-ST-10003282"/>
    <x v="1"/>
    <s v="Storage"/>
    <s v="Advantus 10-Drawer Portable Organizer, Chrome Metal Frame, Smoke Drawers"/>
    <n v="96000"/>
    <n v="45"/>
    <n v="18"/>
    <n v="27"/>
  </r>
  <r>
    <s v="TEC-AC-10000171"/>
    <x v="2"/>
    <s v="Accessories"/>
    <s v="Verbatim 25 GB 6x Blu-ray Single Layer Recordable Disc, 25/Pack"/>
    <n v="46000"/>
    <n v="52"/>
    <n v="7"/>
    <n v="45"/>
  </r>
  <r>
    <s v="OFF-ST-10001713"/>
    <x v="1"/>
    <s v="Storage"/>
    <s v="Gould Plastics 9-Pocket Panel Bin, 18-3/8w x 5-1/4d x 20-1/2h, Black"/>
    <n v="212000"/>
    <n v="55"/>
    <n v="10"/>
    <n v="45"/>
  </r>
  <r>
    <s v="TEC-AC-10002167"/>
    <x v="2"/>
    <s v="Accessories"/>
    <s v="Imation 8gb Micro Traveldrive Usb 2.0 Flash Drive"/>
    <n v="45000"/>
    <n v="59"/>
    <n v="10"/>
    <n v="49"/>
  </r>
  <r>
    <s v="OFF-BI-10004410"/>
    <x v="1"/>
    <s v="Binders"/>
    <s v="C-Line Peel &amp; Stick Add-On Filing Pockets, 8-3/4 x 5-1/8, 10/Pack"/>
    <n v="39000"/>
    <n v="44"/>
    <n v="21"/>
    <n v="23"/>
  </r>
  <r>
    <s v="OFF-FA-10000304"/>
    <x v="1"/>
    <s v="Fasteners"/>
    <s v="Advantus Push Pins"/>
    <n v="16000"/>
    <n v="38"/>
    <n v="12"/>
    <n v="26"/>
  </r>
  <r>
    <s v="OFF-ST-10000604"/>
    <x v="1"/>
    <s v="Storage"/>
    <s v="Home/Office Personal File Carts"/>
    <n v="209000"/>
    <n v="73"/>
    <n v="25"/>
    <n v="48"/>
  </r>
  <r>
    <s v="TEC-AC-10004633"/>
    <x v="2"/>
    <s v="Accessories"/>
    <s v="Verbatim 25 GB 6x Blu-ray Single Layer Recordable Disc, 3/Pack"/>
    <n v="14000"/>
    <n v="62"/>
    <n v="7"/>
    <n v="55"/>
  </r>
  <r>
    <s v="FUR-CH-10001146"/>
    <x v="0"/>
    <s v="Chairs"/>
    <s v="Global Value Mid-Back Manager's Chair, Gray"/>
    <n v="214000"/>
    <n v="32"/>
    <n v="31"/>
    <n v="1"/>
  </r>
  <r>
    <s v="OFF-AR-10002671"/>
    <x v="1"/>
    <s v="Art"/>
    <s v="Hunt BOSTON Model 1606 High-Volume Electric Pencil Sharpener, Beige"/>
    <n v="1114000"/>
    <n v="34"/>
    <n v="8"/>
    <n v="26"/>
  </r>
  <r>
    <s v="OFF-PA-10000482"/>
    <x v="1"/>
    <s v="Paper"/>
    <s v="Snap-A-Way Black Print Carbonless Ruled Speed Letter, Triplicate"/>
    <n v="76000"/>
    <n v="48"/>
    <n v="12"/>
    <n v="36"/>
  </r>
  <r>
    <s v="OFF-BI-10004654"/>
    <x v="1"/>
    <s v="Binders"/>
    <s v="Avery Binding System Hidden Tab Executive Style Index Sets"/>
    <n v="5000"/>
    <n v="64"/>
    <n v="26"/>
    <n v="38"/>
  </r>
  <r>
    <s v="OFF-PA-10004675"/>
    <x v="1"/>
    <s v="Paper"/>
    <s v="Telephone Message Books with Fax/Mobile Section, 5 1/2&quot; x 3 3/16&quot;"/>
    <n v="20000"/>
    <n v="38"/>
    <n v="15"/>
    <n v="23"/>
  </r>
  <r>
    <s v="FUR-CH-10000513"/>
    <x v="0"/>
    <s v="Chairs"/>
    <s v="High-Back Leather Manager's Chair"/>
    <n v="832000"/>
    <n v="27"/>
    <n v="17"/>
    <n v="10"/>
  </r>
  <r>
    <s v="OFF-BI-10004182"/>
    <x v="1"/>
    <s v="Binders"/>
    <s v="Economy Binders"/>
    <n v="2000"/>
    <n v="48"/>
    <n v="14"/>
    <n v="34"/>
  </r>
  <r>
    <s v="FUR-FU-10003194"/>
    <x v="0"/>
    <s v="Furnishings"/>
    <s v="Eldon Expressions Desk Accessory, Wood Pencil Holder, Oak"/>
    <n v="20000"/>
    <n v="75"/>
    <n v="5"/>
    <n v="70"/>
  </r>
  <r>
    <s v="OFF-AP-10002118"/>
    <x v="1"/>
    <s v="Appliances"/>
    <s v="1.7 Cubic Foot Compact &quot;Cube&quot; Office Refrigerators"/>
    <n v="209000"/>
    <n v="25"/>
    <n v="4"/>
    <n v="21"/>
  </r>
  <r>
    <s v="OFF-AR-10002053"/>
    <x v="1"/>
    <s v="Art"/>
    <s v="Premium Writing Pencils, Soft, #2 by Central Association for the Blind"/>
    <n v="15000"/>
    <n v="59"/>
    <n v="17"/>
    <n v="42"/>
  </r>
  <r>
    <s v="OFF-EN-10000927"/>
    <x v="1"/>
    <s v="Envelopes"/>
    <s v="Jet-Pak Recycled Peel 'N' Seal Padded Mailers"/>
    <n v="201000"/>
    <n v="30"/>
    <n v="11"/>
    <n v="19"/>
  </r>
  <r>
    <s v="OFF-ST-10003656"/>
    <x v="1"/>
    <s v="Storage"/>
    <s v="Safco Industrial Wire Shelving"/>
    <n v="231000"/>
    <n v="44"/>
    <n v="13"/>
    <n v="31"/>
  </r>
  <r>
    <s v="FUR-CH-10000863"/>
    <x v="0"/>
    <s v="Chairs"/>
    <s v="Novimex Swivel Fabric Task Chair"/>
    <n v="302000"/>
    <n v="64"/>
    <n v="21"/>
    <n v="43"/>
  </r>
  <r>
    <s v="TEC-AC-10001998"/>
    <x v="2"/>
    <s v="Accessories"/>
    <s v="Logitech LS21 Speaker System - PC Multimedia - 2.1-CH - Wired"/>
    <n v="20000"/>
    <n v="46"/>
    <n v="5"/>
    <n v="41"/>
  </r>
  <r>
    <s v="OFF-ST-10003442"/>
    <x v="1"/>
    <s v="Storage"/>
    <s v="Eldon Portable Mobile Manager"/>
    <n v="159000"/>
    <n v="46"/>
    <n v="24"/>
    <n v="22"/>
  </r>
  <r>
    <s v="OFF-AR-10004930"/>
    <x v="1"/>
    <s v="Art"/>
    <s v="Turquoise Lead Holder with Pocket Clip"/>
    <n v="21000"/>
    <n v="26"/>
    <n v="5"/>
    <n v="21"/>
  </r>
  <r>
    <s v="OFF-PA-10003177"/>
    <x v="1"/>
    <s v="Paper"/>
    <s v="Xerox 1999"/>
    <n v="13000"/>
    <n v="50"/>
    <n v="13"/>
    <n v="37"/>
  </r>
  <r>
    <s v="OFF-BI-10004738"/>
    <x v="1"/>
    <s v="Binders"/>
    <s v="Flexible Leather- Look Classic Collection Ring Binder"/>
    <n v="6000"/>
    <n v="60"/>
    <n v="7"/>
    <n v="53"/>
  </r>
  <r>
    <s v="FUR-FU-10000629"/>
    <x v="0"/>
    <s v="Furnishings"/>
    <s v="9-3/4 Diameter Round Wall Clock"/>
    <n v="97000"/>
    <n v="31"/>
    <n v="18"/>
    <n v="13"/>
  </r>
  <r>
    <s v="OFF-BI-10001721"/>
    <x v="1"/>
    <s v="Binders"/>
    <s v="Trimflex Flexible Post Binders"/>
    <n v="52000"/>
    <n v="76"/>
    <n v="3"/>
    <n v="73"/>
  </r>
  <r>
    <s v="OFF-AP-10000358"/>
    <x v="1"/>
    <s v="Appliances"/>
    <s v="Fellowes Basic Home/Office Series Surge Protectors"/>
    <n v="78000"/>
    <n v="45"/>
    <n v="25"/>
    <n v="20"/>
  </r>
  <r>
    <s v="OFF-PA-10003256"/>
    <x v="1"/>
    <s v="Paper"/>
    <s v="Avery Personal Creations Heavyweight Cards"/>
    <n v="65000"/>
    <n v="38"/>
    <n v="8"/>
    <n v="30"/>
  </r>
  <r>
    <s v="OFF-PA-10004040"/>
    <x v="1"/>
    <s v="Paper"/>
    <s v="Universal Premium White Copier/Laser Paper (20Lb. and 87 Bright)"/>
    <n v="24000"/>
    <n v="56"/>
    <n v="13"/>
    <n v="43"/>
  </r>
  <r>
    <s v="TEC-AC-10001552"/>
    <x v="2"/>
    <s v="Accessories"/>
    <s v="Logitech K350 2.4Ghz Wireless Keyboard"/>
    <n v="239000"/>
    <n v="56"/>
    <n v="18"/>
    <n v="38"/>
  </r>
  <r>
    <s v="TEC-AC-10003499"/>
    <x v="2"/>
    <s v="Accessories"/>
    <s v="Memorex Mini Travel Drive 8 GB USB 2.0 Flash Drive"/>
    <n v="75000"/>
    <n v="76"/>
    <n v="18"/>
    <n v="58"/>
  </r>
  <r>
    <s v="TEC-AC-10000844"/>
    <x v="2"/>
    <s v="Accessories"/>
    <s v="Logitech Gaming G510s - Keyboard"/>
    <n v="340000"/>
    <n v="49"/>
    <n v="12"/>
    <n v="37"/>
  </r>
  <r>
    <s v="FUR-FU-10001934"/>
    <x v="0"/>
    <s v="Furnishings"/>
    <s v="Magnifier Swing Arm Lamp"/>
    <n v="42000"/>
    <n v="67"/>
    <n v="10"/>
    <n v="57"/>
  </r>
  <r>
    <s v="OFF-AR-10000380"/>
    <x v="1"/>
    <s v="Art"/>
    <s v="Hunt PowerHouse Electric Pencil Sharpener, Blue"/>
    <n v="76000"/>
    <n v="50"/>
    <n v="18"/>
    <n v="32"/>
  </r>
  <r>
    <s v="OFF-FA-10000621"/>
    <x v="1"/>
    <s v="Fasteners"/>
    <s v="OIC Colored Binder Clips, Assorted Sizes"/>
    <n v="41000"/>
    <n v="49"/>
    <n v="33"/>
    <n v="16"/>
  </r>
  <r>
    <s v="FUR-TA-10001768"/>
    <x v="0"/>
    <s v="Tables"/>
    <s v="Hon Racetrack Conference Tables"/>
    <n v="788000"/>
    <n v="58"/>
    <n v="8"/>
    <n v="50"/>
  </r>
  <r>
    <s v="OFF-BI-10003650"/>
    <x v="1"/>
    <s v="Binders"/>
    <s v="GBC DocuBind 300 Electric Binding Machine"/>
    <n v="158000"/>
    <n v="58"/>
    <n v="21"/>
    <n v="37"/>
  </r>
  <r>
    <s v="FUR-FU-10002157"/>
    <x v="0"/>
    <s v="Furnishings"/>
    <s v="Artistic Insta-Plaque"/>
    <n v="48000"/>
    <n v="51"/>
    <n v="7"/>
    <n v="44"/>
  </r>
  <r>
    <s v="FUR-CH-10004063"/>
    <x v="0"/>
    <s v="Chairs"/>
    <s v="Global Deluxe High-Back Manager's Chair"/>
    <n v="601000"/>
    <n v="71"/>
    <n v="25"/>
    <n v="46"/>
  </r>
  <r>
    <s v="FUR-TA-10004534"/>
    <x v="0"/>
    <s v="Tables"/>
    <s v="Bevis 44 x 96 Conference Tables"/>
    <n v="618000"/>
    <n v="69"/>
    <n v="15"/>
    <n v="54"/>
  </r>
  <r>
    <s v="OFF-BI-10003274"/>
    <x v="1"/>
    <s v="Binders"/>
    <s v="Avery Durable Slant Ring Binders, No Labels"/>
    <n v="3000"/>
    <n v="25"/>
    <n v="12"/>
    <n v="13"/>
  </r>
  <r>
    <s v="TEC-PH-10002293"/>
    <x v="2"/>
    <s v="Phones"/>
    <s v="Anker 36W 4-Port USB Wall Charger Travel Power Adapter for iPhone 5s 5c 5"/>
    <n v="60000"/>
    <n v="58"/>
    <n v="20"/>
    <n v="38"/>
  </r>
  <r>
    <s v="OFF-PA-10001804"/>
    <x v="1"/>
    <s v="Paper"/>
    <s v="Xerox 195"/>
    <n v="21000"/>
    <n v="75"/>
    <n v="17"/>
    <n v="58"/>
  </r>
  <r>
    <s v="FUR-FU-10004848"/>
    <x v="0"/>
    <s v="Furnishings"/>
    <s v="Howard Miller 13-3/4&quot; Diameter Brushed Chrome Round Wall Clock"/>
    <n v="83000"/>
    <n v="46"/>
    <n v="19"/>
    <n v="27"/>
  </r>
  <r>
    <s v="OFF-AR-10000940"/>
    <x v="1"/>
    <s v="Art"/>
    <s v="Newell 343"/>
    <n v="9000"/>
    <n v="71"/>
    <n v="6"/>
    <n v="65"/>
  </r>
  <r>
    <s v="OFF-AP-10001058"/>
    <x v="1"/>
    <s v="Appliances"/>
    <s v="Sanyo 2.5 Cubic Foot Mid-Size Office Refrigerators"/>
    <n v="840000"/>
    <n v="29"/>
    <n v="3"/>
    <n v="26"/>
  </r>
  <r>
    <s v="FUR-FU-10000521"/>
    <x v="0"/>
    <s v="Furnishings"/>
    <s v="Seth Thomas 14&quot; Putty-Colored Wall Clock"/>
    <n v="94000"/>
    <n v="73"/>
    <n v="4"/>
    <n v="69"/>
  </r>
  <r>
    <s v="TEC-PH-10000215"/>
    <x v="2"/>
    <s v="Phones"/>
    <s v="Plantronics Cordless Phone Headset with In-line Volume - M214C"/>
    <n v="385000"/>
    <n v="70"/>
    <n v="18"/>
    <n v="52"/>
  </r>
  <r>
    <s v="OFF-AP-10000326"/>
    <x v="1"/>
    <s v="Appliances"/>
    <s v="Belkin 7 Outlet SurgeMaster Surge Protector with Phone Protection"/>
    <n v="158000"/>
    <n v="35"/>
    <n v="5"/>
    <n v="30"/>
  </r>
  <r>
    <s v="OFF-PA-10001950"/>
    <x v="1"/>
    <s v="Paper"/>
    <s v="Southworth 25% Cotton Antique Laid Paper &amp; Envelopes"/>
    <n v="59000"/>
    <n v="57"/>
    <n v="13"/>
    <n v="44"/>
  </r>
  <r>
    <s v="OFF-AR-10001547"/>
    <x v="1"/>
    <s v="Art"/>
    <s v="Newell 311"/>
    <n v="7000"/>
    <n v="30"/>
    <n v="24"/>
    <n v="6"/>
  </r>
  <r>
    <s v="OFF-LA-10002475"/>
    <x v="1"/>
    <s v="Labels"/>
    <s v="Avery 519"/>
    <n v="15000"/>
    <n v="71"/>
    <n v="16"/>
    <n v="55"/>
  </r>
  <r>
    <s v="OFF-PA-10002751"/>
    <x v="1"/>
    <s v="Paper"/>
    <s v="Xerox 1920"/>
    <n v="6000"/>
    <n v="34"/>
    <n v="10"/>
    <n v="24"/>
  </r>
  <r>
    <s v="TEC-AC-10003657"/>
    <x v="2"/>
    <s v="Accessories"/>
    <s v="Lenovo 17-Key USB Numeric Keypad"/>
    <n v="55000"/>
    <n v="45"/>
    <n v="2"/>
    <n v="43"/>
  </r>
  <r>
    <s v="OFF-EN-10001990"/>
    <x v="1"/>
    <s v="Envelopes"/>
    <s v="Staple envelope"/>
    <n v="29000"/>
    <n v="65"/>
    <n v="9"/>
    <n v="56"/>
  </r>
  <r>
    <s v="OFF-BI-10004002"/>
    <x v="1"/>
    <s v="Binders"/>
    <s v="Wilson Jones International Size A4 Ring Binders"/>
    <n v="28000"/>
    <n v="43"/>
    <n v="10"/>
    <n v="33"/>
  </r>
  <r>
    <s v="OFF-AR-10004441"/>
    <x v="1"/>
    <s v="Art"/>
    <s v="BIC Brite Liner Highlighters"/>
    <n v="10000"/>
    <n v="74"/>
    <n v="19"/>
    <n v="55"/>
  </r>
  <r>
    <s v="OFF-PA-10000659"/>
    <x v="1"/>
    <s v="Paper"/>
    <s v="Adams Phone Message Book, Professional, 400 Message Capacity, 5 3/6” x 11”"/>
    <n v="21000"/>
    <n v="60"/>
    <n v="33"/>
    <n v="27"/>
  </r>
  <r>
    <s v="OFF-AP-10000891"/>
    <x v="1"/>
    <s v="Appliances"/>
    <s v="Kensington 7 Outlet MasterPiece HOMEOFFICE Power Control Center"/>
    <n v="53000"/>
    <n v="44"/>
    <n v="4"/>
    <n v="40"/>
  </r>
  <r>
    <s v="OFF-AP-10002684"/>
    <x v="1"/>
    <s v="Appliances"/>
    <s v="Acco 7-Outlet Masterpiece Power Center, Wihtout Fax/Phone Line Protection"/>
    <n v="98000"/>
    <n v="25"/>
    <n v="11"/>
    <n v="14"/>
  </r>
  <r>
    <s v="FUR-CH-10004698"/>
    <x v="0"/>
    <s v="Chairs"/>
    <s v="Padded Folding Chairs, Black, 4/Carton"/>
    <n v="397000"/>
    <n v="33"/>
    <n v="25"/>
    <n v="8"/>
  </r>
  <r>
    <s v="OFF-AR-10001940"/>
    <x v="1"/>
    <s v="Art"/>
    <s v="Sanford Colorific Eraseable Coloring Pencils, 12 Count"/>
    <n v="4000"/>
    <n v="42"/>
    <n v="1"/>
    <n v="41"/>
  </r>
  <r>
    <s v="OFF-ST-10003455"/>
    <x v="1"/>
    <s v="Storage"/>
    <s v="Tenex File Box, Personal Filing Tote with Lid, Black"/>
    <n v="25000"/>
    <n v="70"/>
    <n v="14"/>
    <n v="56"/>
  </r>
  <r>
    <s v="TEC-PH-10003273"/>
    <x v="2"/>
    <s v="Phones"/>
    <s v="AT&amp;T TR1909W"/>
    <n v="504000"/>
    <n v="36"/>
    <n v="12"/>
    <n v="24"/>
  </r>
  <r>
    <s v="OFF-BI-10001890"/>
    <x v="1"/>
    <s v="Binders"/>
    <s v="Avery Poly Binder Pockets"/>
    <n v="8000"/>
    <n v="55"/>
    <n v="17"/>
    <n v="38"/>
  </r>
  <r>
    <s v="TEC-AC-10002323"/>
    <x v="2"/>
    <s v="Accessories"/>
    <s v="SanDisk Ultra 32 GB MicroSDHC Class 10 Memory Card"/>
    <n v="177000"/>
    <n v="44"/>
    <n v="35"/>
    <n v="9"/>
  </r>
  <r>
    <s v="OFF-ST-10001328"/>
    <x v="1"/>
    <s v="Storage"/>
    <s v="Personal Filing Tote with Lid, Black/Gray"/>
    <n v="38000"/>
    <n v="42"/>
    <n v="26"/>
    <n v="16"/>
  </r>
  <r>
    <s v="FUR-BO-10002613"/>
    <x v="0"/>
    <s v="Bookcases"/>
    <s v="Atlantic Metals Mobile 4-Shelf Bookcases, Custom Colors"/>
    <n v="900000"/>
    <n v="43"/>
    <n v="20"/>
    <n v="23"/>
  </r>
  <r>
    <s v="OFF-EN-10001509"/>
    <x v="1"/>
    <s v="Envelopes"/>
    <s v="Poly String Tie Envelopes"/>
    <n v="15000"/>
    <n v="66"/>
    <n v="21"/>
    <n v="45"/>
  </r>
  <r>
    <s v="OFF-AR-10004685"/>
    <x v="1"/>
    <s v="Art"/>
    <s v="Binney &amp; Smith Crayola Metallic Colored Pencils, 8-Color Set"/>
    <n v="8000"/>
    <n v="34"/>
    <n v="4"/>
    <n v="30"/>
  </r>
  <r>
    <s v="OFF-ST-10001414"/>
    <x v="1"/>
    <s v="Storage"/>
    <s v="Decoflex Hanging Personal Folder File"/>
    <n v="47000"/>
    <n v="75"/>
    <n v="3"/>
    <n v="72"/>
  </r>
  <r>
    <s v="OFF-BI-10000343"/>
    <x v="1"/>
    <s v="Binders"/>
    <s v="Pressboard Covers with Storage Hooks, 9 1/2&quot; x 11&quot;, Light Blue"/>
    <n v="3000"/>
    <n v="29"/>
    <n v="13"/>
    <n v="16"/>
  </r>
  <r>
    <s v="OFF-PA-10002666"/>
    <x v="1"/>
    <s v="Paper"/>
    <s v="Southworth 25% Cotton Linen-Finish Paper &amp; Envelopes"/>
    <n v="22000"/>
    <n v="37"/>
    <n v="11"/>
    <n v="26"/>
  </r>
  <r>
    <s v="FUR-TA-10004289"/>
    <x v="0"/>
    <s v="Tables"/>
    <s v="BoxOffice By Design Rectangular and Half-Moon Meeting Room Tables"/>
    <n v="219000"/>
    <n v="35"/>
    <n v="15"/>
    <n v="20"/>
  </r>
  <r>
    <s v="OFF-AP-10003217"/>
    <x v="1"/>
    <s v="Appliances"/>
    <s v="Eureka Sanitaire  Commercial Upright"/>
    <n v="67000"/>
    <n v="60"/>
    <n v="8"/>
    <n v="52"/>
  </r>
  <r>
    <s v="FUR-FU-10002960"/>
    <x v="0"/>
    <s v="Furnishings"/>
    <s v="Eldon 200 Class Desk Accessories, Burgundy"/>
    <n v="36000"/>
    <n v="32"/>
    <n v="22"/>
    <n v="10"/>
  </r>
  <r>
    <s v="TEC-PH-10001918"/>
    <x v="2"/>
    <s v="Phones"/>
    <s v="Nortel Business Series Terminal T7208 Digital phone"/>
    <n v="445000"/>
    <n v="58"/>
    <n v="6"/>
    <n v="52"/>
  </r>
  <r>
    <s v="OFF-ST-10000642"/>
    <x v="1"/>
    <s v="Storage"/>
    <s v="Tennsco Lockers, Gray"/>
    <n v="84000"/>
    <n v="26"/>
    <n v="17"/>
    <n v="9"/>
  </r>
  <r>
    <s v="TEC-AC-10001266"/>
    <x v="2"/>
    <s v="Accessories"/>
    <s v="Memorex Micro Travel Drive 8 GB"/>
    <n v="21000"/>
    <n v="70"/>
    <n v="9"/>
    <n v="61"/>
  </r>
  <r>
    <s v="OFF-LA-10004544"/>
    <x v="1"/>
    <s v="Labels"/>
    <s v="Avery 505"/>
    <n v="24000"/>
    <n v="67"/>
    <n v="18"/>
    <n v="49"/>
  </r>
  <r>
    <s v="OFF-FA-10000585"/>
    <x v="1"/>
    <s v="Fasteners"/>
    <s v="OIC Bulk Pack Metal Binder Clips"/>
    <n v="6000"/>
    <n v="37"/>
    <n v="12"/>
    <n v="25"/>
  </r>
  <r>
    <s v="OFF-AR-10001026"/>
    <x v="1"/>
    <s v="Art"/>
    <s v="Sanford Uni-Blazer View Highlighters, Chisel Tip, Yellow"/>
    <n v="3000"/>
    <n v="64"/>
    <n v="11"/>
    <n v="53"/>
  </r>
  <r>
    <s v="FUR-CH-10004860"/>
    <x v="0"/>
    <s v="Chairs"/>
    <s v="Global Low Back Tilter Chair"/>
    <n v="162000"/>
    <n v="63"/>
    <n v="6"/>
    <n v="57"/>
  </r>
  <r>
    <s v="OFF-BI-10001679"/>
    <x v="1"/>
    <s v="Binders"/>
    <s v="GBC Instant Index System for Binding Systems"/>
    <n v="19000"/>
    <n v="71"/>
    <n v="10"/>
    <n v="61"/>
  </r>
  <r>
    <s v="FUR-TA-10001705"/>
    <x v="0"/>
    <s v="Tables"/>
    <s v="Bush Advantage Collection Round Conference Table"/>
    <n v="234000"/>
    <n v="63"/>
    <n v="10"/>
    <n v="53"/>
  </r>
  <r>
    <s v="OFF-PA-10002479"/>
    <x v="1"/>
    <s v="Paper"/>
    <s v="Xerox 4200 Series MultiUse Premium Copy Paper (20Lb. and 84 Bright)"/>
    <n v="11000"/>
    <n v="76"/>
    <n v="15"/>
    <n v="61"/>
  </r>
  <r>
    <s v="OFF-PA-10003349"/>
    <x v="1"/>
    <s v="Paper"/>
    <s v="Xerox 1957"/>
    <n v="26000"/>
    <n v="76"/>
    <n v="5"/>
    <n v="71"/>
  </r>
  <r>
    <s v="FUR-CH-10002965"/>
    <x v="0"/>
    <s v="Chairs"/>
    <s v="Global Leather Highback Executive Chair with Pneumatic Height Adjustment, Black"/>
    <n v="322000"/>
    <n v="40"/>
    <n v="16"/>
    <n v="24"/>
  </r>
  <r>
    <s v="OFF-PA-10004569"/>
    <x v="1"/>
    <s v="Paper"/>
    <s v="Wirebound Message Books, Two 4 1/4&quot; x 5&quot; Forms per Page"/>
    <n v="8000"/>
    <n v="46"/>
    <n v="12"/>
    <n v="34"/>
  </r>
  <r>
    <s v="OFF-ST-10001228"/>
    <x v="1"/>
    <s v="Storage"/>
    <s v="Fellowes Personal Hanging Folder Files, Navy"/>
    <n v="81000"/>
    <n v="61"/>
    <n v="23"/>
    <n v="38"/>
  </r>
  <r>
    <s v="FUR-FU-10002505"/>
    <x v="0"/>
    <s v="Furnishings"/>
    <s v="Eldon 100 Class Desk Accessories"/>
    <n v="13000"/>
    <n v="50"/>
    <n v="12"/>
    <n v="38"/>
  </r>
  <r>
    <s v="TEC-AC-10000290"/>
    <x v="2"/>
    <s v="Accessories"/>
    <s v="Sabrent 4-Port USB 2.0 Hub"/>
    <n v="21000"/>
    <n v="64"/>
    <n v="4"/>
    <n v="60"/>
  </r>
  <r>
    <s v="OFF-AP-10002203"/>
    <x v="1"/>
    <s v="Appliances"/>
    <s v="Eureka Disposable Bags for Sanitaire Vibra Groomer I Upright Vac"/>
    <n v="2000"/>
    <n v="53"/>
    <n v="2"/>
    <n v="51"/>
  </r>
  <r>
    <s v="TEC-MA-10000822"/>
    <x v="2"/>
    <s v="Machines"/>
    <s v="Lexmark MX611dhe Monochrome Laser Printer"/>
    <n v="3060000"/>
    <n v="53"/>
    <n v="5"/>
    <n v="48"/>
  </r>
  <r>
    <s v="TEC-PH-10001433"/>
    <x v="2"/>
    <s v="Phones"/>
    <s v="Cisco Small Business SPA 502G VoIP phone"/>
    <n v="329000"/>
    <n v="66"/>
    <n v="8"/>
    <n v="58"/>
  </r>
  <r>
    <s v="TEC-AC-10004469"/>
    <x v="2"/>
    <s v="Accessories"/>
    <s v="Microsoft Sculpt Comfort Mouse"/>
    <n v="80000"/>
    <n v="56"/>
    <n v="27"/>
    <n v="29"/>
  </r>
  <r>
    <s v="OFF-AR-10003602"/>
    <x v="1"/>
    <s v="Art"/>
    <s v="Quartet Omega Colored Chalk, 12/Pack"/>
    <n v="15000"/>
    <n v="40"/>
    <n v="12"/>
    <n v="28"/>
  </r>
  <r>
    <s v="OFF-FA-10003472"/>
    <x v="1"/>
    <s v="Fasteners"/>
    <s v="Bagged Rubber Bands"/>
    <n v="8000"/>
    <n v="32"/>
    <n v="15"/>
    <n v="17"/>
  </r>
  <r>
    <s v="OFF-ST-10004180"/>
    <x v="1"/>
    <s v="Storage"/>
    <s v="Safco Commercial Shelving"/>
    <n v="38000"/>
    <n v="74"/>
    <n v="8"/>
    <n v="66"/>
  </r>
  <r>
    <s v="OFF-ST-10003208"/>
    <x v="1"/>
    <s v="Storage"/>
    <s v="Adjustable Depth Letter/Legal Cart"/>
    <n v="726000"/>
    <n v="53"/>
    <n v="17"/>
    <n v="36"/>
  </r>
  <r>
    <s v="TEC-AC-10003628"/>
    <x v="2"/>
    <s v="Accessories"/>
    <s v="Logitech 910-002974 M325 Wireless Mouse for Web Scrolling"/>
    <n v="210000"/>
    <n v="48"/>
    <n v="26"/>
    <n v="22"/>
  </r>
  <r>
    <s v="OFF-PA-10002615"/>
    <x v="1"/>
    <s v="Paper"/>
    <s v="Ampad Gold Fibre Wirebound Steno Books, 6&quot; x 9&quot;, Gregg Ruled"/>
    <n v="9000"/>
    <n v="78"/>
    <n v="10"/>
    <n v="68"/>
  </r>
  <r>
    <s v="OFF-PA-10000673"/>
    <x v="1"/>
    <s v="Paper"/>
    <s v="Post-it “Important Message” Note Pad, Neon Colors, 50 Sheets/Pad"/>
    <n v="12000"/>
    <n v="76"/>
    <n v="2"/>
    <n v="74"/>
  </r>
  <r>
    <s v="OFF-BI-10004967"/>
    <x v="1"/>
    <s v="Binders"/>
    <s v="Round Ring Binders"/>
    <n v="3000"/>
    <n v="26"/>
    <n v="18"/>
    <n v="8"/>
  </r>
  <r>
    <s v="FUR-TA-10002903"/>
    <x v="0"/>
    <s v="Tables"/>
    <s v="Bevis Round Bullnose 29&quot; High Table Top"/>
    <n v="1039000"/>
    <n v="33"/>
    <n v="12"/>
    <n v="21"/>
  </r>
  <r>
    <s v="OFF-PA-10000474"/>
    <x v="1"/>
    <s v="Paper"/>
    <s v="Easy-staple paper"/>
    <n v="142000"/>
    <n v="59"/>
    <n v="23"/>
    <n v="36"/>
  </r>
  <r>
    <s v="OFF-BI-10000778"/>
    <x v="1"/>
    <s v="Binders"/>
    <s v="GBC VeloBinder Electric Binding Machine"/>
    <n v="255000"/>
    <n v="26"/>
    <n v="7"/>
    <n v="19"/>
  </r>
  <r>
    <s v="OFF-FA-10002983"/>
    <x v="1"/>
    <s v="Fasteners"/>
    <s v="Advantus SlideClip Paper Clips"/>
    <n v="20000"/>
    <n v="67"/>
    <n v="15"/>
    <n v="52"/>
  </r>
  <r>
    <s v="FUR-FU-10004091"/>
    <x v="0"/>
    <s v="Furnishings"/>
    <s v="Howard Miller 13&quot; Diameter Goldtone Round Wall Clock"/>
    <n v="301000"/>
    <n v="67"/>
    <n v="18"/>
    <n v="49"/>
  </r>
  <r>
    <s v="OFF-PA-10002105"/>
    <x v="1"/>
    <s v="Paper"/>
    <s v="Xerox 223"/>
    <n v="33000"/>
    <n v="34"/>
    <n v="8"/>
    <n v="26"/>
  </r>
  <r>
    <s v="FUR-TA-10002533"/>
    <x v="0"/>
    <s v="Tables"/>
    <s v="BPI Conference Tables"/>
    <n v="220000"/>
    <n v="73"/>
    <n v="14"/>
    <n v="59"/>
  </r>
  <r>
    <s v="FUR-FU-10002671"/>
    <x v="0"/>
    <s v="Furnishings"/>
    <s v="Electrix 20W Halogen Replacement Bulb for Zoom-In Desk Lamp"/>
    <n v="27000"/>
    <n v="61"/>
    <n v="13"/>
    <n v="48"/>
  </r>
  <r>
    <s v="OFF-AR-10003651"/>
    <x v="1"/>
    <s v="Art"/>
    <s v="Newell 350"/>
    <n v="10000"/>
    <n v="64"/>
    <n v="11"/>
    <n v="53"/>
  </r>
  <r>
    <s v="OFF-BI-10001072"/>
    <x v="1"/>
    <s v="Binders"/>
    <s v="GBC Clear Cover, 8-1/2 x 11, unpunched, 25 covers per pack"/>
    <n v="46000"/>
    <n v="55"/>
    <n v="7"/>
    <n v="48"/>
  </r>
  <r>
    <s v="OFF-AR-10002804"/>
    <x v="1"/>
    <s v="Art"/>
    <s v="Faber Castell Col-Erase Pencils"/>
    <n v="5000"/>
    <n v="34"/>
    <n v="5"/>
    <n v="29"/>
  </r>
  <r>
    <s v="FUR-FU-10001918"/>
    <x v="0"/>
    <s v="Furnishings"/>
    <s v="C-Line Cubicle Keepers Polyproplyene Holder With Velcro Backings"/>
    <n v="16000"/>
    <n v="76"/>
    <n v="13"/>
    <n v="63"/>
  </r>
  <r>
    <s v="FUR-FU-10001588"/>
    <x v="0"/>
    <s v="Furnishings"/>
    <s v="Deflect-o SuperTray Unbreakable Stackable Tray, Letter, Black"/>
    <n v="88000"/>
    <n v="32"/>
    <n v="18"/>
    <n v="14"/>
  </r>
  <r>
    <s v="TEC-PH-10002398"/>
    <x v="2"/>
    <s v="Phones"/>
    <s v="AT&amp;T 1070 Corded Phone"/>
    <n v="179000"/>
    <n v="77"/>
    <n v="7"/>
    <n v="70"/>
  </r>
  <r>
    <s v="OFF-AR-10003373"/>
    <x v="1"/>
    <s v="Art"/>
    <s v="Boston School Pro Electric Pencil Sharpener, 1670"/>
    <n v="100000"/>
    <n v="59"/>
    <n v="22"/>
    <n v="37"/>
  </r>
  <r>
    <s v="FUR-CH-10002602"/>
    <x v="0"/>
    <s v="Chairs"/>
    <s v="DMI Arturo Collection Mission-style Design Wood Chair"/>
    <n v="136000"/>
    <n v="70"/>
    <n v="22"/>
    <n v="48"/>
  </r>
  <r>
    <s v="OFF-FA-10000624"/>
    <x v="1"/>
    <s v="Fasteners"/>
    <s v="OIC Binder Clips"/>
    <n v="8000"/>
    <n v="60"/>
    <n v="26"/>
    <n v="34"/>
  </r>
  <r>
    <s v="OFF-BI-10004593"/>
    <x v="1"/>
    <s v="Binders"/>
    <s v="Ibico Laser Imprintable Binding System Covers"/>
    <n v="252000"/>
    <n v="50"/>
    <n v="13"/>
    <n v="37"/>
  </r>
  <r>
    <s v="FUR-FU-10001967"/>
    <x v="0"/>
    <s v="Furnishings"/>
    <s v="Telescoping Adjustable Floor Lamp"/>
    <n v="16000"/>
    <n v="25"/>
    <n v="5"/>
    <n v="20"/>
  </r>
  <r>
    <s v="TEC-PH-10003645"/>
    <x v="2"/>
    <s v="Phones"/>
    <s v="Aastra 57i VoIP phone"/>
    <n v="291000"/>
    <n v="58"/>
    <n v="3"/>
    <n v="55"/>
  </r>
  <r>
    <s v="TEC-PH-10004614"/>
    <x v="2"/>
    <s v="Phones"/>
    <s v="AT&amp;T 841000 Phone"/>
    <n v="83000"/>
    <n v="73"/>
    <n v="17"/>
    <n v="56"/>
  </r>
  <r>
    <s v="OFF-BI-10001922"/>
    <x v="1"/>
    <s v="Binders"/>
    <s v="Storex Dura Pro Binders"/>
    <n v="5000"/>
    <n v="44"/>
    <n v="12"/>
    <n v="32"/>
  </r>
  <r>
    <s v="OFF-BI-10003314"/>
    <x v="1"/>
    <s v="Binders"/>
    <s v="Tuff Stuff Recycled Round Ring Binders"/>
    <n v="8000"/>
    <n v="53"/>
    <n v="12"/>
    <n v="41"/>
  </r>
  <r>
    <s v="OFF-FA-10000490"/>
    <x v="1"/>
    <s v="Fasteners"/>
    <s v="OIC Binder Clips, Mini, 1/4&quot; Capacity, Black"/>
    <n v="5000"/>
    <n v="35"/>
    <n v="6"/>
    <n v="29"/>
  </r>
  <r>
    <s v="OFF-AR-10000122"/>
    <x v="1"/>
    <s v="Art"/>
    <s v="Newell 314"/>
    <n v="18000"/>
    <n v="31"/>
    <n v="16"/>
    <n v="15"/>
  </r>
  <r>
    <s v="OFF-AR-10004027"/>
    <x v="1"/>
    <s v="Art"/>
    <s v="Binney &amp; Smith inkTank Erasable Desk Highlighter, Chisel Tip, Yellow, 12/Box"/>
    <n v="8000"/>
    <n v="54"/>
    <n v="3"/>
    <n v="51"/>
  </r>
  <r>
    <s v="FUR-BO-10002268"/>
    <x v="0"/>
    <s v="Bookcases"/>
    <s v="Sauder Barrister Bookcases"/>
    <n v="389000"/>
    <n v="33"/>
    <n v="6"/>
    <n v="27"/>
  </r>
  <r>
    <s v="OFF-AP-10001124"/>
    <x v="1"/>
    <s v="Appliances"/>
    <s v="Belkin 8 Outlet SurgeMaster II Gold Surge Protector with Phone Protection"/>
    <n v="648000"/>
    <n v="31"/>
    <n v="8"/>
    <n v="23"/>
  </r>
  <r>
    <s v="OFF-LA-10001158"/>
    <x v="1"/>
    <s v="Labels"/>
    <s v="Avery Address/Shipping Labels for Typewriters, 4&quot; x 2&quot;"/>
    <n v="21000"/>
    <n v="77"/>
    <n v="10"/>
    <n v="67"/>
  </r>
  <r>
    <s v="OFF-BI-10002412"/>
    <x v="1"/>
    <s v="Binders"/>
    <s v="Wilson Jones “Snap” Scratch Pad Binder Tool for Ring Binders"/>
    <n v="24000"/>
    <n v="62"/>
    <n v="16"/>
    <n v="46"/>
  </r>
  <r>
    <s v="OFF-PA-10002036"/>
    <x v="1"/>
    <s v="Paper"/>
    <s v="Xerox 1930"/>
    <n v="26000"/>
    <n v="46"/>
    <n v="16"/>
    <n v="30"/>
  </r>
  <r>
    <s v="OFF-BI-10001982"/>
    <x v="1"/>
    <s v="Binders"/>
    <s v="Wilson Jones Custom Binder Spines &amp; Labels"/>
    <n v="9000"/>
    <n v="36"/>
    <n v="12"/>
    <n v="24"/>
  </r>
  <r>
    <s v="OFF-PA-10003039"/>
    <x v="1"/>
    <s v="Paper"/>
    <s v="Xerox 1960"/>
    <n v="100000"/>
    <n v="73"/>
    <n v="7"/>
    <n v="66"/>
  </r>
  <r>
    <s v="FUR-TA-10004915"/>
    <x v="0"/>
    <s v="Tables"/>
    <s v="Office Impressions End Table, 20-1/2&quot;H x 24&quot;W x 20&quot;D"/>
    <n v="1489000"/>
    <n v="59"/>
    <n v="12"/>
    <n v="47"/>
  </r>
  <r>
    <s v="OFF-AP-10000696"/>
    <x v="1"/>
    <s v="Appliances"/>
    <s v="Holmes Odor Grabber"/>
    <n v="9000"/>
    <n v="44"/>
    <n v="19"/>
    <n v="25"/>
  </r>
  <r>
    <s v="OFF-PA-10004734"/>
    <x v="1"/>
    <s v="Paper"/>
    <s v="Southworth Structures Collection"/>
    <n v="51000"/>
    <n v="57"/>
    <n v="10"/>
    <n v="47"/>
  </r>
  <r>
    <s v="TEC-AC-10004708"/>
    <x v="2"/>
    <s v="Accessories"/>
    <s v="Sony 32GB Class 10 Micro SDHC R40 Memory Card"/>
    <n v="42000"/>
    <n v="52"/>
    <n v="7"/>
    <n v="45"/>
  </r>
  <r>
    <s v="FUR-TA-10000617"/>
    <x v="0"/>
    <s v="Tables"/>
    <s v="Hon Practical Foundations 30 x 60 Training Table, Light Gray/Charcoal"/>
    <n v="376000"/>
    <n v="34"/>
    <n v="12"/>
    <n v="22"/>
  </r>
  <r>
    <s v="TEC-MA-10001681"/>
    <x v="2"/>
    <s v="Machines"/>
    <s v="Lexmark MarkNet N8150 Wireless Print Server"/>
    <n v="483000"/>
    <n v="50"/>
    <n v="4"/>
    <n v="46"/>
  </r>
  <r>
    <s v="OFF-AR-10004757"/>
    <x v="1"/>
    <s v="Art"/>
    <s v="Crayola Colored Pencils"/>
    <n v="3000"/>
    <n v="28"/>
    <n v="23"/>
    <n v="5"/>
  </r>
  <r>
    <s v="OFF-BI-10000050"/>
    <x v="1"/>
    <s v="Binders"/>
    <s v="Angle-D Binders with Locking Rings, Label Holders"/>
    <n v="24000"/>
    <n v="53"/>
    <n v="22"/>
    <n v="31"/>
  </r>
  <r>
    <s v="TEC-PH-10003012"/>
    <x v="2"/>
    <s v="Phones"/>
    <s v="Nortel Meridian M3904 Professional Digital phone"/>
    <n v="247000"/>
    <n v="32"/>
    <n v="13"/>
    <n v="19"/>
  </r>
  <r>
    <s v="OFF-BI-10003982"/>
    <x v="1"/>
    <s v="Binders"/>
    <s v="Wilson Jones Century Plastic Molded Ring Binders"/>
    <n v="13000"/>
    <n v="75"/>
    <n v="29"/>
    <n v="46"/>
  </r>
  <r>
    <s v="OFF-BI-10004492"/>
    <x v="1"/>
    <s v="Binders"/>
    <s v="Tuf-Vin Binders"/>
    <n v="76000"/>
    <n v="26"/>
    <n v="10"/>
    <n v="16"/>
  </r>
  <r>
    <s v="OFF-ST-10000798"/>
    <x v="1"/>
    <s v="Storage"/>
    <s v="2300 Heavy-Duty Transfer File Systems by Perma"/>
    <n v="50000"/>
    <n v="55"/>
    <n v="2"/>
    <n v="53"/>
  </r>
  <r>
    <s v="OFF-SU-10002573"/>
    <x v="1"/>
    <s v="Supplies"/>
    <s v="Acme 10&quot; Easy Grip Assistive Scissors"/>
    <n v="71000"/>
    <n v="73"/>
    <n v="13"/>
    <n v="60"/>
  </r>
  <r>
    <s v="OFF-ST-10001580"/>
    <x v="1"/>
    <s v="Storage"/>
    <s v="Super Decoflex Portable Personal File"/>
    <n v="36000"/>
    <n v="57"/>
    <n v="8"/>
    <n v="49"/>
  </r>
  <r>
    <s v="OFF-PA-10001947"/>
    <x v="1"/>
    <s v="Paper"/>
    <s v="Xerox 1974"/>
    <n v="10000"/>
    <n v="56"/>
    <n v="6"/>
    <n v="50"/>
  </r>
  <r>
    <s v="OFF-AR-10003478"/>
    <x v="1"/>
    <s v="Art"/>
    <s v="Avery Hi-Liter EverBold Pen Style Fluorescent Highlighters, 4/Pack"/>
    <n v="40000"/>
    <n v="68"/>
    <n v="11"/>
    <n v="57"/>
  </r>
  <r>
    <s v="OFF-AP-10004249"/>
    <x v="1"/>
    <s v="Appliances"/>
    <s v="Staple holder"/>
    <n v="36000"/>
    <n v="28"/>
    <n v="7"/>
    <n v="21"/>
  </r>
  <r>
    <s v="TEC-AC-10000158"/>
    <x v="2"/>
    <s v="Accessories"/>
    <s v="Sony 64GB Class 10 Micro SDHC R40 Memory Card"/>
    <n v="180000"/>
    <n v="74"/>
    <n v="23"/>
    <n v="51"/>
  </r>
  <r>
    <s v="OFF-PA-10000157"/>
    <x v="1"/>
    <s v="Paper"/>
    <s v="Xerox 191"/>
    <n v="140000"/>
    <n v="60"/>
    <n v="24"/>
    <n v="36"/>
  </r>
  <r>
    <s v="OFF-AR-10004344"/>
    <x v="1"/>
    <s v="Art"/>
    <s v="Bulldog Vacuum Base Pencil Sharpener"/>
    <n v="96000"/>
    <n v="73"/>
    <n v="23"/>
    <n v="50"/>
  </r>
  <r>
    <s v="FUR-CH-10004886"/>
    <x v="0"/>
    <s v="Chairs"/>
    <s v="Bevis Steel Folding Chairs"/>
    <n v="384000"/>
    <n v="62"/>
    <n v="14"/>
    <n v="48"/>
  </r>
  <r>
    <s v="OFF-PA-10003845"/>
    <x v="1"/>
    <s v="Paper"/>
    <s v="Xerox 1987"/>
    <n v="6000"/>
    <n v="25"/>
    <n v="14"/>
    <n v="11"/>
  </r>
  <r>
    <s v="OFF-AR-10001573"/>
    <x v="1"/>
    <s v="Art"/>
    <s v="American Pencil"/>
    <n v="10000"/>
    <n v="65"/>
    <n v="15"/>
    <n v="50"/>
  </r>
  <r>
    <s v="TEC-AC-10004114"/>
    <x v="2"/>
    <s v="Accessories"/>
    <s v="KeyTronic 6101 Series - Keyboard - Black"/>
    <n v="197000"/>
    <n v="57"/>
    <n v="10"/>
    <n v="47"/>
  </r>
  <r>
    <s v="FUR-FU-10004712"/>
    <x v="0"/>
    <s v="Furnishings"/>
    <s v="Westinghouse Mesh Shade Clip-On Gooseneck Lamp, Black"/>
    <n v="57000"/>
    <n v="72"/>
    <n v="6"/>
    <n v="66"/>
  </r>
  <r>
    <s v="FUR-CH-10000015"/>
    <x v="0"/>
    <s v="Chairs"/>
    <s v="Hon Multipurpose Stacking Arm Chairs"/>
    <n v="867000"/>
    <n v="30"/>
    <n v="23"/>
    <n v="7"/>
  </r>
  <r>
    <s v="FUR-FU-10003347"/>
    <x v="0"/>
    <s v="Furnishings"/>
    <s v="Coloredge Poster Frame"/>
    <n v="29000"/>
    <n v="56"/>
    <n v="18"/>
    <n v="38"/>
  </r>
  <r>
    <s v="TEC-MA-10000029"/>
    <x v="2"/>
    <s v="Machines"/>
    <s v="Epson WorkForce WF-2530 All-in-One Printer, Copier Scanner"/>
    <n v="70000"/>
    <n v="64"/>
    <n v="1"/>
    <n v="63"/>
  </r>
  <r>
    <s v="OFF-AR-10000369"/>
    <x v="1"/>
    <s v="Art"/>
    <s v="Design Ebony Sketching Pencil"/>
    <n v="7000"/>
    <n v="41"/>
    <n v="11"/>
    <n v="30"/>
  </r>
  <r>
    <s v="OFF-BI-10004584"/>
    <x v="1"/>
    <s v="Binders"/>
    <s v="GBC ProClick 150 Presentation Binding System"/>
    <n v="190000"/>
    <n v="29"/>
    <n v="21"/>
    <n v="8"/>
  </r>
  <r>
    <s v="OFF-ST-10003306"/>
    <x v="1"/>
    <s v="Storage"/>
    <s v="Letter Size Cart"/>
    <n v="715000"/>
    <n v="34"/>
    <n v="22"/>
    <n v="12"/>
  </r>
  <r>
    <s v="OFF-BI-10000773"/>
    <x v="1"/>
    <s v="Binders"/>
    <s v="Insertable Tab Post Binder Dividers"/>
    <n v="5000"/>
    <n v="62"/>
    <n v="14"/>
    <n v="48"/>
  </r>
  <r>
    <s v="TEC-MA-10002937"/>
    <x v="2"/>
    <s v="Machines"/>
    <s v="Canon Color ImageCLASS MF8580Cdw Wireless Laser All-In-One Printer, Copier, Scanner"/>
    <n v="1008000"/>
    <n v="31"/>
    <n v="3"/>
    <n v="28"/>
  </r>
  <r>
    <s v="OFF-PA-10002230"/>
    <x v="1"/>
    <s v="Paper"/>
    <s v="Xerox 1897"/>
    <n v="32000"/>
    <n v="49"/>
    <n v="8"/>
    <n v="41"/>
  </r>
  <r>
    <s v="FUR-CH-10003396"/>
    <x v="0"/>
    <s v="Chairs"/>
    <s v="Global Deluxe Steno Chair"/>
    <n v="208000"/>
    <n v="43"/>
    <n v="15"/>
    <n v="28"/>
  </r>
  <r>
    <s v="FUR-FU-10000246"/>
    <x v="0"/>
    <s v="Furnishings"/>
    <s v="Aluminum Document Frame"/>
    <n v="13000"/>
    <n v="72"/>
    <n v="16"/>
    <n v="56"/>
  </r>
  <r>
    <s v="FUR-FU-10000206"/>
    <x v="0"/>
    <s v="Furnishings"/>
    <s v="GE General Purpose, Extra Long Life, Showcase &amp; Floodlight Incandescent Bulbs"/>
    <n v="3000"/>
    <n v="62"/>
    <n v="1"/>
    <n v="61"/>
  </r>
  <r>
    <s v="OFF-AR-10000588"/>
    <x v="1"/>
    <s v="Art"/>
    <s v="Newell 345"/>
    <n v="60000"/>
    <n v="66"/>
    <n v="13"/>
    <n v="53"/>
  </r>
  <r>
    <s v="FUR-TA-10001539"/>
    <x v="0"/>
    <s v="Tables"/>
    <s v="Chromcraft Rectangular Conference Tables"/>
    <n v="285000"/>
    <n v="27"/>
    <n v="15"/>
    <n v="12"/>
  </r>
  <r>
    <s v="TEC-AC-10001772"/>
    <x v="2"/>
    <s v="Accessories"/>
    <s v="Memorex Mini Travel Drive 16 GB USB 2.0 Flash Drive"/>
    <n v="64000"/>
    <n v="78"/>
    <n v="36"/>
    <n v="42"/>
  </r>
  <r>
    <s v="FUR-CH-10000225"/>
    <x v="0"/>
    <s v="Chairs"/>
    <s v="Global Geo Office Task Chair, Gray"/>
    <n v="130000"/>
    <n v="75"/>
    <n v="20"/>
    <n v="55"/>
  </r>
  <r>
    <s v="FUR-CH-10002331"/>
    <x v="0"/>
    <s v="Chairs"/>
    <s v="Hon 4700 Series Mobuis Mid-Back Task Chairs with Adjustable Arms"/>
    <n v="748000"/>
    <n v="63"/>
    <n v="13"/>
    <n v="50"/>
  </r>
  <r>
    <s v="OFF-AP-10002472"/>
    <x v="1"/>
    <s v="Appliances"/>
    <s v="3M Office Air Cleaner"/>
    <n v="104000"/>
    <n v="60"/>
    <n v="4"/>
    <n v="56"/>
  </r>
  <r>
    <s v="FUR-FU-10000023"/>
    <x v="0"/>
    <s v="Furnishings"/>
    <s v="Eldon Wave Desk Accessories"/>
    <n v="24000"/>
    <n v="76"/>
    <n v="13"/>
    <n v="63"/>
  </r>
  <r>
    <s v="FUR-FU-10002918"/>
    <x v="0"/>
    <s v="Furnishings"/>
    <s v="Eldon ClusterMat Chair Mat with Cordless Antistatic Protection"/>
    <n v="255000"/>
    <n v="70"/>
    <n v="7"/>
    <n v="63"/>
  </r>
  <r>
    <s v="FUR-BO-10002824"/>
    <x v="0"/>
    <s v="Bookcases"/>
    <s v="Bush Mission Pointe Library"/>
    <n v="206000"/>
    <n v="51"/>
    <n v="4"/>
    <n v="47"/>
  </r>
  <r>
    <s v="OFF-BI-10002194"/>
    <x v="1"/>
    <s v="Binders"/>
    <s v="Cardinal Hold-It CD Pocket"/>
    <n v="5000"/>
    <n v="70"/>
    <n v="6"/>
    <n v="64"/>
  </r>
  <r>
    <s v="OFF-PA-10004071"/>
    <x v="1"/>
    <s v="Paper"/>
    <s v="Eaton Premium Continuous-Feed Paper, 25% Cotton, Letter Size, White, 1000 Shts/Box"/>
    <n v="56000"/>
    <n v="25"/>
    <n v="14"/>
    <n v="11"/>
  </r>
  <r>
    <s v="OFF-ST-10002743"/>
    <x v="1"/>
    <s v="Storage"/>
    <s v="SAFCO Boltless Steel Shelving"/>
    <n v="341000"/>
    <n v="68"/>
    <n v="27"/>
    <n v="41"/>
  </r>
  <r>
    <s v="TEC-PH-10000149"/>
    <x v="2"/>
    <s v="Phones"/>
    <s v="Cisco SPA525G2 IP Phone - Wireless"/>
    <n v="96000"/>
    <n v="77"/>
    <n v="8"/>
    <n v="69"/>
  </r>
  <r>
    <s v="OFF-AR-10003045"/>
    <x v="1"/>
    <s v="Art"/>
    <s v="Prang Colored Pencils"/>
    <n v="15000"/>
    <n v="78"/>
    <n v="22"/>
    <n v="56"/>
  </r>
  <r>
    <s v="TEC-AC-10001445"/>
    <x v="2"/>
    <s v="Accessories"/>
    <s v="Imation USB 2.0 Swivel Flash Drive USB flash drive - 4 GB - Pink"/>
    <n v="10000"/>
    <n v="72"/>
    <n v="10"/>
    <n v="62"/>
  </r>
  <r>
    <s v="OFF-LA-10003923"/>
    <x v="1"/>
    <s v="Labels"/>
    <s v="Alphabetical Labels for Top Tab Filing"/>
    <n v="30000"/>
    <n v="38"/>
    <n v="25"/>
    <n v="13"/>
  </r>
  <r>
    <s v="TEC-PH-10001363"/>
    <x v="2"/>
    <s v="Phones"/>
    <s v="Apple iPhone 5S"/>
    <n v="2736000"/>
    <n v="71"/>
    <n v="8"/>
    <n v="63"/>
  </r>
  <r>
    <s v="TEC-PH-10000376"/>
    <x v="2"/>
    <s v="Phones"/>
    <s v="Square Credit Card Reader"/>
    <n v="8000"/>
    <n v="59"/>
    <n v="11"/>
    <n v="48"/>
  </r>
  <r>
    <s v="OFF-ST-10001809"/>
    <x v="1"/>
    <s v="Storage"/>
    <s v="Fellowes Officeware Wire Shelving"/>
    <n v="450000"/>
    <n v="50"/>
    <n v="26"/>
    <n v="24"/>
  </r>
  <r>
    <s v="TEC-AC-10000991"/>
    <x v="2"/>
    <s v="Accessories"/>
    <s v="Sony Micro Vault Click 8 GB USB 2.0 Flash Drive"/>
    <n v="94000"/>
    <n v="76"/>
    <n v="2"/>
    <n v="74"/>
  </r>
  <r>
    <s v="FUR-TA-10001857"/>
    <x v="0"/>
    <s v="Tables"/>
    <s v="Balt Solid Wood Rectangular Table"/>
    <n v="190000"/>
    <n v="45"/>
    <n v="5"/>
    <n v="40"/>
  </r>
  <r>
    <s v="OFF-EN-10001434"/>
    <x v="1"/>
    <s v="Envelopes"/>
    <s v="Strathmore #10 Envelopes, Ultimate White"/>
    <n v="106000"/>
    <n v="68"/>
    <n v="5"/>
    <n v="63"/>
  </r>
  <r>
    <s v="OFF-BI-10002498"/>
    <x v="1"/>
    <s v="Binders"/>
    <s v="Clear Mylar Reinforcing Strips"/>
    <n v="120000"/>
    <n v="30"/>
    <n v="16"/>
    <n v="14"/>
  </r>
  <r>
    <s v="OFF-BI-10001670"/>
    <x v="1"/>
    <s v="Binders"/>
    <s v="Vinyl Sectional Post Binders"/>
    <n v="23000"/>
    <n v="26"/>
    <n v="31"/>
    <n v="-5"/>
  </r>
  <r>
    <s v="OFF-AR-10001662"/>
    <x v="1"/>
    <s v="Art"/>
    <s v="Rogers Handheld Barrel Pencil Sharpener"/>
    <n v="3000"/>
    <n v="33"/>
    <n v="17"/>
    <n v="16"/>
  </r>
  <r>
    <s v="FUR-FU-10001290"/>
    <x v="0"/>
    <s v="Furnishings"/>
    <s v="Executive Impressions Supervisor Wall Clock"/>
    <n v="127000"/>
    <n v="72"/>
    <n v="18"/>
    <n v="54"/>
  </r>
  <r>
    <s v="OFF-AR-10003811"/>
    <x v="1"/>
    <s v="Art"/>
    <s v="Newell 327"/>
    <n v="7000"/>
    <n v="59"/>
    <n v="15"/>
    <n v="44"/>
  </r>
  <r>
    <s v="TEC-CO-10003236"/>
    <x v="2"/>
    <s v="Copiers"/>
    <s v="Canon Image Class D660 Copier"/>
    <n v="3000000"/>
    <n v="25"/>
    <n v="7"/>
    <n v="18"/>
  </r>
  <r>
    <s v="TEC-PH-10003555"/>
    <x v="2"/>
    <s v="Phones"/>
    <s v="Motorola HK250 Universal Bluetooth Headset"/>
    <n v="56000"/>
    <n v="31"/>
    <n v="18"/>
    <n v="13"/>
  </r>
  <r>
    <s v="OFF-FA-10002815"/>
    <x v="1"/>
    <s v="Fasteners"/>
    <s v="Staples"/>
    <n v="23000"/>
    <n v="61"/>
    <n v="7"/>
    <n v="54"/>
  </r>
  <r>
    <s v="FUR-CH-10003379"/>
    <x v="0"/>
    <s v="Chairs"/>
    <s v="Global Commerce Series High-Back Swivel/Tilt Chairs"/>
    <n v="684000"/>
    <n v="72"/>
    <n v="12"/>
    <n v="60"/>
  </r>
  <r>
    <s v="OFF-ST-10004963"/>
    <x v="1"/>
    <s v="Storage"/>
    <s v="Eldon Gobal File Keepers"/>
    <n v="37000"/>
    <n v="73"/>
    <n v="21"/>
    <n v="52"/>
  </r>
  <r>
    <s v="FUR-CH-10000595"/>
    <x v="0"/>
    <s v="Chairs"/>
    <s v="Safco Contoured Stacking Chairs"/>
    <n v="191000"/>
    <n v="61"/>
    <n v="4"/>
    <n v="57"/>
  </r>
  <r>
    <s v="FUR-FU-10000448"/>
    <x v="0"/>
    <s v="Furnishings"/>
    <s v="Tenex Chairmats For Use With Carpeted Floors"/>
    <n v="48000"/>
    <n v="63"/>
    <n v="11"/>
    <n v="52"/>
  </r>
  <r>
    <s v="TEC-PH-10000984"/>
    <x v="2"/>
    <s v="Phones"/>
    <s v="Panasonic KX-TG9471B"/>
    <n v="980000"/>
    <n v="65"/>
    <n v="19"/>
    <n v="46"/>
  </r>
  <r>
    <s v="OFF-ST-10001325"/>
    <x v="1"/>
    <s v="Storage"/>
    <s v="Sterilite Officeware Hinged File Box"/>
    <n v="17000"/>
    <n v="68"/>
    <n v="26"/>
    <n v="42"/>
  </r>
  <r>
    <s v="OFF-BI-10002429"/>
    <x v="1"/>
    <s v="Binders"/>
    <s v="Premier Elliptical Ring Binder, Black"/>
    <n v="43000"/>
    <n v="76"/>
    <n v="32"/>
    <n v="44"/>
  </r>
  <r>
    <s v="OFF-BI-10004528"/>
    <x v="1"/>
    <s v="Binders"/>
    <s v="Cardinal Poly Pocket Divider Pockets for Ring Binders"/>
    <n v="11000"/>
    <n v="75"/>
    <n v="14"/>
    <n v="61"/>
  </r>
  <r>
    <s v="OFF-AP-10001271"/>
    <x v="1"/>
    <s v="Appliances"/>
    <s v="Eureka The Boss Cordless Rechargeable Stick Vac"/>
    <n v="153000"/>
    <n v="36"/>
    <n v="14"/>
    <n v="22"/>
  </r>
  <r>
    <s v="TEC-AC-10001432"/>
    <x v="2"/>
    <s v="Accessories"/>
    <s v="Enermax Aurora Lite Keyboard"/>
    <n v="469000"/>
    <n v="65"/>
    <n v="20"/>
    <n v="45"/>
  </r>
  <r>
    <s v="TEC-PH-10002262"/>
    <x v="2"/>
    <s v="Phones"/>
    <s v="LG Electronics Tone+ HBS-730 Bluetooth Headset"/>
    <n v="381000"/>
    <n v="70"/>
    <n v="8"/>
    <n v="62"/>
  </r>
  <r>
    <s v="TEC-AC-10001465"/>
    <x v="2"/>
    <s v="Accessories"/>
    <s v="SanDisk Cruzer 64 GB USB Flash Drive"/>
    <n v="59000"/>
    <n v="59"/>
    <n v="19"/>
    <n v="40"/>
  </r>
  <r>
    <s v="OFF-BI-10000404"/>
    <x v="1"/>
    <s v="Binders"/>
    <s v="Avery Printable Repositionable Plastic Tabs"/>
    <n v="42000"/>
    <n v="26"/>
    <n v="7"/>
    <n v="19"/>
  </r>
  <r>
    <s v="FUR-CH-10002024"/>
    <x v="0"/>
    <s v="Chairs"/>
    <s v="HON 5400 Series Task Chairs for Big and Tall"/>
    <n v="1122000"/>
    <n v="44"/>
    <n v="27"/>
    <n v="17"/>
  </r>
  <r>
    <s v="FUR-FU-10003039"/>
    <x v="0"/>
    <s v="Furnishings"/>
    <s v="Howard Miller 11-1/2&quot; Diameter Grantwood Wall Clock"/>
    <n v="35000"/>
    <n v="72"/>
    <n v="9"/>
    <n v="63"/>
  </r>
  <r>
    <s v="OFF-FA-10004248"/>
    <x v="1"/>
    <s v="Fasteners"/>
    <s v="Advantus T-Pin Paper Clips"/>
    <n v="11000"/>
    <n v="37"/>
    <n v="5"/>
    <n v="32"/>
  </r>
  <r>
    <s v="OFF-ST-10001780"/>
    <x v="1"/>
    <s v="Storage"/>
    <s v="Tennsco 16-Compartment Lockers with Coat Rack"/>
    <n v="1296000"/>
    <n v="59"/>
    <n v="6"/>
    <n v="53"/>
  </r>
  <r>
    <s v="OFF-AR-10003560"/>
    <x v="1"/>
    <s v="Art"/>
    <s v="Zebra Zazzle Fluorescent Highlighters"/>
    <n v="20000"/>
    <n v="61"/>
    <n v="13"/>
    <n v="48"/>
  </r>
  <r>
    <s v="OFF-LA-10001297"/>
    <x v="1"/>
    <s v="Labels"/>
    <s v="Avery 473"/>
    <n v="21000"/>
    <n v="26"/>
    <n v="18"/>
    <n v="8"/>
  </r>
  <r>
    <s v="OFF-AP-10003914"/>
    <x v="1"/>
    <s v="Appliances"/>
    <s v="Sanitaire Vibra Groomer IR Commercial Upright Vacuum, Replacement Belts"/>
    <n v="13000"/>
    <n v="75"/>
    <n v="5"/>
    <n v="70"/>
  </r>
  <r>
    <s v="OFF-FA-10003467"/>
    <x v="1"/>
    <s v="Fasteners"/>
    <s v="Alliance Big Bands Rubber Bands, 12/Pack"/>
    <n v="4000"/>
    <n v="52"/>
    <n v="8"/>
    <n v="44"/>
  </r>
  <r>
    <s v="TEC-PH-10002496"/>
    <x v="2"/>
    <s v="Phones"/>
    <s v="Cisco SPA301"/>
    <n v="375000"/>
    <n v="38"/>
    <n v="7"/>
    <n v="31"/>
  </r>
  <r>
    <s v="OFF-PA-10004530"/>
    <x v="1"/>
    <s v="Paper"/>
    <s v="Personal Creations Ink Jet Cards and Labels"/>
    <n v="92000"/>
    <n v="41"/>
    <n v="24"/>
    <n v="17"/>
  </r>
  <r>
    <s v="OFF-AR-10003394"/>
    <x v="1"/>
    <s v="Art"/>
    <s v="Newell 332"/>
    <n v="9000"/>
    <n v="28"/>
    <n v="17"/>
    <n v="11"/>
  </r>
  <r>
    <s v="OFF-ST-10002974"/>
    <x v="1"/>
    <s v="Storage"/>
    <s v="Trav-L-File Heavy-Duty Shuttle II, Black"/>
    <n v="70000"/>
    <n v="25"/>
    <n v="14"/>
    <n v="11"/>
  </r>
  <r>
    <s v="OFF-SU-10004498"/>
    <x v="1"/>
    <s v="Supplies"/>
    <s v="Martin-Yale Premier Letter Opener"/>
    <n v="52000"/>
    <n v="43"/>
    <n v="13"/>
    <n v="30"/>
  </r>
  <r>
    <s v="FUR-CH-10003956"/>
    <x v="0"/>
    <s v="Chairs"/>
    <s v="Novimex High-Tech Fabric Mesh Task Chair"/>
    <n v="71000"/>
    <n v="49"/>
    <n v="14"/>
    <n v="35"/>
  </r>
  <r>
    <s v="TEC-PH-10003800"/>
    <x v="2"/>
    <s v="Phones"/>
    <s v="i.Sound Portable Power - 8000 mAh"/>
    <n v="85000"/>
    <n v="78"/>
    <n v="6"/>
    <n v="72"/>
  </r>
  <r>
    <s v="OFF-AR-10004078"/>
    <x v="1"/>
    <s v="Art"/>
    <s v="Newell 312"/>
    <n v="10000"/>
    <n v="58"/>
    <n v="29"/>
    <n v="29"/>
  </r>
  <r>
    <s v="OFF-AP-10004708"/>
    <x v="1"/>
    <s v="Appliances"/>
    <s v="Fellowes Superior 10 Outlet Split Surge Protector"/>
    <n v="77000"/>
    <n v="76"/>
    <n v="10"/>
    <n v="66"/>
  </r>
  <r>
    <s v="OFF-SU-10004115"/>
    <x v="1"/>
    <s v="Supplies"/>
    <s v="Acme Stainless Steel Office Snips"/>
    <n v="12000"/>
    <n v="27"/>
    <n v="5"/>
    <n v="22"/>
  </r>
  <r>
    <s v="TEC-PH-10001425"/>
    <x v="2"/>
    <s v="Phones"/>
    <s v="Mophie Juice Pack Helium for iPhone"/>
    <n v="144000"/>
    <n v="27"/>
    <n v="18"/>
    <n v="9"/>
  </r>
  <r>
    <s v="OFF-ST-10001490"/>
    <x v="1"/>
    <s v="Storage"/>
    <s v="Hot File 7-Pocket, Floor Stand"/>
    <n v="143000"/>
    <n v="73"/>
    <n v="31"/>
    <n v="42"/>
  </r>
  <r>
    <s v="OFF-BI-10000848"/>
    <x v="1"/>
    <s v="Binders"/>
    <s v="Angle-D Ring Binders"/>
    <n v="4000"/>
    <n v="50"/>
    <n v="8"/>
    <n v="42"/>
  </r>
  <r>
    <s v="OFF-PA-10001204"/>
    <x v="1"/>
    <s v="Paper"/>
    <s v="Xerox 1972"/>
    <n v="9000"/>
    <n v="44"/>
    <n v="8"/>
    <n v="36"/>
  </r>
  <r>
    <s v="TEC-PH-10000011"/>
    <x v="2"/>
    <s v="Phones"/>
    <s v="PureGear Roll-On Screen Protector"/>
    <n v="120000"/>
    <n v="70"/>
    <n v="29"/>
    <n v="41"/>
  </r>
  <r>
    <s v="FUR-FU-10003849"/>
    <x v="0"/>
    <s v="Furnishings"/>
    <s v="DAX Metal Frame, Desktop, Stepped-Edge"/>
    <n v="41000"/>
    <n v="49"/>
    <n v="8"/>
    <n v="41"/>
  </r>
  <r>
    <s v="OFF-BI-10002103"/>
    <x v="1"/>
    <s v="Binders"/>
    <s v="Cardinal Slant-D Ring Binder, Heavy Gauge Vinyl"/>
    <n v="9000"/>
    <n v="36"/>
    <n v="18"/>
    <n v="18"/>
  </r>
  <r>
    <s v="FUR-CH-10004853"/>
    <x v="0"/>
    <s v="Chairs"/>
    <s v="Global Manager's Adjustable Task Chair, Storm"/>
    <n v="302000"/>
    <n v="67"/>
    <n v="11"/>
    <n v="56"/>
  </r>
  <r>
    <s v="FUR-FU-10000221"/>
    <x v="0"/>
    <s v="Furnishings"/>
    <s v="Master Caster Door Stop, Brown"/>
    <n v="36000"/>
    <n v="29"/>
    <n v="20"/>
    <n v="9"/>
  </r>
  <r>
    <s v="OFF-AP-10001563"/>
    <x v="1"/>
    <s v="Appliances"/>
    <s v="Belkin Premiere Surge Master II 8-outlet surge protector"/>
    <n v="98000"/>
    <n v="39"/>
    <n v="20"/>
    <n v="19"/>
  </r>
  <r>
    <s v="OFF-BI-10000605"/>
    <x v="1"/>
    <s v="Binders"/>
    <s v="Acco Pressboard Covers with Storage Hooks, 9 1/2&quot; x 11&quot;, Executive Red"/>
    <n v="16000"/>
    <n v="46"/>
    <n v="11"/>
    <n v="35"/>
  </r>
  <r>
    <s v="OFF-ST-10001963"/>
    <x v="1"/>
    <s v="Storage"/>
    <s v="Tennsco Regal Shelving Units"/>
    <n v="244000"/>
    <n v="29"/>
    <n v="11"/>
    <n v="18"/>
  </r>
  <r>
    <s v="TEC-AC-10002857"/>
    <x v="2"/>
    <s v="Accessories"/>
    <s v="Verbatim 25 GB 6x Blu-ray Single Layer Recordable Disc, 1/Pack"/>
    <n v="18000"/>
    <n v="38"/>
    <n v="3"/>
    <n v="35"/>
  </r>
  <r>
    <s v="FUR-CH-10001482"/>
    <x v="0"/>
    <s v="Chairs"/>
    <s v="Office Star - Mesh Screen back chair with Vinyl seat"/>
    <n v="393000"/>
    <n v="71"/>
    <n v="17"/>
    <n v="54"/>
  </r>
  <r>
    <s v="OFF-BI-10001989"/>
    <x v="1"/>
    <s v="Binders"/>
    <s v="Premium Transparent Presentation Covers by GBC"/>
    <n v="19000"/>
    <n v="31"/>
    <n v="33"/>
    <n v="-2"/>
  </r>
  <r>
    <s v="FUR-FU-10000576"/>
    <x v="0"/>
    <s v="Furnishings"/>
    <s v="Luxo Professional Fluorescent Magnifier Lamp with Clamp-Mount Base"/>
    <n v="1050000"/>
    <n v="25"/>
    <n v="5"/>
    <n v="20"/>
  </r>
  <r>
    <s v="FUR-FU-10000732"/>
    <x v="0"/>
    <s v="Furnishings"/>
    <s v="Eldon 200 Class Desk Accessories"/>
    <n v="19000"/>
    <n v="48"/>
    <n v="16"/>
    <n v="32"/>
  </r>
  <r>
    <s v="OFF-ST-10000585"/>
    <x v="1"/>
    <s v="Storage"/>
    <s v="Economy Rollaway Files"/>
    <n v="331000"/>
    <n v="53"/>
    <n v="15"/>
    <n v="38"/>
  </r>
  <r>
    <s v="TEC-AC-10003832"/>
    <x v="2"/>
    <s v="Accessories"/>
    <s v="Imation 16GB Mini TravelDrive USB 2.0 Flash Drive"/>
    <n v="133000"/>
    <n v="30"/>
    <n v="32"/>
    <n v="-2"/>
  </r>
  <r>
    <s v="OFF-PA-10001934"/>
    <x v="1"/>
    <s v="Paper"/>
    <s v="Xerox 1993"/>
    <n v="7000"/>
    <n v="71"/>
    <n v="4"/>
    <n v="67"/>
  </r>
  <r>
    <s v="OFF-AP-10002457"/>
    <x v="1"/>
    <s v="Appliances"/>
    <s v="Eureka The Boss Plus 12-Amp Hard Box Upright Vacuum, Red"/>
    <n v="210000"/>
    <n v="63"/>
    <n v="10"/>
    <n v="53"/>
  </r>
  <r>
    <s v="OFF-FA-10003112"/>
    <x v="1"/>
    <s v="Fasteners"/>
    <s v="Staples"/>
    <n v="32000"/>
    <n v="37"/>
    <n v="11"/>
    <n v="26"/>
  </r>
  <r>
    <s v="FUR-FU-10001935"/>
    <x v="0"/>
    <s v="Furnishings"/>
    <s v="3M Hangers With Command Adhesive"/>
    <n v="15000"/>
    <n v="78"/>
    <n v="26"/>
    <n v="52"/>
  </r>
  <r>
    <s v="OFF-PA-10003892"/>
    <x v="1"/>
    <s v="Paper"/>
    <s v="Xerox 1943"/>
    <n v="98000"/>
    <n v="51"/>
    <n v="6"/>
    <n v="45"/>
  </r>
  <r>
    <s v="OFF-AP-10002439"/>
    <x v="1"/>
    <s v="Appliances"/>
    <s v="Tripp Lite Isotel 8 Ultra 8 Outlet Metal Surge"/>
    <n v="114000"/>
    <n v="77"/>
    <n v="16"/>
    <n v="61"/>
  </r>
  <r>
    <s v="FUR-CH-10001215"/>
    <x v="0"/>
    <s v="Chairs"/>
    <s v="Global Troy Executive Leather Low-Back Tilter"/>
    <n v="702000"/>
    <n v="47"/>
    <n v="23"/>
    <n v="24"/>
  </r>
  <r>
    <s v="OFF-ST-10001522"/>
    <x v="1"/>
    <s v="Storage"/>
    <s v="Gould Plastics 18-Pocket Panel Bin, 34w x 5-1/4d x 20-1/2h"/>
    <n v="460000"/>
    <n v="35"/>
    <n v="13"/>
    <n v="22"/>
  </r>
  <r>
    <s v="OFF-SU-10004231"/>
    <x v="1"/>
    <s v="Supplies"/>
    <s v="Acme Tagit Stainless Steel Antibacterial Scissors"/>
    <n v="24000"/>
    <n v="48"/>
    <n v="15"/>
    <n v="33"/>
  </r>
  <r>
    <s v="FUR-FU-10003096"/>
    <x v="0"/>
    <s v="Furnishings"/>
    <s v="Master Giant Foot Doorstop, Safety Yellow"/>
    <n v="31000"/>
    <n v="33"/>
    <n v="12"/>
    <n v="21"/>
  </r>
  <r>
    <s v="FUR-FU-10002759"/>
    <x v="0"/>
    <s v="Furnishings"/>
    <s v="12-1/2 Diameter Round Wall Clock"/>
    <n v="24000"/>
    <n v="43"/>
    <n v="29"/>
    <n v="14"/>
  </r>
  <r>
    <s v="OFF-AR-10001954"/>
    <x v="1"/>
    <s v="Art"/>
    <s v="Newell 331"/>
    <n v="20000"/>
    <n v="49"/>
    <n v="11"/>
    <n v="38"/>
  </r>
  <r>
    <s v="OFF-AP-10004532"/>
    <x v="1"/>
    <s v="Appliances"/>
    <s v="Kensington 6 Outlet Guardian Standard Surge Protector"/>
    <n v="62000"/>
    <n v="58"/>
    <n v="20"/>
    <n v="38"/>
  </r>
  <r>
    <s v="OFF-AP-10000804"/>
    <x v="1"/>
    <s v="Appliances"/>
    <s v="Hoover Portapower Portable Vacuum"/>
    <n v="3000"/>
    <n v="71"/>
    <n v="13"/>
    <n v="58"/>
  </r>
  <r>
    <s v="OFF-BI-10003305"/>
    <x v="1"/>
    <s v="Binders"/>
    <s v="Avery Hanging File Binders"/>
    <n v="15000"/>
    <n v="25"/>
    <n v="13"/>
    <n v="12"/>
  </r>
  <r>
    <s v="TEC-MA-10004125"/>
    <x v="2"/>
    <s v="Machines"/>
    <s v="Cubify CubeX 3D Printer Triple Head Print"/>
    <n v="8000000"/>
    <n v="53"/>
    <n v="4"/>
    <n v="49"/>
  </r>
  <r>
    <s v="TEC-AC-10003911"/>
    <x v="2"/>
    <s v="Accessories"/>
    <s v="NETGEAR AC1750 Dual Band Gigabit Smart WiFi Router"/>
    <n v="480000"/>
    <n v="49"/>
    <n v="7"/>
    <n v="42"/>
  </r>
  <r>
    <s v="FUR-BO-10004015"/>
    <x v="0"/>
    <s v="Bookcases"/>
    <s v="Bush Andora Bookcase, Maple/Graphite Gray Finish"/>
    <n v="192000"/>
    <n v="57"/>
    <n v="29"/>
    <n v="28"/>
  </r>
  <r>
    <s v="FUR-FU-10004071"/>
    <x v="0"/>
    <s v="Furnishings"/>
    <s v="Luxo Professional Magnifying Clamp-On Fluorescent Lamps"/>
    <n v="105000"/>
    <n v="72"/>
    <n v="9"/>
    <n v="63"/>
  </r>
  <r>
    <s v="TEC-AC-10002253"/>
    <x v="2"/>
    <s v="Accessories"/>
    <s v="Imation Bio 8GB USB Flash Drive Imation Corp"/>
    <n v="167000"/>
    <n v="47"/>
    <n v="2"/>
    <n v="45"/>
  </r>
  <r>
    <s v="FUR-FU-10003394"/>
    <x v="0"/>
    <s v="Furnishings"/>
    <s v="Tenex &quot;The Solids&quot; Textured Chair Mats"/>
    <n v="210000"/>
    <n v="67"/>
    <n v="15"/>
    <n v="52"/>
  </r>
  <r>
    <s v="FUR-TA-10002774"/>
    <x v="0"/>
    <s v="Tables"/>
    <s v="Laminate Occasional Tables"/>
    <n v="370000"/>
    <n v="77"/>
    <n v="18"/>
    <n v="59"/>
  </r>
  <r>
    <s v="OFF-PA-10001800"/>
    <x v="1"/>
    <s v="Paper"/>
    <s v="Xerox 220"/>
    <n v="11000"/>
    <n v="60"/>
    <n v="12"/>
    <n v="48"/>
  </r>
  <r>
    <s v="OFF-EN-10001219"/>
    <x v="1"/>
    <s v="Envelopes"/>
    <s v="#10- 4 1/8&quot; x 9 1/2&quot; Security-Tint Envelopes"/>
    <n v="25000"/>
    <n v="63"/>
    <n v="10"/>
    <n v="53"/>
  </r>
  <r>
    <s v="OFF-AP-10001154"/>
    <x v="1"/>
    <s v="Appliances"/>
    <s v="Bionaire Personal Warm Mist Humidifier/Vaporizer"/>
    <n v="282000"/>
    <n v="43"/>
    <n v="8"/>
    <n v="35"/>
  </r>
  <r>
    <s v="OFF-BI-10003355"/>
    <x v="1"/>
    <s v="Binders"/>
    <s v="Cardinal Holdit Business Card Pockets"/>
    <n v="20000"/>
    <n v="43"/>
    <n v="9"/>
    <n v="34"/>
  </r>
  <r>
    <s v="FUR-FU-10000010"/>
    <x v="0"/>
    <s v="Furnishings"/>
    <s v="DAX Value U-Channel Document Frames, Easel Back"/>
    <n v="10000"/>
    <n v="64"/>
    <n v="21"/>
    <n v="43"/>
  </r>
  <r>
    <s v="FUR-FU-10002253"/>
    <x v="0"/>
    <s v="Furnishings"/>
    <s v="Howard Miller 13&quot; Diameter Pewter Finish Round Wall Clock"/>
    <n v="104000"/>
    <n v="68"/>
    <n v="17"/>
    <n v="51"/>
  </r>
  <r>
    <s v="OFF-BI-10001658"/>
    <x v="1"/>
    <s v="Binders"/>
    <s v="GBC Standard Therm-A-Bind Covers"/>
    <n v="60000"/>
    <n v="41"/>
    <n v="16"/>
    <n v="25"/>
  </r>
  <r>
    <s v="OFF-PA-10004092"/>
    <x v="1"/>
    <s v="Paper"/>
    <s v="Tops Green Bar Computer Printout Paper"/>
    <n v="147000"/>
    <n v="71"/>
    <n v="7"/>
    <n v="64"/>
  </r>
  <r>
    <s v="FUR-TA-10000198"/>
    <x v="0"/>
    <s v="Tables"/>
    <s v="Chromcraft Bull-Nose Wood Oval Conference Tables &amp; Bases"/>
    <n v="1653000"/>
    <n v="42"/>
    <n v="20"/>
    <n v="22"/>
  </r>
  <r>
    <s v="FUR-FU-10000222"/>
    <x v="0"/>
    <s v="Furnishings"/>
    <s v="Seth Thomas 16&quot; Steel Case Clock"/>
    <n v="130000"/>
    <n v="46"/>
    <n v="19"/>
    <n v="27"/>
  </r>
  <r>
    <s v="OFF-SU-10004664"/>
    <x v="1"/>
    <s v="Supplies"/>
    <s v="Acme Softgrip Scissors"/>
    <n v="46000"/>
    <n v="61"/>
    <n v="7"/>
    <n v="54"/>
  </r>
  <r>
    <s v="OFF-EN-10001141"/>
    <x v="1"/>
    <s v="Envelopes"/>
    <s v="Manila Recycled Extra-Heavyweight Clasp Envelopes, 6&quot; x 9&quot;"/>
    <n v="18000"/>
    <n v="68"/>
    <n v="7"/>
    <n v="61"/>
  </r>
  <r>
    <s v="OFF-PA-10001954"/>
    <x v="1"/>
    <s v="Paper"/>
    <s v="Xerox 1964"/>
    <n v="183000"/>
    <n v="49"/>
    <n v="24"/>
    <n v="25"/>
  </r>
  <r>
    <s v="OFF-ST-10000736"/>
    <x v="1"/>
    <s v="Storage"/>
    <s v="Carina Double Wide Media Storage Towers in Natural &amp; Black"/>
    <n v="243000"/>
    <n v="75"/>
    <n v="8"/>
    <n v="67"/>
  </r>
  <r>
    <s v="TEC-AC-10001383"/>
    <x v="2"/>
    <s v="Accessories"/>
    <s v="Logitech Wireless Touch Keyboard K400"/>
    <n v="50000"/>
    <n v="53"/>
    <n v="4"/>
    <n v="49"/>
  </r>
  <r>
    <s v="OFF-LA-10003223"/>
    <x v="1"/>
    <s v="Labels"/>
    <s v="Avery 508"/>
    <n v="12000"/>
    <n v="51"/>
    <n v="8"/>
    <n v="43"/>
  </r>
  <r>
    <s v="FUR-TA-10002607"/>
    <x v="0"/>
    <s v="Tables"/>
    <s v="KI Conference Tables"/>
    <n v="568000"/>
    <n v="47"/>
    <n v="19"/>
    <n v="28"/>
  </r>
  <r>
    <s v="TEC-PH-10000004"/>
    <x v="2"/>
    <s v="Phones"/>
    <s v="Belkin iPhone and iPad Lightning Cable"/>
    <n v="12000"/>
    <n v="76"/>
    <n v="7"/>
    <n v="69"/>
  </r>
  <r>
    <s v="OFF-BI-10003638"/>
    <x v="1"/>
    <s v="Binders"/>
    <s v="GBC Durable Plastic Covers"/>
    <n v="59000"/>
    <n v="42"/>
    <n v="23"/>
    <n v="19"/>
  </r>
  <r>
    <s v="TEC-CO-10002095"/>
    <x v="2"/>
    <s v="Copiers"/>
    <s v="Hewlett Packard 610 Color Digital Copier / Printer"/>
    <n v="1200000"/>
    <n v="31"/>
    <n v="14"/>
    <n v="17"/>
  </r>
  <r>
    <s v="FUR-TA-10001095"/>
    <x v="0"/>
    <s v="Tables"/>
    <s v="Chromcraft Round Conference Tables"/>
    <n v="384000"/>
    <n v="37"/>
    <n v="34"/>
    <n v="3"/>
  </r>
  <r>
    <s v="OFF-ST-10002444"/>
    <x v="1"/>
    <s v="Storage"/>
    <s v="Recycled Eldon Regeneration Jumbo File"/>
    <n v="25000"/>
    <n v="36"/>
    <n v="6"/>
    <n v="30"/>
  </r>
  <r>
    <s v="OFF-PA-10002377"/>
    <x v="1"/>
    <s v="Paper"/>
    <s v="Adams Telephone Message Book W/Dividers/Space For Phone Numbers, 5 1/4&quot;X8 1/2&quot;, 200/Messages"/>
    <n v="23000"/>
    <n v="55"/>
    <n v="7"/>
    <n v="48"/>
  </r>
  <r>
    <s v="OFF-PA-10003441"/>
    <x v="1"/>
    <s v="Paper"/>
    <s v="Xerox 226"/>
    <n v="59000"/>
    <n v="65"/>
    <n v="36"/>
    <n v="29"/>
  </r>
  <r>
    <s v="OFF-LA-10004484"/>
    <x v="1"/>
    <s v="Labels"/>
    <s v="Avery 476"/>
    <n v="13000"/>
    <n v="46"/>
    <n v="31"/>
    <n v="15"/>
  </r>
  <r>
    <s v="TEC-PH-10003931"/>
    <x v="2"/>
    <s v="Phones"/>
    <s v="JBL Micro Wireless Portable Bluetooth Speaker"/>
    <n v="108000"/>
    <n v="30"/>
    <n v="5"/>
    <n v="25"/>
  </r>
  <r>
    <s v="FUR-FU-10004306"/>
    <x v="0"/>
    <s v="Furnishings"/>
    <s v="Electrix Halogen Magnifier Lamp"/>
    <n v="311000"/>
    <n v="41"/>
    <n v="5"/>
    <n v="36"/>
  </r>
  <r>
    <s v="FUR-CH-10003746"/>
    <x v="0"/>
    <s v="Chairs"/>
    <s v="Hon 4070 Series Pagoda Round Back Stacking Chairs"/>
    <n v="642000"/>
    <n v="30"/>
    <n v="11"/>
    <n v="19"/>
  </r>
  <r>
    <s v="OFF-BI-10001036"/>
    <x v="1"/>
    <s v="Binders"/>
    <s v="Cardinal EasyOpen D-Ring Binders"/>
    <n v="19000"/>
    <n v="53"/>
    <n v="32"/>
    <n v="21"/>
  </r>
  <r>
    <s v="OFF-AR-10003405"/>
    <x v="1"/>
    <s v="Art"/>
    <s v="Dixon My First Ticonderoga Pencil, #2"/>
    <n v="33000"/>
    <n v="28"/>
    <n v="13"/>
    <n v="15"/>
  </r>
  <r>
    <s v="FUR-CH-10002335"/>
    <x v="0"/>
    <s v="Chairs"/>
    <s v="Hon GuestStacker Chair"/>
    <n v="545000"/>
    <n v="27"/>
    <n v="10"/>
    <n v="17"/>
  </r>
  <r>
    <s v="OFF-BI-10001098"/>
    <x v="1"/>
    <s v="Binders"/>
    <s v="Acco D-Ring Binder w/DublLock"/>
    <n v="33000"/>
    <n v="64"/>
    <n v="16"/>
    <n v="48"/>
  </r>
  <r>
    <s v="OFF-EN-10000056"/>
    <x v="1"/>
    <s v="Envelopes"/>
    <s v="Cameo Buff Policy Envelopes"/>
    <n v="187000"/>
    <n v="61"/>
    <n v="20"/>
    <n v="41"/>
  </r>
  <r>
    <s v="OFF-BI-10000014"/>
    <x v="1"/>
    <s v="Binders"/>
    <s v="Heavy-Duty E-Z-D Binders"/>
    <n v="18000"/>
    <n v="66"/>
    <n v="25"/>
    <n v="41"/>
  </r>
  <r>
    <s v="FUR-CH-10004675"/>
    <x v="0"/>
    <s v="Chairs"/>
    <s v="Lifetime Advantage Folding Chairs, 4/Carton"/>
    <n v="349000"/>
    <n v="64"/>
    <n v="7"/>
    <n v="57"/>
  </r>
  <r>
    <s v="OFF-BI-10001543"/>
    <x v="1"/>
    <s v="Binders"/>
    <s v="GBC VeloBinder Manual Binding System"/>
    <n v="144000"/>
    <n v="77"/>
    <n v="6"/>
    <n v="71"/>
  </r>
  <r>
    <s v="TEC-PH-10001530"/>
    <x v="2"/>
    <s v="Phones"/>
    <s v="Cisco Unified IP Phone 7945G VoIP phone"/>
    <n v="1364000"/>
    <n v="40"/>
    <n v="22"/>
    <n v="18"/>
  </r>
  <r>
    <s v="OFF-LA-10001569"/>
    <x v="1"/>
    <s v="Labels"/>
    <s v="Avery 499"/>
    <n v="10000"/>
    <n v="61"/>
    <n v="32"/>
    <n v="29"/>
  </r>
  <r>
    <s v="OFF-BI-10000546"/>
    <x v="1"/>
    <s v="Binders"/>
    <s v="Avery Durable Binders"/>
    <n v="21000"/>
    <n v="54"/>
    <n v="27"/>
    <n v="27"/>
  </r>
  <r>
    <s v="OFF-PA-10000176"/>
    <x v="1"/>
    <s v="Paper"/>
    <s v="Xerox 1887"/>
    <n v="133000"/>
    <n v="41"/>
    <n v="19"/>
    <n v="22"/>
  </r>
  <r>
    <s v="FUR-CH-10002647"/>
    <x v="0"/>
    <s v="Chairs"/>
    <s v="Situations Contoured Folding Chairs, 4/Set"/>
    <n v="284000"/>
    <n v="30"/>
    <n v="40"/>
    <n v="-10"/>
  </r>
  <r>
    <s v="FUR-FU-10004090"/>
    <x v="0"/>
    <s v="Furnishings"/>
    <s v="Executive Impressions 14&quot; Contract Wall Clock"/>
    <n v="23000"/>
    <n v="42"/>
    <n v="12"/>
    <n v="30"/>
  </r>
  <r>
    <s v="OFF-AP-10000576"/>
    <x v="1"/>
    <s v="Appliances"/>
    <s v="Belkin 7 Outlet SurgeMaster II"/>
    <n v="356000"/>
    <n v="46"/>
    <n v="23"/>
    <n v="23"/>
  </r>
  <r>
    <s v="OFF-PA-10003953"/>
    <x v="1"/>
    <s v="Paper"/>
    <s v="Xerox 218"/>
    <n v="13000"/>
    <n v="27"/>
    <n v="8"/>
    <n v="19"/>
  </r>
  <r>
    <s v="FUR-FU-10000794"/>
    <x v="0"/>
    <s v="Furnishings"/>
    <s v="Eldon Stackable Tray, Side-Load, Legal, Smoke"/>
    <n v="19000"/>
    <n v="33"/>
    <n v="7"/>
    <n v="26"/>
  </r>
  <r>
    <s v="OFF-AR-10001897"/>
    <x v="1"/>
    <s v="Art"/>
    <s v="Model L Table or Wall-Mount Pencil Sharpener"/>
    <n v="44000"/>
    <n v="53"/>
    <n v="10"/>
    <n v="43"/>
  </r>
  <r>
    <s v="OFF-AR-10003190"/>
    <x v="1"/>
    <s v="Art"/>
    <s v="Newell 32"/>
    <n v="12000"/>
    <n v="35"/>
    <n v="13"/>
    <n v="22"/>
  </r>
  <r>
    <s v="OFF-PA-10000061"/>
    <x v="1"/>
    <s v="Paper"/>
    <s v="Xerox 205"/>
    <n v="52000"/>
    <n v="78"/>
    <n v="8"/>
    <n v="70"/>
  </r>
  <r>
    <s v="OFF-PA-10003651"/>
    <x v="1"/>
    <s v="Paper"/>
    <s v="Xerox 1968"/>
    <n v="6000"/>
    <n v="32"/>
    <n v="13"/>
    <n v="19"/>
  </r>
  <r>
    <s v="OFF-PA-10000304"/>
    <x v="1"/>
    <s v="Paper"/>
    <s v="Xerox 1995"/>
    <n v="42000"/>
    <n v="55"/>
    <n v="15"/>
    <n v="40"/>
  </r>
  <r>
    <s v="TEC-AC-10002402"/>
    <x v="2"/>
    <s v="Accessories"/>
    <s v="Razer Kraken PRO Over Ear PC and Music Headset"/>
    <n v="240000"/>
    <n v="42"/>
    <n v="22"/>
    <n v="20"/>
  </r>
  <r>
    <s v="TEC-AC-10003441"/>
    <x v="2"/>
    <s v="Accessories"/>
    <s v="Kingston Digital DataTraveler 32GB USB 2.0"/>
    <n v="68000"/>
    <n v="69"/>
    <n v="11"/>
    <n v="58"/>
  </r>
  <r>
    <s v="OFF-FA-10002280"/>
    <x v="1"/>
    <s v="Fasteners"/>
    <s v="Advantus Plastic Paper Clips"/>
    <n v="35000"/>
    <n v="73"/>
    <n v="38"/>
    <n v="35"/>
  </r>
  <r>
    <s v="FUR-CH-10000665"/>
    <x v="0"/>
    <s v="Chairs"/>
    <s v="Global Airflow Leather Mesh Back Chair, Black"/>
    <n v="302000"/>
    <n v="42"/>
    <n v="11"/>
    <n v="31"/>
  </r>
  <r>
    <s v="OFF-AR-10002956"/>
    <x v="1"/>
    <s v="Art"/>
    <s v="Boston 16801 Nautilus Battery Pencil Sharpener"/>
    <n v="36000"/>
    <n v="45"/>
    <n v="18"/>
    <n v="27"/>
  </r>
  <r>
    <s v="OFF-BI-10001071"/>
    <x v="1"/>
    <s v="Binders"/>
    <s v="GBC ProClick Punch Binding System"/>
    <n v="52000"/>
    <n v="34"/>
    <n v="24"/>
    <n v="10"/>
  </r>
  <r>
    <s v="OFF-PA-10001560"/>
    <x v="1"/>
    <s v="Paper"/>
    <s v="Adams Telephone Message Books, 5 1/4” x 11”"/>
    <n v="10000"/>
    <n v="25"/>
    <n v="5"/>
    <n v="20"/>
  </r>
  <r>
    <s v="TEC-PH-10002365"/>
    <x v="2"/>
    <s v="Phones"/>
    <s v="Belkin Grip Candy Sheer Case / Cover for iPhone 5 and 5S"/>
    <n v="22000"/>
    <n v="25"/>
    <n v="3"/>
    <n v="22"/>
  </r>
  <r>
    <s v="OFF-AR-10004648"/>
    <x v="1"/>
    <s v="Art"/>
    <s v="Boston 19500 Mighty Mite Electric Pencil Sharpener"/>
    <n v="61000"/>
    <n v="78"/>
    <n v="15"/>
    <n v="63"/>
  </r>
  <r>
    <s v="OFF-BI-10001294"/>
    <x v="1"/>
    <s v="Binders"/>
    <s v="Fellowes Binding Cases"/>
    <n v="38000"/>
    <n v="55"/>
    <n v="8"/>
    <n v="47"/>
  </r>
  <r>
    <s v="TEC-PH-10001552"/>
    <x v="2"/>
    <s v="Phones"/>
    <s v="I Need's 3d Hello Kitty Hybrid Silicone Case Cover for HTC One X 4g with 3d Hello Kitty Stylus Pen Green/pink"/>
    <n v="84000"/>
    <n v="74"/>
    <n v="32"/>
    <n v="42"/>
  </r>
  <r>
    <s v="FUR-FU-10003878"/>
    <x v="0"/>
    <s v="Furnishings"/>
    <s v="Linden 10&quot; Round Wall Clock, Black"/>
    <n v="49000"/>
    <n v="41"/>
    <n v="9"/>
    <n v="32"/>
  </r>
  <r>
    <s v="TEC-AC-10000710"/>
    <x v="2"/>
    <s v="Accessories"/>
    <s v="Maxell DVD-RAM Discs"/>
    <n v="116000"/>
    <n v="38"/>
    <n v="16"/>
    <n v="22"/>
  </r>
  <r>
    <s v="OFF-AR-10002335"/>
    <x v="1"/>
    <s v="Art"/>
    <s v="DIXON Oriole Pencils"/>
    <n v="6000"/>
    <n v="34"/>
    <n v="16"/>
    <n v="18"/>
  </r>
  <r>
    <s v="OFF-PA-10001019"/>
    <x v="1"/>
    <s v="Paper"/>
    <s v="Xerox 1884"/>
    <n v="40000"/>
    <n v="66"/>
    <n v="17"/>
    <n v="49"/>
  </r>
  <r>
    <s v="OFF-SU-10001225"/>
    <x v="1"/>
    <s v="Supplies"/>
    <s v="Staple remover"/>
    <n v="8000"/>
    <n v="30"/>
    <n v="12"/>
    <n v="18"/>
  </r>
  <r>
    <s v="TEC-AC-10001714"/>
    <x v="2"/>
    <s v="Accessories"/>
    <s v="Logitech MX Performance Wireless Mouse"/>
    <n v="192000"/>
    <n v="38"/>
    <n v="12"/>
    <n v="26"/>
  </r>
  <r>
    <s v="OFF-LA-10004272"/>
    <x v="1"/>
    <s v="Labels"/>
    <s v="Avery 482"/>
    <n v="3000"/>
    <n v="65"/>
    <n v="4"/>
    <n v="61"/>
  </r>
  <r>
    <s v="OFF-LA-10004853"/>
    <x v="1"/>
    <s v="Labels"/>
    <s v="Avery 483"/>
    <n v="16000"/>
    <n v="65"/>
    <n v="13"/>
    <n v="52"/>
  </r>
  <r>
    <s v="OFF-BI-10003719"/>
    <x v="1"/>
    <s v="Binders"/>
    <s v="Large Capacity Hanging Post Binders"/>
    <n v="45000"/>
    <n v="50"/>
    <n v="13"/>
    <n v="37"/>
  </r>
  <r>
    <s v="OFF-BI-10000545"/>
    <x v="1"/>
    <s v="Binders"/>
    <s v="GBC Ibimaster 500 Manual ProClick Binding System"/>
    <n v="1142000"/>
    <n v="43"/>
    <n v="40"/>
    <n v="3"/>
  </r>
  <r>
    <s v="OFF-PA-10003591"/>
    <x v="1"/>
    <s v="Paper"/>
    <s v="Southworth 100% Cotton The Best Paper"/>
    <n v="35000"/>
    <n v="41"/>
    <n v="6"/>
    <n v="35"/>
  </r>
  <r>
    <s v="OFF-PA-10004470"/>
    <x v="1"/>
    <s v="Paper"/>
    <s v="Adams Write n' Stick Phone Message Book, 11&quot; X 5 1/4&quot;, 200 Messages"/>
    <n v="12000"/>
    <n v="68"/>
    <n v="4"/>
    <n v="64"/>
  </r>
  <r>
    <s v="OFF-PA-10001790"/>
    <x v="1"/>
    <s v="Paper"/>
    <s v="Xerox 1910"/>
    <n v="193000"/>
    <n v="77"/>
    <n v="9"/>
    <n v="68"/>
  </r>
  <r>
    <s v="FUR-FU-10004017"/>
    <x v="0"/>
    <s v="Furnishings"/>
    <s v="Tenex Contemporary Contur Chairmats for Low and Medium Pile Carpet, Computer, 39&quot; x 49&quot;"/>
    <n v="323000"/>
    <n v="76"/>
    <n v="12"/>
    <n v="64"/>
  </r>
  <r>
    <s v="OFF-BI-10003712"/>
    <x v="1"/>
    <s v="Binders"/>
    <s v="Acco Pressboard Covers with Storage Hooks, 14 7/8&quot; x 11&quot;, Light Blue"/>
    <n v="6000"/>
    <n v="55"/>
    <n v="28"/>
    <n v="27"/>
  </r>
  <r>
    <s v="OFF-BI-10003984"/>
    <x v="1"/>
    <s v="Binders"/>
    <s v="Lock-Up Easel 'Spel-Binder'"/>
    <n v="69000"/>
    <n v="42"/>
    <n v="24"/>
    <n v="18"/>
  </r>
  <r>
    <s v="OFF-ST-10001321"/>
    <x v="1"/>
    <s v="Storage"/>
    <s v="Decoflex Hanging Personal Folder File, Blue"/>
    <n v="31000"/>
    <n v="29"/>
    <n v="26"/>
    <n v="3"/>
  </r>
  <r>
    <s v="OFF-AR-10001118"/>
    <x v="1"/>
    <s v="Art"/>
    <s v="Binney &amp; Smith Crayola Metallic Crayons, 16-Color Pack"/>
    <n v="14000"/>
    <n v="25"/>
    <n v="4"/>
    <n v="21"/>
  </r>
  <r>
    <s v="FUR-FU-10001424"/>
    <x v="0"/>
    <s v="Furnishings"/>
    <s v="Dax Clear Box Frame"/>
    <n v="18000"/>
    <n v="26"/>
    <n v="8"/>
    <n v="18"/>
  </r>
  <r>
    <s v="OFF-BI-10002071"/>
    <x v="1"/>
    <s v="Binders"/>
    <s v="Fellowes Black Plastic Comb Bindings"/>
    <n v="14000"/>
    <n v="69"/>
    <n v="21"/>
    <n v="48"/>
  </r>
  <r>
    <s v="OFF-ST-10002486"/>
    <x v="1"/>
    <s v="Storage"/>
    <s v="Eldon Shelf Savers Cubes and Bins"/>
    <n v="84000"/>
    <n v="61"/>
    <n v="21"/>
    <n v="40"/>
  </r>
  <r>
    <s v="OFF-BI-10001078"/>
    <x v="1"/>
    <s v="Binders"/>
    <s v="Acco PRESSTEX Data Binder with Storage Hooks, Dark Blue, 14 7/8&quot; X 11&quot;"/>
    <n v="38000"/>
    <n v="39"/>
    <n v="16"/>
    <n v="23"/>
  </r>
  <r>
    <s v="TEC-AC-10000927"/>
    <x v="2"/>
    <s v="Accessories"/>
    <s v="Anker Ultrathin Bluetooth Wireless Keyboard Aluminum Cover with Stand "/>
    <n v="150000"/>
    <n v="35"/>
    <n v="14"/>
    <n v="21"/>
  </r>
  <r>
    <s v="OFF-PA-10001622"/>
    <x v="1"/>
    <s v="Paper"/>
    <s v="Ampad Poly Cover Wirebound Steno Book, 6&quot; x 9&quot; Assorted Colors, Gregg Ruled"/>
    <n v="5000"/>
    <n v="46"/>
    <n v="9"/>
    <n v="37"/>
  </r>
  <r>
    <s v="OFF-ST-10002205"/>
    <x v="1"/>
    <s v="Storage"/>
    <s v="File Shuttle I and Handi-File"/>
    <n v="156000"/>
    <n v="59"/>
    <n v="10"/>
    <n v="49"/>
  </r>
  <r>
    <s v="OFF-EN-10001099"/>
    <x v="1"/>
    <s v="Envelopes"/>
    <s v="Staple envelope"/>
    <n v="16000"/>
    <n v="60"/>
    <n v="11"/>
    <n v="49"/>
  </r>
  <r>
    <s v="OFF-PA-10002250"/>
    <x v="1"/>
    <s v="Paper"/>
    <s v="Things To Do Today Pad"/>
    <n v="47000"/>
    <n v="74"/>
    <n v="10"/>
    <n v="64"/>
  </r>
  <r>
    <s v="OFF-BI-10004716"/>
    <x v="1"/>
    <s v="Binders"/>
    <s v="Wilson Jones Hanging Recycled Pressboard Data Binders"/>
    <n v="9000"/>
    <n v="72"/>
    <n v="4"/>
    <n v="68"/>
  </r>
  <r>
    <s v="OFF-LA-10001045"/>
    <x v="1"/>
    <s v="Labels"/>
    <s v="Permanent Self-Adhesive File Folder Labels for Typewriters by Universal"/>
    <n v="11000"/>
    <n v="70"/>
    <n v="14"/>
    <n v="56"/>
  </r>
  <r>
    <s v="TEC-PH-10004536"/>
    <x v="2"/>
    <s v="Phones"/>
    <s v="Avaya 5420 Digital phone"/>
    <n v="324000"/>
    <n v="34"/>
    <n v="5"/>
    <n v="29"/>
  </r>
  <r>
    <s v="OFF-PA-10002947"/>
    <x v="1"/>
    <s v="Paper"/>
    <s v="Xerox 1923"/>
    <n v="21000"/>
    <n v="70"/>
    <n v="11"/>
    <n v="59"/>
  </r>
  <r>
    <s v="FUR-BO-10003441"/>
    <x v="0"/>
    <s v="Bookcases"/>
    <s v="Bush Westfield Collection Bookcases, Fully Assembled"/>
    <n v="324000"/>
    <n v="60"/>
    <n v="9"/>
    <n v="51"/>
  </r>
  <r>
    <s v="TEC-PH-10001494"/>
    <x v="2"/>
    <s v="Phones"/>
    <s v="Polycom CX600 IP Phone VoIP phone"/>
    <n v="1200000"/>
    <n v="27"/>
    <n v="4"/>
    <n v="23"/>
  </r>
  <r>
    <s v="FUR-TA-10001520"/>
    <x v="0"/>
    <s v="Tables"/>
    <s v="Lesro Sheffield Collection Coffee Table, End Table, Center Table, Corner Table"/>
    <n v="100000"/>
    <n v="27"/>
    <n v="24"/>
    <n v="3"/>
  </r>
  <r>
    <s v="TEC-AC-10002473"/>
    <x v="2"/>
    <s v="Accessories"/>
    <s v="Maxell 4.7GB DVD-R"/>
    <n v="86000"/>
    <n v="54"/>
    <n v="22"/>
    <n v="32"/>
  </r>
  <r>
    <s v="OFF-PA-10003543"/>
    <x v="1"/>
    <s v="Paper"/>
    <s v="Xerox 1985"/>
    <n v="16000"/>
    <n v="42"/>
    <n v="5"/>
    <n v="37"/>
  </r>
  <r>
    <s v="OFF-AR-10000658"/>
    <x v="1"/>
    <s v="Art"/>
    <s v="Newell 324"/>
    <n v="47000"/>
    <n v="67"/>
    <n v="19"/>
    <n v="48"/>
  </r>
  <r>
    <s v="OFF-PA-10002195"/>
    <x v="1"/>
    <s v="Paper"/>
    <s v="RSVP Cards &amp; Envelopes, Blank White, 8-1/2&quot; X 11&quot;, 24 Cards/25 Envelopes/Set"/>
    <n v="13000"/>
    <n v="53"/>
    <n v="16"/>
    <n v="37"/>
  </r>
  <r>
    <s v="OFF-PA-10001745"/>
    <x v="1"/>
    <s v="Paper"/>
    <s v="Wirebound Message Books, 2 7/8&quot; x 5&quot;, 3 Forms per Page"/>
    <n v="46000"/>
    <n v="63"/>
    <n v="17"/>
    <n v="46"/>
  </r>
  <r>
    <s v="OFF-PA-10000289"/>
    <x v="1"/>
    <s v="Paper"/>
    <s v="Xerox 213"/>
    <n v="13000"/>
    <n v="38"/>
    <n v="9"/>
    <n v="29"/>
  </r>
  <r>
    <s v="OFF-PA-10000350"/>
    <x v="1"/>
    <s v="Paper"/>
    <s v="Message Book, Standard Line &quot;While You Were Out&quot;, 5 1/2&quot; X 4&quot;, 200 Sets/Book"/>
    <n v="18000"/>
    <n v="46"/>
    <n v="2"/>
    <n v="44"/>
  </r>
  <r>
    <s v="OFF-BI-10001759"/>
    <x v="1"/>
    <s v="Binders"/>
    <s v="Acco Pressboard Covers with Storage Hooks, 14 7/8&quot; x 11&quot;, Dark Blue"/>
    <n v="7000"/>
    <n v="62"/>
    <n v="11"/>
    <n v="51"/>
  </r>
  <r>
    <s v="OFF-PA-10004101"/>
    <x v="1"/>
    <s v="Paper"/>
    <s v="Xerox 1894"/>
    <n v="33000"/>
    <n v="53"/>
    <n v="14"/>
    <n v="39"/>
  </r>
  <r>
    <s v="FUR-TA-10002356"/>
    <x v="0"/>
    <s v="Tables"/>
    <s v="Bevis Boat-Shaped Conference Table"/>
    <n v="394000"/>
    <n v="43"/>
    <n v="8"/>
    <n v="35"/>
  </r>
  <r>
    <s v="FUR-FU-10003601"/>
    <x v="0"/>
    <s v="Furnishings"/>
    <s v="Deflect-o RollaMat Studded, Beveled Mat for Medium Pile Carpeting"/>
    <n v="517000"/>
    <n v="53"/>
    <n v="23"/>
    <n v="30"/>
  </r>
  <r>
    <s v="FUR-FU-10001940"/>
    <x v="0"/>
    <s v="Furnishings"/>
    <s v="Staple-based wall hangings"/>
    <n v="26000"/>
    <n v="43"/>
    <n v="27"/>
    <n v="16"/>
  </r>
  <r>
    <s v="OFF-AR-10001958"/>
    <x v="1"/>
    <s v="Art"/>
    <s v="Stanley Bostitch Contemporary Electric Pencil Sharpeners"/>
    <n v="28000"/>
    <n v="68"/>
    <n v="9"/>
    <n v="59"/>
  </r>
  <r>
    <s v="TEC-PH-10002923"/>
    <x v="2"/>
    <s v="Phones"/>
    <s v="Logitech B530 USB Headset - headset - Full size, Binaural"/>
    <n v="30000"/>
    <n v="37"/>
    <n v="15"/>
    <n v="22"/>
  </r>
  <r>
    <s v="FUR-FU-10004188"/>
    <x v="0"/>
    <s v="Furnishings"/>
    <s v="Luxo Professional Combination Clamp-On Lamps"/>
    <n v="205000"/>
    <n v="42"/>
    <n v="5"/>
    <n v="37"/>
  </r>
  <r>
    <s v="OFF-BI-10000145"/>
    <x v="1"/>
    <s v="Binders"/>
    <s v="Zipper Ring Binder Pockets"/>
    <n v="7000"/>
    <n v="38"/>
    <n v="18"/>
    <n v="20"/>
  </r>
  <r>
    <s v="OFF-EN-10001335"/>
    <x v="1"/>
    <s v="Envelopes"/>
    <s v="White Business Envelopes with Contemporary Seam, Recycled White Business Envelopes"/>
    <n v="22000"/>
    <n v="31"/>
    <n v="24"/>
    <n v="7"/>
  </r>
  <r>
    <s v="OFF-LA-10001613"/>
    <x v="1"/>
    <s v="Labels"/>
    <s v="Avery File Folder Labels"/>
    <n v="5000"/>
    <n v="43"/>
    <n v="27"/>
    <n v="16"/>
  </r>
  <r>
    <s v="OFF-LA-10004055"/>
    <x v="1"/>
    <s v="Labels"/>
    <s v="Color-Coded Legal Exhibit Labels"/>
    <n v="10000"/>
    <n v="51"/>
    <n v="3"/>
    <n v="48"/>
  </r>
  <r>
    <s v="FUR-FU-10001095"/>
    <x v="0"/>
    <s v="Furnishings"/>
    <s v="DAX Black Cherry Wood-Tone Poster Frame"/>
    <n v="128000"/>
    <n v="25"/>
    <n v="14"/>
    <n v="11"/>
  </r>
  <r>
    <s v="OFF-BI-10002012"/>
    <x v="1"/>
    <s v="Binders"/>
    <s v="Wilson Jones Easy Flow II Sheet Lifters"/>
    <n v="2000"/>
    <n v="30"/>
    <n v="23"/>
    <n v="7"/>
  </r>
  <r>
    <s v="OFF-PA-10004156"/>
    <x v="1"/>
    <s v="Paper"/>
    <s v="Xerox 188"/>
    <n v="35000"/>
    <n v="70"/>
    <n v="7"/>
    <n v="63"/>
  </r>
  <r>
    <s v="FUR-CH-10003199"/>
    <x v="0"/>
    <s v="Chairs"/>
    <s v="Office Star - Contemporary Task Swivel Chair"/>
    <n v="600000"/>
    <n v="76"/>
    <n v="13"/>
    <n v="63"/>
  </r>
  <r>
    <s v="OFF-AR-10000034"/>
    <x v="1"/>
    <s v="Art"/>
    <s v="BIC Brite Liner Grip Highlighters, Assorted, 5/Pack"/>
    <n v="4000"/>
    <n v="60"/>
    <n v="20"/>
    <n v="40"/>
  </r>
  <r>
    <s v="OFF-BI-10004022"/>
    <x v="1"/>
    <s v="Binders"/>
    <s v="Acco Suede Grain Vinyl Round Ring Binder"/>
    <n v="2000"/>
    <n v="78"/>
    <n v="26"/>
    <n v="52"/>
  </r>
  <r>
    <s v="FUR-CH-10004086"/>
    <x v="0"/>
    <s v="Chairs"/>
    <s v="Hon 4070 Series Pagoda Armless Upholstered Stacking Chairs"/>
    <n v="1167000"/>
    <n v="77"/>
    <n v="18"/>
    <n v="59"/>
  </r>
  <r>
    <s v="OFF-BI-10003925"/>
    <x v="1"/>
    <s v="Binders"/>
    <s v="Fellowes PB300 Plastic Comb Binding Machine"/>
    <n v="2716000"/>
    <n v="53"/>
    <n v="20"/>
    <n v="33"/>
  </r>
  <r>
    <s v="OFF-EN-10003862"/>
    <x v="1"/>
    <s v="Envelopes"/>
    <s v="Laser &amp; Ink Jet Business Envelopes"/>
    <n v="11000"/>
    <n v="77"/>
    <n v="20"/>
    <n v="57"/>
  </r>
  <r>
    <s v="TEC-AC-10003033"/>
    <x v="2"/>
    <s v="Accessories"/>
    <s v="Plantronics CS510 - Over-the-Head monaural Wireless Headset System"/>
    <n v="2310000"/>
    <n v="45"/>
    <n v="16"/>
    <n v="29"/>
  </r>
  <r>
    <s v="OFF-ST-10000046"/>
    <x v="1"/>
    <s v="Storage"/>
    <s v="Fellowes Super Stor/Drawer Files"/>
    <n v="485000"/>
    <n v="26"/>
    <n v="14"/>
    <n v="12"/>
  </r>
  <r>
    <s v="OFF-EN-10002600"/>
    <x v="1"/>
    <s v="Envelopes"/>
    <s v="Redi-Strip #10 Envelopes, 4 1/8 x 9 1/2"/>
    <n v="8000"/>
    <n v="66"/>
    <n v="24"/>
    <n v="42"/>
  </r>
  <r>
    <s v="OFF-PA-10001509"/>
    <x v="1"/>
    <s v="Paper"/>
    <s v="Recycled Desk Saver Line &quot;While You Were Out&quot; Book, 5 1/2&quot; X 4&quot;"/>
    <n v="45000"/>
    <n v="29"/>
    <n v="5"/>
    <n v="24"/>
  </r>
  <r>
    <s v="FUR-FU-10001602"/>
    <x v="0"/>
    <s v="Furnishings"/>
    <s v="Eldon Delta Triangular Chair Mat, 52&quot; x 58&quot;, Clear"/>
    <n v="152000"/>
    <n v="46"/>
    <n v="17"/>
    <n v="29"/>
  </r>
  <r>
    <s v="FUR-TA-10003748"/>
    <x v="0"/>
    <s v="Tables"/>
    <s v="Bevis 36 x 72 Conference Tables"/>
    <n v="1619000"/>
    <n v="32"/>
    <n v="14"/>
    <n v="18"/>
  </r>
  <r>
    <s v="OFF-PA-10004100"/>
    <x v="1"/>
    <s v="Paper"/>
    <s v="Xerox 216"/>
    <n v="33000"/>
    <n v="49"/>
    <n v="8"/>
    <n v="41"/>
  </r>
  <r>
    <s v="FUR-FU-10002191"/>
    <x v="0"/>
    <s v="Furnishings"/>
    <s v="G.E. Halogen Desk Lamp Bulbs"/>
    <n v="14000"/>
    <n v="36"/>
    <n v="2"/>
    <n v="34"/>
  </r>
  <r>
    <s v="OFF-AR-10001166"/>
    <x v="1"/>
    <s v="Art"/>
    <s v="Staples in misc. colors"/>
    <n v="23000"/>
    <n v="63"/>
    <n v="8"/>
    <n v="55"/>
  </r>
  <r>
    <s v="OFF-EN-10003072"/>
    <x v="1"/>
    <s v="Envelopes"/>
    <s v="Peel &amp; Seel Envelopes"/>
    <n v="7000"/>
    <n v="41"/>
    <n v="9"/>
    <n v="32"/>
  </r>
  <r>
    <s v="OFF-BI-10000320"/>
    <x v="1"/>
    <s v="Binders"/>
    <s v="GBC Plastic Binding Combs"/>
    <n v="12000"/>
    <n v="57"/>
    <n v="8"/>
    <n v="49"/>
  </r>
  <r>
    <s v="OFF-PA-10001166"/>
    <x v="1"/>
    <s v="Paper"/>
    <s v="Xerox 2"/>
    <n v="16000"/>
    <n v="30"/>
    <n v="18"/>
    <n v="12"/>
  </r>
  <r>
    <s v="OFF-PA-10000955"/>
    <x v="1"/>
    <s v="Paper"/>
    <s v="Southworth 25% Cotton Granite Paper &amp; Envelopes"/>
    <n v="16000"/>
    <n v="76"/>
    <n v="3"/>
    <n v="73"/>
  </r>
  <r>
    <s v="FUR-FU-10003975"/>
    <x v="0"/>
    <s v="Furnishings"/>
    <s v="Eldon Advantage Chair Mats for Low to Medium Pile Carpets"/>
    <n v="87000"/>
    <n v="50"/>
    <n v="9"/>
    <n v="41"/>
  </r>
  <r>
    <s v="OFF-BI-10003707"/>
    <x v="1"/>
    <s v="Binders"/>
    <s v="Aluminum Screw Posts"/>
    <n v="37000"/>
    <n v="48"/>
    <n v="10"/>
    <n v="38"/>
  </r>
  <r>
    <s v="OFF-AR-10000203"/>
    <x v="1"/>
    <s v="Art"/>
    <s v="Newell 336"/>
    <n v="24000"/>
    <n v="34"/>
    <n v="15"/>
    <n v="19"/>
  </r>
  <r>
    <s v="TEC-AC-10004761"/>
    <x v="2"/>
    <s v="Accessories"/>
    <s v="Maxell 4.7GB DVD+RW 3/Pack"/>
    <n v="32000"/>
    <n v="71"/>
    <n v="15"/>
    <n v="56"/>
  </r>
  <r>
    <s v="OFF-AR-10001130"/>
    <x v="1"/>
    <s v="Art"/>
    <s v="Quartet Alpha White Chalk, 12/Pack"/>
    <n v="9000"/>
    <n v="61"/>
    <n v="5"/>
    <n v="56"/>
  </r>
  <r>
    <s v="FUR-CH-10002304"/>
    <x v="0"/>
    <s v="Chairs"/>
    <s v="Global Stack Chair without Arms, Black"/>
    <n v="255000"/>
    <n v="59"/>
    <n v="33"/>
    <n v="26"/>
  </r>
  <r>
    <s v="TEC-PH-10000486"/>
    <x v="2"/>
    <s v="Phones"/>
    <s v="Plantronics HL10 Handset Lifter"/>
    <n v="1114000"/>
    <n v="56"/>
    <n v="20"/>
    <n v="36"/>
  </r>
  <r>
    <s v="FUR-FU-10000293"/>
    <x v="0"/>
    <s v="Furnishings"/>
    <s v="Eldon Antistatic Chair Mats for Low to Medium Pile Carpets"/>
    <n v="169000"/>
    <n v="72"/>
    <n v="14"/>
    <n v="58"/>
  </r>
  <r>
    <s v="OFF-AR-10000716"/>
    <x v="1"/>
    <s v="Art"/>
    <s v="DIXON Ticonderoga Erasable Checking Pencils"/>
    <n v="12000"/>
    <n v="69"/>
    <n v="6"/>
    <n v="63"/>
  </r>
  <r>
    <s v="OFF-BI-10001097"/>
    <x v="1"/>
    <s v="Binders"/>
    <s v="Avery Hole Reinforcements"/>
    <n v="20000"/>
    <n v="29"/>
    <n v="9"/>
    <n v="20"/>
  </r>
  <r>
    <s v="OFF-FA-10001754"/>
    <x v="1"/>
    <s v="Fasteners"/>
    <s v="Stockwell Gold Paper Clips"/>
    <n v="5000"/>
    <n v="34"/>
    <n v="5"/>
    <n v="29"/>
  </r>
  <r>
    <s v="OFF-AP-10002350"/>
    <x v="1"/>
    <s v="Appliances"/>
    <s v="Belkin F9H710-06 7 Outlet SurgeMaster Surge Protector"/>
    <n v="46000"/>
    <n v="62"/>
    <n v="19"/>
    <n v="43"/>
  </r>
  <r>
    <s v="OFF-SU-10001935"/>
    <x v="1"/>
    <s v="Supplies"/>
    <s v="Staple remover"/>
    <n v="2000"/>
    <n v="66"/>
    <n v="9"/>
    <n v="57"/>
  </r>
  <r>
    <s v="OFF-BI-10001524"/>
    <x v="1"/>
    <s v="Binders"/>
    <s v="GBC Premium Transparent Covers with Diagonal Lined Pattern"/>
    <n v="26000"/>
    <n v="35"/>
    <n v="39"/>
    <n v="-4"/>
  </r>
  <r>
    <s v="OFF-AR-10003732"/>
    <x v="1"/>
    <s v="Art"/>
    <s v="Newell 333"/>
    <n v="20000"/>
    <n v="58"/>
    <n v="16"/>
    <n v="42"/>
  </r>
  <r>
    <s v="OFF-PA-10001970"/>
    <x v="1"/>
    <s v="Paper"/>
    <s v="Xerox 1881"/>
    <n v="30000"/>
    <n v="30"/>
    <n v="32"/>
    <n v="-2"/>
  </r>
  <r>
    <s v="OFF-BI-10003669"/>
    <x v="1"/>
    <s v="Binders"/>
    <s v="3M Organizer Strips"/>
    <n v="9000"/>
    <n v="46"/>
    <n v="16"/>
    <n v="30"/>
  </r>
  <r>
    <s v="OFF-BI-10003727"/>
    <x v="1"/>
    <s v="Binders"/>
    <s v="Avery Durable Slant Ring Binders With Label Holder"/>
    <n v="7000"/>
    <n v="35"/>
    <n v="19"/>
    <n v="16"/>
  </r>
  <r>
    <s v="OFF-AR-10000255"/>
    <x v="1"/>
    <s v="Art"/>
    <s v="Newell 328"/>
    <n v="41000"/>
    <n v="30"/>
    <n v="11"/>
    <n v="19"/>
  </r>
  <r>
    <s v="OFF-AP-10002191"/>
    <x v="1"/>
    <s v="Appliances"/>
    <s v="Belkin 8 Outlet SurgeMaster II Gold Surge Protector"/>
    <n v="120000"/>
    <n v="56"/>
    <n v="10"/>
    <n v="46"/>
  </r>
  <r>
    <s v="OFF-PA-10000349"/>
    <x v="1"/>
    <s v="Paper"/>
    <s v="Easy-staple paper"/>
    <n v="20000"/>
    <n v="50"/>
    <n v="13"/>
    <n v="37"/>
  </r>
  <r>
    <s v="OFF-PA-10000029"/>
    <x v="1"/>
    <s v="Paper"/>
    <s v="Xerox 224"/>
    <n v="7000"/>
    <n v="36"/>
    <n v="12"/>
    <n v="24"/>
  </r>
  <r>
    <s v="TEC-PH-10004896"/>
    <x v="2"/>
    <s v="Phones"/>
    <s v="Nokia Lumia 521 (T-Mobile)"/>
    <n v="72000"/>
    <n v="72"/>
    <n v="11"/>
    <n v="61"/>
  </r>
  <r>
    <s v="OFF-AR-10002952"/>
    <x v="1"/>
    <s v="Art"/>
    <s v="Stanley Contemporary Battery Pencil Sharpeners"/>
    <n v="121000"/>
    <n v="29"/>
    <n v="24"/>
    <n v="5"/>
  </r>
  <r>
    <s v="OFF-PA-10000605"/>
    <x v="1"/>
    <s v="Paper"/>
    <s v="Xerox 1950"/>
    <n v="29000"/>
    <n v="26"/>
    <n v="9"/>
    <n v="17"/>
  </r>
  <r>
    <s v="OFF-ST-10004340"/>
    <x v="1"/>
    <s v="Storage"/>
    <s v="Fellowes Mobile File Cart, Black"/>
    <n v="349000"/>
    <n v="51"/>
    <n v="27"/>
    <n v="24"/>
  </r>
  <r>
    <s v="FUR-TA-10004147"/>
    <x v="0"/>
    <s v="Tables"/>
    <s v="Hon 4060 Series Tables"/>
    <n v="448000"/>
    <n v="47"/>
    <n v="8"/>
    <n v="39"/>
  </r>
  <r>
    <s v="OFF-AR-10001545"/>
    <x v="1"/>
    <s v="Art"/>
    <s v="Newell 326"/>
    <n v="8000"/>
    <n v="59"/>
    <n v="18"/>
    <n v="41"/>
  </r>
  <r>
    <s v="OFF-BI-10004140"/>
    <x v="1"/>
    <s v="Binders"/>
    <s v="Avery Non-Stick Binders"/>
    <n v="3000"/>
    <n v="45"/>
    <n v="21"/>
    <n v="24"/>
  </r>
  <r>
    <s v="OFF-PA-10001892"/>
    <x v="1"/>
    <s v="Paper"/>
    <s v="Rediform Wirebound &quot;Phone Memo&quot; Message Book, 11 x 5-3/4"/>
    <n v="23000"/>
    <n v="42"/>
    <n v="12"/>
    <n v="30"/>
  </r>
  <r>
    <s v="OFF-BI-10003364"/>
    <x v="1"/>
    <s v="Binders"/>
    <s v="Binding Machine Supplies"/>
    <n v="47000"/>
    <n v="75"/>
    <n v="16"/>
    <n v="59"/>
  </r>
  <r>
    <s v="OFF-LA-10003766"/>
    <x v="1"/>
    <s v="Labels"/>
    <s v="Self-Adhesive Removable Labels"/>
    <n v="7000"/>
    <n v="78"/>
    <n v="12"/>
    <n v="66"/>
  </r>
  <r>
    <s v="TEC-PH-10001061"/>
    <x v="2"/>
    <s v="Phones"/>
    <s v="Apple iPhone 5C"/>
    <n v="700000"/>
    <n v="39"/>
    <n v="12"/>
    <n v="27"/>
  </r>
  <r>
    <s v="OFF-AR-10003156"/>
    <x v="1"/>
    <s v="Art"/>
    <s v="50 Colored Long Pencils"/>
    <n v="11000"/>
    <n v="27"/>
    <n v="11"/>
    <n v="16"/>
  </r>
  <r>
    <s v="FUR-TA-10004086"/>
    <x v="0"/>
    <s v="Tables"/>
    <s v="KI Adjustable-Height Table"/>
    <n v="344000"/>
    <n v="30"/>
    <n v="16"/>
    <n v="14"/>
  </r>
  <r>
    <s v="OFF-ST-10001476"/>
    <x v="1"/>
    <s v="Storage"/>
    <s v="Steel Personal Filing/Posting Tote"/>
    <n v="86000"/>
    <n v="75"/>
    <n v="19"/>
    <n v="56"/>
  </r>
  <r>
    <s v="OFF-EN-10002831"/>
    <x v="1"/>
    <s v="Envelopes"/>
    <s v="Tyvek  Top-Opening Peel &amp; Seel  Envelopes, Gray"/>
    <n v="288000"/>
    <n v="76"/>
    <n v="8"/>
    <n v="68"/>
  </r>
  <r>
    <s v="OFF-AP-10003849"/>
    <x v="1"/>
    <s v="Appliances"/>
    <s v="Hoover Shoulder Vac Commercial Portable Vacuum"/>
    <n v="645000"/>
    <n v="37"/>
    <n v="7"/>
    <n v="30"/>
  </r>
  <r>
    <s v="FUR-FU-10001852"/>
    <x v="0"/>
    <s v="Furnishings"/>
    <s v="Eldon Regeneration Recycled Desk Accessories, Smoke"/>
    <n v="9000"/>
    <n v="63"/>
    <n v="17"/>
    <n v="46"/>
  </r>
  <r>
    <s v="OFF-AR-10003759"/>
    <x v="1"/>
    <s v="Art"/>
    <s v="Crayola Anti Dust Chalk, 12/Pack"/>
    <n v="4000"/>
    <n v="78"/>
    <n v="35"/>
    <n v="43"/>
  </r>
  <r>
    <s v="OFF-ST-10004337"/>
    <x v="1"/>
    <s v="Storage"/>
    <s v="SAFCO Commercial Wire Shelving, 72h"/>
    <n v="123000"/>
    <n v="47"/>
    <n v="9"/>
    <n v="38"/>
  </r>
  <r>
    <s v="FUR-CH-10002126"/>
    <x v="0"/>
    <s v="Chairs"/>
    <s v="Hon Deluxe Fabric Upholstered Stacking Chairs"/>
    <n v="196000"/>
    <n v="42"/>
    <n v="4"/>
    <n v="38"/>
  </r>
  <r>
    <s v="OFF-AR-10004042"/>
    <x v="1"/>
    <s v="Art"/>
    <s v="BOSTON Model 1800 Electric Pencil Sharpeners, Putty/Woodgrain"/>
    <n v="54000"/>
    <n v="75"/>
    <n v="5"/>
    <n v="70"/>
  </r>
  <r>
    <s v="TEC-PH-10004700"/>
    <x v="2"/>
    <s v="Phones"/>
    <s v="PowerGen Dual USB Car Charger"/>
    <n v="10000"/>
    <n v="68"/>
    <n v="14"/>
    <n v="54"/>
  </r>
  <r>
    <s v="FUR-FU-10004952"/>
    <x v="0"/>
    <s v="Furnishings"/>
    <s v="C-Line Cubicle Keepers Polyproplyene Holder w/Velcro Back, 8-1/2x11, 25/Bx"/>
    <n v="110000"/>
    <n v="69"/>
    <n v="11"/>
    <n v="58"/>
  </r>
  <r>
    <s v="OFF-PA-10002259"/>
    <x v="1"/>
    <s v="Paper"/>
    <s v="Geographics Note Cards, Blank, White, 8 1/2&quot; x 11&quot;"/>
    <n v="23000"/>
    <n v="47"/>
    <n v="4"/>
    <n v="43"/>
  </r>
  <r>
    <s v="OFF-BI-10002976"/>
    <x v="1"/>
    <s v="Binders"/>
    <s v="ACCOHIDE Binder by Acco"/>
    <n v="17000"/>
    <n v="48"/>
    <n v="13"/>
    <n v="35"/>
  </r>
  <r>
    <s v="OFF-BI-10000301"/>
    <x v="1"/>
    <s v="Binders"/>
    <s v="GBC Instant Report Kit"/>
    <n v="6000"/>
    <n v="62"/>
    <n v="34"/>
    <n v="28"/>
  </r>
  <r>
    <s v="OFF-BI-10003694"/>
    <x v="1"/>
    <s v="Binders"/>
    <s v="Avery 3 1/2&quot; Diskette Storage Pages, 10/Pack"/>
    <n v="51000"/>
    <n v="63"/>
    <n v="17"/>
    <n v="46"/>
  </r>
  <r>
    <s v="OFF-SU-10000381"/>
    <x v="1"/>
    <s v="Supplies"/>
    <s v="Acme Forged Steel Scissors with Black Enamel Handles"/>
    <n v="28000"/>
    <n v="59"/>
    <n v="17"/>
    <n v="42"/>
  </r>
  <r>
    <s v="OFF-LA-10004425"/>
    <x v="1"/>
    <s v="Labels"/>
    <s v="Staple-on labels"/>
    <n v="12000"/>
    <n v="57"/>
    <n v="12"/>
    <n v="45"/>
  </r>
  <r>
    <s v="FUR-CH-10001270"/>
    <x v="0"/>
    <s v="Chairs"/>
    <s v="Harbour Creations Steel Folding Chair"/>
    <n v="173000"/>
    <n v="40"/>
    <n v="15"/>
    <n v="25"/>
  </r>
  <r>
    <s v="TEC-AC-10003174"/>
    <x v="2"/>
    <s v="Accessories"/>
    <s v="Plantronics S12 Corded Telephone Headset System"/>
    <n v="259000"/>
    <n v="47"/>
    <n v="3"/>
    <n v="44"/>
  </r>
  <r>
    <s v="TEC-PH-10004539"/>
    <x v="2"/>
    <s v="Phones"/>
    <s v="Wireless Extenders zBoost YX545 SOHO Signal Booster"/>
    <n v="1323000"/>
    <n v="29"/>
    <n v="17"/>
    <n v="12"/>
  </r>
  <r>
    <s v="OFF-EN-10002504"/>
    <x v="1"/>
    <s v="Envelopes"/>
    <s v="Tyvek  Top-Opening Peel &amp; Seel Envelopes, Plain White"/>
    <n v="22000"/>
    <n v="35"/>
    <n v="7"/>
    <n v="28"/>
  </r>
  <r>
    <s v="OFF-BI-10004656"/>
    <x v="1"/>
    <s v="Binders"/>
    <s v="Peel &amp; Stick Add-On Corner Pockets"/>
    <n v="13000"/>
    <n v="64"/>
    <n v="12"/>
    <n v="52"/>
  </r>
  <r>
    <s v="OFF-PA-10001937"/>
    <x v="1"/>
    <s v="Paper"/>
    <s v="Xerox 21"/>
    <n v="16000"/>
    <n v="34"/>
    <n v="7"/>
    <n v="27"/>
  </r>
  <r>
    <s v="TEC-AC-10001990"/>
    <x v="2"/>
    <s v="Accessories"/>
    <s v="Kensington Orbit Wireless Mobile Trackball for PC and Mac"/>
    <n v="432000"/>
    <n v="75"/>
    <n v="23"/>
    <n v="52"/>
  </r>
  <r>
    <s v="TEC-PH-10002660"/>
    <x v="2"/>
    <s v="Phones"/>
    <s v="Nortel Networks T7316 E Nt8 B27"/>
    <n v="272000"/>
    <n v="76"/>
    <n v="7"/>
    <n v="69"/>
  </r>
  <r>
    <s v="OFF-ST-10004634"/>
    <x v="1"/>
    <s v="Storage"/>
    <s v="Personal Folder Holder, Ebony"/>
    <n v="12000"/>
    <n v="67"/>
    <n v="3"/>
    <n v="64"/>
  </r>
  <r>
    <s v="TEC-CO-10001046"/>
    <x v="2"/>
    <s v="Copiers"/>
    <s v="Canon Imageclass D680 Copier / Fax"/>
    <n v="840000"/>
    <n v="28"/>
    <n v="14"/>
    <n v="14"/>
  </r>
  <r>
    <s v="FUR-FU-10000076"/>
    <x v="0"/>
    <s v="Furnishings"/>
    <s v="24-Hour Round Wall Clock"/>
    <n v="48000"/>
    <n v="49"/>
    <n v="10"/>
    <n v="39"/>
  </r>
  <r>
    <s v="FUR-FU-10003691"/>
    <x v="0"/>
    <s v="Furnishings"/>
    <s v="Eldon Image Series Desk Accessories, Ebony"/>
    <n v="13000"/>
    <n v="49"/>
    <n v="16"/>
    <n v="33"/>
  </r>
  <r>
    <s v="TEC-PH-10003442"/>
    <x v="2"/>
    <s v="Phones"/>
    <s v="Samsung Replacement EH64AVFWE Premium Headset"/>
    <n v="22000"/>
    <n v="43"/>
    <n v="15"/>
    <n v="28"/>
  </r>
  <r>
    <s v="OFF-BI-10004519"/>
    <x v="1"/>
    <s v="Binders"/>
    <s v="GBC DocuBind P100 Manual Binding Machine"/>
    <n v="399000"/>
    <n v="25"/>
    <n v="8"/>
    <n v="17"/>
  </r>
  <r>
    <s v="OFF-EN-10004955"/>
    <x v="1"/>
    <s v="Envelopes"/>
    <s v="Fashion Color Clasp Envelopes"/>
    <n v="49000"/>
    <n v="59"/>
    <n v="15"/>
    <n v="44"/>
  </r>
  <r>
    <s v="FUR-TA-10004619"/>
    <x v="0"/>
    <s v="Tables"/>
    <s v="Hon Non-Folding Utility Tables"/>
    <n v="765000"/>
    <n v="59"/>
    <n v="13"/>
    <n v="46"/>
  </r>
  <r>
    <s v="OFF-AR-10002280"/>
    <x v="1"/>
    <s v="Art"/>
    <s v="Staples in misc. colors"/>
    <n v="39000"/>
    <n v="77"/>
    <n v="6"/>
    <n v="71"/>
  </r>
  <r>
    <s v="TEC-PH-10004165"/>
    <x v="2"/>
    <s v="Phones"/>
    <s v="Mitel MiVoice 5330e IP Phone"/>
    <n v="1100000"/>
    <n v="59"/>
    <n v="26"/>
    <n v="33"/>
  </r>
  <r>
    <s v="OFF-AR-10003958"/>
    <x v="1"/>
    <s v="Art"/>
    <s v="Newell 337"/>
    <n v="6000"/>
    <n v="32"/>
    <n v="2"/>
    <n v="30"/>
  </r>
  <r>
    <s v="OFF-BI-10001575"/>
    <x v="1"/>
    <s v="Binders"/>
    <s v="GBC Linen Binding Covers"/>
    <n v="28000"/>
    <n v="30"/>
    <n v="12"/>
    <n v="18"/>
  </r>
  <r>
    <s v="TEC-PH-10004586"/>
    <x v="2"/>
    <s v="Phones"/>
    <s v="Wilson SignalBoost 841262 DB PRO Amplifier Kit"/>
    <n v="864000"/>
    <n v="60"/>
    <n v="12"/>
    <n v="48"/>
  </r>
  <r>
    <s v="OFF-BI-10004236"/>
    <x v="1"/>
    <s v="Binders"/>
    <s v="XtraLife ClearVue Slant-D Ring Binder, White, 3&quot;"/>
    <n v="18000"/>
    <n v="77"/>
    <n v="27"/>
    <n v="50"/>
  </r>
  <r>
    <s v="OFF-AR-10000422"/>
    <x v="1"/>
    <s v="Art"/>
    <s v="Pencil and Crayon Sharpener"/>
    <n v="7000"/>
    <n v="67"/>
    <n v="9"/>
    <n v="58"/>
  </r>
  <r>
    <s v="OFF-PA-10002870"/>
    <x v="1"/>
    <s v="Paper"/>
    <s v="Ampad Phone Message Book, Recycled, 400 Message Capacity, 5 ¾” x 11”"/>
    <n v="13000"/>
    <n v="60"/>
    <n v="18"/>
    <n v="42"/>
  </r>
  <r>
    <s v="OFF-ST-10000563"/>
    <x v="1"/>
    <s v="Storage"/>
    <s v="Fellowes Bankers Box Stor/Drawer Steel Plus"/>
    <n v="103000"/>
    <n v="72"/>
    <n v="26"/>
    <n v="46"/>
  </r>
  <r>
    <s v="OFF-PA-10004621"/>
    <x v="1"/>
    <s v="Paper"/>
    <s v="Xerox 212"/>
    <n v="11000"/>
    <n v="41"/>
    <n v="9"/>
    <n v="32"/>
  </r>
  <r>
    <s v="OFF-AR-10004022"/>
    <x v="1"/>
    <s v="Art"/>
    <s v="Panasonic KP-380BK Classic Electric Pencil Sharpener"/>
    <n v="87000"/>
    <n v="26"/>
    <n v="6"/>
    <n v="20"/>
  </r>
  <r>
    <s v="TEC-AC-10004209"/>
    <x v="2"/>
    <s v="Accessories"/>
    <s v="Memorex Froggy Flash Drive 4 GB"/>
    <n v="33000"/>
    <n v="75"/>
    <n v="13"/>
    <n v="62"/>
  </r>
  <r>
    <s v="TEC-PH-10003505"/>
    <x v="2"/>
    <s v="Phones"/>
    <s v="Geemarc AmpliPOWER60"/>
    <n v="279000"/>
    <n v="46"/>
    <n v="21"/>
    <n v="25"/>
  </r>
  <r>
    <s v="OFF-LA-10000121"/>
    <x v="1"/>
    <s v="Labels"/>
    <s v="Avery 48"/>
    <n v="16000"/>
    <n v="45"/>
    <n v="12"/>
    <n v="33"/>
  </r>
  <r>
    <s v="OFF-BI-10002813"/>
    <x v="1"/>
    <s v="Binders"/>
    <s v="Avery Reinforcements for Hole-Punch Pages"/>
    <n v="3000"/>
    <n v="35"/>
    <n v="22"/>
    <n v="13"/>
  </r>
  <r>
    <s v="OFF-ST-10000617"/>
    <x v="1"/>
    <s v="Storage"/>
    <s v="Woodgrain Magazine Files by Perma"/>
    <n v="15000"/>
    <n v="28"/>
    <n v="12"/>
    <n v="16"/>
  </r>
  <r>
    <s v="OFF-AR-10004817"/>
    <x v="1"/>
    <s v="Art"/>
    <s v="Colorific Watercolor Pencils"/>
    <n v="16000"/>
    <n v="30"/>
    <n v="11"/>
    <n v="19"/>
  </r>
  <r>
    <s v="FUR-FU-10000397"/>
    <x v="0"/>
    <s v="Furnishings"/>
    <s v="Luxo Economy Swing Arm Lamp"/>
    <n v="40000"/>
    <n v="32"/>
    <n v="11"/>
    <n v="21"/>
  </r>
  <r>
    <s v="OFF-BI-10004970"/>
    <x v="1"/>
    <s v="Binders"/>
    <s v="ACCOHIDE 3-Ring Binder, Blue, 1&quot;"/>
    <n v="14000"/>
    <n v="44"/>
    <n v="26"/>
    <n v="18"/>
  </r>
  <r>
    <s v="OFF-SU-10001218"/>
    <x v="1"/>
    <s v="Supplies"/>
    <s v="Fiskars Softgrip Scissors"/>
    <n v="33000"/>
    <n v="27"/>
    <n v="17"/>
    <n v="10"/>
  </r>
  <r>
    <s v="OFF-AP-10004487"/>
    <x v="1"/>
    <s v="Appliances"/>
    <s v="Kensington 4 Outlet MasterPiece Compact Power Control Center"/>
    <n v="846000"/>
    <n v="61"/>
    <n v="15"/>
    <n v="46"/>
  </r>
  <r>
    <s v="OFF-ST-10001590"/>
    <x v="1"/>
    <s v="Storage"/>
    <s v="Tenex Personal Project File with Scoop Front Design, Black"/>
    <n v="27000"/>
    <n v="64"/>
    <n v="13"/>
    <n v="51"/>
  </r>
  <r>
    <s v="FUR-FU-10003664"/>
    <x v="0"/>
    <s v="Furnishings"/>
    <s v="Electrix Architect's Clamp-On Swing Arm Lamp, Black"/>
    <n v="573000"/>
    <n v="68"/>
    <n v="11"/>
    <n v="57"/>
  </r>
  <r>
    <s v="FUR-BO-10003433"/>
    <x v="0"/>
    <s v="Bookcases"/>
    <s v="Sauder Cornerstone Collection Library"/>
    <n v="62000"/>
    <n v="76"/>
    <n v="14"/>
    <n v="62"/>
  </r>
  <r>
    <s v="FUR-FU-10002554"/>
    <x v="0"/>
    <s v="Furnishings"/>
    <s v="Westinghouse Floor Lamp with Metal Mesh Shade, Black"/>
    <n v="24000"/>
    <n v="75"/>
    <n v="1"/>
    <n v="74"/>
  </r>
  <r>
    <s v="TEC-PH-10003437"/>
    <x v="2"/>
    <s v="Phones"/>
    <s v="Blue Parrot B250XT Professional Grade Wireless Bluetooth Headset with"/>
    <n v="420000"/>
    <n v="70"/>
    <n v="21"/>
    <n v="49"/>
  </r>
  <r>
    <s v="OFF-PA-10002986"/>
    <x v="1"/>
    <s v="Paper"/>
    <s v="Xerox 1898"/>
    <n v="47000"/>
    <n v="70"/>
    <n v="39"/>
    <n v="31"/>
  </r>
  <r>
    <s v="OFF-LA-10001404"/>
    <x v="1"/>
    <s v="Labels"/>
    <s v="Avery 517"/>
    <n v="4000"/>
    <n v="60"/>
    <n v="1"/>
    <n v="59"/>
  </r>
  <r>
    <s v="OFF-PA-10003072"/>
    <x v="1"/>
    <s v="Paper"/>
    <s v="Eureka Recycled Copy Paper 8 1/2&quot; x 11&quot;, Ream"/>
    <n v="39000"/>
    <n v="58"/>
    <n v="13"/>
    <n v="45"/>
  </r>
  <r>
    <s v="TEC-AC-10003116"/>
    <x v="2"/>
    <s v="Accessories"/>
    <s v="Memorex Froggy Flash Drive 8 GB"/>
    <n v="15000"/>
    <n v="32"/>
    <n v="20"/>
    <n v="12"/>
  </r>
  <r>
    <s v="OFF-AP-10004859"/>
    <x v="1"/>
    <s v="Appliances"/>
    <s v="Acco 6 Outlet Guardian Premium Surge Suppressor"/>
    <n v="73000"/>
    <n v="64"/>
    <n v="17"/>
    <n v="47"/>
  </r>
  <r>
    <s v="OFF-PA-10002659"/>
    <x v="1"/>
    <s v="Paper"/>
    <s v="Avoid Verbal Orders Carbonless Minifold Book"/>
    <n v="11000"/>
    <n v="42"/>
    <n v="20"/>
    <n v="22"/>
  </r>
  <r>
    <s v="OFF-BI-10004139"/>
    <x v="1"/>
    <s v="Binders"/>
    <s v="Fellowes Presentation Covers for Comb Binding Machines"/>
    <n v="18000"/>
    <n v="78"/>
    <n v="14"/>
    <n v="64"/>
  </r>
  <r>
    <s v="FUR-FU-10001867"/>
    <x v="0"/>
    <s v="Furnishings"/>
    <s v="Eldon Expressions Punched Metal &amp; Wood Desk Accessories, Pewter &amp; Cherry"/>
    <n v="52000"/>
    <n v="25"/>
    <n v="6"/>
    <n v="19"/>
  </r>
  <r>
    <s v="OFF-AR-10002818"/>
    <x v="1"/>
    <s v="Art"/>
    <s v="Panasonic KP-310 Heavy-Duty Electric Pencil Sharpener"/>
    <n v="88000"/>
    <n v="47"/>
    <n v="9"/>
    <n v="38"/>
  </r>
  <r>
    <s v="TEC-PH-10000347"/>
    <x v="2"/>
    <s v="Phones"/>
    <s v="Cush Cases Heavy Duty Rugged Cover Case for Samsung Galaxy S5 - Purple"/>
    <n v="3000"/>
    <n v="25"/>
    <n v="2"/>
    <n v="23"/>
  </r>
  <r>
    <s v="OFF-BI-10003684"/>
    <x v="1"/>
    <s v="Binders"/>
    <s v="Wilson Jones Legal Size Ring Binders"/>
    <n v="141000"/>
    <n v="53"/>
    <n v="35"/>
    <n v="18"/>
  </r>
  <r>
    <s v="OFF-ST-10002574"/>
    <x v="1"/>
    <s v="Storage"/>
    <s v="SAFCO Commercial Wire Shelving, Black"/>
    <n v="553000"/>
    <n v="74"/>
    <n v="21"/>
    <n v="53"/>
  </r>
  <r>
    <s v="FUR-FU-10003724"/>
    <x v="0"/>
    <s v="Furnishings"/>
    <s v="Westinghouse Clip-On Gooseneck Lamps"/>
    <n v="26000"/>
    <n v="43"/>
    <n v="14"/>
    <n v="29"/>
  </r>
  <r>
    <s v="FUR-FU-10004018"/>
    <x v="0"/>
    <s v="Furnishings"/>
    <s v="Tensor Computer Mounted Lamp"/>
    <n v="30000"/>
    <n v="70"/>
    <n v="15"/>
    <n v="55"/>
  </r>
  <r>
    <s v="TEC-MA-10002178"/>
    <x v="2"/>
    <s v="Machines"/>
    <s v="Cisco CP-7937G Unified IP Conference Station Phone"/>
    <n v="696000"/>
    <n v="34"/>
    <n v="4"/>
    <n v="30"/>
  </r>
  <r>
    <s v="OFF-AR-10000411"/>
    <x v="1"/>
    <s v="Art"/>
    <s v="Boston 16701 Slimline Battery Pencil Sharpener"/>
    <n v="48000"/>
    <n v="48"/>
    <n v="3"/>
    <n v="45"/>
  </r>
  <r>
    <s v="FUR-CH-10002880"/>
    <x v="0"/>
    <s v="Chairs"/>
    <s v="Global High-Back Leather Tilter, Burgundy"/>
    <n v="259000"/>
    <n v="74"/>
    <n v="30"/>
    <n v="44"/>
  </r>
  <r>
    <s v="OFF-ST-10000649"/>
    <x v="1"/>
    <s v="Storage"/>
    <s v="Hanging Personal Folder File"/>
    <n v="32000"/>
    <n v="40"/>
    <n v="15"/>
    <n v="25"/>
  </r>
  <r>
    <s v="TEC-PH-10003092"/>
    <x v="2"/>
    <s v="Phones"/>
    <s v="Motorola L804"/>
    <n v="184000"/>
    <n v="74"/>
    <n v="17"/>
    <n v="57"/>
  </r>
  <r>
    <s v="OFF-PA-10003641"/>
    <x v="1"/>
    <s v="Paper"/>
    <s v="Xerox 1909"/>
    <n v="80000"/>
    <n v="76"/>
    <n v="32"/>
    <n v="44"/>
  </r>
  <r>
    <s v="FUR-CH-10002961"/>
    <x v="0"/>
    <s v="Chairs"/>
    <s v="Leather Task Chair, Black"/>
    <n v="146000"/>
    <n v="53"/>
    <n v="13"/>
    <n v="40"/>
  </r>
  <r>
    <s v="TEC-AC-10004510"/>
    <x v="2"/>
    <s v="Accessories"/>
    <s v="Logitech Desktop MK120 Mouse and keyboard Combo"/>
    <n v="50000"/>
    <n v="43"/>
    <n v="19"/>
    <n v="24"/>
  </r>
  <r>
    <s v="OFF-LA-10002312"/>
    <x v="1"/>
    <s v="Labels"/>
    <s v="Avery 490"/>
    <n v="30000"/>
    <n v="59"/>
    <n v="6"/>
    <n v="53"/>
  </r>
  <r>
    <s v="FUR-TA-10003008"/>
    <x v="0"/>
    <s v="Tables"/>
    <s v="Lesro Round Back Collection Coffee Table, End Table"/>
    <n v="913000"/>
    <n v="28"/>
    <n v="12"/>
    <n v="16"/>
  </r>
  <r>
    <s v="OFF-AP-10003590"/>
    <x v="1"/>
    <s v="Appliances"/>
    <s v="Hoover WindTunnel Plus Canister Vacuum"/>
    <n v="1090000"/>
    <n v="51"/>
    <n v="6"/>
    <n v="45"/>
  </r>
  <r>
    <s v="OFF-ST-10002344"/>
    <x v="1"/>
    <s v="Storage"/>
    <s v="Carina 42&quot;Hx23 3/4&quot;W Media Storage Unit"/>
    <n v="81000"/>
    <n v="52"/>
    <n v="3"/>
    <n v="49"/>
  </r>
  <r>
    <s v="OFF-AR-10003514"/>
    <x v="1"/>
    <s v="Art"/>
    <s v="4009 Highlighters by Sanford"/>
    <n v="10000"/>
    <n v="47"/>
    <n v="20"/>
    <n v="27"/>
  </r>
  <r>
    <s v="FUR-TA-10002958"/>
    <x v="0"/>
    <s v="Tables"/>
    <s v="Bevis Oval Conference Table, Walnut"/>
    <n v="653000"/>
    <n v="68"/>
    <n v="22"/>
    <n v="46"/>
  </r>
  <r>
    <s v="OFF-BI-10000822"/>
    <x v="1"/>
    <s v="Binders"/>
    <s v="Acco PRESSTEX Data Binder with Storage Hooks, Light Blue, 9 1/2&quot; X 11&quot;"/>
    <n v="18000"/>
    <n v="33"/>
    <n v="17"/>
    <n v="16"/>
  </r>
  <r>
    <s v="TEC-PH-10003988"/>
    <x v="2"/>
    <s v="Phones"/>
    <s v="LF Elite 3D Dazzle Designer Hard Case Cover, Lf Stylus Pen and Wiper For Apple Iphone 5c Mini Lite"/>
    <n v="22000"/>
    <n v="33"/>
    <n v="16"/>
    <n v="17"/>
  </r>
  <r>
    <s v="FUR-TA-10002622"/>
    <x v="0"/>
    <s v="Tables"/>
    <s v="Bush Andora Conference Table, Maple/Graphite Gray Finish"/>
    <n v="206000"/>
    <n v="74"/>
    <n v="10"/>
    <n v="64"/>
  </r>
  <r>
    <s v="OFF-AR-10002240"/>
    <x v="1"/>
    <s v="Art"/>
    <s v="Panasonic KP-150 Electric Pencil Sharpener"/>
    <n v="76000"/>
    <n v="46"/>
    <n v="12"/>
    <n v="34"/>
  </r>
  <r>
    <s v="OFF-BI-10002867"/>
    <x v="1"/>
    <s v="Binders"/>
    <s v="GBC Recycled Regency Composition Covers"/>
    <n v="335000"/>
    <n v="62"/>
    <n v="22"/>
    <n v="40"/>
  </r>
  <r>
    <s v="TEC-AC-10000580"/>
    <x v="2"/>
    <s v="Accessories"/>
    <s v="Logitech G13 Programmable Gameboard with LCD Display"/>
    <n v="240000"/>
    <n v="50"/>
    <n v="3"/>
    <n v="47"/>
  </r>
  <r>
    <s v="TEC-PH-10002922"/>
    <x v="2"/>
    <s v="Phones"/>
    <s v="ShoreTel ShorePhone IP 230 VoIP phone"/>
    <n v="947000"/>
    <n v="65"/>
    <n v="19"/>
    <n v="46"/>
  </r>
  <r>
    <s v="OFF-PA-10000501"/>
    <x v="1"/>
    <s v="Paper"/>
    <s v="Petty Cash Envelope"/>
    <n v="87000"/>
    <n v="72"/>
    <n v="7"/>
    <n v="65"/>
  </r>
  <r>
    <s v="OFF-BI-10002949"/>
    <x v="1"/>
    <s v="Binders"/>
    <s v="Prestige Round Ring Binders"/>
    <n v="10000"/>
    <n v="76"/>
    <n v="12"/>
    <n v="64"/>
  </r>
  <r>
    <s v="OFF-BI-10001191"/>
    <x v="1"/>
    <s v="Binders"/>
    <s v="Canvas Sectional Post Binders"/>
    <n v="153000"/>
    <n v="69"/>
    <n v="21"/>
    <n v="48"/>
  </r>
  <r>
    <s v="OFF-PA-10003673"/>
    <x v="1"/>
    <s v="Paper"/>
    <s v="Strathmore Photo Mount Cards"/>
    <n v="34000"/>
    <n v="32"/>
    <n v="18"/>
    <n v="14"/>
  </r>
  <r>
    <s v="OFF-PA-10001639"/>
    <x v="1"/>
    <s v="Paper"/>
    <s v="Xerox 203"/>
    <n v="32000"/>
    <n v="67"/>
    <n v="16"/>
    <n v="51"/>
  </r>
  <r>
    <s v="TEC-AC-10004975"/>
    <x v="2"/>
    <s v="Accessories"/>
    <s v="Plantronics Audio 995 Wireless Stereo Headset"/>
    <n v="264000"/>
    <n v="60"/>
    <n v="14"/>
    <n v="46"/>
  </r>
  <r>
    <s v="OFF-BI-10004364"/>
    <x v="1"/>
    <s v="Binders"/>
    <s v="Storex Dura Pro Binders"/>
    <n v="30000"/>
    <n v="41"/>
    <n v="13"/>
    <n v="28"/>
  </r>
  <r>
    <s v="OFF-BI-10001510"/>
    <x v="1"/>
    <s v="Binders"/>
    <s v="Deluxe Heavy-Duty Vinyl Round Ring Binder"/>
    <n v="37000"/>
    <n v="69"/>
    <n v="15"/>
    <n v="54"/>
  </r>
  <r>
    <s v="OFF-PA-10002713"/>
    <x v="1"/>
    <s v="Paper"/>
    <s v="Adams Phone Message Book, 200 Message Capacity, 8 1/16” x 11”"/>
    <n v="14000"/>
    <n v="38"/>
    <n v="9"/>
    <n v="29"/>
  </r>
  <r>
    <s v="OFF-ST-10004804"/>
    <x v="1"/>
    <s v="Storage"/>
    <s v="Belkin 19&quot; Vented Equipment Shelf, Black"/>
    <n v="165000"/>
    <n v="77"/>
    <n v="16"/>
    <n v="61"/>
  </r>
  <r>
    <s v="OFF-BI-10004876"/>
    <x v="1"/>
    <s v="Binders"/>
    <s v="Wilson Jones Suede Grain Vinyl Binders"/>
    <n v="3000"/>
    <n v="72"/>
    <n v="8"/>
    <n v="64"/>
  </r>
  <r>
    <s v="TEC-PH-10004348"/>
    <x v="2"/>
    <s v="Phones"/>
    <s v="OtterBox Defender Series Case - iPhone 5c"/>
    <n v="89000"/>
    <n v="29"/>
    <n v="5"/>
    <n v="24"/>
  </r>
  <r>
    <s v="OFF-BI-10004352"/>
    <x v="1"/>
    <s v="Binders"/>
    <s v="Wilson Jones DublLock D-Ring Binders"/>
    <n v="3000"/>
    <n v="41"/>
    <n v="1"/>
    <n v="40"/>
  </r>
  <r>
    <s v="OFF-PA-10001685"/>
    <x v="1"/>
    <s v="Paper"/>
    <s v="Easy-staple paper"/>
    <n v="71000"/>
    <n v="39"/>
    <n v="25"/>
    <n v="14"/>
  </r>
  <r>
    <s v="OFF-BI-10000977"/>
    <x v="1"/>
    <s v="Binders"/>
    <s v="Ibico Plastic Spiral Binding Combs"/>
    <n v="92000"/>
    <n v="71"/>
    <n v="6"/>
    <n v="65"/>
  </r>
  <r>
    <s v="FUR-FU-10001473"/>
    <x v="0"/>
    <s v="Furnishings"/>
    <s v="DAX Wood Document Frame"/>
    <n v="28000"/>
    <n v="44"/>
    <n v="32"/>
    <n v="12"/>
  </r>
  <r>
    <s v="OFF-BI-10001765"/>
    <x v="1"/>
    <s v="Binders"/>
    <s v="Wilson Jones Heavy-Duty Casebound Ring Binders with Metal Hinges"/>
    <n v="56000"/>
    <n v="60"/>
    <n v="13"/>
    <n v="47"/>
  </r>
  <r>
    <s v="TEC-AC-10004571"/>
    <x v="2"/>
    <s v="Accessories"/>
    <s v="Logitech G700s Rechargeable Gaming Mouse"/>
    <n v="160000"/>
    <n v="38"/>
    <n v="6"/>
    <n v="32"/>
  </r>
  <r>
    <s v="FUR-CH-10000847"/>
    <x v="0"/>
    <s v="Chairs"/>
    <s v="Global Executive Mid-Back Manager's Chair"/>
    <n v="873000"/>
    <n v="77"/>
    <n v="15"/>
    <n v="62"/>
  </r>
  <r>
    <s v="OFF-AR-10000634"/>
    <x v="1"/>
    <s v="Art"/>
    <s v="Newell 320"/>
    <n v="7000"/>
    <n v="56"/>
    <n v="8"/>
    <n v="48"/>
  </r>
  <r>
    <s v="FUR-FU-10004270"/>
    <x v="0"/>
    <s v="Furnishings"/>
    <s v="Eldon Image Series Desk Accessories, Burgundy"/>
    <n v="7000"/>
    <n v="67"/>
    <n v="29"/>
    <n v="38"/>
  </r>
  <r>
    <s v="OFF-AR-10003770"/>
    <x v="1"/>
    <s v="Art"/>
    <s v="Newell 340"/>
    <n v="18000"/>
    <n v="60"/>
    <n v="9"/>
    <n v="51"/>
  </r>
  <r>
    <s v="OFF-LA-10003121"/>
    <x v="1"/>
    <s v="Labels"/>
    <s v="Avery 506"/>
    <n v="29000"/>
    <n v="37"/>
    <n v="7"/>
    <n v="30"/>
  </r>
  <r>
    <s v="OFF-PA-10002262"/>
    <x v="1"/>
    <s v="Paper"/>
    <s v="Xerox 192"/>
    <n v="26000"/>
    <n v="42"/>
    <n v="13"/>
    <n v="29"/>
  </r>
  <r>
    <s v="TEC-AC-10000865"/>
    <x v="2"/>
    <s v="Accessories"/>
    <s v="WD My Passport Ultra 500GB Portable External Hard Drive"/>
    <n v="177000"/>
    <n v="50"/>
    <n v="6"/>
    <n v="44"/>
  </r>
  <r>
    <s v="OFF-FA-10003021"/>
    <x v="1"/>
    <s v="Fasteners"/>
    <s v="Staples"/>
    <n v="4000"/>
    <n v="68"/>
    <n v="7"/>
    <n v="61"/>
  </r>
  <r>
    <s v="TEC-PH-10003580"/>
    <x v="2"/>
    <s v="Phones"/>
    <s v="Cisco IP Phone 7961G-GE VoIP phone"/>
    <n v="1213000"/>
    <n v="70"/>
    <n v="13"/>
    <n v="57"/>
  </r>
  <r>
    <s v="OFF-LA-10000452"/>
    <x v="1"/>
    <s v="Labels"/>
    <s v="Avery 488"/>
    <n v="6000"/>
    <n v="35"/>
    <n v="9"/>
    <n v="26"/>
  </r>
  <r>
    <s v="OFF-PA-10001838"/>
    <x v="1"/>
    <s v="Paper"/>
    <s v="Adams Telephone Message Book W/Dividers/Space For Phone Numbers, 5 1/4&quot;X8 1/2&quot;, 300/Messages"/>
    <n v="6000"/>
    <n v="75"/>
    <n v="19"/>
    <n v="56"/>
  </r>
  <r>
    <s v="FUR-FU-10002885"/>
    <x v="0"/>
    <s v="Furnishings"/>
    <s v="Magna Visual Magnetic Picture Hangers"/>
    <n v="10000"/>
    <n v="64"/>
    <n v="4"/>
    <n v="60"/>
  </r>
  <r>
    <s v="OFF-BI-10003981"/>
    <x v="1"/>
    <s v="Binders"/>
    <s v="Avery Durable Plastic 1&quot; Binders"/>
    <n v="19000"/>
    <n v="73"/>
    <n v="5"/>
    <n v="68"/>
  </r>
  <r>
    <s v="OFF-PA-10002749"/>
    <x v="1"/>
    <s v="Paper"/>
    <s v="Wirebound Message Books, 5-1/2 x 4 Forms, 2 or 4 Forms per Page"/>
    <n v="17000"/>
    <n v="72"/>
    <n v="3"/>
    <n v="69"/>
  </r>
  <r>
    <s v="TEC-PH-10001300"/>
    <x v="2"/>
    <s v="Phones"/>
    <s v="iKross Bluetooth Portable Keyboard + Cell Phone Stand Holder + Brush for Apple iPhone 5S 5C 5, 4S 4"/>
    <n v="34000"/>
    <n v="71"/>
    <n v="8"/>
    <n v="63"/>
  </r>
  <r>
    <s v="OFF-AR-10001868"/>
    <x v="1"/>
    <s v="Art"/>
    <s v="Prang Dustless Chalk Sticks"/>
    <n v="7000"/>
    <n v="31"/>
    <n v="15"/>
    <n v="16"/>
  </r>
  <r>
    <s v="OFF-BI-10003708"/>
    <x v="1"/>
    <s v="Binders"/>
    <s v="Acco Four Pocket Poly Ring Binder with Label Holder, Smoke, 1&quot;"/>
    <n v="18000"/>
    <n v="65"/>
    <n v="3"/>
    <n v="62"/>
  </r>
  <r>
    <s v="TEC-MA-10004458"/>
    <x v="2"/>
    <s v="Machines"/>
    <s v="Lexmark X 9575 Professional All-in-One Color Printer"/>
    <n v="396000"/>
    <n v="41"/>
    <n v="4"/>
    <n v="37"/>
  </r>
  <r>
    <s v="OFF-BI-10004965"/>
    <x v="1"/>
    <s v="Binders"/>
    <s v="Ibico Covers for Plastic or Wire Binding Elements"/>
    <n v="35000"/>
    <n v="75"/>
    <n v="6"/>
    <n v="69"/>
  </r>
  <r>
    <s v="OFF-AR-10002135"/>
    <x v="1"/>
    <s v="Art"/>
    <s v="Boston Heavy-Duty Trimline Electric Pencil Sharpeners"/>
    <n v="386000"/>
    <n v="41"/>
    <n v="15"/>
    <n v="26"/>
  </r>
  <r>
    <s v="OFF-ST-10002276"/>
    <x v="1"/>
    <s v="Storage"/>
    <s v="Safco Steel Mobile File Cart"/>
    <n v="201000"/>
    <n v="32"/>
    <n v="5"/>
    <n v="27"/>
  </r>
  <r>
    <s v="FUR-TA-10004256"/>
    <x v="0"/>
    <s v="Tables"/>
    <s v="Bretford “Just In Time” Height-Adjustable Multi-Task Work Tables"/>
    <n v="1670000"/>
    <n v="26"/>
    <n v="10"/>
    <n v="16"/>
  </r>
  <r>
    <s v="OFF-AR-10001419"/>
    <x v="1"/>
    <s v="Art"/>
    <s v="Newell 325"/>
    <n v="17000"/>
    <n v="34"/>
    <n v="17"/>
    <n v="17"/>
  </r>
  <r>
    <s v="OFF-AR-10002221"/>
    <x v="1"/>
    <s v="Art"/>
    <s v="12 Colored Short Pencils"/>
    <n v="5000"/>
    <n v="64"/>
    <n v="5"/>
    <n v="59"/>
  </r>
  <r>
    <s v="OFF-FA-10004968"/>
    <x v="1"/>
    <s v="Fasteners"/>
    <s v="Rubber Band Ball"/>
    <n v="27000"/>
    <n v="25"/>
    <n v="14"/>
    <n v="11"/>
  </r>
  <r>
    <s v="OFF-PA-10001125"/>
    <x v="1"/>
    <s v="Paper"/>
    <s v="Xerox 1988"/>
    <n v="75000"/>
    <n v="53"/>
    <n v="13"/>
    <n v="40"/>
  </r>
  <r>
    <s v="OFF-ST-10000344"/>
    <x v="1"/>
    <s v="Storage"/>
    <s v="Neat Ideas Personal Hanging Folder Files, Black"/>
    <n v="11000"/>
    <n v="45"/>
    <n v="11"/>
    <n v="34"/>
  </r>
  <r>
    <s v="OFF-ST-10003324"/>
    <x v="1"/>
    <s v="Storage"/>
    <s v="Belkin OmniView SE Rackmount Kit"/>
    <n v="213000"/>
    <n v="71"/>
    <n v="7"/>
    <n v="64"/>
  </r>
  <r>
    <s v="OFF-ST-10000419"/>
    <x v="1"/>
    <s v="Storage"/>
    <s v="Rogers Jumbo File, Granite"/>
    <n v="41000"/>
    <n v="47"/>
    <n v="16"/>
    <n v="31"/>
  </r>
  <r>
    <s v="TEC-PH-10000439"/>
    <x v="2"/>
    <s v="Phones"/>
    <s v="GE DSL Phone Line Filter"/>
    <n v="40000"/>
    <n v="59"/>
    <n v="7"/>
    <n v="52"/>
  </r>
  <r>
    <s v="FUR-FU-10003981"/>
    <x v="0"/>
    <s v="Furnishings"/>
    <s v="Eldon Wave Desk Accessories"/>
    <n v="9000"/>
    <n v="55"/>
    <n v="8"/>
    <n v="47"/>
  </r>
  <r>
    <s v="OFF-BI-10004230"/>
    <x v="1"/>
    <s v="Binders"/>
    <s v="GBC Recycled Grain Textured Covers"/>
    <n v="83000"/>
    <n v="69"/>
    <n v="9"/>
    <n v="60"/>
  </r>
  <r>
    <s v="OFF-PA-10000994"/>
    <x v="1"/>
    <s v="Paper"/>
    <s v="Xerox 1915"/>
    <n v="336000"/>
    <n v="39"/>
    <n v="8"/>
    <n v="31"/>
  </r>
  <r>
    <s v="OFF-AP-10004868"/>
    <x v="1"/>
    <s v="Appliances"/>
    <s v="Hoover Commercial Soft Guard Upright Vacuum And Disposable Filtration Bags"/>
    <n v="10000"/>
    <n v="51"/>
    <n v="17"/>
    <n v="34"/>
  </r>
  <r>
    <s v="OFF-PA-10000806"/>
    <x v="1"/>
    <s v="Paper"/>
    <s v="Xerox 1934"/>
    <n v="112000"/>
    <n v="40"/>
    <n v="9"/>
    <n v="31"/>
  </r>
  <r>
    <s v="OFF-LA-10002195"/>
    <x v="1"/>
    <s v="Labels"/>
    <s v="Avery 481"/>
    <n v="22000"/>
    <n v="60"/>
    <n v="11"/>
    <n v="49"/>
  </r>
  <r>
    <s v="OFF-AR-10001315"/>
    <x v="1"/>
    <s v="Art"/>
    <s v="Newell 310"/>
    <n v="6000"/>
    <n v="67"/>
    <n v="21"/>
    <n v="46"/>
  </r>
  <r>
    <s v="OFF-EN-10003134"/>
    <x v="1"/>
    <s v="Envelopes"/>
    <s v="Staple envelope"/>
    <n v="10000"/>
    <n v="35"/>
    <n v="24"/>
    <n v="11"/>
  </r>
  <r>
    <s v="FUR-TA-10001039"/>
    <x v="0"/>
    <s v="Tables"/>
    <s v="KI Adjustable-Height Table"/>
    <n v="172000"/>
    <n v="26"/>
    <n v="24"/>
    <n v="2"/>
  </r>
  <r>
    <s v="OFF-LA-10001641"/>
    <x v="1"/>
    <s v="Labels"/>
    <s v="Avery 518"/>
    <n v="19000"/>
    <n v="56"/>
    <n v="16"/>
    <n v="40"/>
  </r>
  <r>
    <s v="OFF-PA-10004000"/>
    <x v="1"/>
    <s v="Paper"/>
    <s v="While You Were Out Pads, 50 per Pad, 4 x 5 1/4, Green Cycle"/>
    <n v="12000"/>
    <n v="68"/>
    <n v="6"/>
    <n v="62"/>
  </r>
  <r>
    <s v="OFF-ST-10001370"/>
    <x v="1"/>
    <s v="Storage"/>
    <s v="Sensible Storage WireTech Storage Systems"/>
    <n v="355000"/>
    <n v="28"/>
    <n v="12"/>
    <n v="16"/>
  </r>
  <r>
    <s v="TEC-AC-10003038"/>
    <x v="2"/>
    <s v="Accessories"/>
    <s v="Kingston Digital DataTraveler 16GB USB 2.0"/>
    <n v="22000"/>
    <n v="75"/>
    <n v="26"/>
    <n v="49"/>
  </r>
  <r>
    <s v="OFF-PA-10000357"/>
    <x v="1"/>
    <s v="Paper"/>
    <s v="White Dual Perf Computer Printout Paper, 2700 Sheets, 1 Part, Heavyweight, 20 lbs., 14 7/8 x 11"/>
    <n v="123000"/>
    <n v="43"/>
    <n v="35"/>
    <n v="8"/>
  </r>
  <r>
    <s v="OFF-AR-10003504"/>
    <x v="1"/>
    <s v="Art"/>
    <s v="Newell 347"/>
    <n v="13000"/>
    <n v="53"/>
    <n v="27"/>
    <n v="26"/>
  </r>
  <r>
    <s v="TEC-PH-10000169"/>
    <x v="2"/>
    <s v="Phones"/>
    <s v="ARKON Windshield Dashboard Air Vent Car Mount Holder"/>
    <n v="41000"/>
    <n v="56"/>
    <n v="6"/>
    <n v="50"/>
  </r>
  <r>
    <s v="OFF-ST-10002406"/>
    <x v="1"/>
    <s v="Storage"/>
    <s v="Pizazz Global Quick File"/>
    <n v="24000"/>
    <n v="27"/>
    <n v="8"/>
    <n v="19"/>
  </r>
  <r>
    <s v="OFF-PA-10001526"/>
    <x v="1"/>
    <s v="Paper"/>
    <s v="Xerox 1949"/>
    <n v="5000"/>
    <n v="76"/>
    <n v="15"/>
    <n v="61"/>
  </r>
  <r>
    <s v="OFF-AP-10004336"/>
    <x v="1"/>
    <s v="Appliances"/>
    <s v="Conquest 14 Commercial Heavy-Duty Upright Vacuum, Collection System, Accessory Kit"/>
    <n v="171000"/>
    <n v="37"/>
    <n v="3"/>
    <n v="34"/>
  </r>
  <r>
    <s v="OFF-AR-10001221"/>
    <x v="1"/>
    <s v="Art"/>
    <s v="Dixon Ticonderoga Erasable Colored Pencil Set, 12-Color"/>
    <n v="34000"/>
    <n v="42"/>
    <n v="7"/>
    <n v="35"/>
  </r>
  <r>
    <s v="TEC-PH-10004830"/>
    <x v="2"/>
    <s v="Phones"/>
    <s v="Pyle PRT45 Retro Home Telephone"/>
    <n v="202000"/>
    <n v="28"/>
    <n v="4"/>
    <n v="24"/>
  </r>
  <r>
    <s v="OFF-PA-10004519"/>
    <x v="1"/>
    <s v="Paper"/>
    <s v="Spiral Phone Message Books with Labels by Adams"/>
    <n v="14000"/>
    <n v="76"/>
    <n v="13"/>
    <n v="63"/>
  </r>
  <r>
    <s v="FUR-BO-10000362"/>
    <x v="0"/>
    <s v="Bookcases"/>
    <s v="Sauder Inglewood Library Bookcases"/>
    <n v="360000"/>
    <n v="57"/>
    <n v="5"/>
    <n v="52"/>
  </r>
  <r>
    <s v="FUR-CH-10004540"/>
    <x v="0"/>
    <s v="Chairs"/>
    <s v="Global Chrome Stack Chair"/>
    <n v="48000"/>
    <n v="74"/>
    <n v="19"/>
    <n v="55"/>
  </r>
  <r>
    <s v="OFF-PA-10000308"/>
    <x v="1"/>
    <s v="Paper"/>
    <s v="Xerox 1901"/>
    <n v="17000"/>
    <n v="26"/>
    <n v="4"/>
    <n v="22"/>
  </r>
  <r>
    <s v="FUR-FU-10001488"/>
    <x v="0"/>
    <s v="Furnishings"/>
    <s v="Tenex 46&quot; x 60&quot; Computer Anti-Static Chairmat, Rectangular Shaped"/>
    <n v="212000"/>
    <n v="58"/>
    <n v="5"/>
    <n v="53"/>
  </r>
  <r>
    <s v="OFF-AR-10003251"/>
    <x v="1"/>
    <s v="Art"/>
    <s v="Prang Drawing Pencil Set"/>
    <n v="7000"/>
    <n v="38"/>
    <n v="11"/>
    <n v="27"/>
  </r>
  <r>
    <s v="OFF-AR-10001044"/>
    <x v="1"/>
    <s v="Art"/>
    <s v="BOSTON Ranger #55 Pencil Sharpener, Black"/>
    <n v="156000"/>
    <n v="51"/>
    <n v="9"/>
    <n v="42"/>
  </r>
  <r>
    <s v="TEC-AC-10004855"/>
    <x v="2"/>
    <s v="Accessories"/>
    <s v="V7 USB Numeric Keypad"/>
    <n v="84000"/>
    <n v="32"/>
    <n v="11"/>
    <n v="21"/>
  </r>
  <r>
    <s v="OFF-LA-10002787"/>
    <x v="1"/>
    <s v="Labels"/>
    <s v="Avery 480"/>
    <n v="4000"/>
    <n v="30"/>
    <n v="12"/>
    <n v="18"/>
  </r>
  <r>
    <s v="OFF-ST-10000352"/>
    <x v="1"/>
    <s v="Storage"/>
    <s v="Acco Perma 2700 Stacking Storage Drawers"/>
    <n v="60000"/>
    <n v="41"/>
    <n v="3"/>
    <n v="38"/>
  </r>
  <r>
    <s v="FUR-FU-10002937"/>
    <x v="0"/>
    <s v="Furnishings"/>
    <s v="GE 48&quot; Fluorescent Tube, Cool White Energy Saver, 34 Watts, 30/Box"/>
    <n v="199000"/>
    <n v="56"/>
    <n v="8"/>
    <n v="48"/>
  </r>
  <r>
    <s v="FUR-FU-10004415"/>
    <x v="0"/>
    <s v="Furnishings"/>
    <s v="Stacking Tray, Side-Loading, Legal, Smoke"/>
    <n v="18000"/>
    <n v="56"/>
    <n v="7"/>
    <n v="49"/>
  </r>
  <r>
    <s v="OFF-ST-10002011"/>
    <x v="1"/>
    <s v="Storage"/>
    <s v="Smead Adjustable Mobile File Trolley with Lockable Top"/>
    <n v="1007000"/>
    <n v="63"/>
    <n v="10"/>
    <n v="53"/>
  </r>
  <r>
    <s v="OFF-PA-10002689"/>
    <x v="1"/>
    <s v="Paper"/>
    <s v="Weyerhaeuser First Choice Laser/Copy Paper (20Lb. and 88 Bright)"/>
    <n v="20000"/>
    <n v="50"/>
    <n v="3"/>
    <n v="47"/>
  </r>
  <r>
    <s v="OFF-ST-10000142"/>
    <x v="1"/>
    <s v="Storage"/>
    <s v="Deluxe Rollaway Locking File with Drawer"/>
    <n v="1248000"/>
    <n v="53"/>
    <n v="11"/>
    <n v="42"/>
  </r>
  <r>
    <s v="OFF-BI-10004224"/>
    <x v="1"/>
    <s v="Binders"/>
    <s v="Catalog Binders with Expanding Posts"/>
    <n v="122000"/>
    <n v="77"/>
    <n v="16"/>
    <n v="61"/>
  </r>
  <r>
    <s v="OFF-PA-10004475"/>
    <x v="1"/>
    <s v="Paper"/>
    <s v="Xerox 1940"/>
    <n v="110000"/>
    <n v="27"/>
    <n v="6"/>
    <n v="21"/>
  </r>
  <r>
    <s v="TEC-PH-10004922"/>
    <x v="2"/>
    <s v="Phones"/>
    <s v="RCA Visys Integrated PBX 8-Line Router"/>
    <n v="161000"/>
    <n v="46"/>
    <n v="9"/>
    <n v="37"/>
  </r>
  <r>
    <s v="OFF-BI-10004330"/>
    <x v="1"/>
    <s v="Binders"/>
    <s v="GBC Velobind Prepunched Cover Sets, Regency Series"/>
    <n v="89000"/>
    <n v="68"/>
    <n v="20"/>
    <n v="48"/>
  </r>
  <r>
    <s v="TEC-PH-10002549"/>
    <x v="2"/>
    <s v="Phones"/>
    <s v="Polycom SoundPoint IP 450 VoIP phone"/>
    <n v="678000"/>
    <n v="48"/>
    <n v="9"/>
    <n v="39"/>
  </r>
  <r>
    <s v="FUR-TA-10001889"/>
    <x v="0"/>
    <s v="Tables"/>
    <s v="Bush Advantage Collection Racetrack Conference Table"/>
    <n v="1019000"/>
    <n v="70"/>
    <n v="15"/>
    <n v="55"/>
  </r>
  <r>
    <s v="TEC-PH-10002185"/>
    <x v="2"/>
    <s v="Phones"/>
    <s v="QVS USB Car Charger 2-Port 2.1Amp for iPod/iPhone/iPad/iPad 2/iPad 3"/>
    <n v="17000"/>
    <n v="54"/>
    <n v="3"/>
    <n v="51"/>
  </r>
  <r>
    <s v="TEC-AC-10001013"/>
    <x v="2"/>
    <s v="Accessories"/>
    <s v="Logitech ClearChat Comfort/USB Headset H390"/>
    <n v="59000"/>
    <n v="70"/>
    <n v="11"/>
    <n v="59"/>
  </r>
  <r>
    <s v="TEC-PH-10002726"/>
    <x v="2"/>
    <s v="Phones"/>
    <s v="netTALK DUO VoIP Telephone Service"/>
    <n v="168000"/>
    <n v="64"/>
    <n v="4"/>
    <n v="60"/>
  </r>
  <r>
    <s v="OFF-LA-10003930"/>
    <x v="1"/>
    <s v="Labels"/>
    <s v="Dot Matrix Printer Tape Reel Labels, White, 5000/Box"/>
    <n v="197000"/>
    <n v="61"/>
    <n v="12"/>
    <n v="49"/>
  </r>
  <r>
    <s v="FUR-FU-10003535"/>
    <x v="0"/>
    <s v="Furnishings"/>
    <s v="Howard Miller Distant Time Traveler Alarm Clock"/>
    <n v="22000"/>
    <n v="58"/>
    <n v="16"/>
    <n v="42"/>
  </r>
  <r>
    <s v="FUR-FU-10002597"/>
    <x v="0"/>
    <s v="Furnishings"/>
    <s v="C-Line Magnetic Cubicle Keepers, Clear Polypropylene"/>
    <n v="15000"/>
    <n v="76"/>
    <n v="21"/>
    <n v="55"/>
  </r>
  <r>
    <s v="OFF-AP-10002495"/>
    <x v="1"/>
    <s v="Appliances"/>
    <s v="Acco Smartsocket Table Surge Protector, 6 Color-Coded Adapter Outlets"/>
    <n v="100000"/>
    <n v="64"/>
    <n v="5"/>
    <n v="59"/>
  </r>
  <r>
    <s v="OFF-PA-10000788"/>
    <x v="1"/>
    <s v="Paper"/>
    <s v="Xerox 210"/>
    <n v="11000"/>
    <n v="52"/>
    <n v="13"/>
    <n v="39"/>
  </r>
  <r>
    <s v="OFF-PA-10000575"/>
    <x v="1"/>
    <s v="Paper"/>
    <s v="Wirebound Message Books, Four 2 3/4 x 5 White Forms per Page"/>
    <n v="34000"/>
    <n v="25"/>
    <n v="29"/>
    <n v="-4"/>
  </r>
  <r>
    <s v="FUR-FU-10004020"/>
    <x v="0"/>
    <s v="Furnishings"/>
    <s v="Advantus Panel Wall Acrylic Frame"/>
    <n v="22000"/>
    <n v="56"/>
    <n v="13"/>
    <n v="43"/>
  </r>
  <r>
    <s v="TEC-AC-10003133"/>
    <x v="2"/>
    <s v="Accessories"/>
    <s v="Memorex Mini Travel Drive 4 GB USB 2.0 Flash Drive"/>
    <n v="14000"/>
    <n v="53"/>
    <n v="2"/>
    <n v="51"/>
  </r>
  <r>
    <s v="TEC-AC-10002006"/>
    <x v="2"/>
    <s v="Accessories"/>
    <s v="Memorex Micro Travel Drive 16 GB"/>
    <n v="64000"/>
    <n v="34"/>
    <n v="25"/>
    <n v="9"/>
  </r>
  <r>
    <s v="OFF-AP-10000240"/>
    <x v="1"/>
    <s v="Appliances"/>
    <s v="Belkin F9G930V10-GRY 9 Outlet Surge"/>
    <n v="107000"/>
    <n v="77"/>
    <n v="12"/>
    <n v="65"/>
  </r>
  <r>
    <s v="OFF-FA-10001843"/>
    <x v="1"/>
    <s v="Fasteners"/>
    <s v="Staples"/>
    <n v="13000"/>
    <n v="36"/>
    <n v="11"/>
    <n v="25"/>
  </r>
  <r>
    <s v="OFF-BI-10003676"/>
    <x v="1"/>
    <s v="Binders"/>
    <s v="GBC Standard Recycled Report Covers, Clear Plastic Sheets"/>
    <n v="10000"/>
    <n v="53"/>
    <n v="37"/>
    <n v="16"/>
  </r>
  <r>
    <s v="OFF-LA-10003077"/>
    <x v="1"/>
    <s v="Labels"/>
    <s v="Avery 500"/>
    <n v="44000"/>
    <n v="36"/>
    <n v="6"/>
    <n v="30"/>
  </r>
  <r>
    <s v="OFF-PA-10004405"/>
    <x v="1"/>
    <s v="Paper"/>
    <s v="Rediform Voice Mail Log Books"/>
    <n v="15000"/>
    <n v="77"/>
    <n v="11"/>
    <n v="66"/>
  </r>
  <r>
    <s v="FUR-BO-10003965"/>
    <x v="0"/>
    <s v="Bookcases"/>
    <s v="O'Sullivan Manor Hill 2-Door Library in Brianna Oak"/>
    <n v="308000"/>
    <n v="27"/>
    <n v="9"/>
    <n v="18"/>
  </r>
  <r>
    <s v="OFF-AP-10000828"/>
    <x v="1"/>
    <s v="Appliances"/>
    <s v="Avanti 4.4 Cu. Ft. Refrigerator"/>
    <n v="435000"/>
    <n v="41"/>
    <n v="14"/>
    <n v="27"/>
  </r>
  <r>
    <s v="FUR-TA-10001307"/>
    <x v="0"/>
    <s v="Tables"/>
    <s v="SAFCO PlanMaster Heigh-Adjustable Drafting Table Base, 43w x 30d x 30-37h, Black"/>
    <n v="1049000"/>
    <n v="55"/>
    <n v="8"/>
    <n v="47"/>
  </r>
  <r>
    <s v="TEC-AC-10003063"/>
    <x v="2"/>
    <s v="Accessories"/>
    <s v="Micro Innovations USB RF Wireless Keyboard with Mouse"/>
    <n v="100000"/>
    <n v="59"/>
    <n v="12"/>
    <n v="47"/>
  </r>
  <r>
    <s v="OFF-PA-10001457"/>
    <x v="1"/>
    <s v="Paper"/>
    <s v="White GlueTop Scratch Pads"/>
    <n v="97000"/>
    <n v="74"/>
    <n v="14"/>
    <n v="60"/>
  </r>
  <r>
    <s v="OFF-ST-10000689"/>
    <x v="1"/>
    <s v="Storage"/>
    <s v="Fellowes Strictly Business Drawer File, Letter/Legal Size"/>
    <n v="339000"/>
    <n v="34"/>
    <n v="7"/>
    <n v="27"/>
  </r>
  <r>
    <s v="OFF-AP-10002082"/>
    <x v="1"/>
    <s v="Appliances"/>
    <s v="Holmes HEPA Air Purifier"/>
    <n v="35000"/>
    <n v="39"/>
    <n v="7"/>
    <n v="32"/>
  </r>
  <r>
    <s v="OFF-LA-10000262"/>
    <x v="1"/>
    <s v="Labels"/>
    <s v="Avery 494"/>
    <n v="21000"/>
    <n v="37"/>
    <n v="11"/>
    <n v="26"/>
  </r>
  <r>
    <s v="OFF-PA-10004355"/>
    <x v="1"/>
    <s v="Paper"/>
    <s v="Xerox 231"/>
    <n v="21000"/>
    <n v="30"/>
    <n v="8"/>
    <n v="22"/>
  </r>
  <r>
    <s v="OFF-AR-10002656"/>
    <x v="1"/>
    <s v="Art"/>
    <s v="Sanford Liquid Accent Highlighters"/>
    <n v="14000"/>
    <n v="26"/>
    <n v="16"/>
    <n v="10"/>
  </r>
  <r>
    <s v="OFF-BI-10000138"/>
    <x v="1"/>
    <s v="Binders"/>
    <s v="Acco Translucent Poly Ring Binders"/>
    <n v="12000"/>
    <n v="56"/>
    <n v="22"/>
    <n v="34"/>
  </r>
  <r>
    <s v="FUR-TA-10004607"/>
    <x v="0"/>
    <s v="Tables"/>
    <s v="Hon 2111 Invitation Series Straight Table"/>
    <n v="207000"/>
    <n v="73"/>
    <n v="8"/>
    <n v="65"/>
  </r>
  <r>
    <s v="OFF-PA-10000100"/>
    <x v="1"/>
    <s v="Paper"/>
    <s v="Xerox 1945"/>
    <n v="361000"/>
    <n v="75"/>
    <n v="18"/>
    <n v="57"/>
  </r>
  <r>
    <s v="FUR-BO-10000330"/>
    <x v="0"/>
    <s v="Bookcases"/>
    <s v="Sauder Camden County Barrister Bookcase, Planked Cherry Finish"/>
    <n v="412000"/>
    <n v="66"/>
    <n v="6"/>
    <n v="60"/>
  </r>
  <r>
    <s v="OFF-BI-10001628"/>
    <x v="1"/>
    <s v="Binders"/>
    <s v="Acco Data Flex Cable Posts For Top &amp; Bottom Load Binders, 6&quot; Capacity"/>
    <n v="21000"/>
    <n v="35"/>
    <n v="21"/>
    <n v="14"/>
  </r>
  <r>
    <s v="OFF-PA-10000675"/>
    <x v="1"/>
    <s v="Paper"/>
    <s v="Xerox 1919"/>
    <n v="369000"/>
    <n v="53"/>
    <n v="23"/>
    <n v="30"/>
  </r>
  <r>
    <s v="TEC-AC-10003447"/>
    <x v="2"/>
    <s v="Accessories"/>
    <s v="Micropad Numeric Keypads"/>
    <n v="60000"/>
    <n v="77"/>
    <n v="6"/>
    <n v="71"/>
  </r>
  <r>
    <s v="OFF-PA-10001609"/>
    <x v="1"/>
    <s v="Paper"/>
    <s v="Tops Wirebound Message Log Books"/>
    <n v="7000"/>
    <n v="39"/>
    <n v="9"/>
    <n v="30"/>
  </r>
  <r>
    <s v="TEC-PH-10001819"/>
    <x v="2"/>
    <s v="Phones"/>
    <s v="Innergie mMini Combo Duo USB Travel Charging Kit"/>
    <n v="135000"/>
    <n v="42"/>
    <n v="6"/>
    <n v="36"/>
  </r>
  <r>
    <s v="FUR-CH-10001854"/>
    <x v="0"/>
    <s v="Chairs"/>
    <s v="Office Star - Professional Matrix Back Chair with 2-to-1 Synchro Tilt and Mesh Fabric Seat"/>
    <n v="2808000"/>
    <n v="32"/>
    <n v="23"/>
    <n v="9"/>
  </r>
  <r>
    <s v="OFF-ST-10000777"/>
    <x v="1"/>
    <s v="Storage"/>
    <s v="Companion Letter/Legal File, Black"/>
    <n v="61000"/>
    <n v="38"/>
    <n v="2"/>
    <n v="36"/>
  </r>
  <r>
    <s v="OFF-ST-10002352"/>
    <x v="1"/>
    <s v="Storage"/>
    <s v="Iris Project Case"/>
    <n v="64000"/>
    <n v="41"/>
    <n v="26"/>
    <n v="15"/>
  </r>
  <r>
    <s v="TEC-PH-10002200"/>
    <x v="2"/>
    <s v="Phones"/>
    <s v="Samsung Galaxy Note 2"/>
    <n v="2576000"/>
    <n v="76"/>
    <n v="11"/>
    <n v="65"/>
  </r>
  <r>
    <s v="TEC-PH-10004897"/>
    <x v="2"/>
    <s v="Phones"/>
    <s v="Mediabridge Sport Armband iPhone 5s"/>
    <n v="70000"/>
    <n v="68"/>
    <n v="27"/>
    <n v="41"/>
  </r>
  <r>
    <s v="FUR-FU-10001196"/>
    <x v="0"/>
    <s v="Furnishings"/>
    <s v="DAX Cubicle Frames - 8x10"/>
    <n v="17000"/>
    <n v="74"/>
    <n v="24"/>
    <n v="50"/>
  </r>
  <r>
    <s v="FUR-FU-10001861"/>
    <x v="0"/>
    <s v="Furnishings"/>
    <s v="Floodlight Indoor Halogen Bulbs, 1 Bulb per Pack, 60 Watts"/>
    <n v="78000"/>
    <n v="71"/>
    <n v="15"/>
    <n v="56"/>
  </r>
  <r>
    <s v="OFF-LA-10000443"/>
    <x v="1"/>
    <s v="Labels"/>
    <s v="Avery 501"/>
    <n v="8000"/>
    <n v="67"/>
    <n v="17"/>
    <n v="50"/>
  </r>
  <r>
    <s v="OFF-LA-10001771"/>
    <x v="1"/>
    <s v="Labels"/>
    <s v="Avery 513"/>
    <n v="10000"/>
    <n v="45"/>
    <n v="6"/>
    <n v="39"/>
  </r>
  <r>
    <s v="OFF-AP-10001394"/>
    <x v="1"/>
    <s v="Appliances"/>
    <s v="Harmony Air Purifier"/>
    <n v="76000"/>
    <n v="37"/>
    <n v="7"/>
    <n v="30"/>
  </r>
  <r>
    <s v="OFF-AP-10004233"/>
    <x v="1"/>
    <s v="Appliances"/>
    <s v="Honeywell Enviracaire Portable Air Cleaner for up to 8 x 10 Room"/>
    <n v="93000"/>
    <n v="25"/>
    <n v="9"/>
    <n v="16"/>
  </r>
  <r>
    <s v="TEC-PH-10002624"/>
    <x v="2"/>
    <s v="Phones"/>
    <s v="Samsung Galaxy S4 Mini"/>
    <n v="1128000"/>
    <n v="42"/>
    <n v="5"/>
    <n v="37"/>
  </r>
  <r>
    <s v="OFF-PA-10000019"/>
    <x v="1"/>
    <s v="Paper"/>
    <s v="Xerox 1931"/>
    <n v="39000"/>
    <n v="38"/>
    <n v="17"/>
    <n v="21"/>
  </r>
  <r>
    <s v="TEC-PH-10002885"/>
    <x v="2"/>
    <s v="Phones"/>
    <s v="Apple iPhone 5"/>
    <n v="780000"/>
    <n v="48"/>
    <n v="14"/>
    <n v="34"/>
  </r>
  <r>
    <s v="TEC-PH-10000895"/>
    <x v="2"/>
    <s v="Phones"/>
    <s v="Polycom VVX 310 VoIP phone"/>
    <n v="1440000"/>
    <n v="43"/>
    <n v="21"/>
    <n v="22"/>
  </r>
  <r>
    <s v="TEC-MA-10000488"/>
    <x v="2"/>
    <s v="Machines"/>
    <s v="Bady BDG101FRU Card Printer"/>
    <n v="1440000"/>
    <n v="76"/>
    <n v="6"/>
    <n v="70"/>
  </r>
  <r>
    <s v="OFF-AP-10002518"/>
    <x v="1"/>
    <s v="Appliances"/>
    <s v="Kensington 7 Outlet MasterPiece Power Center"/>
    <n v="1246000"/>
    <n v="31"/>
    <n v="10"/>
    <n v="21"/>
  </r>
  <r>
    <s v="FUR-CH-10000988"/>
    <x v="0"/>
    <s v="Chairs"/>
    <s v="Hon Olson Stacker Stools"/>
    <n v="141000"/>
    <n v="50"/>
    <n v="26"/>
    <n v="24"/>
  </r>
  <r>
    <s v="OFF-LA-10001074"/>
    <x v="1"/>
    <s v="Labels"/>
    <s v="Round Specialty Laser Printer Labels"/>
    <n v="41000"/>
    <n v="35"/>
    <n v="19"/>
    <n v="16"/>
  </r>
  <r>
    <s v="TEC-AC-10003027"/>
    <x v="2"/>
    <s v="Accessories"/>
    <s v="Imation 8GB Mini TravelDrive USB 2.0 Flash Drive"/>
    <n v="91000"/>
    <n v="37"/>
    <n v="10"/>
    <n v="27"/>
  </r>
  <r>
    <s v="OFF-ST-10000464"/>
    <x v="1"/>
    <s v="Storage"/>
    <s v="Multi-Use Personal File Cart and Caster Set, Three Stacking Bins"/>
    <n v="35000"/>
    <n v="43"/>
    <n v="7"/>
    <n v="36"/>
  </r>
  <r>
    <s v="OFF-AR-10003631"/>
    <x v="1"/>
    <s v="Art"/>
    <s v="Staples in misc. colors"/>
    <n v="15000"/>
    <n v="31"/>
    <n v="22"/>
    <n v="9"/>
  </r>
  <r>
    <s v="FUR-BO-10001918"/>
    <x v="0"/>
    <s v="Bookcases"/>
    <s v="Sauder Forest Hills Library with Doors, Woodland Oak Finish"/>
    <n v="258000"/>
    <n v="59"/>
    <n v="4"/>
    <n v="55"/>
  </r>
  <r>
    <s v="FUR-TA-10004575"/>
    <x v="0"/>
    <s v="Tables"/>
    <s v="Hon 5100 Series Wood Tables"/>
    <n v="728000"/>
    <n v="69"/>
    <n v="17"/>
    <n v="52"/>
  </r>
  <r>
    <s v="TEC-PH-10002824"/>
    <x v="2"/>
    <s v="Phones"/>
    <s v="Jabra SPEAK 410 Multidevice Speakerphone"/>
    <n v="371000"/>
    <n v="73"/>
    <n v="8"/>
    <n v="65"/>
  </r>
  <r>
    <s v="FUR-FU-10004460"/>
    <x v="0"/>
    <s v="Furnishings"/>
    <s v="Howard Miller 12&quot; Round Wall Clock"/>
    <n v="197000"/>
    <n v="62"/>
    <n v="5"/>
    <n v="57"/>
  </r>
  <r>
    <s v="OFF-PA-10003309"/>
    <x v="1"/>
    <s v="Paper"/>
    <s v="Xerox 211"/>
    <n v="32000"/>
    <n v="61"/>
    <n v="8"/>
    <n v="53"/>
  </r>
  <r>
    <s v="OFF-AR-10002067"/>
    <x v="1"/>
    <s v="Art"/>
    <s v="Newell 334"/>
    <n v="100000"/>
    <n v="48"/>
    <n v="21"/>
    <n v="27"/>
  </r>
  <r>
    <s v="FUR-TA-10004767"/>
    <x v="0"/>
    <s v="Tables"/>
    <s v="Safco Drafting Table"/>
    <n v="71000"/>
    <n v="59"/>
    <n v="9"/>
    <n v="50"/>
  </r>
  <r>
    <s v="FUR-BO-10003272"/>
    <x v="0"/>
    <s v="Bookcases"/>
    <s v="O'Sullivan Living Dimensions 5-Shelf Bookcases"/>
    <n v="177000"/>
    <n v="31"/>
    <n v="1"/>
    <n v="30"/>
  </r>
  <r>
    <s v="OFF-EN-10002621"/>
    <x v="1"/>
    <s v="Envelopes"/>
    <s v="Staple envelope"/>
    <n v="30000"/>
    <n v="74"/>
    <n v="9"/>
    <n v="65"/>
  </r>
  <r>
    <s v="OFF-PA-10001289"/>
    <x v="1"/>
    <s v="Paper"/>
    <s v="White Computer Printout Paper by Universal"/>
    <n v="218000"/>
    <n v="38"/>
    <n v="16"/>
    <n v="22"/>
  </r>
  <r>
    <s v="OFF-LA-10003714"/>
    <x v="1"/>
    <s v="Labels"/>
    <s v="Avery 510"/>
    <n v="6000"/>
    <n v="55"/>
    <n v="7"/>
    <n v="48"/>
  </r>
  <r>
    <s v="FUR-FU-10001889"/>
    <x v="0"/>
    <s v="Furnishings"/>
    <s v="Ultra Door Pull Handle"/>
    <n v="32000"/>
    <n v="36"/>
    <n v="27"/>
    <n v="9"/>
  </r>
  <r>
    <s v="OFF-PA-10000241"/>
    <x v="1"/>
    <s v="Paper"/>
    <s v="IBM Multi-Purpose Copy Paper, 8 1/2 x 11&quot;, Case"/>
    <n v="25000"/>
    <n v="75"/>
    <n v="13"/>
    <n v="62"/>
  </r>
  <r>
    <s v="OFF-AR-10001446"/>
    <x v="1"/>
    <s v="Art"/>
    <s v="Newell 309"/>
    <n v="35000"/>
    <n v="31"/>
    <n v="12"/>
    <n v="19"/>
  </r>
  <r>
    <s v="OFF-BI-10004632"/>
    <x v="1"/>
    <s v="Binders"/>
    <s v="Ibico Hi-Tech Manual Binding System"/>
    <n v="488000"/>
    <n v="73"/>
    <n v="26"/>
    <n v="47"/>
  </r>
  <r>
    <s v="OFF-BI-10001359"/>
    <x v="1"/>
    <s v="Binders"/>
    <s v="GBC DocuBind TL300 Electric Binding System"/>
    <n v="1794000"/>
    <n v="60"/>
    <n v="14"/>
    <n v="46"/>
  </r>
  <r>
    <s v="OFF-EN-10001749"/>
    <x v="1"/>
    <s v="Envelopes"/>
    <s v="Jiffy Padded Mailers with Self-Seal Closure"/>
    <n v="30000"/>
    <n v="46"/>
    <n v="2"/>
    <n v="44"/>
  </r>
  <r>
    <s v="TEC-PH-10004924"/>
    <x v="2"/>
    <s v="Phones"/>
    <s v="SKILCRAFT Telephone Shoulder Rest, 2&quot; x 6.5&quot; x 2.5&quot;, Black"/>
    <n v="15000"/>
    <n v="26"/>
    <n v="2"/>
    <n v="24"/>
  </r>
  <r>
    <s v="OFF-BI-10001757"/>
    <x v="1"/>
    <s v="Binders"/>
    <s v="Pressboard Hanging Data Binders for Unburst Sheets"/>
    <n v="3000"/>
    <n v="38"/>
    <n v="37"/>
    <n v="1"/>
  </r>
  <r>
    <s v="FUR-FU-10004093"/>
    <x v="0"/>
    <s v="Furnishings"/>
    <s v="Hand-Finished Solid Wood Document Frame"/>
    <n v="137000"/>
    <n v="40"/>
    <n v="4"/>
    <n v="36"/>
  </r>
  <r>
    <s v="FUR-FU-10001037"/>
    <x v="0"/>
    <s v="Furnishings"/>
    <s v="DAX Charcoal/Nickel-Tone Document Frame, 5 x 7"/>
    <n v="19000"/>
    <n v="71"/>
    <n v="12"/>
    <n v="59"/>
  </r>
  <r>
    <s v="OFF-PA-10001878"/>
    <x v="1"/>
    <s v="Paper"/>
    <s v="Xerox 1891"/>
    <n v="274000"/>
    <n v="44"/>
    <n v="18"/>
    <n v="26"/>
  </r>
  <r>
    <s v="OFF-LA-10003190"/>
    <x v="1"/>
    <s v="Labels"/>
    <s v="Avery 474"/>
    <n v="5000"/>
    <n v="50"/>
    <n v="11"/>
    <n v="39"/>
  </r>
  <r>
    <s v="TEC-PH-10001809"/>
    <x v="2"/>
    <s v="Phones"/>
    <s v="Panasonic KX T7736-B Digital phone"/>
    <n v="300000"/>
    <n v="50"/>
    <n v="5"/>
    <n v="45"/>
  </r>
  <r>
    <s v="OFF-BI-10003091"/>
    <x v="1"/>
    <s v="Binders"/>
    <s v="GBC DocuBind TL200 Manual Binding Machine"/>
    <n v="896000"/>
    <n v="32"/>
    <n v="15"/>
    <n v="17"/>
  </r>
  <r>
    <s v="OFF-ST-10002562"/>
    <x v="1"/>
    <s v="Storage"/>
    <s v="Staple magnet"/>
    <n v="16000"/>
    <n v="63"/>
    <n v="5"/>
    <n v="58"/>
  </r>
  <r>
    <s v="TEC-PH-10004345"/>
    <x v="2"/>
    <s v="Phones"/>
    <s v="Cisco SPA 502G IP Phone"/>
    <n v="864000"/>
    <n v="38"/>
    <n v="13"/>
    <n v="25"/>
  </r>
  <r>
    <s v="TEC-AC-10001908"/>
    <x v="2"/>
    <s v="Accessories"/>
    <s v="Logitech Wireless Headset h800"/>
    <n v="200000"/>
    <n v="33"/>
    <n v="13"/>
    <n v="20"/>
  </r>
  <r>
    <s v="TEC-PH-10001198"/>
    <x v="2"/>
    <s v="Phones"/>
    <s v="Avaya 4621SW VoIP phone"/>
    <n v="178000"/>
    <n v="50"/>
    <n v="6"/>
    <n v="44"/>
  </r>
  <r>
    <s v="OFF-PA-10001972"/>
    <x v="1"/>
    <s v="Paper"/>
    <s v="Xerox 214"/>
    <n v="7000"/>
    <n v="34"/>
    <n v="28"/>
    <n v="6"/>
  </r>
  <r>
    <s v="TEC-PH-10002483"/>
    <x v="2"/>
    <s v="Phones"/>
    <s v="Motorola Moto X"/>
    <n v="272000"/>
    <n v="40"/>
    <n v="1"/>
    <n v="39"/>
  </r>
  <r>
    <s v="FUR-BO-10000468"/>
    <x v="0"/>
    <s v="Bookcases"/>
    <s v="O'Sullivan 2-Shelf Heavy-Duty Bookcases"/>
    <n v="146000"/>
    <n v="31"/>
    <n v="11"/>
    <n v="20"/>
  </r>
  <r>
    <s v="OFF-PA-10003129"/>
    <x v="1"/>
    <s v="Paper"/>
    <s v="Tops White Computer Printout Paper"/>
    <n v="245000"/>
    <n v="58"/>
    <n v="9"/>
    <n v="49"/>
  </r>
  <r>
    <s v="FUR-FU-10002268"/>
    <x v="0"/>
    <s v="Furnishings"/>
    <s v="Ultra Door Push Plate"/>
    <n v="15000"/>
    <n v="49"/>
    <n v="17"/>
    <n v="32"/>
  </r>
  <r>
    <s v="OFF-BI-10002082"/>
    <x v="1"/>
    <s v="Binders"/>
    <s v="GBC Twin Loop Wire Binding Elements"/>
    <n v="20000"/>
    <n v="43"/>
    <n v="37"/>
    <n v="6"/>
  </r>
  <r>
    <s v="TEC-AC-10001109"/>
    <x v="2"/>
    <s v="Accessories"/>
    <s v="Logitech Trackman Marble Mouse"/>
    <n v="96000"/>
    <n v="25"/>
    <n v="18"/>
    <n v="7"/>
  </r>
  <r>
    <s v="TEC-PH-10002103"/>
    <x v="2"/>
    <s v="Phones"/>
    <s v="Jabra SPEAK 410"/>
    <n v="282000"/>
    <n v="30"/>
    <n v="21"/>
    <n v="9"/>
  </r>
  <r>
    <s v="TEC-AC-10004659"/>
    <x v="2"/>
    <s v="Accessories"/>
    <s v="Imation Secure+ Hardware Encrypted USB 2.0 Flash Drive; 16GB"/>
    <n v="292000"/>
    <n v="57"/>
    <n v="4"/>
    <n v="53"/>
  </r>
  <r>
    <s v="OFF-AR-10004752"/>
    <x v="1"/>
    <s v="Art"/>
    <s v="Blackstonian Pencils"/>
    <n v="7000"/>
    <n v="42"/>
    <n v="3"/>
    <n v="39"/>
  </r>
  <r>
    <s v="OFF-BI-10001249"/>
    <x v="1"/>
    <s v="Binders"/>
    <s v="Avery Heavy-Duty EZD View Binder with Locking Rings"/>
    <n v="6000"/>
    <n v="63"/>
    <n v="29"/>
    <n v="34"/>
  </r>
  <r>
    <s v="OFF-AR-10000127"/>
    <x v="1"/>
    <s v="Art"/>
    <s v="Newell 321"/>
    <n v="6000"/>
    <n v="64"/>
    <n v="7"/>
    <n v="57"/>
  </r>
  <r>
    <s v="OFF-BI-10004187"/>
    <x v="1"/>
    <s v="Binders"/>
    <s v="3-ring staple pack"/>
    <n v="4000"/>
    <n v="60"/>
    <n v="23"/>
    <n v="37"/>
  </r>
  <r>
    <s v="TEC-PH-10003811"/>
    <x v="2"/>
    <s v="Phones"/>
    <s v="Jabra Supreme Plus Driver Edition Headset"/>
    <n v="480000"/>
    <n v="30"/>
    <n v="19"/>
    <n v="11"/>
  </r>
  <r>
    <s v="TEC-CO-10001449"/>
    <x v="2"/>
    <s v="Copiers"/>
    <s v="Hewlett Packard LaserJet 3310 Copier"/>
    <n v="1440000"/>
    <n v="25"/>
    <n v="20"/>
    <n v="5"/>
  </r>
  <r>
    <s v="OFF-BI-10002393"/>
    <x v="1"/>
    <s v="Binders"/>
    <s v="Binder Posts"/>
    <n v="18000"/>
    <n v="65"/>
    <n v="14"/>
    <n v="51"/>
  </r>
  <r>
    <s v="OFF-AP-10002534"/>
    <x v="1"/>
    <s v="Appliances"/>
    <s v="3.6 Cubic Foot Counter Height Office Refrigerator"/>
    <n v="295000"/>
    <n v="54"/>
    <n v="12"/>
    <n v="42"/>
  </r>
  <r>
    <s v="TEC-AC-10001767"/>
    <x v="2"/>
    <s v="Accessories"/>
    <s v="SanDisk Ultra 64 GB MicroSDHC Class 10 Memory Card"/>
    <n v="200000"/>
    <n v="42"/>
    <n v="14"/>
    <n v="28"/>
  </r>
  <r>
    <s v="FUR-BO-10003034"/>
    <x v="0"/>
    <s v="Bookcases"/>
    <s v="O'Sullivan Elevations Bookcase, Cherry Finish"/>
    <n v="184000"/>
    <n v="56"/>
    <n v="12"/>
    <n v="44"/>
  </r>
  <r>
    <s v="TEC-AC-10001606"/>
    <x v="2"/>
    <s v="Accessories"/>
    <s v="Logitech Wireless Performance Mouse MX for PC and Mac"/>
    <n v="160000"/>
    <n v="63"/>
    <n v="15"/>
    <n v="48"/>
  </r>
  <r>
    <s v="OFF-BI-10000088"/>
    <x v="1"/>
    <s v="Binders"/>
    <s v="GBC Imprintable Covers"/>
    <n v="18000"/>
    <n v="42"/>
    <n v="18"/>
    <n v="24"/>
  </r>
  <r>
    <s v="FUR-BO-10004409"/>
    <x v="0"/>
    <s v="Bookcases"/>
    <s v="Safco Value Mate Series Steel Bookcases, Baked Enamel Finish on Steel, Gray"/>
    <n v="142000"/>
    <n v="30"/>
    <n v="14"/>
    <n v="16"/>
  </r>
  <r>
    <s v="OFF-BI-10002225"/>
    <x v="1"/>
    <s v="Binders"/>
    <s v="Square Ring Data Binders, Rigid 75 Pt. Covers, 11&quot; x 14-7/8&quot;"/>
    <n v="34000"/>
    <n v="38"/>
    <n v="9"/>
    <n v="29"/>
  </r>
  <r>
    <s v="OFF-PA-10002893"/>
    <x v="1"/>
    <s v="Paper"/>
    <s v="Wirebound Service Call Books, 5 1/2&quot; x 4&quot;"/>
    <n v="30000"/>
    <n v="65"/>
    <n v="10"/>
    <n v="55"/>
  </r>
  <r>
    <s v="OFF-PA-10001661"/>
    <x v="1"/>
    <s v="Paper"/>
    <s v="Xerox 1922"/>
    <n v="12000"/>
    <n v="70"/>
    <n v="3"/>
    <n v="67"/>
  </r>
  <r>
    <s v="OFF-BI-10004817"/>
    <x v="1"/>
    <s v="Binders"/>
    <s v="GBC Personal VeloBind Strips"/>
    <n v="58000"/>
    <n v="75"/>
    <n v="14"/>
    <n v="61"/>
  </r>
  <r>
    <s v="OFF-AR-10001860"/>
    <x v="1"/>
    <s v="Art"/>
    <s v="BIC Liqua Brite Liner"/>
    <n v="39000"/>
    <n v="29"/>
    <n v="19"/>
    <n v="10"/>
  </r>
  <r>
    <s v="TEC-AC-10001114"/>
    <x v="2"/>
    <s v="Accessories"/>
    <s v="Microsoft Wireless Mobile Mouse 4000"/>
    <n v="200000"/>
    <n v="44"/>
    <n v="14"/>
    <n v="30"/>
  </r>
  <r>
    <s v="OFF-FA-10002975"/>
    <x v="1"/>
    <s v="Fasteners"/>
    <s v="Staples"/>
    <n v="12000"/>
    <n v="73"/>
    <n v="8"/>
    <n v="65"/>
  </r>
  <r>
    <s v="TEC-AC-10002800"/>
    <x v="2"/>
    <s v="Accessories"/>
    <s v="Plantronics Audio 478 Stereo USB Headset"/>
    <n v="200000"/>
    <n v="43"/>
    <n v="22"/>
    <n v="21"/>
  </r>
  <r>
    <s v="OFF-BI-10002954"/>
    <x v="1"/>
    <s v="Binders"/>
    <s v="Newell 3-Hole Punched Plastic Slotted Magazine Holders for Binders"/>
    <n v="8000"/>
    <n v="75"/>
    <n v="6"/>
    <n v="69"/>
  </r>
  <r>
    <s v="TEC-AC-10003289"/>
    <x v="2"/>
    <s v="Accessories"/>
    <s v="Anker Ultra-Slim Mini Bluetooth 3.0 Wireless Keyboard"/>
    <n v="60000"/>
    <n v="36"/>
    <n v="3"/>
    <n v="33"/>
  </r>
  <r>
    <s v="OFF-PA-10004082"/>
    <x v="1"/>
    <s v="Paper"/>
    <s v="Adams Telephone Message Book w/Frequently-Called Numbers Space, 400 Messages per Book"/>
    <n v="40000"/>
    <n v="59"/>
    <n v="14"/>
    <n v="45"/>
  </r>
  <r>
    <s v="OFF-PA-10001295"/>
    <x v="1"/>
    <s v="Paper"/>
    <s v="Computer Printout Paper with Letter-Trim Perforations"/>
    <n v="107000"/>
    <n v="55"/>
    <n v="18"/>
    <n v="37"/>
  </r>
  <r>
    <s v="OFF-LA-10003510"/>
    <x v="1"/>
    <s v="Labels"/>
    <s v="Avery 4027 File Folder Labels for Dot Matrix Printers, 5000 Labels per Box, White"/>
    <n v="123000"/>
    <n v="56"/>
    <n v="11"/>
    <n v="45"/>
  </r>
  <r>
    <s v="OFF-LA-10004008"/>
    <x v="1"/>
    <s v="Labels"/>
    <s v="Avery 507"/>
    <n v="6000"/>
    <n v="30"/>
    <n v="2"/>
    <n v="28"/>
  </r>
  <r>
    <s v="OFF-BI-10004094"/>
    <x v="1"/>
    <s v="Binders"/>
    <s v="GBC Standard Plastic Binding Systems Combs"/>
    <n v="27000"/>
    <n v="53"/>
    <n v="11"/>
    <n v="42"/>
  </r>
  <r>
    <s v="FUR-CH-10004289"/>
    <x v="0"/>
    <s v="Chairs"/>
    <s v="Global Super Steno Chair"/>
    <n v="480000"/>
    <n v="32"/>
    <n v="13"/>
    <n v="19"/>
  </r>
  <r>
    <s v="OFF-AR-10001177"/>
    <x v="1"/>
    <s v="Art"/>
    <s v="Newell 349"/>
    <n v="14000"/>
    <n v="40"/>
    <n v="14"/>
    <n v="26"/>
  </r>
  <r>
    <s v="OFF-BI-10001718"/>
    <x v="1"/>
    <s v="Binders"/>
    <s v="GBC DocuBind P50 Personal Binding Machine"/>
    <n v="512000"/>
    <n v="74"/>
    <n v="21"/>
    <n v="53"/>
  </r>
  <r>
    <s v="OFF-ST-10000078"/>
    <x v="1"/>
    <s v="Storage"/>
    <s v="Tennsco 6- and 18-Compartment Lockers"/>
    <n v="637000"/>
    <n v="44"/>
    <n v="12"/>
    <n v="32"/>
  </r>
  <r>
    <s v="FUR-CH-10002372"/>
    <x v="0"/>
    <s v="Chairs"/>
    <s v="Office Star - Ergonomically Designed Knee Chair"/>
    <n v="260000"/>
    <n v="36"/>
    <n v="8"/>
    <n v="28"/>
  </r>
  <r>
    <s v="OFF-PA-10004888"/>
    <x v="1"/>
    <s v="Paper"/>
    <s v="Xerox 217"/>
    <n v="16000"/>
    <n v="70"/>
    <n v="9"/>
    <n v="61"/>
  </r>
  <r>
    <s v="OFF-BI-10003460"/>
    <x v="1"/>
    <s v="Binders"/>
    <s v="Acco 3-Hole Punch"/>
    <n v="1000"/>
    <n v="69"/>
    <n v="14"/>
    <n v="55"/>
  </r>
  <r>
    <s v="OFF-PA-10002222"/>
    <x v="1"/>
    <s v="Paper"/>
    <s v="Xerox Color Copier Paper, 11&quot; x 17&quot;, Ream"/>
    <n v="160000"/>
    <n v="71"/>
    <n v="7"/>
    <n v="64"/>
  </r>
  <r>
    <s v="FUR-CH-10003061"/>
    <x v="0"/>
    <s v="Chairs"/>
    <s v="Global Leather Task Chair, Black"/>
    <n v="216000"/>
    <n v="72"/>
    <n v="13"/>
    <n v="59"/>
  </r>
  <r>
    <s v="FUR-BO-10001972"/>
    <x v="0"/>
    <s v="Bookcases"/>
    <s v="O'Sullivan 4-Shelf Bookcase in Odessa Pine"/>
    <n v="242000"/>
    <n v="31"/>
    <n v="12"/>
    <n v="19"/>
  </r>
  <r>
    <s v="OFF-EN-10003040"/>
    <x v="1"/>
    <s v="Envelopes"/>
    <s v="Quality Park Security Envelopes"/>
    <n v="105000"/>
    <n v="41"/>
    <n v="11"/>
    <n v="30"/>
  </r>
  <r>
    <s v="FUR-FU-10003623"/>
    <x v="0"/>
    <s v="Furnishings"/>
    <s v="DataProducts Ampli Magnifier Task Lamp, Black,"/>
    <n v="65000"/>
    <n v="73"/>
    <n v="3"/>
    <n v="70"/>
  </r>
  <r>
    <s v="OFF-AP-10000124"/>
    <x v="1"/>
    <s v="Appliances"/>
    <s v="Acco 6 Outlet Guardian Basic Surge Suppressor"/>
    <n v="34000"/>
    <n v="77"/>
    <n v="7"/>
    <n v="70"/>
  </r>
  <r>
    <s v="OFF-PA-10003883"/>
    <x v="1"/>
    <s v="Paper"/>
    <s v="Message Book, Phone, Wirebound Standard Line Memo, 2 3/4&quot; X 5&quot;"/>
    <n v="20000"/>
    <n v="50"/>
    <n v="15"/>
    <n v="35"/>
  </r>
  <r>
    <s v="FUR-FU-10002364"/>
    <x v="0"/>
    <s v="Furnishings"/>
    <s v="Eldon Expressions Wood Desk Accessories, Oak"/>
    <n v="15000"/>
    <n v="62"/>
    <n v="17"/>
    <n v="45"/>
  </r>
  <r>
    <s v="TEC-PH-10001536"/>
    <x v="2"/>
    <s v="Phones"/>
    <s v="Spigen Samsung Galaxy S5 Case Wallet"/>
    <n v="85000"/>
    <n v="51"/>
    <n v="9"/>
    <n v="42"/>
  </r>
  <r>
    <s v="FUR-CH-10001973"/>
    <x v="0"/>
    <s v="Chairs"/>
    <s v="Office Star Flex Back Scooter Chair with White Frame"/>
    <n v="234000"/>
    <n v="25"/>
    <n v="7"/>
    <n v="18"/>
  </r>
  <r>
    <s v="OFF-PA-10002586"/>
    <x v="1"/>
    <s v="Paper"/>
    <s v="Xerox 1970"/>
    <n v="15000"/>
    <n v="34"/>
    <n v="6"/>
    <n v="28"/>
  </r>
  <r>
    <s v="FUR-FU-10004973"/>
    <x v="0"/>
    <s v="Furnishings"/>
    <s v="Flat Face Poster Frame"/>
    <n v="23000"/>
    <n v="55"/>
    <n v="36"/>
    <n v="19"/>
  </r>
  <r>
    <s v="OFF-ST-10001097"/>
    <x v="1"/>
    <s v="Storage"/>
    <s v="Office Impressions Heavy Duty Welded Shelving &amp; Multimedia Storage Drawers"/>
    <n v="502000"/>
    <n v="47"/>
    <n v="12"/>
    <n v="35"/>
  </r>
  <r>
    <s v="OFF-AR-10004956"/>
    <x v="1"/>
    <s v="Art"/>
    <s v="Newell 33"/>
    <n v="18000"/>
    <n v="49"/>
    <n v="4"/>
    <n v="45"/>
  </r>
  <r>
    <s v="OFF-AR-10003696"/>
    <x v="1"/>
    <s v="Art"/>
    <s v="Panasonic KP-350BK Electric Pencil Sharpener with Auto Stop"/>
    <n v="35000"/>
    <n v="45"/>
    <n v="3"/>
    <n v="42"/>
  </r>
  <r>
    <s v="OFF-PA-10004359"/>
    <x v="1"/>
    <s v="Paper"/>
    <s v="Multicolor Computer Printout Paper"/>
    <n v="315000"/>
    <n v="42"/>
    <n v="8"/>
    <n v="34"/>
  </r>
  <r>
    <s v="OFF-BI-10004506"/>
    <x v="1"/>
    <s v="Binders"/>
    <s v="Wilson Jones data.warehouse D-Ring Binders with DublLock"/>
    <n v="20000"/>
    <n v="45"/>
    <n v="7"/>
    <n v="38"/>
  </r>
  <r>
    <s v="OFF-BI-10002353"/>
    <x v="1"/>
    <s v="Binders"/>
    <s v="GBC VeloBind Cover Sets"/>
    <n v="10000"/>
    <n v="32"/>
    <n v="25"/>
    <n v="7"/>
  </r>
  <r>
    <s v="OFF-ST-10000943"/>
    <x v="1"/>
    <s v="Storage"/>
    <s v="Eldon ProFile File 'N Store Portable File Tub Letter/Legal Size Black"/>
    <n v="62000"/>
    <n v="66"/>
    <n v="29"/>
    <n v="37"/>
  </r>
  <r>
    <s v="OFF-PA-10000740"/>
    <x v="1"/>
    <s v="Paper"/>
    <s v="Xerox 1982"/>
    <n v="46000"/>
    <n v="52"/>
    <n v="4"/>
    <n v="48"/>
  </r>
  <r>
    <s v="OFF-BI-10000309"/>
    <x v="1"/>
    <s v="Binders"/>
    <s v="GBC Twin Loop Wire Binding Elements, 9/16&quot; Spine, Black"/>
    <n v="86000"/>
    <n v="63"/>
    <n v="21"/>
    <n v="42"/>
  </r>
  <r>
    <s v="OFF-BI-10002735"/>
    <x v="1"/>
    <s v="Binders"/>
    <s v="GBC Prestige Therm-A-Bind Covers"/>
    <n v="55000"/>
    <n v="31"/>
    <n v="16"/>
    <n v="15"/>
  </r>
  <r>
    <s v="TEC-AC-10002345"/>
    <x v="2"/>
    <s v="Accessories"/>
    <s v="HP Standard 104 key PS/2 Keyboard"/>
    <n v="29000"/>
    <n v="46"/>
    <n v="16"/>
    <n v="30"/>
  </r>
  <r>
    <s v="OFF-AP-10000692"/>
    <x v="1"/>
    <s v="Appliances"/>
    <s v="Fellowes Mighty 8 Compact Surge Protector"/>
    <n v="61000"/>
    <n v="76"/>
    <n v="11"/>
    <n v="65"/>
  </r>
  <r>
    <s v="OFF-BI-10002160"/>
    <x v="1"/>
    <s v="Binders"/>
    <s v="Acco Hanging Data Binders"/>
    <n v="7000"/>
    <n v="55"/>
    <n v="2"/>
    <n v="53"/>
  </r>
  <r>
    <s v="OFF-AR-10000538"/>
    <x v="1"/>
    <s v="Art"/>
    <s v="Boston Model 1800 Electric Pencil Sharpener, Gray"/>
    <n v="68000"/>
    <n v="29"/>
    <n v="10"/>
    <n v="19"/>
  </r>
  <r>
    <s v="OFF-AR-10000390"/>
    <x v="1"/>
    <s v="Art"/>
    <s v="Newell Chalk Holder"/>
    <n v="17000"/>
    <n v="74"/>
    <n v="14"/>
    <n v="60"/>
  </r>
  <r>
    <s v="TEC-PH-10001079"/>
    <x v="2"/>
    <s v="Phones"/>
    <s v="Polycom SoundPoint Pro SE-225 Corded phone"/>
    <n v="833000"/>
    <n v="64"/>
    <n v="18"/>
    <n v="46"/>
  </r>
  <r>
    <s v="OFF-AP-10003842"/>
    <x v="1"/>
    <s v="Appliances"/>
    <s v="Euro-Pro Shark Turbo Vacuum"/>
    <n v="168000"/>
    <n v="78"/>
    <n v="13"/>
    <n v="65"/>
  </r>
  <r>
    <s v="OFF-AR-10003469"/>
    <x v="1"/>
    <s v="Art"/>
    <s v="Nontoxic Chalk"/>
    <n v="3000"/>
    <n v="52"/>
    <n v="7"/>
    <n v="45"/>
  </r>
  <r>
    <s v="TEC-PH-10001578"/>
    <x v="2"/>
    <s v="Phones"/>
    <s v="Polycom SoundStation2 EX Conference phone"/>
    <n v="486000"/>
    <n v="35"/>
    <n v="8"/>
    <n v="27"/>
  </r>
  <r>
    <s v="OFF-PA-10003790"/>
    <x v="1"/>
    <s v="Paper"/>
    <s v="Xerox 1991"/>
    <n v="55000"/>
    <n v="57"/>
    <n v="15"/>
    <n v="42"/>
  </r>
  <r>
    <s v="FUR-BO-10002202"/>
    <x v="0"/>
    <s v="Bookcases"/>
    <s v="Atlantic Metals Mobile 2-Shelf Bookcases, Custom Colors"/>
    <n v="73000"/>
    <n v="65"/>
    <n v="3"/>
    <n v="62"/>
  </r>
  <r>
    <s v="OFF-FA-10003059"/>
    <x v="1"/>
    <s v="Fasteners"/>
    <s v="Assorted Color Push Pins"/>
    <n v="3000"/>
    <n v="58"/>
    <n v="9"/>
    <n v="49"/>
  </r>
  <r>
    <s v="FUR-TA-10003238"/>
    <x v="0"/>
    <s v="Tables"/>
    <s v="Chromcraft Bull-Nose Wood 48&quot; x 96&quot; Rectangular Conference Tables"/>
    <n v="331000"/>
    <n v="27"/>
    <n v="3"/>
    <n v="24"/>
  </r>
  <r>
    <s v="OFF-BI-10004390"/>
    <x v="1"/>
    <s v="Binders"/>
    <s v="GBC DocuBind 200 Manual Binding Machine"/>
    <n v="674000"/>
    <n v="62"/>
    <n v="9"/>
    <n v="53"/>
  </r>
  <r>
    <s v="OFF-ST-10003692"/>
    <x v="1"/>
    <s v="Storage"/>
    <s v="Recycled Steel Personal File for Hanging File Folders"/>
    <n v="229000"/>
    <n v="36"/>
    <n v="16"/>
    <n v="20"/>
  </r>
  <r>
    <s v="TEC-PH-10001051"/>
    <x v="2"/>
    <s v="Phones"/>
    <s v="HTC One"/>
    <n v="320000"/>
    <n v="68"/>
    <n v="7"/>
    <n v="61"/>
  </r>
  <r>
    <s v="OFF-ST-10000025"/>
    <x v="1"/>
    <s v="Storage"/>
    <s v="Fellowes Stor/Drawer Steel Plus Storage Drawers"/>
    <n v="191000"/>
    <n v="61"/>
    <n v="4"/>
    <n v="57"/>
  </r>
  <r>
    <s v="OFF-SU-10000952"/>
    <x v="1"/>
    <s v="Supplies"/>
    <s v="Fiskars Home &amp; Office Scissors"/>
    <n v="45000"/>
    <n v="47"/>
    <n v="7"/>
    <n v="40"/>
  </r>
  <r>
    <s v="FUR-FU-10004597"/>
    <x v="0"/>
    <s v="Furnishings"/>
    <s v="Eldon Cleatmat Chair Mats for Medium Pile Carpets"/>
    <n v="45000"/>
    <n v="65"/>
    <n v="7"/>
    <n v="58"/>
  </r>
  <r>
    <s v="OFF-BI-10003527"/>
    <x v="1"/>
    <s v="Binders"/>
    <s v="Fellowes PB500 Electric Punch Plastic Comb Binding Machine with Manual Bind"/>
    <n v="1017000"/>
    <n v="54"/>
    <n v="10"/>
    <n v="44"/>
  </r>
  <r>
    <s v="OFF-PA-10004285"/>
    <x v="1"/>
    <s v="Paper"/>
    <s v="Xerox 1959"/>
    <n v="14000"/>
    <n v="78"/>
    <n v="7"/>
    <n v="71"/>
  </r>
  <r>
    <s v="OFF-PA-10004327"/>
    <x v="1"/>
    <s v="Paper"/>
    <s v="Xerox 1911"/>
    <n v="144000"/>
    <n v="72"/>
    <n v="3"/>
    <n v="69"/>
  </r>
  <r>
    <s v="TEC-PH-10001944"/>
    <x v="2"/>
    <s v="Phones"/>
    <s v="Wi-Ex zBoost YX540 Cellular Phone Signal Booster"/>
    <n v="438000"/>
    <n v="55"/>
    <n v="11"/>
    <n v="44"/>
  </r>
  <r>
    <s v="TEC-AC-10004145"/>
    <x v="2"/>
    <s v="Accessories"/>
    <s v="Logitech diNovo Edge Keyboard"/>
    <n v="500000"/>
    <n v="47"/>
    <n v="9"/>
    <n v="38"/>
  </r>
  <r>
    <s v="OFF-PA-10003919"/>
    <x v="1"/>
    <s v="Paper"/>
    <s v="Xerox 1989"/>
    <n v="8000"/>
    <n v="29"/>
    <n v="2"/>
    <n v="27"/>
  </r>
  <r>
    <s v="OFF-PA-10002001"/>
    <x v="1"/>
    <s v="Paper"/>
    <s v="Xerox 1984"/>
    <n v="13000"/>
    <n v="65"/>
    <n v="2"/>
    <n v="63"/>
  </r>
  <r>
    <s v="OFF-PA-10002787"/>
    <x v="1"/>
    <s v="Paper"/>
    <s v="Xerox 227"/>
    <n v="7000"/>
    <n v="50"/>
    <n v="13"/>
    <n v="37"/>
  </r>
  <r>
    <s v="OFF-ST-10003123"/>
    <x v="1"/>
    <s v="Storage"/>
    <s v="Fellowes Bases and Tops For Staxonsteel/High-Stak Systems"/>
    <n v="200000"/>
    <n v="51"/>
    <n v="14"/>
    <n v="37"/>
  </r>
  <r>
    <s v="FUR-FU-10000308"/>
    <x v="0"/>
    <s v="Furnishings"/>
    <s v="Deflect-o Glass Clear Studded Chair Mats"/>
    <n v="436000"/>
    <n v="28"/>
    <n v="13"/>
    <n v="15"/>
  </r>
  <r>
    <s v="FUR-TA-10001866"/>
    <x v="0"/>
    <s v="Tables"/>
    <s v="Bevis Round Conference Room Tables and Bases"/>
    <n v="144000"/>
    <n v="50"/>
    <n v="1"/>
    <n v="49"/>
  </r>
  <r>
    <s v="FUR-CH-10003833"/>
    <x v="0"/>
    <s v="Chairs"/>
    <s v="Novimex Fabric Task Chair"/>
    <n v="98000"/>
    <n v="56"/>
    <n v="14"/>
    <n v="42"/>
  </r>
  <r>
    <s v="OFF-PA-10003971"/>
    <x v="1"/>
    <s v="Paper"/>
    <s v="Xerox 1965"/>
    <n v="15000"/>
    <n v="57"/>
    <n v="8"/>
    <n v="49"/>
  </r>
  <r>
    <s v="OFF-AP-10004036"/>
    <x v="1"/>
    <s v="Appliances"/>
    <s v="Bionaire 99.97% HEPA Air Cleaner"/>
    <n v="36000"/>
    <n v="60"/>
    <n v="13"/>
    <n v="47"/>
  </r>
  <r>
    <s v="OFF-AP-10002287"/>
    <x v="1"/>
    <s v="Appliances"/>
    <s v="Eureka Sanitaire  Multi-Pro Heavy-Duty Upright, Disposable Bags"/>
    <n v="18000"/>
    <n v="72"/>
    <n v="11"/>
    <n v="61"/>
  </r>
  <r>
    <s v="OFF-AR-10002375"/>
    <x v="1"/>
    <s v="Art"/>
    <s v="Newell 351"/>
    <n v="17000"/>
    <n v="46"/>
    <n v="14"/>
    <n v="32"/>
  </r>
  <r>
    <s v="FUR-TA-10001950"/>
    <x v="0"/>
    <s v="Tables"/>
    <s v="Balt Solid Wood Round Tables"/>
    <n v="893000"/>
    <n v="76"/>
    <n v="8"/>
    <n v="68"/>
  </r>
  <r>
    <s v="TEC-PH-10001557"/>
    <x v="2"/>
    <s v="Phones"/>
    <s v="Pyle PMP37LED"/>
    <n v="288000"/>
    <n v="78"/>
    <n v="24"/>
    <n v="54"/>
  </r>
  <r>
    <s v="FUR-FU-10003708"/>
    <x v="0"/>
    <s v="Furnishings"/>
    <s v="Tenex Traditional Chairmats for Medium Pile Carpet, Standard Lip, 36&quot; x 48&quot;"/>
    <n v="182000"/>
    <n v="50"/>
    <n v="20"/>
    <n v="30"/>
  </r>
  <r>
    <s v="OFF-BI-10000756"/>
    <x v="1"/>
    <s v="Binders"/>
    <s v="Storex DuraTech Recycled Plastic Frosted Binders"/>
    <n v="13000"/>
    <n v="78"/>
    <n v="30"/>
    <n v="48"/>
  </r>
  <r>
    <s v="TEC-AC-10001142"/>
    <x v="2"/>
    <s v="Accessories"/>
    <s v="First Data FD10 PIN Pad"/>
    <n v="316000"/>
    <n v="30"/>
    <n v="4"/>
    <n v="26"/>
  </r>
  <r>
    <s v="FUR-CH-10000785"/>
    <x v="0"/>
    <s v="Chairs"/>
    <s v="Global Ergonomic Managers Chair"/>
    <n v="724000"/>
    <n v="31"/>
    <n v="14"/>
    <n v="17"/>
  </r>
  <r>
    <s v="FUR-CH-10001394"/>
    <x v="0"/>
    <s v="Chairs"/>
    <s v="Global Leather Executive Chair"/>
    <n v="281000"/>
    <n v="70"/>
    <n v="5"/>
    <n v="65"/>
  </r>
  <r>
    <s v="OFF-LA-10004093"/>
    <x v="1"/>
    <s v="Labels"/>
    <s v="Avery 486"/>
    <n v="15000"/>
    <n v="46"/>
    <n v="13"/>
    <n v="33"/>
  </r>
  <r>
    <s v="TEC-AC-10000358"/>
    <x v="2"/>
    <s v="Accessories"/>
    <s v="Imation Secure Drive + Hardware Encrypted USB flash drive - 16 GB"/>
    <n v="266000"/>
    <n v="48"/>
    <n v="11"/>
    <n v="37"/>
  </r>
  <r>
    <s v="OFF-EN-10004147"/>
    <x v="1"/>
    <s v="Envelopes"/>
    <s v="Wausau Papers Astrobrights Colored Envelopes"/>
    <n v="15000"/>
    <n v="63"/>
    <n v="9"/>
    <n v="54"/>
  </r>
  <r>
    <s v="FUR-FU-10001468"/>
    <x v="0"/>
    <s v="Furnishings"/>
    <s v="Tenex Antistatic Computer Chair Mats"/>
    <n v="548000"/>
    <n v="61"/>
    <n v="11"/>
    <n v="50"/>
  </r>
  <r>
    <s v="OFF-EN-10004030"/>
    <x v="1"/>
    <s v="Envelopes"/>
    <s v="Convenience Packs of Business Envelopes"/>
    <n v="11000"/>
    <n v="50"/>
    <n v="10"/>
    <n v="40"/>
  </r>
  <r>
    <s v="OFF-PA-10003936"/>
    <x v="1"/>
    <s v="Paper"/>
    <s v="Xerox 1994"/>
    <n v="26000"/>
    <n v="55"/>
    <n v="7"/>
    <n v="48"/>
  </r>
  <r>
    <s v="OFF-AR-10004999"/>
    <x v="1"/>
    <s v="Art"/>
    <s v="Newell 315"/>
    <n v="42000"/>
    <n v="77"/>
    <n v="10"/>
    <n v="67"/>
  </r>
  <r>
    <s v="FUR-FU-10002501"/>
    <x v="0"/>
    <s v="Furnishings"/>
    <s v="Nu-Dell Executive Frame"/>
    <n v="64000"/>
    <n v="69"/>
    <n v="30"/>
    <n v="39"/>
  </r>
  <r>
    <s v="OFF-AP-10001205"/>
    <x v="1"/>
    <s v="Appliances"/>
    <s v="Belkin 5 Outlet SurgeMaster Power Centers"/>
    <n v="491000"/>
    <n v="77"/>
    <n v="17"/>
    <n v="60"/>
  </r>
  <r>
    <s v="FUR-BO-10002545"/>
    <x v="0"/>
    <s v="Bookcases"/>
    <s v="Atlantic Metals Mobile 3-Shelf Bookcases, Custom Colors"/>
    <n v="1553000"/>
    <n v="33"/>
    <n v="13"/>
    <n v="20"/>
  </r>
  <r>
    <s v="FUR-TA-10003473"/>
    <x v="0"/>
    <s v="Tables"/>
    <s v="Bretford Rectangular Conference Table Tops"/>
    <n v="1580000"/>
    <n v="41"/>
    <n v="14"/>
    <n v="27"/>
  </r>
  <r>
    <s v="OFF-BI-10001553"/>
    <x v="1"/>
    <s v="Binders"/>
    <s v="SpineVue Locking Slant-D Ring Binders by Cardinal"/>
    <n v="14000"/>
    <n v="38"/>
    <n v="18"/>
    <n v="20"/>
  </r>
  <r>
    <s v="FUR-FU-10004864"/>
    <x v="0"/>
    <s v="Furnishings"/>
    <s v="Howard Miller 14-1/2&quot; Diameter Chrome Round Wall Clock"/>
    <n v="128000"/>
    <n v="35"/>
    <n v="18"/>
    <n v="17"/>
  </r>
  <r>
    <s v="FUR-CH-10001714"/>
    <x v="0"/>
    <s v="Chairs"/>
    <s v="Global Leather &amp; Oak Executive Chair, Burgundy"/>
    <n v="121000"/>
    <n v="67"/>
    <n v="11"/>
    <n v="56"/>
  </r>
  <r>
    <s v="OFF-PA-10002464"/>
    <x v="1"/>
    <s v="Paper"/>
    <s v="HP Office Recycled Paper (20Lb. and 87 Bright)"/>
    <n v="24000"/>
    <n v="65"/>
    <n v="7"/>
    <n v="58"/>
  </r>
  <r>
    <s v="FUR-FU-10002298"/>
    <x v="0"/>
    <s v="Furnishings"/>
    <s v="Rubbermaid ClusterMat Chairmats, Mat Size- 66&quot; x 60&quot;, Lip 20&quot; x 11&quot; -90 Degree Angle"/>
    <n v="533000"/>
    <n v="60"/>
    <n v="21"/>
    <n v="39"/>
  </r>
  <r>
    <s v="TEC-AC-10004353"/>
    <x v="2"/>
    <s v="Accessories"/>
    <s v="Hypercom P1300 Pinpad"/>
    <n v="252000"/>
    <n v="51"/>
    <n v="6"/>
    <n v="45"/>
  </r>
  <r>
    <s v="OFF-FA-10000053"/>
    <x v="1"/>
    <s v="Fasteners"/>
    <s v="Revere Boxed Rubber Bands by Revere"/>
    <n v="6000"/>
    <n v="77"/>
    <n v="10"/>
    <n v="67"/>
  </r>
  <r>
    <s v="OFF-AP-10002403"/>
    <x v="1"/>
    <s v="Appliances"/>
    <s v="Acco Smartsocket Color-Coded Six-Outlet AC Adapter Model Surge Protectors"/>
    <n v="177000"/>
    <n v="31"/>
    <n v="5"/>
    <n v="26"/>
  </r>
  <r>
    <s v="OFF-FA-10001229"/>
    <x v="1"/>
    <s v="Fasteners"/>
    <s v="Staples"/>
    <n v="8000"/>
    <n v="42"/>
    <n v="9"/>
    <n v="33"/>
  </r>
  <r>
    <s v="OFF-PA-10004255"/>
    <x v="1"/>
    <s v="Paper"/>
    <s v="Xerox 219"/>
    <n v="7000"/>
    <n v="39"/>
    <n v="3"/>
    <n v="36"/>
  </r>
  <r>
    <s v="TEC-AC-10002217"/>
    <x v="2"/>
    <s v="Accessories"/>
    <s v="Imation Clip USB flash drive - 8 GB"/>
    <n v="38000"/>
    <n v="61"/>
    <n v="9"/>
    <n v="52"/>
  </r>
  <r>
    <s v="FUR-BO-10000780"/>
    <x v="0"/>
    <s v="Bookcases"/>
    <s v="O'Sullivan Plantations 2-Door Library in Landvery Oak"/>
    <n v="957000"/>
    <n v="65"/>
    <n v="7"/>
    <n v="58"/>
  </r>
  <r>
    <s v="TEC-AC-10002049"/>
    <x v="2"/>
    <s v="Accessories"/>
    <s v="Logitech G19 Programmable Gaming Keyboard"/>
    <n v="1116000"/>
    <n v="45"/>
    <n v="24"/>
    <n v="21"/>
  </r>
  <r>
    <s v="FUR-FU-10000758"/>
    <x v="0"/>
    <s v="Furnishings"/>
    <s v="DAX Natural Wood-Tone Poster Frame"/>
    <n v="212000"/>
    <n v="65"/>
    <n v="8"/>
    <n v="57"/>
  </r>
  <r>
    <s v="OFF-FA-10000992"/>
    <x v="1"/>
    <s v="Fasteners"/>
    <s v="Acco Clips to Go Binder Clips, 24 Clips in Two Sizes"/>
    <n v="6000"/>
    <n v="75"/>
    <n v="9"/>
    <n v="66"/>
  </r>
  <r>
    <s v="TEC-AC-10002842"/>
    <x v="2"/>
    <s v="Accessories"/>
    <s v="WD My Passport Ultra 2TB Portable External Hard Drive"/>
    <n v="595000"/>
    <n v="74"/>
    <n v="23"/>
    <n v="51"/>
  </r>
  <r>
    <s v="TEC-MA-10000112"/>
    <x v="2"/>
    <s v="Machines"/>
    <s v="Panasonic KX MB2061 Multifunction Printer"/>
    <n v="2397000"/>
    <n v="74"/>
    <n v="10"/>
    <n v="64"/>
  </r>
  <r>
    <s v="OFF-ST-10002289"/>
    <x v="1"/>
    <s v="Storage"/>
    <s v="Safco Wire Cube Shelving System, For Use as 4 or 5 14&quot; Cubes, Black"/>
    <n v="64000"/>
    <n v="72"/>
    <n v="2"/>
    <n v="70"/>
  </r>
  <r>
    <s v="OFF-BI-10003784"/>
    <x v="1"/>
    <s v="Binders"/>
    <s v="Computer Printout Index Tabs"/>
    <n v="2000"/>
    <n v="69"/>
    <n v="14"/>
    <n v="55"/>
  </r>
  <r>
    <s v="FUR-CH-10002439"/>
    <x v="0"/>
    <s v="Chairs"/>
    <s v="Iceberg Nesting Folding Chair, 19w x 6d x 43h"/>
    <n v="367000"/>
    <n v="40"/>
    <n v="22"/>
    <n v="18"/>
  </r>
  <r>
    <s v="OFF-EN-10001532"/>
    <x v="1"/>
    <s v="Envelopes"/>
    <s v="Brown Kraft Recycled Envelopes"/>
    <n v="34000"/>
    <n v="60"/>
    <n v="6"/>
    <n v="54"/>
  </r>
  <r>
    <s v="FUR-TA-10000849"/>
    <x v="0"/>
    <s v="Tables"/>
    <s v="Bevis Rectangular Conference Tables"/>
    <n v="146000"/>
    <n v="30"/>
    <n v="2"/>
    <n v="28"/>
  </r>
  <r>
    <s v="OFF-EN-10000461"/>
    <x v="1"/>
    <s v="Envelopes"/>
    <s v="#10- 4 1/8&quot; x 9 1/2&quot; Recycled Envelopes"/>
    <n v="18000"/>
    <n v="77"/>
    <n v="14"/>
    <n v="63"/>
  </r>
  <r>
    <s v="OFF-BI-10003963"/>
    <x v="1"/>
    <s v="Binders"/>
    <s v="Cardinal Holdit Data Disk Pockets"/>
    <n v="30000"/>
    <n v="53"/>
    <n v="10"/>
    <n v="43"/>
  </r>
  <r>
    <s v="OFF-LA-10000081"/>
    <x v="1"/>
    <s v="Labels"/>
    <s v="Avery 496"/>
    <n v="19000"/>
    <n v="67"/>
    <n v="5"/>
    <n v="62"/>
  </r>
  <r>
    <s v="OFF-AP-10002578"/>
    <x v="1"/>
    <s v="Appliances"/>
    <s v="Fellowes Premier Superior Surge Suppressor, 10-Outlet, With Phone and Remote"/>
    <n v="98000"/>
    <n v="58"/>
    <n v="17"/>
    <n v="41"/>
  </r>
  <r>
    <s v="OFF-PA-10001763"/>
    <x v="1"/>
    <s v="Paper"/>
    <s v="Xerox 1896"/>
    <n v="30000"/>
    <n v="60"/>
    <n v="3"/>
    <n v="57"/>
  </r>
  <r>
    <s v="OFF-PA-10000726"/>
    <x v="1"/>
    <s v="Paper"/>
    <s v="Black Print Carbonless Snap-Off Rapid Letter, 8 1/2&quot; x 7&quot;"/>
    <n v="10000"/>
    <n v="67"/>
    <n v="15"/>
    <n v="52"/>
  </r>
  <r>
    <s v="FUR-FU-10002107"/>
    <x v="0"/>
    <s v="Furnishings"/>
    <s v="Eldon Pizzaz Desk Accessories"/>
    <n v="15000"/>
    <n v="30"/>
    <n v="11"/>
    <n v="19"/>
  </r>
  <r>
    <s v="FUR-CH-10001190"/>
    <x v="0"/>
    <s v="Chairs"/>
    <s v="Global Deluxe High-Back Office Chair in Storm"/>
    <n v="218000"/>
    <n v="52"/>
    <n v="10"/>
    <n v="42"/>
  </r>
  <r>
    <s v="OFF-AR-10002833"/>
    <x v="1"/>
    <s v="Art"/>
    <s v="Newell 322"/>
    <n v="6000"/>
    <n v="72"/>
    <n v="8"/>
    <n v="64"/>
  </r>
  <r>
    <s v="OFF-SU-10002557"/>
    <x v="1"/>
    <s v="Supplies"/>
    <s v="Fiskars Spring-Action Scissors"/>
    <n v="12000"/>
    <n v="33"/>
    <n v="3"/>
    <n v="30"/>
  </r>
  <r>
    <s v="TEC-PH-10000912"/>
    <x v="2"/>
    <s v="Phones"/>
    <s v="Anker 24W Portable Micro USB Car Charger"/>
    <n v="36000"/>
    <n v="77"/>
    <n v="4"/>
    <n v="73"/>
  </r>
  <r>
    <s v="OFF-ST-10001837"/>
    <x v="1"/>
    <s v="Storage"/>
    <s v="SAFCO Mobile Desk Side File, Wire Frame"/>
    <n v="86000"/>
    <n v="50"/>
    <n v="19"/>
    <n v="31"/>
  </r>
  <r>
    <s v="TEC-PH-10001835"/>
    <x v="2"/>
    <s v="Phones"/>
    <s v="Jawbone JAMBOX Wireless Bluetooth Speaker"/>
    <n v="632000"/>
    <n v="29"/>
    <n v="10"/>
    <n v="19"/>
  </r>
  <r>
    <s v="OFF-ST-10002370"/>
    <x v="1"/>
    <s v="Storage"/>
    <s v="Sortfiler Multipurpose Personal File Organizer, Black"/>
    <n v="65000"/>
    <n v="76"/>
    <n v="9"/>
    <n v="67"/>
  </r>
  <r>
    <s v="OFF-EN-10004483"/>
    <x v="1"/>
    <s v="Envelopes"/>
    <s v="#10 White Business Envelopes,4 1/8 x 9 1/2"/>
    <n v="38000"/>
    <n v="61"/>
    <n v="12"/>
    <n v="49"/>
  </r>
  <r>
    <s v="OFF-LA-10000248"/>
    <x v="1"/>
    <s v="Labels"/>
    <s v="Avery 52"/>
    <n v="8000"/>
    <n v="60"/>
    <n v="5"/>
    <n v="55"/>
  </r>
  <r>
    <s v="OFF-AP-10001293"/>
    <x v="1"/>
    <s v="Appliances"/>
    <s v="Belkin 8 Outlet Surge Protector"/>
    <n v="33000"/>
    <n v="51"/>
    <n v="17"/>
    <n v="34"/>
  </r>
  <r>
    <s v="TEC-PH-10000675"/>
    <x v="2"/>
    <s v="Phones"/>
    <s v="Panasonic KX TS3282B Corded phone"/>
    <n v="197000"/>
    <n v="51"/>
    <n v="6"/>
    <n v="45"/>
  </r>
  <r>
    <s v="OFF-ST-10003470"/>
    <x v="1"/>
    <s v="Storage"/>
    <s v="Tennsco Snap-Together Open Shelving Units, Starter Sets and Add-On Units"/>
    <n v="1118000"/>
    <n v="66"/>
    <n v="12"/>
    <n v="54"/>
  </r>
  <r>
    <s v="TEC-AC-10003280"/>
    <x v="2"/>
    <s v="Accessories"/>
    <s v="Belkin F8E887 USB Wired Ergonomic Keyboard"/>
    <n v="96000"/>
    <n v="56"/>
    <n v="12"/>
    <n v="44"/>
  </r>
  <r>
    <s v="OFF-EN-10003001"/>
    <x v="1"/>
    <s v="Envelopes"/>
    <s v="Ames Color-File Green Diamond Border X-ray Mailers"/>
    <n v="605000"/>
    <n v="40"/>
    <n v="14"/>
    <n v="26"/>
  </r>
  <r>
    <s v="OFF-LA-10004559"/>
    <x v="1"/>
    <s v="Labels"/>
    <s v="Avery 49"/>
    <n v="21000"/>
    <n v="26"/>
    <n v="15"/>
    <n v="11"/>
  </r>
  <r>
    <s v="OFF-PA-10000595"/>
    <x v="1"/>
    <s v="Paper"/>
    <s v="Xerox 1929"/>
    <n v="115000"/>
    <n v="73"/>
    <n v="13"/>
    <n v="60"/>
  </r>
  <r>
    <s v="OFF-ST-10004459"/>
    <x v="1"/>
    <s v="Storage"/>
    <s v="Tennsco Single-Tier Lockers"/>
    <n v="1802000"/>
    <n v="68"/>
    <n v="16"/>
    <n v="52"/>
  </r>
  <r>
    <s v="FUR-CH-10003312"/>
    <x v="0"/>
    <s v="Chairs"/>
    <s v="Hon 2090 “Pillow Soft” Series Mid Back Swivel/Tilt Chairs"/>
    <n v="1349000"/>
    <n v="54"/>
    <n v="11"/>
    <n v="43"/>
  </r>
  <r>
    <s v="FUR-BO-10003450"/>
    <x v="0"/>
    <s v="Bookcases"/>
    <s v="Bush Westfield Collection Bookcases, Dark Cherry Finish"/>
    <n v="174000"/>
    <n v="75"/>
    <n v="10"/>
    <n v="65"/>
  </r>
  <r>
    <s v="OFF-AR-10002255"/>
    <x v="1"/>
    <s v="Art"/>
    <s v="Newell 346"/>
    <n v="3000"/>
    <n v="39"/>
    <n v="6"/>
    <n v="33"/>
  </r>
  <r>
    <s v="FUR-FU-10004665"/>
    <x v="0"/>
    <s v="Furnishings"/>
    <s v="3M Polarizing Task Lamp with Clamp Arm, Light Gray"/>
    <n v="822000"/>
    <n v="64"/>
    <n v="10"/>
    <n v="54"/>
  </r>
  <r>
    <s v="TEC-PH-10000369"/>
    <x v="2"/>
    <s v="Phones"/>
    <s v="HTC One Mini"/>
    <n v="706000"/>
    <n v="73"/>
    <n v="9"/>
    <n v="64"/>
  </r>
  <r>
    <s v="TEC-AC-10001590"/>
    <x v="2"/>
    <s v="Accessories"/>
    <s v="Dell Slim USB Multimedia Keyboard"/>
    <n v="50000"/>
    <n v="69"/>
    <n v="2"/>
    <n v="67"/>
  </r>
  <r>
    <s v="FUR-FU-10004909"/>
    <x v="0"/>
    <s v="Furnishings"/>
    <s v="Contemporary Wood/Metal Frame"/>
    <n v="52000"/>
    <n v="59"/>
    <n v="15"/>
    <n v="44"/>
  </r>
  <r>
    <s v="FUR-BO-10004357"/>
    <x v="0"/>
    <s v="Bookcases"/>
    <s v="O'Sullivan Living Dimensions 3-Shelf Bookcases"/>
    <n v="1407000"/>
    <n v="36"/>
    <n v="10"/>
    <n v="26"/>
  </r>
  <r>
    <s v="TEC-AC-10000387"/>
    <x v="2"/>
    <s v="Accessories"/>
    <s v="KeyTronic KT800P2 - Keyboard - Black"/>
    <n v="16000"/>
    <n v="58"/>
    <n v="4"/>
    <n v="54"/>
  </r>
  <r>
    <s v="OFF-BI-10001308"/>
    <x v="1"/>
    <s v="Binders"/>
    <s v="GBC Standard Plastic Binding Systems' Combs"/>
    <n v="26000"/>
    <n v="25"/>
    <n v="21"/>
    <n v="4"/>
  </r>
  <r>
    <s v="TEC-PH-10000576"/>
    <x v="2"/>
    <s v="Phones"/>
    <s v="AT&amp;T 1080 Corded phone"/>
    <n v="165000"/>
    <n v="70"/>
    <n v="6"/>
    <n v="64"/>
  </r>
  <r>
    <s v="FUR-FU-10004587"/>
    <x v="0"/>
    <s v="Furnishings"/>
    <s v="GE General Use Halogen Bulbs, 100 Watts, 1 Bulb per Pack"/>
    <n v="63000"/>
    <n v="26"/>
    <n v="6"/>
    <n v="20"/>
  </r>
  <r>
    <s v="OFF-EN-10001137"/>
    <x v="1"/>
    <s v="Envelopes"/>
    <s v="#10 Gummed Flap White Envelopes, 100/Box"/>
    <n v="7000"/>
    <n v="42"/>
    <n v="6"/>
    <n v="36"/>
  </r>
  <r>
    <s v="OFF-ST-10001505"/>
    <x v="1"/>
    <s v="Storage"/>
    <s v="Perma STOR-ALL Hanging File Box, 13 1/8&quot;W x 12 1/4&quot;D x 10 1/2&quot;H"/>
    <n v="6000"/>
    <n v="59"/>
    <n v="16"/>
    <n v="43"/>
  </r>
  <r>
    <s v="FUR-FU-10004671"/>
    <x v="0"/>
    <s v="Furnishings"/>
    <s v="Executive Impressions 12&quot; Wall Clock"/>
    <n v="15000"/>
    <n v="26"/>
    <n v="7"/>
    <n v="19"/>
  </r>
  <r>
    <s v="TEC-PH-10002807"/>
    <x v="2"/>
    <s v="Phones"/>
    <s v="Motorla HX550 Universal Bluetooth Headset"/>
    <n v="80000"/>
    <n v="27"/>
    <n v="2"/>
    <n v="25"/>
  </r>
  <r>
    <s v="OFF-EN-10003296"/>
    <x v="1"/>
    <s v="Envelopes"/>
    <s v="Tyvek Side-Opening Peel &amp; Seel Expanding Envelopes"/>
    <n v="181000"/>
    <n v="69"/>
    <n v="7"/>
    <n v="62"/>
  </r>
  <r>
    <s v="OFF-AP-10000026"/>
    <x v="1"/>
    <s v="Appliances"/>
    <s v="Tripp Lite Isotel 6 Outlet Surge Protector with Fax/Modem Protection"/>
    <n v="122000"/>
    <n v="62"/>
    <n v="14"/>
    <n v="48"/>
  </r>
  <r>
    <s v="OFF-BI-10000591"/>
    <x v="1"/>
    <s v="Binders"/>
    <s v="Avery Binder Labels"/>
    <n v="2000"/>
    <n v="70"/>
    <n v="1"/>
    <n v="69"/>
  </r>
  <r>
    <s v="OFF-AR-10003727"/>
    <x v="1"/>
    <s v="Art"/>
    <s v="Berol Giant Pencil Sharpener"/>
    <n v="17000"/>
    <n v="69"/>
    <n v="10"/>
    <n v="59"/>
  </r>
  <r>
    <s v="TEC-AC-10001635"/>
    <x v="2"/>
    <s v="Accessories"/>
    <s v="KeyTronic KT400U2 - Keyboard - Black"/>
    <n v="25000"/>
    <n v="62"/>
    <n v="12"/>
    <n v="50"/>
  </r>
  <r>
    <s v="OFF-LA-10003663"/>
    <x v="1"/>
    <s v="Labels"/>
    <s v="Avery 498"/>
    <n v="6000"/>
    <n v="34"/>
    <n v="13"/>
    <n v="21"/>
  </r>
  <r>
    <s v="TEC-CO-10004722"/>
    <x v="2"/>
    <s v="Copiers"/>
    <s v="Canon imageCLASS 2200 Advanced Copier"/>
    <n v="11200000"/>
    <n v="53"/>
    <n v="11"/>
    <n v="42"/>
  </r>
  <r>
    <s v="TEC-AC-10002399"/>
    <x v="2"/>
    <s v="Accessories"/>
    <s v="SanDisk Cruzer 32 GB USB Flash Drive"/>
    <n v="61000"/>
    <n v="43"/>
    <n v="4"/>
    <n v="39"/>
  </r>
  <r>
    <s v="OFF-PA-10000477"/>
    <x v="1"/>
    <s v="Paper"/>
    <s v="Xerox 1952"/>
    <n v="15000"/>
    <n v="38"/>
    <n v="14"/>
    <n v="24"/>
  </r>
  <r>
    <s v="FUR-FU-10003829"/>
    <x v="0"/>
    <s v="Furnishings"/>
    <s v="Stackable Trays"/>
    <n v="5000"/>
    <n v="26"/>
    <n v="13"/>
    <n v="13"/>
  </r>
  <r>
    <s v="OFF-PA-10000697"/>
    <x v="1"/>
    <s v="Paper"/>
    <s v="TOPS Voice Message Log Book, Flash Format"/>
    <n v="20000"/>
    <n v="74"/>
    <n v="8"/>
    <n v="66"/>
  </r>
  <r>
    <s v="FUR-BO-10004467"/>
    <x v="0"/>
    <s v="Bookcases"/>
    <s v="Bestar Classic Bookcase"/>
    <n v="425000"/>
    <n v="52"/>
    <n v="19"/>
    <n v="33"/>
  </r>
  <r>
    <s v="OFF-BI-10000829"/>
    <x v="1"/>
    <s v="Binders"/>
    <s v="Avery Non-Stick Binders"/>
    <n v="11000"/>
    <n v="75"/>
    <n v="26"/>
    <n v="49"/>
  </r>
  <r>
    <s v="FUR-CH-10004287"/>
    <x v="0"/>
    <s v="Chairs"/>
    <s v="SAFCO Arco Folding Chair"/>
    <n v="884000"/>
    <n v="30"/>
    <n v="16"/>
    <n v="14"/>
  </r>
  <r>
    <s v="TEC-PH-10002834"/>
    <x v="2"/>
    <s v="Phones"/>
    <s v="Google Nexus 5"/>
    <n v="1980000"/>
    <n v="72"/>
    <n v="14"/>
    <n v="58"/>
  </r>
  <r>
    <s v="OFF-PA-10001144"/>
    <x v="1"/>
    <s v="Paper"/>
    <s v="Xerox 1913"/>
    <n v="167000"/>
    <n v="38"/>
    <n v="10"/>
    <n v="28"/>
  </r>
  <r>
    <s v="OFF-BI-10001116"/>
    <x v="1"/>
    <s v="Binders"/>
    <s v="Wilson Jones 1&quot; Hanging DublLock Ring Binders"/>
    <n v="12000"/>
    <n v="44"/>
    <n v="26"/>
    <n v="18"/>
  </r>
  <r>
    <s v="OFF-BI-10000632"/>
    <x v="1"/>
    <s v="Binders"/>
    <s v="Satellite Sectional Post Binders"/>
    <n v="313000"/>
    <n v="47"/>
    <n v="27"/>
    <n v="20"/>
  </r>
  <r>
    <s v="OFF-EN-10003055"/>
    <x v="1"/>
    <s v="Envelopes"/>
    <s v="Blue String-Tie &amp; Button Interoffice Envelopes, 10 x 13"/>
    <n v="96000"/>
    <n v="37"/>
    <n v="11"/>
    <n v="26"/>
  </r>
  <r>
    <s v="OFF-BI-10002003"/>
    <x v="1"/>
    <s v="Binders"/>
    <s v="Ibico Presentation Index for Binding Systems"/>
    <n v="4000"/>
    <n v="34"/>
    <n v="20"/>
    <n v="14"/>
  </r>
  <r>
    <s v="OFF-PA-10003016"/>
    <x v="1"/>
    <s v="Paper"/>
    <s v="Adams &quot;While You Were Out&quot; Message Pads"/>
    <n v="16000"/>
    <n v="66"/>
    <n v="20"/>
    <n v="46"/>
  </r>
  <r>
    <s v="OFF-AR-10004582"/>
    <x v="1"/>
    <s v="Art"/>
    <s v="BIC Brite Liner Grip Highlighters"/>
    <n v="6000"/>
    <n v="77"/>
    <n v="5"/>
    <n v="72"/>
  </r>
  <r>
    <s v="OFF-PA-10002246"/>
    <x v="1"/>
    <s v="Paper"/>
    <s v="Wirebound Four 2-3/4 x 5 Forms per Page, 400 Sets per Book"/>
    <n v="16000"/>
    <n v="61"/>
    <n v="11"/>
    <n v="50"/>
  </r>
  <r>
    <s v="FUR-FU-10001475"/>
    <x v="0"/>
    <s v="Furnishings"/>
    <s v="Contract Clock, 14&quot;, Brown"/>
    <n v="110000"/>
    <n v="68"/>
    <n v="5"/>
    <n v="63"/>
  </r>
  <r>
    <s v="OFF-PA-10003465"/>
    <x v="1"/>
    <s v="Paper"/>
    <s v="Xerox 1912"/>
    <n v="31000"/>
    <n v="53"/>
    <n v="6"/>
    <n v="47"/>
  </r>
  <r>
    <s v="TEC-MA-10003626"/>
    <x v="2"/>
    <s v="Machines"/>
    <s v="Hewlett-Packard Deskjet 6540 Color Inkjet Printer"/>
    <n v="822000"/>
    <n v="56"/>
    <n v="6"/>
    <n v="50"/>
  </r>
  <r>
    <s v="OFF-PA-10002319"/>
    <x v="1"/>
    <s v="Paper"/>
    <s v="Xerox 1944"/>
    <n v="117000"/>
    <n v="40"/>
    <n v="4"/>
    <n v="36"/>
  </r>
  <r>
    <s v="OFF-SU-10001165"/>
    <x v="1"/>
    <s v="Supplies"/>
    <s v="Acme Elite Stainless Steel Scissors"/>
    <n v="17000"/>
    <n v="45"/>
    <n v="5"/>
    <n v="40"/>
  </r>
  <r>
    <s v="FUR-FU-10001876"/>
    <x v="0"/>
    <s v="Furnishings"/>
    <s v="Computer Room Manger, 14&quot;"/>
    <n v="228000"/>
    <n v="65"/>
    <n v="17"/>
    <n v="48"/>
  </r>
  <r>
    <s v="FUR-FU-10003577"/>
    <x v="0"/>
    <s v="Furnishings"/>
    <s v="Nu-Dell Leatherette Frames"/>
    <n v="46000"/>
    <n v="29"/>
    <n v="4"/>
    <n v="25"/>
  </r>
  <r>
    <s v="TEC-PH-10004531"/>
    <x v="2"/>
    <s v="Phones"/>
    <s v="AT&amp;T CL2909"/>
    <n v="303000"/>
    <n v="77"/>
    <n v="5"/>
    <n v="72"/>
  </r>
  <r>
    <s v="TEC-PH-10000673"/>
    <x v="2"/>
    <s v="Phones"/>
    <s v="Plantronics Voyager Pro HD - Bluetooth Headset"/>
    <n v="130000"/>
    <n v="65"/>
    <n v="4"/>
    <n v="61"/>
  </r>
  <r>
    <s v="TEC-PH-10002075"/>
    <x v="2"/>
    <s v="Phones"/>
    <s v="AT&amp;T EL51110 DECT"/>
    <n v="378000"/>
    <n v="63"/>
    <n v="3"/>
    <n v="60"/>
  </r>
  <r>
    <s v="OFF-ST-10001558"/>
    <x v="1"/>
    <s v="Storage"/>
    <s v="Acco Perma 4000 Stacking Storage Drawers"/>
    <n v="82000"/>
    <n v="50"/>
    <n v="21"/>
    <n v="29"/>
  </r>
  <r>
    <s v="OFF-LA-10004689"/>
    <x v="1"/>
    <s v="Labels"/>
    <s v="Avery 512"/>
    <n v="15000"/>
    <n v="65"/>
    <n v="11"/>
    <n v="54"/>
  </r>
  <r>
    <s v="TEC-PH-10003691"/>
    <x v="2"/>
    <s v="Phones"/>
    <s v="BlackBerry Q10"/>
    <n v="378000"/>
    <n v="47"/>
    <n v="15"/>
    <n v="32"/>
  </r>
  <r>
    <s v="OFF-SU-10000157"/>
    <x v="1"/>
    <s v="Supplies"/>
    <s v="Compact Automatic Electric Letter Opener"/>
    <n v="478000"/>
    <n v="74"/>
    <n v="19"/>
    <n v="55"/>
  </r>
  <r>
    <s v="FUR-TA-10002228"/>
    <x v="0"/>
    <s v="Tables"/>
    <s v="Bevis Traditional Conference Table Top, Plinth Base"/>
    <n v="701000"/>
    <n v="25"/>
    <n v="7"/>
    <n v="18"/>
  </r>
  <r>
    <s v="TEC-AC-10004127"/>
    <x v="2"/>
    <s v="Accessories"/>
    <s v="SanDisk Cruzer 8 GB USB Flash Drive"/>
    <n v="28000"/>
    <n v="39"/>
    <n v="4"/>
    <n v="35"/>
  </r>
  <r>
    <s v="FUR-CH-10002758"/>
    <x v="0"/>
    <s v="Chairs"/>
    <s v="Hon Deluxe Fabric Upholstered Stacking Chairs, Squared Back"/>
    <n v="586000"/>
    <n v="63"/>
    <n v="7"/>
    <n v="56"/>
  </r>
  <r>
    <s v="OFF-ST-10000532"/>
    <x v="1"/>
    <s v="Storage"/>
    <s v="Advantus Rolling Drawer Organizers"/>
    <n v="424000"/>
    <n v="43"/>
    <n v="31"/>
    <n v="12"/>
  </r>
  <r>
    <s v="TEC-AC-10003709"/>
    <x v="2"/>
    <s v="Accessories"/>
    <s v="Maxell 4.7GB DVD-R 5/Pack"/>
    <n v="1000"/>
    <n v="50"/>
    <n v="12"/>
    <n v="38"/>
  </r>
  <r>
    <s v="OFF-BI-10003166"/>
    <x v="1"/>
    <s v="Binders"/>
    <s v="GBC Plasticlear Binding Covers"/>
    <n v="11000"/>
    <n v="44"/>
    <n v="16"/>
    <n v="28"/>
  </r>
  <r>
    <s v="OFF-AP-10000159"/>
    <x v="1"/>
    <s v="Appliances"/>
    <s v="Belkin F9M820V08 8 Outlet Surge"/>
    <n v="35000"/>
    <n v="68"/>
    <n v="1"/>
    <n v="67"/>
  </r>
  <r>
    <s v="OFF-AP-10001242"/>
    <x v="1"/>
    <s v="Appliances"/>
    <s v="APC 7 Outlet Network SurgeArrest Surge Protector"/>
    <n v="33000"/>
    <n v="50"/>
    <n v="8"/>
    <n v="42"/>
  </r>
  <r>
    <s v="OFF-ST-10000918"/>
    <x v="1"/>
    <s v="Storage"/>
    <s v="Crate-A-Files"/>
    <n v="55000"/>
    <n v="62"/>
    <n v="6"/>
    <n v="56"/>
  </r>
  <r>
    <s v="OFF-BI-10002852"/>
    <x v="1"/>
    <s v="Binders"/>
    <s v="Ibico Standard Transparent Covers"/>
    <n v="50000"/>
    <n v="37"/>
    <n v="20"/>
    <n v="17"/>
  </r>
  <r>
    <s v="OFF-PA-10004451"/>
    <x v="1"/>
    <s v="Paper"/>
    <s v="Xerox 222"/>
    <n v="11000"/>
    <n v="50"/>
    <n v="12"/>
    <n v="38"/>
  </r>
  <r>
    <s v="OFF-AP-10003971"/>
    <x v="1"/>
    <s v="Appliances"/>
    <s v="Belkin 6 Outlet Metallic Surge Strip"/>
    <n v="61000"/>
    <n v="41"/>
    <n v="19"/>
    <n v="22"/>
  </r>
  <r>
    <s v="FUR-BO-10003159"/>
    <x v="0"/>
    <s v="Bookcases"/>
    <s v="Sauder Camden County Collection Libraries, Planked Cherry Finish"/>
    <n v="196000"/>
    <n v="48"/>
    <n v="5"/>
    <n v="43"/>
  </r>
  <r>
    <s v="TEC-PH-10001336"/>
    <x v="2"/>
    <s v="Phones"/>
    <s v="Digium D40 VoIP phone"/>
    <n v="258000"/>
    <n v="30"/>
    <n v="5"/>
    <n v="25"/>
  </r>
  <r>
    <s v="TEC-PH-10003187"/>
    <x v="2"/>
    <s v="Phones"/>
    <s v="Anker Astro Mini 3000mAh Ultra-Compact Portable Charger"/>
    <n v="24000"/>
    <n v="25"/>
    <n v="2"/>
    <n v="23"/>
  </r>
  <r>
    <s v="FUR-CH-10004997"/>
    <x v="0"/>
    <s v="Chairs"/>
    <s v="Hon Every-Day Series Multi-Task Chairs"/>
    <n v="602000"/>
    <n v="33"/>
    <n v="20"/>
    <n v="13"/>
  </r>
  <r>
    <s v="OFF-AR-10002257"/>
    <x v="1"/>
    <s v="Art"/>
    <s v="Eldon Spacemaker Box, Quick-Snap Lid, Clear"/>
    <n v="14000"/>
    <n v="51"/>
    <n v="9"/>
    <n v="42"/>
  </r>
  <r>
    <s v="OFF-AR-10001683"/>
    <x v="1"/>
    <s v="Art"/>
    <s v="Lumber Crayons"/>
    <n v="8000"/>
    <n v="37"/>
    <n v="9"/>
    <n v="28"/>
  </r>
  <r>
    <s v="OFF-PA-10003893"/>
    <x v="1"/>
    <s v="Paper"/>
    <s v="Xerox 1962"/>
    <n v="13000"/>
    <n v="55"/>
    <n v="6"/>
    <n v="49"/>
  </r>
  <r>
    <s v="FUR-CH-10000553"/>
    <x v="0"/>
    <s v="Chairs"/>
    <s v="Metal Folding Chairs, Beige, 4/Carton"/>
    <n v="48000"/>
    <n v="43"/>
    <n v="18"/>
    <n v="25"/>
  </r>
  <r>
    <s v="OFF-FA-10004395"/>
    <x v="1"/>
    <s v="Fasteners"/>
    <s v="Plymouth Boxed Rubber Bands by Plymouth"/>
    <n v="10000"/>
    <n v="40"/>
    <n v="15"/>
    <n v="25"/>
  </r>
  <r>
    <s v="TEC-PH-10002563"/>
    <x v="2"/>
    <s v="Phones"/>
    <s v="Adtran 1202752G1"/>
    <n v="303000"/>
    <n v="71"/>
    <n v="3"/>
    <n v="68"/>
  </r>
  <r>
    <s v="OFF-PA-10003270"/>
    <x v="1"/>
    <s v="Paper"/>
    <s v="Xerox 1954"/>
    <n v="34000"/>
    <n v="70"/>
    <n v="10"/>
    <n v="60"/>
  </r>
  <r>
    <s v="OFF-PA-10002421"/>
    <x v="1"/>
    <s v="Paper"/>
    <s v="Embossed Ink Jet Note Cards"/>
    <n v="109000"/>
    <n v="28"/>
    <n v="13"/>
    <n v="15"/>
  </r>
  <r>
    <s v="OFF-ST-10001128"/>
    <x v="1"/>
    <s v="Storage"/>
    <s v="Carina Mini System Audio Rack, Model AR050B"/>
    <n v="444000"/>
    <n v="32"/>
    <n v="18"/>
    <n v="14"/>
  </r>
  <r>
    <s v="OFF-ST-10001526"/>
    <x v="1"/>
    <s v="Storage"/>
    <s v="Iceberg Mobile Mega Data/Printer Cart "/>
    <n v="121000"/>
    <n v="40"/>
    <n v="15"/>
    <n v="25"/>
  </r>
  <r>
    <s v="FUR-FU-10003832"/>
    <x v="0"/>
    <s v="Furnishings"/>
    <s v="Eldon Expressions Punched Metal &amp; Wood Desk Accessories, Black &amp; Cherry"/>
    <n v="57000"/>
    <n v="65"/>
    <n v="17"/>
    <n v="48"/>
  </r>
  <r>
    <s v="FUR-FU-10000409"/>
    <x v="0"/>
    <s v="Furnishings"/>
    <s v="GE 4 Foot Flourescent Tube, 40 Watt"/>
    <n v="15000"/>
    <n v="42"/>
    <n v="7"/>
    <n v="35"/>
  </r>
  <r>
    <s v="OFF-PA-10000223"/>
    <x v="1"/>
    <s v="Paper"/>
    <s v="Xerox 2000"/>
    <n v="21000"/>
    <n v="58"/>
    <n v="5"/>
    <n v="53"/>
  </r>
  <r>
    <s v="FUR-FU-10001546"/>
    <x v="0"/>
    <s v="Furnishings"/>
    <s v="Dana Swing-Arm Lamps"/>
    <n v="18000"/>
    <n v="59"/>
    <n v="13"/>
    <n v="46"/>
  </r>
  <r>
    <s v="OFF-PA-10002581"/>
    <x v="1"/>
    <s v="Paper"/>
    <s v="Xerox 1951"/>
    <n v="75000"/>
    <n v="47"/>
    <n v="23"/>
    <n v="24"/>
  </r>
  <r>
    <s v="OFF-AR-10002399"/>
    <x v="1"/>
    <s v="Art"/>
    <s v="Dixon Prang Watercolor Pencils, 10-Color Set with Brush"/>
    <n v="5000"/>
    <n v="64"/>
    <n v="23"/>
    <n v="41"/>
  </r>
  <r>
    <s v="OFF-FA-10002988"/>
    <x v="1"/>
    <s v="Fasteners"/>
    <s v="Ideal Clamps"/>
    <n v="7000"/>
    <n v="28"/>
    <n v="9"/>
    <n v="19"/>
  </r>
  <r>
    <s v="OFF-PA-10000791"/>
    <x v="1"/>
    <s v="Paper"/>
    <s v="Wirebound Message Books, Four 2 3/4 x 5 Forms per Page, 200 Sets per Book"/>
    <n v="24000"/>
    <n v="29"/>
    <n v="18"/>
    <n v="11"/>
  </r>
  <r>
    <s v="OFF-PA-10003739"/>
    <x v="1"/>
    <s v="Paper"/>
    <s v="Xerox 1969"/>
    <n v="12000"/>
    <n v="62"/>
    <n v="2"/>
    <n v="60"/>
  </r>
  <r>
    <s v="OFF-AR-10001915"/>
    <x v="1"/>
    <s v="Art"/>
    <s v="Peel-Off China Markers"/>
    <n v="50000"/>
    <n v="50"/>
    <n v="11"/>
    <n v="39"/>
  </r>
  <r>
    <s v="TEC-CO-10000971"/>
    <x v="2"/>
    <s v="Copiers"/>
    <s v="Hewlett Packard 310 Color Digital Copier"/>
    <n v="960000"/>
    <n v="50"/>
    <n v="14"/>
    <n v="36"/>
  </r>
  <r>
    <s v="OFF-PA-10003656"/>
    <x v="1"/>
    <s v="Paper"/>
    <s v="Xerox 1935"/>
    <n v="185000"/>
    <n v="41"/>
    <n v="18"/>
    <n v="23"/>
  </r>
  <r>
    <s v="OFF-PA-10002160"/>
    <x v="1"/>
    <s v="Paper"/>
    <s v="Xerox 1978"/>
    <n v="24000"/>
    <n v="73"/>
    <n v="7"/>
    <n v="66"/>
  </r>
  <r>
    <s v="OFF-ST-10002615"/>
    <x v="1"/>
    <s v="Storage"/>
    <s v="Dual Level, Single-Width Filing Carts"/>
    <n v="311000"/>
    <n v="75"/>
    <n v="40"/>
    <n v="35"/>
  </r>
  <r>
    <s v="OFF-PA-10000327"/>
    <x v="1"/>
    <s v="Paper"/>
    <s v="Xerox 1971"/>
    <n v="9000"/>
    <n v="41"/>
    <n v="3"/>
    <n v="38"/>
  </r>
  <r>
    <s v="OFF-EN-10003286"/>
    <x v="1"/>
    <s v="Envelopes"/>
    <s v="Staple envelope"/>
    <n v="42000"/>
    <n v="62"/>
    <n v="16"/>
    <n v="46"/>
  </r>
  <r>
    <s v="TEC-PH-10002890"/>
    <x v="2"/>
    <s v="Phones"/>
    <s v="AT&amp;T 17929 Lendline Telephone"/>
    <n v="136000"/>
    <n v="64"/>
    <n v="10"/>
    <n v="54"/>
  </r>
  <r>
    <s v="OFF-AR-10003338"/>
    <x v="1"/>
    <s v="Art"/>
    <s v="Eberhard Faber 3 1/2&quot; Golf Pencils"/>
    <n v="6000"/>
    <n v="76"/>
    <n v="5"/>
    <n v="71"/>
  </r>
  <r>
    <s v="OFF-FA-10002763"/>
    <x v="1"/>
    <s v="Fasteners"/>
    <s v="Advantus Map Pennant Flags and Round Head Tacks"/>
    <n v="16000"/>
    <n v="50"/>
    <n v="14"/>
    <n v="36"/>
  </r>
  <r>
    <s v="OFF-ST-10001511"/>
    <x v="1"/>
    <s v="Storage"/>
    <s v="Space Solutions Commercial Steel Shelving"/>
    <n v="130000"/>
    <n v="73"/>
    <n v="9"/>
    <n v="64"/>
  </r>
  <r>
    <s v="OFF-FA-10003495"/>
    <x v="1"/>
    <s v="Fasteners"/>
    <s v="Staples"/>
    <n v="7000"/>
    <n v="29"/>
    <n v="13"/>
    <n v="16"/>
  </r>
  <r>
    <s v="OFF-AP-10001303"/>
    <x v="1"/>
    <s v="Appliances"/>
    <s v="Holmes Cool Mist Humidifier for the Whole House with 8-Gallon Output per Day, Extended Life Filter"/>
    <n v="20000"/>
    <n v="65"/>
    <n v="1"/>
    <n v="64"/>
  </r>
  <r>
    <s v="FUR-FU-10000771"/>
    <x v="0"/>
    <s v="Furnishings"/>
    <s v="Eldon 200 Class Desk Accessories, Smoke"/>
    <n v="19000"/>
    <n v="37"/>
    <n v="11"/>
    <n v="26"/>
  </r>
  <r>
    <s v="OFF-BI-10004995"/>
    <x v="1"/>
    <s v="Binders"/>
    <s v="GBC DocuBind P400 Electric Binding System"/>
    <n v="1634000"/>
    <n v="63"/>
    <n v="16"/>
    <n v="47"/>
  </r>
  <r>
    <s v="TEC-PH-10002310"/>
    <x v="2"/>
    <s v="Phones"/>
    <s v="Plantronics Calisto P620-M USB Wireless Speakerphone System"/>
    <n v="157000"/>
    <n v="30"/>
    <n v="6"/>
    <n v="24"/>
  </r>
  <r>
    <s v="FUR-CH-10000422"/>
    <x v="0"/>
    <s v="Chairs"/>
    <s v="Global Highback Leather Tilter in Burgundy"/>
    <n v="91000"/>
    <n v="69"/>
    <n v="22"/>
    <n v="47"/>
  </r>
  <r>
    <s v="OFF-ST-10000675"/>
    <x v="1"/>
    <s v="Storage"/>
    <s v="File Shuttle II and Handi-File, Black"/>
    <n v="306000"/>
    <n v="77"/>
    <n v="25"/>
    <n v="52"/>
  </r>
  <r>
    <s v="FUR-FU-10004963"/>
    <x v="0"/>
    <s v="Furnishings"/>
    <s v="Eldon 400 Class Desk Accessories, Black Carbon"/>
    <n v="27000"/>
    <n v="60"/>
    <n v="14"/>
    <n v="46"/>
  </r>
  <r>
    <s v="OFF-BI-10003910"/>
    <x v="1"/>
    <s v="Binders"/>
    <s v="DXL Angle-View Binders with Locking Rings by Samsill"/>
    <n v="3000"/>
    <n v="37"/>
    <n v="12"/>
    <n v="25"/>
  </r>
  <r>
    <s v="FUR-CH-10001797"/>
    <x v="0"/>
    <s v="Chairs"/>
    <s v="Safco Chair Connectors, 6/Carton"/>
    <n v="189000"/>
    <n v="63"/>
    <n v="24"/>
    <n v="39"/>
  </r>
  <r>
    <s v="OFF-ST-10002214"/>
    <x v="1"/>
    <s v="Storage"/>
    <s v="X-Rack File for Hanging Folders"/>
    <n v="23000"/>
    <n v="68"/>
    <n v="7"/>
    <n v="61"/>
  </r>
  <r>
    <s v="OFF-PA-10003848"/>
    <x v="1"/>
    <s v="Paper"/>
    <s v="Xerox 1997"/>
    <n v="21000"/>
    <n v="27"/>
    <n v="20"/>
    <n v="7"/>
  </r>
  <r>
    <s v="FUR-FU-10000755"/>
    <x v="0"/>
    <s v="Furnishings"/>
    <s v="Eldon Expressions Mahogany Wood Desk Collection"/>
    <n v="25000"/>
    <n v="62"/>
    <n v="4"/>
    <n v="58"/>
  </r>
  <r>
    <s v="TEC-AC-10004227"/>
    <x v="2"/>
    <s v="Accessories"/>
    <s v="SanDisk Ultra 16 GB MicroSDHC Class 10 Memory Card"/>
    <n v="13000"/>
    <n v="45"/>
    <n v="7"/>
    <n v="38"/>
  </r>
  <r>
    <s v="OFF-ST-10000760"/>
    <x v="1"/>
    <s v="Storage"/>
    <s v="Eldon Fold 'N Roll Cart System"/>
    <n v="56000"/>
    <n v="61"/>
    <n v="17"/>
    <n v="44"/>
  </r>
  <r>
    <s v="OFF-EN-10001539"/>
    <x v="1"/>
    <s v="Envelopes"/>
    <s v="Staple envelope"/>
    <n v="25000"/>
    <n v="29"/>
    <n v="15"/>
    <n v="14"/>
  </r>
  <r>
    <s v="OFF-BI-10003655"/>
    <x v="1"/>
    <s v="Binders"/>
    <s v="Durable Pressboard Binders"/>
    <n v="19000"/>
    <n v="25"/>
    <n v="5"/>
    <n v="20"/>
  </r>
  <r>
    <s v="OFF-AP-10003779"/>
    <x v="1"/>
    <s v="Appliances"/>
    <s v="Kensington 7 Outlet MasterPiece Power Center with Fax/Phone Line Protection"/>
    <n v="208000"/>
    <n v="25"/>
    <n v="8"/>
    <n v="17"/>
  </r>
  <r>
    <s v="OFF-BI-10000666"/>
    <x v="1"/>
    <s v="Binders"/>
    <s v="Surelock Post Binders"/>
    <n v="92000"/>
    <n v="29"/>
    <n v="21"/>
    <n v="8"/>
  </r>
  <r>
    <s v="OFF-BI-10002706"/>
    <x v="1"/>
    <s v="Binders"/>
    <s v="Avery Premier Heavy-Duty Binder with Round Locking Rings"/>
    <n v="35000"/>
    <n v="48"/>
    <n v="8"/>
    <n v="40"/>
  </r>
  <r>
    <s v="FUR-FU-10004748"/>
    <x v="0"/>
    <s v="Furnishings"/>
    <s v="Howard Miller 16&quot; Diameter Gallery Wall Clock"/>
    <n v="192000"/>
    <n v="32"/>
    <n v="4"/>
    <n v="28"/>
  </r>
  <r>
    <s v="FUR-TA-10004154"/>
    <x v="0"/>
    <s v="Tables"/>
    <s v="Riverside Furniture Oval Coffee Table, Oval End Table, End Table with Drawer"/>
    <n v="345000"/>
    <n v="43"/>
    <n v="11"/>
    <n v="32"/>
  </r>
  <r>
    <s v="OFF-FA-10002701"/>
    <x v="1"/>
    <s v="Fasteners"/>
    <s v="Alliance Rubber Bands"/>
    <n v="6000"/>
    <n v="67"/>
    <n v="8"/>
    <n v="59"/>
  </r>
  <r>
    <s v="OFF-BI-10002799"/>
    <x v="1"/>
    <s v="Binders"/>
    <s v="SlimView Poly Binder, 3/8&quot;"/>
    <n v="9000"/>
    <n v="61"/>
    <n v="26"/>
    <n v="35"/>
  </r>
  <r>
    <s v="FUR-CH-10003846"/>
    <x v="0"/>
    <s v="Chairs"/>
    <s v="Hon Valutask Swivel Chairs"/>
    <n v="505000"/>
    <n v="49"/>
    <n v="8"/>
    <n v="41"/>
  </r>
  <r>
    <s v="OFF-PA-10003172"/>
    <x v="1"/>
    <s v="Paper"/>
    <s v="Xerox 1996"/>
    <n v="13000"/>
    <n v="73"/>
    <n v="4"/>
    <n v="69"/>
  </r>
  <r>
    <s v="OFF-AR-10001216"/>
    <x v="1"/>
    <s v="Art"/>
    <s v="Newell 339"/>
    <n v="14000"/>
    <n v="77"/>
    <n v="10"/>
    <n v="67"/>
  </r>
  <r>
    <s v="FUR-FU-10003247"/>
    <x v="0"/>
    <s v="Furnishings"/>
    <s v="36X48 HARDFLOOR CHAIRMAT"/>
    <n v="42000"/>
    <n v="49"/>
    <n v="17"/>
    <n v="32"/>
  </r>
  <r>
    <s v="TEC-PH-10002555"/>
    <x v="2"/>
    <s v="Phones"/>
    <s v="Nortel Meridian M5316 Digital phone"/>
    <n v="518000"/>
    <n v="69"/>
    <n v="12"/>
    <n v="57"/>
  </r>
  <r>
    <s v="OFF-EN-10002973"/>
    <x v="1"/>
    <s v="Envelopes"/>
    <s v="Ampad #10 Peel &amp; Seel Holiday Envelopes"/>
    <n v="9000"/>
    <n v="59"/>
    <n v="6"/>
    <n v="53"/>
  </r>
  <r>
    <s v="OFF-PA-10001307"/>
    <x v="1"/>
    <s v="Paper"/>
    <s v="Important Message Pads, 50 4-1/4 x 5-1/2 Forms per Pad"/>
    <n v="27000"/>
    <n v="66"/>
    <n v="8"/>
    <n v="58"/>
  </r>
  <r>
    <s v="TEC-PH-10002350"/>
    <x v="2"/>
    <s v="Phones"/>
    <s v="Apple EarPods with Remote and Mic"/>
    <n v="84000"/>
    <n v="25"/>
    <n v="6"/>
    <n v="19"/>
  </r>
  <r>
    <s v="OFF-ST-10000615"/>
    <x v="1"/>
    <s v="Storage"/>
    <s v="SimpliFile Personal File, Black Granite, 15w x 6-15/16d x 11-1/4h"/>
    <n v="91000"/>
    <n v="31"/>
    <n v="15"/>
    <n v="16"/>
  </r>
  <r>
    <s v="FUR-FU-10001591"/>
    <x v="0"/>
    <s v="Furnishings"/>
    <s v="Advantus Panel Wall Certificate Holder - 8.5x11"/>
    <n v="61000"/>
    <n v="73"/>
    <n v="9"/>
    <n v="64"/>
  </r>
  <r>
    <s v="OFF-SU-10003505"/>
    <x v="1"/>
    <s v="Supplies"/>
    <s v="Premier Electric Letter Opener"/>
    <n v="696000"/>
    <n v="61"/>
    <n v="13"/>
    <n v="48"/>
  </r>
  <r>
    <s v="OFF-BI-10001267"/>
    <x v="1"/>
    <s v="Binders"/>
    <s v="Universal Recycled Hanging Pressboard Report Binders, Letter Size"/>
    <n v="13000"/>
    <n v="33"/>
    <n v="12"/>
    <n v="21"/>
  </r>
  <r>
    <s v="OFF-PA-10002741"/>
    <x v="1"/>
    <s v="Paper"/>
    <s v="Xerox 1980"/>
    <n v="26000"/>
    <n v="57"/>
    <n v="8"/>
    <n v="49"/>
  </r>
  <r>
    <s v="OFF-LA-10004345"/>
    <x v="1"/>
    <s v="Labels"/>
    <s v="Avery 493"/>
    <n v="16000"/>
    <n v="59"/>
    <n v="7"/>
    <n v="52"/>
  </r>
  <r>
    <s v="OFF-PA-10001471"/>
    <x v="1"/>
    <s v="Paper"/>
    <s v="Strathmore Photo Frame Cards"/>
    <n v="22000"/>
    <n v="41"/>
    <n v="16"/>
    <n v="25"/>
  </r>
  <r>
    <s v="TEC-MA-10001972"/>
    <x v="2"/>
    <s v="Machines"/>
    <s v="Okidata C331dn Printer"/>
    <n v="838000"/>
    <n v="36"/>
    <n v="6"/>
    <n v="30"/>
  </r>
  <r>
    <s v="OFF-PA-10004438"/>
    <x v="1"/>
    <s v="Paper"/>
    <s v="Xerox 1907"/>
    <n v="50000"/>
    <n v="52"/>
    <n v="4"/>
    <n v="48"/>
  </r>
  <r>
    <s v="FUR-FU-10004586"/>
    <x v="0"/>
    <s v="Furnishings"/>
    <s v="G.E. Longer-Life Indoor Recessed Floodlight Bulbs"/>
    <n v="14000"/>
    <n v="38"/>
    <n v="6"/>
    <n v="32"/>
  </r>
  <r>
    <s v="FUR-CH-10004495"/>
    <x v="0"/>
    <s v="Chairs"/>
    <s v="Global Leather and Oak Executive Chair, Black"/>
    <n v="964000"/>
    <n v="65"/>
    <n v="19"/>
    <n v="46"/>
  </r>
  <r>
    <s v="OFF-AR-10001374"/>
    <x v="1"/>
    <s v="Art"/>
    <s v="BIC Brite Liner Highlighters, Chisel Tip"/>
    <n v="33000"/>
    <n v="39"/>
    <n v="15"/>
    <n v="24"/>
  </r>
  <r>
    <s v="OFF-LA-10002043"/>
    <x v="1"/>
    <s v="Labels"/>
    <s v="Avery 489"/>
    <n v="32000"/>
    <n v="47"/>
    <n v="3"/>
    <n v="44"/>
  </r>
  <r>
    <s v="OFF-BI-10004600"/>
    <x v="1"/>
    <s v="Binders"/>
    <s v="Ibico Ibimaster 300 Manual Binding System"/>
    <n v="736000"/>
    <n v="38"/>
    <n v="16"/>
    <n v="22"/>
  </r>
  <r>
    <s v="OFF-ST-10001291"/>
    <x v="1"/>
    <s v="Storage"/>
    <s v="Tenex Personal Self-Stacking Standard File Box, Black/Gray"/>
    <n v="68000"/>
    <n v="31"/>
    <n v="5"/>
    <n v="26"/>
  </r>
  <r>
    <s v="OFF-BI-10004040"/>
    <x v="1"/>
    <s v="Binders"/>
    <s v="Wilson Jones Impact Binders"/>
    <n v="6000"/>
    <n v="29"/>
    <n v="31"/>
    <n v="-2"/>
  </r>
  <r>
    <s v="OFF-BI-10004465"/>
    <x v="1"/>
    <s v="Binders"/>
    <s v="Avery Durable Slant Ring Binders"/>
    <n v="4000"/>
    <n v="36"/>
    <n v="12"/>
    <n v="24"/>
  </r>
  <r>
    <s v="OFF-AR-10004260"/>
    <x v="1"/>
    <s v="Art"/>
    <s v="Boston 1799 Powerhouse Electric Pencil Sharpener"/>
    <n v="182000"/>
    <n v="75"/>
    <n v="14"/>
    <n v="61"/>
  </r>
  <r>
    <s v="FUR-BO-10001811"/>
    <x v="0"/>
    <s v="Bookcases"/>
    <s v="Atlantic Metals Mobile 5-Shelf Bookcases, Custom Colors"/>
    <n v="181000"/>
    <n v="57"/>
    <n v="12"/>
    <n v="45"/>
  </r>
  <r>
    <s v="OFF-PA-10004911"/>
    <x v="1"/>
    <s v="Paper"/>
    <s v="Rediform S.O.S. 1-Up Phone Message Bk, 4-1/4x3-1/16 Bk, 1 Form/Pg, 40 Messages/Bk, 3/Pk"/>
    <n v="19000"/>
    <n v="76"/>
    <n v="9"/>
    <n v="67"/>
  </r>
  <r>
    <s v="OFF-BI-10004728"/>
    <x v="1"/>
    <s v="Binders"/>
    <s v="Wilson Jones Turn Tabs Binder Tool for Ring Binders"/>
    <n v="10000"/>
    <n v="64"/>
    <n v="19"/>
    <n v="45"/>
  </r>
  <r>
    <s v="OFF-ST-10002957"/>
    <x v="1"/>
    <s v="Storage"/>
    <s v="Sterilite Show Offs Storage Containers"/>
    <n v="13000"/>
    <n v="75"/>
    <n v="6"/>
    <n v="69"/>
  </r>
  <r>
    <s v="TEC-PH-10002115"/>
    <x v="2"/>
    <s v="Phones"/>
    <s v="Plantronics 81402"/>
    <n v="66000"/>
    <n v="54"/>
    <n v="6"/>
    <n v="48"/>
  </r>
  <r>
    <s v="OFF-BI-10002557"/>
    <x v="1"/>
    <s v="Binders"/>
    <s v="Presstex Flexible Ring Binders"/>
    <n v="7000"/>
    <n v="32"/>
    <n v="9"/>
    <n v="23"/>
  </r>
  <r>
    <s v="OFF-FA-10001883"/>
    <x v="1"/>
    <s v="Fasteners"/>
    <s v="Alliance Super-Size Bands, Assorted Sizes"/>
    <n v="24000"/>
    <n v="25"/>
    <n v="23"/>
    <n v="2"/>
  </r>
  <r>
    <s v="TEC-PH-10000702"/>
    <x v="2"/>
    <s v="Phones"/>
    <s v="Square Credit Card Reader, 4 1/2&quot; x 4 1/2&quot; x 1&quot;, White"/>
    <n v="30000"/>
    <n v="41"/>
    <n v="3"/>
    <n v="38"/>
  </r>
  <r>
    <s v="OFF-BI-10003196"/>
    <x v="1"/>
    <s v="Binders"/>
    <s v="Accohide Poly Flexible Ring Binders"/>
    <n v="4000"/>
    <n v="44"/>
    <n v="18"/>
    <n v="26"/>
  </r>
  <r>
    <s v="TEC-PH-10001644"/>
    <x v="2"/>
    <s v="Phones"/>
    <s v="BlueLounge Milo Smartphone Stand, White/Metallic"/>
    <n v="96000"/>
    <n v="47"/>
    <n v="7"/>
    <n v="40"/>
  </r>
  <r>
    <s v="OFF-AR-10003183"/>
    <x v="1"/>
    <s v="Art"/>
    <s v="Avery Fluorescent Highlighter Four-Color Set"/>
    <n v="19000"/>
    <n v="61"/>
    <n v="15"/>
    <n v="46"/>
  </r>
  <r>
    <s v="TEC-AC-10000420"/>
    <x v="2"/>
    <s v="Accessories"/>
    <s v="Logitech G500s Laser Gaming Mouse with Adjustable Weight Tuning"/>
    <n v="350000"/>
    <n v="27"/>
    <n v="8"/>
    <n v="19"/>
  </r>
  <r>
    <s v="OFF-EN-10001415"/>
    <x v="1"/>
    <s v="Envelopes"/>
    <s v="Staple envelope"/>
    <n v="14000"/>
    <n v="30"/>
    <n v="9"/>
    <n v="21"/>
  </r>
  <r>
    <s v="OFF-AR-10001919"/>
    <x v="1"/>
    <s v="Art"/>
    <s v="OIC #2 Pencils, Medium Soft"/>
    <n v="2000"/>
    <n v="73"/>
    <n v="12"/>
    <n v="61"/>
  </r>
  <r>
    <s v="OFF-LA-10002762"/>
    <x v="1"/>
    <s v="Labels"/>
    <s v="Avery 485"/>
    <n v="76000"/>
    <n v="50"/>
    <n v="8"/>
    <n v="42"/>
  </r>
  <r>
    <s v="FUR-FU-10004960"/>
    <x v="0"/>
    <s v="Furnishings"/>
    <s v="Seth Thomas 12&quot; Clock w/ Goldtone Case"/>
    <n v="115000"/>
    <n v="33"/>
    <n v="5"/>
    <n v="28"/>
  </r>
  <r>
    <s v="FUR-CH-10003774"/>
    <x v="0"/>
    <s v="Chairs"/>
    <s v="Global Wood Trimmed Manager's Task Chair, Khaki"/>
    <n v="319000"/>
    <n v="71"/>
    <n v="28"/>
    <n v="43"/>
  </r>
  <r>
    <s v="TEC-PH-10004912"/>
    <x v="2"/>
    <s v="Phones"/>
    <s v="Cisco SPA112 2 Port Phone Adapter"/>
    <n v="220000"/>
    <n v="75"/>
    <n v="8"/>
    <n v="67"/>
  </r>
  <r>
    <s v="FUR-CH-10004875"/>
    <x v="0"/>
    <s v="Chairs"/>
    <s v="Harbour Creations 67200 Series Stacking Chairs"/>
    <n v="114000"/>
    <n v="25"/>
    <n v="12"/>
    <n v="13"/>
  </r>
  <r>
    <s v="TEC-PH-10001580"/>
    <x v="2"/>
    <s v="Phones"/>
    <s v="Logitech Mobile Speakerphone P710e - speaker phone"/>
    <n v="108000"/>
    <n v="57"/>
    <n v="6"/>
    <n v="51"/>
  </r>
  <r>
    <s v="FUR-TA-10001676"/>
    <x v="0"/>
    <s v="Tables"/>
    <s v="Hon 61000 Series Interactive Training Tables"/>
    <n v="80000"/>
    <n v="67"/>
    <n v="13"/>
    <n v="54"/>
  </r>
  <r>
    <s v="OFF-BI-10000285"/>
    <x v="1"/>
    <s v="Binders"/>
    <s v="XtraLife ClearVue Slant-D Ring Binders by Cardinal"/>
    <n v="4000"/>
    <n v="57"/>
    <n v="11"/>
    <n v="46"/>
  </r>
  <r>
    <s v="OFF-PA-10004609"/>
    <x v="1"/>
    <s v="Paper"/>
    <s v="Xerox 221"/>
    <n v="21000"/>
    <n v="53"/>
    <n v="10"/>
    <n v="43"/>
  </r>
  <r>
    <s v="TEC-AC-10001314"/>
    <x v="2"/>
    <s v="Accessories"/>
    <s v="Case Logic 2.4GHz Wireless Keyboard"/>
    <n v="100000"/>
    <n v="26"/>
    <n v="15"/>
    <n v="11"/>
  </r>
  <r>
    <s v="OFF-ST-10003816"/>
    <x v="1"/>
    <s v="Storage"/>
    <s v="Fellowes High-Stak Drawer Files"/>
    <n v="282000"/>
    <n v="72"/>
    <n v="10"/>
    <n v="62"/>
  </r>
  <r>
    <s v="OFF-SU-10002189"/>
    <x v="1"/>
    <s v="Supplies"/>
    <s v="Acme Rosewood Handle Letter Opener"/>
    <n v="12000"/>
    <n v="78"/>
    <n v="3"/>
    <n v="75"/>
  </r>
  <r>
    <s v="TEC-MA-10002428"/>
    <x v="2"/>
    <s v="Machines"/>
    <s v="Fellowes Powershred HS-440 4-Sheet High Security Shredder"/>
    <n v="1705000"/>
    <n v="65"/>
    <n v="11"/>
    <n v="54"/>
  </r>
  <r>
    <s v="OFF-BI-10002026"/>
    <x v="1"/>
    <s v="Binders"/>
    <s v="Avery Arch Ring Binders"/>
    <n v="233000"/>
    <n v="77"/>
    <n v="18"/>
    <n v="59"/>
  </r>
  <r>
    <s v="OFF-AP-10002892"/>
    <x v="1"/>
    <s v="Appliances"/>
    <s v="Belkin F5C206VTEL 6 Outlet Surge"/>
    <n v="69000"/>
    <n v="45"/>
    <n v="15"/>
    <n v="30"/>
  </r>
  <r>
    <s v="TEC-AC-10000474"/>
    <x v="2"/>
    <s v="Accessories"/>
    <s v="Kensington Expert Mouse Optical USB Trackball for PC or Mac"/>
    <n v="228000"/>
    <n v="65"/>
    <n v="8"/>
    <n v="57"/>
  </r>
  <r>
    <s v="OFF-BI-10000474"/>
    <x v="1"/>
    <s v="Binders"/>
    <s v="Avery Recycled Flexi-View Covers for Binding Systems"/>
    <n v="17000"/>
    <n v="50"/>
    <n v="5"/>
    <n v="45"/>
  </r>
  <r>
    <s v="FUR-BO-10002916"/>
    <x v="0"/>
    <s v="Bookcases"/>
    <s v="Rush Hierlooms Collection 1&quot; Thick Stackable Bookcases"/>
    <n v="436000"/>
    <n v="68"/>
    <n v="14"/>
    <n v="54"/>
  </r>
  <r>
    <s v="FUR-BO-10003966"/>
    <x v="0"/>
    <s v="Bookcases"/>
    <s v="Sauder Facets Collection Library, Sky Alder Finish"/>
    <n v="291000"/>
    <n v="27"/>
    <n v="5"/>
    <n v="22"/>
  </r>
  <r>
    <s v="FUR-BO-10002598"/>
    <x v="0"/>
    <s v="Bookcases"/>
    <s v="Hon Metal Bookcases, Putty"/>
    <n v="142000"/>
    <n v="51"/>
    <n v="13"/>
    <n v="38"/>
  </r>
  <r>
    <s v="FUR-FU-10002445"/>
    <x v="0"/>
    <s v="Furnishings"/>
    <s v="DAX Two-Tone Rosewood/Black Document Frame, Desktop, 5 x 7"/>
    <n v="29000"/>
    <n v="26"/>
    <n v="22"/>
    <n v="4"/>
  </r>
  <r>
    <s v="OFF-ST-10004950"/>
    <x v="1"/>
    <s v="Storage"/>
    <s v="Tenex Personal Filing Tote With Secure Closure Lid, Black/Frost"/>
    <n v="112000"/>
    <n v="77"/>
    <n v="30"/>
    <n v="47"/>
  </r>
  <r>
    <s v="FUR-FU-10000320"/>
    <x v="0"/>
    <s v="Furnishings"/>
    <s v="OIC Stacking Trays"/>
    <n v="25000"/>
    <n v="52"/>
    <n v="26"/>
    <n v="26"/>
  </r>
  <r>
    <s v="OFF-PA-10004239"/>
    <x v="1"/>
    <s v="Paper"/>
    <s v="Xerox 1953"/>
    <n v="7000"/>
    <n v="37"/>
    <n v="5"/>
    <n v="32"/>
  </r>
  <r>
    <s v="OFF-PA-10000380"/>
    <x v="1"/>
    <s v="Paper"/>
    <s v="REDIFORM Incoming/Outgoing Call Register, 11&quot; X 8 1/2&quot;, 100 Messages"/>
    <n v="41000"/>
    <n v="29"/>
    <n v="29"/>
    <n v="0"/>
  </r>
  <r>
    <s v="FUR-FU-10003919"/>
    <x v="0"/>
    <s v="Furnishings"/>
    <s v="Eldon Executive Woodline II Cherry Finish Desk Accessories"/>
    <n v="66000"/>
    <n v="47"/>
    <n v="4"/>
    <n v="43"/>
  </r>
  <r>
    <s v="OFF-FA-10002676"/>
    <x v="1"/>
    <s v="Fasteners"/>
    <s v="Colored Push Pins"/>
    <n v="2000"/>
    <n v="69"/>
    <n v="5"/>
    <n v="64"/>
  </r>
  <r>
    <s v="OFF-BI-10001525"/>
    <x v="1"/>
    <s v="Binders"/>
    <s v="Acco Pressboard Covers with Storage Hooks, 14 7/8&quot; x 11&quot;, Executive Red"/>
    <n v="16000"/>
    <n v="30"/>
    <n v="13"/>
    <n v="17"/>
  </r>
  <r>
    <s v="OFF-PA-10000174"/>
    <x v="1"/>
    <s v="Paper"/>
    <s v="Message Book, Wirebound, Four 5 1/2&quot; X 4&quot; Forms/Pg., 200 Dupl. Sets/Book"/>
    <n v="33000"/>
    <n v="57"/>
    <n v="12"/>
    <n v="45"/>
  </r>
  <r>
    <s v="OFF-ST-10003327"/>
    <x v="1"/>
    <s v="Storage"/>
    <s v="Akro-Mils 12-Gallon Tote"/>
    <n v="30000"/>
    <n v="53"/>
    <n v="3"/>
    <n v="50"/>
  </r>
  <r>
    <s v="OFF-BI-10001617"/>
    <x v="1"/>
    <s v="Binders"/>
    <s v="GBC Wire Binding Combs"/>
    <n v="25000"/>
    <n v="68"/>
    <n v="8"/>
    <n v="60"/>
  </r>
  <r>
    <s v="OFF-PA-10002137"/>
    <x v="1"/>
    <s v="Paper"/>
    <s v="Southworth 100% Résumé Paper, 24lb."/>
    <n v="109000"/>
    <n v="33"/>
    <n v="17"/>
    <n v="16"/>
  </r>
  <r>
    <s v="OFF-BI-10004001"/>
    <x v="1"/>
    <s v="Binders"/>
    <s v="GBC Recycled VeloBinder Covers"/>
    <n v="28000"/>
    <n v="47"/>
    <n v="4"/>
    <n v="43"/>
  </r>
  <r>
    <s v="OFF-AP-10004785"/>
    <x v="1"/>
    <s v="Appliances"/>
    <s v="Holmes Replacement Filter for HEPA Air Cleaner, Medium Room"/>
    <n v="57000"/>
    <n v="29"/>
    <n v="13"/>
    <n v="16"/>
  </r>
  <r>
    <s v="TEC-PH-10002415"/>
    <x v="2"/>
    <s v="Phones"/>
    <s v="Polycom VoiceStation 500 Conference phone"/>
    <n v="472000"/>
    <n v="50"/>
    <n v="7"/>
    <n v="43"/>
  </r>
  <r>
    <s v="OFF-AR-10000657"/>
    <x v="1"/>
    <s v="Art"/>
    <s v="Binney &amp; Smith inkTank Desk Highlighter, Chisel Tip, Yellow, 12/Box"/>
    <n v="6000"/>
    <n v="32"/>
    <n v="7"/>
    <n v="25"/>
  </r>
  <r>
    <s v="OFF-PA-10004996"/>
    <x v="1"/>
    <s v="Paper"/>
    <s v="Speediset Carbonless Redi-Letter 7&quot; x 8 1/2&quot;"/>
    <n v="17000"/>
    <n v="28"/>
    <n v="4"/>
    <n v="24"/>
  </r>
  <r>
    <s v="OFF-AR-10003903"/>
    <x v="1"/>
    <s v="Art"/>
    <s v="Sanford 52201 APSCO Electric Pencil Sharpener"/>
    <n v="287000"/>
    <n v="38"/>
    <n v="13"/>
    <n v="25"/>
  </r>
  <r>
    <s v="FUR-FU-10002045"/>
    <x v="0"/>
    <s v="Furnishings"/>
    <s v="Executive Impressions 14&quot;"/>
    <n v="134000"/>
    <n v="60"/>
    <n v="11"/>
    <n v="49"/>
  </r>
  <r>
    <s v="TEC-PH-10000455"/>
    <x v="2"/>
    <s v="Phones"/>
    <s v="GE 30522EE2"/>
    <n v="580000"/>
    <n v="75"/>
    <n v="5"/>
    <n v="70"/>
  </r>
  <r>
    <s v="TEC-AC-10002305"/>
    <x v="2"/>
    <s v="Accessories"/>
    <s v="KeyTronic E03601U1 - Keyboard - Beige"/>
    <n v="72000"/>
    <n v="35"/>
    <n v="9"/>
    <n v="26"/>
  </r>
  <r>
    <s v="FUR-TA-10001932"/>
    <x v="0"/>
    <s v="Tables"/>
    <s v="Chromcraft 48&quot; x 96&quot; Racetrack Double Pedestal Table"/>
    <n v="514000"/>
    <n v="55"/>
    <n v="15"/>
    <n v="40"/>
  </r>
  <r>
    <s v="OFF-ST-10003716"/>
    <x v="1"/>
    <s v="Storage"/>
    <s v="Tennsco Double-Tier Lockers"/>
    <n v="901000"/>
    <n v="34"/>
    <n v="14"/>
    <n v="20"/>
  </r>
  <r>
    <s v="FUR-BO-10000112"/>
    <x v="0"/>
    <s v="Bookcases"/>
    <s v="Bush Birmingham Collection Bookcase, Dark Cherry"/>
    <n v="826000"/>
    <n v="58"/>
    <n v="9"/>
    <n v="49"/>
  </r>
  <r>
    <s v="OFF-PA-10000130"/>
    <x v="1"/>
    <s v="Paper"/>
    <s v="Xerox 199"/>
    <n v="31000"/>
    <n v="51"/>
    <n v="9"/>
    <n v="42"/>
  </r>
  <r>
    <s v="FUR-TA-10002645"/>
    <x v="0"/>
    <s v="Tables"/>
    <s v="Hon Rectangular Conference Tables"/>
    <n v="797000"/>
    <n v="47"/>
    <n v="17"/>
    <n v="30"/>
  </r>
  <r>
    <s v="TEC-PH-10004120"/>
    <x v="2"/>
    <s v="Phones"/>
    <s v="AT&amp;T 1080 Phone"/>
    <n v="658000"/>
    <n v="25"/>
    <n v="13"/>
    <n v="12"/>
  </r>
  <r>
    <s v="TEC-AC-10001838"/>
    <x v="2"/>
    <s v="Accessories"/>
    <s v="Razer Tiamat Over Ear 7.1 Surround Sound PC Gaming Headset"/>
    <n v="600000"/>
    <n v="32"/>
    <n v="6"/>
    <n v="26"/>
  </r>
  <r>
    <s v="TEC-PH-10004833"/>
    <x v="2"/>
    <s v="Phones"/>
    <s v="Macally Suction Cup Mount"/>
    <n v="39000"/>
    <n v="27"/>
    <n v="4"/>
    <n v="23"/>
  </r>
  <r>
    <s v="TEC-MA-10002859"/>
    <x v="2"/>
    <s v="Machines"/>
    <s v="Ativa MDM8000 8-Sheet Micro-Cut Shredder"/>
    <n v="288000"/>
    <n v="69"/>
    <n v="4"/>
    <n v="65"/>
  </r>
  <r>
    <s v="OFF-PA-10004735"/>
    <x v="1"/>
    <s v="Paper"/>
    <s v="Xerox 1905"/>
    <n v="46000"/>
    <n v="34"/>
    <n v="21"/>
    <n v="13"/>
  </r>
  <r>
    <s v="OFF-BI-10002982"/>
    <x v="1"/>
    <s v="Binders"/>
    <s v="Avery Self-Adhesive Photo Pockets for Polaroid Photos"/>
    <n v="22000"/>
    <n v="56"/>
    <n v="12"/>
    <n v="44"/>
  </r>
  <r>
    <s v="OFF-PA-10000552"/>
    <x v="1"/>
    <s v="Paper"/>
    <s v="Xerox 200"/>
    <n v="13000"/>
    <n v="40"/>
    <n v="8"/>
    <n v="32"/>
  </r>
  <r>
    <s v="OFF-ST-10000321"/>
    <x v="1"/>
    <s v="Storage"/>
    <s v="Akro Stacking Bins"/>
    <n v="8000"/>
    <n v="58"/>
    <n v="8"/>
    <n v="50"/>
  </r>
  <r>
    <s v="OFF-AR-10001149"/>
    <x v="1"/>
    <s v="Art"/>
    <s v="Avery Hi-Liter Comfort Grip Fluorescent Highlighter, Yellow Ink"/>
    <n v="4000"/>
    <n v="40"/>
    <n v="12"/>
    <n v="28"/>
  </r>
  <r>
    <s v="OFF-SU-10002881"/>
    <x v="1"/>
    <s v="Supplies"/>
    <s v="Martin Yale Chadless Opener Electric Letter Opener"/>
    <n v="1666000"/>
    <n v="51"/>
    <n v="4"/>
    <n v="47"/>
  </r>
  <r>
    <s v="OFF-SU-10001574"/>
    <x v="1"/>
    <s v="Supplies"/>
    <s v="Acme Value Line Scissors"/>
    <n v="3000"/>
    <n v="74"/>
    <n v="4"/>
    <n v="70"/>
  </r>
  <r>
    <s v="TEC-AC-10004864"/>
    <x v="2"/>
    <s v="Accessories"/>
    <s v="Memorex Micro Travel Drive 32 GB"/>
    <n v="59000"/>
    <n v="28"/>
    <n v="6"/>
    <n v="22"/>
  </r>
  <r>
    <s v="FUR-FU-10002878"/>
    <x v="0"/>
    <s v="Furnishings"/>
    <s v="Seth Thomas 14&quot; Day/Date Wall Clock"/>
    <n v="143000"/>
    <n v="68"/>
    <n v="9"/>
    <n v="59"/>
  </r>
  <r>
    <s v="TEC-AC-10004859"/>
    <x v="2"/>
    <s v="Accessories"/>
    <s v="Maxell Pro 80 Minute CD-R, 10/Pack"/>
    <n v="105000"/>
    <n v="78"/>
    <n v="19"/>
    <n v="59"/>
  </r>
  <r>
    <s v="TEC-AC-10002558"/>
    <x v="2"/>
    <s v="Accessories"/>
    <s v="Imation Swivel Flash Drive USB flash drive - 8 GB"/>
    <n v="10000"/>
    <n v="54"/>
    <n v="1"/>
    <n v="53"/>
  </r>
  <r>
    <s v="OFF-SU-10004782"/>
    <x v="1"/>
    <s v="Supplies"/>
    <s v="Elite 5&quot; Scissors"/>
    <n v="34000"/>
    <n v="59"/>
    <n v="11"/>
    <n v="48"/>
  </r>
  <r>
    <s v="TEC-PH-10003484"/>
    <x v="2"/>
    <s v="Phones"/>
    <s v="Ooma Telo VoIP Home Phone System"/>
    <n v="378000"/>
    <n v="71"/>
    <n v="10"/>
    <n v="61"/>
  </r>
  <r>
    <s v="TEC-AC-10003590"/>
    <x v="2"/>
    <s v="Accessories"/>
    <s v="TRENDnet 56K USB 2.0 Phone, Internet and Fax Modem"/>
    <n v="259000"/>
    <n v="37"/>
    <n v="20"/>
    <n v="17"/>
  </r>
  <r>
    <s v="OFF-EN-10002312"/>
    <x v="1"/>
    <s v="Envelopes"/>
    <s v="#10 Self-Seal White Envelopes"/>
    <n v="9000"/>
    <n v="77"/>
    <n v="1"/>
    <n v="76"/>
  </r>
  <r>
    <s v="TEC-MA-10000597"/>
    <x v="2"/>
    <s v="Machines"/>
    <s v="Lexmark S315 Color Inkjet Printer"/>
    <n v="60000"/>
    <n v="38"/>
    <n v="2"/>
    <n v="36"/>
  </r>
  <r>
    <s v="FUR-FU-10000305"/>
    <x v="0"/>
    <s v="Furnishings"/>
    <s v="Tenex V2T-RE Standard Weight Series Chair Mat, 45&quot; x 53&quot;, Lip 25&quot; x 12&quot;"/>
    <n v="142000"/>
    <n v="44"/>
    <n v="2"/>
    <n v="42"/>
  </r>
  <r>
    <s v="OFF-ST-10001034"/>
    <x v="1"/>
    <s v="Storage"/>
    <s v="Eldon File Chest Portable File"/>
    <n v="80000"/>
    <n v="54"/>
    <n v="5"/>
    <n v="49"/>
  </r>
  <r>
    <s v="OFF-AR-10004269"/>
    <x v="1"/>
    <s v="Art"/>
    <s v="Newell 31"/>
    <n v="25000"/>
    <n v="42"/>
    <n v="11"/>
    <n v="31"/>
  </r>
  <r>
    <s v="TEC-AC-10000521"/>
    <x v="2"/>
    <s v="Accessories"/>
    <s v="Verbatim Slim CD and DVD Storage Cases, 50/Pack"/>
    <n v="12000"/>
    <n v="43"/>
    <n v="6"/>
    <n v="37"/>
  </r>
  <r>
    <s v="OFF-SU-10003002"/>
    <x v="1"/>
    <s v="Supplies"/>
    <s v="Letter Slitter"/>
    <n v="6000"/>
    <n v="76"/>
    <n v="2"/>
    <n v="74"/>
  </r>
  <r>
    <s v="OFF-AP-10000252"/>
    <x v="1"/>
    <s v="Appliances"/>
    <s v="Harmony HEPA Quiet Air Purifiers"/>
    <n v="19000"/>
    <n v="26"/>
    <n v="5"/>
    <n v="21"/>
  </r>
  <r>
    <s v="OFF-ST-10001496"/>
    <x v="1"/>
    <s v="Storage"/>
    <s v="Standard Rollaway File with Lock"/>
    <n v="361000"/>
    <n v="78"/>
    <n v="16"/>
    <n v="62"/>
  </r>
  <r>
    <s v="OFF-PA-10002254"/>
    <x v="1"/>
    <s v="Paper"/>
    <s v="Xerox 1883"/>
    <n v="27000"/>
    <n v="42"/>
    <n v="12"/>
    <n v="30"/>
  </r>
  <r>
    <s v="OFF-ST-10003058"/>
    <x v="1"/>
    <s v="Storage"/>
    <s v="Eldon Mobile Mega Data Cart  Mega Stackable  Add-On Trays"/>
    <n v="119000"/>
    <n v="48"/>
    <n v="13"/>
    <n v="35"/>
  </r>
  <r>
    <s v="OFF-AR-10001615"/>
    <x v="1"/>
    <s v="Art"/>
    <s v="Newell 34"/>
    <n v="112000"/>
    <n v="74"/>
    <n v="17"/>
    <n v="57"/>
  </r>
  <r>
    <s v="FUR-BO-10001337"/>
    <x v="0"/>
    <s v="Bookcases"/>
    <s v="O'Sullivan Living Dimensions 2-Shelf Bookcases"/>
    <n v="242000"/>
    <n v="43"/>
    <n v="5"/>
    <n v="38"/>
  </r>
  <r>
    <s v="OFF-BI-10002609"/>
    <x v="1"/>
    <s v="Binders"/>
    <s v="Avery Hidden Tab Dividers for Binding Systems"/>
    <n v="2000"/>
    <n v="73"/>
    <n v="16"/>
    <n v="57"/>
  </r>
  <r>
    <s v="TEC-AC-10000023"/>
    <x v="2"/>
    <s v="Accessories"/>
    <s v="Maxell 74 Minute CD-R Spindle, 50/Pack"/>
    <n v="63000"/>
    <n v="56"/>
    <n v="7"/>
    <n v="49"/>
  </r>
  <r>
    <s v="OFF-FA-10001332"/>
    <x v="1"/>
    <s v="Fasteners"/>
    <s v="Acco Banker's Clasps, 5 3/4&quot;-Long"/>
    <n v="7000"/>
    <n v="67"/>
    <n v="4"/>
    <n v="63"/>
  </r>
  <r>
    <s v="TEC-PH-10002564"/>
    <x v="2"/>
    <s v="Phones"/>
    <s v="OtterBox Defender Series Case - Samsung Galaxy S4"/>
    <n v="72000"/>
    <n v="31"/>
    <n v="14"/>
    <n v="17"/>
  </r>
  <r>
    <s v="TEC-PH-10000038"/>
    <x v="2"/>
    <s v="Phones"/>
    <s v="Jawbone MINI JAMBOX Wireless Bluetooth Speaker"/>
    <n v="274000"/>
    <n v="73"/>
    <n v="2"/>
    <n v="71"/>
  </r>
  <r>
    <s v="TEC-PH-10003072"/>
    <x v="2"/>
    <s v="Phones"/>
    <s v="Panasonic KX-TG9541B DECT 6.0 Digital 2-Line Expandable Cordless Phone With Digital Answering System"/>
    <n v="270000"/>
    <n v="29"/>
    <n v="6"/>
    <n v="23"/>
  </r>
  <r>
    <s v="OFF-PA-10003424"/>
    <x v="1"/>
    <s v="Paper"/>
    <s v="&quot;While you Were Out&quot; Message Book, One Form per Page"/>
    <n v="9000"/>
    <n v="70"/>
    <n v="6"/>
    <n v="64"/>
  </r>
  <r>
    <s v="OFF-BI-10000494"/>
    <x v="1"/>
    <s v="Binders"/>
    <s v="Acco Economy Flexible Poly Round Ring Binder"/>
    <n v="4000"/>
    <n v="75"/>
    <n v="2"/>
    <n v="73"/>
  </r>
  <r>
    <s v="OFF-FA-10000134"/>
    <x v="1"/>
    <s v="Fasteners"/>
    <s v="Advantus Push Pins, Aluminum Head"/>
    <n v="30000"/>
    <n v="48"/>
    <n v="5"/>
    <n v="43"/>
  </r>
  <r>
    <s v="OFF-PA-10003395"/>
    <x v="1"/>
    <s v="Paper"/>
    <s v="Xerox 1941"/>
    <n v="252000"/>
    <n v="28"/>
    <n v="8"/>
    <n v="20"/>
  </r>
  <r>
    <s v="FUR-CH-10003606"/>
    <x v="0"/>
    <s v="Chairs"/>
    <s v="SAFCO Folding Chair Trolley"/>
    <n v="103000"/>
    <n v="65"/>
    <n v="1"/>
    <n v="64"/>
  </r>
  <r>
    <s v="OFF-AR-10001246"/>
    <x v="1"/>
    <s v="Art"/>
    <s v="Newell 317"/>
    <n v="12000"/>
    <n v="32"/>
    <n v="11"/>
    <n v="21"/>
  </r>
  <r>
    <s v="OFF-LA-10003537"/>
    <x v="1"/>
    <s v="Labels"/>
    <s v="Avery 515"/>
    <n v="26000"/>
    <n v="30"/>
    <n v="2"/>
    <n v="28"/>
  </r>
  <r>
    <s v="FUR-TA-10003569"/>
    <x v="0"/>
    <s v="Tables"/>
    <s v="Bretford CR8500 Series Meeting Room Furniture"/>
    <n v="802000"/>
    <n v="66"/>
    <n v="2"/>
    <n v="64"/>
  </r>
  <r>
    <s v="OFF-BI-10001031"/>
    <x v="1"/>
    <s v="Binders"/>
    <s v="Pressboard Data Binders by Wilson Jones"/>
    <n v="13000"/>
    <n v="72"/>
    <n v="13"/>
    <n v="59"/>
  </r>
  <r>
    <s v="TEC-PH-10000560"/>
    <x v="2"/>
    <s v="Phones"/>
    <s v="Samsung Galaxy S III - 16GB - pebble blue (T-Mobile)"/>
    <n v="1050000"/>
    <n v="46"/>
    <n v="7"/>
    <n v="39"/>
  </r>
  <r>
    <s v="OFF-FA-10000611"/>
    <x v="1"/>
    <s v="Fasteners"/>
    <s v="Binder Clips by OIC"/>
    <n v="3000"/>
    <n v="32"/>
    <n v="25"/>
    <n v="7"/>
  </r>
  <r>
    <s v="OFF-BI-10004318"/>
    <x v="1"/>
    <s v="Binders"/>
    <s v="Ibico EB-19 Dual Function Manual Binding System"/>
    <n v="692000"/>
    <n v="55"/>
    <n v="16"/>
    <n v="39"/>
  </r>
  <r>
    <s v="FUR-FU-10004006"/>
    <x v="0"/>
    <s v="Furnishings"/>
    <s v="Deflect-o DuraMat Lighweight, Studded, Beveled Mat for Low Pile Carpeting"/>
    <n v="86000"/>
    <n v="58"/>
    <n v="11"/>
    <n v="47"/>
  </r>
  <r>
    <s v="FUR-FU-10004164"/>
    <x v="0"/>
    <s v="Furnishings"/>
    <s v="Eldon 300 Class Desk Accessories, Black"/>
    <n v="5000"/>
    <n v="71"/>
    <n v="1"/>
    <n v="70"/>
  </r>
  <r>
    <s v="TEC-AC-10001539"/>
    <x v="2"/>
    <s v="Accessories"/>
    <s v="Logitech G430 Surround Sound Gaming Headset with Dolby 7.1 Technology"/>
    <n v="448000"/>
    <n v="74"/>
    <n v="12"/>
    <n v="62"/>
  </r>
  <r>
    <s v="OFF-BI-10004828"/>
    <x v="1"/>
    <s v="Binders"/>
    <s v="GBC Poly Designer Binding Covers"/>
    <n v="41000"/>
    <n v="44"/>
    <n v="13"/>
    <n v="31"/>
  </r>
  <r>
    <s v="OFF-AR-10001770"/>
    <x v="1"/>
    <s v="Art"/>
    <s v="Economy #2 Pencils"/>
    <n v="11000"/>
    <n v="67"/>
    <n v="7"/>
    <n v="60"/>
  </r>
  <r>
    <s v="FUR-FU-10004904"/>
    <x v="0"/>
    <s v="Furnishings"/>
    <s v="Eldon &quot;L&quot; Workstation Diamond Chairmat"/>
    <n v="152000"/>
    <n v="62"/>
    <n v="13"/>
    <n v="49"/>
  </r>
  <r>
    <s v="OFF-PA-10002245"/>
    <x v="1"/>
    <s v="Paper"/>
    <s v="Xerox 1895"/>
    <n v="10000"/>
    <n v="30"/>
    <n v="17"/>
    <n v="13"/>
  </r>
  <r>
    <s v="TEC-PH-10003171"/>
    <x v="2"/>
    <s v="Phones"/>
    <s v="Plantronics Encore H101 Dual Earpieces Headset"/>
    <n v="135000"/>
    <n v="61"/>
    <n v="9"/>
    <n v="52"/>
  </r>
  <r>
    <s v="OFF-AR-10004511"/>
    <x v="1"/>
    <s v="Art"/>
    <s v="Sanford Colorific Scented Colored Pencils, 12/Pack"/>
    <n v="9000"/>
    <n v="33"/>
    <n v="2"/>
    <n v="31"/>
  </r>
  <r>
    <s v="TEC-AC-10004901"/>
    <x v="2"/>
    <s v="Accessories"/>
    <s v="Kensington SlimBlade Notebook Wireless Mouse with Nano Receiver "/>
    <n v="280000"/>
    <n v="26"/>
    <n v="7"/>
    <n v="19"/>
  </r>
  <r>
    <s v="OFF-BI-10002571"/>
    <x v="1"/>
    <s v="Binders"/>
    <s v="Avery Framed View Binder, EZD Ring (Locking), Navy, 1 1/2&quot;"/>
    <n v="10000"/>
    <n v="34"/>
    <n v="10"/>
    <n v="24"/>
  </r>
  <r>
    <s v="TEC-AC-10002331"/>
    <x v="2"/>
    <s v="Accessories"/>
    <s v="Maxell 74 Minute CDR, 10/Pack"/>
    <n v="49000"/>
    <n v="37"/>
    <n v="15"/>
    <n v="22"/>
  </r>
  <r>
    <s v="TEC-AC-10002567"/>
    <x v="2"/>
    <s v="Accessories"/>
    <s v="Logitech G602 Wireless Gaming Mouse"/>
    <n v="128000"/>
    <n v="74"/>
    <n v="17"/>
    <n v="57"/>
  </r>
  <r>
    <s v="TEC-AC-10001090"/>
    <x v="2"/>
    <s v="Accessories"/>
    <s v="Micro Innovations Wireless Classic Keyboard with Mouse"/>
    <n v="48000"/>
    <n v="72"/>
    <n v="2"/>
    <n v="70"/>
  </r>
  <r>
    <s v="TEC-PH-10001619"/>
    <x v="2"/>
    <s v="Phones"/>
    <s v="LG G3"/>
    <n v="471000"/>
    <n v="61"/>
    <n v="4"/>
    <n v="57"/>
  </r>
  <r>
    <s v="TEC-PH-10001299"/>
    <x v="2"/>
    <s v="Phones"/>
    <s v="Polycom CX300 Desktop Phone USB VoIP phone"/>
    <n v="360000"/>
    <n v="44"/>
    <n v="13"/>
    <n v="31"/>
  </r>
  <r>
    <s v="OFF-AR-10004165"/>
    <x v="1"/>
    <s v="Art"/>
    <s v="Binney &amp; Smith inkTank Erasable Pocket Highlighter, Chisel Tip, Yellow"/>
    <n v="6000"/>
    <n v="44"/>
    <n v="3"/>
    <n v="41"/>
  </r>
  <r>
    <s v="OFF-EN-10001028"/>
    <x v="1"/>
    <s v="Envelopes"/>
    <s v="Staple envelope"/>
    <n v="29000"/>
    <n v="48"/>
    <n v="9"/>
    <n v="39"/>
  </r>
  <r>
    <s v="FUR-FU-10002456"/>
    <x v="0"/>
    <s v="Furnishings"/>
    <s v="Master Caster Door Stop, Large Neon Orange"/>
    <n v="15000"/>
    <n v="67"/>
    <n v="2"/>
    <n v="65"/>
  </r>
  <r>
    <s v="OFF-PA-10004971"/>
    <x v="1"/>
    <s v="Paper"/>
    <s v="Xerox 196"/>
    <n v="18000"/>
    <n v="55"/>
    <n v="5"/>
    <n v="50"/>
  </r>
  <r>
    <s v="OFF-PA-10001977"/>
    <x v="1"/>
    <s v="Paper"/>
    <s v="Xerox 194"/>
    <n v="45000"/>
    <n v="50"/>
    <n v="5"/>
    <n v="45"/>
  </r>
  <r>
    <s v="TEC-PH-10003535"/>
    <x v="2"/>
    <s v="Phones"/>
    <s v="RCA ViSYS 25423RE1 Corded phone"/>
    <n v="160000"/>
    <n v="63"/>
    <n v="2"/>
    <n v="61"/>
  </r>
  <r>
    <s v="OFF-BI-10002414"/>
    <x v="1"/>
    <s v="Binders"/>
    <s v="GBC ProClick Spines for 32-Hole Punch"/>
    <n v="12000"/>
    <n v="26"/>
    <n v="5"/>
    <n v="21"/>
  </r>
  <r>
    <s v="OFF-AR-10003481"/>
    <x v="1"/>
    <s v="Art"/>
    <s v="Newell 348"/>
    <n v="8000"/>
    <n v="28"/>
    <n v="5"/>
    <n v="23"/>
  </r>
  <r>
    <s v="OFF-PA-10000466"/>
    <x v="1"/>
    <s v="Paper"/>
    <s v="Memo Book, 100 Message Capacity, 5 3/8” x 11”"/>
    <n v="14000"/>
    <n v="76"/>
    <n v="5"/>
    <n v="71"/>
  </r>
  <r>
    <s v="FUR-FU-10003731"/>
    <x v="0"/>
    <s v="Furnishings"/>
    <s v="Eldon Expressions Wood and Plastic Desk Accessories, Oak"/>
    <n v="40000"/>
    <n v="26"/>
    <n v="5"/>
    <n v="21"/>
  </r>
  <r>
    <s v="OFF-FA-10002780"/>
    <x v="1"/>
    <s v="Fasteners"/>
    <s v="Staples"/>
    <n v="9000"/>
    <n v="47"/>
    <n v="3"/>
    <n v="44"/>
  </r>
  <r>
    <s v="FUR-FU-10003798"/>
    <x v="0"/>
    <s v="Furnishings"/>
    <s v="Ultra Door Kickplate, 8&quot;H x 34&quot;W"/>
    <n v="80000"/>
    <n v="47"/>
    <n v="5"/>
    <n v="42"/>
  </r>
  <r>
    <s v="FUR-BO-10004709"/>
    <x v="0"/>
    <s v="Bookcases"/>
    <s v="Bush Westfield Collection Bookcases, Medium Cherry Finish"/>
    <n v="232000"/>
    <n v="69"/>
    <n v="17"/>
    <n v="52"/>
  </r>
  <r>
    <s v="OFF-AR-10003087"/>
    <x v="1"/>
    <s v="Art"/>
    <s v="Staples in misc. colors"/>
    <n v="2000"/>
    <n v="54"/>
    <n v="1"/>
    <n v="53"/>
  </r>
  <r>
    <s v="FUR-FU-10001215"/>
    <x v="0"/>
    <s v="Furnishings"/>
    <s v="Howard Miller 11-1/2&quot; Diameter Brentwood Wall Clock"/>
    <n v="475000"/>
    <n v="75"/>
    <n v="15"/>
    <n v="60"/>
  </r>
  <r>
    <s v="OFF-PA-10001776"/>
    <x v="1"/>
    <s v="Paper"/>
    <s v="Wirebound Message Books, Four 2 3/4&quot; x 5&quot; Forms per Page, 600 Sets per Book"/>
    <n v="30000"/>
    <n v="43"/>
    <n v="18"/>
    <n v="25"/>
  </r>
  <r>
    <s v="TEC-MA-10003183"/>
    <x v="2"/>
    <s v="Machines"/>
    <s v="DYMO CardScan Personal V9 Business Card Scanner"/>
    <n v="480000"/>
    <n v="29"/>
    <n v="3"/>
    <n v="26"/>
  </r>
  <r>
    <s v="FUR-FU-10000550"/>
    <x v="0"/>
    <s v="Furnishings"/>
    <s v="Stacking Trays by OIC"/>
    <n v="25000"/>
    <n v="50"/>
    <n v="5"/>
    <n v="45"/>
  </r>
  <r>
    <s v="FUR-FU-10001979"/>
    <x v="0"/>
    <s v="Furnishings"/>
    <s v="Dana Halogen Swing-Arm Architect Lamp"/>
    <n v="205000"/>
    <n v="55"/>
    <n v="9"/>
    <n v="46"/>
  </r>
  <r>
    <s v="TEC-PH-10004774"/>
    <x v="2"/>
    <s v="Phones"/>
    <s v="Gear Head AU3700S Headset"/>
    <n v="73000"/>
    <n v="42"/>
    <n v="9"/>
    <n v="33"/>
  </r>
  <r>
    <s v="OFF-AR-10002766"/>
    <x v="1"/>
    <s v="Art"/>
    <s v="Prang Drawing Pencil Set"/>
    <n v="21000"/>
    <n v="31"/>
    <n v="14"/>
    <n v="17"/>
  </r>
  <r>
    <s v="FUR-FU-10003553"/>
    <x v="0"/>
    <s v="Furnishings"/>
    <s v="Howard Miller 13-1/2&quot; Diameter Rosebrook Wall Clock"/>
    <n v="221000"/>
    <n v="72"/>
    <n v="6"/>
    <n v="66"/>
  </r>
  <r>
    <s v="OFF-BI-10003094"/>
    <x v="1"/>
    <s v="Binders"/>
    <s v="Self-Adhesive Ring Binder Labels"/>
    <n v="8000"/>
    <n v="62"/>
    <n v="2"/>
    <n v="60"/>
  </r>
  <r>
    <s v="OFF-BI-10003291"/>
    <x v="1"/>
    <s v="Binders"/>
    <s v="Wilson Jones Leather-Like Binders with DublLock Round Rings"/>
    <n v="8000"/>
    <n v="52"/>
    <n v="15"/>
    <n v="37"/>
  </r>
  <r>
    <s v="TEC-PH-10002275"/>
    <x v="2"/>
    <s v="Phones"/>
    <s v="Mitel 5320 IP Phone VoIP phone"/>
    <n v="303000"/>
    <n v="77"/>
    <n v="6"/>
    <n v="71"/>
  </r>
  <r>
    <s v="FUR-BO-10000711"/>
    <x v="0"/>
    <s v="Bookcases"/>
    <s v="Hon Metal Bookcases, Gray"/>
    <n v="639000"/>
    <n v="39"/>
    <n v="12"/>
    <n v="27"/>
  </r>
  <r>
    <s v="TEC-MA-10000864"/>
    <x v="2"/>
    <s v="Machines"/>
    <s v="Cisco 9971 IP Video Phone Charcoal"/>
    <n v="3080000"/>
    <n v="55"/>
    <n v="7"/>
    <n v="48"/>
  </r>
  <r>
    <s v="OFF-AP-10004655"/>
    <x v="1"/>
    <s v="Appliances"/>
    <s v="Holmes Visible Mist Ultrasonic Humidifier with 2.3-Gallon Output per Day, Replacement Filter"/>
    <n v="3000"/>
    <n v="60"/>
    <n v="5"/>
    <n v="55"/>
  </r>
  <r>
    <s v="TEC-AC-10000199"/>
    <x v="2"/>
    <s v="Accessories"/>
    <s v="Kingston Digital DataTraveler 8GB USB 2.0"/>
    <n v="20000"/>
    <n v="68"/>
    <n v="5"/>
    <n v="63"/>
  </r>
  <r>
    <s v="OFF-AR-10003179"/>
    <x v="1"/>
    <s v="Art"/>
    <s v="Dixon Ticonderoga Core-Lock Colored Pencils"/>
    <n v="55000"/>
    <n v="47"/>
    <n v="21"/>
    <n v="26"/>
  </r>
  <r>
    <s v="OFF-ST-10003722"/>
    <x v="1"/>
    <s v="Storage"/>
    <s v="Project Tote Personal File"/>
    <n v="68000"/>
    <n v="38"/>
    <n v="7"/>
    <n v="31"/>
  </r>
  <r>
    <s v="OFF-AP-10001947"/>
    <x v="1"/>
    <s v="Appliances"/>
    <s v="Acco 6 Outlet Guardian Premium Plus Surge Suppressor"/>
    <n v="74000"/>
    <n v="50"/>
    <n v="7"/>
    <n v="43"/>
  </r>
  <r>
    <s v="OFF-BI-10001107"/>
    <x v="1"/>
    <s v="Binders"/>
    <s v="GBC White Gloss Covers, Plain Front"/>
    <n v="15000"/>
    <n v="45"/>
    <n v="15"/>
    <n v="30"/>
  </r>
  <r>
    <s v="OFF-BI-10002854"/>
    <x v="1"/>
    <s v="Binders"/>
    <s v="Performers Binder/Pad Holder, Black"/>
    <n v="113000"/>
    <n v="51"/>
    <n v="18"/>
    <n v="33"/>
  </r>
  <r>
    <s v="OFF-LA-10003148"/>
    <x v="1"/>
    <s v="Labels"/>
    <s v="Avery 51"/>
    <n v="19000"/>
    <n v="63"/>
    <n v="6"/>
    <n v="57"/>
  </r>
  <r>
    <s v="OFF-BI-10000962"/>
    <x v="1"/>
    <s v="Binders"/>
    <s v="Acco Flexible ACCOHIDE Square Ring Data Binder, Dark Blue, 11 1/2&quot; X 14&quot; 7/8&quot;"/>
    <n v="10000"/>
    <n v="27"/>
    <n v="17"/>
    <n v="10"/>
  </r>
  <r>
    <s v="OFF-BI-10004781"/>
    <x v="1"/>
    <s v="Binders"/>
    <s v="GBC Wire Binding Strips"/>
    <n v="39000"/>
    <n v="75"/>
    <n v="5"/>
    <n v="70"/>
  </r>
  <r>
    <s v="OFF-PA-10000533"/>
    <x v="1"/>
    <s v="Paper"/>
    <s v="Southworth Parchment Paper &amp; Envelopes"/>
    <n v="16000"/>
    <n v="35"/>
    <n v="6"/>
    <n v="29"/>
  </r>
  <r>
    <s v="OFF-BI-10002215"/>
    <x v="1"/>
    <s v="Binders"/>
    <s v="Wilson Jones Hanging View Binder, White, 1&quot;"/>
    <n v="15000"/>
    <n v="27"/>
    <n v="6"/>
    <n v="21"/>
  </r>
  <r>
    <s v="OFF-AR-10003582"/>
    <x v="1"/>
    <s v="Art"/>
    <s v="Boston Electric Pencil Sharpener, Model 1818, Charcoal Black"/>
    <n v="57000"/>
    <n v="29"/>
    <n v="6"/>
    <n v="23"/>
  </r>
  <r>
    <s v="FUR-BO-10002853"/>
    <x v="0"/>
    <s v="Bookcases"/>
    <s v="O'Sullivan 5-Shelf Heavy-Duty Bookcases"/>
    <n v="82000"/>
    <n v="63"/>
    <n v="3"/>
    <n v="60"/>
  </r>
  <r>
    <s v="OFF-PA-10004022"/>
    <x v="1"/>
    <s v="Paper"/>
    <s v="Hammermill Color Copier Paper (28Lb. and 96 Bright)"/>
    <n v="10000"/>
    <n v="37"/>
    <n v="3"/>
    <n v="34"/>
  </r>
  <r>
    <s v="OFF-PA-10004248"/>
    <x v="1"/>
    <s v="Paper"/>
    <s v="Xerox 1990"/>
    <n v="22000"/>
    <n v="76"/>
    <n v="8"/>
    <n v="68"/>
  </r>
  <r>
    <s v="OFF-AP-10000179"/>
    <x v="1"/>
    <s v="Appliances"/>
    <s v="Honeywell Enviracaire Portable HEPA Air Cleaner for up to 10 x 16 Room"/>
    <n v="395000"/>
    <n v="76"/>
    <n v="7"/>
    <n v="69"/>
  </r>
  <r>
    <s v="OFF-PA-10004965"/>
    <x v="1"/>
    <s v="Paper"/>
    <s v="Xerox 1921"/>
    <n v="16000"/>
    <n v="63"/>
    <n v="2"/>
    <n v="61"/>
  </r>
  <r>
    <s v="OFF-BI-10003876"/>
    <x v="1"/>
    <s v="Binders"/>
    <s v="Green Canvas Binder for 8-1/2&quot; x 14&quot; Sheets"/>
    <n v="129000"/>
    <n v="72"/>
    <n v="19"/>
    <n v="53"/>
  </r>
  <r>
    <s v="OFF-EN-10004007"/>
    <x v="1"/>
    <s v="Envelopes"/>
    <s v="Park Ridge Embossed Executive Business Envelopes"/>
    <n v="63000"/>
    <n v="25"/>
    <n v="4"/>
    <n v="21"/>
  </r>
  <r>
    <s v="OFF-LA-10002271"/>
    <x v="1"/>
    <s v="Labels"/>
    <s v="Smead Alpha-Z Color-Coded Second Alphabetical Labels and Starter Set"/>
    <n v="10000"/>
    <n v="69"/>
    <n v="5"/>
    <n v="64"/>
  </r>
  <r>
    <s v="FUR-BO-10003894"/>
    <x v="0"/>
    <s v="Bookcases"/>
    <s v="Safco Value Mate Steel Bookcase, Baked Enamel Finish on Steel, Black"/>
    <n v="483000"/>
    <n v="25"/>
    <n v="14"/>
    <n v="11"/>
  </r>
  <r>
    <s v="OFF-PA-10004243"/>
    <x v="1"/>
    <s v="Paper"/>
    <s v="Xerox 1939"/>
    <n v="38000"/>
    <n v="47"/>
    <n v="14"/>
    <n v="33"/>
  </r>
  <r>
    <s v="FUR-FU-10003930"/>
    <x v="0"/>
    <s v="Furnishings"/>
    <s v="Howard Miller 12-3/4 Diameter Accuwave DS  Wall Clock"/>
    <n v="95000"/>
    <n v="35"/>
    <n v="14"/>
    <n v="21"/>
  </r>
  <r>
    <s v="OFF-FA-10004854"/>
    <x v="1"/>
    <s v="Fasteners"/>
    <s v="Vinyl Coated Wire Paper Clips in Organizer Box, 800/Box"/>
    <n v="46000"/>
    <n v="62"/>
    <n v="9"/>
    <n v="53"/>
  </r>
  <r>
    <s v="OFF-PA-10001994"/>
    <x v="1"/>
    <s v="Paper"/>
    <s v="Ink Jet Note and Greeting Cards, 8-1/2&quot; x 5-1/2&quot; Card Size"/>
    <n v="23000"/>
    <n v="43"/>
    <n v="1"/>
    <n v="42"/>
  </r>
  <r>
    <s v="OFF-BI-10000948"/>
    <x v="1"/>
    <s v="Binders"/>
    <s v="GBC Laser Imprintable Binding System Covers, Desert Sand"/>
    <n v="12000"/>
    <n v="64"/>
    <n v="7"/>
    <n v="57"/>
  </r>
  <r>
    <s v="OFF-AR-10001972"/>
    <x v="1"/>
    <s v="Art"/>
    <s v="Newell 323"/>
    <n v="10000"/>
    <n v="41"/>
    <n v="12"/>
    <n v="29"/>
  </r>
  <r>
    <s v="OFF-AR-10004587"/>
    <x v="1"/>
    <s v="Art"/>
    <s v="Boston 1827 Commercial Additional Cutter, Drive Gear &amp; Gear Rack for 1606"/>
    <n v="20000"/>
    <n v="27"/>
    <n v="3"/>
    <n v="24"/>
  </r>
  <r>
    <s v="OFF-AP-10001366"/>
    <x v="1"/>
    <s v="Appliances"/>
    <s v="Staple holder"/>
    <n v="44000"/>
    <n v="58"/>
    <n v="17"/>
    <n v="41"/>
  </r>
  <r>
    <s v="TEC-PH-10001448"/>
    <x v="2"/>
    <s v="Phones"/>
    <s v="Anker Astro 15000mAh USB Portable Charger"/>
    <n v="150000"/>
    <n v="75"/>
    <n v="4"/>
    <n v="71"/>
  </r>
  <r>
    <s v="OFF-PA-10003127"/>
    <x v="1"/>
    <s v="Paper"/>
    <s v="Easy-staple paper"/>
    <n v="64000"/>
    <n v="66"/>
    <n v="9"/>
    <n v="57"/>
  </r>
  <r>
    <s v="OFF-EN-10004386"/>
    <x v="1"/>
    <s v="Envelopes"/>
    <s v="Recycled Interoffice Envelopes with String and Button Closure, 10 x 13"/>
    <n v="48000"/>
    <n v="31"/>
    <n v="5"/>
    <n v="26"/>
  </r>
  <r>
    <s v="OFF-BI-10000216"/>
    <x v="1"/>
    <s v="Binders"/>
    <s v="Mead 1st Gear 2&quot; Zipper Binder, Asst. Colors"/>
    <n v="12000"/>
    <n v="30"/>
    <n v="6"/>
    <n v="24"/>
  </r>
  <r>
    <s v="FUR-TA-10000688"/>
    <x v="0"/>
    <s v="Tables"/>
    <s v="Chromcraft Bull-Nose Wood Round Conference Table Top, Wood Base"/>
    <n v="872000"/>
    <n v="51"/>
    <n v="11"/>
    <n v="40"/>
  </r>
  <r>
    <s v="FUR-FU-10000965"/>
    <x v="0"/>
    <s v="Furnishings"/>
    <s v="Howard Miller 11-1/2&quot; Diameter Ridgewood Wall Clock"/>
    <n v="208000"/>
    <n v="39"/>
    <n v="4"/>
    <n v="35"/>
  </r>
  <r>
    <s v="TEC-PH-10004071"/>
    <x v="2"/>
    <s v="Phones"/>
    <s v="PayAnywhere Card Reader"/>
    <n v="72000"/>
    <n v="34"/>
    <n v="16"/>
    <n v="18"/>
  </r>
  <r>
    <s v="TEC-MA-10001047"/>
    <x v="2"/>
    <s v="Machines"/>
    <s v="3D Systems Cube Printer, 2nd Generation, Magenta"/>
    <n v="9100000"/>
    <n v="74"/>
    <n v="7"/>
    <n v="67"/>
  </r>
  <r>
    <s v="OFF-LA-10003720"/>
    <x v="1"/>
    <s v="Labels"/>
    <s v="Avery 487"/>
    <n v="4000"/>
    <n v="36"/>
    <n v="20"/>
    <n v="16"/>
  </r>
  <r>
    <s v="TEC-PH-10001459"/>
    <x v="2"/>
    <s v="Phones"/>
    <s v="Samsung Galaxy Mega 6.3"/>
    <n v="4368000"/>
    <n v="72"/>
    <n v="27"/>
    <n v="45"/>
  </r>
  <r>
    <s v="OFF-BI-10002764"/>
    <x v="1"/>
    <s v="Binders"/>
    <s v="Recycled Pressboard Report Cover with Reinforced Top Hinge"/>
    <n v="8000"/>
    <n v="55"/>
    <n v="16"/>
    <n v="39"/>
  </r>
  <r>
    <s v="OFF-AP-10001962"/>
    <x v="1"/>
    <s v="Appliances"/>
    <s v="Black &amp; Decker Filter for Double Action Dustbuster Cordless Vac BLDV7210"/>
    <n v="17000"/>
    <n v="50"/>
    <n v="20"/>
    <n v="30"/>
  </r>
  <r>
    <s v="OFF-AR-10004062"/>
    <x v="1"/>
    <s v="Art"/>
    <s v="Staples in misc. colors"/>
    <n v="21000"/>
    <n v="26"/>
    <n v="2"/>
    <n v="24"/>
  </r>
  <r>
    <s v="OFF-EN-10002230"/>
    <x v="1"/>
    <s v="Envelopes"/>
    <s v="Airmail Envelopes"/>
    <n v="168000"/>
    <n v="55"/>
    <n v="11"/>
    <n v="44"/>
  </r>
  <r>
    <s v="FUR-FU-10000175"/>
    <x v="0"/>
    <s v="Furnishings"/>
    <s v="DAX Wood Document Frame."/>
    <n v="83000"/>
    <n v="48"/>
    <n v="12"/>
    <n v="36"/>
  </r>
  <r>
    <s v="OFF-AR-10000315"/>
    <x v="1"/>
    <s v="Art"/>
    <s v="Dixon Ticonderoga Maple Cedar Pencil, #2"/>
    <n v="10000"/>
    <n v="71"/>
    <n v="3"/>
    <n v="68"/>
  </r>
  <r>
    <s v="OFF-PA-10000556"/>
    <x v="1"/>
    <s v="Paper"/>
    <s v="Xerox 208"/>
    <n v="16000"/>
    <n v="51"/>
    <n v="3"/>
    <n v="48"/>
  </r>
  <r>
    <s v="TEC-AC-10003237"/>
    <x v="2"/>
    <s v="Accessories"/>
    <s v="Memorex Micro Travel Drive 4 GB"/>
    <n v="51000"/>
    <n v="56"/>
    <n v="9"/>
    <n v="47"/>
  </r>
  <r>
    <s v="OFF-EN-10003068"/>
    <x v="1"/>
    <s v="Envelopes"/>
    <s v="#6 3/4 Gummed Flap White Envelopes"/>
    <n v="8000"/>
    <n v="74"/>
    <n v="3"/>
    <n v="71"/>
  </r>
  <r>
    <s v="TEC-PH-10003215"/>
    <x v="2"/>
    <s v="Phones"/>
    <s v="Jackery Bar Premium Fast-charging Portable Charger"/>
    <n v="96000"/>
    <n v="40"/>
    <n v="8"/>
    <n v="32"/>
  </r>
  <r>
    <s v="OFF-PA-10000565"/>
    <x v="1"/>
    <s v="Paper"/>
    <s v="Easy-staple paper"/>
    <n v="112000"/>
    <n v="69"/>
    <n v="2"/>
    <n v="67"/>
  </r>
  <r>
    <s v="TEC-PH-10003875"/>
    <x v="2"/>
    <s v="Phones"/>
    <s v="KLD Oscar II Style Snap-on Ultra Thin Side Flip Synthetic Leather Cover Case for HTC One HTC M7"/>
    <n v="30000"/>
    <n v="55"/>
    <n v="3"/>
    <n v="52"/>
  </r>
  <r>
    <s v="OFF-AR-10001953"/>
    <x v="1"/>
    <s v="Art"/>
    <s v="Boston 1645 Deluxe Heavier-Duty Electric Pencil Sharpener"/>
    <n v="132000"/>
    <n v="37"/>
    <n v="9"/>
    <n v="28"/>
  </r>
  <r>
    <s v="OFF-FA-10000936"/>
    <x v="1"/>
    <s v="Fasteners"/>
    <s v="Acco Hot Clips Clips to Go"/>
    <n v="11000"/>
    <n v="40"/>
    <n v="18"/>
    <n v="22"/>
  </r>
  <r>
    <s v="OFF-AP-10002998"/>
    <x v="1"/>
    <s v="Appliances"/>
    <s v="Holmes 99% HEPA Air Purifier"/>
    <n v="104000"/>
    <n v="57"/>
    <n v="6"/>
    <n v="51"/>
  </r>
  <r>
    <s v="OFF-ST-10002583"/>
    <x v="1"/>
    <s v="Storage"/>
    <s v="Fellowes Neat Ideas Storage Cubes"/>
    <n v="26000"/>
    <n v="55"/>
    <n v="3"/>
    <n v="52"/>
  </r>
  <r>
    <s v="OFF-AR-10002445"/>
    <x v="1"/>
    <s v="Art"/>
    <s v="SANFORD Major Accent Highlighters"/>
    <n v="12000"/>
    <n v="39"/>
    <n v="25"/>
    <n v="14"/>
  </r>
  <r>
    <s v="FUR-FU-10003773"/>
    <x v="0"/>
    <s v="Furnishings"/>
    <s v="Eldon Cleatmat Plus Chair Mats for High Pile Carpets"/>
    <n v="191000"/>
    <n v="57"/>
    <n v="12"/>
    <n v="45"/>
  </r>
  <r>
    <s v="OFF-SU-10002537"/>
    <x v="1"/>
    <s v="Supplies"/>
    <s v="Acme Box Cutter Scissors"/>
    <n v="41000"/>
    <n v="78"/>
    <n v="11"/>
    <n v="67"/>
  </r>
  <r>
    <s v="OFF-AP-10001492"/>
    <x v="1"/>
    <s v="Appliances"/>
    <s v="Acco Six-Outlet Power Strip, 4' Cord Length"/>
    <n v="18000"/>
    <n v="46"/>
    <n v="19"/>
    <n v="27"/>
  </r>
  <r>
    <s v="OFF-AR-10001725"/>
    <x v="1"/>
    <s v="Art"/>
    <s v="Boston Home &amp; Office Model 2000 Electric Pencil Sharpeners"/>
    <n v="71000"/>
    <n v="27"/>
    <n v="8"/>
    <n v="19"/>
  </r>
  <r>
    <s v="FUR-CH-10003535"/>
    <x v="0"/>
    <s v="Chairs"/>
    <s v="Global Armless Task Chair, Royal Blue"/>
    <n v="129000"/>
    <n v="48"/>
    <n v="7"/>
    <n v="41"/>
  </r>
  <r>
    <s v="OFF-ST-10000129"/>
    <x v="1"/>
    <s v="Storage"/>
    <s v="Fellowes Recycled Storage Drawers"/>
    <n v="334000"/>
    <n v="31"/>
    <n v="3"/>
    <n v="28"/>
  </r>
  <r>
    <s v="OFF-PA-10004948"/>
    <x v="1"/>
    <s v="Paper"/>
    <s v="Xerox 190"/>
    <n v="25000"/>
    <n v="28"/>
    <n v="6"/>
    <n v="22"/>
  </r>
  <r>
    <s v="OFF-FA-10001561"/>
    <x v="1"/>
    <s v="Fasteners"/>
    <s v="Stockwell Push Pins"/>
    <n v="16000"/>
    <n v="74"/>
    <n v="15"/>
    <n v="59"/>
  </r>
  <r>
    <s v="TEC-CO-10001571"/>
    <x v="2"/>
    <s v="Copiers"/>
    <s v="Sharp 1540cs Digital Laser Copier"/>
    <n v="660000"/>
    <n v="64"/>
    <n v="3"/>
    <n v="61"/>
  </r>
  <r>
    <s v="OFF-PA-10002005"/>
    <x v="1"/>
    <s v="Paper"/>
    <s v="Xerox 225"/>
    <n v="26000"/>
    <n v="60"/>
    <n v="8"/>
    <n v="52"/>
  </r>
  <r>
    <s v="TEC-PH-10000213"/>
    <x v="2"/>
    <s v="Phones"/>
    <s v="Seidio BD2-HK3IPH5-BK DILEX Case and Holster Combo for Apple iPhone 5/5s - Black"/>
    <n v="174000"/>
    <n v="41"/>
    <n v="9"/>
    <n v="32"/>
  </r>
  <r>
    <s v="FUR-FU-10001085"/>
    <x v="0"/>
    <s v="Furnishings"/>
    <s v="3M Polarizing Light Filter Sleeves"/>
    <n v="38000"/>
    <n v="66"/>
    <n v="2"/>
    <n v="64"/>
  </r>
  <r>
    <s v="OFF-PA-10000807"/>
    <x v="1"/>
    <s v="Paper"/>
    <s v="TOPS &quot;Important Message&quot; Pads, Canary, 4-1/4 x 5-1/2, 50 Sheets per Pad"/>
    <n v="22000"/>
    <n v="50"/>
    <n v="5"/>
    <n v="45"/>
  </r>
  <r>
    <s v="OFF-ST-10003805"/>
    <x v="1"/>
    <s v="Storage"/>
    <s v="24 Capacity Maxi Data Binder Racks, Pearl"/>
    <n v="1348000"/>
    <n v="35"/>
    <n v="10"/>
    <n v="25"/>
  </r>
  <r>
    <s v="TEC-AC-10001284"/>
    <x v="2"/>
    <s v="Accessories"/>
    <s v="Enermax Briskie RF Wireless Keyboard and Mouse Combo"/>
    <n v="63000"/>
    <n v="47"/>
    <n v="10"/>
    <n v="37"/>
  </r>
  <r>
    <s v="FUR-FU-10003142"/>
    <x v="0"/>
    <s v="Furnishings"/>
    <s v="Master Big Foot Doorstop, Beige"/>
    <n v="16000"/>
    <n v="50"/>
    <n v="11"/>
    <n v="39"/>
  </r>
  <r>
    <s v="OFF-EN-10004206"/>
    <x v="1"/>
    <s v="Envelopes"/>
    <s v="Multimedia Mailers"/>
    <n v="326000"/>
    <n v="38"/>
    <n v="2"/>
    <n v="36"/>
  </r>
  <r>
    <s v="FUR-CH-10004477"/>
    <x v="0"/>
    <s v="Chairs"/>
    <s v="Global Push Button Manager's Chair, Indigo"/>
    <n v="384000"/>
    <n v="49"/>
    <n v="29"/>
    <n v="20"/>
  </r>
  <r>
    <s v="OFF-LA-10003388"/>
    <x v="1"/>
    <s v="Labels"/>
    <s v="Avery 5"/>
    <n v="6000"/>
    <n v="51"/>
    <n v="2"/>
    <n v="49"/>
  </r>
  <r>
    <s v="FUR-TA-10002855"/>
    <x v="0"/>
    <s v="Tables"/>
    <s v="Bevis Round Conference Table Top &amp; Single Column Base"/>
    <n v="352000"/>
    <n v="48"/>
    <n v="4"/>
    <n v="44"/>
  </r>
  <r>
    <s v="OFF-EN-10004773"/>
    <x v="1"/>
    <s v="Envelopes"/>
    <s v="Staple envelope"/>
    <n v="50000"/>
    <n v="59"/>
    <n v="10"/>
    <n v="49"/>
  </r>
  <r>
    <s v="FUR-CH-10003298"/>
    <x v="0"/>
    <s v="Chairs"/>
    <s v="Office Star - Contemporary Task Swivel chair with Loop Arms, Charcoal"/>
    <n v="420000"/>
    <n v="28"/>
    <n v="17"/>
    <n v="11"/>
  </r>
  <r>
    <s v="TEC-CO-10004202"/>
    <x v="2"/>
    <s v="Copiers"/>
    <s v="Brother DCP1000 Digital 3 in 1 Multifunction Machine"/>
    <n v="480000"/>
    <n v="49"/>
    <n v="12"/>
    <n v="37"/>
  </r>
  <r>
    <s v="OFF-PA-10002709"/>
    <x v="1"/>
    <s v="Paper"/>
    <s v="Xerox 1956"/>
    <n v="66000"/>
    <n v="70"/>
    <n v="11"/>
    <n v="59"/>
  </r>
  <r>
    <s v="FUR-FU-10003424"/>
    <x v="0"/>
    <s v="Furnishings"/>
    <s v="Nu-Dell Oak Frame"/>
    <n v="26000"/>
    <n v="45"/>
    <n v="10"/>
    <n v="35"/>
  </r>
  <r>
    <s v="TEC-AC-10000109"/>
    <x v="2"/>
    <s v="Accessories"/>
    <s v="Sony Micro Vault Click 16 GB USB 2.0 Flash Drive"/>
    <n v="135000"/>
    <n v="39"/>
    <n v="3"/>
    <n v="36"/>
  </r>
  <r>
    <s v="FUR-FU-10000719"/>
    <x v="0"/>
    <s v="Furnishings"/>
    <s v="DAX Cubicle Frames, 8-1/2 x 11"/>
    <n v="18000"/>
    <n v="74"/>
    <n v="14"/>
    <n v="60"/>
  </r>
  <r>
    <s v="FUR-BO-10003893"/>
    <x v="0"/>
    <s v="Bookcases"/>
    <s v="Sauder Camden County Collection Library"/>
    <n v="587000"/>
    <n v="63"/>
    <n v="16"/>
    <n v="47"/>
  </r>
  <r>
    <s v="TEC-CO-10001943"/>
    <x v="2"/>
    <s v="Copiers"/>
    <s v="Canon PC-428 Personal Copier"/>
    <n v="1600000"/>
    <n v="40"/>
    <n v="17"/>
    <n v="23"/>
  </r>
  <r>
    <s v="OFF-BI-10000831"/>
    <x v="1"/>
    <s v="Binders"/>
    <s v="Storex Flexible Poly Binders with Double Pockets"/>
    <n v="4000"/>
    <n v="58"/>
    <n v="4"/>
    <n v="54"/>
  </r>
  <r>
    <s v="FUR-CH-10004983"/>
    <x v="0"/>
    <s v="Chairs"/>
    <s v="Office Star - Mid Back Dual function Ergonomic High Back Chair with 2-Way Adjustable Arms"/>
    <n v="435000"/>
    <n v="66"/>
    <n v="13"/>
    <n v="53"/>
  </r>
  <r>
    <s v="OFF-PA-10003228"/>
    <x v="1"/>
    <s v="Paper"/>
    <s v="Xerox 1917"/>
    <n v="441000"/>
    <n v="50"/>
    <n v="17"/>
    <n v="33"/>
  </r>
  <r>
    <s v="OFF-AR-10001468"/>
    <x v="1"/>
    <s v="Art"/>
    <s v="Sanford Prismacolor Professional Thick Lead Art Pencils, 36-Color Set"/>
    <n v="60000"/>
    <n v="56"/>
    <n v="2"/>
    <n v="54"/>
  </r>
  <r>
    <s v="OFF-BI-10002827"/>
    <x v="1"/>
    <s v="Binders"/>
    <s v="Avery Durable Poly Binders"/>
    <n v="12000"/>
    <n v="78"/>
    <n v="13"/>
    <n v="65"/>
  </r>
  <r>
    <s v="OFF-AP-10001005"/>
    <x v="1"/>
    <s v="Appliances"/>
    <s v="Honeywell Quietcare HEPA Air Cleaner"/>
    <n v="284000"/>
    <n v="71"/>
    <n v="19"/>
    <n v="52"/>
  </r>
  <r>
    <s v="FUR-TA-10004152"/>
    <x v="0"/>
    <s v="Tables"/>
    <s v="Barricks 18&quot; x 48&quot; Non-Folding Utility Table with Bottom Storage Shelf"/>
    <n v="242000"/>
    <n v="72"/>
    <n v="6"/>
    <n v="66"/>
  </r>
  <r>
    <s v="TEC-PH-10001305"/>
    <x v="2"/>
    <s v="Phones"/>
    <s v="Panasonic KX TS208W Corded phone"/>
    <n v="441000"/>
    <n v="75"/>
    <n v="27"/>
    <n v="48"/>
  </r>
  <r>
    <s v="OFF-BI-10003529"/>
    <x v="1"/>
    <s v="Binders"/>
    <s v="Avery Round Ring Poly Binders"/>
    <n v="1000"/>
    <n v="28"/>
    <n v="7"/>
    <n v="21"/>
  </r>
  <r>
    <s v="TEC-PH-10000441"/>
    <x v="2"/>
    <s v="Phones"/>
    <s v="VTech DS6151"/>
    <n v="202000"/>
    <n v="33"/>
    <n v="8"/>
    <n v="25"/>
  </r>
  <r>
    <s v="OFF-ST-10002756"/>
    <x v="1"/>
    <s v="Storage"/>
    <s v="Tennsco Stur-D-Stor Boltless Shelving, 5 Shelves, 24&quot; Deep, Sand"/>
    <n v="948000"/>
    <n v="63"/>
    <n v="19"/>
    <n v="44"/>
  </r>
  <r>
    <s v="FUR-TA-10002041"/>
    <x v="0"/>
    <s v="Tables"/>
    <s v="Bevis Round Conference Table Top, X-Base"/>
    <n v="269000"/>
    <n v="40"/>
    <n v="3"/>
    <n v="37"/>
  </r>
  <r>
    <s v="TEC-AC-10000487"/>
    <x v="2"/>
    <s v="Accessories"/>
    <s v="SanDisk Cruzer 4 GB USB Flash Drive"/>
    <n v="16000"/>
    <n v="61"/>
    <n v="3"/>
    <n v="58"/>
  </r>
  <r>
    <s v="OFF-PA-10001736"/>
    <x v="1"/>
    <s v="Paper"/>
    <s v="Xerox 1880"/>
    <n v="213000"/>
    <n v="52"/>
    <n v="10"/>
    <n v="42"/>
  </r>
  <r>
    <s v="FUR-CH-10000454"/>
    <x v="0"/>
    <s v="Chairs"/>
    <s v="Hon Deluxe Fabric Upholstered Stacking Chairs, Rounded Back"/>
    <n v="659000"/>
    <n v="57"/>
    <n v="17"/>
    <n v="40"/>
  </r>
  <r>
    <s v="TEC-AC-10002018"/>
    <x v="2"/>
    <s v="Accessories"/>
    <s v="AmazonBasics 3-Button USB Wired Mouse"/>
    <n v="23000"/>
    <n v="57"/>
    <n v="7"/>
    <n v="50"/>
  </r>
  <r>
    <s v="OFF-BI-10004141"/>
    <x v="1"/>
    <s v="Binders"/>
    <s v="Insertable Tab Indexes For Data Binders"/>
    <n v="2000"/>
    <n v="57"/>
    <n v="2"/>
    <n v="55"/>
  </r>
  <r>
    <s v="OFF-EN-10001453"/>
    <x v="1"/>
    <s v="Envelopes"/>
    <s v="Tyvek Interoffice Envelopes, 9 1/2&quot; x 12 1/2&quot;, 100/Box"/>
    <n v="183000"/>
    <n v="33"/>
    <n v="8"/>
    <n v="25"/>
  </r>
  <r>
    <s v="OFF-PA-10004733"/>
    <x v="1"/>
    <s v="Paper"/>
    <s v="Things To Do Today Spiral Book"/>
    <n v="26000"/>
    <n v="42"/>
    <n v="10"/>
    <n v="32"/>
  </r>
  <r>
    <s v="OFF-AR-10001473"/>
    <x v="1"/>
    <s v="Art"/>
    <s v="Newell 313"/>
    <n v="14000"/>
    <n v="46"/>
    <n v="7"/>
    <n v="39"/>
  </r>
  <r>
    <s v="TEC-PH-10003885"/>
    <x v="2"/>
    <s v="Phones"/>
    <s v="Cisco SPA508G"/>
    <n v="40000"/>
    <n v="50"/>
    <n v="5"/>
    <n v="45"/>
  </r>
  <r>
    <s v="OFF-AP-10002651"/>
    <x v="1"/>
    <s v="Appliances"/>
    <s v="Hoover Upright Vacuum With Dirt Cup"/>
    <n v="464000"/>
    <n v="49"/>
    <n v="19"/>
    <n v="30"/>
  </r>
  <r>
    <s v="TEC-MA-10000752"/>
    <x v="2"/>
    <s v="Machines"/>
    <s v="Texas Instrument TI-15 Fraction Calculator"/>
    <n v="31000"/>
    <n v="68"/>
    <n v="7"/>
    <n v="61"/>
  </r>
  <r>
    <s v="OFF-BI-10003429"/>
    <x v="1"/>
    <s v="Binders"/>
    <s v="Cardinal HOLDit! Binder Insert Strips,Extra Strips"/>
    <n v="4000"/>
    <n v="51"/>
    <n v="8"/>
    <n v="43"/>
  </r>
  <r>
    <s v="OFF-ST-10001418"/>
    <x v="1"/>
    <s v="Storage"/>
    <s v="Carina Media Storage Towers in Natural &amp; Black"/>
    <n v="244000"/>
    <n v="60"/>
    <n v="12"/>
    <n v="48"/>
  </r>
  <r>
    <s v="OFF-AR-10000823"/>
    <x v="1"/>
    <s v="Art"/>
    <s v="Newell 307"/>
    <n v="11000"/>
    <n v="52"/>
    <n v="7"/>
    <n v="45"/>
  </r>
  <r>
    <s v="OFF-FA-10000840"/>
    <x v="1"/>
    <s v="Fasteners"/>
    <s v="OIC Thumb-Tacks"/>
    <n v="2000"/>
    <n v="65"/>
    <n v="7"/>
    <n v="58"/>
  </r>
  <r>
    <s v="TEC-AC-10001267"/>
    <x v="2"/>
    <s v="Accessories"/>
    <s v="Imation 32GB Pocket Pro USB 3.0 Flash Drive - 32 GB - Black - 1 P ..."/>
    <n v="120000"/>
    <n v="46"/>
    <n v="5"/>
    <n v="41"/>
  </r>
  <r>
    <s v="OFF-BI-10000201"/>
    <x v="1"/>
    <s v="Binders"/>
    <s v="Avery Triangle Shaped Sheet Lifters, Black, 2/Pack"/>
    <n v="3000"/>
    <n v="57"/>
    <n v="15"/>
    <n v="42"/>
  </r>
  <r>
    <s v="OFF-EN-10004846"/>
    <x v="1"/>
    <s v="Envelopes"/>
    <s v="Letter or Legal Size Expandable Poly String Tie Envelopes"/>
    <n v="6000"/>
    <n v="53"/>
    <n v="5"/>
    <n v="48"/>
  </r>
  <r>
    <s v="FUR-CH-10003761"/>
    <x v="0"/>
    <s v="Chairs"/>
    <s v="Global Italian Leather Office Chair"/>
    <n v="184000"/>
    <n v="75"/>
    <n v="2"/>
    <n v="73"/>
  </r>
  <r>
    <s v="OFF-BI-10003476"/>
    <x v="1"/>
    <s v="Binders"/>
    <s v="Avery Metallic Poly Binders"/>
    <n v="23000"/>
    <n v="59"/>
    <n v="16"/>
    <n v="43"/>
  </r>
  <r>
    <s v="OFF-PA-10004381"/>
    <x v="1"/>
    <s v="Paper"/>
    <s v="14-7/8 x 11 Blue Bar Computer Printout Paper"/>
    <n v="97000"/>
    <n v="64"/>
    <n v="7"/>
    <n v="57"/>
  </r>
  <r>
    <s v="TEC-PH-10003356"/>
    <x v="2"/>
    <s v="Phones"/>
    <s v="SmartStand Mobile Device Holder, Assorted Colors"/>
    <n v="17000"/>
    <n v="43"/>
    <n v="5"/>
    <n v="38"/>
  </r>
  <r>
    <s v="FUR-CH-10001708"/>
    <x v="0"/>
    <s v="Chairs"/>
    <s v="Office Star - Contemporary Swivel Chair with Padded Adjustable Arms and Flex Back"/>
    <n v="1269000"/>
    <n v="72"/>
    <n v="19"/>
    <n v="53"/>
  </r>
  <r>
    <s v="OFF-AP-10002670"/>
    <x v="1"/>
    <s v="Appliances"/>
    <s v="Belkin 8-Outlet Premiere SurgeMaster II Surge Protectors"/>
    <n v="70000"/>
    <n v="33"/>
    <n v="4"/>
    <n v="29"/>
  </r>
  <r>
    <s v="TEC-PH-10001527"/>
    <x v="2"/>
    <s v="Phones"/>
    <s v="Plantronics MX500i Earset"/>
    <n v="86000"/>
    <n v="49"/>
    <n v="8"/>
    <n v="41"/>
  </r>
  <r>
    <s v="TEC-PH-10003357"/>
    <x v="2"/>
    <s v="Phones"/>
    <s v="Grandstream GXP2100 Mainstream Business Phone"/>
    <n v="62000"/>
    <n v="75"/>
    <n v="1"/>
    <n v="74"/>
  </r>
  <r>
    <s v="TEC-AC-10003198"/>
    <x v="2"/>
    <s v="Accessories"/>
    <s v="Enermax Acrylux Wireless Keyboard"/>
    <n v="718000"/>
    <n v="33"/>
    <n v="15"/>
    <n v="18"/>
  </r>
  <r>
    <s v="OFF-SU-10001664"/>
    <x v="1"/>
    <s v="Supplies"/>
    <s v="Acme Office Executive Series Stainless Steel Trimmers"/>
    <n v="21000"/>
    <n v="68"/>
    <n v="10"/>
    <n v="58"/>
  </r>
  <r>
    <s v="OFF-LA-10001175"/>
    <x v="1"/>
    <s v="Labels"/>
    <s v="Avery 514"/>
    <n v="15000"/>
    <n v="29"/>
    <n v="7"/>
    <n v="22"/>
  </r>
  <r>
    <s v="OFF-BI-10001120"/>
    <x v="1"/>
    <s v="Binders"/>
    <s v="Ibico EPK-21 Electric Binding System"/>
    <n v="1890000"/>
    <n v="61"/>
    <n v="5"/>
    <n v="56"/>
  </r>
  <r>
    <s v="OFF-AP-10000390"/>
    <x v="1"/>
    <s v="Appliances"/>
    <s v="Euro Pro Shark Stick Mini Vacuum"/>
    <n v="49000"/>
    <n v="40"/>
    <n v="7"/>
    <n v="33"/>
  </r>
  <r>
    <s v="TEC-AC-10000736"/>
    <x v="2"/>
    <s v="Accessories"/>
    <s v="Logitech G600 MMO Gaming Mouse"/>
    <n v="80000"/>
    <n v="71"/>
    <n v="12"/>
    <n v="59"/>
  </r>
  <r>
    <s v="OFF-SU-10000898"/>
    <x v="1"/>
    <s v="Supplies"/>
    <s v="Acme Hot Forged Carbon Steel Scissors with Nickel-Plated Handles, 3 7/8&quot; Cut, 8&quot;L"/>
    <n v="70000"/>
    <n v="42"/>
    <n v="27"/>
    <n v="15"/>
  </r>
  <r>
    <s v="OFF-PA-10000143"/>
    <x v="1"/>
    <s v="Paper"/>
    <s v="Astroparche Fine Business Paper"/>
    <n v="11000"/>
    <n v="33"/>
    <n v="4"/>
    <n v="29"/>
  </r>
  <r>
    <s v="TEC-AC-10002550"/>
    <x v="2"/>
    <s v="Accessories"/>
    <s v="Maxell 4.7GB DVD-RW 3/Pack"/>
    <n v="48000"/>
    <n v="69"/>
    <n v="9"/>
    <n v="60"/>
  </r>
  <r>
    <s v="TEC-MA-10000045"/>
    <x v="2"/>
    <s v="Machines"/>
    <s v="Zebra ZM400 Thermal Label Printer"/>
    <n v="2322000"/>
    <n v="75"/>
    <n v="2"/>
    <n v="73"/>
  </r>
  <r>
    <s v="FUR-CH-10003968"/>
    <x v="0"/>
    <s v="Chairs"/>
    <s v="Novimex Turbo Task Chair"/>
    <n v="213000"/>
    <n v="45"/>
    <n v="14"/>
    <n v="31"/>
  </r>
  <r>
    <s v="FUR-BO-10004690"/>
    <x v="0"/>
    <s v="Bookcases"/>
    <s v="O'Sullivan Cherrywood Estates Traditional Barrister Bookcase"/>
    <n v="688000"/>
    <n v="75"/>
    <n v="5"/>
    <n v="70"/>
  </r>
  <r>
    <s v="TEC-AC-10003610"/>
    <x v="2"/>
    <s v="Accessories"/>
    <s v="Logitech Illuminated - Keyboard"/>
    <n v="240000"/>
    <n v="36"/>
    <n v="8"/>
    <n v="28"/>
  </r>
  <r>
    <s v="OFF-EN-10000483"/>
    <x v="1"/>
    <s v="Envelopes"/>
    <s v="White Envelopes, White Envelopes with Clear Poly Window"/>
    <n v="25000"/>
    <n v="35"/>
    <n v="2"/>
    <n v="33"/>
  </r>
  <r>
    <s v="OFF-PA-10002606"/>
    <x v="1"/>
    <s v="Paper"/>
    <s v="Xerox 1928"/>
    <n v="27000"/>
    <n v="28"/>
    <n v="5"/>
    <n v="23"/>
  </r>
  <r>
    <s v="TEC-AC-10002001"/>
    <x v="2"/>
    <s v="Accessories"/>
    <s v="Logitech Wireless Gaming Headset G930"/>
    <n v="384000"/>
    <n v="64"/>
    <n v="13"/>
    <n v="51"/>
  </r>
  <r>
    <s v="FUR-BO-10002213"/>
    <x v="0"/>
    <s v="Bookcases"/>
    <s v="Sauder Forest Hills Library, Woodland Oak Finish"/>
    <n v="360000"/>
    <n v="60"/>
    <n v="15"/>
    <n v="45"/>
  </r>
  <r>
    <s v="TEC-PH-10000562"/>
    <x v="2"/>
    <s v="Phones"/>
    <s v="Samsung Convoy 3"/>
    <n v="467000"/>
    <n v="33"/>
    <n v="9"/>
    <n v="24"/>
  </r>
  <r>
    <s v="OFF-PA-10001752"/>
    <x v="1"/>
    <s v="Paper"/>
    <s v="Hammermill CopyPlus Copy Paper (20Lb. and 84 Bright)"/>
    <n v="8000"/>
    <n v="61"/>
    <n v="4"/>
    <n v="57"/>
  </r>
  <r>
    <s v="OFF-ST-10004507"/>
    <x v="1"/>
    <s v="Storage"/>
    <s v="Advantus Rolling Storage Box"/>
    <n v="52000"/>
    <n v="45"/>
    <n v="6"/>
    <n v="39"/>
  </r>
  <r>
    <s v="TEC-AC-10000682"/>
    <x v="2"/>
    <s v="Accessories"/>
    <s v="Kensington K72356US Mouse-in-a-Box USB Desktop Mouse"/>
    <n v="67000"/>
    <n v="36"/>
    <n v="13"/>
    <n v="23"/>
  </r>
  <r>
    <s v="FUR-FU-10001025"/>
    <x v="0"/>
    <s v="Furnishings"/>
    <s v="Eldon Imàge Series Desk Accessories, Clear"/>
    <n v="18000"/>
    <n v="33"/>
    <n v="9"/>
    <n v="24"/>
  </r>
  <r>
    <s v="OFF-LA-10004178"/>
    <x v="1"/>
    <s v="Labels"/>
    <s v="Avery 491"/>
    <n v="4000"/>
    <n v="27"/>
    <n v="1"/>
    <n v="26"/>
  </r>
  <r>
    <s v="OFF-BI-10002432"/>
    <x v="1"/>
    <s v="Binders"/>
    <s v="Wilson Jones Standard D-Ring Binders"/>
    <n v="9000"/>
    <n v="69"/>
    <n v="16"/>
    <n v="53"/>
  </r>
  <r>
    <s v="TEC-AC-10001956"/>
    <x v="2"/>
    <s v="Accessories"/>
    <s v="Microsoft Arc Touch Mouse"/>
    <n v="120000"/>
    <n v="54"/>
    <n v="2"/>
    <n v="52"/>
  </r>
  <r>
    <s v="FUR-FU-10001731"/>
    <x v="0"/>
    <s v="Furnishings"/>
    <s v="Acrylic Self-Standing Desk Frames"/>
    <n v="9000"/>
    <n v="27"/>
    <n v="18"/>
    <n v="9"/>
  </r>
  <r>
    <s v="TEC-PH-10002584"/>
    <x v="2"/>
    <s v="Phones"/>
    <s v="Samsung Galaxy S4"/>
    <n v="1002000"/>
    <n v="28"/>
    <n v="4"/>
    <n v="24"/>
  </r>
  <r>
    <s v="TEC-PH-10001700"/>
    <x v="2"/>
    <s v="Phones"/>
    <s v="Panasonic KX-TG6844B Expandable Digital Cordless Telephone"/>
    <n v="106000"/>
    <n v="66"/>
    <n v="7"/>
    <n v="59"/>
  </r>
  <r>
    <s v="OFF-PA-10003797"/>
    <x v="1"/>
    <s v="Paper"/>
    <s v="Xerox 209"/>
    <n v="46000"/>
    <n v="54"/>
    <n v="10"/>
    <n v="44"/>
  </r>
  <r>
    <s v="OFF-ST-10000885"/>
    <x v="1"/>
    <s v="Storage"/>
    <s v="Fellowes Desktop Hanging File Manager"/>
    <n v="41000"/>
    <n v="40"/>
    <n v="13"/>
    <n v="27"/>
  </r>
  <r>
    <s v="TEC-PH-10002789"/>
    <x v="2"/>
    <s v="Phones"/>
    <s v="LG Exalt"/>
    <n v="749000"/>
    <n v="71"/>
    <n v="11"/>
    <n v="60"/>
  </r>
  <r>
    <s v="OFF-EN-10003448"/>
    <x v="1"/>
    <s v="Envelopes"/>
    <s v="Peel &amp; Seel Recycled Catalog Envelopes, Brown"/>
    <n v="24000"/>
    <n v="73"/>
    <n v="2"/>
    <n v="71"/>
  </r>
  <r>
    <s v="OFF-SU-10000151"/>
    <x v="1"/>
    <s v="Supplies"/>
    <s v="High Speed Automatic Electric Letter Opener"/>
    <n v="3931000"/>
    <n v="53"/>
    <n v="3"/>
    <n v="50"/>
  </r>
  <r>
    <s v="OFF-ST-10004258"/>
    <x v="1"/>
    <s v="Storage"/>
    <s v="Portable Personal File Box"/>
    <n v="37000"/>
    <n v="33"/>
    <n v="6"/>
    <n v="27"/>
  </r>
  <r>
    <s v="OFF-AP-10000938"/>
    <x v="1"/>
    <s v="Appliances"/>
    <s v="Avanti 1.7 Cu. Ft. Refrigerator"/>
    <n v="707000"/>
    <n v="62"/>
    <n v="24"/>
    <n v="38"/>
  </r>
  <r>
    <s v="OFF-PA-10001033"/>
    <x v="1"/>
    <s v="Paper"/>
    <s v="Xerox 1893"/>
    <n v="82000"/>
    <n v="55"/>
    <n v="13"/>
    <n v="42"/>
  </r>
  <r>
    <s v="FUR-CH-10004626"/>
    <x v="0"/>
    <s v="Chairs"/>
    <s v="Office Star Flex Back Scooter Chair with Aluminum Finish Frame"/>
    <n v="606000"/>
    <n v="60"/>
    <n v="9"/>
    <n v="51"/>
  </r>
  <r>
    <s v="OFF-SU-10004737"/>
    <x v="1"/>
    <s v="Supplies"/>
    <s v="Acme Design Stainless Steel Bent Scissors"/>
    <n v="14000"/>
    <n v="48"/>
    <n v="7"/>
    <n v="41"/>
  </r>
  <r>
    <s v="FUR-TA-10001691"/>
    <x v="0"/>
    <s v="Tables"/>
    <s v="Barricks Non-Folding Utility Table with Steel Legs, Laminate Tops"/>
    <n v="137000"/>
    <n v="36"/>
    <n v="2"/>
    <n v="34"/>
  </r>
  <r>
    <s v="TEC-MA-10003173"/>
    <x v="2"/>
    <s v="Machines"/>
    <s v="Hewlett-Packard 300S Scientific Calculator"/>
    <n v="53000"/>
    <n v="62"/>
    <n v="4"/>
    <n v="58"/>
  </r>
  <r>
    <s v="FUR-FU-10000260"/>
    <x v="0"/>
    <s v="Furnishings"/>
    <s v="6&quot; Cubicle Wall Clock, Black"/>
    <n v="33000"/>
    <n v="56"/>
    <n v="16"/>
    <n v="40"/>
  </r>
  <r>
    <s v="TEC-AC-10002134"/>
    <x v="2"/>
    <s v="Accessories"/>
    <s v="Rosewill 107 Normal Keys USB Wired Standard Keyboard"/>
    <n v="14000"/>
    <n v="26"/>
    <n v="1"/>
    <n v="25"/>
  </r>
  <r>
    <s v="FUR-FU-10001706"/>
    <x v="0"/>
    <s v="Furnishings"/>
    <s v="Longer-Life Soft White Bulbs"/>
    <n v="7000"/>
    <n v="71"/>
    <n v="7"/>
    <n v="64"/>
  </r>
  <r>
    <s v="OFF-ST-10004835"/>
    <x v="1"/>
    <s v="Storage"/>
    <s v="Plastic Stacking Crates &amp; Casters"/>
    <n v="5000"/>
    <n v="47"/>
    <n v="1"/>
    <n v="46"/>
  </r>
  <r>
    <s v="OFF-LA-10000305"/>
    <x v="1"/>
    <s v="Labels"/>
    <s v="Avery 495"/>
    <n v="51000"/>
    <n v="69"/>
    <n v="14"/>
    <n v="55"/>
  </r>
  <r>
    <s v="FUR-CH-10002017"/>
    <x v="0"/>
    <s v="Chairs"/>
    <s v="SAFCO Optional Arm Kit for Workspace Cribbage Stacking Chair"/>
    <n v="38000"/>
    <n v="31"/>
    <n v="5"/>
    <n v="26"/>
  </r>
  <r>
    <s v="OFF-AR-10003723"/>
    <x v="1"/>
    <s v="Art"/>
    <s v="Avery Hi-Liter Fluorescent Desk Style Markers"/>
    <n v="17000"/>
    <n v="35"/>
    <n v="5"/>
    <n v="30"/>
  </r>
  <r>
    <s v="OFF-BI-10001636"/>
    <x v="1"/>
    <s v="Binders"/>
    <s v="Ibico Plastic and Wire Spiral Binding Combs"/>
    <n v="27000"/>
    <n v="41"/>
    <n v="6"/>
    <n v="35"/>
  </r>
  <r>
    <s v="OFF-PA-10000062"/>
    <x v="1"/>
    <s v="Paper"/>
    <s v="Green Bar Computer Printout Paper"/>
    <n v="308000"/>
    <n v="31"/>
    <n v="13"/>
    <n v="18"/>
  </r>
  <r>
    <s v="OFF-ST-10002554"/>
    <x v="1"/>
    <s v="Storage"/>
    <s v="Tennsco Industrial Shelving"/>
    <n v="245000"/>
    <n v="46"/>
    <n v="13"/>
    <n v="33"/>
  </r>
  <r>
    <s v="OFF-PA-10004665"/>
    <x v="1"/>
    <s v="Paper"/>
    <s v="Advantus Motivational Note Cards"/>
    <n v="42000"/>
    <n v="51"/>
    <n v="4"/>
    <n v="47"/>
  </r>
  <r>
    <s v="FUR-FU-10000672"/>
    <x v="0"/>
    <s v="Furnishings"/>
    <s v="Executive Impressions 10&quot; Spectator Wall Clock"/>
    <n v="71000"/>
    <n v="72"/>
    <n v="10"/>
    <n v="62"/>
  </r>
  <r>
    <s v="OFF-PA-10003302"/>
    <x v="1"/>
    <s v="Paper"/>
    <s v="Xerox 1906"/>
    <n v="86000"/>
    <n v="73"/>
    <n v="23"/>
    <n v="50"/>
  </r>
  <r>
    <s v="OFF-PA-10000551"/>
    <x v="1"/>
    <s v="Paper"/>
    <s v="Array Memo Cubes"/>
    <n v="16000"/>
    <n v="44"/>
    <n v="9"/>
    <n v="35"/>
  </r>
  <r>
    <s v="OFF-PA-10001870"/>
    <x v="1"/>
    <s v="Paper"/>
    <s v="Xerox 202"/>
    <n v="26000"/>
    <n v="66"/>
    <n v="17"/>
    <n v="49"/>
  </r>
  <r>
    <s v="TEC-PH-10001760"/>
    <x v="2"/>
    <s v="Phones"/>
    <s v="Bose SoundLink Bluetooth Speaker"/>
    <n v="359000"/>
    <n v="43"/>
    <n v="3"/>
    <n v="40"/>
  </r>
  <r>
    <s v="TEC-PH-10001924"/>
    <x v="2"/>
    <s v="Phones"/>
    <s v="iHome FM Clock Radio with Lightning Dock"/>
    <n v="168000"/>
    <n v="63"/>
    <n v="4"/>
    <n v="59"/>
  </r>
  <r>
    <s v="OFF-AP-10003622"/>
    <x v="1"/>
    <s v="Appliances"/>
    <s v="Bravo II Megaboss 12-Amp Hard Body Upright, Replacement Belts, 2 Belts per Pack"/>
    <n v="39000"/>
    <n v="68"/>
    <n v="12"/>
    <n v="56"/>
  </r>
  <r>
    <s v="OFF-PA-10003022"/>
    <x v="1"/>
    <s v="Paper"/>
    <s v="Standard Line “While You Were Out” Hardbound Telephone Message Book"/>
    <n v="88000"/>
    <n v="78"/>
    <n v="10"/>
    <n v="68"/>
  </r>
  <r>
    <s v="OFF-BI-10004099"/>
    <x v="1"/>
    <s v="Binders"/>
    <s v="GBC VeloBinder Strips"/>
    <n v="16000"/>
    <n v="46"/>
    <n v="20"/>
    <n v="26"/>
  </r>
  <r>
    <s v="OFF-PA-10001215"/>
    <x v="1"/>
    <s v="Paper"/>
    <s v="Xerox 1963"/>
    <n v="27000"/>
    <n v="35"/>
    <n v="5"/>
    <n v="30"/>
  </r>
  <r>
    <s v="TEC-AC-10003870"/>
    <x v="2"/>
    <s v="Accessories"/>
    <s v="Logitech Z-906 Speaker sys - home theater - 5.1-CH"/>
    <n v="1650000"/>
    <n v="38"/>
    <n v="14"/>
    <n v="24"/>
  </r>
  <r>
    <s v="FUR-BO-10004218"/>
    <x v="0"/>
    <s v="Bookcases"/>
    <s v="Bush Heritage Pine Collection 5-Shelf Bookcase, Albany Pine Finish, *Special Order"/>
    <n v="600000"/>
    <n v="57"/>
    <n v="24"/>
    <n v="33"/>
  </r>
  <r>
    <s v="OFF-AP-10000275"/>
    <x v="1"/>
    <s v="Appliances"/>
    <s v="Sanyo Counter Height Refrigerator with Crisper, 3.6 Cubic Foot, Stainless Steel/Black"/>
    <n v="1641000"/>
    <n v="77"/>
    <n v="18"/>
    <n v="59"/>
  </r>
  <r>
    <s v="OFF-PA-10000859"/>
    <x v="1"/>
    <s v="Paper"/>
    <s v="Unpadded Memo Slips"/>
    <n v="7000"/>
    <n v="78"/>
    <n v="2"/>
    <n v="76"/>
  </r>
  <r>
    <s v="OFF-SU-10004261"/>
    <x v="1"/>
    <s v="Supplies"/>
    <s v="Fiskars 8&quot; Scissors, 2/Pack"/>
    <n v="87000"/>
    <n v="75"/>
    <n v="5"/>
    <n v="70"/>
  </r>
  <r>
    <s v="OFF-FA-10000089"/>
    <x v="1"/>
    <s v="Fasteners"/>
    <s v="Acco Glide Clips"/>
    <n v="20000"/>
    <n v="51"/>
    <n v="5"/>
    <n v="46"/>
  </r>
  <r>
    <s v="OFF-ST-10002301"/>
    <x v="1"/>
    <s v="Storage"/>
    <s v="Tennsco Commercial Shelving"/>
    <n v="17000"/>
    <n v="71"/>
    <n v="6"/>
    <n v="65"/>
  </r>
  <r>
    <s v="OFF-BI-10002133"/>
    <x v="1"/>
    <s v="Binders"/>
    <s v="Wilson Jones Elliptical Ring 3 1/2&quot; Capacity Binders, 800 sheets"/>
    <n v="129000"/>
    <n v="76"/>
    <n v="30"/>
    <n v="46"/>
  </r>
  <r>
    <s v="FUR-CH-10002044"/>
    <x v="0"/>
    <s v="Chairs"/>
    <s v="Office Star - Contemporary Task Swivel chair with 2-way adjustable arms, Plum"/>
    <n v="420000"/>
    <n v="55"/>
    <n v="7"/>
    <n v="48"/>
  </r>
  <r>
    <s v="FUR-FU-10001847"/>
    <x v="0"/>
    <s v="Furnishings"/>
    <s v="Eldon Image Series Black Desk Accessories"/>
    <n v="4000"/>
    <n v="54"/>
    <n v="4"/>
    <n v="50"/>
  </r>
  <r>
    <s v="OFF-PA-10000167"/>
    <x v="1"/>
    <s v="Paper"/>
    <s v="Xerox 1925"/>
    <n v="62000"/>
    <n v="53"/>
    <n v="12"/>
    <n v="41"/>
  </r>
  <r>
    <s v="TEC-PH-10001795"/>
    <x v="2"/>
    <s v="Phones"/>
    <s v="RCA H5401RE1 DECT 6.0 4-Line Cordless Handset With Caller ID/Call Waiting"/>
    <n v="240000"/>
    <n v="28"/>
    <n v="9"/>
    <n v="19"/>
  </r>
  <r>
    <s v="FUR-TA-10001086"/>
    <x v="0"/>
    <s v="Tables"/>
    <s v="SAFCO PlanMaster Boards, 60w x 37-1/2d, White Melamine"/>
    <n v="456000"/>
    <n v="61"/>
    <n v="23"/>
    <n v="38"/>
  </r>
  <r>
    <s v="FUR-FU-10002396"/>
    <x v="0"/>
    <s v="Furnishings"/>
    <s v="DAX Copper Panel Document Frame, 5 x 7 Size"/>
    <n v="26000"/>
    <n v="68"/>
    <n v="11"/>
    <n v="57"/>
  </r>
  <r>
    <s v="FUR-FU-10002963"/>
    <x v="0"/>
    <s v="Furnishings"/>
    <s v="Master Caster Door Stop, Gray"/>
    <n v="11000"/>
    <n v="33"/>
    <n v="5"/>
    <n v="28"/>
  </r>
  <r>
    <s v="OFF-PA-10000048"/>
    <x v="1"/>
    <s v="Paper"/>
    <s v="Xerox 20"/>
    <n v="7000"/>
    <n v="57"/>
    <n v="1"/>
    <n v="56"/>
  </r>
  <r>
    <s v="OFF-BI-10001153"/>
    <x v="1"/>
    <s v="Binders"/>
    <s v="Ibico Recycled Grain-Textured Covers"/>
    <n v="35000"/>
    <n v="48"/>
    <n v="6"/>
    <n v="42"/>
  </r>
  <r>
    <s v="OFF-AR-10000799"/>
    <x v="1"/>
    <s v="Art"/>
    <s v="Col-Erase Pencils with Erasers"/>
    <n v="20000"/>
    <n v="51"/>
    <n v="4"/>
    <n v="47"/>
  </r>
  <r>
    <s v="OFF-AR-10003829"/>
    <x v="1"/>
    <s v="Art"/>
    <s v="Newell 35"/>
    <n v="7000"/>
    <n v="54"/>
    <n v="8"/>
    <n v="46"/>
  </r>
  <r>
    <s v="OFF-AR-10000462"/>
    <x v="1"/>
    <s v="Art"/>
    <s v="Sanford Pocket Accent Highlighters"/>
    <n v="8000"/>
    <n v="44"/>
    <n v="5"/>
    <n v="39"/>
  </r>
  <r>
    <s v="OFF-ST-10002182"/>
    <x v="1"/>
    <s v="Storage"/>
    <s v="Iris 3-Drawer Stacking Bin, Black"/>
    <n v="84000"/>
    <n v="61"/>
    <n v="7"/>
    <n v="54"/>
  </r>
  <r>
    <s v="OFF-AR-10004010"/>
    <x v="1"/>
    <s v="Art"/>
    <s v="Hunt Boston Vacuum Mount KS Pencil Sharpener"/>
    <n v="56000"/>
    <n v="73"/>
    <n v="7"/>
    <n v="66"/>
  </r>
  <r>
    <s v="OFF-ST-10003572"/>
    <x v="1"/>
    <s v="Storage"/>
    <s v="Portfile Personal File Boxes"/>
    <n v="15000"/>
    <n v="46"/>
    <n v="7"/>
    <n v="39"/>
  </r>
  <r>
    <s v="OFF-BI-10003718"/>
    <x v="1"/>
    <s v="Binders"/>
    <s v="GBC Therma-A-Bind 250T Electric Binding System"/>
    <n v="591000"/>
    <n v="53"/>
    <n v="6"/>
    <n v="47"/>
  </r>
  <r>
    <s v="OFF-AP-10001626"/>
    <x v="1"/>
    <s v="Appliances"/>
    <s v="Commercial WindTunnel Clean Air Upright Vacuum, Replacement Belts, Filtration Bags"/>
    <n v="8000"/>
    <n v="50"/>
    <n v="5"/>
    <n v="45"/>
  </r>
  <r>
    <s v="OFF-ST-10003994"/>
    <x v="1"/>
    <s v="Storage"/>
    <s v="Belkin 19&quot; Center-Weighted Shelf, Gray"/>
    <n v="118000"/>
    <n v="51"/>
    <n v="8"/>
    <n v="43"/>
  </r>
  <r>
    <s v="FUR-TA-10002530"/>
    <x v="0"/>
    <s v="Tables"/>
    <s v="Iceberg OfficeWorks 42&quot; Round Tables"/>
    <n v="816000"/>
    <n v="66"/>
    <n v="20"/>
    <n v="46"/>
  </r>
  <r>
    <s v="FUR-FU-10004245"/>
    <x v="0"/>
    <s v="Furnishings"/>
    <s v="Career Cubicle Clock, 8 1/4&quot;, Black"/>
    <n v="61000"/>
    <n v="30"/>
    <n v="5"/>
    <n v="25"/>
  </r>
  <r>
    <s v="OFF-PA-10003063"/>
    <x v="1"/>
    <s v="Paper"/>
    <s v="EcoTones Memo Sheets"/>
    <n v="29000"/>
    <n v="70"/>
    <n v="9"/>
    <n v="61"/>
  </r>
  <r>
    <s v="FUR-FU-10003274"/>
    <x v="0"/>
    <s v="Furnishings"/>
    <s v="Regeneration Desk Collection"/>
    <n v="8000"/>
    <n v="78"/>
    <n v="4"/>
    <n v="74"/>
  </r>
  <r>
    <s v="OFF-AR-10000914"/>
    <x v="1"/>
    <s v="Art"/>
    <s v="Boston 16765 Mini Stand Up Battery Pencil Sharpener"/>
    <n v="19000"/>
    <n v="38"/>
    <n v="6"/>
    <n v="32"/>
  </r>
  <r>
    <s v="FUR-FU-10003192"/>
    <x v="0"/>
    <s v="Furnishings"/>
    <s v="Luxo Adjustable Task Clamp Lamp"/>
    <n v="356000"/>
    <n v="54"/>
    <n v="15"/>
    <n v="39"/>
  </r>
  <r>
    <s v="FUR-FU-10000193"/>
    <x v="0"/>
    <s v="Furnishings"/>
    <s v="Tenex Chairmats For Use with Hard Floors"/>
    <n v="39000"/>
    <n v="34"/>
    <n v="7"/>
    <n v="27"/>
  </r>
  <r>
    <s v="OFF-FA-10000735"/>
    <x v="1"/>
    <s v="Fasteners"/>
    <s v="Staples"/>
    <n v="21000"/>
    <n v="43"/>
    <n v="11"/>
    <n v="32"/>
  </r>
  <r>
    <s v="OFF-BI-10002794"/>
    <x v="1"/>
    <s v="Binders"/>
    <s v="Avery Trapezoid Ring Binder, 3&quot; Capacity, Black, 1040 sheets"/>
    <n v="99000"/>
    <n v="40"/>
    <n v="16"/>
    <n v="24"/>
  </r>
  <r>
    <s v="OFF-AR-10000817"/>
    <x v="1"/>
    <s v="Art"/>
    <s v="Manco Dry-Lighter Erasable Highlighter"/>
    <n v="28000"/>
    <n v="68"/>
    <n v="18"/>
    <n v="50"/>
  </r>
  <r>
    <s v="OFF-SU-10002522"/>
    <x v="1"/>
    <s v="Supplies"/>
    <s v="Acme Kleen Earth Office Shears"/>
    <n v="12000"/>
    <n v="59"/>
    <n v="5"/>
    <n v="54"/>
  </r>
  <r>
    <s v="TEC-PH-10003655"/>
    <x v="2"/>
    <s v="Phones"/>
    <s v="Sannysis Cute Owl Design Soft Skin Case Cover for Samsung Galaxy S4"/>
    <n v="6000"/>
    <n v="71"/>
    <n v="3"/>
    <n v="68"/>
  </r>
  <r>
    <s v="OFF-ST-10001031"/>
    <x v="1"/>
    <s v="Storage"/>
    <s v="Adjustable Personal File Tote"/>
    <n v="82000"/>
    <n v="77"/>
    <n v="11"/>
    <n v="66"/>
  </r>
  <r>
    <s v="TEC-AC-10004171"/>
    <x v="2"/>
    <s v="Accessories"/>
    <s v="Razer Kraken 7.1 Surround Sound Over Ear USB Gaming Headset"/>
    <n v="900000"/>
    <n v="32"/>
    <n v="23"/>
    <n v="9"/>
  </r>
  <r>
    <s v="TEC-AC-10003023"/>
    <x v="2"/>
    <s v="Accessories"/>
    <s v="Logitech G105 Gaming Keyboard"/>
    <n v="179000"/>
    <n v="37"/>
    <n v="4"/>
    <n v="33"/>
  </r>
  <r>
    <s v="OFF-BI-10000174"/>
    <x v="1"/>
    <s v="Binders"/>
    <s v="Wilson Jones Clip &amp; Carry Folder Binder Tool for Ring Binders, Clear"/>
    <n v="14000"/>
    <n v="32"/>
    <n v="3"/>
    <n v="29"/>
  </r>
  <r>
    <s v="OFF-BI-10004233"/>
    <x v="1"/>
    <s v="Binders"/>
    <s v="GBC Pre-Punched Binding Paper, Plastic, White, 8-1/2&quot; x 11&quot;"/>
    <n v="39000"/>
    <n v="50"/>
    <n v="7"/>
    <n v="43"/>
  </r>
  <r>
    <s v="OFF-PA-10000232"/>
    <x v="1"/>
    <s v="Paper"/>
    <s v="Xerox 1975"/>
    <n v="13000"/>
    <n v="26"/>
    <n v="4"/>
    <n v="22"/>
  </r>
  <r>
    <s v="TEC-PH-10000923"/>
    <x v="2"/>
    <s v="Phones"/>
    <s v="Belkin SportFit Armband For iPhone 5s/5c, Fuchsia"/>
    <n v="75000"/>
    <n v="49"/>
    <n v="8"/>
    <n v="41"/>
  </r>
  <r>
    <s v="OFF-LA-10003498"/>
    <x v="1"/>
    <s v="Labels"/>
    <s v="Avery 475"/>
    <n v="45000"/>
    <n v="42"/>
    <n v="6"/>
    <n v="36"/>
  </r>
  <r>
    <s v="OFF-AP-10004052"/>
    <x v="1"/>
    <s v="Appliances"/>
    <s v="Hoover Replacement Belts For Soft Guard &amp; Commercial Ltweight Upright Vacs, 2/Pk"/>
    <n v="4000"/>
    <n v="66"/>
    <n v="4"/>
    <n v="62"/>
  </r>
  <r>
    <s v="TEC-MA-10000423"/>
    <x v="2"/>
    <s v="Machines"/>
    <s v="Texas Instruments TI-34 Scientific Calculator"/>
    <n v="33000"/>
    <n v="77"/>
    <n v="6"/>
    <n v="71"/>
  </r>
  <r>
    <s v="TEC-PH-10004447"/>
    <x v="2"/>
    <s v="Phones"/>
    <s v="Toshiba IPT2010-SD IP Telephone"/>
    <n v="334000"/>
    <n v="71"/>
    <n v="13"/>
    <n v="58"/>
  </r>
  <r>
    <s v="OFF-LA-10004545"/>
    <x v="1"/>
    <s v="Labels"/>
    <s v="Avery 50"/>
    <n v="61000"/>
    <n v="26"/>
    <n v="8"/>
    <n v="18"/>
  </r>
  <r>
    <s v="TEC-CO-10002313"/>
    <x v="2"/>
    <s v="Copiers"/>
    <s v="Canon PC1080F Personal Copier"/>
    <n v="600000"/>
    <n v="78"/>
    <n v="3"/>
    <n v="75"/>
  </r>
  <r>
    <s v="FUR-CH-10001545"/>
    <x v="0"/>
    <s v="Chairs"/>
    <s v="Hon Comfortask Task/Swivel Chairs"/>
    <n v="639000"/>
    <n v="73"/>
    <n v="15"/>
    <n v="58"/>
  </r>
  <r>
    <s v="TEC-MA-10003329"/>
    <x v="2"/>
    <s v="Machines"/>
    <s v="Vtech AT&amp;T CL2940 Corded Speakerphone, Black"/>
    <n v="72000"/>
    <n v="76"/>
    <n v="3"/>
    <n v="73"/>
  </r>
  <r>
    <s v="FUR-FU-10000723"/>
    <x v="0"/>
    <s v="Furnishings"/>
    <s v="Deflect-o EconoMat Studded, No Bevel Mat for Low Pile Carpeting"/>
    <n v="133000"/>
    <n v="41"/>
    <n v="13"/>
    <n v="28"/>
  </r>
  <r>
    <s v="TEC-AC-10002718"/>
    <x v="2"/>
    <s v="Accessories"/>
    <s v="Belkin Standard 104 key USB Keyboard"/>
    <n v="12000"/>
    <n v="49"/>
    <n v="5"/>
    <n v="44"/>
  </r>
  <r>
    <s v="TEC-PH-10002170"/>
    <x v="2"/>
    <s v="Phones"/>
    <s v="ClearSounds CSC500 Amplified Spirit Phone Corded phone"/>
    <n v="280000"/>
    <n v="43"/>
    <n v="10"/>
    <n v="33"/>
  </r>
  <r>
    <s v="OFF-PA-10000418"/>
    <x v="1"/>
    <s v="Paper"/>
    <s v="Xerox 189"/>
    <n v="420000"/>
    <n v="66"/>
    <n v="5"/>
    <n v="61"/>
  </r>
  <r>
    <s v="TEC-AC-10003095"/>
    <x v="2"/>
    <s v="Accessories"/>
    <s v="Logitech G35 7.1-Channel Surround Sound Headset"/>
    <n v="520000"/>
    <n v="31"/>
    <n v="4"/>
    <n v="27"/>
  </r>
  <r>
    <s v="TEC-PH-10004100"/>
    <x v="2"/>
    <s v="Phones"/>
    <s v="Griffin GC17055 Auxiliary Audio Cable"/>
    <n v="58000"/>
    <n v="76"/>
    <n v="14"/>
    <n v="62"/>
  </r>
  <r>
    <s v="OFF-ST-10000636"/>
    <x v="1"/>
    <s v="Storage"/>
    <s v="Rogers Profile Extra Capacity Storage Tub"/>
    <n v="84000"/>
    <n v="49"/>
    <n v="9"/>
    <n v="40"/>
  </r>
  <r>
    <s v="TEC-PH-10003174"/>
    <x v="2"/>
    <s v="Phones"/>
    <s v="RCA ViSYS 25825 Wireless digital phone"/>
    <n v="416000"/>
    <n v="54"/>
    <n v="4"/>
    <n v="50"/>
  </r>
  <r>
    <s v="OFF-PA-10001497"/>
    <x v="1"/>
    <s v="Paper"/>
    <s v="Xerox 1914"/>
    <n v="110000"/>
    <n v="65"/>
    <n v="12"/>
    <n v="53"/>
  </r>
  <r>
    <s v="OFF-AP-10002765"/>
    <x v="1"/>
    <s v="Appliances"/>
    <s v="Fellowes Advanced Computer Series Surge Protectors"/>
    <n v="80000"/>
    <n v="75"/>
    <n v="3"/>
    <n v="72"/>
  </r>
  <r>
    <s v="FUR-TA-10001771"/>
    <x v="0"/>
    <s v="Tables"/>
    <s v="Bush Cubix Conference Tables, Fully Assembled"/>
    <n v="1294000"/>
    <n v="44"/>
    <n v="10"/>
    <n v="34"/>
  </r>
  <r>
    <s v="OFF-PA-10001815"/>
    <x v="1"/>
    <s v="Paper"/>
    <s v="Xerox 1885"/>
    <n v="193000"/>
    <n v="34"/>
    <n v="4"/>
    <n v="30"/>
  </r>
  <r>
    <s v="OFF-BI-10000136"/>
    <x v="1"/>
    <s v="Binders"/>
    <s v="Avery Non-Stick Heavy Duty View Round Locking Ring Binders"/>
    <n v="15000"/>
    <n v="30"/>
    <n v="3"/>
    <n v="27"/>
  </r>
  <r>
    <s v="OFF-PA-10001952"/>
    <x v="1"/>
    <s v="Paper"/>
    <s v="Xerox 1902"/>
    <n v="46000"/>
    <n v="38"/>
    <n v="4"/>
    <n v="34"/>
  </r>
  <r>
    <s v="FUR-FU-10003799"/>
    <x v="0"/>
    <s v="Furnishings"/>
    <s v="Seth Thomas 13 1/2&quot; Wall Clock"/>
    <n v="72000"/>
    <n v="50"/>
    <n v="15"/>
    <n v="35"/>
  </r>
  <r>
    <s v="OFF-SU-10004661"/>
    <x v="1"/>
    <s v="Supplies"/>
    <s v="Acme Titanium Bonded Scissors"/>
    <n v="26000"/>
    <n v="74"/>
    <n v="6"/>
    <n v="68"/>
  </r>
  <r>
    <s v="FUR-BO-10001519"/>
    <x v="0"/>
    <s v="Bookcases"/>
    <s v="O'Sullivan 3-Shelf Heavy-Duty Bookcases"/>
    <n v="88000"/>
    <n v="68"/>
    <n v="6"/>
    <n v="62"/>
  </r>
  <r>
    <s v="OFF-PA-10001826"/>
    <x v="1"/>
    <s v="Paper"/>
    <s v="Xerox 207"/>
    <n v="21000"/>
    <n v="25"/>
    <n v="7"/>
    <n v="18"/>
  </r>
  <r>
    <s v="OFF-AR-10001231"/>
    <x v="1"/>
    <s v="Art"/>
    <s v="Sanford EarthWrite Recycled Pencils, Medium Soft, #2"/>
    <n v="11000"/>
    <n v="30"/>
    <n v="12"/>
    <n v="18"/>
  </r>
  <r>
    <s v="OFF-SU-10004768"/>
    <x v="1"/>
    <s v="Supplies"/>
    <s v="Acme Kleencut Forged Steel Scissors"/>
    <n v="18000"/>
    <n v="31"/>
    <n v="3"/>
    <n v="28"/>
  </r>
  <r>
    <s v="OFF-ST-10000676"/>
    <x v="1"/>
    <s v="Storage"/>
    <s v="Fellowes Econo/Stor Drawers"/>
    <n v="388000"/>
    <n v="26"/>
    <n v="5"/>
    <n v="21"/>
  </r>
  <r>
    <s v="OFF-PA-10003657"/>
    <x v="1"/>
    <s v="Paper"/>
    <s v="Xerox 1927"/>
    <n v="21000"/>
    <n v="32"/>
    <n v="6"/>
    <n v="26"/>
  </r>
  <r>
    <s v="FUR-FU-10001185"/>
    <x v="0"/>
    <s v="Furnishings"/>
    <s v="Advantus Employee of the Month Certificate Frame, 11 x 13-1/2"/>
    <n v="186000"/>
    <n v="48"/>
    <n v="14"/>
    <n v="34"/>
  </r>
  <r>
    <s v="FUR-FU-10002553"/>
    <x v="0"/>
    <s v="Furnishings"/>
    <s v="Electrix Incandescent Magnifying Lamp, Black"/>
    <n v="88000"/>
    <n v="67"/>
    <n v="3"/>
    <n v="64"/>
  </r>
  <r>
    <s v="FUR-FU-10000747"/>
    <x v="0"/>
    <s v="Furnishings"/>
    <s v="Tenex B1-RE Series Chair Mats for Low Pile Carpets"/>
    <n v="92000"/>
    <n v="55"/>
    <n v="10"/>
    <n v="45"/>
  </r>
  <r>
    <s v="OFF-AP-10002222"/>
    <x v="1"/>
    <s v="Appliances"/>
    <s v="Staple holder"/>
    <n v="18000"/>
    <n v="38"/>
    <n v="2"/>
    <n v="36"/>
  </r>
  <r>
    <s v="OFF-AR-10003752"/>
    <x v="1"/>
    <s v="Art"/>
    <s v="Deluxe Chalkboard Eraser Cleaner"/>
    <n v="19000"/>
    <n v="67"/>
    <n v="6"/>
    <n v="61"/>
  </r>
  <r>
    <s v="FUR-CH-10000155"/>
    <x v="0"/>
    <s v="Chairs"/>
    <s v="Global Comet Stacking Armless Chair"/>
    <n v="240000"/>
    <n v="36"/>
    <n v="3"/>
    <n v="33"/>
  </r>
  <r>
    <s v="TEC-PH-10001817"/>
    <x v="2"/>
    <s v="Phones"/>
    <s v="Wilson Electronics DB Pro Signal Booster"/>
    <n v="860000"/>
    <n v="44"/>
    <n v="11"/>
    <n v="33"/>
  </r>
  <r>
    <s v="FUR-FU-10002088"/>
    <x v="0"/>
    <s v="Furnishings"/>
    <s v="Nu-Dell Float Frame 11 x 14 1/2"/>
    <n v="15000"/>
    <n v="61"/>
    <n v="5"/>
    <n v="56"/>
  </r>
  <r>
    <s v="OFF-PA-10000483"/>
    <x v="1"/>
    <s v="Paper"/>
    <s v="Xerox 19"/>
    <n v="174000"/>
    <n v="36"/>
    <n v="12"/>
    <n v="24"/>
  </r>
  <r>
    <s v="OFF-ST-10001172"/>
    <x v="1"/>
    <s v="Storage"/>
    <s v="Tennsco Lockers, Sand"/>
    <n v="152000"/>
    <n v="71"/>
    <n v="11"/>
    <n v="60"/>
  </r>
  <r>
    <s v="FUR-FU-10004351"/>
    <x v="0"/>
    <s v="Furnishings"/>
    <s v="Staple-based wall hangings"/>
    <n v="30000"/>
    <n v="48"/>
    <n v="3"/>
    <n v="45"/>
  </r>
  <r>
    <s v="OFF-LA-10001982"/>
    <x v="1"/>
    <s v="Labels"/>
    <s v="Smead Alpha-Z Color-Coded Name Labels First Letter Starter Set"/>
    <n v="6000"/>
    <n v="57"/>
    <n v="9"/>
    <n v="48"/>
  </r>
  <r>
    <s v="TEC-PH-10002114"/>
    <x v="2"/>
    <s v="Phones"/>
    <s v="Xiaomi Mi3"/>
    <n v="2280000"/>
    <n v="53"/>
    <n v="4"/>
    <n v="49"/>
  </r>
  <r>
    <s v="FUR-CH-10003817"/>
    <x v="0"/>
    <s v="Chairs"/>
    <s v="Global Value Steno Chair, Gray"/>
    <n v="328000"/>
    <n v="49"/>
    <n v="8"/>
    <n v="41"/>
  </r>
  <r>
    <s v="FUR-BO-10001608"/>
    <x v="0"/>
    <s v="Bookcases"/>
    <s v="Hon Metal Bookcases, Black"/>
    <n v="355000"/>
    <n v="32"/>
    <n v="5"/>
    <n v="27"/>
  </r>
  <r>
    <s v="OFF-ST-10002485"/>
    <x v="1"/>
    <s v="Storage"/>
    <s v="Rogers Deluxe File Chest"/>
    <n v="88000"/>
    <n v="29"/>
    <n v="8"/>
    <n v="21"/>
  </r>
  <r>
    <s v="OFF-ST-10001932"/>
    <x v="1"/>
    <s v="Storage"/>
    <s v="Fellowes Staxonsteel Drawer Files"/>
    <n v="773000"/>
    <n v="61"/>
    <n v="9"/>
    <n v="52"/>
  </r>
  <r>
    <s v="TEC-PH-10004667"/>
    <x v="2"/>
    <s v="Phones"/>
    <s v="Cisco 8x8 Inc. 6753i IP Business Phone System"/>
    <n v="324000"/>
    <n v="46"/>
    <n v="5"/>
    <n v="41"/>
  </r>
  <r>
    <s v="OFF-BI-10001758"/>
    <x v="1"/>
    <s v="Binders"/>
    <s v="Wilson Jones 14 Line Acrylic Coated Pressboard Data Binders"/>
    <n v="27000"/>
    <n v="76"/>
    <n v="7"/>
    <n v="69"/>
  </r>
  <r>
    <s v="FUR-CH-10000309"/>
    <x v="0"/>
    <s v="Chairs"/>
    <s v="Global Comet Stacking Arm Chair"/>
    <n v="1691000"/>
    <n v="28"/>
    <n v="4"/>
    <n v="24"/>
  </r>
  <r>
    <s v="FUR-CH-10004218"/>
    <x v="0"/>
    <s v="Chairs"/>
    <s v="Global Fabric Manager's Chair, Dark Gray"/>
    <n v="404000"/>
    <n v="50"/>
    <n v="18"/>
    <n v="32"/>
  </r>
  <r>
    <s v="TEC-CO-10001766"/>
    <x v="2"/>
    <s v="Copiers"/>
    <s v="Canon PC940 Copier"/>
    <n v="1440000"/>
    <n v="48"/>
    <n v="4"/>
    <n v="44"/>
  </r>
  <r>
    <s v="FUR-FU-10000087"/>
    <x v="0"/>
    <s v="Furnishings"/>
    <s v="Executive Impressions 14&quot; Two-Color Numerals Wall Clock"/>
    <n v="69000"/>
    <n v="54"/>
    <n v="8"/>
    <n v="46"/>
  </r>
  <r>
    <s v="FUR-BO-10003660"/>
    <x v="0"/>
    <s v="Bookcases"/>
    <s v="Bush Cubix Collection Bookcases, Fully Assembled"/>
    <n v="67000"/>
    <n v="46"/>
    <n v="1"/>
    <n v="45"/>
  </r>
  <r>
    <s v="OFF-LA-10000134"/>
    <x v="1"/>
    <s v="Labels"/>
    <s v="Avery 511"/>
    <n v="10000"/>
    <n v="64"/>
    <n v="8"/>
    <n v="56"/>
  </r>
  <r>
    <s v="OFF-SU-10000646"/>
    <x v="1"/>
    <s v="Supplies"/>
    <s v="Premier Automatic Letter Opener"/>
    <n v="385000"/>
    <n v="33"/>
    <n v="2"/>
    <n v="31"/>
  </r>
  <r>
    <s v="OFF-EN-10004459"/>
    <x v="1"/>
    <s v="Envelopes"/>
    <s v="Security-Tint Envelopes"/>
    <n v="23000"/>
    <n v="69"/>
    <n v="13"/>
    <n v="56"/>
  </r>
  <r>
    <s v="OFF-PA-10000141"/>
    <x v="1"/>
    <s v="Paper"/>
    <s v="Ampad Evidence Wirebond Steno Books, 6&quot; x 9&quot;"/>
    <n v="4000"/>
    <n v="28"/>
    <n v="7"/>
    <n v="21"/>
  </r>
  <r>
    <s v="FUR-FU-10002874"/>
    <x v="0"/>
    <s v="Furnishings"/>
    <s v="Ultra Commercial Grade Dual Valve Door Closer"/>
    <n v="64000"/>
    <n v="42"/>
    <n v="2"/>
    <n v="40"/>
  </r>
  <r>
    <s v="FUR-TA-10003715"/>
    <x v="0"/>
    <s v="Tables"/>
    <s v="Hon 2111 Invitation Series Corner Table"/>
    <n v="503000"/>
    <n v="76"/>
    <n v="6"/>
    <n v="70"/>
  </r>
  <r>
    <s v="OFF-BI-10002931"/>
    <x v="1"/>
    <s v="Binders"/>
    <s v="Avery Trapezoid Extra Heavy Duty 4&quot; Binders"/>
    <n v="34000"/>
    <n v="34"/>
    <n v="8"/>
    <n v="26"/>
  </r>
  <r>
    <s v="OFF-BI-10001460"/>
    <x v="1"/>
    <s v="Binders"/>
    <s v="Plastic Binding Combs"/>
    <n v="37000"/>
    <n v="54"/>
    <n v="3"/>
    <n v="51"/>
  </r>
  <r>
    <s v="FUR-FU-10003489"/>
    <x v="0"/>
    <s v="Furnishings"/>
    <s v="Contemporary Borderless Frame"/>
    <n v="26000"/>
    <n v="76"/>
    <n v="6"/>
    <n v="70"/>
  </r>
  <r>
    <s v="OFF-SU-10002301"/>
    <x v="1"/>
    <s v="Supplies"/>
    <s v="Serrated Blade or Curved Handle Hand Letter Openers"/>
    <n v="18000"/>
    <n v="60"/>
    <n v="7"/>
    <n v="53"/>
  </r>
  <r>
    <s v="TEC-PH-10003095"/>
    <x v="2"/>
    <s v="Phones"/>
    <s v="Samsung HM1900 Bluetooth Headset"/>
    <n v="88000"/>
    <n v="77"/>
    <n v="14"/>
    <n v="63"/>
  </r>
  <r>
    <s v="OFF-LA-10002034"/>
    <x v="1"/>
    <s v="Labels"/>
    <s v="Avery 478"/>
    <n v="25000"/>
    <n v="46"/>
    <n v="8"/>
    <n v="38"/>
  </r>
  <r>
    <s v="FUR-FU-10004622"/>
    <x v="0"/>
    <s v="Furnishings"/>
    <s v="Eldon Advantage Foldable Chair Mats for Low Pile Carpets"/>
    <n v="109000"/>
    <n v="73"/>
    <n v="5"/>
    <n v="68"/>
  </r>
  <r>
    <s v="OFF-BI-10004209"/>
    <x v="1"/>
    <s v="Binders"/>
    <s v="Fellowes Twister Kit, Gray/Clear, 3/pkg"/>
    <n v="3000"/>
    <n v="28"/>
    <n v="12"/>
    <n v="16"/>
  </r>
  <r>
    <s v="TEC-PH-10004006"/>
    <x v="2"/>
    <s v="Phones"/>
    <s v="Panasonic KX - TS880B Telephone"/>
    <n v="42000"/>
    <n v="53"/>
    <n v="1"/>
    <n v="52"/>
  </r>
  <r>
    <s v="FUR-FU-10001756"/>
    <x v="0"/>
    <s v="Furnishings"/>
    <s v="Eldon Expressions Desk Accessory, Wood Photo Frame, Mahogany"/>
    <n v="39000"/>
    <n v="69"/>
    <n v="5"/>
    <n v="64"/>
  </r>
  <r>
    <s v="OFF-BI-10001597"/>
    <x v="1"/>
    <s v="Binders"/>
    <s v="Wilson Jones Ledger-Size, Piano-Hinge Binder, 2&quot;, Blue"/>
    <n v="33000"/>
    <n v="69"/>
    <n v="6"/>
    <n v="63"/>
  </r>
  <r>
    <s v="TEC-PH-10003601"/>
    <x v="2"/>
    <s v="Phones"/>
    <s v="Ativa D5772 2-Line 5.8GHz Digital Expandable Corded/Cordless Phone System with Answering &amp; Caller ID/Call Waiting, Black/Silver"/>
    <n v="825000"/>
    <n v="39"/>
    <n v="8"/>
    <n v="31"/>
  </r>
  <r>
    <s v="FUR-CH-10003981"/>
    <x v="0"/>
    <s v="Chairs"/>
    <s v="Global Commerce Series Low-Back Swivel/Tilt Chairs"/>
    <n v="900000"/>
    <n v="48"/>
    <n v="12"/>
    <n v="36"/>
  </r>
  <r>
    <s v="TEC-PH-10001750"/>
    <x v="2"/>
    <s v="Phones"/>
    <s v="Samsung Rugby III"/>
    <n v="159000"/>
    <n v="76"/>
    <n v="8"/>
    <n v="68"/>
  </r>
  <r>
    <s v="TEC-PH-10002468"/>
    <x v="2"/>
    <s v="Phones"/>
    <s v="Plantronics CS 50-USB - headset - Convertible, Monaural"/>
    <n v="136000"/>
    <n v="77"/>
    <n v="3"/>
    <n v="74"/>
  </r>
  <r>
    <s v="OFF-AP-10002945"/>
    <x v="1"/>
    <s v="Appliances"/>
    <s v="Honeywell Enviracaire Portable HEPA Air Cleaner for 17' x 22' Room"/>
    <n v="963000"/>
    <n v="31"/>
    <n v="11"/>
    <n v="20"/>
  </r>
  <r>
    <s v="OFF-PA-10004782"/>
    <x v="1"/>
    <s v="Paper"/>
    <s v="Xerox 228"/>
    <n v="33000"/>
    <n v="30"/>
    <n v="11"/>
    <n v="19"/>
  </r>
  <r>
    <s v="FUR-BO-10004695"/>
    <x v="0"/>
    <s v="Bookcases"/>
    <s v="O'Sullivan 2-Door Barrister Bookcase in Odessa Pine"/>
    <n v="290000"/>
    <n v="56"/>
    <n v="2"/>
    <n v="54"/>
  </r>
  <r>
    <s v="OFF-PA-10001593"/>
    <x v="1"/>
    <s v="Paper"/>
    <s v="Xerox 1947"/>
    <n v="20000"/>
    <n v="36"/>
    <n v="16"/>
    <n v="20"/>
  </r>
  <r>
    <s v="OFF-AR-10003158"/>
    <x v="1"/>
    <s v="Art"/>
    <s v="Fluorescent Highlighters by Dixon"/>
    <n v="24000"/>
    <n v="34"/>
    <n v="11"/>
    <n v="23"/>
  </r>
  <r>
    <s v="OFF-LA-10002945"/>
    <x v="1"/>
    <s v="Labels"/>
    <s v="Permanent Self-Adhesive File Folder Labels for Typewriters, 1 1/8 x 3 1/2, White"/>
    <n v="11000"/>
    <n v="41"/>
    <n v="6"/>
    <n v="35"/>
  </r>
  <r>
    <s v="OFF-ST-10004946"/>
    <x v="1"/>
    <s v="Storage"/>
    <s v="Desktop 3-Pocket Hot File"/>
    <n v="217000"/>
    <n v="68"/>
    <n v="4"/>
    <n v="64"/>
  </r>
  <r>
    <s v="TEC-PH-10004042"/>
    <x v="2"/>
    <s v="Phones"/>
    <s v="ClearOne Communications CHAT 70 OC Speaker Phone"/>
    <n v="159000"/>
    <n v="46"/>
    <n v="5"/>
    <n v="41"/>
  </r>
  <r>
    <s v="OFF-PA-10001363"/>
    <x v="1"/>
    <s v="Paper"/>
    <s v="Xerox 1933"/>
    <n v="74000"/>
    <n v="56"/>
    <n v="6"/>
    <n v="50"/>
  </r>
  <r>
    <s v="OFF-BI-10003007"/>
    <x v="1"/>
    <s v="Binders"/>
    <s v="Premium Transparent Presentation Covers, No Pattern/Clear, 8 1/2&quot; x 11&quot;"/>
    <n v="59000"/>
    <n v="59"/>
    <n v="5"/>
    <n v="54"/>
  </r>
  <r>
    <s v="OFF-AP-10003040"/>
    <x v="1"/>
    <s v="Appliances"/>
    <s v="Fellowes 8 Outlet Superior Workstation Surge Protector w/o Phone/Fax/Modem Protection"/>
    <n v="34000"/>
    <n v="35"/>
    <n v="10"/>
    <n v="25"/>
  </r>
  <r>
    <s v="TEC-AC-10000990"/>
    <x v="2"/>
    <s v="Accessories"/>
    <s v="Imation Bio 2GB USB Flash Drive Imation Corp"/>
    <n v="1050000"/>
    <n v="67"/>
    <n v="8"/>
    <n v="59"/>
  </r>
  <r>
    <s v="TEC-PH-10001615"/>
    <x v="2"/>
    <s v="Phones"/>
    <s v="AT&amp;T CL82213"/>
    <n v="174000"/>
    <n v="63"/>
    <n v="8"/>
    <n v="55"/>
  </r>
  <r>
    <s v="OFF-PA-10003001"/>
    <x v="1"/>
    <s v="Paper"/>
    <s v="Xerox 1986"/>
    <n v="7000"/>
    <n v="39"/>
    <n v="1"/>
    <n v="38"/>
  </r>
  <r>
    <s v="FUR-CH-10001891"/>
    <x v="0"/>
    <s v="Chairs"/>
    <s v="Global Deluxe Office Fabric Chairs"/>
    <n v="192000"/>
    <n v="43"/>
    <n v="2"/>
    <n v="41"/>
  </r>
  <r>
    <s v="OFF-PA-10004983"/>
    <x v="1"/>
    <s v="Paper"/>
    <s v="Xerox 23"/>
    <n v="33000"/>
    <n v="76"/>
    <n v="5"/>
    <n v="71"/>
  </r>
  <r>
    <s v="TEC-MA-10001127"/>
    <x v="2"/>
    <s v="Machines"/>
    <s v="HP Designjet T520 Inkjet Large Format Printer - 24&quot; Color"/>
    <n v="7000000"/>
    <n v="61"/>
    <n v="9"/>
    <n v="52"/>
  </r>
  <r>
    <s v="FUR-TA-10003954"/>
    <x v="0"/>
    <s v="Tables"/>
    <s v="Hon 94000 Series Round Tables"/>
    <n v="1422000"/>
    <n v="76"/>
    <n v="8"/>
    <n v="68"/>
  </r>
  <r>
    <s v="OFF-BI-10002824"/>
    <x v="1"/>
    <s v="Binders"/>
    <s v="Recycled Easel Ring Binders"/>
    <n v="30000"/>
    <n v="41"/>
    <n v="7"/>
    <n v="34"/>
  </r>
  <r>
    <s v="FUR-FU-10000820"/>
    <x v="0"/>
    <s v="Furnishings"/>
    <s v="Tensor Brushed Steel Torchiere Floor Lamp"/>
    <n v="68000"/>
    <n v="72"/>
    <n v="6"/>
    <n v="66"/>
  </r>
  <r>
    <s v="TEC-AC-10004568"/>
    <x v="2"/>
    <s v="Accessories"/>
    <s v="Maxell LTO Ultrium - 800 GB"/>
    <n v="112000"/>
    <n v="46"/>
    <n v="8"/>
    <n v="38"/>
  </r>
  <r>
    <s v="OFF-PA-10003205"/>
    <x v="1"/>
    <s v="Paper"/>
    <s v="Wirebound Message Forms, Four 2 3/4 x 5 Forms per Page, Pink Paper"/>
    <n v="17000"/>
    <n v="77"/>
    <n v="5"/>
    <n v="72"/>
  </r>
  <r>
    <s v="FUR-FU-10001986"/>
    <x v="0"/>
    <s v="Furnishings"/>
    <s v="Dana Fluorescent Magnifying Lamp, White, 36&quot;"/>
    <n v="164000"/>
    <n v="51"/>
    <n v="4"/>
    <n v="47"/>
  </r>
  <r>
    <s v="OFF-LA-10002368"/>
    <x v="1"/>
    <s v="Labels"/>
    <s v="Avery 479"/>
    <n v="8000"/>
    <n v="68"/>
    <n v="7"/>
    <n v="61"/>
  </r>
  <r>
    <s v="TEC-AC-10000057"/>
    <x v="2"/>
    <s v="Accessories"/>
    <s v="Microsoft Natural Ergonomic Keyboard 4000"/>
    <n v="150000"/>
    <n v="71"/>
    <n v="5"/>
    <n v="66"/>
  </r>
  <r>
    <s v="OFF-AP-10004980"/>
    <x v="1"/>
    <s v="Appliances"/>
    <s v="3M Replacement Filter for Office Air Cleaner for 20' x 33' Room"/>
    <n v="114000"/>
    <n v="73"/>
    <n v="10"/>
    <n v="63"/>
  </r>
  <r>
    <s v="TEC-PH-10004389"/>
    <x v="2"/>
    <s v="Phones"/>
    <s v="Nokia Lumia 925"/>
    <n v="630000"/>
    <n v="65"/>
    <n v="5"/>
    <n v="60"/>
  </r>
  <r>
    <s v="OFF-ST-10004123"/>
    <x v="1"/>
    <s v="Storage"/>
    <s v="Safco Industrial Wire Shelving System"/>
    <n v="273000"/>
    <n v="62"/>
    <n v="3"/>
    <n v="59"/>
  </r>
  <r>
    <s v="TEC-AC-10004803"/>
    <x v="2"/>
    <s v="Accessories"/>
    <s v="Sony Micro Vault Click 4 GB USB 2.0 Flash Drive"/>
    <n v="28000"/>
    <n v="70"/>
    <n v="2"/>
    <n v="68"/>
  </r>
  <r>
    <s v="TEC-AC-10004877"/>
    <x v="2"/>
    <s v="Accessories"/>
    <s v="Imation 30456 USB Flash Drive 8GB"/>
    <n v="21000"/>
    <n v="35"/>
    <n v="4"/>
    <n v="31"/>
  </r>
  <r>
    <s v="OFF-PA-10001260"/>
    <x v="1"/>
    <s v="Paper"/>
    <s v="TOPS Money Receipt Book, Consecutively Numbered in Red,"/>
    <n v="33000"/>
    <n v="36"/>
    <n v="4"/>
    <n v="32"/>
  </r>
  <r>
    <s v="OFF-PA-10003134"/>
    <x v="1"/>
    <s v="Paper"/>
    <s v="Xerox 1937"/>
    <n v="77000"/>
    <n v="70"/>
    <n v="2"/>
    <n v="68"/>
  </r>
  <r>
    <s v="OFF-PA-10000520"/>
    <x v="1"/>
    <s v="Paper"/>
    <s v="Xerox 201"/>
    <n v="11000"/>
    <n v="63"/>
    <n v="4"/>
    <n v="59"/>
  </r>
  <r>
    <s v="FUR-CH-10002320"/>
    <x v="0"/>
    <s v="Chairs"/>
    <s v="Hon Pagoda Stacking Chairs"/>
    <n v="2568000"/>
    <n v="31"/>
    <n v="8"/>
    <n v="23"/>
  </r>
  <r>
    <s v="OFF-ST-10003221"/>
    <x v="1"/>
    <s v="Storage"/>
    <s v="Staple magnet"/>
    <n v="11000"/>
    <n v="37"/>
    <n v="1"/>
    <n v="36"/>
  </r>
  <r>
    <s v="TEC-PH-10002844"/>
    <x v="2"/>
    <s v="Phones"/>
    <s v="Speck Products Candyshell Flip Case"/>
    <n v="56000"/>
    <n v="43"/>
    <n v="2"/>
    <n v="41"/>
  </r>
  <r>
    <s v="OFF-SU-10003567"/>
    <x v="1"/>
    <s v="Supplies"/>
    <s v="Stiletto Hand Letter Openers"/>
    <n v="29000"/>
    <n v="58"/>
    <n v="3"/>
    <n v="55"/>
  </r>
  <r>
    <s v="OFF-AP-10003287"/>
    <x v="1"/>
    <s v="Appliances"/>
    <s v="Tripp Lite TLP810NET Broadband Surge for Modem/Fax"/>
    <n v="357000"/>
    <n v="42"/>
    <n v="10"/>
    <n v="32"/>
  </r>
  <r>
    <s v="OFF-ST-10003638"/>
    <x v="1"/>
    <s v="Storage"/>
    <s v="Mobile Personal File Cube"/>
    <n v="94000"/>
    <n v="52"/>
    <n v="7"/>
    <n v="45"/>
  </r>
  <r>
    <s v="TEC-PH-10002070"/>
    <x v="2"/>
    <s v="Phones"/>
    <s v="Griffin GC36547 PowerJolt SE Lightning Charger"/>
    <n v="14000"/>
    <n v="45"/>
    <n v="10"/>
    <n v="35"/>
  </r>
  <r>
    <s v="FUR-FU-10000277"/>
    <x v="0"/>
    <s v="Furnishings"/>
    <s v="Deflect-o DuraMat Antistatic Studded Beveled Mat for Medium Pile Carpeting"/>
    <n v="85000"/>
    <n v="26"/>
    <n v="16"/>
    <n v="10"/>
  </r>
  <r>
    <s v="TEC-AC-10004420"/>
    <x v="2"/>
    <s v="Accessories"/>
    <s v="Cherry 142-key Programmable Keyboard"/>
    <n v="480000"/>
    <n v="56"/>
    <n v="4"/>
    <n v="52"/>
  </r>
  <r>
    <s v="TEC-PH-10004094"/>
    <x v="2"/>
    <s v="Phones"/>
    <s v="Motorola L703CM"/>
    <n v="624000"/>
    <n v="41"/>
    <n v="19"/>
    <n v="22"/>
  </r>
  <r>
    <s v="TEC-MA-10002790"/>
    <x v="2"/>
    <s v="Machines"/>
    <s v="NeatDesk Desktop Scanner &amp; Digital Filing System"/>
    <n v="480000"/>
    <n v="27"/>
    <n v="2"/>
    <n v="25"/>
  </r>
  <r>
    <s v="OFF-AR-10002987"/>
    <x v="1"/>
    <s v="Art"/>
    <s v="Prismacolor Color Pencil Set"/>
    <n v="32000"/>
    <n v="33"/>
    <n v="4"/>
    <n v="29"/>
  </r>
  <r>
    <s v="OFF-PA-10003724"/>
    <x v="1"/>
    <s v="Paper"/>
    <s v="Wirebound Message Book, 4 per Page"/>
    <n v="49000"/>
    <n v="67"/>
    <n v="11"/>
    <n v="56"/>
  </r>
  <r>
    <s v="OFF-AP-10001634"/>
    <x v="1"/>
    <s v="Appliances"/>
    <s v="Hoover Commercial Lightweight Upright Vacuum"/>
    <n v="2000"/>
    <n v="37"/>
    <n v="8"/>
    <n v="29"/>
  </r>
  <r>
    <s v="OFF-AP-10003266"/>
    <x v="1"/>
    <s v="Appliances"/>
    <s v="Holmes Replacement Filter for HEPA Air Cleaner, Large Room"/>
    <n v="45000"/>
    <n v="61"/>
    <n v="3"/>
    <n v="58"/>
  </r>
  <r>
    <s v="OFF-PA-10001837"/>
    <x v="1"/>
    <s v="Paper"/>
    <s v="Xerox 1976"/>
    <n v="16000"/>
    <n v="46"/>
    <n v="3"/>
    <n v="43"/>
  </r>
  <r>
    <s v="TEC-PH-10002538"/>
    <x v="2"/>
    <s v="Phones"/>
    <s v="Grandstream GXP1160 VoIP phone"/>
    <n v="228000"/>
    <n v="53"/>
    <n v="6"/>
    <n v="47"/>
  </r>
  <r>
    <s v="OFF-EN-10002592"/>
    <x v="1"/>
    <s v="Envelopes"/>
    <s v="Peel &amp; Seel Recycled Catalog Envelopes, Brown"/>
    <n v="28000"/>
    <n v="50"/>
    <n v="12"/>
    <n v="38"/>
  </r>
  <r>
    <s v="OFF-PA-10001667"/>
    <x v="1"/>
    <s v="Paper"/>
    <s v="Great White Multi-Use Recycled Paper (20Lb. and 84 Bright)"/>
    <n v="6000"/>
    <n v="35"/>
    <n v="1"/>
    <n v="34"/>
  </r>
  <r>
    <s v="OFF-AR-10001955"/>
    <x v="1"/>
    <s v="Art"/>
    <s v="Newell 319"/>
    <n v="80000"/>
    <n v="36"/>
    <n v="9"/>
    <n v="27"/>
  </r>
  <r>
    <s v="FUR-TA-10003392"/>
    <x v="0"/>
    <s v="Tables"/>
    <s v="Global Adaptabilities Conference Tables"/>
    <n v="1686000"/>
    <n v="73"/>
    <n v="8"/>
    <n v="65"/>
  </r>
  <r>
    <s v="OFF-PA-10001184"/>
    <x v="1"/>
    <s v="Paper"/>
    <s v="Xerox 1903"/>
    <n v="18000"/>
    <n v="66"/>
    <n v="8"/>
    <n v="58"/>
  </r>
  <r>
    <s v="OFF-BI-10002897"/>
    <x v="1"/>
    <s v="Binders"/>
    <s v="Black Avery Memo-Size 3-Ring Binder, 5 1/2&quot; x 8 1/2&quot;"/>
    <n v="3000"/>
    <n v="29"/>
    <n v="11"/>
    <n v="18"/>
  </r>
  <r>
    <s v="OFF-SU-10000432"/>
    <x v="1"/>
    <s v="Supplies"/>
    <s v="Acco Side-Punched Conventional Columnar Pads"/>
    <n v="6000"/>
    <n v="71"/>
    <n v="2"/>
    <n v="69"/>
  </r>
  <r>
    <s v="TEC-PH-10004908"/>
    <x v="2"/>
    <s v="Phones"/>
    <s v="Panasonic KX TS3282W Corded phone"/>
    <n v="204000"/>
    <n v="33"/>
    <n v="15"/>
    <n v="18"/>
  </r>
  <r>
    <s v="OFF-AR-10001427"/>
    <x v="1"/>
    <s v="Art"/>
    <s v="Newell 330"/>
    <n v="12000"/>
    <n v="37"/>
    <n v="2"/>
    <n v="35"/>
  </r>
  <r>
    <s v="FUR-FU-10003806"/>
    <x v="0"/>
    <s v="Furnishings"/>
    <s v="Tenex Chairmat w/ Average Lip, 45&quot; x 53&quot;"/>
    <n v="757000"/>
    <n v="48"/>
    <n v="9"/>
    <n v="39"/>
  </r>
  <r>
    <s v="FUR-FU-10002111"/>
    <x v="0"/>
    <s v="Furnishings"/>
    <s v="Master Caster Door Stop, Large Brown"/>
    <n v="9000"/>
    <n v="68"/>
    <n v="5"/>
    <n v="63"/>
  </r>
  <r>
    <s v="OFF-PA-10000246"/>
    <x v="1"/>
    <s v="Paper"/>
    <s v="Riverleaf Stik-Withit Designer Note Cubes"/>
    <n v="31000"/>
    <n v="61"/>
    <n v="3"/>
    <n v="58"/>
  </r>
  <r>
    <s v="TEC-PH-10000193"/>
    <x v="2"/>
    <s v="Phones"/>
    <s v="Jensen SMPS-640 - speaker phone"/>
    <n v="138000"/>
    <n v="73"/>
    <n v="6"/>
    <n v="67"/>
  </r>
  <r>
    <s v="TEC-MA-10000904"/>
    <x v="2"/>
    <s v="Machines"/>
    <s v="Brother MFC-9340CDW LED All-In-One Printer, Copier Scanner"/>
    <n v="342000"/>
    <n v="56"/>
    <n v="3"/>
    <n v="53"/>
  </r>
  <r>
    <s v="TEC-AC-10001874"/>
    <x v="2"/>
    <s v="Accessories"/>
    <s v="Logitech Wireless Anywhere Mouse MX for PC and Mac"/>
    <n v="120000"/>
    <n v="52"/>
    <n v="4"/>
    <n v="48"/>
  </r>
  <r>
    <s v="OFF-LA-10002473"/>
    <x v="1"/>
    <s v="Labels"/>
    <s v="Avery 484"/>
    <n v="10000"/>
    <n v="56"/>
    <n v="4"/>
    <n v="52"/>
  </r>
  <r>
    <s v="OFF-PA-10004039"/>
    <x v="1"/>
    <s v="Paper"/>
    <s v="Xerox 1882"/>
    <n v="90000"/>
    <n v="28"/>
    <n v="3"/>
    <n v="25"/>
  </r>
  <r>
    <s v="TEC-MA-10001148"/>
    <x v="2"/>
    <s v="Machines"/>
    <s v="Swingline SM12-08 MicroCut Jam Free Shredder"/>
    <n v="600000"/>
    <n v="31"/>
    <n v="5"/>
    <n v="26"/>
  </r>
  <r>
    <s v="TEC-AC-10003614"/>
    <x v="2"/>
    <s v="Accessories"/>
    <s v="Verbatim 25 GB 6x Blu-ray Single Layer Recordable Disc, 10/Pack"/>
    <n v="47000"/>
    <n v="63"/>
    <n v="9"/>
    <n v="54"/>
  </r>
  <r>
    <s v="TEC-MA-10002210"/>
    <x v="2"/>
    <s v="Machines"/>
    <s v="Epson TM-T88V Direct Thermal Printer - Monochrome - Desktop"/>
    <n v="560000"/>
    <n v="50"/>
    <n v="3"/>
    <n v="47"/>
  </r>
  <r>
    <s v="TEC-MA-10001856"/>
    <x v="2"/>
    <s v="Machines"/>
    <s v="Okidata C610n Printer"/>
    <n v="649000"/>
    <n v="76"/>
    <n v="2"/>
    <n v="74"/>
  </r>
  <r>
    <s v="OFF-AR-10004456"/>
    <x v="1"/>
    <s v="Art"/>
    <s v="Panasonic KP-4ABK Battery-Operated Pencil Sharpener"/>
    <n v="44000"/>
    <n v="60"/>
    <n v="8"/>
    <n v="52"/>
  </r>
  <r>
    <s v="OFF-AP-10004540"/>
    <x v="1"/>
    <s v="Appliances"/>
    <s v="Eureka The Boss Lite 10-Amp Upright Vacuum, Blue"/>
    <n v="401000"/>
    <n v="67"/>
    <n v="9"/>
    <n v="58"/>
  </r>
  <r>
    <s v="OFF-PA-10000809"/>
    <x v="1"/>
    <s v="Paper"/>
    <s v="Xerox 206"/>
    <n v="20000"/>
    <n v="60"/>
    <n v="3"/>
    <n v="57"/>
  </r>
  <r>
    <s v="OFF-BI-10000069"/>
    <x v="1"/>
    <s v="Binders"/>
    <s v="GBC Prepunched Paper, 19-Hole, for Binding Systems, 24-lb"/>
    <n v="37000"/>
    <n v="68"/>
    <n v="3"/>
    <n v="65"/>
  </r>
  <r>
    <s v="FUR-TA-10004442"/>
    <x v="0"/>
    <s v="Tables"/>
    <s v="Riverside Furniture Stanwyck Manor Table Series"/>
    <n v="173000"/>
    <n v="43"/>
    <n v="1"/>
    <n v="42"/>
  </r>
  <r>
    <s v="OFF-FA-10004838"/>
    <x v="1"/>
    <s v="Fasteners"/>
    <s v="Super Bands, 12/Pack"/>
    <n v="5000"/>
    <n v="60"/>
    <n v="3"/>
    <n v="57"/>
  </r>
  <r>
    <s v="TEC-PH-10002033"/>
    <x v="2"/>
    <s v="Phones"/>
    <s v="Konftel 250 Conference phone - Charcoal black"/>
    <n v="570000"/>
    <n v="39"/>
    <n v="2"/>
    <n v="37"/>
  </r>
  <r>
    <s v="TEC-AC-10002076"/>
    <x v="2"/>
    <s v="Accessories"/>
    <s v="Microsoft Natural Keyboard Elite"/>
    <n v="539000"/>
    <n v="73"/>
    <n v="10"/>
    <n v="63"/>
  </r>
  <r>
    <s v="OFF-EN-10002500"/>
    <x v="1"/>
    <s v="Envelopes"/>
    <s v="Globe Weis Peel &amp; Seel First Class Envelopes"/>
    <n v="13000"/>
    <n v="75"/>
    <n v="4"/>
    <n v="71"/>
  </r>
  <r>
    <s v="OFF-AR-10004707"/>
    <x v="1"/>
    <s v="Art"/>
    <s v="Staples in misc. colors"/>
    <n v="3000"/>
    <n v="48"/>
    <n v="1"/>
    <n v="47"/>
  </r>
  <r>
    <s v="TEC-PH-10002583"/>
    <x v="2"/>
    <s v="Phones"/>
    <s v="iOttie HLCRIO102 Car Mount"/>
    <n v="120000"/>
    <n v="48"/>
    <n v="6"/>
    <n v="42"/>
  </r>
  <r>
    <s v="TEC-PH-10001128"/>
    <x v="2"/>
    <s v="Phones"/>
    <s v="Motorola Droid Maxx"/>
    <n v="720000"/>
    <n v="49"/>
    <n v="6"/>
    <n v="43"/>
  </r>
  <r>
    <s v="TEC-PH-10000730"/>
    <x v="2"/>
    <s v="Phones"/>
    <s v="Samsung Galaxy S4 Active"/>
    <n v="3500000"/>
    <n v="31"/>
    <n v="7"/>
    <n v="24"/>
  </r>
  <r>
    <s v="OFF-AR-10004602"/>
    <x v="1"/>
    <s v="Art"/>
    <s v="Boston KS Multi-Size Manual Pencil Sharpener"/>
    <n v="129000"/>
    <n v="33"/>
    <n v="7"/>
    <n v="26"/>
  </r>
  <r>
    <s v="OFF-AP-10002867"/>
    <x v="1"/>
    <s v="Appliances"/>
    <s v="Fellowes Command Center 5-outlet power strip"/>
    <n v="326000"/>
    <n v="38"/>
    <n v="6"/>
    <n v="32"/>
  </r>
  <r>
    <s v="TEC-MA-10001695"/>
    <x v="2"/>
    <s v="Machines"/>
    <s v="Zebra GK420t Direct Thermal/Thermal Transfer Printer"/>
    <n v="704000"/>
    <n v="64"/>
    <n v="6"/>
    <n v="58"/>
  </r>
  <r>
    <s v="FUR-CH-10003973"/>
    <x v="0"/>
    <s v="Chairs"/>
    <s v="GuestStacker Chair with Chrome Finish Legs"/>
    <n v="893000"/>
    <n v="39"/>
    <n v="14"/>
    <n v="25"/>
  </r>
  <r>
    <s v="TEC-MA-10002073"/>
    <x v="2"/>
    <s v="Machines"/>
    <s v="3D Systems Cube Printer, 2nd Generation, White"/>
    <n v="1300000"/>
    <n v="41"/>
    <n v="2"/>
    <n v="39"/>
  </r>
  <r>
    <s v="OFF-AR-10003217"/>
    <x v="1"/>
    <s v="Art"/>
    <s v="Newell 316"/>
    <n v="20000"/>
    <n v="77"/>
    <n v="4"/>
    <n v="73"/>
  </r>
  <r>
    <s v="FUR-FU-10002813"/>
    <x v="0"/>
    <s v="Furnishings"/>
    <s v="DAX Contemporary Wood Frame with Silver Metal Mat, Desktop, 11 x 14 Size"/>
    <n v="81000"/>
    <n v="36"/>
    <n v="8"/>
    <n v="28"/>
  </r>
  <r>
    <s v="OFF-PA-10000743"/>
    <x v="1"/>
    <s v="Paper"/>
    <s v="Xerox 1977"/>
    <n v="41000"/>
    <n v="60"/>
    <n v="10"/>
    <n v="50"/>
  </r>
  <r>
    <s v="FUR-CH-10004754"/>
    <x v="0"/>
    <s v="Chairs"/>
    <s v="Global Stack Chair with Arms, Black"/>
    <n v="168000"/>
    <n v="61"/>
    <n v="12"/>
    <n v="49"/>
  </r>
  <r>
    <s v="OFF-AR-10001761"/>
    <x v="1"/>
    <s v="Art"/>
    <s v="Avery Hi-Liter Smear-Safe Highlighters"/>
    <n v="12000"/>
    <n v="67"/>
    <n v="7"/>
    <n v="60"/>
  </r>
  <r>
    <s v="TEC-AC-10001553"/>
    <x v="2"/>
    <s v="Accessories"/>
    <s v="Memorex 25GB 6X Branded Blu-Ray Recordable Disc, 15/Pack"/>
    <n v="41000"/>
    <n v="77"/>
    <n v="6"/>
    <n v="71"/>
  </r>
  <r>
    <s v="OFF-AP-10001469"/>
    <x v="1"/>
    <s v="Appliances"/>
    <s v="Fellowes 8 Outlet Superior Workstation Surge Protector"/>
    <n v="251000"/>
    <n v="76"/>
    <n v="6"/>
    <n v="70"/>
  </r>
  <r>
    <s v="OFF-PA-10004041"/>
    <x v="1"/>
    <s v="Paper"/>
    <s v="It's Hot Message Books with Stickers, 2 3/4&quot; x 5&quot;"/>
    <n v="30000"/>
    <n v="28"/>
    <n v="5"/>
    <n v="23"/>
  </r>
  <r>
    <s v="OFF-AP-10000027"/>
    <x v="1"/>
    <s v="Appliances"/>
    <s v="Hoover Commercial SteamVac"/>
    <n v="41000"/>
    <n v="29"/>
    <n v="8"/>
    <n v="21"/>
  </r>
  <r>
    <s v="TEC-AC-10002637"/>
    <x v="2"/>
    <s v="Accessories"/>
    <s v="Logitech VX Revolution Cordless Laser Mouse for Notebooks (Black)"/>
    <n v="432000"/>
    <n v="71"/>
    <n v="3"/>
    <n v="68"/>
  </r>
  <r>
    <s v="TEC-PH-10003589"/>
    <x v="2"/>
    <s v="Phones"/>
    <s v="invisibleSHIELD by ZAGG Smudge-Free Screen Protector"/>
    <n v="90000"/>
    <n v="42"/>
    <n v="10"/>
    <n v="32"/>
  </r>
  <r>
    <s v="FUR-FU-10003464"/>
    <x v="0"/>
    <s v="Furnishings"/>
    <s v="Seth Thomas 8 1/2&quot; Cubicle Clock"/>
    <n v="61000"/>
    <n v="26"/>
    <n v="6"/>
    <n v="20"/>
  </r>
  <r>
    <s v="OFF-PA-10002558"/>
    <x v="1"/>
    <s v="Paper"/>
    <s v="Xerox 1938"/>
    <n v="269000"/>
    <n v="54"/>
    <n v="7"/>
    <n v="47"/>
  </r>
  <r>
    <s v="OFF-PA-10003729"/>
    <x v="1"/>
    <s v="Paper"/>
    <s v="Xerox 1998"/>
    <n v="11000"/>
    <n v="56"/>
    <n v="2"/>
    <n v="54"/>
  </r>
  <r>
    <s v="OFF-BI-10000279"/>
    <x v="1"/>
    <s v="Binders"/>
    <s v="Acco Recycled 2&quot; Capacity Laser Printer Hanging Data Binders"/>
    <n v="3000"/>
    <n v="56"/>
    <n v="1"/>
    <n v="55"/>
  </r>
  <r>
    <s v="OFF-BI-10001132"/>
    <x v="1"/>
    <s v="Binders"/>
    <s v="Acco PRESSTEX Data Binder with Storage Hooks, Dark Blue, 9 1/2&quot; X 11&quot;"/>
    <n v="5000"/>
    <n v="67"/>
    <n v="11"/>
    <n v="56"/>
  </r>
  <r>
    <s v="TEC-PH-10000526"/>
    <x v="2"/>
    <s v="Phones"/>
    <s v="Vtech CS6719"/>
    <n v="308000"/>
    <n v="31"/>
    <n v="9"/>
    <n v="22"/>
  </r>
  <r>
    <s v="OFF-ST-10000036"/>
    <x v="1"/>
    <s v="Storage"/>
    <s v="Recycled Data-Pak for Archival Bound Computer Printouts, 12-1/2 x 12-1/2 x 16"/>
    <n v="593000"/>
    <n v="52"/>
    <n v="9"/>
    <n v="43"/>
  </r>
  <r>
    <s v="FUR-FU-10004053"/>
    <x v="0"/>
    <s v="Furnishings"/>
    <s v="DAX Two-Tone Silver Metal Document Frame"/>
    <n v="17000"/>
    <n v="36"/>
    <n v="7"/>
    <n v="29"/>
  </r>
  <r>
    <s v="OFF-AR-10003856"/>
    <x v="1"/>
    <s v="Art"/>
    <s v="Newell 344"/>
    <n v="14000"/>
    <n v="69"/>
    <n v="6"/>
    <n v="63"/>
  </r>
  <r>
    <s v="OFF-PA-10001357"/>
    <x v="1"/>
    <s v="Paper"/>
    <s v="Xerox 1886"/>
    <n v="77000"/>
    <n v="44"/>
    <n v="10"/>
    <n v="34"/>
  </r>
  <r>
    <s v="OFF-ST-10003996"/>
    <x v="1"/>
    <s v="Storage"/>
    <s v="Letter/Legal File Tote with Clear Snap-On Lid, Black Granite"/>
    <n v="26000"/>
    <n v="41"/>
    <n v="9"/>
    <n v="32"/>
  </r>
  <r>
    <s v="TEC-MA-10003673"/>
    <x v="2"/>
    <s v="Machines"/>
    <s v="Hewlett-Packard Desktjet 6988DT Refurbished Printer"/>
    <n v="3405000"/>
    <n v="71"/>
    <n v="5"/>
    <n v="66"/>
  </r>
  <r>
    <s v="OFF-BI-10002309"/>
    <x v="1"/>
    <s v="Binders"/>
    <s v="Avery Heavy-Duty EZD  Binder With Locking Rings"/>
    <n v="23000"/>
    <n v="54"/>
    <n v="6"/>
    <n v="48"/>
  </r>
  <r>
    <s v="TEC-AC-10003433"/>
    <x v="2"/>
    <s v="Accessories"/>
    <s v="Maxell 4.7GB DVD+R 5/Pack"/>
    <n v="3000"/>
    <n v="63"/>
    <n v="8"/>
    <n v="55"/>
  </r>
  <r>
    <s v="FUR-BO-10001567"/>
    <x v="0"/>
    <s v="Bookcases"/>
    <s v="Bush Westfield Collection Bookcases, Dark Cherry Finish, Fully Assembled"/>
    <n v="91000"/>
    <n v="32"/>
    <n v="3"/>
    <n v="29"/>
  </r>
  <r>
    <s v="TEC-PH-10002680"/>
    <x v="2"/>
    <s v="Phones"/>
    <s v="Samsung Galaxy Note 3"/>
    <n v="660000"/>
    <n v="77"/>
    <n v="3"/>
    <n v="74"/>
  </r>
  <r>
    <s v="TEC-AC-10002926"/>
    <x v="2"/>
    <s v="Accessories"/>
    <s v="Logitech Wireless Marathon Mouse M705"/>
    <n v="300000"/>
    <n v="72"/>
    <n v="8"/>
    <n v="64"/>
  </r>
  <r>
    <s v="TEC-PH-10004434"/>
    <x v="2"/>
    <s v="Phones"/>
    <s v="Cisco IP Phone 7961G VoIP phone - Dark gray"/>
    <n v="272000"/>
    <n v="59"/>
    <n v="3"/>
    <n v="56"/>
  </r>
  <r>
    <s v="OFF-AP-10003278"/>
    <x v="1"/>
    <s v="Appliances"/>
    <s v="Belkin 7-Outlet SurgeMaster Home Series"/>
    <n v="42000"/>
    <n v="71"/>
    <n v="7"/>
    <n v="64"/>
  </r>
  <r>
    <s v="TEC-PH-10000586"/>
    <x v="2"/>
    <s v="Phones"/>
    <s v="AT&amp;T SB67148 SynJ"/>
    <n v="264000"/>
    <n v="51"/>
    <n v="4"/>
    <n v="47"/>
  </r>
  <r>
    <s v="OFF-LA-10001474"/>
    <x v="1"/>
    <s v="Labels"/>
    <s v="Avery 477"/>
    <n v="147000"/>
    <n v="63"/>
    <n v="7"/>
    <n v="56"/>
  </r>
  <r>
    <s v="FUR-BO-10001601"/>
    <x v="0"/>
    <s v="Bookcases"/>
    <s v="Sauder Mission Library with Doors, Fruitwood Finish"/>
    <n v="90000"/>
    <n v="50"/>
    <n v="1"/>
    <n v="49"/>
  </r>
  <r>
    <s v="FUR-FU-10003374"/>
    <x v="0"/>
    <s v="Furnishings"/>
    <s v="Electrix Fluorescent Magnifier Lamps &amp; Weighted Base"/>
    <n v="149000"/>
    <n v="77"/>
    <n v="3"/>
    <n v="74"/>
  </r>
  <r>
    <s v="OFF-BI-10002049"/>
    <x v="1"/>
    <s v="Binders"/>
    <s v="UniKeep View Case Binders"/>
    <n v="3000"/>
    <n v="61"/>
    <n v="6"/>
    <n v="55"/>
  </r>
  <r>
    <s v="FUR-TA-10003469"/>
    <x v="0"/>
    <s v="Tables"/>
    <s v="Balt Split Level Computer Training Table"/>
    <n v="278000"/>
    <n v="67"/>
    <n v="5"/>
    <n v="62"/>
  </r>
  <r>
    <s v="FUR-FU-10002030"/>
    <x v="0"/>
    <s v="Furnishings"/>
    <s v="Executive Impressions 14&quot; Contract Wall Clock with Quartz Movement"/>
    <n v="45000"/>
    <n v="72"/>
    <n v="5"/>
    <n v="67"/>
  </r>
  <r>
    <s v="OFF-SU-10001212"/>
    <x v="1"/>
    <s v="Supplies"/>
    <s v="Kleencut Forged Office Shears by Acme United Corporation"/>
    <n v="4000"/>
    <n v="35"/>
    <n v="2"/>
    <n v="33"/>
  </r>
  <r>
    <s v="OFF-ST-10000991"/>
    <x v="1"/>
    <s v="Storage"/>
    <s v="Space Solutions HD Industrial Steel Shelving."/>
    <n v="345000"/>
    <n v="38"/>
    <n v="3"/>
    <n v="35"/>
  </r>
  <r>
    <s v="OFF-PA-10002552"/>
    <x v="1"/>
    <s v="Paper"/>
    <s v="Xerox 1958"/>
    <n v="20000"/>
    <n v="60"/>
    <n v="3"/>
    <n v="57"/>
  </r>
  <r>
    <s v="OFF-AP-10004136"/>
    <x v="1"/>
    <s v="Appliances"/>
    <s v="Kensington 6 Outlet SmartSocket Surge Protector"/>
    <n v="123000"/>
    <n v="64"/>
    <n v="3"/>
    <n v="61"/>
  </r>
  <r>
    <s v="FUR-CH-10001802"/>
    <x v="0"/>
    <s v="Chairs"/>
    <s v="Hon Every-Day Chair Series Swivel Task Chairs"/>
    <n v="388000"/>
    <n v="74"/>
    <n v="7"/>
    <n v="67"/>
  </r>
  <r>
    <s v="TEC-MA-10004241"/>
    <x v="2"/>
    <s v="Machines"/>
    <s v="Star Micronics TSP800 TSP847IIU Receipt Printer"/>
    <n v="601000"/>
    <n v="72"/>
    <n v="2"/>
    <n v="70"/>
  </r>
  <r>
    <s v="OFF-PA-10000295"/>
    <x v="1"/>
    <s v="Paper"/>
    <s v="Xerox 229"/>
    <n v="32000"/>
    <n v="26"/>
    <n v="6"/>
    <n v="20"/>
  </r>
  <r>
    <s v="OFF-AP-10000595"/>
    <x v="1"/>
    <s v="Appliances"/>
    <s v="Disposable Triple-Filter Dust Bags"/>
    <n v="9000"/>
    <n v="67"/>
    <n v="2"/>
    <n v="65"/>
  </r>
  <r>
    <s v="TEC-AC-10002370"/>
    <x v="2"/>
    <s v="Accessories"/>
    <s v="Maxell CD-R Discs"/>
    <n v="8000"/>
    <n v="45"/>
    <n v="7"/>
    <n v="38"/>
  </r>
  <r>
    <s v="OFF-AR-10003986"/>
    <x v="1"/>
    <s v="Art"/>
    <s v="Avery Hi-Liter Pen Style Six-Color Fluorescent Set"/>
    <n v="8000"/>
    <n v="55"/>
    <n v="2"/>
    <n v="53"/>
  </r>
  <r>
    <s v="OFF-PA-10001243"/>
    <x v="1"/>
    <s v="Paper"/>
    <s v="Xerox 1983"/>
    <n v="24000"/>
    <n v="58"/>
    <n v="4"/>
    <n v="54"/>
  </r>
  <r>
    <s v="OFF-ST-10000876"/>
    <x v="1"/>
    <s v="Storage"/>
    <s v="Eldon Simplefile Box Office"/>
    <n v="88000"/>
    <n v="68"/>
    <n v="12"/>
    <n v="56"/>
  </r>
  <r>
    <s v="OFF-SU-10004290"/>
    <x v="1"/>
    <s v="Supplies"/>
    <s v="Acme Design Line 8&quot; Stainless Steel Bent Scissors w/Champagne Handles, 3-1/8&quot; Cut"/>
    <n v="28000"/>
    <n v="50"/>
    <n v="6"/>
    <n v="44"/>
  </r>
  <r>
    <s v="TEC-MA-10004552"/>
    <x v="2"/>
    <s v="Machines"/>
    <s v="Star Micronics TSP100 TSP143LAN Receipt Printer"/>
    <n v="1036000"/>
    <n v="45"/>
    <n v="4"/>
    <n v="41"/>
  </r>
  <r>
    <s v="OFF-AR-10002578"/>
    <x v="1"/>
    <s v="Art"/>
    <s v="Newell 335"/>
    <n v="6000"/>
    <n v="57"/>
    <n v="2"/>
    <n v="55"/>
  </r>
  <r>
    <s v="OFF-FA-10001135"/>
    <x v="1"/>
    <s v="Fasteners"/>
    <s v="Brites Rubber Bands, 1 1/2 oz. Box"/>
    <n v="6000"/>
    <n v="47"/>
    <n v="3"/>
    <n v="44"/>
  </r>
  <r>
    <s v="OFF-PA-10000069"/>
    <x v="1"/>
    <s v="Paper"/>
    <s v="TOPS 4 x 6 Fluorescent Color Memo Sheets, 500 Sheets per Pack"/>
    <n v="61000"/>
    <n v="66"/>
    <n v="8"/>
    <n v="58"/>
  </r>
  <r>
    <s v="TEC-AC-10002942"/>
    <x v="2"/>
    <s v="Accessories"/>
    <s v="WD My Passport Ultra 1TB Portable External Hard Drive"/>
    <n v="166000"/>
    <n v="47"/>
    <n v="3"/>
    <n v="44"/>
  </r>
  <r>
    <s v="OFF-PA-10003363"/>
    <x v="1"/>
    <s v="Paper"/>
    <s v="Xerox 204"/>
    <n v="13000"/>
    <n v="53"/>
    <n v="2"/>
    <n v="51"/>
  </r>
  <r>
    <s v="FUR-FU-10002506"/>
    <x v="0"/>
    <s v="Furnishings"/>
    <s v="Tensor &quot;Hersey Kiss&quot; Styled Floor Lamp"/>
    <n v="13000"/>
    <n v="48"/>
    <n v="5"/>
    <n v="43"/>
  </r>
  <r>
    <s v="TEC-PH-10000148"/>
    <x v="2"/>
    <s v="Phones"/>
    <s v="Cyber Acoustics AC-202b Speech Recognition Stereo Headset"/>
    <n v="13000"/>
    <n v="40"/>
    <n v="1"/>
    <n v="39"/>
  </r>
  <r>
    <s v="FUR-FU-10000073"/>
    <x v="0"/>
    <s v="Furnishings"/>
    <s v="Deflect-O Glasstique Clear Desk Accessories"/>
    <n v="25000"/>
    <n v="46"/>
    <n v="4"/>
    <n v="42"/>
  </r>
  <r>
    <s v="TEC-MA-10004679"/>
    <x v="2"/>
    <s v="Machines"/>
    <s v="StarTech.com 10/100 VDSL2 Ethernet Extender Kit"/>
    <n v="999000"/>
    <n v="41"/>
    <n v="5"/>
    <n v="36"/>
  </r>
  <r>
    <s v="OFF-BI-10004308"/>
    <x v="1"/>
    <s v="Binders"/>
    <s v="Avery Legal 4-Ring Binder"/>
    <n v="68000"/>
    <n v="55"/>
    <n v="4"/>
    <n v="51"/>
  </r>
  <r>
    <s v="OFF-PA-10004947"/>
    <x v="1"/>
    <s v="Paper"/>
    <s v="Easy-staple paper"/>
    <n v="18000"/>
    <n v="55"/>
    <n v="4"/>
    <n v="51"/>
  </r>
  <r>
    <s v="TEC-AC-10000892"/>
    <x v="2"/>
    <s v="Accessories"/>
    <s v="NETGEAR N750 Dual Band Wi-Fi Gigabit Router"/>
    <n v="450000"/>
    <n v="54"/>
    <n v="10"/>
    <n v="44"/>
  </r>
  <r>
    <s v="OFF-AP-10002906"/>
    <x v="1"/>
    <s v="Appliances"/>
    <s v="Hoover Replacement Belt for Commercial Guardsman Heavy-Duty Upright Vacuum"/>
    <n v="4000"/>
    <n v="61"/>
    <n v="2"/>
    <n v="59"/>
  </r>
  <r>
    <s v="OFF-FA-10000254"/>
    <x v="1"/>
    <s v="Fasteners"/>
    <s v="Sterling Rubber Bands by Alliance"/>
    <n v="5000"/>
    <n v="59"/>
    <n v="1"/>
    <n v="58"/>
  </r>
  <r>
    <s v="TEC-PH-10004188"/>
    <x v="2"/>
    <s v="Phones"/>
    <s v="OtterBox Commuter Series Case - Samsung Galaxy S4"/>
    <n v="80000"/>
    <n v="47"/>
    <n v="4"/>
    <n v="43"/>
  </r>
  <r>
    <s v="OFF-PA-10001001"/>
    <x v="1"/>
    <s v="Paper"/>
    <s v="Snap-A-Way Black Print Carbonless Speed Message, No Reply Area, Duplicate"/>
    <n v="94000"/>
    <n v="55"/>
    <n v="4"/>
    <n v="51"/>
  </r>
  <r>
    <s v="TEC-PH-10001870"/>
    <x v="2"/>
    <s v="Phones"/>
    <s v="Lunatik TT5L-002 Taktik Strike Impact Protection System for iPhone 5"/>
    <n v="147000"/>
    <n v="46"/>
    <n v="3"/>
    <n v="43"/>
  </r>
  <r>
    <s v="OFF-LA-10001934"/>
    <x v="1"/>
    <s v="Labels"/>
    <s v="Avery 516"/>
    <n v="15000"/>
    <n v="45"/>
    <n v="2"/>
    <n v="43"/>
  </r>
  <r>
    <s v="OFF-EN-10003845"/>
    <x v="1"/>
    <s v="Envelopes"/>
    <s v="Colored Envelopes"/>
    <n v="9000"/>
    <n v="62"/>
    <n v="3"/>
    <n v="59"/>
  </r>
  <r>
    <s v="OFF-PA-10000528"/>
    <x v="1"/>
    <s v="Paper"/>
    <s v="Xerox 1981"/>
    <n v="11000"/>
    <n v="54"/>
    <n v="5"/>
    <n v="49"/>
  </r>
  <r>
    <s v="OFF-PA-10003823"/>
    <x v="1"/>
    <s v="Paper"/>
    <s v="Xerox 197"/>
    <n v="124000"/>
    <n v="42"/>
    <n v="4"/>
    <n v="38"/>
  </r>
  <r>
    <s v="TEC-AC-10002335"/>
    <x v="2"/>
    <s v="Accessories"/>
    <s v="Logitech Media Keyboard K200"/>
    <n v="210000"/>
    <n v="49"/>
    <n v="6"/>
    <n v="43"/>
  </r>
  <r>
    <s v="OFF-LA-10000414"/>
    <x v="1"/>
    <s v="Labels"/>
    <s v="Avery 503"/>
    <n v="32000"/>
    <n v="76"/>
    <n v="3"/>
    <n v="73"/>
  </r>
  <r>
    <s v="OFF-AP-10003281"/>
    <x v="1"/>
    <s v="Appliances"/>
    <s v="Acco 6 Outlet Guardian Standard Surge Suppressor"/>
    <n v="37000"/>
    <n v="75"/>
    <n v="8"/>
    <n v="67"/>
  </r>
  <r>
    <s v="TEC-MA-10003176"/>
    <x v="2"/>
    <s v="Machines"/>
    <s v="Okidata B400 Printer"/>
    <n v="687000"/>
    <n v="60"/>
    <n v="2"/>
    <n v="58"/>
  </r>
  <r>
    <s v="TEC-MA-10002694"/>
    <x v="2"/>
    <s v="Machines"/>
    <s v="Hewlett-Packard Deskjet F4180 All-in-One Color Ink-jet - Printer / copier / scanner"/>
    <n v="102000"/>
    <n v="29"/>
    <n v="2"/>
    <n v="27"/>
  </r>
  <r>
    <s v="TEC-MA-10004626"/>
    <x v="2"/>
    <s v="Machines"/>
    <s v="Lexmark 20R1285 X6650 Wireless All-in-One Printer"/>
    <n v="480000"/>
    <n v="47"/>
    <n v="4"/>
    <n v="43"/>
  </r>
  <r>
    <s v="FUR-FU-10001379"/>
    <x v="0"/>
    <s v="Furnishings"/>
    <s v="Executive Impressions 16-1/2&quot; Circular Wall Clock"/>
    <n v="33000"/>
    <n v="63"/>
    <n v="3"/>
    <n v="60"/>
  </r>
  <r>
    <s v="TEC-AC-10000303"/>
    <x v="2"/>
    <s v="Accessories"/>
    <s v="Logitech M510 Wireless Mouse"/>
    <n v="96000"/>
    <n v="73"/>
    <n v="3"/>
    <n v="70"/>
  </r>
  <r>
    <s v="TEC-PH-10004241"/>
    <x v="2"/>
    <s v="Phones"/>
    <s v="Nokia Lumia 1020"/>
    <n v="1440000"/>
    <n v="43"/>
    <n v="4"/>
    <n v="39"/>
  </r>
  <r>
    <s v="FUR-FU-10001057"/>
    <x v="0"/>
    <s v="Furnishings"/>
    <s v="Tensor Track Tree Floor Lamp"/>
    <n v="100000"/>
    <n v="56"/>
    <n v="5"/>
    <n v="51"/>
  </r>
  <r>
    <s v="OFF-SU-10003936"/>
    <x v="1"/>
    <s v="Supplies"/>
    <s v="Acme Serrated Blade Letter Opener"/>
    <n v="8000"/>
    <n v="37"/>
    <n v="5"/>
    <n v="32"/>
  </r>
  <r>
    <s v="OFF-PA-10004610"/>
    <x v="1"/>
    <s v="Paper"/>
    <s v="Xerox 1900"/>
    <n v="9000"/>
    <n v="39"/>
    <n v="4"/>
    <n v="35"/>
  </r>
  <r>
    <s v="OFF-BI-10001196"/>
    <x v="1"/>
    <s v="Binders"/>
    <s v="Avery Flip-Chart Easel Binder, Black"/>
    <n v="9000"/>
    <n v="26"/>
    <n v="2"/>
    <n v="24"/>
  </r>
  <r>
    <s v="FUR-FU-10003026"/>
    <x v="0"/>
    <s v="Furnishings"/>
    <s v="Eldon Regeneration Recycled Desk Accessories, Black"/>
    <n v="10000"/>
    <n v="37"/>
    <n v="2"/>
    <n v="35"/>
  </r>
  <r>
    <s v="OFF-PA-10000312"/>
    <x v="1"/>
    <s v="Paper"/>
    <s v="Xerox 1955"/>
    <n v="92000"/>
    <n v="74"/>
    <n v="5"/>
    <n v="69"/>
  </r>
  <r>
    <s v="OFF-BI-10001787"/>
    <x v="1"/>
    <s v="Binders"/>
    <s v="Wilson Jones Four-Pocket Poly Binders"/>
    <n v="27000"/>
    <n v="74"/>
    <n v="4"/>
    <n v="70"/>
  </r>
  <r>
    <s v="OFF-AR-10004272"/>
    <x v="1"/>
    <s v="Art"/>
    <s v="Newell 308"/>
    <n v="4000"/>
    <n v="56"/>
    <n v="2"/>
    <n v="54"/>
  </r>
  <r>
    <s v="FUR-CH-10002073"/>
    <x v="0"/>
    <s v="Chairs"/>
    <s v="Hon Olson Stacker Chairs"/>
    <n v="2622000"/>
    <n v="43"/>
    <n v="11"/>
    <n v="32"/>
  </r>
  <r>
    <s v="OFF-AP-10001564"/>
    <x v="1"/>
    <s v="Appliances"/>
    <s v="Hoover Commercial Lightweight Upright Vacuum with E-Z Empty Dirt Cup"/>
    <n v="94000"/>
    <n v="30"/>
    <n v="2"/>
    <n v="28"/>
  </r>
  <r>
    <s v="OFF-ST-10002790"/>
    <x v="1"/>
    <s v="Storage"/>
    <s v="Safco Industrial Shelving"/>
    <n v="296000"/>
    <n v="31"/>
    <n v="5"/>
    <n v="26"/>
  </r>
  <r>
    <s v="TEC-PH-10002085"/>
    <x v="2"/>
    <s v="Phones"/>
    <s v="Clarity 53712"/>
    <n v="370000"/>
    <n v="49"/>
    <n v="7"/>
    <n v="42"/>
  </r>
  <r>
    <s v="OFF-EN-10003160"/>
    <x v="1"/>
    <s v="Envelopes"/>
    <s v="Pastel Pink Envelopes"/>
    <n v="37000"/>
    <n v="46"/>
    <n v="6"/>
    <n v="40"/>
  </r>
  <r>
    <s v="OFF-ST-10001469"/>
    <x v="1"/>
    <s v="Storage"/>
    <s v="Fellowes Bankers Box Recycled Super Stor/Drawer"/>
    <n v="130000"/>
    <n v="73"/>
    <n v="3"/>
    <n v="70"/>
  </r>
  <r>
    <s v="TEC-MA-10000984"/>
    <x v="2"/>
    <s v="Machines"/>
    <s v="Okidata MB760 Printer"/>
    <n v="4477000"/>
    <n v="39"/>
    <n v="4"/>
    <n v="35"/>
  </r>
  <r>
    <s v="OFF-PA-10004353"/>
    <x v="1"/>
    <s v="Paper"/>
    <s v="Southworth 25% Cotton Premium Laser Paper and Envelopes"/>
    <n v="40000"/>
    <n v="65"/>
    <n v="2"/>
    <n v="63"/>
  </r>
  <r>
    <s v="OFF-LA-10004677"/>
    <x v="1"/>
    <s v="Labels"/>
    <s v="Self-Adhesive Address Labels for Typewriters with Dispenser Box"/>
    <n v="21000"/>
    <n v="43"/>
    <n v="9"/>
    <n v="34"/>
  </r>
  <r>
    <s v="OFF-AR-10000937"/>
    <x v="1"/>
    <s v="Art"/>
    <s v="Dixon Ticonderoga Core-Lock Colored Pencils, 48-Color Set"/>
    <n v="256000"/>
    <n v="49"/>
    <n v="7"/>
    <n v="42"/>
  </r>
  <r>
    <s v="TEC-PH-10000141"/>
    <x v="2"/>
    <s v="Phones"/>
    <s v="Clearsounds A400"/>
    <n v="119000"/>
    <n v="67"/>
    <n v="3"/>
    <n v="64"/>
  </r>
  <r>
    <s v="OFF-PA-10001846"/>
    <x v="1"/>
    <s v="Paper"/>
    <s v="Xerox 1899"/>
    <n v="12000"/>
    <n v="57"/>
    <n v="6"/>
    <n v="51"/>
  </r>
  <r>
    <s v="OFF-EN-10001535"/>
    <x v="1"/>
    <s v="Envelopes"/>
    <s v="Grip Seal Envelopes"/>
    <n v="8000"/>
    <n v="58"/>
    <n v="2"/>
    <n v="56"/>
  </r>
  <r>
    <s v="OFF-FA-10004076"/>
    <x v="1"/>
    <s v="Fasteners"/>
    <s v="Translucent Push Pins by OIC"/>
    <n v="8000"/>
    <n v="32"/>
    <n v="5"/>
    <n v="27"/>
  </r>
  <r>
    <s v="OFF-ST-10001272"/>
    <x v="1"/>
    <s v="Storage"/>
    <s v="Mini 13-1/2 Capacity Data Binder Rack, Pearl"/>
    <n v="105000"/>
    <n v="45"/>
    <n v="1"/>
    <n v="44"/>
  </r>
  <r>
    <s v="FUR-FU-10003268"/>
    <x v="0"/>
    <s v="Furnishings"/>
    <s v="Eldon Radial Chair Mat for Low to Medium Pile Carpets"/>
    <n v="200000"/>
    <n v="63"/>
    <n v="8"/>
    <n v="55"/>
  </r>
  <r>
    <s v="TEC-MA-10003493"/>
    <x v="2"/>
    <s v="Machines"/>
    <s v="Penpower WorldCard Pro Card Scanner"/>
    <n v="92000"/>
    <n v="49"/>
    <n v="1"/>
    <n v="48"/>
  </r>
  <r>
    <s v="TEC-AC-10002380"/>
    <x v="2"/>
    <s v="Accessories"/>
    <s v="Sony 8GB Class 10 Micro SDHC R40 Memory Card"/>
    <n v="28000"/>
    <n v="29"/>
    <n v="3"/>
    <n v="26"/>
  </r>
  <r>
    <s v="OFF-LA-10004409"/>
    <x v="1"/>
    <s v="Labels"/>
    <s v="Avery 492"/>
    <n v="18000"/>
    <n v="42"/>
    <n v="6"/>
    <n v="36"/>
  </r>
  <r>
    <s v="TEC-AC-10004518"/>
    <x v="2"/>
    <s v="Accessories"/>
    <s v="Memorex Mini Travel Drive 32 GB USB 2.0 Flash Drive"/>
    <n v="120000"/>
    <n v="56"/>
    <n v="6"/>
    <n v="50"/>
  </r>
  <r>
    <s v="OFF-AR-10000614"/>
    <x v="1"/>
    <s v="Art"/>
    <s v="Barrel Sharpener"/>
    <n v="33000"/>
    <n v="43"/>
    <n v="9"/>
    <n v="34"/>
  </r>
  <r>
    <s v="TEC-PH-10002817"/>
    <x v="2"/>
    <s v="Phones"/>
    <s v="RCA ViSYS 25425RE1 Corded phone"/>
    <n v="324000"/>
    <n v="29"/>
    <n v="3"/>
    <n v="26"/>
  </r>
  <r>
    <s v="OFF-BI-10002437"/>
    <x v="1"/>
    <s v="Binders"/>
    <s v="Recycled Premium Regency Composition Covers"/>
    <n v="62000"/>
    <n v="53"/>
    <n v="5"/>
    <n v="48"/>
  </r>
  <r>
    <s v="OFF-PA-10003036"/>
    <x v="1"/>
    <s v="Paper"/>
    <s v="Black Print Carbonless 8 1/2&quot; x 8 1/4&quot; Rapid Memo Book"/>
    <n v="18000"/>
    <n v="70"/>
    <n v="3"/>
    <n v="67"/>
  </r>
  <r>
    <s v="OFF-AP-10003099"/>
    <x v="1"/>
    <s v="Appliances"/>
    <s v="Eureka Hand Vacuum, Bagless"/>
    <n v="198000"/>
    <n v="48"/>
    <n v="4"/>
    <n v="44"/>
  </r>
  <r>
    <s v="OFF-PA-10000007"/>
    <x v="1"/>
    <s v="Paper"/>
    <s v="Telephone Message Books with Fax/Mobile Section, 4 1/4&quot; x 6&quot;"/>
    <n v="22000"/>
    <n v="49"/>
    <n v="6"/>
    <n v="43"/>
  </r>
  <r>
    <s v="FUR-FU-10002116"/>
    <x v="0"/>
    <s v="Furnishings"/>
    <s v="Tenex Carpeted, Granite-Look or Clear Contemporary Contour Shape Chair Mats"/>
    <n v="283000"/>
    <n v="33"/>
    <n v="4"/>
    <n v="29"/>
  </r>
  <r>
    <s v="OFF-ST-10000877"/>
    <x v="1"/>
    <s v="Storage"/>
    <s v="Recycled Steel Personal File for Standard File Folders"/>
    <n v="222000"/>
    <n v="28"/>
    <n v="4"/>
    <n v="24"/>
  </r>
  <r>
    <s v="FUR-FU-10001617"/>
    <x v="0"/>
    <s v="Furnishings"/>
    <s v="Executive Impressions 8-1/2&quot; Career Panel/Partition Cubicle Clock"/>
    <n v="42000"/>
    <n v="28"/>
    <n v="4"/>
    <n v="24"/>
  </r>
  <r>
    <s v="OFF-PA-10001534"/>
    <x v="1"/>
    <s v="Paper"/>
    <s v="Xerox 230"/>
    <n v="33000"/>
    <n v="58"/>
    <n v="5"/>
    <n v="53"/>
  </r>
  <r>
    <s v="OFF-BI-10004826"/>
    <x v="1"/>
    <s v="Binders"/>
    <s v="JM Magazine Binder"/>
    <n v="40000"/>
    <n v="60"/>
    <n v="3"/>
    <n v="57"/>
  </r>
  <r>
    <s v="OFF-PA-10001583"/>
    <x v="1"/>
    <s v="Paper"/>
    <s v="1/4 Fold Party Design Invitations &amp; White Envelopes, 24 8-1/2&quot; X 11&quot; Cards, 25 Env./Pack"/>
    <n v="6000"/>
    <n v="64"/>
    <n v="1"/>
    <n v="63"/>
  </r>
  <r>
    <s v="OFF-LA-10000476"/>
    <x v="1"/>
    <s v="Labels"/>
    <s v="Avery 05222 Permanent Self-Adhesive File Folder Labels for Typewriters, on Rolls, White, 250/Roll"/>
    <n v="9000"/>
    <n v="31"/>
    <n v="2"/>
    <n v="29"/>
  </r>
  <r>
    <s v="FUR-BO-10001619"/>
    <x v="0"/>
    <s v="Bookcases"/>
    <s v="O'Sullivan Cherrywood Estates Traditional Bookcase"/>
    <n v="340000"/>
    <n v="29"/>
    <n v="5"/>
    <n v="24"/>
  </r>
  <r>
    <s v="OFF-PA-10002120"/>
    <x v="1"/>
    <s v="Paper"/>
    <s v="Xerox 1889"/>
    <n v="275000"/>
    <n v="69"/>
    <n v="5"/>
    <n v="64"/>
  </r>
  <r>
    <s v="OFF-PA-10001246"/>
    <x v="1"/>
    <s v="Paper"/>
    <s v="Xerox 215"/>
    <n v="26000"/>
    <n v="28"/>
    <n v="4"/>
    <n v="24"/>
  </r>
  <r>
    <s v="OFF-PA-10000587"/>
    <x v="1"/>
    <s v="Paper"/>
    <s v="Array Parchment Paper, Assorted Colors"/>
    <n v="44000"/>
    <n v="32"/>
    <n v="6"/>
    <n v="26"/>
  </r>
  <r>
    <s v="OFF-AR-10002467"/>
    <x v="1"/>
    <s v="Art"/>
    <s v="Dixon Ticonderoga Pencils"/>
    <n v="9000"/>
    <n v="38"/>
    <n v="3"/>
    <n v="35"/>
  </r>
  <r>
    <s v="OFF-PA-10001725"/>
    <x v="1"/>
    <s v="Paper"/>
    <s v="Xerox 1892"/>
    <n v="63000"/>
    <n v="74"/>
    <n v="2"/>
    <n v="72"/>
  </r>
  <r>
    <s v="OFF-BI-10003350"/>
    <x v="1"/>
    <s v="Binders"/>
    <s v="Acco Expandable Hanging Binders"/>
    <n v="6000"/>
    <n v="70"/>
    <n v="3"/>
    <n v="67"/>
  </r>
  <r>
    <s v="TEC-PH-10004080"/>
    <x v="2"/>
    <s v="Phones"/>
    <s v="Avaya 5410 Digital phone"/>
    <n v="272000"/>
    <n v="72"/>
    <n v="5"/>
    <n v="67"/>
  </r>
  <r>
    <s v="TEC-AC-10003399"/>
    <x v="2"/>
    <s v="Accessories"/>
    <s v="Memorex Mini Travel Drive 64 GB USB 2.0 Flash Drive"/>
    <n v="37000"/>
    <n v="32"/>
    <n v="1"/>
    <n v="3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9B8A2A-EF5E-4846-996D-229F7EB13954}"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D40" firstHeaderRow="0" firstDataRow="1" firstDataCol="1"/>
  <pivotFields count="22">
    <pivotField showAll="0"/>
    <pivotField showAll="0"/>
    <pivotField numFmtId="14" showAll="0"/>
    <pivotField numFmtId="1" showAll="0">
      <items count="5">
        <item x="2"/>
        <item h="1" x="1"/>
        <item h="1" x="0"/>
        <item h="1" x="3"/>
        <item t="default"/>
      </items>
    </pivotField>
    <pivotField showAll="0">
      <items count="13">
        <item h="1" x="3"/>
        <item h="1" x="8"/>
        <item x="0"/>
        <item h="1" x="6"/>
        <item h="1" x="4"/>
        <item h="1" x="11"/>
        <item h="1" x="9"/>
        <item h="1" x="7"/>
        <item h="1" x="1"/>
        <item h="1" x="10"/>
        <item h="1" x="5"/>
        <item h="1" x="2"/>
        <item t="default"/>
      </items>
    </pivotField>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showAll="0"/>
    <pivotField axis="axisRow" showAll="0">
      <items count="38">
        <item x="2"/>
        <item x="24"/>
        <item x="5"/>
        <item x="3"/>
        <item x="34"/>
        <item x="1"/>
        <item x="29"/>
        <item x="4"/>
        <item x="18"/>
        <item x="17"/>
        <item x="10"/>
        <item x="11"/>
        <item x="15"/>
        <item x="14"/>
        <item x="0"/>
        <item x="16"/>
        <item x="6"/>
        <item x="25"/>
        <item x="23"/>
        <item x="26"/>
        <item x="36"/>
        <item x="12"/>
        <item x="33"/>
        <item x="30"/>
        <item x="9"/>
        <item x="19"/>
        <item x="8"/>
        <item x="13"/>
        <item x="28"/>
        <item x="35"/>
        <item x="22"/>
        <item x="32"/>
        <item x="20"/>
        <item x="31"/>
        <item x="21"/>
        <item x="7"/>
        <item x="27"/>
        <item t="default"/>
      </items>
    </pivotField>
    <pivotField showAll="0"/>
    <pivotField showAll="0"/>
    <pivotField showAll="0"/>
    <pivotField showAll="0"/>
    <pivotField showAll="0"/>
    <pivotField numFmtId="164" showAll="0"/>
    <pivotField dataField="1" showAll="0">
      <items count="15">
        <item x="8"/>
        <item x="0"/>
        <item x="3"/>
        <item x="6"/>
        <item x="1"/>
        <item x="4"/>
        <item x="2"/>
        <item x="7"/>
        <item x="5"/>
        <item x="11"/>
        <item x="10"/>
        <item x="12"/>
        <item x="13"/>
        <item x="9"/>
        <item t="default"/>
      </items>
    </pivotField>
    <pivotField dataField="1" numFmtId="164" showAll="0">
      <items count="1259">
        <item x="506"/>
        <item x="311"/>
        <item x="93"/>
        <item x="75"/>
        <item x="30"/>
        <item x="33"/>
        <item x="215"/>
        <item x="100"/>
        <item x="224"/>
        <item x="151"/>
        <item x="296"/>
        <item x="92"/>
        <item x="155"/>
        <item x="287"/>
        <item x="110"/>
        <item x="78"/>
        <item x="593"/>
        <item x="9"/>
        <item x="924"/>
        <item x="40"/>
        <item x="67"/>
        <item x="96"/>
        <item x="255"/>
        <item x="13"/>
        <item x="475"/>
        <item x="43"/>
        <item x="60"/>
        <item x="26"/>
        <item x="1"/>
        <item x="276"/>
        <item x="189"/>
        <item x="179"/>
        <item x="188"/>
        <item x="239"/>
        <item x="1208"/>
        <item x="107"/>
        <item x="136"/>
        <item x="144"/>
        <item x="1064"/>
        <item x="90"/>
        <item x="181"/>
        <item x="106"/>
        <item x="170"/>
        <item x="4"/>
        <item x="395"/>
        <item x="76"/>
        <item x="388"/>
        <item x="370"/>
        <item x="117"/>
        <item x="278"/>
        <item x="71"/>
        <item x="211"/>
        <item x="147"/>
        <item x="31"/>
        <item x="623"/>
        <item x="270"/>
        <item x="42"/>
        <item x="119"/>
        <item x="193"/>
        <item x="84"/>
        <item x="984"/>
        <item x="389"/>
        <item x="305"/>
        <item x="148"/>
        <item x="200"/>
        <item x="126"/>
        <item x="523"/>
        <item x="378"/>
        <item x="36"/>
        <item x="554"/>
        <item x="796"/>
        <item x="359"/>
        <item x="191"/>
        <item x="164"/>
        <item x="207"/>
        <item x="51"/>
        <item x="329"/>
        <item x="950"/>
        <item x="192"/>
        <item x="340"/>
        <item x="15"/>
        <item x="334"/>
        <item x="21"/>
        <item x="356"/>
        <item x="318"/>
        <item x="271"/>
        <item x="47"/>
        <item x="1172"/>
        <item x="536"/>
        <item x="321"/>
        <item x="34"/>
        <item x="629"/>
        <item x="739"/>
        <item x="289"/>
        <item x="82"/>
        <item x="72"/>
        <item x="138"/>
        <item x="1200"/>
        <item x="69"/>
        <item x="176"/>
        <item x="8"/>
        <item x="80"/>
        <item x="174"/>
        <item x="1152"/>
        <item x="102"/>
        <item x="186"/>
        <item x="450"/>
        <item x="160"/>
        <item x="550"/>
        <item x="446"/>
        <item x="221"/>
        <item x="351"/>
        <item x="764"/>
        <item x="464"/>
        <item x="562"/>
        <item x="97"/>
        <item x="257"/>
        <item x="95"/>
        <item x="86"/>
        <item x="23"/>
        <item x="123"/>
        <item x="118"/>
        <item x="10"/>
        <item x="83"/>
        <item x="442"/>
        <item x="204"/>
        <item x="11"/>
        <item x="70"/>
        <item x="393"/>
        <item x="196"/>
        <item x="827"/>
        <item x="319"/>
        <item x="29"/>
        <item x="852"/>
        <item x="202"/>
        <item x="222"/>
        <item x="19"/>
        <item x="637"/>
        <item x="54"/>
        <item x="1010"/>
        <item x="105"/>
        <item x="731"/>
        <item x="326"/>
        <item x="462"/>
        <item x="115"/>
        <item x="59"/>
        <item x="228"/>
        <item x="173"/>
        <item x="201"/>
        <item x="571"/>
        <item x="1073"/>
        <item x="306"/>
        <item x="448"/>
        <item x="787"/>
        <item x="243"/>
        <item x="1155"/>
        <item x="1185"/>
        <item x="128"/>
        <item x="955"/>
        <item x="697"/>
        <item x="261"/>
        <item x="399"/>
        <item x="620"/>
        <item x="223"/>
        <item x="759"/>
        <item x="167"/>
        <item x="396"/>
        <item x="810"/>
        <item x="177"/>
        <item x="20"/>
        <item x="951"/>
        <item x="849"/>
        <item x="512"/>
        <item x="208"/>
        <item x="698"/>
        <item x="518"/>
        <item x="282"/>
        <item x="1207"/>
        <item x="385"/>
        <item x="521"/>
        <item x="807"/>
        <item x="982"/>
        <item x="269"/>
        <item x="198"/>
        <item x="35"/>
        <item x="277"/>
        <item x="168"/>
        <item x="809"/>
        <item x="428"/>
        <item x="578"/>
        <item x="301"/>
        <item x="848"/>
        <item x="721"/>
        <item x="923"/>
        <item x="328"/>
        <item x="893"/>
        <item x="127"/>
        <item x="300"/>
        <item x="1130"/>
        <item x="91"/>
        <item x="737"/>
        <item x="897"/>
        <item x="248"/>
        <item x="712"/>
        <item x="24"/>
        <item x="838"/>
        <item x="819"/>
        <item x="406"/>
        <item x="139"/>
        <item x="1156"/>
        <item x="630"/>
        <item x="592"/>
        <item x="260"/>
        <item x="324"/>
        <item x="335"/>
        <item x="303"/>
        <item x="632"/>
        <item x="87"/>
        <item x="1070"/>
        <item x="153"/>
        <item x="283"/>
        <item x="715"/>
        <item x="157"/>
        <item x="346"/>
        <item x="120"/>
        <item x="273"/>
        <item x="380"/>
        <item x="879"/>
        <item x="265"/>
        <item x="259"/>
        <item x="463"/>
        <item x="895"/>
        <item x="615"/>
        <item x="382"/>
        <item x="1131"/>
        <item x="710"/>
        <item x="349"/>
        <item x="542"/>
        <item x="614"/>
        <item x="137"/>
        <item x="699"/>
        <item x="1163"/>
        <item x="312"/>
        <item x="602"/>
        <item x="618"/>
        <item x="364"/>
        <item x="545"/>
        <item x="666"/>
        <item x="775"/>
        <item x="930"/>
        <item x="58"/>
        <item x="180"/>
        <item x="826"/>
        <item x="995"/>
        <item x="656"/>
        <item x="330"/>
        <item x="474"/>
        <item x="494"/>
        <item x="1065"/>
        <item x="234"/>
        <item x="986"/>
        <item x="776"/>
        <item x="284"/>
        <item x="531"/>
        <item x="813"/>
        <item x="383"/>
        <item x="716"/>
        <item x="238"/>
        <item x="94"/>
        <item x="870"/>
        <item x="1166"/>
        <item x="353"/>
        <item x="589"/>
        <item x="524"/>
        <item x="1142"/>
        <item x="1221"/>
        <item x="1164"/>
        <item x="89"/>
        <item x="309"/>
        <item x="564"/>
        <item x="628"/>
        <item x="3"/>
        <item x="400"/>
        <item x="6"/>
        <item x="331"/>
        <item x="374"/>
        <item x="865"/>
        <item x="605"/>
        <item x="357"/>
        <item x="419"/>
        <item x="499"/>
        <item x="1091"/>
        <item x="132"/>
        <item x="121"/>
        <item x="584"/>
        <item x="591"/>
        <item x="387"/>
        <item x="657"/>
        <item x="355"/>
        <item x="727"/>
        <item x="285"/>
        <item x="403"/>
        <item x="1257"/>
        <item x="937"/>
        <item x="63"/>
        <item x="1102"/>
        <item x="149"/>
        <item x="171"/>
        <item x="529"/>
        <item x="227"/>
        <item x="997"/>
        <item x="784"/>
        <item x="452"/>
        <item x="73"/>
        <item x="1189"/>
        <item x="425"/>
        <item x="801"/>
        <item x="413"/>
        <item x="481"/>
        <item x="122"/>
        <item x="1045"/>
        <item x="833"/>
        <item x="444"/>
        <item x="465"/>
        <item x="291"/>
        <item x="161"/>
        <item x="66"/>
        <item x="438"/>
        <item x="566"/>
        <item x="159"/>
        <item x="1056"/>
        <item x="216"/>
        <item x="1201"/>
        <item x="410"/>
        <item x="514"/>
        <item x="908"/>
        <item x="616"/>
        <item x="57"/>
        <item x="1171"/>
        <item x="841"/>
        <item x="203"/>
        <item x="921"/>
        <item x="569"/>
        <item x="85"/>
        <item x="365"/>
        <item x="235"/>
        <item x="1232"/>
        <item x="1011"/>
        <item x="1145"/>
        <item x="1121"/>
        <item x="516"/>
        <item x="788"/>
        <item x="1193"/>
        <item x="46"/>
        <item x="338"/>
        <item x="654"/>
        <item x="182"/>
        <item x="663"/>
        <item x="1038"/>
        <item x="1137"/>
        <item x="45"/>
        <item x="1074"/>
        <item x="683"/>
        <item x="717"/>
        <item x="844"/>
        <item x="1224"/>
        <item x="862"/>
        <item x="286"/>
        <item x="421"/>
        <item x="510"/>
        <item x="901"/>
        <item x="101"/>
        <item x="1076"/>
        <item x="432"/>
        <item x="1020"/>
        <item x="501"/>
        <item x="135"/>
        <item x="546"/>
        <item x="906"/>
        <item x="381"/>
        <item x="797"/>
        <item x="470"/>
        <item x="600"/>
        <item x="317"/>
        <item x="673"/>
        <item x="455"/>
        <item x="768"/>
        <item x="447"/>
        <item x="405"/>
        <item x="466"/>
        <item x="467"/>
        <item x="735"/>
        <item x="459"/>
        <item x="811"/>
        <item x="585"/>
        <item x="0"/>
        <item x="293"/>
        <item x="932"/>
        <item x="245"/>
        <item x="214"/>
        <item x="485"/>
        <item x="675"/>
        <item x="936"/>
        <item x="1214"/>
        <item x="511"/>
        <item x="823"/>
        <item x="680"/>
        <item x="996"/>
        <item x="539"/>
        <item x="480"/>
        <item x="688"/>
        <item x="603"/>
        <item x="1048"/>
        <item x="454"/>
        <item x="843"/>
        <item x="250"/>
        <item x="799"/>
        <item x="361"/>
        <item x="777"/>
        <item x="896"/>
        <item x="156"/>
        <item x="806"/>
        <item x="52"/>
        <item x="580"/>
        <item x="163"/>
        <item x="299"/>
        <item x="1006"/>
        <item x="498"/>
        <item x="573"/>
        <item x="648"/>
        <item x="262"/>
        <item x="576"/>
        <item x="18"/>
        <item x="730"/>
        <item x="964"/>
        <item x="49"/>
        <item x="520"/>
        <item x="392"/>
        <item x="39"/>
        <item x="559"/>
        <item x="770"/>
        <item x="302"/>
        <item x="644"/>
        <item x="883"/>
        <item x="535"/>
        <item x="431"/>
        <item x="478"/>
        <item x="246"/>
        <item x="154"/>
        <item x="426"/>
        <item x="230"/>
        <item x="816"/>
        <item x="646"/>
        <item x="779"/>
        <item x="725"/>
        <item x="693"/>
        <item x="1014"/>
        <item x="490"/>
        <item x="99"/>
        <item x="854"/>
        <item x="509"/>
        <item x="237"/>
        <item x="820"/>
        <item x="621"/>
        <item x="1026"/>
        <item x="864"/>
        <item x="1084"/>
        <item x="116"/>
        <item x="213"/>
        <item x="694"/>
        <item x="1055"/>
        <item x="1053"/>
        <item x="424"/>
        <item x="914"/>
        <item x="44"/>
        <item x="686"/>
        <item x="690"/>
        <item x="1111"/>
        <item x="1136"/>
        <item x="1146"/>
        <item x="645"/>
        <item x="1140"/>
        <item x="38"/>
        <item x="856"/>
        <item x="251"/>
        <item x="722"/>
        <item x="1165"/>
        <item x="515"/>
        <item x="567"/>
        <item x="553"/>
        <item x="112"/>
        <item x="1182"/>
        <item x="345"/>
        <item x="1098"/>
        <item x="920"/>
        <item x="258"/>
        <item x="729"/>
        <item x="704"/>
        <item x="825"/>
        <item x="651"/>
        <item x="241"/>
        <item x="209"/>
        <item x="1197"/>
        <item x="195"/>
        <item x="1256"/>
        <item x="876"/>
        <item x="205"/>
        <item x="500"/>
        <item x="274"/>
        <item x="1243"/>
        <item x="641"/>
        <item x="217"/>
        <item x="1196"/>
        <item x="750"/>
        <item x="142"/>
        <item x="344"/>
        <item x="949"/>
        <item x="931"/>
        <item x="436"/>
        <item x="332"/>
        <item x="668"/>
        <item x="1068"/>
        <item x="839"/>
        <item x="726"/>
        <item x="65"/>
        <item x="1031"/>
        <item x="377"/>
        <item x="889"/>
        <item x="229"/>
        <item x="872"/>
        <item x="703"/>
        <item x="836"/>
        <item x="407"/>
        <item x="734"/>
        <item x="263"/>
        <item x="1029"/>
        <item x="1000"/>
        <item x="957"/>
        <item x="652"/>
        <item x="347"/>
        <item x="232"/>
        <item x="526"/>
        <item x="487"/>
        <item x="22"/>
        <item x="639"/>
        <item x="938"/>
        <item x="310"/>
        <item x="1181"/>
        <item x="958"/>
        <item x="538"/>
        <item x="753"/>
        <item x="1043"/>
        <item x="1085"/>
        <item x="125"/>
        <item x="1066"/>
        <item x="1119"/>
        <item x="769"/>
        <item x="1071"/>
        <item x="1234"/>
        <item x="1148"/>
        <item x="1117"/>
        <item x="913"/>
        <item x="1052"/>
        <item x="1240"/>
        <item x="140"/>
        <item x="1022"/>
        <item x="1090"/>
        <item x="1247"/>
        <item x="608"/>
        <item x="802"/>
        <item x="857"/>
        <item x="988"/>
        <item x="376"/>
        <item x="362"/>
        <item x="1024"/>
        <item x="253"/>
        <item x="720"/>
        <item x="1174"/>
        <item x="998"/>
        <item x="411"/>
        <item x="670"/>
        <item x="700"/>
        <item x="519"/>
        <item x="1236"/>
        <item x="1210"/>
        <item x="420"/>
        <item x="887"/>
        <item x="944"/>
        <item x="902"/>
        <item x="1127"/>
        <item x="169"/>
        <item x="267"/>
        <item x="513"/>
        <item x="832"/>
        <item x="268"/>
        <item x="595"/>
        <item x="279"/>
        <item x="1194"/>
        <item x="476"/>
        <item x="141"/>
        <item x="469"/>
        <item x="789"/>
        <item x="701"/>
        <item x="493"/>
        <item x="219"/>
        <item x="814"/>
        <item x="272"/>
        <item x="437"/>
        <item x="1060"/>
        <item x="1252"/>
        <item x="162"/>
        <item x="765"/>
        <item x="17"/>
        <item x="706"/>
        <item x="1028"/>
        <item x="1154"/>
        <item x="1129"/>
        <item x="471"/>
        <item x="416"/>
        <item x="677"/>
        <item x="505"/>
        <item x="749"/>
        <item x="290"/>
        <item x="1039"/>
        <item x="507"/>
        <item x="415"/>
        <item x="822"/>
        <item x="606"/>
        <item x="1229"/>
        <item x="325"/>
        <item x="27"/>
        <item x="1248"/>
        <item x="911"/>
        <item x="408"/>
        <item x="1093"/>
        <item x="314"/>
        <item x="371"/>
        <item x="275"/>
        <item x="1238"/>
        <item x="679"/>
        <item x="772"/>
        <item x="691"/>
        <item x="231"/>
        <item x="1125"/>
        <item x="41"/>
        <item x="959"/>
        <item x="508"/>
        <item x="194"/>
        <item x="133"/>
        <item x="1231"/>
        <item x="609"/>
        <item x="831"/>
        <item x="1077"/>
        <item x="527"/>
        <item x="264"/>
        <item x="1253"/>
        <item x="1222"/>
        <item x="758"/>
        <item x="1239"/>
        <item x="685"/>
        <item x="488"/>
        <item x="1141"/>
        <item x="875"/>
        <item x="1099"/>
        <item x="210"/>
        <item x="1173"/>
        <item x="145"/>
        <item x="1149"/>
        <item x="747"/>
        <item x="762"/>
        <item x="341"/>
        <item x="206"/>
        <item x="68"/>
        <item x="978"/>
        <item x="1139"/>
        <item x="817"/>
        <item x="850"/>
        <item x="5"/>
        <item x="486"/>
        <item x="1104"/>
        <item x="649"/>
        <item x="1216"/>
        <item x="25"/>
        <item x="619"/>
        <item x="540"/>
        <item x="732"/>
        <item x="973"/>
        <item x="669"/>
        <item x="1100"/>
        <item x="397"/>
        <item x="528"/>
        <item x="247"/>
        <item x="496"/>
        <item x="197"/>
        <item x="323"/>
        <item x="634"/>
        <item x="280"/>
        <item x="1063"/>
        <item x="434"/>
        <item x="834"/>
        <item x="596"/>
        <item x="910"/>
        <item x="912"/>
        <item x="532"/>
        <item x="104"/>
        <item x="1072"/>
        <item x="815"/>
        <item x="640"/>
        <item x="987"/>
        <item x="1086"/>
        <item x="398"/>
        <item x="525"/>
        <item x="568"/>
        <item x="803"/>
        <item x="337"/>
        <item x="966"/>
        <item x="812"/>
        <item x="1176"/>
        <item x="1246"/>
        <item x="320"/>
        <item x="472"/>
        <item x="363"/>
        <item x="1198"/>
        <item x="360"/>
        <item x="433"/>
        <item x="218"/>
        <item x="37"/>
        <item x="1167"/>
        <item x="708"/>
        <item x="754"/>
        <item x="918"/>
        <item x="79"/>
        <item x="254"/>
        <item x="635"/>
        <item x="794"/>
        <item x="1162"/>
        <item x="48"/>
        <item x="1183"/>
        <item x="226"/>
        <item x="941"/>
        <item x="298"/>
        <item x="945"/>
        <item x="882"/>
        <item x="240"/>
        <item x="878"/>
        <item x="109"/>
        <item x="375"/>
        <item x="492"/>
        <item x="899"/>
        <item x="1199"/>
        <item x="985"/>
        <item x="1001"/>
        <item x="517"/>
        <item x="989"/>
        <item x="404"/>
        <item x="124"/>
        <item x="967"/>
        <item x="1225"/>
        <item x="473"/>
        <item x="1013"/>
        <item x="430"/>
        <item x="244"/>
        <item x="1113"/>
        <item x="746"/>
        <item x="972"/>
        <item x="1175"/>
        <item x="880"/>
        <item x="766"/>
        <item x="1133"/>
        <item x="748"/>
        <item x="457"/>
        <item x="1032"/>
        <item x="783"/>
        <item x="390"/>
        <item x="678"/>
        <item x="607"/>
        <item x="1082"/>
        <item x="741"/>
        <item x="62"/>
        <item x="1047"/>
        <item x="1186"/>
        <item x="947"/>
        <item x="249"/>
        <item x="565"/>
        <item x="909"/>
        <item x="441"/>
        <item x="409"/>
        <item x="1254"/>
        <item x="934"/>
        <item x="582"/>
        <item x="1203"/>
        <item x="497"/>
        <item x="1188"/>
        <item x="339"/>
        <item x="233"/>
        <item x="558"/>
        <item x="50"/>
        <item x="453"/>
        <item x="1118"/>
        <item x="427"/>
        <item x="575"/>
        <item x="354"/>
        <item x="672"/>
        <item x="860"/>
        <item x="612"/>
        <item x="845"/>
        <item x="1075"/>
        <item x="401"/>
        <item x="696"/>
        <item x="1255"/>
        <item x="88"/>
        <item x="113"/>
        <item x="537"/>
        <item x="780"/>
        <item x="714"/>
        <item x="676"/>
        <item x="55"/>
        <item x="907"/>
        <item x="1087"/>
        <item x="1012"/>
        <item x="1036"/>
        <item x="1237"/>
        <item x="1135"/>
        <item x="1054"/>
        <item x="1108"/>
        <item x="1122"/>
        <item x="740"/>
        <item x="543"/>
        <item x="187"/>
        <item x="1101"/>
        <item x="1177"/>
        <item x="504"/>
        <item x="610"/>
        <item x="1138"/>
        <item x="782"/>
        <item x="890"/>
        <item x="482"/>
        <item x="143"/>
        <item x="1244"/>
        <item x="855"/>
        <item x="943"/>
        <item x="134"/>
        <item x="956"/>
        <item x="631"/>
        <item x="1027"/>
        <item x="1092"/>
        <item x="1170"/>
        <item x="752"/>
        <item x="1187"/>
        <item x="970"/>
        <item x="824"/>
        <item x="837"/>
        <item x="1115"/>
        <item x="742"/>
        <item x="664"/>
        <item x="1116"/>
        <item x="894"/>
        <item x="884"/>
        <item x="1069"/>
        <item x="702"/>
        <item x="77"/>
        <item x="977"/>
        <item x="1062"/>
        <item x="552"/>
        <item x="175"/>
        <item x="429"/>
        <item x="1025"/>
        <item x="946"/>
        <item x="867"/>
        <item x="659"/>
        <item x="1179"/>
        <item x="873"/>
        <item x="611"/>
        <item x="597"/>
        <item x="763"/>
        <item x="655"/>
        <item x="327"/>
        <item x="904"/>
        <item x="1007"/>
        <item x="846"/>
        <item x="643"/>
        <item x="736"/>
        <item x="798"/>
        <item x="738"/>
        <item x="544"/>
        <item x="874"/>
        <item x="979"/>
        <item x="905"/>
        <item x="993"/>
        <item x="358"/>
        <item x="622"/>
        <item x="926"/>
        <item x="1081"/>
        <item x="316"/>
        <item x="158"/>
        <item x="915"/>
        <item x="166"/>
        <item x="1230"/>
        <item x="671"/>
        <item x="1215"/>
        <item x="1103"/>
        <item x="903"/>
        <item x="220"/>
        <item x="322"/>
        <item x="994"/>
        <item x="1044"/>
        <item x="129"/>
        <item x="718"/>
        <item x="842"/>
        <item x="372"/>
        <item x="53"/>
        <item x="1204"/>
        <item x="898"/>
        <item x="502"/>
        <item x="990"/>
        <item x="114"/>
        <item x="626"/>
        <item x="767"/>
        <item x="1169"/>
        <item x="774"/>
        <item x="315"/>
        <item x="1241"/>
        <item x="1180"/>
        <item x="1211"/>
        <item x="1041"/>
        <item x="660"/>
        <item x="61"/>
        <item x="647"/>
        <item x="625"/>
        <item x="572"/>
        <item x="1030"/>
        <item x="1212"/>
        <item x="1251"/>
        <item x="1206"/>
        <item x="563"/>
        <item x="755"/>
        <item x="963"/>
        <item x="724"/>
        <item x="190"/>
        <item x="1096"/>
        <item x="869"/>
        <item x="384"/>
        <item x="1226"/>
        <item x="952"/>
        <item x="927"/>
        <item x="1095"/>
        <item x="805"/>
        <item x="1249"/>
        <item x="1049"/>
        <item x="1134"/>
        <item x="1123"/>
        <item x="804"/>
        <item x="479"/>
        <item x="624"/>
        <item x="1009"/>
        <item x="687"/>
        <item x="638"/>
        <item x="744"/>
        <item x="74"/>
        <item x="992"/>
        <item x="942"/>
        <item x="1144"/>
        <item x="495"/>
        <item x="183"/>
        <item x="601"/>
        <item x="793"/>
        <item x="1105"/>
        <item x="1220"/>
        <item x="12"/>
        <item x="692"/>
        <item x="541"/>
        <item x="705"/>
        <item x="108"/>
        <item x="352"/>
        <item x="790"/>
        <item x="1120"/>
        <item x="560"/>
        <item x="1161"/>
        <item x="917"/>
        <item x="570"/>
        <item x="417"/>
        <item x="152"/>
        <item x="1016"/>
        <item x="1109"/>
        <item x="184"/>
        <item x="627"/>
        <item x="534"/>
        <item x="1067"/>
        <item x="313"/>
        <item x="391"/>
        <item x="975"/>
        <item x="1097"/>
        <item x="1042"/>
        <item x="745"/>
        <item x="439"/>
        <item x="555"/>
        <item x="1143"/>
        <item x="858"/>
        <item x="551"/>
        <item x="256"/>
        <item x="369"/>
        <item x="877"/>
        <item x="368"/>
        <item x="604"/>
        <item x="199"/>
        <item x="530"/>
        <item x="1195"/>
        <item x="443"/>
        <item x="719"/>
        <item x="757"/>
        <item x="1110"/>
        <item x="456"/>
        <item x="422"/>
        <item x="723"/>
        <item x="756"/>
        <item x="1209"/>
        <item x="350"/>
        <item x="868"/>
        <item x="1023"/>
        <item x="821"/>
        <item x="146"/>
        <item x="791"/>
        <item x="590"/>
        <item x="1034"/>
        <item x="829"/>
        <item x="981"/>
        <item x="598"/>
        <item x="925"/>
        <item x="1107"/>
        <item x="307"/>
        <item x="150"/>
        <item x="642"/>
        <item x="477"/>
        <item x="871"/>
        <item x="81"/>
        <item x="707"/>
        <item x="288"/>
        <item x="892"/>
        <item x="468"/>
        <item x="953"/>
        <item x="728"/>
        <item x="56"/>
        <item x="847"/>
        <item x="1083"/>
        <item x="418"/>
        <item x="1058"/>
        <item x="851"/>
        <item x="961"/>
        <item x="1003"/>
        <item x="633"/>
        <item x="1005"/>
        <item x="665"/>
        <item x="785"/>
        <item x="965"/>
        <item x="336"/>
        <item x="840"/>
        <item x="713"/>
        <item x="881"/>
        <item x="402"/>
        <item x="440"/>
        <item x="7"/>
        <item x="617"/>
        <item x="185"/>
        <item x="423"/>
        <item x="682"/>
        <item x="503"/>
        <item x="999"/>
        <item x="1151"/>
        <item x="658"/>
        <item x="650"/>
        <item x="98"/>
        <item x="853"/>
        <item x="1202"/>
        <item x="1094"/>
        <item x="64"/>
        <item x="460"/>
        <item x="451"/>
        <item x="1050"/>
        <item x="939"/>
        <item x="1158"/>
        <item x="1227"/>
        <item x="343"/>
        <item x="547"/>
        <item x="760"/>
        <item x="577"/>
        <item x="940"/>
        <item x="483"/>
        <item x="1002"/>
        <item x="367"/>
        <item x="342"/>
        <item x="751"/>
        <item x="866"/>
        <item x="786"/>
        <item x="613"/>
        <item x="489"/>
        <item x="960"/>
        <item x="414"/>
        <item x="954"/>
        <item x="2"/>
        <item x="281"/>
        <item x="1159"/>
        <item x="1079"/>
        <item x="1114"/>
        <item x="178"/>
        <item x="586"/>
        <item x="587"/>
        <item x="891"/>
        <item x="236"/>
        <item x="1160"/>
        <item x="412"/>
        <item x="681"/>
        <item x="1124"/>
        <item x="662"/>
        <item x="130"/>
        <item x="111"/>
        <item x="1126"/>
        <item x="761"/>
        <item x="435"/>
        <item x="212"/>
        <item x="929"/>
        <item x="1192"/>
        <item x="1150"/>
        <item x="971"/>
        <item x="1008"/>
        <item x="1213"/>
        <item x="1057"/>
        <item x="1080"/>
        <item x="1015"/>
        <item x="579"/>
        <item x="695"/>
        <item x="574"/>
        <item x="743"/>
        <item x="1219"/>
        <item x="711"/>
        <item x="933"/>
        <item x="885"/>
        <item x="991"/>
        <item x="962"/>
        <item x="242"/>
        <item x="266"/>
        <item x="1157"/>
        <item x="771"/>
        <item x="491"/>
        <item x="808"/>
        <item x="522"/>
        <item x="294"/>
        <item x="1223"/>
        <item x="778"/>
        <item x="1132"/>
        <item x="886"/>
        <item x="974"/>
        <item x="533"/>
        <item x="292"/>
        <item x="1106"/>
        <item x="1184"/>
        <item x="1004"/>
        <item x="366"/>
        <item x="980"/>
        <item x="1078"/>
        <item x="861"/>
        <item x="636"/>
        <item x="922"/>
        <item x="373"/>
        <item x="835"/>
        <item x="32"/>
        <item x="394"/>
        <item x="667"/>
        <item x="556"/>
        <item x="1217"/>
        <item x="1168"/>
        <item x="661"/>
        <item x="968"/>
        <item x="976"/>
        <item x="252"/>
        <item x="1128"/>
        <item x="1218"/>
        <item x="653"/>
        <item x="1037"/>
        <item x="928"/>
        <item x="709"/>
        <item x="16"/>
        <item x="484"/>
        <item x="900"/>
        <item x="800"/>
        <item x="1046"/>
        <item x="1178"/>
        <item x="583"/>
        <item x="935"/>
        <item x="674"/>
        <item x="1250"/>
        <item x="919"/>
        <item x="916"/>
        <item x="1017"/>
        <item x="386"/>
        <item x="828"/>
        <item x="461"/>
        <item x="28"/>
        <item x="689"/>
        <item x="1061"/>
        <item x="948"/>
        <item x="969"/>
        <item x="103"/>
        <item x="333"/>
        <item x="1033"/>
        <item x="863"/>
        <item x="588"/>
        <item x="379"/>
        <item x="733"/>
        <item x="557"/>
        <item x="1018"/>
        <item x="1059"/>
        <item x="1051"/>
        <item x="131"/>
        <item x="818"/>
        <item x="581"/>
        <item x="548"/>
        <item x="348"/>
        <item x="549"/>
        <item x="1021"/>
        <item x="859"/>
        <item x="458"/>
        <item x="1228"/>
        <item x="888"/>
        <item x="830"/>
        <item x="1245"/>
        <item x="1088"/>
        <item x="308"/>
        <item x="1040"/>
        <item x="1190"/>
        <item x="172"/>
        <item x="1242"/>
        <item x="297"/>
        <item x="165"/>
        <item x="1112"/>
        <item x="1205"/>
        <item x="449"/>
        <item x="684"/>
        <item x="295"/>
        <item x="1035"/>
        <item x="304"/>
        <item x="1233"/>
        <item x="773"/>
        <item x="14"/>
        <item x="599"/>
        <item x="1147"/>
        <item x="445"/>
        <item x="561"/>
        <item x="983"/>
        <item x="1089"/>
        <item x="1019"/>
        <item x="1191"/>
        <item x="225"/>
        <item x="781"/>
        <item x="1153"/>
        <item x="1235"/>
        <item x="594"/>
        <item x="795"/>
        <item x="792"/>
        <item t="default"/>
      </items>
    </pivotField>
    <pivotField showAll="0"/>
    <pivotField numFmtId="164" showAll="0"/>
    <pivotField dataField="1" numFmtId="164" showAll="0"/>
  </pivotFields>
  <rowFields count="1">
    <field x="10"/>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7"/>
    </i>
    <i>
      <x v="28"/>
    </i>
    <i>
      <x v="29"/>
    </i>
    <i>
      <x v="30"/>
    </i>
    <i>
      <x v="31"/>
    </i>
    <i>
      <x v="32"/>
    </i>
    <i>
      <x v="33"/>
    </i>
    <i>
      <x v="34"/>
    </i>
    <i>
      <x v="35"/>
    </i>
    <i>
      <x v="36"/>
    </i>
    <i t="grand">
      <x/>
    </i>
  </rowItems>
  <colFields count="1">
    <field x="-2"/>
  </colFields>
  <colItems count="3">
    <i>
      <x/>
    </i>
    <i i="1">
      <x v="1"/>
    </i>
    <i i="2">
      <x v="2"/>
    </i>
  </colItems>
  <dataFields count="3">
    <dataField name="Sum of Quantity" fld="17" baseField="0" baseItem="0"/>
    <dataField name="Sum of Revenue" fld="18" baseField="0" baseItem="0"/>
    <dataField name="Sum of Profit" fld="2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F0D0AEF-7763-42E2-9AEA-B4562864303B}" name="STATUSKIRIM"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9" firstHeaderRow="1" firstDataRow="1" firstDataCol="1"/>
  <pivotFields count="22">
    <pivotField showAll="0"/>
    <pivotField showAll="0"/>
    <pivotField numFmtId="14" showAll="0"/>
    <pivotField numFmtId="1" showAll="0">
      <items count="5">
        <item x="2"/>
        <item h="1" x="1"/>
        <item h="1" x="0"/>
        <item h="1" x="3"/>
        <item t="default"/>
      </items>
    </pivotField>
    <pivotField showAll="0">
      <items count="13">
        <item h="1" x="3"/>
        <item h="1" x="8"/>
        <item x="0"/>
        <item h="1" x="6"/>
        <item h="1" x="4"/>
        <item h="1" x="11"/>
        <item h="1" x="9"/>
        <item h="1" x="7"/>
        <item h="1" x="1"/>
        <item h="1" x="10"/>
        <item h="1" x="5"/>
        <item h="1" x="2"/>
        <item t="default"/>
      </items>
    </pivotField>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axis="axisRow" dataField="1" showAll="0">
      <items count="6">
        <item x="4"/>
        <item x="1"/>
        <item x="0"/>
        <item x="2"/>
        <item x="3"/>
        <item t="default"/>
      </items>
    </pivotField>
    <pivotField showAll="0"/>
    <pivotField showAll="0"/>
    <pivotField showAll="0">
      <items count="38">
        <item x="2"/>
        <item x="24"/>
        <item x="5"/>
        <item x="3"/>
        <item x="34"/>
        <item x="1"/>
        <item x="29"/>
        <item x="4"/>
        <item x="18"/>
        <item x="17"/>
        <item x="10"/>
        <item x="11"/>
        <item x="15"/>
        <item x="14"/>
        <item x="0"/>
        <item x="16"/>
        <item x="6"/>
        <item x="25"/>
        <item x="23"/>
        <item x="26"/>
        <item x="36"/>
        <item x="12"/>
        <item x="33"/>
        <item x="30"/>
        <item x="9"/>
        <item x="19"/>
        <item x="8"/>
        <item x="13"/>
        <item x="28"/>
        <item x="35"/>
        <item x="22"/>
        <item x="32"/>
        <item x="20"/>
        <item x="31"/>
        <item x="21"/>
        <item x="7"/>
        <item x="27"/>
        <item t="default"/>
      </items>
    </pivotField>
    <pivotField showAll="0"/>
    <pivotField showAll="0"/>
    <pivotField showAll="0"/>
    <pivotField showAll="0"/>
    <pivotField showAll="0"/>
    <pivotField numFmtId="164" showAll="0"/>
    <pivotField showAll="0"/>
    <pivotField numFmtId="164" showAll="0"/>
    <pivotField showAll="0"/>
    <pivotField numFmtId="164" showAll="0"/>
    <pivotField numFmtId="164" showAll="0"/>
  </pivotFields>
  <rowFields count="1">
    <field x="7"/>
  </rowFields>
  <rowItems count="6">
    <i>
      <x/>
    </i>
    <i>
      <x v="1"/>
    </i>
    <i>
      <x v="2"/>
    </i>
    <i>
      <x v="3"/>
    </i>
    <i>
      <x v="4"/>
    </i>
    <i t="grand">
      <x/>
    </i>
  </rowItems>
  <colItems count="1">
    <i/>
  </colItems>
  <dataFields count="1">
    <dataField name="Count of Status Barang" fld="7"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5E9ABDE-62C1-4437-9CEC-00CA51BC99B5}"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9" firstHeaderRow="1" firstDataRow="1" firstDataCol="1"/>
  <pivotFields count="22">
    <pivotField showAll="0"/>
    <pivotField showAll="0"/>
    <pivotField numFmtId="14" showAll="0"/>
    <pivotField numFmtId="1" showAll="0">
      <items count="5">
        <item x="2"/>
        <item h="1" x="1"/>
        <item h="1" x="0"/>
        <item h="1" x="3"/>
        <item t="default"/>
      </items>
    </pivotField>
    <pivotField showAll="0">
      <items count="13">
        <item h="1" x="3"/>
        <item h="1" x="8"/>
        <item x="0"/>
        <item h="1" x="6"/>
        <item h="1" x="4"/>
        <item h="1" x="11"/>
        <item h="1" x="9"/>
        <item h="1" x="7"/>
        <item h="1" x="1"/>
        <item h="1" x="10"/>
        <item h="1" x="5"/>
        <item h="1" x="2"/>
        <item t="default"/>
      </items>
    </pivotField>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axis="axisRow" dataField="1" showAll="0">
      <items count="6">
        <item x="2"/>
        <item x="1"/>
        <item x="4"/>
        <item x="0"/>
        <item x="3"/>
        <item t="default"/>
      </items>
    </pivotField>
    <pivotField showAll="0"/>
    <pivotField showAll="0"/>
    <pivotField showAll="0"/>
    <pivotField showAll="0">
      <items count="38">
        <item x="2"/>
        <item x="24"/>
        <item x="5"/>
        <item x="3"/>
        <item x="34"/>
        <item x="1"/>
        <item x="29"/>
        <item x="4"/>
        <item x="18"/>
        <item x="17"/>
        <item x="10"/>
        <item x="11"/>
        <item x="15"/>
        <item x="14"/>
        <item x="0"/>
        <item x="16"/>
        <item x="6"/>
        <item x="25"/>
        <item x="23"/>
        <item x="26"/>
        <item x="36"/>
        <item x="12"/>
        <item x="33"/>
        <item x="30"/>
        <item x="9"/>
        <item x="19"/>
        <item x="8"/>
        <item x="13"/>
        <item x="28"/>
        <item x="35"/>
        <item x="22"/>
        <item x="32"/>
        <item x="20"/>
        <item x="31"/>
        <item x="21"/>
        <item x="7"/>
        <item x="27"/>
        <item t="default"/>
      </items>
    </pivotField>
    <pivotField showAll="0"/>
    <pivotField showAll="0"/>
    <pivotField showAll="0"/>
    <pivotField showAll="0"/>
    <pivotField showAll="0"/>
    <pivotField numFmtId="164" showAll="0"/>
    <pivotField showAll="0"/>
    <pivotField numFmtId="164" showAll="0"/>
    <pivotField showAll="0"/>
    <pivotField numFmtId="164" showAll="0"/>
    <pivotField numFmtId="164" showAll="0"/>
  </pivotFields>
  <rowFields count="1">
    <field x="6"/>
  </rowFields>
  <rowItems count="6">
    <i>
      <x/>
    </i>
    <i>
      <x v="1"/>
    </i>
    <i>
      <x v="2"/>
    </i>
    <i>
      <x v="3"/>
    </i>
    <i>
      <x v="4"/>
    </i>
    <i t="grand">
      <x/>
    </i>
  </rowItems>
  <colItems count="1">
    <i/>
  </colItems>
  <dataFields count="1">
    <dataField name="Count of Jasa Pengiriman" fld="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4F58290-7E86-43ED-8DDC-D4B0854159DB}" name="SEGMEN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C7" firstHeaderRow="0" firstDataRow="1" firstDataCol="1"/>
  <pivotFields count="22">
    <pivotField showAll="0"/>
    <pivotField showAll="0"/>
    <pivotField numFmtId="14" showAll="0"/>
    <pivotField numFmtId="1" showAll="0">
      <items count="5">
        <item x="2"/>
        <item h="1" x="1"/>
        <item h="1" x="0"/>
        <item h="1" x="3"/>
        <item t="default"/>
      </items>
    </pivotField>
    <pivotField showAll="0">
      <items count="13">
        <item h="1" x="3"/>
        <item h="1" x="8"/>
        <item x="0"/>
        <item h="1" x="6"/>
        <item h="1" x="4"/>
        <item h="1" x="11"/>
        <item h="1" x="9"/>
        <item h="1" x="7"/>
        <item h="1" x="1"/>
        <item h="1" x="10"/>
        <item h="1" x="5"/>
        <item h="1" x="2"/>
        <item t="default"/>
      </items>
    </pivotField>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axis="axisRow" showAll="0">
      <items count="4">
        <item x="0"/>
        <item x="1"/>
        <item x="2"/>
        <item t="default"/>
      </items>
    </pivotField>
    <pivotField showAll="0">
      <items count="38">
        <item x="2"/>
        <item x="24"/>
        <item x="5"/>
        <item x="3"/>
        <item x="34"/>
        <item x="1"/>
        <item x="29"/>
        <item x="4"/>
        <item x="18"/>
        <item x="17"/>
        <item x="10"/>
        <item x="11"/>
        <item x="15"/>
        <item x="14"/>
        <item x="0"/>
        <item x="16"/>
        <item x="6"/>
        <item x="25"/>
        <item x="23"/>
        <item x="26"/>
        <item x="36"/>
        <item x="12"/>
        <item x="33"/>
        <item x="30"/>
        <item x="9"/>
        <item x="19"/>
        <item x="8"/>
        <item x="13"/>
        <item x="28"/>
        <item x="35"/>
        <item x="22"/>
        <item x="32"/>
        <item x="20"/>
        <item x="31"/>
        <item x="21"/>
        <item x="7"/>
        <item x="27"/>
        <item t="default"/>
      </items>
    </pivotField>
    <pivotField showAll="0"/>
    <pivotField showAll="0"/>
    <pivotField showAll="0"/>
    <pivotField showAll="0"/>
    <pivotField showAll="0"/>
    <pivotField numFmtId="164" showAll="0"/>
    <pivotField showAll="0"/>
    <pivotField dataField="1" numFmtId="164" showAll="0"/>
    <pivotField showAll="0"/>
    <pivotField numFmtId="164" showAll="0"/>
    <pivotField dataField="1" numFmtId="164" showAll="0"/>
  </pivotFields>
  <rowFields count="1">
    <field x="9"/>
  </rowFields>
  <rowItems count="4">
    <i>
      <x/>
    </i>
    <i>
      <x v="1"/>
    </i>
    <i>
      <x v="2"/>
    </i>
    <i t="grand">
      <x/>
    </i>
  </rowItems>
  <colFields count="1">
    <field x="-2"/>
  </colFields>
  <colItems count="2">
    <i>
      <x/>
    </i>
    <i i="1">
      <x v="1"/>
    </i>
  </colItems>
  <dataFields count="2">
    <dataField name="Sum of Revenue" fld="18" baseField="0" baseItem="0"/>
    <dataField name="Sum of Profit" fld="2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777D116-D657-4B91-943D-36AE2F737C39}" name="PROFITKATEGORI"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D7" firstHeaderRow="0" firstDataRow="1" firstDataCol="1"/>
  <pivotFields count="22">
    <pivotField showAll="0"/>
    <pivotField showAll="0"/>
    <pivotField numFmtId="14" showAll="0"/>
    <pivotField numFmtId="1" showAll="0">
      <items count="5">
        <item x="2"/>
        <item h="1" x="1"/>
        <item h="1" x="0"/>
        <item h="1" x="3"/>
        <item t="default"/>
      </items>
    </pivotField>
    <pivotField showAll="0">
      <items count="13">
        <item h="1" x="3"/>
        <item h="1" x="8"/>
        <item x="0"/>
        <item h="1" x="6"/>
        <item h="1" x="4"/>
        <item h="1" x="11"/>
        <item h="1" x="9"/>
        <item h="1" x="7"/>
        <item h="1" x="1"/>
        <item h="1" x="10"/>
        <item h="1" x="5"/>
        <item h="1" x="2"/>
        <item t="default"/>
      </items>
    </pivotField>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showAll="0"/>
    <pivotField showAll="0">
      <items count="38">
        <item x="2"/>
        <item x="24"/>
        <item x="5"/>
        <item x="3"/>
        <item x="34"/>
        <item x="1"/>
        <item x="29"/>
        <item x="4"/>
        <item x="18"/>
        <item x="17"/>
        <item x="10"/>
        <item x="11"/>
        <item x="15"/>
        <item x="14"/>
        <item x="0"/>
        <item x="16"/>
        <item x="6"/>
        <item x="25"/>
        <item x="23"/>
        <item x="26"/>
        <item x="36"/>
        <item x="12"/>
        <item x="33"/>
        <item x="30"/>
        <item x="9"/>
        <item x="19"/>
        <item x="8"/>
        <item x="13"/>
        <item x="28"/>
        <item x="35"/>
        <item x="22"/>
        <item x="32"/>
        <item x="20"/>
        <item x="31"/>
        <item x="21"/>
        <item x="7"/>
        <item x="27"/>
        <item t="default"/>
      </items>
    </pivotField>
    <pivotField showAll="0"/>
    <pivotField showAll="0"/>
    <pivotField axis="axisRow" showAll="0">
      <items count="4">
        <item x="0"/>
        <item x="1"/>
        <item x="2"/>
        <item t="default"/>
      </items>
    </pivotField>
    <pivotField showAll="0"/>
    <pivotField showAll="0"/>
    <pivotField numFmtId="164" showAll="0"/>
    <pivotField showAll="0"/>
    <pivotField dataField="1" numFmtId="164" showAll="0"/>
    <pivotField showAll="0"/>
    <pivotField dataField="1" numFmtId="164" showAll="0"/>
    <pivotField dataField="1" numFmtId="164" showAll="0"/>
  </pivotFields>
  <rowFields count="1">
    <field x="13"/>
  </rowFields>
  <rowItems count="4">
    <i>
      <x/>
    </i>
    <i>
      <x v="1"/>
    </i>
    <i>
      <x v="2"/>
    </i>
    <i t="grand">
      <x/>
    </i>
  </rowItems>
  <colFields count="1">
    <field x="-2"/>
  </colFields>
  <colItems count="3">
    <i>
      <x/>
    </i>
    <i i="1">
      <x v="1"/>
    </i>
    <i i="2">
      <x v="2"/>
    </i>
  </colItems>
  <dataFields count="3">
    <dataField name="Sum of Profit" fld="21" baseField="0" baseItem="0"/>
    <dataField name="Sum of Revenue" fld="18" baseField="0" baseItem="0"/>
    <dataField name="Sum of Total Discount"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D4969CE-DA0F-4AB0-A32A-E3CCAD5A95D9}" name="PIVO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5" firstHeaderRow="1" firstDataRow="1" firstDataCol="1"/>
  <pivotFields count="22">
    <pivotField showAll="0"/>
    <pivotField showAll="0"/>
    <pivotField numFmtId="14" showAll="0"/>
    <pivotField numFmtId="1" showAll="0">
      <items count="5">
        <item x="2"/>
        <item h="1" x="1"/>
        <item h="1" x="0"/>
        <item h="1" x="3"/>
        <item t="default"/>
      </items>
    </pivotField>
    <pivotField axis="axisRow" showAll="0">
      <items count="13">
        <item h="1" x="3"/>
        <item h="1" x="8"/>
        <item x="0"/>
        <item h="1" x="6"/>
        <item h="1" x="4"/>
        <item h="1" x="11"/>
        <item h="1" x="9"/>
        <item h="1" x="7"/>
        <item h="1" x="1"/>
        <item h="1" x="10"/>
        <item h="1" x="5"/>
        <item h="1" x="2"/>
        <item t="default"/>
      </items>
    </pivotField>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showAll="0"/>
    <pivotField showAll="0">
      <items count="38">
        <item x="2"/>
        <item x="24"/>
        <item x="5"/>
        <item x="3"/>
        <item x="34"/>
        <item x="1"/>
        <item x="29"/>
        <item x="4"/>
        <item x="18"/>
        <item x="17"/>
        <item x="10"/>
        <item x="11"/>
        <item x="15"/>
        <item x="14"/>
        <item x="0"/>
        <item x="16"/>
        <item x="6"/>
        <item x="25"/>
        <item x="23"/>
        <item x="26"/>
        <item x="36"/>
        <item x="12"/>
        <item x="33"/>
        <item x="30"/>
        <item x="9"/>
        <item x="19"/>
        <item x="8"/>
        <item x="13"/>
        <item x="28"/>
        <item x="35"/>
        <item x="22"/>
        <item x="32"/>
        <item x="20"/>
        <item x="31"/>
        <item x="21"/>
        <item x="7"/>
        <item x="27"/>
        <item t="default"/>
      </items>
    </pivotField>
    <pivotField showAll="0"/>
    <pivotField showAll="0"/>
    <pivotField showAll="0"/>
    <pivotField showAll="0"/>
    <pivotField showAll="0"/>
    <pivotField numFmtId="164" showAll="0"/>
    <pivotField showAll="0"/>
    <pivotField dataField="1" numFmtId="164" showAll="0">
      <items count="1259">
        <item x="506"/>
        <item x="311"/>
        <item x="93"/>
        <item x="75"/>
        <item x="30"/>
        <item x="33"/>
        <item x="215"/>
        <item x="100"/>
        <item x="224"/>
        <item x="151"/>
        <item x="296"/>
        <item x="92"/>
        <item x="155"/>
        <item x="287"/>
        <item x="110"/>
        <item x="78"/>
        <item x="593"/>
        <item x="9"/>
        <item x="924"/>
        <item x="40"/>
        <item x="67"/>
        <item x="96"/>
        <item x="255"/>
        <item x="13"/>
        <item x="475"/>
        <item x="43"/>
        <item x="60"/>
        <item x="26"/>
        <item x="1"/>
        <item x="276"/>
        <item x="189"/>
        <item x="179"/>
        <item x="188"/>
        <item x="239"/>
        <item x="1208"/>
        <item x="107"/>
        <item x="136"/>
        <item x="144"/>
        <item x="1064"/>
        <item x="90"/>
        <item x="181"/>
        <item x="106"/>
        <item x="170"/>
        <item x="4"/>
        <item x="395"/>
        <item x="76"/>
        <item x="388"/>
        <item x="370"/>
        <item x="117"/>
        <item x="278"/>
        <item x="71"/>
        <item x="211"/>
        <item x="147"/>
        <item x="31"/>
        <item x="623"/>
        <item x="270"/>
        <item x="42"/>
        <item x="119"/>
        <item x="193"/>
        <item x="84"/>
        <item x="984"/>
        <item x="389"/>
        <item x="305"/>
        <item x="148"/>
        <item x="200"/>
        <item x="126"/>
        <item x="523"/>
        <item x="378"/>
        <item x="36"/>
        <item x="554"/>
        <item x="796"/>
        <item x="359"/>
        <item x="191"/>
        <item x="164"/>
        <item x="207"/>
        <item x="51"/>
        <item x="329"/>
        <item x="950"/>
        <item x="192"/>
        <item x="340"/>
        <item x="15"/>
        <item x="334"/>
        <item x="21"/>
        <item x="356"/>
        <item x="318"/>
        <item x="271"/>
        <item x="47"/>
        <item x="1172"/>
        <item x="536"/>
        <item x="321"/>
        <item x="34"/>
        <item x="629"/>
        <item x="739"/>
        <item x="289"/>
        <item x="82"/>
        <item x="72"/>
        <item x="138"/>
        <item x="1200"/>
        <item x="69"/>
        <item x="176"/>
        <item x="8"/>
        <item x="80"/>
        <item x="174"/>
        <item x="1152"/>
        <item x="102"/>
        <item x="186"/>
        <item x="450"/>
        <item x="160"/>
        <item x="550"/>
        <item x="446"/>
        <item x="221"/>
        <item x="351"/>
        <item x="764"/>
        <item x="464"/>
        <item x="562"/>
        <item x="97"/>
        <item x="257"/>
        <item x="95"/>
        <item x="86"/>
        <item x="23"/>
        <item x="123"/>
        <item x="118"/>
        <item x="10"/>
        <item x="83"/>
        <item x="442"/>
        <item x="204"/>
        <item x="11"/>
        <item x="70"/>
        <item x="393"/>
        <item x="196"/>
        <item x="827"/>
        <item x="319"/>
        <item x="29"/>
        <item x="852"/>
        <item x="202"/>
        <item x="222"/>
        <item x="19"/>
        <item x="637"/>
        <item x="54"/>
        <item x="1010"/>
        <item x="105"/>
        <item x="731"/>
        <item x="326"/>
        <item x="462"/>
        <item x="115"/>
        <item x="59"/>
        <item x="228"/>
        <item x="173"/>
        <item x="201"/>
        <item x="571"/>
        <item x="1073"/>
        <item x="306"/>
        <item x="448"/>
        <item x="787"/>
        <item x="243"/>
        <item x="1155"/>
        <item x="1185"/>
        <item x="128"/>
        <item x="955"/>
        <item x="697"/>
        <item x="261"/>
        <item x="399"/>
        <item x="620"/>
        <item x="223"/>
        <item x="759"/>
        <item x="167"/>
        <item x="396"/>
        <item x="810"/>
        <item x="177"/>
        <item x="20"/>
        <item x="951"/>
        <item x="849"/>
        <item x="512"/>
        <item x="208"/>
        <item x="698"/>
        <item x="518"/>
        <item x="282"/>
        <item x="1207"/>
        <item x="385"/>
        <item x="521"/>
        <item x="807"/>
        <item x="982"/>
        <item x="269"/>
        <item x="198"/>
        <item x="35"/>
        <item x="277"/>
        <item x="168"/>
        <item x="809"/>
        <item x="428"/>
        <item x="578"/>
        <item x="301"/>
        <item x="848"/>
        <item x="721"/>
        <item x="923"/>
        <item x="328"/>
        <item x="893"/>
        <item x="127"/>
        <item x="300"/>
        <item x="1130"/>
        <item x="91"/>
        <item x="737"/>
        <item x="897"/>
        <item x="248"/>
        <item x="712"/>
        <item x="24"/>
        <item x="838"/>
        <item x="819"/>
        <item x="406"/>
        <item x="139"/>
        <item x="1156"/>
        <item x="630"/>
        <item x="592"/>
        <item x="260"/>
        <item x="324"/>
        <item x="335"/>
        <item x="303"/>
        <item x="632"/>
        <item x="87"/>
        <item x="1070"/>
        <item x="153"/>
        <item x="283"/>
        <item x="715"/>
        <item x="157"/>
        <item x="346"/>
        <item x="120"/>
        <item x="273"/>
        <item x="380"/>
        <item x="879"/>
        <item x="265"/>
        <item x="259"/>
        <item x="463"/>
        <item x="895"/>
        <item x="615"/>
        <item x="382"/>
        <item x="1131"/>
        <item x="710"/>
        <item x="349"/>
        <item x="542"/>
        <item x="614"/>
        <item x="137"/>
        <item x="699"/>
        <item x="1163"/>
        <item x="312"/>
        <item x="602"/>
        <item x="618"/>
        <item x="364"/>
        <item x="545"/>
        <item x="666"/>
        <item x="775"/>
        <item x="930"/>
        <item x="58"/>
        <item x="180"/>
        <item x="826"/>
        <item x="995"/>
        <item x="656"/>
        <item x="330"/>
        <item x="474"/>
        <item x="494"/>
        <item x="1065"/>
        <item x="234"/>
        <item x="986"/>
        <item x="776"/>
        <item x="284"/>
        <item x="531"/>
        <item x="813"/>
        <item x="383"/>
        <item x="716"/>
        <item x="238"/>
        <item x="94"/>
        <item x="870"/>
        <item x="1166"/>
        <item x="353"/>
        <item x="589"/>
        <item x="524"/>
        <item x="1142"/>
        <item x="1221"/>
        <item x="1164"/>
        <item x="89"/>
        <item x="309"/>
        <item x="564"/>
        <item x="628"/>
        <item x="3"/>
        <item x="400"/>
        <item x="6"/>
        <item x="331"/>
        <item x="374"/>
        <item x="865"/>
        <item x="605"/>
        <item x="357"/>
        <item x="419"/>
        <item x="499"/>
        <item x="1091"/>
        <item x="132"/>
        <item x="121"/>
        <item x="584"/>
        <item x="591"/>
        <item x="387"/>
        <item x="657"/>
        <item x="355"/>
        <item x="727"/>
        <item x="285"/>
        <item x="403"/>
        <item x="1257"/>
        <item x="937"/>
        <item x="63"/>
        <item x="1102"/>
        <item x="149"/>
        <item x="171"/>
        <item x="529"/>
        <item x="227"/>
        <item x="997"/>
        <item x="784"/>
        <item x="452"/>
        <item x="73"/>
        <item x="1189"/>
        <item x="425"/>
        <item x="801"/>
        <item x="413"/>
        <item x="481"/>
        <item x="122"/>
        <item x="1045"/>
        <item x="833"/>
        <item x="444"/>
        <item x="465"/>
        <item x="291"/>
        <item x="161"/>
        <item x="66"/>
        <item x="438"/>
        <item x="566"/>
        <item x="159"/>
        <item x="1056"/>
        <item x="216"/>
        <item x="1201"/>
        <item x="410"/>
        <item x="514"/>
        <item x="908"/>
        <item x="616"/>
        <item x="57"/>
        <item x="1171"/>
        <item x="841"/>
        <item x="203"/>
        <item x="921"/>
        <item x="569"/>
        <item x="85"/>
        <item x="365"/>
        <item x="235"/>
        <item x="1232"/>
        <item x="1011"/>
        <item x="1145"/>
        <item x="1121"/>
        <item x="516"/>
        <item x="788"/>
        <item x="1193"/>
        <item x="46"/>
        <item x="338"/>
        <item x="654"/>
        <item x="182"/>
        <item x="663"/>
        <item x="1038"/>
        <item x="1137"/>
        <item x="45"/>
        <item x="1074"/>
        <item x="683"/>
        <item x="717"/>
        <item x="844"/>
        <item x="1224"/>
        <item x="862"/>
        <item x="286"/>
        <item x="421"/>
        <item x="510"/>
        <item x="901"/>
        <item x="101"/>
        <item x="1076"/>
        <item x="432"/>
        <item x="1020"/>
        <item x="501"/>
        <item x="135"/>
        <item x="546"/>
        <item x="906"/>
        <item x="381"/>
        <item x="797"/>
        <item x="470"/>
        <item x="600"/>
        <item x="317"/>
        <item x="673"/>
        <item x="455"/>
        <item x="768"/>
        <item x="447"/>
        <item x="405"/>
        <item x="466"/>
        <item x="467"/>
        <item x="735"/>
        <item x="459"/>
        <item x="811"/>
        <item x="585"/>
        <item x="0"/>
        <item x="293"/>
        <item x="932"/>
        <item x="245"/>
        <item x="214"/>
        <item x="485"/>
        <item x="675"/>
        <item x="936"/>
        <item x="1214"/>
        <item x="511"/>
        <item x="823"/>
        <item x="680"/>
        <item x="996"/>
        <item x="539"/>
        <item x="480"/>
        <item x="688"/>
        <item x="603"/>
        <item x="1048"/>
        <item x="454"/>
        <item x="843"/>
        <item x="250"/>
        <item x="799"/>
        <item x="361"/>
        <item x="777"/>
        <item x="896"/>
        <item x="156"/>
        <item x="806"/>
        <item x="52"/>
        <item x="580"/>
        <item x="163"/>
        <item x="299"/>
        <item x="1006"/>
        <item x="498"/>
        <item x="573"/>
        <item x="648"/>
        <item x="262"/>
        <item x="576"/>
        <item x="18"/>
        <item x="730"/>
        <item x="964"/>
        <item x="49"/>
        <item x="520"/>
        <item x="392"/>
        <item x="39"/>
        <item x="559"/>
        <item x="770"/>
        <item x="302"/>
        <item x="644"/>
        <item x="883"/>
        <item x="535"/>
        <item x="431"/>
        <item x="478"/>
        <item x="246"/>
        <item x="154"/>
        <item x="426"/>
        <item x="230"/>
        <item x="816"/>
        <item x="646"/>
        <item x="779"/>
        <item x="725"/>
        <item x="693"/>
        <item x="1014"/>
        <item x="490"/>
        <item x="99"/>
        <item x="854"/>
        <item x="509"/>
        <item x="237"/>
        <item x="820"/>
        <item x="621"/>
        <item x="1026"/>
        <item x="864"/>
        <item x="1084"/>
        <item x="116"/>
        <item x="213"/>
        <item x="694"/>
        <item x="1055"/>
        <item x="1053"/>
        <item x="424"/>
        <item x="914"/>
        <item x="44"/>
        <item x="686"/>
        <item x="690"/>
        <item x="1111"/>
        <item x="1136"/>
        <item x="1146"/>
        <item x="645"/>
        <item x="1140"/>
        <item x="38"/>
        <item x="856"/>
        <item x="251"/>
        <item x="722"/>
        <item x="1165"/>
        <item x="515"/>
        <item x="567"/>
        <item x="553"/>
        <item x="112"/>
        <item x="1182"/>
        <item x="345"/>
        <item x="1098"/>
        <item x="920"/>
        <item x="258"/>
        <item x="729"/>
        <item x="704"/>
        <item x="825"/>
        <item x="651"/>
        <item x="241"/>
        <item x="209"/>
        <item x="1197"/>
        <item x="195"/>
        <item x="1256"/>
        <item x="876"/>
        <item x="205"/>
        <item x="500"/>
        <item x="274"/>
        <item x="1243"/>
        <item x="641"/>
        <item x="217"/>
        <item x="1196"/>
        <item x="750"/>
        <item x="142"/>
        <item x="344"/>
        <item x="949"/>
        <item x="931"/>
        <item x="436"/>
        <item x="332"/>
        <item x="668"/>
        <item x="1068"/>
        <item x="839"/>
        <item x="726"/>
        <item x="65"/>
        <item x="1031"/>
        <item x="377"/>
        <item x="889"/>
        <item x="229"/>
        <item x="872"/>
        <item x="703"/>
        <item x="836"/>
        <item x="407"/>
        <item x="734"/>
        <item x="263"/>
        <item x="1029"/>
        <item x="1000"/>
        <item x="957"/>
        <item x="652"/>
        <item x="347"/>
        <item x="232"/>
        <item x="526"/>
        <item x="487"/>
        <item x="22"/>
        <item x="639"/>
        <item x="938"/>
        <item x="310"/>
        <item x="1181"/>
        <item x="958"/>
        <item x="538"/>
        <item x="753"/>
        <item x="1043"/>
        <item x="1085"/>
        <item x="125"/>
        <item x="1066"/>
        <item x="1119"/>
        <item x="769"/>
        <item x="1071"/>
        <item x="1234"/>
        <item x="1148"/>
        <item x="1117"/>
        <item x="913"/>
        <item x="1052"/>
        <item x="1240"/>
        <item x="140"/>
        <item x="1022"/>
        <item x="1090"/>
        <item x="1247"/>
        <item x="608"/>
        <item x="802"/>
        <item x="857"/>
        <item x="988"/>
        <item x="376"/>
        <item x="362"/>
        <item x="1024"/>
        <item x="253"/>
        <item x="720"/>
        <item x="1174"/>
        <item x="998"/>
        <item x="411"/>
        <item x="670"/>
        <item x="700"/>
        <item x="519"/>
        <item x="1236"/>
        <item x="1210"/>
        <item x="420"/>
        <item x="887"/>
        <item x="944"/>
        <item x="902"/>
        <item x="1127"/>
        <item x="169"/>
        <item x="267"/>
        <item x="513"/>
        <item x="832"/>
        <item x="268"/>
        <item x="595"/>
        <item x="279"/>
        <item x="1194"/>
        <item x="476"/>
        <item x="141"/>
        <item x="469"/>
        <item x="789"/>
        <item x="701"/>
        <item x="493"/>
        <item x="219"/>
        <item x="814"/>
        <item x="272"/>
        <item x="437"/>
        <item x="1060"/>
        <item x="1252"/>
        <item x="162"/>
        <item x="765"/>
        <item x="17"/>
        <item x="706"/>
        <item x="1028"/>
        <item x="1154"/>
        <item x="1129"/>
        <item x="471"/>
        <item x="416"/>
        <item x="677"/>
        <item x="505"/>
        <item x="749"/>
        <item x="290"/>
        <item x="1039"/>
        <item x="507"/>
        <item x="415"/>
        <item x="822"/>
        <item x="606"/>
        <item x="1229"/>
        <item x="325"/>
        <item x="27"/>
        <item x="1248"/>
        <item x="911"/>
        <item x="408"/>
        <item x="1093"/>
        <item x="314"/>
        <item x="371"/>
        <item x="275"/>
        <item x="1238"/>
        <item x="679"/>
        <item x="772"/>
        <item x="691"/>
        <item x="231"/>
        <item x="1125"/>
        <item x="41"/>
        <item x="959"/>
        <item x="508"/>
        <item x="194"/>
        <item x="133"/>
        <item x="1231"/>
        <item x="609"/>
        <item x="831"/>
        <item x="1077"/>
        <item x="527"/>
        <item x="264"/>
        <item x="1253"/>
        <item x="1222"/>
        <item x="758"/>
        <item x="1239"/>
        <item x="685"/>
        <item x="488"/>
        <item x="1141"/>
        <item x="875"/>
        <item x="1099"/>
        <item x="210"/>
        <item x="1173"/>
        <item x="145"/>
        <item x="1149"/>
        <item x="747"/>
        <item x="762"/>
        <item x="341"/>
        <item x="206"/>
        <item x="68"/>
        <item x="978"/>
        <item x="1139"/>
        <item x="817"/>
        <item x="850"/>
        <item x="5"/>
        <item x="486"/>
        <item x="1104"/>
        <item x="649"/>
        <item x="1216"/>
        <item x="25"/>
        <item x="619"/>
        <item x="540"/>
        <item x="732"/>
        <item x="973"/>
        <item x="669"/>
        <item x="1100"/>
        <item x="397"/>
        <item x="528"/>
        <item x="247"/>
        <item x="496"/>
        <item x="197"/>
        <item x="323"/>
        <item x="634"/>
        <item x="280"/>
        <item x="1063"/>
        <item x="434"/>
        <item x="834"/>
        <item x="596"/>
        <item x="910"/>
        <item x="912"/>
        <item x="532"/>
        <item x="104"/>
        <item x="1072"/>
        <item x="815"/>
        <item x="640"/>
        <item x="987"/>
        <item x="1086"/>
        <item x="398"/>
        <item x="525"/>
        <item x="568"/>
        <item x="803"/>
        <item x="337"/>
        <item x="966"/>
        <item x="812"/>
        <item x="1176"/>
        <item x="1246"/>
        <item x="320"/>
        <item x="472"/>
        <item x="363"/>
        <item x="1198"/>
        <item x="360"/>
        <item x="433"/>
        <item x="218"/>
        <item x="37"/>
        <item x="1167"/>
        <item x="708"/>
        <item x="754"/>
        <item x="918"/>
        <item x="79"/>
        <item x="254"/>
        <item x="635"/>
        <item x="794"/>
        <item x="1162"/>
        <item x="48"/>
        <item x="1183"/>
        <item x="226"/>
        <item x="941"/>
        <item x="298"/>
        <item x="945"/>
        <item x="882"/>
        <item x="240"/>
        <item x="878"/>
        <item x="109"/>
        <item x="375"/>
        <item x="492"/>
        <item x="899"/>
        <item x="1199"/>
        <item x="985"/>
        <item x="1001"/>
        <item x="517"/>
        <item x="989"/>
        <item x="404"/>
        <item x="124"/>
        <item x="967"/>
        <item x="1225"/>
        <item x="473"/>
        <item x="1013"/>
        <item x="430"/>
        <item x="244"/>
        <item x="1113"/>
        <item x="746"/>
        <item x="972"/>
        <item x="1175"/>
        <item x="880"/>
        <item x="766"/>
        <item x="1133"/>
        <item x="748"/>
        <item x="457"/>
        <item x="1032"/>
        <item x="783"/>
        <item x="390"/>
        <item x="678"/>
        <item x="607"/>
        <item x="1082"/>
        <item x="741"/>
        <item x="62"/>
        <item x="1047"/>
        <item x="1186"/>
        <item x="947"/>
        <item x="249"/>
        <item x="565"/>
        <item x="909"/>
        <item x="441"/>
        <item x="409"/>
        <item x="1254"/>
        <item x="934"/>
        <item x="582"/>
        <item x="1203"/>
        <item x="497"/>
        <item x="1188"/>
        <item x="339"/>
        <item x="233"/>
        <item x="558"/>
        <item x="50"/>
        <item x="453"/>
        <item x="1118"/>
        <item x="427"/>
        <item x="575"/>
        <item x="354"/>
        <item x="672"/>
        <item x="860"/>
        <item x="612"/>
        <item x="845"/>
        <item x="1075"/>
        <item x="401"/>
        <item x="696"/>
        <item x="1255"/>
        <item x="88"/>
        <item x="113"/>
        <item x="537"/>
        <item x="780"/>
        <item x="714"/>
        <item x="676"/>
        <item x="55"/>
        <item x="907"/>
        <item x="1087"/>
        <item x="1012"/>
        <item x="1036"/>
        <item x="1237"/>
        <item x="1135"/>
        <item x="1054"/>
        <item x="1108"/>
        <item x="1122"/>
        <item x="740"/>
        <item x="543"/>
        <item x="187"/>
        <item x="1101"/>
        <item x="1177"/>
        <item x="504"/>
        <item x="610"/>
        <item x="1138"/>
        <item x="782"/>
        <item x="890"/>
        <item x="482"/>
        <item x="143"/>
        <item x="1244"/>
        <item x="855"/>
        <item x="943"/>
        <item x="134"/>
        <item x="956"/>
        <item x="631"/>
        <item x="1027"/>
        <item x="1092"/>
        <item x="1170"/>
        <item x="752"/>
        <item x="1187"/>
        <item x="970"/>
        <item x="824"/>
        <item x="837"/>
        <item x="1115"/>
        <item x="742"/>
        <item x="664"/>
        <item x="1116"/>
        <item x="894"/>
        <item x="884"/>
        <item x="1069"/>
        <item x="702"/>
        <item x="77"/>
        <item x="977"/>
        <item x="1062"/>
        <item x="552"/>
        <item x="175"/>
        <item x="429"/>
        <item x="1025"/>
        <item x="946"/>
        <item x="867"/>
        <item x="659"/>
        <item x="1179"/>
        <item x="873"/>
        <item x="611"/>
        <item x="597"/>
        <item x="763"/>
        <item x="655"/>
        <item x="327"/>
        <item x="904"/>
        <item x="1007"/>
        <item x="846"/>
        <item x="643"/>
        <item x="736"/>
        <item x="798"/>
        <item x="738"/>
        <item x="544"/>
        <item x="874"/>
        <item x="979"/>
        <item x="905"/>
        <item x="993"/>
        <item x="358"/>
        <item x="622"/>
        <item x="926"/>
        <item x="1081"/>
        <item x="316"/>
        <item x="158"/>
        <item x="915"/>
        <item x="166"/>
        <item x="1230"/>
        <item x="671"/>
        <item x="1215"/>
        <item x="1103"/>
        <item x="903"/>
        <item x="220"/>
        <item x="322"/>
        <item x="994"/>
        <item x="1044"/>
        <item x="129"/>
        <item x="718"/>
        <item x="842"/>
        <item x="372"/>
        <item x="53"/>
        <item x="1204"/>
        <item x="898"/>
        <item x="502"/>
        <item x="990"/>
        <item x="114"/>
        <item x="626"/>
        <item x="767"/>
        <item x="1169"/>
        <item x="774"/>
        <item x="315"/>
        <item x="1241"/>
        <item x="1180"/>
        <item x="1211"/>
        <item x="1041"/>
        <item x="660"/>
        <item x="61"/>
        <item x="647"/>
        <item x="625"/>
        <item x="572"/>
        <item x="1030"/>
        <item x="1212"/>
        <item x="1251"/>
        <item x="1206"/>
        <item x="563"/>
        <item x="755"/>
        <item x="963"/>
        <item x="724"/>
        <item x="190"/>
        <item x="1096"/>
        <item x="869"/>
        <item x="384"/>
        <item x="1226"/>
        <item x="952"/>
        <item x="927"/>
        <item x="1095"/>
        <item x="805"/>
        <item x="1249"/>
        <item x="1049"/>
        <item x="1134"/>
        <item x="1123"/>
        <item x="804"/>
        <item x="479"/>
        <item x="624"/>
        <item x="1009"/>
        <item x="687"/>
        <item x="638"/>
        <item x="744"/>
        <item x="74"/>
        <item x="992"/>
        <item x="942"/>
        <item x="1144"/>
        <item x="495"/>
        <item x="183"/>
        <item x="601"/>
        <item x="793"/>
        <item x="1105"/>
        <item x="1220"/>
        <item x="12"/>
        <item x="692"/>
        <item x="541"/>
        <item x="705"/>
        <item x="108"/>
        <item x="352"/>
        <item x="790"/>
        <item x="1120"/>
        <item x="560"/>
        <item x="1161"/>
        <item x="917"/>
        <item x="570"/>
        <item x="417"/>
        <item x="152"/>
        <item x="1016"/>
        <item x="1109"/>
        <item x="184"/>
        <item x="627"/>
        <item x="534"/>
        <item x="1067"/>
        <item x="313"/>
        <item x="391"/>
        <item x="975"/>
        <item x="1097"/>
        <item x="1042"/>
        <item x="745"/>
        <item x="439"/>
        <item x="555"/>
        <item x="1143"/>
        <item x="858"/>
        <item x="551"/>
        <item x="256"/>
        <item x="369"/>
        <item x="877"/>
        <item x="368"/>
        <item x="604"/>
        <item x="199"/>
        <item x="530"/>
        <item x="1195"/>
        <item x="443"/>
        <item x="719"/>
        <item x="757"/>
        <item x="1110"/>
        <item x="456"/>
        <item x="422"/>
        <item x="723"/>
        <item x="756"/>
        <item x="1209"/>
        <item x="350"/>
        <item x="868"/>
        <item x="1023"/>
        <item x="821"/>
        <item x="146"/>
        <item x="791"/>
        <item x="590"/>
        <item x="1034"/>
        <item x="829"/>
        <item x="981"/>
        <item x="598"/>
        <item x="925"/>
        <item x="1107"/>
        <item x="307"/>
        <item x="150"/>
        <item x="642"/>
        <item x="477"/>
        <item x="871"/>
        <item x="81"/>
        <item x="707"/>
        <item x="288"/>
        <item x="892"/>
        <item x="468"/>
        <item x="953"/>
        <item x="728"/>
        <item x="56"/>
        <item x="847"/>
        <item x="1083"/>
        <item x="418"/>
        <item x="1058"/>
        <item x="851"/>
        <item x="961"/>
        <item x="1003"/>
        <item x="633"/>
        <item x="1005"/>
        <item x="665"/>
        <item x="785"/>
        <item x="965"/>
        <item x="336"/>
        <item x="840"/>
        <item x="713"/>
        <item x="881"/>
        <item x="402"/>
        <item x="440"/>
        <item x="7"/>
        <item x="617"/>
        <item x="185"/>
        <item x="423"/>
        <item x="682"/>
        <item x="503"/>
        <item x="999"/>
        <item x="1151"/>
        <item x="658"/>
        <item x="650"/>
        <item x="98"/>
        <item x="853"/>
        <item x="1202"/>
        <item x="1094"/>
        <item x="64"/>
        <item x="460"/>
        <item x="451"/>
        <item x="1050"/>
        <item x="939"/>
        <item x="1158"/>
        <item x="1227"/>
        <item x="343"/>
        <item x="547"/>
        <item x="760"/>
        <item x="577"/>
        <item x="940"/>
        <item x="483"/>
        <item x="1002"/>
        <item x="367"/>
        <item x="342"/>
        <item x="751"/>
        <item x="866"/>
        <item x="786"/>
        <item x="613"/>
        <item x="489"/>
        <item x="960"/>
        <item x="414"/>
        <item x="954"/>
        <item x="2"/>
        <item x="281"/>
        <item x="1159"/>
        <item x="1079"/>
        <item x="1114"/>
        <item x="178"/>
        <item x="586"/>
        <item x="587"/>
        <item x="891"/>
        <item x="236"/>
        <item x="1160"/>
        <item x="412"/>
        <item x="681"/>
        <item x="1124"/>
        <item x="662"/>
        <item x="130"/>
        <item x="111"/>
        <item x="1126"/>
        <item x="761"/>
        <item x="435"/>
        <item x="212"/>
        <item x="929"/>
        <item x="1192"/>
        <item x="1150"/>
        <item x="971"/>
        <item x="1008"/>
        <item x="1213"/>
        <item x="1057"/>
        <item x="1080"/>
        <item x="1015"/>
        <item x="579"/>
        <item x="695"/>
        <item x="574"/>
        <item x="743"/>
        <item x="1219"/>
        <item x="711"/>
        <item x="933"/>
        <item x="885"/>
        <item x="991"/>
        <item x="962"/>
        <item x="242"/>
        <item x="266"/>
        <item x="1157"/>
        <item x="771"/>
        <item x="491"/>
        <item x="808"/>
        <item x="522"/>
        <item x="294"/>
        <item x="1223"/>
        <item x="778"/>
        <item x="1132"/>
        <item x="886"/>
        <item x="974"/>
        <item x="533"/>
        <item x="292"/>
        <item x="1106"/>
        <item x="1184"/>
        <item x="1004"/>
        <item x="366"/>
        <item x="980"/>
        <item x="1078"/>
        <item x="861"/>
        <item x="636"/>
        <item x="922"/>
        <item x="373"/>
        <item x="835"/>
        <item x="32"/>
        <item x="394"/>
        <item x="667"/>
        <item x="556"/>
        <item x="1217"/>
        <item x="1168"/>
        <item x="661"/>
        <item x="968"/>
        <item x="976"/>
        <item x="252"/>
        <item x="1128"/>
        <item x="1218"/>
        <item x="653"/>
        <item x="1037"/>
        <item x="928"/>
        <item x="709"/>
        <item x="16"/>
        <item x="484"/>
        <item x="900"/>
        <item x="800"/>
        <item x="1046"/>
        <item x="1178"/>
        <item x="583"/>
        <item x="935"/>
        <item x="674"/>
        <item x="1250"/>
        <item x="919"/>
        <item x="916"/>
        <item x="1017"/>
        <item x="386"/>
        <item x="828"/>
        <item x="461"/>
        <item x="28"/>
        <item x="689"/>
        <item x="1061"/>
        <item x="948"/>
        <item x="969"/>
        <item x="103"/>
        <item x="333"/>
        <item x="1033"/>
        <item x="863"/>
        <item x="588"/>
        <item x="379"/>
        <item x="733"/>
        <item x="557"/>
        <item x="1018"/>
        <item x="1059"/>
        <item x="1051"/>
        <item x="131"/>
        <item x="818"/>
        <item x="581"/>
        <item x="548"/>
        <item x="348"/>
        <item x="549"/>
        <item x="1021"/>
        <item x="859"/>
        <item x="458"/>
        <item x="1228"/>
        <item x="888"/>
        <item x="830"/>
        <item x="1245"/>
        <item x="1088"/>
        <item x="308"/>
        <item x="1040"/>
        <item x="1190"/>
        <item x="172"/>
        <item x="1242"/>
        <item x="297"/>
        <item x="165"/>
        <item x="1112"/>
        <item x="1205"/>
        <item x="449"/>
        <item x="684"/>
        <item x="295"/>
        <item x="1035"/>
        <item x="304"/>
        <item x="1233"/>
        <item x="773"/>
        <item x="14"/>
        <item x="599"/>
        <item x="1147"/>
        <item x="445"/>
        <item x="561"/>
        <item x="983"/>
        <item x="1089"/>
        <item x="1019"/>
        <item x="1191"/>
        <item x="225"/>
        <item x="781"/>
        <item x="1153"/>
        <item x="1235"/>
        <item x="594"/>
        <item x="795"/>
        <item x="792"/>
        <item t="default"/>
      </items>
    </pivotField>
    <pivotField showAll="0"/>
    <pivotField numFmtId="164" showAll="0"/>
    <pivotField numFmtId="164" showAll="0"/>
  </pivotFields>
  <rowFields count="1">
    <field x="4"/>
  </rowFields>
  <rowItems count="2">
    <i>
      <x v="2"/>
    </i>
    <i t="grand">
      <x/>
    </i>
  </rowItems>
  <colItems count="1">
    <i/>
  </colItems>
  <dataFields count="1">
    <dataField name="Sum of Revenue"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043354E-FBE4-49B3-9F3A-FBE808B1AAB4}" name="PROFITKATEGORI"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18:B31" firstHeaderRow="1" firstDataRow="1" firstDataCol="1"/>
  <pivotFields count="2">
    <pivotField axis="axisRow" allDrilled="1" subtotalTop="0" showAll="0" defaultSubtotal="0" defaultAttributeDrillState="1">
      <items count="12">
        <item x="4"/>
        <item x="3"/>
        <item x="7"/>
        <item x="1"/>
        <item x="8"/>
        <item x="6"/>
        <item x="5"/>
        <item x="0"/>
        <item x="11"/>
        <item x="10"/>
        <item x="9"/>
        <item x="2"/>
      </items>
    </pivotField>
    <pivotField dataField="1" subtotalTop="0" showAll="0" defaultSubtotal="0"/>
  </pivotFields>
  <rowFields count="1">
    <field x="0"/>
  </rowFields>
  <rowItems count="13">
    <i>
      <x/>
    </i>
    <i>
      <x v="1"/>
    </i>
    <i>
      <x v="2"/>
    </i>
    <i>
      <x v="3"/>
    </i>
    <i>
      <x v="4"/>
    </i>
    <i>
      <x v="5"/>
    </i>
    <i>
      <x v="6"/>
    </i>
    <i>
      <x v="7"/>
    </i>
    <i>
      <x v="8"/>
    </i>
    <i>
      <x v="9"/>
    </i>
    <i>
      <x v="10"/>
    </i>
    <i>
      <x v="11"/>
    </i>
    <i t="grand">
      <x/>
    </i>
  </rowItems>
  <colItems count="1">
    <i/>
  </colItems>
  <dataFields count="1">
    <dataField name="Sum of Profit" fld="1" baseField="0" baseItem="0"/>
  </dataFields>
  <chartFormats count="1">
    <chartFormat chart="4"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4051864-2FEA-4DF7-A8A9-43E81517C442}" name="KATEGORI"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16" firstHeaderRow="1" firstDataRow="1" firstDataCol="1"/>
  <pivotFields count="22">
    <pivotField showAll="0"/>
    <pivotField showAll="0"/>
    <pivotField numFmtId="14" showAll="0"/>
    <pivotField numFmtId="1" showAll="0">
      <items count="5">
        <item x="2"/>
        <item h="1" x="1"/>
        <item h="1" x="0"/>
        <item h="1" x="3"/>
        <item t="default"/>
      </items>
    </pivotField>
    <pivotField axis="axisRow" showAll="0">
      <items count="13">
        <item x="9"/>
        <item x="11"/>
        <item x="10"/>
        <item x="3"/>
        <item x="5"/>
        <item x="1"/>
        <item x="7"/>
        <item x="6"/>
        <item x="8"/>
        <item x="2"/>
        <item x="0"/>
        <item x="4"/>
        <item t="default"/>
      </items>
    </pivotField>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showAll="0"/>
    <pivotField showAll="0"/>
    <pivotField showAll="0"/>
    <pivotField showAll="0"/>
    <pivotField showAll="0"/>
    <pivotField showAll="0"/>
    <pivotField showAll="0"/>
    <pivotField numFmtId="164" showAll="0"/>
    <pivotField showAll="0"/>
    <pivotField dataField="1" numFmtId="164" showAll="0"/>
    <pivotField showAll="0"/>
    <pivotField numFmtId="164" showAll="0"/>
    <pivotField numFmtId="164" showAll="0"/>
  </pivotFields>
  <rowFields count="1">
    <field x="4"/>
  </rowFields>
  <rowItems count="13">
    <i>
      <x/>
    </i>
    <i>
      <x v="1"/>
    </i>
    <i>
      <x v="2"/>
    </i>
    <i>
      <x v="3"/>
    </i>
    <i>
      <x v="4"/>
    </i>
    <i>
      <x v="5"/>
    </i>
    <i>
      <x v="6"/>
    </i>
    <i>
      <x v="7"/>
    </i>
    <i>
      <x v="8"/>
    </i>
    <i>
      <x v="9"/>
    </i>
    <i>
      <x v="10"/>
    </i>
    <i>
      <x v="11"/>
    </i>
    <i t="grand">
      <x/>
    </i>
  </rowItems>
  <colItems count="1">
    <i/>
  </colItems>
  <dataFields count="1">
    <dataField name="Sum of Revenue" fld="18"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54315CD-315A-457A-A835-FDD7C677CFE7}" name="STOK"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E7" firstHeaderRow="0" firstDataRow="1" firstDataCol="1"/>
  <pivotFields count="8">
    <pivotField showAll="0"/>
    <pivotField axis="axisRow" dataField="1" showAll="0">
      <items count="4">
        <item x="0"/>
        <item x="1"/>
        <item x="2"/>
        <item t="default"/>
      </items>
    </pivotField>
    <pivotField showAll="0"/>
    <pivotField showAll="0"/>
    <pivotField numFmtId="164" showAll="0"/>
    <pivotField dataField="1" showAll="0"/>
    <pivotField dataField="1" showAll="0"/>
    <pivotField dataField="1" showAll="0"/>
  </pivotFields>
  <rowFields count="1">
    <field x="1"/>
  </rowFields>
  <rowItems count="4">
    <i>
      <x/>
    </i>
    <i>
      <x v="1"/>
    </i>
    <i>
      <x v="2"/>
    </i>
    <i t="grand">
      <x/>
    </i>
  </rowItems>
  <colFields count="1">
    <field x="-2"/>
  </colFields>
  <colItems count="4">
    <i>
      <x/>
    </i>
    <i i="1">
      <x v="1"/>
    </i>
    <i i="2">
      <x v="2"/>
    </i>
    <i i="3">
      <x v="3"/>
    </i>
  </colItems>
  <dataFields count="4">
    <dataField name="Count of Kategori" fld="1" subtotal="count" baseField="0" baseItem="0"/>
    <dataField name="Sum of Stok" fld="5" baseField="0" baseItem="0"/>
    <dataField name="Sum of Terjual" fld="6" baseField="0" baseItem="0"/>
    <dataField name="Sum of Sisa Stok"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B04C5A05-05F9-40CC-B0E8-3C4B8E4B0304}" sourceName="Year">
  <pivotTables>
    <pivotTable tabId="8" name="PivotTable2"/>
    <pivotTable tabId="14" name="KATEGORI"/>
    <pivotTable tabId="10" name="PivotTable2"/>
    <pivotTable tabId="13" name="PIVOT"/>
    <pivotTable tabId="12" name="PROFITKATEGORI"/>
    <pivotTable tabId="11" name="SEGMENT"/>
    <pivotTable tabId="9" name="STATUSKIRIM"/>
  </pivotTables>
  <data>
    <tabular pivotCacheId="1093096064">
      <items count="4">
        <i x="2" s="1"/>
        <i x="1"/>
        <i x="0"/>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56AD973C-9260-4C3A-A560-6A9A49982C35}" sourceName="Month">
  <pivotTables>
    <pivotTable tabId="8" name="PivotTable2"/>
    <pivotTable tabId="10" name="PivotTable2"/>
    <pivotTable tabId="13" name="PIVOT"/>
    <pivotTable tabId="12" name="PROFITKATEGORI"/>
    <pivotTable tabId="11" name="SEGMENT"/>
    <pivotTable tabId="9" name="STATUSKIRIM"/>
  </pivotTables>
  <data>
    <tabular pivotCacheId="1093096064">
      <items count="12">
        <i x="3"/>
        <i x="8"/>
        <i x="0" s="1"/>
        <i x="6"/>
        <i x="4"/>
        <i x="11"/>
        <i x="9"/>
        <i x="7"/>
        <i x="1"/>
        <i x="10"/>
        <i x="5"/>
        <i x="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 xr10:uid="{DC8A9AFA-F65F-4234-92C3-96841BE3F3A6}" sourceName="Day">
  <pivotTables>
    <pivotTable tabId="8" name="PivotTable2"/>
    <pivotTable tabId="14" name="KATEGORI"/>
    <pivotTable tabId="10" name="PivotTable2"/>
    <pivotTable tabId="13" name="PIVOT"/>
    <pivotTable tabId="12" name="PROFITKATEGORI"/>
    <pivotTable tabId="11" name="SEGMENT"/>
    <pivotTable tabId="9" name="STATUSKIRIM"/>
  </pivotTables>
  <data>
    <tabular pivotCacheId="1093096064">
      <items count="31">
        <i x="26" s="1"/>
        <i x="28" s="1"/>
        <i x="21" s="1"/>
        <i x="18" s="1"/>
        <i x="5" s="1"/>
        <i x="24" s="1"/>
        <i x="29" s="1"/>
        <i x="0" s="1"/>
        <i x="3" s="1"/>
        <i x="13" s="1"/>
        <i x="2" s="1"/>
        <i x="1" s="1"/>
        <i x="7" s="1"/>
        <i x="19" s="1"/>
        <i x="4" s="1"/>
        <i x="9" s="1"/>
        <i x="11" s="1"/>
        <i x="15" s="1"/>
        <i x="12" s="1"/>
        <i x="14" s="1"/>
        <i x="30" s="1"/>
        <i x="6" s="1"/>
        <i x="27" s="1"/>
        <i x="16" s="1"/>
        <i x="10" s="1"/>
        <i x="20" s="1"/>
        <i x="8" s="1"/>
        <i x="22" s="1"/>
        <i x="25" s="1"/>
        <i x="17" s="1"/>
        <i x="2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A502719C-685D-43B9-AC50-500EEFD6110F}" sourceName="City">
  <pivotTables>
    <pivotTable tabId="8" name="PivotTable2"/>
    <pivotTable tabId="10" name="PivotTable2"/>
    <pivotTable tabId="13" name="PIVOT"/>
    <pivotTable tabId="12" name="PROFITKATEGORI"/>
    <pivotTable tabId="11" name="SEGMENT"/>
    <pivotTable tabId="9" name="STATUSKIRIM"/>
  </pivotTables>
  <data>
    <tabular pivotCacheId="1093096064">
      <items count="37">
        <i x="2" s="1"/>
        <i x="24" s="1"/>
        <i x="5" s="1"/>
        <i x="3" s="1"/>
        <i x="34" s="1"/>
        <i x="1" s="1"/>
        <i x="29" s="1"/>
        <i x="4" s="1"/>
        <i x="18" s="1"/>
        <i x="17" s="1"/>
        <i x="10" s="1"/>
        <i x="11" s="1"/>
        <i x="15" s="1"/>
        <i x="14" s="1"/>
        <i x="0" s="1"/>
        <i x="16" s="1"/>
        <i x="6" s="1"/>
        <i x="25" s="1"/>
        <i x="23" s="1"/>
        <i x="26" s="1"/>
        <i x="36" s="1"/>
        <i x="12" s="1"/>
        <i x="33" s="1"/>
        <i x="30" s="1"/>
        <i x="9" s="1"/>
        <i x="19" s="1"/>
        <i x="13" s="1"/>
        <i x="28" s="1"/>
        <i x="35" s="1"/>
        <i x="22" s="1"/>
        <i x="32" s="1"/>
        <i x="20" s="1"/>
        <i x="31" s="1"/>
        <i x="21" s="1"/>
        <i x="7" s="1"/>
        <i x="27" s="1"/>
        <i x="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523B7A81-601D-4BCF-8DA0-689DFB4006B1}" cache="Slicer_Year" caption="Year" columnCount="2" style="CUSTOM1" rowHeight="262466"/>
  <slicer name="Month" xr10:uid="{9C0A9E17-FBF6-411A-A8A0-BD76B3206620}" cache="Slicer_Month" caption="Month" columnCount="2" style="CUSTOM1" rowHeight="262466"/>
  <slicer name="Day" xr10:uid="{2399FABF-103F-4671-8DBD-B04A39141540}" cache="Slicer_Day" caption="Day" columnCount="7" style="CUSTOM1" rowHeight="262466"/>
  <slicer name="City" xr10:uid="{A08A33D8-B6C4-4323-B691-9BD6768D16E2}" cache="Slicer_City" caption="City" columnCount="3" style="CUSTOM1" rowHeight="26246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070FF01-39F5-4F95-AABC-4E14D53BA4EC}" name="Table3" displayName="Table3" ref="A1:V5010" totalsRowShown="0" headerRowDxfId="16" headerRowBorderDxfId="15" tableBorderDxfId="14">
  <autoFilter ref="A1:V5010" xr:uid="{8C9863AE-958E-4BB0-A0AD-9E329784686A}"/>
  <tableColumns count="22">
    <tableColumn id="1" xr3:uid="{ADEC1084-21FB-45B0-B0B8-2A0415105F76}" name="Row ID"/>
    <tableColumn id="2" xr3:uid="{63446201-45C8-4351-884A-E5C9DDFB2821}" name="Order ID"/>
    <tableColumn id="3" xr3:uid="{63DAF039-C866-4FC6-8BE5-6EF2C75E157E}" name="Order Date" dataDxfId="13"/>
    <tableColumn id="4" xr3:uid="{EA522C34-39ED-4AB3-B40D-136B21E0A03E}" name="Year" dataDxfId="12"/>
    <tableColumn id="5" xr3:uid="{6F2DB734-0BC5-4642-8747-78F567A98AAC}" name="Month" dataDxfId="11"/>
    <tableColumn id="6" xr3:uid="{9FF03D37-32E0-457B-A66F-0C134219A2AB}" name="Day" dataDxfId="10"/>
    <tableColumn id="7" xr3:uid="{1296DF41-4241-4F55-87E6-E1552635FB23}" name="Jasa Pengiriman" dataDxfId="9"/>
    <tableColumn id="8" xr3:uid="{16AC1C2B-8562-4CEB-B462-BD1DAF1C3966}" name="Status Barang" dataDxfId="8"/>
    <tableColumn id="9" xr3:uid="{F92BFF75-20CF-435A-B3C8-CFC6DF4CABFD}" name="Customer Name"/>
    <tableColumn id="10" xr3:uid="{9ACE6B1C-D1A0-4B10-B077-646C2210615E}" name="Segment"/>
    <tableColumn id="11" xr3:uid="{CCB3EB0B-9184-4CE4-A1B4-51771246949B}" name="City"/>
    <tableColumn id="12" xr3:uid="{14556D90-C5EF-4C49-925C-E67EA03E8709}" name="Postal Code"/>
    <tableColumn id="13" xr3:uid="{FB4407C8-0B4C-42A7-83C4-777C7519045C}" name="Product ID"/>
    <tableColumn id="14" xr3:uid="{078393A0-A47E-442F-8D41-246607FD23D6}" name="Category"/>
    <tableColumn id="15" xr3:uid="{502FC73B-BB97-40A6-8B9D-C5F9E2DD8C1B}" name="Sub-Category"/>
    <tableColumn id="16" xr3:uid="{E8D8043A-6D9A-4B70-88D9-7D4A4466B737}" name="Product Name"/>
    <tableColumn id="17" xr3:uid="{948BB2ED-75CC-4845-AAF3-34B0AF7F31A0}" name="Harga" dataDxfId="7"/>
    <tableColumn id="18" xr3:uid="{8E3F6B23-807A-42C5-873C-5EFB9D741E9D}" name="Quantity"/>
    <tableColumn id="19" xr3:uid="{508293CB-FC7E-40E2-890F-213DE70723AE}" name="Revenue" dataDxfId="6">
      <calculatedColumnFormula>Table3[[#This Row],[Harga]]*Table3[[#This Row],[Quantity]]</calculatedColumnFormula>
    </tableColumn>
    <tableColumn id="20" xr3:uid="{F840B3D0-C907-49D9-B6A4-8F0DB8229449}" name="Discount"/>
    <tableColumn id="21" xr3:uid="{FE482C2E-19B2-46FD-8330-3175508E73A6}" name="Total Discount" dataDxfId="5">
      <calculatedColumnFormula>Table3[[#This Row],[Discount]]*Table3[[#This Row],[Revenue]]</calculatedColumnFormula>
    </tableColumn>
    <tableColumn id="22" xr3:uid="{8EE370E9-E7DF-4106-9FF4-8D2D4D156CD1}" name="Profit" dataDxfId="4">
      <calculatedColumnFormula>Table3[[#This Row],[Revenue]]-Table3[[#This Row],[Total Discount]]</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B3621B4-CF1D-4309-8F41-43EDF26013B0}" name="Table2" displayName="Table2" ref="A1:H1730" totalsRowShown="0">
  <autoFilter ref="A1:H1730" xr:uid="{765632BA-1558-4D7B-9784-4E87B4C11D9C}"/>
  <tableColumns count="8">
    <tableColumn id="1" xr3:uid="{139CC9ED-6A71-4B4E-B959-AAAFC8E3BC3B}" name="Id Produk"/>
    <tableColumn id="2" xr3:uid="{48CD6C6E-B89F-4DDD-80B6-EED9F15DBDAE}" name="Kategori"/>
    <tableColumn id="3" xr3:uid="{26D74C7B-E52F-4CD1-9850-42BAAEEBE5FF}" name="Sub-Kategori"/>
    <tableColumn id="4" xr3:uid="{DCADA14C-7B5B-4A14-B042-EADFB1F88809}" name="Nama Produk"/>
    <tableColumn id="5" xr3:uid="{C966639C-27CD-4A2B-81C4-3040BF506845}" name="Harga" dataDxfId="3"/>
    <tableColumn id="6" xr3:uid="{5F0146C0-0321-48BB-A4A4-3D9D8F398AEE}" name="Stok" dataDxfId="2"/>
    <tableColumn id="7" xr3:uid="{AB8E5275-FA4B-43BE-A822-4372B997D90A}" name="Terjual" dataDxfId="1">
      <calculatedColumnFormula>SUMIF(TRANSAKSI!$M:$M,Table2[[#This Row],[Id Produk]],TRANSAKSI!$R:$R)</calculatedColumnFormula>
    </tableColumn>
    <tableColumn id="8" xr3:uid="{0EDF2C2C-F86E-488A-B3E1-75355D8ABD6A}" name="Sisa Stok" dataDxfId="0">
      <calculatedColumnFormula>Table2[[#This Row],[Stok]]-Table2[[#This Row],[Terjual]]</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Slipstream">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6D6DF-D082-446A-9547-0BC0A8216DAB}">
  <sheetPr codeName="Sheet1"/>
  <dimension ref="A2:I40"/>
  <sheetViews>
    <sheetView workbookViewId="0">
      <selection activeCell="C2" sqref="C2"/>
    </sheetView>
  </sheetViews>
  <sheetFormatPr defaultRowHeight="15.5" x14ac:dyDescent="0.35"/>
  <cols>
    <col min="1" max="1" width="23.5" bestFit="1" customWidth="1"/>
    <col min="2" max="3" width="14.33203125" bestFit="1" customWidth="1"/>
    <col min="4" max="4" width="11.75" bestFit="1" customWidth="1"/>
    <col min="5" max="5" width="8.5" bestFit="1" customWidth="1"/>
    <col min="6" max="6" width="23.5" bestFit="1" customWidth="1"/>
    <col min="7" max="7" width="14.1640625" bestFit="1" customWidth="1"/>
    <col min="8" max="8" width="14.08203125" bestFit="1" customWidth="1"/>
    <col min="9" max="9" width="11.33203125" bestFit="1" customWidth="1"/>
    <col min="10" max="10" width="9.83203125" bestFit="1" customWidth="1"/>
    <col min="11" max="11" width="11.4140625" bestFit="1" customWidth="1"/>
    <col min="12" max="12" width="10.33203125" bestFit="1" customWidth="1"/>
    <col min="13" max="13" width="15.33203125" bestFit="1" customWidth="1"/>
    <col min="14" max="14" width="17.08203125" bestFit="1" customWidth="1"/>
    <col min="15" max="15" width="17" bestFit="1" customWidth="1"/>
    <col min="16" max="16" width="15.83203125" bestFit="1" customWidth="1"/>
    <col min="17" max="17" width="15.58203125" bestFit="1" customWidth="1"/>
    <col min="18" max="18" width="13.9140625" bestFit="1" customWidth="1"/>
    <col min="19" max="19" width="8.4140625" bestFit="1" customWidth="1"/>
    <col min="20" max="20" width="7.1640625" bestFit="1" customWidth="1"/>
    <col min="21" max="21" width="12.33203125" bestFit="1" customWidth="1"/>
    <col min="22" max="22" width="24" bestFit="1" customWidth="1"/>
    <col min="23" max="23" width="18.1640625" bestFit="1" customWidth="1"/>
    <col min="24" max="24" width="18.6640625" bestFit="1" customWidth="1"/>
    <col min="25" max="25" width="6" bestFit="1" customWidth="1"/>
    <col min="26" max="26" width="10.9140625" bestFit="1" customWidth="1"/>
    <col min="27" max="27" width="16.9140625" bestFit="1" customWidth="1"/>
    <col min="28" max="28" width="12.58203125" bestFit="1" customWidth="1"/>
    <col min="29" max="29" width="12.5" bestFit="1" customWidth="1"/>
    <col min="30" max="30" width="4.5" bestFit="1" customWidth="1"/>
    <col min="31" max="31" width="13.08203125" bestFit="1" customWidth="1"/>
    <col min="32" max="32" width="14.75" bestFit="1" customWidth="1"/>
    <col min="33" max="33" width="14.6640625" bestFit="1" customWidth="1"/>
    <col min="34" max="34" width="16.25" bestFit="1" customWidth="1"/>
    <col min="35" max="35" width="13.33203125" bestFit="1" customWidth="1"/>
    <col min="36" max="36" width="12.83203125" bestFit="1" customWidth="1"/>
    <col min="37" max="37" width="14.5" bestFit="1" customWidth="1"/>
    <col min="38" max="38" width="13.08203125" bestFit="1" customWidth="1"/>
    <col min="39" max="39" width="10.58203125" bestFit="1" customWidth="1"/>
  </cols>
  <sheetData>
    <row r="2" spans="1:9" x14ac:dyDescent="0.35">
      <c r="G2">
        <f>SUM(G4:G40)</f>
        <v>1134</v>
      </c>
      <c r="H2">
        <f t="shared" ref="H2:I2" si="0">SUM(H4:H40)</f>
        <v>262620000</v>
      </c>
      <c r="I2">
        <f t="shared" si="0"/>
        <v>213853400</v>
      </c>
    </row>
    <row r="3" spans="1:9" x14ac:dyDescent="0.35">
      <c r="A3" s="13" t="s">
        <v>9363</v>
      </c>
      <c r="B3" t="s">
        <v>9365</v>
      </c>
      <c r="C3" t="s">
        <v>9366</v>
      </c>
      <c r="D3" t="s">
        <v>9367</v>
      </c>
      <c r="F3" t="str">
        <f t="shared" ref="F3:F40" si="1">A3</f>
        <v>Row Labels</v>
      </c>
      <c r="G3" t="str">
        <f t="shared" ref="G3:G40" si="2">B3</f>
        <v>Sum of Quantity</v>
      </c>
      <c r="H3" s="6" t="str">
        <f t="shared" ref="H3:H40" si="3">C3</f>
        <v>Sum of Revenue</v>
      </c>
      <c r="I3" s="6" t="str">
        <f t="shared" ref="I3:I40" si="4">D3</f>
        <v>Sum of Profit</v>
      </c>
    </row>
    <row r="4" spans="1:9" x14ac:dyDescent="0.35">
      <c r="A4" s="14" t="s">
        <v>3571</v>
      </c>
      <c r="B4">
        <v>21</v>
      </c>
      <c r="C4">
        <v>372000</v>
      </c>
      <c r="D4">
        <v>307600</v>
      </c>
      <c r="F4" t="str">
        <f t="shared" si="1"/>
        <v>Bali</v>
      </c>
      <c r="G4">
        <f t="shared" si="2"/>
        <v>21</v>
      </c>
      <c r="H4" s="6">
        <f t="shared" si="3"/>
        <v>372000</v>
      </c>
      <c r="I4" s="6">
        <f t="shared" si="4"/>
        <v>307600</v>
      </c>
    </row>
    <row r="5" spans="1:9" x14ac:dyDescent="0.35">
      <c r="A5" s="14" t="s">
        <v>3600</v>
      </c>
      <c r="B5">
        <v>2</v>
      </c>
      <c r="C5">
        <v>126000</v>
      </c>
      <c r="D5">
        <v>126000</v>
      </c>
      <c r="F5" t="str">
        <f t="shared" si="1"/>
        <v>Bangka Belitung</v>
      </c>
      <c r="G5">
        <f t="shared" si="2"/>
        <v>2</v>
      </c>
      <c r="H5" s="6">
        <f t="shared" si="3"/>
        <v>126000</v>
      </c>
      <c r="I5" s="6">
        <f t="shared" si="4"/>
        <v>126000</v>
      </c>
    </row>
    <row r="6" spans="1:9" x14ac:dyDescent="0.35">
      <c r="A6" s="14" t="s">
        <v>3505</v>
      </c>
      <c r="B6">
        <v>7</v>
      </c>
      <c r="C6">
        <v>1322000</v>
      </c>
      <c r="D6">
        <v>1057600</v>
      </c>
      <c r="F6" t="str">
        <f t="shared" si="1"/>
        <v>Banten</v>
      </c>
      <c r="G6">
        <f t="shared" si="2"/>
        <v>7</v>
      </c>
      <c r="H6" s="6">
        <f t="shared" si="3"/>
        <v>1322000</v>
      </c>
      <c r="I6" s="6">
        <f t="shared" si="4"/>
        <v>1057600</v>
      </c>
    </row>
    <row r="7" spans="1:9" x14ac:dyDescent="0.35">
      <c r="A7" s="14" t="s">
        <v>3695</v>
      </c>
      <c r="B7">
        <v>13</v>
      </c>
      <c r="C7">
        <v>7898000</v>
      </c>
      <c r="D7">
        <v>7890000</v>
      </c>
      <c r="F7" t="str">
        <f t="shared" si="1"/>
        <v>Bengkulu</v>
      </c>
      <c r="G7">
        <f t="shared" si="2"/>
        <v>13</v>
      </c>
      <c r="H7" s="6">
        <f t="shared" si="3"/>
        <v>7898000</v>
      </c>
      <c r="I7" s="6">
        <f t="shared" si="4"/>
        <v>7890000</v>
      </c>
    </row>
    <row r="8" spans="1:9" x14ac:dyDescent="0.35">
      <c r="A8" s="14" t="s">
        <v>3628</v>
      </c>
      <c r="B8">
        <v>16</v>
      </c>
      <c r="C8">
        <v>1889000</v>
      </c>
      <c r="D8">
        <v>1889000</v>
      </c>
      <c r="F8" t="str">
        <f t="shared" si="1"/>
        <v>DI Yogyakarta</v>
      </c>
      <c r="G8">
        <f t="shared" si="2"/>
        <v>16</v>
      </c>
      <c r="H8" s="6">
        <f t="shared" si="3"/>
        <v>1889000</v>
      </c>
      <c r="I8" s="6">
        <f t="shared" si="4"/>
        <v>1889000</v>
      </c>
    </row>
    <row r="9" spans="1:9" x14ac:dyDescent="0.35">
      <c r="A9" s="14" t="s">
        <v>3448</v>
      </c>
      <c r="B9">
        <v>18</v>
      </c>
      <c r="C9">
        <v>1201000</v>
      </c>
      <c r="D9">
        <v>805600</v>
      </c>
      <c r="F9" t="str">
        <f t="shared" si="1"/>
        <v>DKI Jakarta</v>
      </c>
      <c r="G9">
        <f t="shared" si="2"/>
        <v>18</v>
      </c>
      <c r="H9" s="6">
        <f t="shared" si="3"/>
        <v>1201000</v>
      </c>
      <c r="I9" s="6">
        <f t="shared" si="4"/>
        <v>805600</v>
      </c>
    </row>
    <row r="10" spans="1:9" x14ac:dyDescent="0.35">
      <c r="A10" s="14" t="s">
        <v>3556</v>
      </c>
      <c r="B10">
        <v>10</v>
      </c>
      <c r="C10">
        <v>270000</v>
      </c>
      <c r="D10">
        <v>216000</v>
      </c>
      <c r="F10" t="str">
        <f t="shared" si="1"/>
        <v>Gorontalo</v>
      </c>
      <c r="G10">
        <f t="shared" si="2"/>
        <v>10</v>
      </c>
      <c r="H10" s="6">
        <f t="shared" si="3"/>
        <v>270000</v>
      </c>
      <c r="I10" s="6">
        <f t="shared" si="4"/>
        <v>216000</v>
      </c>
    </row>
    <row r="11" spans="1:9" x14ac:dyDescent="0.35">
      <c r="A11" s="14" t="s">
        <v>3548</v>
      </c>
      <c r="B11">
        <v>2</v>
      </c>
      <c r="C11">
        <v>8000</v>
      </c>
      <c r="D11">
        <v>8000</v>
      </c>
      <c r="F11" t="str">
        <f t="shared" si="1"/>
        <v>Jambi</v>
      </c>
      <c r="G11">
        <f t="shared" si="2"/>
        <v>2</v>
      </c>
      <c r="H11" s="6">
        <f t="shared" si="3"/>
        <v>8000</v>
      </c>
      <c r="I11" s="6">
        <f t="shared" si="4"/>
        <v>8000</v>
      </c>
    </row>
    <row r="12" spans="1:9" x14ac:dyDescent="0.35">
      <c r="A12" s="14" t="s">
        <v>3509</v>
      </c>
      <c r="B12">
        <v>17</v>
      </c>
      <c r="C12">
        <v>2834000</v>
      </c>
      <c r="D12">
        <v>1972000</v>
      </c>
      <c r="F12" t="str">
        <f t="shared" si="1"/>
        <v>Jawa Barat</v>
      </c>
      <c r="G12">
        <f t="shared" si="2"/>
        <v>17</v>
      </c>
      <c r="H12" s="6">
        <f t="shared" si="3"/>
        <v>2834000</v>
      </c>
      <c r="I12" s="6">
        <f t="shared" si="4"/>
        <v>1972000</v>
      </c>
    </row>
    <row r="13" spans="1:9" x14ac:dyDescent="0.35">
      <c r="A13" s="14" t="s">
        <v>3487</v>
      </c>
      <c r="B13">
        <v>4</v>
      </c>
      <c r="C13">
        <v>94000</v>
      </c>
      <c r="D13">
        <v>94000</v>
      </c>
      <c r="F13" t="str">
        <f t="shared" si="1"/>
        <v>Jawa Tengah</v>
      </c>
      <c r="G13">
        <f t="shared" si="2"/>
        <v>4</v>
      </c>
      <c r="H13" s="6">
        <f t="shared" si="3"/>
        <v>94000</v>
      </c>
      <c r="I13" s="6">
        <f t="shared" si="4"/>
        <v>94000</v>
      </c>
    </row>
    <row r="14" spans="1:9" x14ac:dyDescent="0.35">
      <c r="A14" s="14" t="s">
        <v>3707</v>
      </c>
      <c r="B14">
        <v>13</v>
      </c>
      <c r="C14">
        <v>2398000</v>
      </c>
      <c r="D14">
        <v>2324400</v>
      </c>
      <c r="F14" t="str">
        <f t="shared" si="1"/>
        <v>Jawa Timur</v>
      </c>
      <c r="G14">
        <f t="shared" si="2"/>
        <v>13</v>
      </c>
      <c r="H14" s="6">
        <f t="shared" si="3"/>
        <v>2398000</v>
      </c>
      <c r="I14" s="6">
        <f t="shared" si="4"/>
        <v>2324400</v>
      </c>
    </row>
    <row r="15" spans="1:9" x14ac:dyDescent="0.35">
      <c r="A15" s="14" t="s">
        <v>3568</v>
      </c>
      <c r="B15">
        <v>29</v>
      </c>
      <c r="C15">
        <v>9090000</v>
      </c>
      <c r="D15">
        <v>9076800</v>
      </c>
      <c r="F15" t="str">
        <f t="shared" si="1"/>
        <v>Kalimantan Barat</v>
      </c>
      <c r="G15">
        <f t="shared" si="2"/>
        <v>29</v>
      </c>
      <c r="H15" s="6">
        <f t="shared" si="3"/>
        <v>9090000</v>
      </c>
      <c r="I15" s="6">
        <f t="shared" si="4"/>
        <v>9076800</v>
      </c>
    </row>
    <row r="16" spans="1:9" x14ac:dyDescent="0.35">
      <c r="A16" s="14" t="s">
        <v>3474</v>
      </c>
      <c r="B16">
        <v>3</v>
      </c>
      <c r="C16">
        <v>64000</v>
      </c>
      <c r="D16">
        <v>51200</v>
      </c>
      <c r="F16" t="str">
        <f t="shared" si="1"/>
        <v>Kalimantan Selatan</v>
      </c>
      <c r="G16">
        <f t="shared" si="2"/>
        <v>3</v>
      </c>
      <c r="H16" s="6">
        <f t="shared" si="3"/>
        <v>64000</v>
      </c>
      <c r="I16" s="6">
        <f t="shared" si="4"/>
        <v>51200</v>
      </c>
    </row>
    <row r="17" spans="1:9" x14ac:dyDescent="0.35">
      <c r="A17" s="14" t="s">
        <v>3494</v>
      </c>
      <c r="B17">
        <v>28</v>
      </c>
      <c r="C17">
        <v>6152000</v>
      </c>
      <c r="D17">
        <v>5002800</v>
      </c>
      <c r="F17" t="str">
        <f t="shared" si="1"/>
        <v>Kalimantan Tengah</v>
      </c>
      <c r="G17">
        <f t="shared" si="2"/>
        <v>28</v>
      </c>
      <c r="H17" s="6">
        <f t="shared" si="3"/>
        <v>6152000</v>
      </c>
      <c r="I17" s="6">
        <f t="shared" si="4"/>
        <v>5002800</v>
      </c>
    </row>
    <row r="18" spans="1:9" x14ac:dyDescent="0.35">
      <c r="A18" s="14" t="s">
        <v>3499</v>
      </c>
      <c r="B18">
        <v>21</v>
      </c>
      <c r="C18">
        <v>931000</v>
      </c>
      <c r="D18">
        <v>455300</v>
      </c>
      <c r="F18" t="str">
        <f t="shared" si="1"/>
        <v>Kalimantan Timur</v>
      </c>
      <c r="G18">
        <f t="shared" si="2"/>
        <v>21</v>
      </c>
      <c r="H18" s="6">
        <f t="shared" si="3"/>
        <v>931000</v>
      </c>
      <c r="I18" s="6">
        <f t="shared" si="4"/>
        <v>455300</v>
      </c>
    </row>
    <row r="19" spans="1:9" x14ac:dyDescent="0.35">
      <c r="A19" s="14" t="s">
        <v>3655</v>
      </c>
      <c r="B19">
        <v>22</v>
      </c>
      <c r="C19">
        <v>10462000</v>
      </c>
      <c r="D19">
        <v>2502000</v>
      </c>
      <c r="F19" t="str">
        <f t="shared" si="1"/>
        <v>Kalimantan Utara</v>
      </c>
      <c r="G19">
        <f t="shared" si="2"/>
        <v>22</v>
      </c>
      <c r="H19" s="6">
        <f t="shared" si="3"/>
        <v>10462000</v>
      </c>
      <c r="I19" s="6">
        <f t="shared" si="4"/>
        <v>2502000</v>
      </c>
    </row>
    <row r="20" spans="1:9" x14ac:dyDescent="0.35">
      <c r="A20" s="14" t="s">
        <v>3704</v>
      </c>
      <c r="B20">
        <v>27</v>
      </c>
      <c r="C20">
        <v>9226000</v>
      </c>
      <c r="D20">
        <v>6372800</v>
      </c>
      <c r="F20" t="str">
        <f t="shared" si="1"/>
        <v>Kepulauan Riau</v>
      </c>
      <c r="G20">
        <f t="shared" si="2"/>
        <v>27</v>
      </c>
      <c r="H20" s="6">
        <f t="shared" si="3"/>
        <v>9226000</v>
      </c>
      <c r="I20" s="6">
        <f t="shared" si="4"/>
        <v>6372800</v>
      </c>
    </row>
    <row r="21" spans="1:9" x14ac:dyDescent="0.35">
      <c r="A21" s="14" t="s">
        <v>3561</v>
      </c>
      <c r="B21">
        <v>15</v>
      </c>
      <c r="C21">
        <v>945000</v>
      </c>
      <c r="D21">
        <v>822000</v>
      </c>
      <c r="F21" t="str">
        <f t="shared" si="1"/>
        <v>Lampung</v>
      </c>
      <c r="G21">
        <f t="shared" si="2"/>
        <v>15</v>
      </c>
      <c r="H21" s="6">
        <f t="shared" si="3"/>
        <v>945000</v>
      </c>
      <c r="I21" s="6">
        <f t="shared" si="4"/>
        <v>822000</v>
      </c>
    </row>
    <row r="22" spans="1:9" x14ac:dyDescent="0.35">
      <c r="A22" s="14" t="s">
        <v>3455</v>
      </c>
      <c r="B22">
        <v>22</v>
      </c>
      <c r="C22">
        <v>5828000</v>
      </c>
      <c r="D22">
        <v>4291200</v>
      </c>
      <c r="F22" t="str">
        <f t="shared" si="1"/>
        <v>Maluku</v>
      </c>
      <c r="G22">
        <f t="shared" si="2"/>
        <v>22</v>
      </c>
      <c r="H22" s="6">
        <f t="shared" si="3"/>
        <v>5828000</v>
      </c>
      <c r="I22" s="6">
        <f t="shared" si="4"/>
        <v>4291200</v>
      </c>
    </row>
    <row r="23" spans="1:9" x14ac:dyDescent="0.35">
      <c r="A23" s="14" t="s">
        <v>3477</v>
      </c>
      <c r="B23">
        <v>12</v>
      </c>
      <c r="C23">
        <v>1270000</v>
      </c>
      <c r="D23">
        <v>1256400</v>
      </c>
      <c r="F23" t="str">
        <f t="shared" si="1"/>
        <v>Maluku Utara</v>
      </c>
      <c r="G23">
        <f t="shared" si="2"/>
        <v>12</v>
      </c>
      <c r="H23" s="6">
        <f t="shared" si="3"/>
        <v>1270000</v>
      </c>
      <c r="I23" s="6">
        <f t="shared" si="4"/>
        <v>1256400</v>
      </c>
    </row>
    <row r="24" spans="1:9" x14ac:dyDescent="0.35">
      <c r="A24" s="14" t="s">
        <v>3460</v>
      </c>
      <c r="B24">
        <v>22</v>
      </c>
      <c r="C24">
        <v>1950000</v>
      </c>
      <c r="D24">
        <v>1909200</v>
      </c>
      <c r="F24" t="str">
        <f t="shared" si="1"/>
        <v>Nanggroe Aceh Darussalam</v>
      </c>
      <c r="G24">
        <f t="shared" si="2"/>
        <v>22</v>
      </c>
      <c r="H24" s="6">
        <f t="shared" si="3"/>
        <v>1950000</v>
      </c>
      <c r="I24" s="6">
        <f t="shared" si="4"/>
        <v>1909200</v>
      </c>
    </row>
    <row r="25" spans="1:9" x14ac:dyDescent="0.35">
      <c r="A25" s="14" t="s">
        <v>3465</v>
      </c>
      <c r="B25">
        <v>14</v>
      </c>
      <c r="C25">
        <v>5945000</v>
      </c>
      <c r="D25">
        <v>4664200</v>
      </c>
      <c r="F25" t="str">
        <f t="shared" si="1"/>
        <v>Nusa Tenggara Barat</v>
      </c>
      <c r="G25">
        <f t="shared" si="2"/>
        <v>14</v>
      </c>
      <c r="H25" s="6">
        <f t="shared" si="3"/>
        <v>5945000</v>
      </c>
      <c r="I25" s="6">
        <f t="shared" si="4"/>
        <v>4664200</v>
      </c>
    </row>
    <row r="26" spans="1:9" x14ac:dyDescent="0.35">
      <c r="A26" s="14" t="s">
        <v>3641</v>
      </c>
      <c r="B26">
        <v>6</v>
      </c>
      <c r="C26">
        <v>2415000</v>
      </c>
      <c r="D26">
        <v>2412000</v>
      </c>
      <c r="F26" t="str">
        <f t="shared" si="1"/>
        <v>Nusa Tenggara Timur</v>
      </c>
      <c r="G26">
        <f t="shared" si="2"/>
        <v>6</v>
      </c>
      <c r="H26" s="6">
        <f t="shared" si="3"/>
        <v>2415000</v>
      </c>
      <c r="I26" s="6">
        <f t="shared" si="4"/>
        <v>2412000</v>
      </c>
    </row>
    <row r="27" spans="1:9" x14ac:dyDescent="0.35">
      <c r="A27" s="14" t="s">
        <v>3682</v>
      </c>
      <c r="B27">
        <v>30</v>
      </c>
      <c r="C27">
        <v>4887000</v>
      </c>
      <c r="D27">
        <v>3986400</v>
      </c>
      <c r="F27" t="str">
        <f t="shared" si="1"/>
        <v>Papua</v>
      </c>
      <c r="G27">
        <f t="shared" si="2"/>
        <v>30</v>
      </c>
      <c r="H27" s="6">
        <f t="shared" si="3"/>
        <v>4887000</v>
      </c>
      <c r="I27" s="6">
        <f t="shared" si="4"/>
        <v>3986400</v>
      </c>
    </row>
    <row r="28" spans="1:9" x14ac:dyDescent="0.35">
      <c r="A28" s="14" t="s">
        <v>3580</v>
      </c>
      <c r="B28">
        <v>18</v>
      </c>
      <c r="C28">
        <v>10373000</v>
      </c>
      <c r="D28">
        <v>9206800</v>
      </c>
      <c r="F28" t="str">
        <f t="shared" si="1"/>
        <v>Papua Barat</v>
      </c>
      <c r="G28">
        <f t="shared" si="2"/>
        <v>18</v>
      </c>
      <c r="H28" s="6">
        <f t="shared" si="3"/>
        <v>10373000</v>
      </c>
      <c r="I28" s="6">
        <f t="shared" si="4"/>
        <v>9206800</v>
      </c>
    </row>
    <row r="29" spans="1:9" x14ac:dyDescent="0.35">
      <c r="A29" s="14" t="s">
        <v>3714</v>
      </c>
      <c r="B29">
        <v>17</v>
      </c>
      <c r="C29">
        <v>3019000</v>
      </c>
      <c r="D29">
        <v>3018400</v>
      </c>
      <c r="F29" t="str">
        <f t="shared" si="1"/>
        <v>Papua Pegunungan</v>
      </c>
      <c r="G29">
        <f t="shared" si="2"/>
        <v>17</v>
      </c>
      <c r="H29" s="6">
        <f t="shared" si="3"/>
        <v>3019000</v>
      </c>
      <c r="I29" s="6">
        <f t="shared" si="4"/>
        <v>3018400</v>
      </c>
    </row>
    <row r="30" spans="1:9" x14ac:dyDescent="0.35">
      <c r="A30" s="14" t="s">
        <v>3595</v>
      </c>
      <c r="B30">
        <v>3</v>
      </c>
      <c r="C30">
        <v>315000</v>
      </c>
      <c r="D30">
        <v>252000</v>
      </c>
      <c r="F30" t="str">
        <f t="shared" si="1"/>
        <v>Papua Tengah</v>
      </c>
      <c r="G30">
        <f t="shared" si="2"/>
        <v>3</v>
      </c>
      <c r="H30" s="6">
        <f t="shared" si="3"/>
        <v>315000</v>
      </c>
      <c r="I30" s="6">
        <f t="shared" si="4"/>
        <v>252000</v>
      </c>
    </row>
    <row r="31" spans="1:9" x14ac:dyDescent="0.35">
      <c r="A31" s="14" t="s">
        <v>3909</v>
      </c>
      <c r="B31">
        <v>4</v>
      </c>
      <c r="C31">
        <v>89000</v>
      </c>
      <c r="D31">
        <v>44200</v>
      </c>
      <c r="F31" t="str">
        <f t="shared" si="1"/>
        <v>Riau</v>
      </c>
      <c r="G31">
        <f t="shared" si="2"/>
        <v>4</v>
      </c>
      <c r="H31" s="6">
        <f t="shared" si="3"/>
        <v>89000</v>
      </c>
      <c r="I31" s="6">
        <f t="shared" si="4"/>
        <v>44200</v>
      </c>
    </row>
    <row r="32" spans="1:9" x14ac:dyDescent="0.35">
      <c r="A32" s="14" t="s">
        <v>3666</v>
      </c>
      <c r="B32">
        <v>12</v>
      </c>
      <c r="C32">
        <v>211000</v>
      </c>
      <c r="D32">
        <v>140600</v>
      </c>
      <c r="F32" t="str">
        <f t="shared" si="1"/>
        <v>Sulawesi Barat</v>
      </c>
      <c r="G32">
        <f t="shared" si="2"/>
        <v>12</v>
      </c>
      <c r="H32" s="6">
        <f t="shared" si="3"/>
        <v>211000</v>
      </c>
      <c r="I32" s="6">
        <f t="shared" si="4"/>
        <v>140600</v>
      </c>
    </row>
    <row r="33" spans="1:9" x14ac:dyDescent="0.35">
      <c r="A33" s="14" t="s">
        <v>3483</v>
      </c>
      <c r="B33">
        <v>14</v>
      </c>
      <c r="C33">
        <v>5604000</v>
      </c>
      <c r="D33">
        <v>5577600</v>
      </c>
      <c r="F33" t="str">
        <f t="shared" si="1"/>
        <v>Sulawesi Selatan</v>
      </c>
      <c r="G33">
        <f t="shared" si="2"/>
        <v>14</v>
      </c>
      <c r="H33" s="6">
        <f t="shared" si="3"/>
        <v>5604000</v>
      </c>
      <c r="I33" s="6">
        <f t="shared" si="4"/>
        <v>5577600</v>
      </c>
    </row>
    <row r="34" spans="1:9" x14ac:dyDescent="0.35">
      <c r="A34" s="14" t="s">
        <v>3513</v>
      </c>
      <c r="B34">
        <v>25</v>
      </c>
      <c r="C34">
        <v>1617000</v>
      </c>
      <c r="D34">
        <v>1588200</v>
      </c>
      <c r="F34" t="str">
        <f t="shared" si="1"/>
        <v>Sulawesi Tengah</v>
      </c>
      <c r="G34">
        <f t="shared" si="2"/>
        <v>25</v>
      </c>
      <c r="H34" s="6">
        <f t="shared" si="3"/>
        <v>1617000</v>
      </c>
      <c r="I34" s="6">
        <f t="shared" si="4"/>
        <v>1588200</v>
      </c>
    </row>
    <row r="35" spans="1:9" x14ac:dyDescent="0.35">
      <c r="A35" s="14" t="s">
        <v>3470</v>
      </c>
      <c r="B35">
        <v>12</v>
      </c>
      <c r="C35">
        <v>96000</v>
      </c>
      <c r="D35">
        <v>94800</v>
      </c>
      <c r="F35" t="str">
        <f t="shared" si="1"/>
        <v>Sulawesi Tenggara</v>
      </c>
      <c r="G35">
        <f t="shared" si="2"/>
        <v>12</v>
      </c>
      <c r="H35" s="6">
        <f t="shared" si="3"/>
        <v>96000</v>
      </c>
      <c r="I35" s="6">
        <f t="shared" si="4"/>
        <v>94800</v>
      </c>
    </row>
    <row r="36" spans="1:9" x14ac:dyDescent="0.35">
      <c r="A36" s="14" t="s">
        <v>3542</v>
      </c>
      <c r="B36">
        <v>17</v>
      </c>
      <c r="C36">
        <v>9122000</v>
      </c>
      <c r="D36">
        <v>6328000</v>
      </c>
      <c r="F36" t="str">
        <f t="shared" si="1"/>
        <v>Sulawesi Utara</v>
      </c>
      <c r="G36">
        <f t="shared" si="2"/>
        <v>17</v>
      </c>
      <c r="H36" s="6">
        <f t="shared" si="3"/>
        <v>9122000</v>
      </c>
      <c r="I36" s="6">
        <f t="shared" si="4"/>
        <v>6328000</v>
      </c>
    </row>
    <row r="37" spans="1:9" x14ac:dyDescent="0.35">
      <c r="A37" s="14" t="s">
        <v>3492</v>
      </c>
      <c r="B37">
        <v>28</v>
      </c>
      <c r="C37">
        <v>7699000</v>
      </c>
      <c r="D37">
        <v>7595400</v>
      </c>
      <c r="F37" t="str">
        <f t="shared" si="1"/>
        <v>Sumatra Barat</v>
      </c>
      <c r="G37">
        <f t="shared" si="2"/>
        <v>28</v>
      </c>
      <c r="H37" s="6">
        <f t="shared" si="3"/>
        <v>7699000</v>
      </c>
      <c r="I37" s="6">
        <f t="shared" si="4"/>
        <v>7595400</v>
      </c>
    </row>
    <row r="38" spans="1:9" x14ac:dyDescent="0.35">
      <c r="A38" s="14" t="s">
        <v>3670</v>
      </c>
      <c r="B38">
        <v>17</v>
      </c>
      <c r="C38">
        <v>4409000</v>
      </c>
      <c r="D38">
        <v>4292600</v>
      </c>
      <c r="F38" t="str">
        <f t="shared" si="1"/>
        <v>Sumatra Selatan</v>
      </c>
      <c r="G38">
        <f t="shared" si="2"/>
        <v>17</v>
      </c>
      <c r="H38" s="6">
        <f t="shared" si="3"/>
        <v>4409000</v>
      </c>
      <c r="I38" s="6">
        <f t="shared" si="4"/>
        <v>4292600</v>
      </c>
    </row>
    <row r="39" spans="1:9" x14ac:dyDescent="0.35">
      <c r="A39" s="14" t="s">
        <v>3605</v>
      </c>
      <c r="B39">
        <v>26</v>
      </c>
      <c r="C39">
        <v>11179000</v>
      </c>
      <c r="D39">
        <v>9295600</v>
      </c>
      <c r="F39" t="str">
        <f t="shared" si="1"/>
        <v>Sumatra Utara</v>
      </c>
      <c r="G39">
        <f t="shared" si="2"/>
        <v>26</v>
      </c>
      <c r="H39" s="6">
        <f t="shared" si="3"/>
        <v>11179000</v>
      </c>
      <c r="I39" s="6">
        <f t="shared" si="4"/>
        <v>9295600</v>
      </c>
    </row>
    <row r="40" spans="1:9" x14ac:dyDescent="0.35">
      <c r="A40" s="14" t="s">
        <v>9364</v>
      </c>
      <c r="B40">
        <v>567</v>
      </c>
      <c r="C40">
        <v>131310000</v>
      </c>
      <c r="D40">
        <v>106926700</v>
      </c>
      <c r="F40" t="str">
        <f t="shared" si="1"/>
        <v>Grand Total</v>
      </c>
      <c r="G40">
        <f t="shared" si="2"/>
        <v>567</v>
      </c>
      <c r="H40" s="6">
        <f t="shared" si="3"/>
        <v>131310000</v>
      </c>
      <c r="I40" s="6">
        <f t="shared" si="4"/>
        <v>106926700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EF4B1-649B-44BC-BB92-BA3064B0D25C}">
  <sheetPr codeName="Sheet2"/>
  <dimension ref="A2:G9"/>
  <sheetViews>
    <sheetView workbookViewId="0">
      <selection activeCell="D13" sqref="D13"/>
    </sheetView>
  </sheetViews>
  <sheetFormatPr defaultRowHeight="15.5" x14ac:dyDescent="0.35"/>
  <cols>
    <col min="1" max="1" width="15.4140625" bestFit="1" customWidth="1"/>
    <col min="2" max="2" width="19.9140625" bestFit="1" customWidth="1"/>
    <col min="4" max="4" width="15.4140625" bestFit="1" customWidth="1"/>
    <col min="5" max="5" width="19.6640625" bestFit="1" customWidth="1"/>
  </cols>
  <sheetData>
    <row r="2" spans="1:7" x14ac:dyDescent="0.35">
      <c r="D2" s="2"/>
      <c r="E2" s="18">
        <f>SUM(E4:E8)</f>
        <v>151</v>
      </c>
      <c r="F2" s="2"/>
      <c r="G2" s="2"/>
    </row>
    <row r="3" spans="1:7" x14ac:dyDescent="0.35">
      <c r="A3" s="13" t="s">
        <v>9363</v>
      </c>
      <c r="B3" t="s">
        <v>9368</v>
      </c>
      <c r="D3" s="2" t="str">
        <f t="shared" ref="D3:E8" si="0">A3</f>
        <v>Row Labels</v>
      </c>
      <c r="E3" s="2" t="str">
        <f t="shared" si="0"/>
        <v>Count of Status Barang</v>
      </c>
      <c r="F3" s="2" t="s">
        <v>9370</v>
      </c>
      <c r="G3" s="2" t="s">
        <v>9369</v>
      </c>
    </row>
    <row r="4" spans="1:7" x14ac:dyDescent="0.35">
      <c r="A4" s="14" t="s">
        <v>3462</v>
      </c>
      <c r="B4">
        <v>43</v>
      </c>
      <c r="D4" s="2" t="str">
        <f t="shared" si="0"/>
        <v>Dalam Perjalanan</v>
      </c>
      <c r="E4" s="18">
        <f t="shared" si="0"/>
        <v>43</v>
      </c>
      <c r="F4" s="19">
        <f>E4/$E$2</f>
        <v>0.28476821192052981</v>
      </c>
      <c r="G4" s="20">
        <f>1-F4</f>
        <v>0.71523178807947019</v>
      </c>
    </row>
    <row r="5" spans="1:7" x14ac:dyDescent="0.35">
      <c r="A5" s="14" t="s">
        <v>3554</v>
      </c>
      <c r="B5">
        <v>5</v>
      </c>
      <c r="D5" s="2" t="str">
        <f t="shared" si="0"/>
        <v>Dikembalikan</v>
      </c>
      <c r="E5" s="18">
        <f t="shared" si="0"/>
        <v>5</v>
      </c>
      <c r="F5" s="19">
        <f t="shared" ref="F5:F8" si="1">E5/$E$2</f>
        <v>3.3112582781456956E-2</v>
      </c>
      <c r="G5" s="20">
        <f t="shared" ref="G5:G8" si="2">1-F5</f>
        <v>0.9668874172185431</v>
      </c>
    </row>
    <row r="6" spans="1:7" x14ac:dyDescent="0.35">
      <c r="A6" s="14" t="s">
        <v>3451</v>
      </c>
      <c r="B6">
        <v>89</v>
      </c>
      <c r="D6" s="2" t="str">
        <f t="shared" si="0"/>
        <v>Diterima</v>
      </c>
      <c r="E6" s="18">
        <f t="shared" si="0"/>
        <v>89</v>
      </c>
      <c r="F6" s="19">
        <f t="shared" si="1"/>
        <v>0.58940397350993379</v>
      </c>
      <c r="G6" s="20">
        <f t="shared" si="2"/>
        <v>0.41059602649006621</v>
      </c>
    </row>
    <row r="7" spans="1:7" x14ac:dyDescent="0.35">
      <c r="A7" s="14" t="s">
        <v>3532</v>
      </c>
      <c r="B7">
        <v>5</v>
      </c>
      <c r="D7" s="2" t="str">
        <f t="shared" si="0"/>
        <v>Hilang</v>
      </c>
      <c r="E7" s="18">
        <f t="shared" si="0"/>
        <v>5</v>
      </c>
      <c r="F7" s="19">
        <f t="shared" si="1"/>
        <v>3.3112582781456956E-2</v>
      </c>
      <c r="G7" s="20">
        <f t="shared" si="2"/>
        <v>0.9668874172185431</v>
      </c>
    </row>
    <row r="8" spans="1:7" x14ac:dyDescent="0.35">
      <c r="A8" s="14" t="s">
        <v>3501</v>
      </c>
      <c r="B8">
        <v>9</v>
      </c>
      <c r="D8" s="2" t="str">
        <f t="shared" si="0"/>
        <v>Rusak</v>
      </c>
      <c r="E8" s="18">
        <f t="shared" si="0"/>
        <v>9</v>
      </c>
      <c r="F8" s="19">
        <f t="shared" si="1"/>
        <v>5.9602649006622516E-2</v>
      </c>
      <c r="G8" s="20">
        <f t="shared" si="2"/>
        <v>0.94039735099337751</v>
      </c>
    </row>
    <row r="9" spans="1:7" x14ac:dyDescent="0.35">
      <c r="A9" s="14" t="s">
        <v>9364</v>
      </c>
      <c r="B9">
        <v>151</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08857-CA87-403B-8570-FE5B6797FE16}">
  <sheetPr codeName="Sheet3"/>
  <dimension ref="A2:F9"/>
  <sheetViews>
    <sheetView workbookViewId="0">
      <selection activeCell="B17" sqref="B17"/>
    </sheetView>
  </sheetViews>
  <sheetFormatPr defaultRowHeight="15.5" x14ac:dyDescent="0.35"/>
  <cols>
    <col min="1" max="1" width="12.5" bestFit="1" customWidth="1"/>
    <col min="2" max="2" width="22.08203125" bestFit="1" customWidth="1"/>
    <col min="4" max="4" width="12.5" bestFit="1" customWidth="1"/>
    <col min="5" max="5" width="21.6640625" bestFit="1" customWidth="1"/>
  </cols>
  <sheetData>
    <row r="2" spans="1:6" x14ac:dyDescent="0.35">
      <c r="E2">
        <f>SUM(E4:E8)</f>
        <v>151</v>
      </c>
    </row>
    <row r="3" spans="1:6" x14ac:dyDescent="0.35">
      <c r="A3" s="13" t="s">
        <v>9363</v>
      </c>
      <c r="B3" t="s">
        <v>9371</v>
      </c>
      <c r="D3" t="str">
        <f t="shared" ref="D3:E8" si="0">A3</f>
        <v>Row Labels</v>
      </c>
      <c r="E3" s="3" t="str">
        <f t="shared" si="0"/>
        <v>Count of Jasa Pengiriman</v>
      </c>
      <c r="F3" s="3" t="s">
        <v>9370</v>
      </c>
    </row>
    <row r="4" spans="1:6" x14ac:dyDescent="0.35">
      <c r="A4" s="14" t="s">
        <v>3452</v>
      </c>
      <c r="B4">
        <v>53</v>
      </c>
      <c r="D4" t="str">
        <f t="shared" si="0"/>
        <v>J&amp;T Express</v>
      </c>
      <c r="E4" s="15">
        <f t="shared" si="0"/>
        <v>53</v>
      </c>
      <c r="F4" s="16">
        <f>E4/$E$2</f>
        <v>0.35099337748344372</v>
      </c>
    </row>
    <row r="5" spans="1:6" x14ac:dyDescent="0.35">
      <c r="A5" s="14" t="s">
        <v>3485</v>
      </c>
      <c r="B5">
        <v>32</v>
      </c>
      <c r="D5" t="str">
        <f t="shared" si="0"/>
        <v>JNE</v>
      </c>
      <c r="E5" s="15">
        <f t="shared" si="0"/>
        <v>32</v>
      </c>
      <c r="F5" s="16">
        <f t="shared" ref="F5:F8" si="1">E5/$E$2</f>
        <v>0.2119205298013245</v>
      </c>
    </row>
    <row r="6" spans="1:6" x14ac:dyDescent="0.35">
      <c r="A6" s="14" t="s">
        <v>3496</v>
      </c>
      <c r="B6">
        <v>7</v>
      </c>
      <c r="D6" t="str">
        <f t="shared" si="0"/>
        <v>POS Indonesia</v>
      </c>
      <c r="E6" s="15">
        <f t="shared" si="0"/>
        <v>7</v>
      </c>
      <c r="F6" s="16">
        <f t="shared" si="1"/>
        <v>4.6357615894039736E-2</v>
      </c>
    </row>
    <row r="7" spans="1:6" x14ac:dyDescent="0.35">
      <c r="A7" s="14" t="s">
        <v>3538</v>
      </c>
      <c r="B7">
        <v>23</v>
      </c>
      <c r="D7" t="str">
        <f t="shared" si="0"/>
        <v>Si Cepat</v>
      </c>
      <c r="E7" s="15">
        <f t="shared" si="0"/>
        <v>23</v>
      </c>
      <c r="F7" s="16">
        <f t="shared" si="1"/>
        <v>0.15231788079470199</v>
      </c>
    </row>
    <row r="8" spans="1:6" x14ac:dyDescent="0.35">
      <c r="A8" s="14" t="s">
        <v>3457</v>
      </c>
      <c r="B8">
        <v>36</v>
      </c>
      <c r="D8" t="str">
        <f t="shared" si="0"/>
        <v>TIKI</v>
      </c>
      <c r="E8" s="15">
        <f t="shared" si="0"/>
        <v>36</v>
      </c>
      <c r="F8" s="16">
        <f t="shared" si="1"/>
        <v>0.23841059602649006</v>
      </c>
    </row>
    <row r="9" spans="1:6" x14ac:dyDescent="0.35">
      <c r="A9" s="14" t="s">
        <v>9364</v>
      </c>
      <c r="B9">
        <v>151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411D2-EA25-4BE3-961E-E55362197542}">
  <sheetPr codeName="Sheet5"/>
  <dimension ref="A3:K7"/>
  <sheetViews>
    <sheetView topLeftCell="C1" workbookViewId="0">
      <selection activeCell="F4" sqref="F4"/>
    </sheetView>
  </sheetViews>
  <sheetFormatPr defaultRowHeight="15.5" x14ac:dyDescent="0.35"/>
  <cols>
    <col min="1" max="1" width="12.25" bestFit="1" customWidth="1"/>
    <col min="2" max="2" width="14.33203125" bestFit="1" customWidth="1"/>
    <col min="3" max="3" width="11.75" bestFit="1" customWidth="1"/>
    <col min="5" max="5" width="10.9140625" bestFit="1" customWidth="1"/>
    <col min="6" max="6" width="14.08203125" bestFit="1" customWidth="1"/>
    <col min="7" max="7" width="12.25" bestFit="1" customWidth="1"/>
    <col min="8" max="8" width="13.9140625" bestFit="1" customWidth="1"/>
    <col min="10" max="10" width="11.1640625" bestFit="1" customWidth="1"/>
  </cols>
  <sheetData>
    <row r="3" spans="1:11" x14ac:dyDescent="0.35">
      <c r="A3" s="13" t="s">
        <v>9363</v>
      </c>
      <c r="B3" t="s">
        <v>9366</v>
      </c>
      <c r="C3" t="s">
        <v>9367</v>
      </c>
      <c r="E3" s="3" t="str">
        <f t="shared" ref="E3:G6" si="0">A3</f>
        <v>Row Labels</v>
      </c>
      <c r="F3" s="3" t="str">
        <f t="shared" si="0"/>
        <v>Sum of Revenue</v>
      </c>
      <c r="G3" s="3" t="str">
        <f t="shared" si="0"/>
        <v>Sum of Profit</v>
      </c>
      <c r="H3" s="3" t="s">
        <v>9372</v>
      </c>
      <c r="I3" s="3" t="s">
        <v>9373</v>
      </c>
      <c r="J3" s="3" t="s">
        <v>9374</v>
      </c>
      <c r="K3" s="3" t="s">
        <v>9369</v>
      </c>
    </row>
    <row r="4" spans="1:11" x14ac:dyDescent="0.35">
      <c r="A4" s="14" t="s">
        <v>3449</v>
      </c>
      <c r="B4">
        <v>84926000</v>
      </c>
      <c r="C4">
        <v>66059600</v>
      </c>
      <c r="E4" s="3" t="str">
        <f t="shared" si="0"/>
        <v>Consumer</v>
      </c>
      <c r="F4" s="15">
        <f t="shared" si="0"/>
        <v>84926000</v>
      </c>
      <c r="G4" s="15">
        <f t="shared" si="0"/>
        <v>66059600</v>
      </c>
      <c r="H4" s="16">
        <f>F4/SUM($F$4:$F$6)</f>
        <v>0.64675957657451832</v>
      </c>
      <c r="I4" s="17">
        <f>1-H4</f>
        <v>0.35324042342548168</v>
      </c>
      <c r="J4" s="16">
        <f>G4/SUM($G$4:$G$6)</f>
        <v>0.6178026629457376</v>
      </c>
      <c r="K4" s="17">
        <f>1-J4</f>
        <v>0.3821973370542624</v>
      </c>
    </row>
    <row r="5" spans="1:11" x14ac:dyDescent="0.35">
      <c r="A5" s="14" t="s">
        <v>3466</v>
      </c>
      <c r="B5">
        <v>21474000</v>
      </c>
      <c r="C5">
        <v>18103700</v>
      </c>
      <c r="E5" s="3" t="str">
        <f t="shared" si="0"/>
        <v>Corporate</v>
      </c>
      <c r="F5" s="15">
        <f t="shared" si="0"/>
        <v>21474000</v>
      </c>
      <c r="G5" s="15">
        <f t="shared" si="0"/>
        <v>18103700</v>
      </c>
      <c r="H5" s="16">
        <f t="shared" ref="H5:H6" si="1">F5/SUM($F$4:$F$6)</f>
        <v>0.16353666895133653</v>
      </c>
      <c r="I5" s="17">
        <f t="shared" ref="I5:I6" si="2">1-H5</f>
        <v>0.83646333104866344</v>
      </c>
      <c r="J5" s="16">
        <f t="shared" ref="J5:J6" si="3">G5/SUM($G$4:$G$6)</f>
        <v>0.16930944282391583</v>
      </c>
      <c r="K5" s="17">
        <f t="shared" ref="K5:K6" si="4">1-J5</f>
        <v>0.8306905571760842</v>
      </c>
    </row>
    <row r="6" spans="1:11" x14ac:dyDescent="0.35">
      <c r="A6" s="14" t="s">
        <v>3488</v>
      </c>
      <c r="B6">
        <v>24910000</v>
      </c>
      <c r="C6">
        <v>22763400</v>
      </c>
      <c r="E6" s="3" t="str">
        <f t="shared" si="0"/>
        <v>Home Office</v>
      </c>
      <c r="F6" s="15">
        <f t="shared" si="0"/>
        <v>24910000</v>
      </c>
      <c r="G6" s="15">
        <f t="shared" si="0"/>
        <v>22763400</v>
      </c>
      <c r="H6" s="16">
        <f t="shared" si="1"/>
        <v>0.18970375447414514</v>
      </c>
      <c r="I6" s="17">
        <f t="shared" si="2"/>
        <v>0.81029624552585489</v>
      </c>
      <c r="J6" s="16">
        <f t="shared" si="3"/>
        <v>0.2128878942303466</v>
      </c>
      <c r="K6" s="17">
        <f t="shared" si="4"/>
        <v>0.7871121057696534</v>
      </c>
    </row>
    <row r="7" spans="1:11" x14ac:dyDescent="0.35">
      <c r="A7" s="14" t="s">
        <v>9364</v>
      </c>
      <c r="B7">
        <v>131310000</v>
      </c>
      <c r="C7">
        <v>106926700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D3332-47D4-4B32-95AD-312B8EE8D5FF}">
  <sheetPr codeName="Sheet6"/>
  <dimension ref="A2:J7"/>
  <sheetViews>
    <sheetView topLeftCell="D1" workbookViewId="0">
      <selection activeCell="J4" activeCellId="1" sqref="F4:F6 J4:J6"/>
    </sheetView>
  </sheetViews>
  <sheetFormatPr defaultRowHeight="15.5" x14ac:dyDescent="0.35"/>
  <cols>
    <col min="1" max="1" width="13" bestFit="1" customWidth="1"/>
    <col min="2" max="2" width="11.75" bestFit="1" customWidth="1"/>
    <col min="3" max="3" width="14.33203125" bestFit="1" customWidth="1"/>
    <col min="4" max="4" width="19.1640625" bestFit="1" customWidth="1"/>
    <col min="6" max="6" width="13" bestFit="1" customWidth="1"/>
    <col min="7" max="7" width="12.25" bestFit="1" customWidth="1"/>
    <col min="8" max="8" width="14.1640625" bestFit="1" customWidth="1"/>
    <col min="9" max="9" width="19" bestFit="1" customWidth="1"/>
    <col min="10" max="10" width="10" bestFit="1" customWidth="1"/>
  </cols>
  <sheetData>
    <row r="2" spans="1:10" x14ac:dyDescent="0.35">
      <c r="G2" s="21">
        <f>SUM(G4:G6)</f>
        <v>106926700</v>
      </c>
      <c r="H2" s="21">
        <f>SUM(H4:H6)</f>
        <v>131310000</v>
      </c>
    </row>
    <row r="3" spans="1:10" x14ac:dyDescent="0.35">
      <c r="A3" s="13" t="s">
        <v>9363</v>
      </c>
      <c r="B3" t="s">
        <v>9367</v>
      </c>
      <c r="C3" t="s">
        <v>9366</v>
      </c>
      <c r="D3" t="s">
        <v>9375</v>
      </c>
      <c r="F3" s="3" t="str">
        <f t="shared" ref="F3:I6" si="0">A3</f>
        <v>Row Labels</v>
      </c>
      <c r="G3" s="3" t="str">
        <f t="shared" si="0"/>
        <v>Sum of Profit</v>
      </c>
      <c r="H3" s="3" t="str">
        <f t="shared" si="0"/>
        <v>Sum of Revenue</v>
      </c>
      <c r="I3" s="3" t="str">
        <f t="shared" si="0"/>
        <v>Sum of Total Discount</v>
      </c>
      <c r="J3" t="s">
        <v>9376</v>
      </c>
    </row>
    <row r="4" spans="1:10" x14ac:dyDescent="0.35">
      <c r="A4" s="14" t="s">
        <v>9</v>
      </c>
      <c r="B4">
        <v>16784400</v>
      </c>
      <c r="C4">
        <v>19198000</v>
      </c>
      <c r="D4">
        <v>2413600</v>
      </c>
      <c r="F4" s="3" t="str">
        <f t="shared" si="0"/>
        <v>Furniture</v>
      </c>
      <c r="G4" s="15">
        <f t="shared" si="0"/>
        <v>16784400</v>
      </c>
      <c r="H4" s="15">
        <f t="shared" si="0"/>
        <v>19198000</v>
      </c>
      <c r="I4" s="15">
        <f t="shared" si="0"/>
        <v>2413600</v>
      </c>
      <c r="J4" s="16">
        <f>I4/SUM($I$4:$I$6)</f>
        <v>9.8985781251922422E-2</v>
      </c>
    </row>
    <row r="5" spans="1:10" x14ac:dyDescent="0.35">
      <c r="A5" s="14" t="s">
        <v>13</v>
      </c>
      <c r="B5">
        <v>44436300</v>
      </c>
      <c r="C5">
        <v>56911000</v>
      </c>
      <c r="D5">
        <v>12474700</v>
      </c>
      <c r="F5" s="3" t="str">
        <f t="shared" si="0"/>
        <v>Office Supplies</v>
      </c>
      <c r="G5" s="15">
        <f t="shared" si="0"/>
        <v>44436300</v>
      </c>
      <c r="H5" s="15">
        <f t="shared" si="0"/>
        <v>56911000</v>
      </c>
      <c r="I5" s="15">
        <f t="shared" si="0"/>
        <v>12474700</v>
      </c>
      <c r="J5" s="16">
        <f t="shared" ref="J5:J6" si="1">I5/SUM($I$4:$I$6)</f>
        <v>0.51160835489863965</v>
      </c>
    </row>
    <row r="6" spans="1:10" x14ac:dyDescent="0.35">
      <c r="A6" s="14" t="s">
        <v>51</v>
      </c>
      <c r="B6">
        <v>45706000</v>
      </c>
      <c r="C6">
        <v>55201000</v>
      </c>
      <c r="D6">
        <v>9495000</v>
      </c>
      <c r="F6" s="3" t="str">
        <f t="shared" si="0"/>
        <v>Technology</v>
      </c>
      <c r="G6" s="15">
        <f t="shared" si="0"/>
        <v>45706000</v>
      </c>
      <c r="H6" s="15">
        <f t="shared" si="0"/>
        <v>55201000</v>
      </c>
      <c r="I6" s="15">
        <f t="shared" si="0"/>
        <v>9495000</v>
      </c>
      <c r="J6" s="16">
        <f t="shared" si="1"/>
        <v>0.38940586384943793</v>
      </c>
    </row>
    <row r="7" spans="1:10" x14ac:dyDescent="0.35">
      <c r="A7" s="14" t="s">
        <v>9364</v>
      </c>
      <c r="B7">
        <v>106926700</v>
      </c>
      <c r="C7">
        <v>131310000</v>
      </c>
      <c r="D7">
        <v>24383300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9C852-16A6-45AD-949D-E872775B0F01}">
  <sheetPr codeName="Sheet7"/>
  <dimension ref="A3:B5"/>
  <sheetViews>
    <sheetView zoomScale="103" workbookViewId="0">
      <selection activeCell="A3" sqref="A3:B15"/>
    </sheetView>
  </sheetViews>
  <sheetFormatPr defaultRowHeight="15.5" x14ac:dyDescent="0.35"/>
  <cols>
    <col min="1" max="1" width="12.4140625" bestFit="1" customWidth="1"/>
    <col min="2" max="2" width="14.6640625" bestFit="1" customWidth="1"/>
    <col min="4" max="4" width="12.4140625" bestFit="1" customWidth="1"/>
    <col min="5" max="5" width="14.6640625" bestFit="1" customWidth="1"/>
  </cols>
  <sheetData>
    <row r="3" spans="1:2" x14ac:dyDescent="0.35">
      <c r="A3" s="13" t="s">
        <v>9363</v>
      </c>
      <c r="B3" t="s">
        <v>9366</v>
      </c>
    </row>
    <row r="4" spans="1:2" x14ac:dyDescent="0.35">
      <c r="A4" s="14" t="s">
        <v>3468</v>
      </c>
      <c r="B4">
        <v>131310000</v>
      </c>
    </row>
    <row r="5" spans="1:2" x14ac:dyDescent="0.35">
      <c r="A5" s="14" t="s">
        <v>9364</v>
      </c>
      <c r="B5">
        <v>131310000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3EFEF-C7F1-4893-9C4B-08F1E0D726BC}">
  <sheetPr codeName="Sheet8"/>
  <dimension ref="A3:B31"/>
  <sheetViews>
    <sheetView workbookViewId="0">
      <selection activeCell="A4" sqref="A4:B15"/>
    </sheetView>
  </sheetViews>
  <sheetFormatPr defaultRowHeight="15.5" x14ac:dyDescent="0.35"/>
  <cols>
    <col min="1" max="1" width="12.25" bestFit="1" customWidth="1"/>
    <col min="2" max="2" width="14.33203125" bestFit="1" customWidth="1"/>
  </cols>
  <sheetData>
    <row r="3" spans="1:2" x14ac:dyDescent="0.35">
      <c r="A3" s="13" t="s">
        <v>9363</v>
      </c>
      <c r="B3" t="s">
        <v>9366</v>
      </c>
    </row>
    <row r="4" spans="1:2" x14ac:dyDescent="0.35">
      <c r="A4" s="14" t="s">
        <v>3463</v>
      </c>
      <c r="B4">
        <v>19718000</v>
      </c>
    </row>
    <row r="5" spans="1:2" x14ac:dyDescent="0.35">
      <c r="A5" s="14" t="s">
        <v>3458</v>
      </c>
      <c r="B5">
        <v>8249000</v>
      </c>
    </row>
    <row r="6" spans="1:2" x14ac:dyDescent="0.35">
      <c r="A6" s="14" t="s">
        <v>3511</v>
      </c>
      <c r="B6">
        <v>83640000</v>
      </c>
    </row>
    <row r="7" spans="1:2" x14ac:dyDescent="0.35">
      <c r="A7" s="14" t="s">
        <v>3529</v>
      </c>
      <c r="B7">
        <v>58741000</v>
      </c>
    </row>
    <row r="8" spans="1:2" x14ac:dyDescent="0.35">
      <c r="A8" s="14" t="s">
        <v>3453</v>
      </c>
      <c r="B8">
        <v>80919000</v>
      </c>
    </row>
    <row r="9" spans="1:2" x14ac:dyDescent="0.35">
      <c r="A9" s="14" t="s">
        <v>3497</v>
      </c>
      <c r="B9">
        <v>49951000</v>
      </c>
    </row>
    <row r="10" spans="1:2" x14ac:dyDescent="0.35">
      <c r="A10" s="14" t="s">
        <v>3507</v>
      </c>
      <c r="B10">
        <v>56781000</v>
      </c>
    </row>
    <row r="11" spans="1:2" x14ac:dyDescent="0.35">
      <c r="A11" s="14" t="s">
        <v>3481</v>
      </c>
      <c r="B11">
        <v>66982000</v>
      </c>
    </row>
    <row r="12" spans="1:2" x14ac:dyDescent="0.35">
      <c r="A12" s="14" t="s">
        <v>3472</v>
      </c>
      <c r="B12">
        <v>76155000</v>
      </c>
    </row>
    <row r="13" spans="1:2" x14ac:dyDescent="0.35">
      <c r="A13" s="14" t="s">
        <v>3517</v>
      </c>
      <c r="B13">
        <v>71238000</v>
      </c>
    </row>
    <row r="14" spans="1:2" x14ac:dyDescent="0.35">
      <c r="A14" s="14" t="s">
        <v>3468</v>
      </c>
      <c r="B14">
        <v>131310000</v>
      </c>
    </row>
    <row r="15" spans="1:2" x14ac:dyDescent="0.35">
      <c r="A15" s="14" t="s">
        <v>3490</v>
      </c>
      <c r="B15">
        <v>171342000</v>
      </c>
    </row>
    <row r="16" spans="1:2" x14ac:dyDescent="0.35">
      <c r="A16" s="14" t="s">
        <v>9364</v>
      </c>
      <c r="B16">
        <v>875026000</v>
      </c>
    </row>
    <row r="18" spans="1:2" x14ac:dyDescent="0.35">
      <c r="A18" s="13" t="s">
        <v>9363</v>
      </c>
      <c r="B18" t="s">
        <v>9367</v>
      </c>
    </row>
    <row r="19" spans="1:2" x14ac:dyDescent="0.35">
      <c r="A19" s="14" t="s">
        <v>3463</v>
      </c>
      <c r="B19">
        <v>141181700</v>
      </c>
    </row>
    <row r="20" spans="1:2" x14ac:dyDescent="0.35">
      <c r="A20" s="14" t="s">
        <v>3458</v>
      </c>
      <c r="B20">
        <v>138755800</v>
      </c>
    </row>
    <row r="21" spans="1:2" x14ac:dyDescent="0.35">
      <c r="A21" s="14" t="s">
        <v>3511</v>
      </c>
      <c r="B21">
        <v>245864060</v>
      </c>
    </row>
    <row r="22" spans="1:2" x14ac:dyDescent="0.35">
      <c r="A22" s="14" t="s">
        <v>3529</v>
      </c>
      <c r="B22">
        <v>275937900</v>
      </c>
    </row>
    <row r="23" spans="1:2" x14ac:dyDescent="0.35">
      <c r="A23" s="14" t="s">
        <v>3453</v>
      </c>
      <c r="B23">
        <v>332983680</v>
      </c>
    </row>
    <row r="24" spans="1:2" x14ac:dyDescent="0.35">
      <c r="A24" s="14" t="s">
        <v>3497</v>
      </c>
      <c r="B24">
        <v>295312650</v>
      </c>
    </row>
    <row r="25" spans="1:2" x14ac:dyDescent="0.35">
      <c r="A25" s="14" t="s">
        <v>3507</v>
      </c>
      <c r="B25">
        <v>205618000</v>
      </c>
    </row>
    <row r="26" spans="1:2" x14ac:dyDescent="0.35">
      <c r="A26" s="14" t="s">
        <v>3481</v>
      </c>
      <c r="B26">
        <v>319657650</v>
      </c>
    </row>
    <row r="27" spans="1:2" x14ac:dyDescent="0.35">
      <c r="A27" s="14" t="s">
        <v>3472</v>
      </c>
      <c r="B27">
        <v>351524270</v>
      </c>
    </row>
    <row r="28" spans="1:2" x14ac:dyDescent="0.35">
      <c r="A28" s="14" t="s">
        <v>3517</v>
      </c>
      <c r="B28">
        <v>334349300</v>
      </c>
    </row>
    <row r="29" spans="1:2" x14ac:dyDescent="0.35">
      <c r="A29" s="14" t="s">
        <v>3468</v>
      </c>
      <c r="B29">
        <v>566886300</v>
      </c>
    </row>
    <row r="30" spans="1:2" x14ac:dyDescent="0.35">
      <c r="A30" s="14" t="s">
        <v>3490</v>
      </c>
      <c r="B30">
        <v>574627900</v>
      </c>
    </row>
    <row r="31" spans="1:2" x14ac:dyDescent="0.35">
      <c r="A31" s="14" t="s">
        <v>9364</v>
      </c>
      <c r="B31">
        <v>3782699210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04CFB-690C-4741-B54C-7DB28DB126D3}">
  <sheetPr codeName="Sheet9"/>
  <dimension ref="A1:X5010"/>
  <sheetViews>
    <sheetView showGridLines="0" topLeftCell="A2" workbookViewId="0">
      <selection activeCell="D9" sqref="D9"/>
    </sheetView>
  </sheetViews>
  <sheetFormatPr defaultColWidth="11" defaultRowHeight="15.5" x14ac:dyDescent="0.35"/>
  <cols>
    <col min="1" max="1" width="8.75" customWidth="1"/>
    <col min="2" max="2" width="18.08203125" customWidth="1"/>
    <col min="3" max="3" width="12.25" customWidth="1"/>
    <col min="4" max="6" width="10.33203125" customWidth="1"/>
    <col min="7" max="7" width="16.33203125" bestFit="1" customWidth="1"/>
    <col min="8" max="8" width="15.33203125" bestFit="1" customWidth="1"/>
    <col min="9" max="9" width="20.58203125" bestFit="1" customWidth="1"/>
    <col min="10" max="10" width="11.08203125" bestFit="1" customWidth="1"/>
    <col min="11" max="11" width="23.75" bestFit="1" customWidth="1"/>
    <col min="12" max="12" width="12.75" customWidth="1"/>
    <col min="13" max="13" width="16.25" bestFit="1" customWidth="1"/>
    <col min="14" max="14" width="14.83203125" customWidth="1"/>
    <col min="15" max="15" width="14.25" customWidth="1"/>
    <col min="16" max="16" width="64.33203125" customWidth="1"/>
    <col min="17" max="17" width="15.83203125" bestFit="1" customWidth="1"/>
    <col min="18" max="18" width="7.9140625" customWidth="1"/>
    <col min="19" max="19" width="14.33203125" bestFit="1" customWidth="1"/>
    <col min="20" max="20" width="10.25" customWidth="1"/>
    <col min="21" max="21" width="15.08203125" customWidth="1"/>
    <col min="22" max="22" width="14.33203125" bestFit="1" customWidth="1"/>
    <col min="24" max="24" width="15.83203125" bestFit="1" customWidth="1"/>
  </cols>
  <sheetData>
    <row r="1" spans="1:24" x14ac:dyDescent="0.35">
      <c r="A1" s="12" t="s">
        <v>9362</v>
      </c>
      <c r="B1" s="10" t="s">
        <v>9361</v>
      </c>
      <c r="C1" s="10" t="s">
        <v>9360</v>
      </c>
      <c r="D1" s="10" t="s">
        <v>9359</v>
      </c>
      <c r="E1" s="10" t="s">
        <v>9358</v>
      </c>
      <c r="F1" s="11" t="s">
        <v>9357</v>
      </c>
      <c r="G1" s="10" t="s">
        <v>9356</v>
      </c>
      <c r="H1" s="10" t="s">
        <v>9355</v>
      </c>
      <c r="I1" s="10" t="s">
        <v>9354</v>
      </c>
      <c r="J1" s="10" t="s">
        <v>9353</v>
      </c>
      <c r="K1" s="10" t="s">
        <v>9352</v>
      </c>
      <c r="L1" s="10" t="s">
        <v>9351</v>
      </c>
      <c r="M1" s="10" t="s">
        <v>9350</v>
      </c>
      <c r="N1" s="10" t="s">
        <v>9349</v>
      </c>
      <c r="O1" s="10" t="s">
        <v>9348</v>
      </c>
      <c r="P1" s="10" t="s">
        <v>9347</v>
      </c>
      <c r="Q1" s="10" t="s">
        <v>4</v>
      </c>
      <c r="R1" s="10" t="s">
        <v>9346</v>
      </c>
      <c r="S1" s="10" t="s">
        <v>9345</v>
      </c>
      <c r="T1" s="10" t="s">
        <v>9344</v>
      </c>
      <c r="U1" s="10" t="s">
        <v>9343</v>
      </c>
      <c r="V1" s="9" t="s">
        <v>9342</v>
      </c>
    </row>
    <row r="2" spans="1:24" x14ac:dyDescent="0.35">
      <c r="A2">
        <v>1</v>
      </c>
      <c r="B2" t="s">
        <v>9341</v>
      </c>
      <c r="C2" s="8">
        <v>42682</v>
      </c>
      <c r="D2" s="6">
        <v>2016</v>
      </c>
      <c r="E2" s="8" t="s">
        <v>3468</v>
      </c>
      <c r="F2" s="7">
        <v>8</v>
      </c>
      <c r="G2" t="s">
        <v>3538</v>
      </c>
      <c r="H2" t="s">
        <v>3451</v>
      </c>
      <c r="I2" t="s">
        <v>5805</v>
      </c>
      <c r="J2" t="s">
        <v>3449</v>
      </c>
      <c r="K2" t="s">
        <v>3499</v>
      </c>
      <c r="L2">
        <v>42420</v>
      </c>
      <c r="M2" t="s">
        <v>8</v>
      </c>
      <c r="N2" t="s">
        <v>9</v>
      </c>
      <c r="O2" t="s">
        <v>10</v>
      </c>
      <c r="P2" t="s">
        <v>11</v>
      </c>
      <c r="Q2" s="4">
        <v>262000</v>
      </c>
      <c r="R2">
        <v>2</v>
      </c>
      <c r="S2" s="4">
        <f>Table3[[#This Row],[Harga]]*Table3[[#This Row],[Quantity]]</f>
        <v>524000</v>
      </c>
      <c r="T2">
        <v>0</v>
      </c>
      <c r="U2" s="4">
        <f>Table3[[#This Row],[Discount]]*Table3[[#This Row],[Revenue]]</f>
        <v>0</v>
      </c>
      <c r="V2" s="4">
        <f>Table3[[#This Row],[Revenue]]-Table3[[#This Row],[Total Discount]]</f>
        <v>524000</v>
      </c>
      <c r="W2" s="6"/>
      <c r="X2" s="5"/>
    </row>
    <row r="3" spans="1:24" x14ac:dyDescent="0.35">
      <c r="A3">
        <v>2</v>
      </c>
      <c r="B3" t="s">
        <v>9340</v>
      </c>
      <c r="C3" s="8">
        <v>42533</v>
      </c>
      <c r="D3" s="6">
        <v>2016</v>
      </c>
      <c r="E3" s="8" t="s">
        <v>3497</v>
      </c>
      <c r="F3" s="7">
        <v>12</v>
      </c>
      <c r="G3" t="s">
        <v>3485</v>
      </c>
      <c r="H3" t="s">
        <v>3451</v>
      </c>
      <c r="I3" t="s">
        <v>5518</v>
      </c>
      <c r="J3" t="s">
        <v>3466</v>
      </c>
      <c r="K3" t="s">
        <v>3448</v>
      </c>
      <c r="L3">
        <v>90036</v>
      </c>
      <c r="M3" t="s">
        <v>12</v>
      </c>
      <c r="N3" t="s">
        <v>13</v>
      </c>
      <c r="O3" t="s">
        <v>14</v>
      </c>
      <c r="P3" t="s">
        <v>15</v>
      </c>
      <c r="Q3" s="4">
        <v>15000</v>
      </c>
      <c r="R3">
        <v>2</v>
      </c>
      <c r="S3" s="4">
        <f>Table3[[#This Row],[Harga]]*Table3[[#This Row],[Quantity]]</f>
        <v>30000</v>
      </c>
      <c r="T3">
        <v>0</v>
      </c>
      <c r="U3" s="4">
        <f>Table3[[#This Row],[Discount]]*Table3[[#This Row],[Revenue]]</f>
        <v>0</v>
      </c>
      <c r="V3" s="4">
        <f>Table3[[#This Row],[Revenue]]-Table3[[#This Row],[Total Discount]]</f>
        <v>30000</v>
      </c>
      <c r="W3" s="6"/>
      <c r="X3" s="5"/>
    </row>
    <row r="4" spans="1:24" x14ac:dyDescent="0.35">
      <c r="A4">
        <v>3</v>
      </c>
      <c r="B4" t="s">
        <v>9339</v>
      </c>
      <c r="C4" s="8">
        <v>42288</v>
      </c>
      <c r="D4" s="6">
        <v>2015</v>
      </c>
      <c r="E4" s="8" t="s">
        <v>3517</v>
      </c>
      <c r="F4" s="7">
        <v>11</v>
      </c>
      <c r="G4" t="s">
        <v>3538</v>
      </c>
      <c r="H4" t="s">
        <v>3451</v>
      </c>
      <c r="I4" t="s">
        <v>4722</v>
      </c>
      <c r="J4" t="s">
        <v>3449</v>
      </c>
      <c r="K4" t="s">
        <v>3571</v>
      </c>
      <c r="L4">
        <v>33311</v>
      </c>
      <c r="M4" t="s">
        <v>16</v>
      </c>
      <c r="N4" t="s">
        <v>9</v>
      </c>
      <c r="O4" t="s">
        <v>17</v>
      </c>
      <c r="P4" t="s">
        <v>18</v>
      </c>
      <c r="Q4" s="4">
        <v>958000</v>
      </c>
      <c r="R4">
        <v>5</v>
      </c>
      <c r="S4" s="4">
        <f>Table3[[#This Row],[Harga]]*Table3[[#This Row],[Quantity]]</f>
        <v>4790000</v>
      </c>
      <c r="T4">
        <v>0.45</v>
      </c>
      <c r="U4" s="4">
        <f>Table3[[#This Row],[Discount]]*Table3[[#This Row],[Revenue]]</f>
        <v>2155500</v>
      </c>
      <c r="V4" s="4">
        <f>Table3[[#This Row],[Revenue]]-Table3[[#This Row],[Total Discount]]</f>
        <v>2634500</v>
      </c>
      <c r="W4" s="6"/>
      <c r="X4" s="5"/>
    </row>
    <row r="5" spans="1:24" x14ac:dyDescent="0.35">
      <c r="A5">
        <v>4</v>
      </c>
      <c r="B5" t="s">
        <v>9338</v>
      </c>
      <c r="C5" s="8">
        <v>41799</v>
      </c>
      <c r="D5" s="6">
        <v>2014</v>
      </c>
      <c r="E5" s="8" t="s">
        <v>3497</v>
      </c>
      <c r="F5" s="7">
        <v>9</v>
      </c>
      <c r="G5" t="s">
        <v>3452</v>
      </c>
      <c r="H5" t="s">
        <v>3451</v>
      </c>
      <c r="I5" t="s">
        <v>3723</v>
      </c>
      <c r="J5" t="s">
        <v>3449</v>
      </c>
      <c r="K5" t="s">
        <v>3695</v>
      </c>
      <c r="L5">
        <v>90032</v>
      </c>
      <c r="M5" t="s">
        <v>19</v>
      </c>
      <c r="N5" t="s">
        <v>9</v>
      </c>
      <c r="O5" t="s">
        <v>20</v>
      </c>
      <c r="P5" t="s">
        <v>21</v>
      </c>
      <c r="Q5" s="4">
        <v>49000</v>
      </c>
      <c r="R5">
        <v>7</v>
      </c>
      <c r="S5" s="4">
        <f>Table3[[#This Row],[Harga]]*Table3[[#This Row],[Quantity]]</f>
        <v>343000</v>
      </c>
      <c r="T5">
        <v>0</v>
      </c>
      <c r="U5" s="4">
        <f>Table3[[#This Row],[Discount]]*Table3[[#This Row],[Revenue]]</f>
        <v>0</v>
      </c>
      <c r="V5" s="4">
        <f>Table3[[#This Row],[Revenue]]-Table3[[#This Row],[Total Discount]]</f>
        <v>343000</v>
      </c>
      <c r="W5" s="6"/>
      <c r="X5" s="5"/>
    </row>
    <row r="6" spans="1:24" x14ac:dyDescent="0.35">
      <c r="A6">
        <v>5</v>
      </c>
      <c r="B6" t="s">
        <v>9337</v>
      </c>
      <c r="C6" s="8">
        <v>42840</v>
      </c>
      <c r="D6" s="6">
        <v>2017</v>
      </c>
      <c r="E6" s="8" t="s">
        <v>3529</v>
      </c>
      <c r="F6" s="7">
        <v>15</v>
      </c>
      <c r="G6" t="s">
        <v>3538</v>
      </c>
      <c r="H6" t="s">
        <v>3554</v>
      </c>
      <c r="I6" t="s">
        <v>5331</v>
      </c>
      <c r="J6" t="s">
        <v>3449</v>
      </c>
      <c r="K6" t="s">
        <v>3548</v>
      </c>
      <c r="L6">
        <v>28027</v>
      </c>
      <c r="M6" t="s">
        <v>22</v>
      </c>
      <c r="N6" t="s">
        <v>13</v>
      </c>
      <c r="O6" t="s">
        <v>23</v>
      </c>
      <c r="P6" t="s">
        <v>24</v>
      </c>
      <c r="Q6" s="4">
        <v>16000</v>
      </c>
      <c r="R6">
        <v>3</v>
      </c>
      <c r="S6" s="4">
        <f>Table3[[#This Row],[Harga]]*Table3[[#This Row],[Quantity]]</f>
        <v>48000</v>
      </c>
      <c r="T6">
        <v>0.2</v>
      </c>
      <c r="U6" s="4">
        <f>Table3[[#This Row],[Discount]]*Table3[[#This Row],[Revenue]]</f>
        <v>9600</v>
      </c>
      <c r="V6" s="4">
        <f>Table3[[#This Row],[Revenue]]-Table3[[#This Row],[Total Discount]]</f>
        <v>38400</v>
      </c>
      <c r="W6" s="6"/>
      <c r="X6" s="5"/>
    </row>
    <row r="7" spans="1:24" x14ac:dyDescent="0.35">
      <c r="A7">
        <v>6</v>
      </c>
      <c r="B7" t="s">
        <v>9336</v>
      </c>
      <c r="C7" s="8">
        <v>42709</v>
      </c>
      <c r="D7" s="6">
        <v>2016</v>
      </c>
      <c r="E7" s="8" t="s">
        <v>3490</v>
      </c>
      <c r="F7" s="7">
        <v>5</v>
      </c>
      <c r="G7" t="s">
        <v>3457</v>
      </c>
      <c r="H7" t="s">
        <v>3451</v>
      </c>
      <c r="I7" t="s">
        <v>6824</v>
      </c>
      <c r="J7" t="s">
        <v>3449</v>
      </c>
      <c r="K7" t="s">
        <v>3505</v>
      </c>
      <c r="L7">
        <v>98103</v>
      </c>
      <c r="M7" t="s">
        <v>25</v>
      </c>
      <c r="N7" t="s">
        <v>13</v>
      </c>
      <c r="O7" t="s">
        <v>26</v>
      </c>
      <c r="P7" t="s">
        <v>27</v>
      </c>
      <c r="Q7" s="4">
        <v>408000</v>
      </c>
      <c r="R7">
        <v>3</v>
      </c>
      <c r="S7" s="4">
        <f>Table3[[#This Row],[Harga]]*Table3[[#This Row],[Quantity]]</f>
        <v>1224000</v>
      </c>
      <c r="T7">
        <v>0.2</v>
      </c>
      <c r="U7" s="4">
        <f>Table3[[#This Row],[Discount]]*Table3[[#This Row],[Revenue]]</f>
        <v>244800</v>
      </c>
      <c r="V7" s="4">
        <f>Table3[[#This Row],[Revenue]]-Table3[[#This Row],[Total Discount]]</f>
        <v>979200</v>
      </c>
      <c r="W7" s="6"/>
      <c r="X7" s="5"/>
    </row>
    <row r="8" spans="1:24" x14ac:dyDescent="0.35">
      <c r="A8">
        <v>7</v>
      </c>
      <c r="B8" t="s">
        <v>9335</v>
      </c>
      <c r="C8" s="8">
        <v>42330</v>
      </c>
      <c r="D8" s="6">
        <v>2015</v>
      </c>
      <c r="E8" s="8" t="s">
        <v>3468</v>
      </c>
      <c r="F8" s="7">
        <v>22</v>
      </c>
      <c r="G8" t="s">
        <v>3452</v>
      </c>
      <c r="H8" t="s">
        <v>3554</v>
      </c>
      <c r="I8" t="s">
        <v>3829</v>
      </c>
      <c r="J8" t="s">
        <v>3488</v>
      </c>
      <c r="K8" t="s">
        <v>3704</v>
      </c>
      <c r="L8">
        <v>76106</v>
      </c>
      <c r="M8" t="s">
        <v>28</v>
      </c>
      <c r="N8" t="s">
        <v>13</v>
      </c>
      <c r="O8" t="s">
        <v>29</v>
      </c>
      <c r="P8" t="s">
        <v>30</v>
      </c>
      <c r="Q8" s="4">
        <v>69000</v>
      </c>
      <c r="R8">
        <v>5</v>
      </c>
      <c r="S8" s="4">
        <f>Table3[[#This Row],[Harga]]*Table3[[#This Row],[Quantity]]</f>
        <v>345000</v>
      </c>
      <c r="T8">
        <v>0.8</v>
      </c>
      <c r="U8" s="4">
        <f>Table3[[#This Row],[Discount]]*Table3[[#This Row],[Revenue]]</f>
        <v>276000</v>
      </c>
      <c r="V8" s="4">
        <f>Table3[[#This Row],[Revenue]]-Table3[[#This Row],[Total Discount]]</f>
        <v>69000</v>
      </c>
      <c r="W8" s="6"/>
      <c r="X8" s="5"/>
    </row>
    <row r="9" spans="1:24" x14ac:dyDescent="0.35">
      <c r="A9">
        <v>8</v>
      </c>
      <c r="B9" t="s">
        <v>9334</v>
      </c>
      <c r="C9" s="8">
        <v>41954</v>
      </c>
      <c r="D9" s="6">
        <v>2014</v>
      </c>
      <c r="E9" s="8" t="s">
        <v>3468</v>
      </c>
      <c r="F9" s="7">
        <v>11</v>
      </c>
      <c r="G9" t="s">
        <v>3452</v>
      </c>
      <c r="H9" t="s">
        <v>3451</v>
      </c>
      <c r="I9" t="s">
        <v>4193</v>
      </c>
      <c r="J9" t="s">
        <v>3449</v>
      </c>
      <c r="K9" t="s">
        <v>3670</v>
      </c>
      <c r="L9">
        <v>53711</v>
      </c>
      <c r="M9" t="s">
        <v>31</v>
      </c>
      <c r="N9" t="s">
        <v>13</v>
      </c>
      <c r="O9" t="s">
        <v>32</v>
      </c>
      <c r="P9" t="s">
        <v>33</v>
      </c>
      <c r="Q9" s="4">
        <v>666000</v>
      </c>
      <c r="R9">
        <v>6</v>
      </c>
      <c r="S9" s="4">
        <f>Table3[[#This Row],[Harga]]*Table3[[#This Row],[Quantity]]</f>
        <v>3996000</v>
      </c>
      <c r="T9">
        <v>0</v>
      </c>
      <c r="U9" s="4">
        <f>Table3[[#This Row],[Discount]]*Table3[[#This Row],[Revenue]]</f>
        <v>0</v>
      </c>
      <c r="V9" s="4">
        <f>Table3[[#This Row],[Revenue]]-Table3[[#This Row],[Total Discount]]</f>
        <v>3996000</v>
      </c>
      <c r="W9" s="6"/>
      <c r="X9" s="5"/>
    </row>
    <row r="10" spans="1:24" x14ac:dyDescent="0.35">
      <c r="A10">
        <v>9</v>
      </c>
      <c r="B10" t="s">
        <v>9333</v>
      </c>
      <c r="C10" s="8">
        <v>41772</v>
      </c>
      <c r="D10" s="6">
        <v>2014</v>
      </c>
      <c r="E10" s="8" t="s">
        <v>3453</v>
      </c>
      <c r="F10" s="7">
        <v>13</v>
      </c>
      <c r="G10" t="s">
        <v>3457</v>
      </c>
      <c r="H10" t="s">
        <v>3451</v>
      </c>
      <c r="I10" t="s">
        <v>5125</v>
      </c>
      <c r="J10" t="s">
        <v>3449</v>
      </c>
      <c r="K10" t="s">
        <v>3523</v>
      </c>
      <c r="L10">
        <v>84084</v>
      </c>
      <c r="M10" t="s">
        <v>34</v>
      </c>
      <c r="N10" t="s">
        <v>13</v>
      </c>
      <c r="O10" t="s">
        <v>32</v>
      </c>
      <c r="P10" t="s">
        <v>35</v>
      </c>
      <c r="Q10" s="4">
        <v>56000</v>
      </c>
      <c r="R10">
        <v>2</v>
      </c>
      <c r="S10" s="4">
        <f>Table3[[#This Row],[Harga]]*Table3[[#This Row],[Quantity]]</f>
        <v>112000</v>
      </c>
      <c r="T10">
        <v>0</v>
      </c>
      <c r="U10" s="4">
        <f>Table3[[#This Row],[Discount]]*Table3[[#This Row],[Revenue]]</f>
        <v>0</v>
      </c>
      <c r="V10" s="4">
        <f>Table3[[#This Row],[Revenue]]-Table3[[#This Row],[Total Discount]]</f>
        <v>112000</v>
      </c>
      <c r="W10" s="6"/>
      <c r="X10" s="5"/>
    </row>
    <row r="11" spans="1:24" x14ac:dyDescent="0.35">
      <c r="A11">
        <v>10</v>
      </c>
      <c r="B11" t="s">
        <v>9332</v>
      </c>
      <c r="C11" s="8">
        <v>41878</v>
      </c>
      <c r="D11" s="6">
        <v>2014</v>
      </c>
      <c r="E11" s="8" t="s">
        <v>3481</v>
      </c>
      <c r="F11" s="7">
        <v>27</v>
      </c>
      <c r="G11" t="s">
        <v>3452</v>
      </c>
      <c r="H11" t="s">
        <v>3451</v>
      </c>
      <c r="I11" t="s">
        <v>4923</v>
      </c>
      <c r="J11" t="s">
        <v>3449</v>
      </c>
      <c r="K11" t="s">
        <v>3448</v>
      </c>
      <c r="L11">
        <v>94109</v>
      </c>
      <c r="M11" t="s">
        <v>36</v>
      </c>
      <c r="N11" t="s">
        <v>13</v>
      </c>
      <c r="O11" t="s">
        <v>37</v>
      </c>
      <c r="P11" t="s">
        <v>38</v>
      </c>
      <c r="Q11" s="4">
        <v>9000</v>
      </c>
      <c r="R11">
        <v>2</v>
      </c>
      <c r="S11" s="4">
        <f>Table3[[#This Row],[Harga]]*Table3[[#This Row],[Quantity]]</f>
        <v>18000</v>
      </c>
      <c r="T11">
        <v>0</v>
      </c>
      <c r="U11" s="4">
        <f>Table3[[#This Row],[Discount]]*Table3[[#This Row],[Revenue]]</f>
        <v>0</v>
      </c>
      <c r="V11" s="4">
        <f>Table3[[#This Row],[Revenue]]-Table3[[#This Row],[Total Discount]]</f>
        <v>18000</v>
      </c>
      <c r="W11" s="6"/>
      <c r="X11" s="5"/>
    </row>
    <row r="12" spans="1:24" x14ac:dyDescent="0.35">
      <c r="A12">
        <v>11</v>
      </c>
      <c r="B12" t="s">
        <v>9331</v>
      </c>
      <c r="C12" s="8">
        <v>42713</v>
      </c>
      <c r="D12" s="6">
        <v>2016</v>
      </c>
      <c r="E12" s="8" t="s">
        <v>3490</v>
      </c>
      <c r="F12" s="7">
        <v>9</v>
      </c>
      <c r="G12" t="s">
        <v>3457</v>
      </c>
      <c r="H12" t="s">
        <v>3451</v>
      </c>
      <c r="I12" t="s">
        <v>5951</v>
      </c>
      <c r="J12" t="s">
        <v>3466</v>
      </c>
      <c r="K12" t="s">
        <v>3580</v>
      </c>
      <c r="L12">
        <v>68025</v>
      </c>
      <c r="M12" t="s">
        <v>39</v>
      </c>
      <c r="N12" t="s">
        <v>13</v>
      </c>
      <c r="O12" t="s">
        <v>37</v>
      </c>
      <c r="P12" t="s">
        <v>40</v>
      </c>
      <c r="Q12" s="4">
        <v>20000</v>
      </c>
      <c r="R12">
        <v>7</v>
      </c>
      <c r="S12" s="4">
        <f>Table3[[#This Row],[Harga]]*Table3[[#This Row],[Quantity]]</f>
        <v>140000</v>
      </c>
      <c r="T12">
        <v>0</v>
      </c>
      <c r="U12" s="4">
        <f>Table3[[#This Row],[Discount]]*Table3[[#This Row],[Revenue]]</f>
        <v>0</v>
      </c>
      <c r="V12" s="4">
        <f>Table3[[#This Row],[Revenue]]-Table3[[#This Row],[Total Discount]]</f>
        <v>140000</v>
      </c>
      <c r="W12" s="6"/>
      <c r="X12" s="5"/>
    </row>
    <row r="13" spans="1:24" x14ac:dyDescent="0.35">
      <c r="A13">
        <v>12</v>
      </c>
      <c r="B13" t="s">
        <v>9330</v>
      </c>
      <c r="C13" s="8">
        <v>42932</v>
      </c>
      <c r="D13" s="6">
        <v>2017</v>
      </c>
      <c r="E13" s="8" t="s">
        <v>3507</v>
      </c>
      <c r="F13" s="7">
        <v>16</v>
      </c>
      <c r="G13" t="s">
        <v>3452</v>
      </c>
      <c r="H13" t="s">
        <v>3532</v>
      </c>
      <c r="I13" t="s">
        <v>3912</v>
      </c>
      <c r="J13" t="s">
        <v>3449</v>
      </c>
      <c r="K13" t="s">
        <v>3580</v>
      </c>
      <c r="L13">
        <v>19140</v>
      </c>
      <c r="M13" t="s">
        <v>41</v>
      </c>
      <c r="N13" t="s">
        <v>9</v>
      </c>
      <c r="O13" t="s">
        <v>42</v>
      </c>
      <c r="P13" t="s">
        <v>43</v>
      </c>
      <c r="Q13" s="4">
        <v>72000</v>
      </c>
      <c r="R13">
        <v>2</v>
      </c>
      <c r="S13" s="4">
        <f>Table3[[#This Row],[Harga]]*Table3[[#This Row],[Quantity]]</f>
        <v>144000</v>
      </c>
      <c r="T13">
        <v>0.3</v>
      </c>
      <c r="U13" s="4">
        <f>Table3[[#This Row],[Discount]]*Table3[[#This Row],[Revenue]]</f>
        <v>43200</v>
      </c>
      <c r="V13" s="4">
        <f>Table3[[#This Row],[Revenue]]-Table3[[#This Row],[Total Discount]]</f>
        <v>100800</v>
      </c>
      <c r="W13" s="6"/>
      <c r="X13" s="5"/>
    </row>
    <row r="14" spans="1:24" x14ac:dyDescent="0.35">
      <c r="A14">
        <v>13</v>
      </c>
      <c r="B14" t="s">
        <v>9329</v>
      </c>
      <c r="C14" s="8">
        <v>42272</v>
      </c>
      <c r="D14" s="6">
        <v>2015</v>
      </c>
      <c r="E14" s="8" t="s">
        <v>3472</v>
      </c>
      <c r="F14" s="7">
        <v>25</v>
      </c>
      <c r="G14" t="s">
        <v>3457</v>
      </c>
      <c r="H14" t="s">
        <v>3451</v>
      </c>
      <c r="I14" t="s">
        <v>6392</v>
      </c>
      <c r="J14" t="s">
        <v>3449</v>
      </c>
      <c r="K14" t="s">
        <v>3707</v>
      </c>
      <c r="L14">
        <v>84057</v>
      </c>
      <c r="M14" t="s">
        <v>16</v>
      </c>
      <c r="N14" t="s">
        <v>9</v>
      </c>
      <c r="O14" t="s">
        <v>17</v>
      </c>
      <c r="P14" t="s">
        <v>18</v>
      </c>
      <c r="Q14" s="4">
        <v>958000</v>
      </c>
      <c r="R14">
        <v>3</v>
      </c>
      <c r="S14" s="4">
        <f>Table3[[#This Row],[Harga]]*Table3[[#This Row],[Quantity]]</f>
        <v>2874000</v>
      </c>
      <c r="T14">
        <v>0</v>
      </c>
      <c r="U14" s="4">
        <f>Table3[[#This Row],[Discount]]*Table3[[#This Row],[Revenue]]</f>
        <v>0</v>
      </c>
      <c r="V14" s="4">
        <f>Table3[[#This Row],[Revenue]]-Table3[[#This Row],[Total Discount]]</f>
        <v>2874000</v>
      </c>
      <c r="W14" s="6"/>
      <c r="X14" s="5"/>
    </row>
    <row r="15" spans="1:24" x14ac:dyDescent="0.35">
      <c r="A15">
        <v>14</v>
      </c>
      <c r="B15" t="s">
        <v>9328</v>
      </c>
      <c r="C15" s="8">
        <v>42385</v>
      </c>
      <c r="D15" s="6">
        <v>2016</v>
      </c>
      <c r="E15" s="8" t="s">
        <v>3463</v>
      </c>
      <c r="F15" s="7">
        <v>16</v>
      </c>
      <c r="G15" t="s">
        <v>3496</v>
      </c>
      <c r="H15" t="s">
        <v>3451</v>
      </c>
      <c r="I15" t="s">
        <v>4307</v>
      </c>
      <c r="J15" t="s">
        <v>3449</v>
      </c>
      <c r="K15" t="s">
        <v>3568</v>
      </c>
      <c r="L15">
        <v>90049</v>
      </c>
      <c r="M15" t="s">
        <v>44</v>
      </c>
      <c r="N15" t="s">
        <v>13</v>
      </c>
      <c r="O15" t="s">
        <v>26</v>
      </c>
      <c r="P15" t="s">
        <v>45</v>
      </c>
      <c r="Q15" s="4">
        <v>12000</v>
      </c>
      <c r="R15">
        <v>2</v>
      </c>
      <c r="S15" s="4">
        <f>Table3[[#This Row],[Harga]]*Table3[[#This Row],[Quantity]]</f>
        <v>24000</v>
      </c>
      <c r="T15">
        <v>0.2</v>
      </c>
      <c r="U15" s="4">
        <f>Table3[[#This Row],[Discount]]*Table3[[#This Row],[Revenue]]</f>
        <v>4800</v>
      </c>
      <c r="V15" s="4">
        <f>Table3[[#This Row],[Revenue]]-Table3[[#This Row],[Total Discount]]</f>
        <v>19200</v>
      </c>
      <c r="W15" s="6"/>
      <c r="X15" s="5"/>
    </row>
    <row r="16" spans="1:24" x14ac:dyDescent="0.35">
      <c r="A16">
        <v>15</v>
      </c>
      <c r="B16" t="s">
        <v>9327</v>
      </c>
      <c r="C16" s="8">
        <v>42264</v>
      </c>
      <c r="D16" s="6">
        <v>2015</v>
      </c>
      <c r="E16" s="8" t="s">
        <v>3472</v>
      </c>
      <c r="F16" s="7">
        <v>17</v>
      </c>
      <c r="G16" t="s">
        <v>3457</v>
      </c>
      <c r="H16" t="s">
        <v>3451</v>
      </c>
      <c r="I16" t="s">
        <v>4224</v>
      </c>
      <c r="J16" t="s">
        <v>3449</v>
      </c>
      <c r="K16" t="s">
        <v>3448</v>
      </c>
      <c r="L16">
        <v>19140</v>
      </c>
      <c r="M16" t="s">
        <v>46</v>
      </c>
      <c r="N16" t="s">
        <v>9</v>
      </c>
      <c r="O16" t="s">
        <v>10</v>
      </c>
      <c r="P16" t="s">
        <v>47</v>
      </c>
      <c r="Q16" s="4">
        <v>3084000</v>
      </c>
      <c r="R16">
        <v>7</v>
      </c>
      <c r="S16" s="4">
        <f>Table3[[#This Row],[Harga]]*Table3[[#This Row],[Quantity]]</f>
        <v>21588000</v>
      </c>
      <c r="T16">
        <v>0.5</v>
      </c>
      <c r="U16" s="4">
        <f>Table3[[#This Row],[Discount]]*Table3[[#This Row],[Revenue]]</f>
        <v>10794000</v>
      </c>
      <c r="V16" s="4">
        <f>Table3[[#This Row],[Revenue]]-Table3[[#This Row],[Total Discount]]</f>
        <v>10794000</v>
      </c>
      <c r="W16" s="6"/>
      <c r="X16" s="5"/>
    </row>
    <row r="17" spans="1:24" x14ac:dyDescent="0.35">
      <c r="A17">
        <v>16</v>
      </c>
      <c r="B17" t="s">
        <v>9326</v>
      </c>
      <c r="C17" s="8">
        <v>43027</v>
      </c>
      <c r="D17" s="6">
        <v>2017</v>
      </c>
      <c r="E17" s="8" t="s">
        <v>3517</v>
      </c>
      <c r="F17" s="7">
        <v>19</v>
      </c>
      <c r="G17" t="s">
        <v>3457</v>
      </c>
      <c r="H17" t="s">
        <v>3451</v>
      </c>
      <c r="I17" t="s">
        <v>4127</v>
      </c>
      <c r="J17" t="s">
        <v>3488</v>
      </c>
      <c r="K17" t="s">
        <v>3465</v>
      </c>
      <c r="L17">
        <v>77095</v>
      </c>
      <c r="M17" t="s">
        <v>48</v>
      </c>
      <c r="N17" t="s">
        <v>13</v>
      </c>
      <c r="O17" t="s">
        <v>23</v>
      </c>
      <c r="P17" t="s">
        <v>49</v>
      </c>
      <c r="Q17" s="4">
        <v>30000</v>
      </c>
      <c r="R17">
        <v>3</v>
      </c>
      <c r="S17" s="4">
        <f>Table3[[#This Row],[Harga]]*Table3[[#This Row],[Quantity]]</f>
        <v>90000</v>
      </c>
      <c r="T17">
        <v>0.2</v>
      </c>
      <c r="U17" s="4">
        <f>Table3[[#This Row],[Discount]]*Table3[[#This Row],[Revenue]]</f>
        <v>18000</v>
      </c>
      <c r="V17" s="4">
        <f>Table3[[#This Row],[Revenue]]-Table3[[#This Row],[Total Discount]]</f>
        <v>72000</v>
      </c>
      <c r="W17" s="6"/>
      <c r="X17" s="5"/>
    </row>
    <row r="18" spans="1:24" x14ac:dyDescent="0.35">
      <c r="A18">
        <v>17</v>
      </c>
      <c r="B18" t="s">
        <v>9325</v>
      </c>
      <c r="C18" s="8">
        <v>42712</v>
      </c>
      <c r="D18" s="6">
        <v>2016</v>
      </c>
      <c r="E18" s="8" t="s">
        <v>3490</v>
      </c>
      <c r="F18" s="7">
        <v>8</v>
      </c>
      <c r="G18" t="s">
        <v>3538</v>
      </c>
      <c r="H18" t="s">
        <v>3501</v>
      </c>
      <c r="I18" t="s">
        <v>5064</v>
      </c>
      <c r="J18" t="s">
        <v>3466</v>
      </c>
      <c r="K18" t="s">
        <v>3595</v>
      </c>
      <c r="L18">
        <v>75080</v>
      </c>
      <c r="M18" t="s">
        <v>50</v>
      </c>
      <c r="N18" t="s">
        <v>51</v>
      </c>
      <c r="O18" t="s">
        <v>52</v>
      </c>
      <c r="P18" t="s">
        <v>53</v>
      </c>
      <c r="Q18" s="4">
        <v>1098000</v>
      </c>
      <c r="R18">
        <v>7</v>
      </c>
      <c r="S18" s="4">
        <f>Table3[[#This Row],[Harga]]*Table3[[#This Row],[Quantity]]</f>
        <v>7686000</v>
      </c>
      <c r="T18">
        <v>0.2</v>
      </c>
      <c r="U18" s="4">
        <f>Table3[[#This Row],[Discount]]*Table3[[#This Row],[Revenue]]</f>
        <v>1537200</v>
      </c>
      <c r="V18" s="4">
        <f>Table3[[#This Row],[Revenue]]-Table3[[#This Row],[Total Discount]]</f>
        <v>6148800</v>
      </c>
      <c r="W18" s="6"/>
      <c r="X18" s="5"/>
    </row>
    <row r="19" spans="1:24" x14ac:dyDescent="0.35">
      <c r="A19">
        <v>18</v>
      </c>
      <c r="B19" t="s">
        <v>9324</v>
      </c>
      <c r="C19" s="8">
        <v>42365</v>
      </c>
      <c r="D19" s="6">
        <v>2015</v>
      </c>
      <c r="E19" s="8" t="s">
        <v>3490</v>
      </c>
      <c r="F19" s="7">
        <v>27</v>
      </c>
      <c r="G19" t="s">
        <v>3538</v>
      </c>
      <c r="H19" t="s">
        <v>3462</v>
      </c>
      <c r="I19" t="s">
        <v>7116</v>
      </c>
      <c r="J19" t="s">
        <v>3488</v>
      </c>
      <c r="K19" t="s">
        <v>3494</v>
      </c>
      <c r="L19">
        <v>77041</v>
      </c>
      <c r="M19" t="s">
        <v>54</v>
      </c>
      <c r="N19" t="s">
        <v>13</v>
      </c>
      <c r="O19" t="s">
        <v>55</v>
      </c>
      <c r="P19" t="s">
        <v>56</v>
      </c>
      <c r="Q19" s="4">
        <v>114000</v>
      </c>
      <c r="R19">
        <v>9</v>
      </c>
      <c r="S19" s="4">
        <f>Table3[[#This Row],[Harga]]*Table3[[#This Row],[Quantity]]</f>
        <v>1026000</v>
      </c>
      <c r="T19">
        <v>0.2</v>
      </c>
      <c r="U19" s="4">
        <f>Table3[[#This Row],[Discount]]*Table3[[#This Row],[Revenue]]</f>
        <v>205200</v>
      </c>
      <c r="V19" s="4">
        <f>Table3[[#This Row],[Revenue]]-Table3[[#This Row],[Total Discount]]</f>
        <v>820800</v>
      </c>
      <c r="W19" s="6"/>
      <c r="X19" s="5"/>
    </row>
    <row r="20" spans="1:24" x14ac:dyDescent="0.35">
      <c r="A20">
        <v>19</v>
      </c>
      <c r="B20" t="s">
        <v>9323</v>
      </c>
      <c r="C20" s="8">
        <v>42988</v>
      </c>
      <c r="D20" s="6">
        <v>2017</v>
      </c>
      <c r="E20" s="8" t="s">
        <v>3472</v>
      </c>
      <c r="F20" s="7">
        <v>10</v>
      </c>
      <c r="G20" t="s">
        <v>3457</v>
      </c>
      <c r="H20" t="s">
        <v>3462</v>
      </c>
      <c r="I20" t="s">
        <v>5606</v>
      </c>
      <c r="J20" t="s">
        <v>3466</v>
      </c>
      <c r="K20" t="s">
        <v>3494</v>
      </c>
      <c r="L20">
        <v>60540</v>
      </c>
      <c r="M20" t="s">
        <v>57</v>
      </c>
      <c r="N20" t="s">
        <v>51</v>
      </c>
      <c r="O20" t="s">
        <v>52</v>
      </c>
      <c r="P20" t="s">
        <v>58</v>
      </c>
      <c r="Q20" s="4">
        <v>148000</v>
      </c>
      <c r="R20">
        <v>4</v>
      </c>
      <c r="S20" s="4">
        <f>Table3[[#This Row],[Harga]]*Table3[[#This Row],[Quantity]]</f>
        <v>592000</v>
      </c>
      <c r="T20">
        <v>0.2</v>
      </c>
      <c r="U20" s="4">
        <f>Table3[[#This Row],[Discount]]*Table3[[#This Row],[Revenue]]</f>
        <v>118400</v>
      </c>
      <c r="V20" s="4">
        <f>Table3[[#This Row],[Revenue]]-Table3[[#This Row],[Total Discount]]</f>
        <v>473600</v>
      </c>
      <c r="W20" s="6"/>
      <c r="X20" s="5"/>
    </row>
    <row r="21" spans="1:24" x14ac:dyDescent="0.35">
      <c r="A21">
        <v>20</v>
      </c>
      <c r="B21" t="s">
        <v>9322</v>
      </c>
      <c r="C21" s="8">
        <v>42568</v>
      </c>
      <c r="D21" s="6">
        <v>2016</v>
      </c>
      <c r="E21" s="8" t="s">
        <v>3507</v>
      </c>
      <c r="F21" s="7">
        <v>17</v>
      </c>
      <c r="G21" t="s">
        <v>3452</v>
      </c>
      <c r="H21" t="s">
        <v>3451</v>
      </c>
      <c r="I21" t="s">
        <v>3467</v>
      </c>
      <c r="J21" t="s">
        <v>3466</v>
      </c>
      <c r="K21" t="s">
        <v>3474</v>
      </c>
      <c r="L21">
        <v>90049</v>
      </c>
      <c r="M21" t="s">
        <v>59</v>
      </c>
      <c r="N21" t="s">
        <v>13</v>
      </c>
      <c r="O21" t="s">
        <v>32</v>
      </c>
      <c r="P21" t="s">
        <v>60</v>
      </c>
      <c r="Q21" s="4">
        <v>78000</v>
      </c>
      <c r="R21">
        <v>2</v>
      </c>
      <c r="S21" s="4">
        <f>Table3[[#This Row],[Harga]]*Table3[[#This Row],[Quantity]]</f>
        <v>156000</v>
      </c>
      <c r="T21">
        <v>0</v>
      </c>
      <c r="U21" s="4">
        <f>Table3[[#This Row],[Discount]]*Table3[[#This Row],[Revenue]]</f>
        <v>0</v>
      </c>
      <c r="V21" s="4">
        <f>Table3[[#This Row],[Revenue]]-Table3[[#This Row],[Total Discount]]</f>
        <v>156000</v>
      </c>
      <c r="W21" s="6"/>
      <c r="X21" s="5"/>
    </row>
    <row r="22" spans="1:24" x14ac:dyDescent="0.35">
      <c r="A22">
        <v>21</v>
      </c>
      <c r="B22" t="s">
        <v>9321</v>
      </c>
      <c r="C22" s="8">
        <v>42997</v>
      </c>
      <c r="D22" s="6">
        <v>2017</v>
      </c>
      <c r="E22" s="8" t="s">
        <v>3472</v>
      </c>
      <c r="F22" s="7">
        <v>19</v>
      </c>
      <c r="G22" t="s">
        <v>3538</v>
      </c>
      <c r="H22" t="s">
        <v>3451</v>
      </c>
      <c r="I22" t="s">
        <v>4119</v>
      </c>
      <c r="J22" t="s">
        <v>3466</v>
      </c>
      <c r="K22" t="s">
        <v>3704</v>
      </c>
      <c r="L22">
        <v>32935</v>
      </c>
      <c r="M22" t="s">
        <v>61</v>
      </c>
      <c r="N22" t="s">
        <v>13</v>
      </c>
      <c r="O22" t="s">
        <v>32</v>
      </c>
      <c r="P22" t="s">
        <v>62</v>
      </c>
      <c r="Q22" s="4">
        <v>96000</v>
      </c>
      <c r="R22">
        <v>2</v>
      </c>
      <c r="S22" s="4">
        <f>Table3[[#This Row],[Harga]]*Table3[[#This Row],[Quantity]]</f>
        <v>192000</v>
      </c>
      <c r="T22">
        <v>0.2</v>
      </c>
      <c r="U22" s="4">
        <f>Table3[[#This Row],[Discount]]*Table3[[#This Row],[Revenue]]</f>
        <v>38400</v>
      </c>
      <c r="V22" s="4">
        <f>Table3[[#This Row],[Revenue]]-Table3[[#This Row],[Total Discount]]</f>
        <v>153600</v>
      </c>
      <c r="W22" s="6"/>
      <c r="X22" s="5"/>
    </row>
    <row r="23" spans="1:24" x14ac:dyDescent="0.35">
      <c r="A23">
        <v>22</v>
      </c>
      <c r="B23" t="s">
        <v>9320</v>
      </c>
      <c r="C23" s="8">
        <v>42440</v>
      </c>
      <c r="D23" s="6">
        <v>2016</v>
      </c>
      <c r="E23" s="8" t="s">
        <v>3511</v>
      </c>
      <c r="F23" s="7">
        <v>11</v>
      </c>
      <c r="G23" t="s">
        <v>3538</v>
      </c>
      <c r="H23" t="s">
        <v>3462</v>
      </c>
      <c r="I23" t="s">
        <v>4873</v>
      </c>
      <c r="J23" t="s">
        <v>3466</v>
      </c>
      <c r="K23" t="s">
        <v>3465</v>
      </c>
      <c r="L23">
        <v>55122</v>
      </c>
      <c r="M23" t="s">
        <v>63</v>
      </c>
      <c r="N23" t="s">
        <v>51</v>
      </c>
      <c r="O23" t="s">
        <v>64</v>
      </c>
      <c r="P23" t="s">
        <v>65</v>
      </c>
      <c r="Q23" s="4">
        <v>46000</v>
      </c>
      <c r="R23">
        <v>2</v>
      </c>
      <c r="S23" s="4">
        <f>Table3[[#This Row],[Harga]]*Table3[[#This Row],[Quantity]]</f>
        <v>92000</v>
      </c>
      <c r="T23">
        <v>0</v>
      </c>
      <c r="U23" s="4">
        <f>Table3[[#This Row],[Discount]]*Table3[[#This Row],[Revenue]]</f>
        <v>0</v>
      </c>
      <c r="V23" s="4">
        <f>Table3[[#This Row],[Revenue]]-Table3[[#This Row],[Total Discount]]</f>
        <v>92000</v>
      </c>
      <c r="W23" s="6"/>
      <c r="X23" s="5"/>
    </row>
    <row r="24" spans="1:24" x14ac:dyDescent="0.35">
      <c r="A24">
        <v>23</v>
      </c>
      <c r="B24" t="s">
        <v>9319</v>
      </c>
      <c r="C24" s="8">
        <v>41932</v>
      </c>
      <c r="D24" s="6">
        <v>2014</v>
      </c>
      <c r="E24" s="8" t="s">
        <v>3517</v>
      </c>
      <c r="F24" s="7">
        <v>20</v>
      </c>
      <c r="G24" t="s">
        <v>3452</v>
      </c>
      <c r="H24" t="s">
        <v>3554</v>
      </c>
      <c r="I24" t="s">
        <v>4110</v>
      </c>
      <c r="J24" t="s">
        <v>3449</v>
      </c>
      <c r="K24" t="s">
        <v>3655</v>
      </c>
      <c r="L24">
        <v>48185</v>
      </c>
      <c r="M24" t="s">
        <v>66</v>
      </c>
      <c r="N24" t="s">
        <v>13</v>
      </c>
      <c r="O24" t="s">
        <v>32</v>
      </c>
      <c r="P24" t="s">
        <v>67</v>
      </c>
      <c r="Q24" s="4">
        <v>212000</v>
      </c>
      <c r="R24">
        <v>4</v>
      </c>
      <c r="S24" s="4">
        <f>Table3[[#This Row],[Harga]]*Table3[[#This Row],[Quantity]]</f>
        <v>848000</v>
      </c>
      <c r="T24">
        <v>0</v>
      </c>
      <c r="U24" s="4">
        <f>Table3[[#This Row],[Discount]]*Table3[[#This Row],[Revenue]]</f>
        <v>0</v>
      </c>
      <c r="V24" s="4">
        <f>Table3[[#This Row],[Revenue]]-Table3[[#This Row],[Total Discount]]</f>
        <v>848000</v>
      </c>
      <c r="W24" s="6"/>
      <c r="X24" s="5"/>
    </row>
    <row r="25" spans="1:24" x14ac:dyDescent="0.35">
      <c r="A25">
        <v>24</v>
      </c>
      <c r="B25" t="s">
        <v>9318</v>
      </c>
      <c r="C25" s="8">
        <v>42541</v>
      </c>
      <c r="D25" s="6">
        <v>2016</v>
      </c>
      <c r="E25" s="8" t="s">
        <v>3497</v>
      </c>
      <c r="F25" s="7">
        <v>20</v>
      </c>
      <c r="G25" t="s">
        <v>3485</v>
      </c>
      <c r="H25" t="s">
        <v>3451</v>
      </c>
      <c r="I25" t="s">
        <v>4994</v>
      </c>
      <c r="J25" t="s">
        <v>3449</v>
      </c>
      <c r="K25" t="s">
        <v>3548</v>
      </c>
      <c r="L25">
        <v>19901</v>
      </c>
      <c r="M25" t="s">
        <v>68</v>
      </c>
      <c r="N25" t="s">
        <v>51</v>
      </c>
      <c r="O25" t="s">
        <v>64</v>
      </c>
      <c r="P25" t="s">
        <v>69</v>
      </c>
      <c r="Q25" s="4">
        <v>45000</v>
      </c>
      <c r="R25">
        <v>3</v>
      </c>
      <c r="S25" s="4">
        <f>Table3[[#This Row],[Harga]]*Table3[[#This Row],[Quantity]]</f>
        <v>135000</v>
      </c>
      <c r="T25">
        <v>0</v>
      </c>
      <c r="U25" s="4">
        <f>Table3[[#This Row],[Discount]]*Table3[[#This Row],[Revenue]]</f>
        <v>0</v>
      </c>
      <c r="V25" s="4">
        <f>Table3[[#This Row],[Revenue]]-Table3[[#This Row],[Total Discount]]</f>
        <v>135000</v>
      </c>
      <c r="W25" s="6"/>
      <c r="X25" s="5"/>
    </row>
    <row r="26" spans="1:24" x14ac:dyDescent="0.35">
      <c r="A26">
        <v>25</v>
      </c>
      <c r="B26" t="s">
        <v>9317</v>
      </c>
      <c r="C26" s="8">
        <v>42112</v>
      </c>
      <c r="D26" s="6">
        <v>2015</v>
      </c>
      <c r="E26" s="8" t="s">
        <v>3529</v>
      </c>
      <c r="F26" s="7">
        <v>18</v>
      </c>
      <c r="G26" t="s">
        <v>3457</v>
      </c>
      <c r="H26" t="s">
        <v>3451</v>
      </c>
      <c r="I26" t="s">
        <v>3576</v>
      </c>
      <c r="J26" t="s">
        <v>3449</v>
      </c>
      <c r="K26" t="s">
        <v>3505</v>
      </c>
      <c r="L26">
        <v>47150</v>
      </c>
      <c r="M26" t="s">
        <v>70</v>
      </c>
      <c r="N26" t="s">
        <v>13</v>
      </c>
      <c r="O26" t="s">
        <v>26</v>
      </c>
      <c r="P26" t="s">
        <v>71</v>
      </c>
      <c r="Q26" s="4">
        <v>39000</v>
      </c>
      <c r="R26">
        <v>6</v>
      </c>
      <c r="S26" s="4">
        <f>Table3[[#This Row],[Harga]]*Table3[[#This Row],[Quantity]]</f>
        <v>234000</v>
      </c>
      <c r="T26">
        <v>0</v>
      </c>
      <c r="U26" s="4">
        <f>Table3[[#This Row],[Discount]]*Table3[[#This Row],[Revenue]]</f>
        <v>0</v>
      </c>
      <c r="V26" s="4">
        <f>Table3[[#This Row],[Revenue]]-Table3[[#This Row],[Total Discount]]</f>
        <v>234000</v>
      </c>
      <c r="W26" s="6"/>
      <c r="X26" s="5"/>
    </row>
    <row r="27" spans="1:24" x14ac:dyDescent="0.35">
      <c r="A27">
        <v>26</v>
      </c>
      <c r="B27" t="s">
        <v>9316</v>
      </c>
      <c r="C27" s="8">
        <v>42715</v>
      </c>
      <c r="D27" s="6">
        <v>2016</v>
      </c>
      <c r="E27" s="8" t="s">
        <v>3490</v>
      </c>
      <c r="F27" s="7">
        <v>11</v>
      </c>
      <c r="G27" t="s">
        <v>3452</v>
      </c>
      <c r="H27" t="s">
        <v>3451</v>
      </c>
      <c r="I27" t="s">
        <v>4010</v>
      </c>
      <c r="J27" t="s">
        <v>3466</v>
      </c>
      <c r="K27" t="s">
        <v>3548</v>
      </c>
      <c r="L27">
        <v>10024</v>
      </c>
      <c r="M27" t="s">
        <v>72</v>
      </c>
      <c r="N27" t="s">
        <v>13</v>
      </c>
      <c r="O27" t="s">
        <v>73</v>
      </c>
      <c r="P27" t="s">
        <v>74</v>
      </c>
      <c r="Q27" s="4">
        <v>16000</v>
      </c>
      <c r="R27">
        <v>7</v>
      </c>
      <c r="S27" s="4">
        <f>Table3[[#This Row],[Harga]]*Table3[[#This Row],[Quantity]]</f>
        <v>112000</v>
      </c>
      <c r="T27">
        <v>0</v>
      </c>
      <c r="U27" s="4">
        <f>Table3[[#This Row],[Discount]]*Table3[[#This Row],[Revenue]]</f>
        <v>0</v>
      </c>
      <c r="V27" s="4">
        <f>Table3[[#This Row],[Revenue]]-Table3[[#This Row],[Total Discount]]</f>
        <v>112000</v>
      </c>
      <c r="W27" s="6"/>
      <c r="X27" s="5"/>
    </row>
    <row r="28" spans="1:24" x14ac:dyDescent="0.35">
      <c r="A28">
        <v>27</v>
      </c>
      <c r="B28" t="s">
        <v>9315</v>
      </c>
      <c r="C28" s="8">
        <v>42538</v>
      </c>
      <c r="D28" s="6">
        <v>2016</v>
      </c>
      <c r="E28" s="8" t="s">
        <v>3497</v>
      </c>
      <c r="F28" s="7">
        <v>17</v>
      </c>
      <c r="G28" t="s">
        <v>3457</v>
      </c>
      <c r="H28" t="s">
        <v>3451</v>
      </c>
      <c r="I28" t="s">
        <v>3480</v>
      </c>
      <c r="J28" t="s">
        <v>3449</v>
      </c>
      <c r="K28" t="s">
        <v>3474</v>
      </c>
      <c r="L28">
        <v>12180</v>
      </c>
      <c r="M28" t="s">
        <v>75</v>
      </c>
      <c r="N28" t="s">
        <v>13</v>
      </c>
      <c r="O28" t="s">
        <v>32</v>
      </c>
      <c r="P28" t="s">
        <v>76</v>
      </c>
      <c r="Q28" s="4">
        <v>209000</v>
      </c>
      <c r="R28">
        <v>6</v>
      </c>
      <c r="S28" s="4">
        <f>Table3[[#This Row],[Harga]]*Table3[[#This Row],[Quantity]]</f>
        <v>1254000</v>
      </c>
      <c r="T28">
        <v>0</v>
      </c>
      <c r="U28" s="4">
        <f>Table3[[#This Row],[Discount]]*Table3[[#This Row],[Revenue]]</f>
        <v>0</v>
      </c>
      <c r="V28" s="4">
        <f>Table3[[#This Row],[Revenue]]-Table3[[#This Row],[Total Discount]]</f>
        <v>1254000</v>
      </c>
      <c r="W28" s="6"/>
      <c r="X28" s="5"/>
    </row>
    <row r="29" spans="1:24" x14ac:dyDescent="0.35">
      <c r="A29">
        <v>28</v>
      </c>
      <c r="B29" t="s">
        <v>9314</v>
      </c>
      <c r="C29" s="8">
        <v>42332</v>
      </c>
      <c r="D29" s="6">
        <v>2015</v>
      </c>
      <c r="E29" s="8" t="s">
        <v>3468</v>
      </c>
      <c r="F29" s="7">
        <v>24</v>
      </c>
      <c r="G29" t="s">
        <v>3538</v>
      </c>
      <c r="H29" t="s">
        <v>3451</v>
      </c>
      <c r="I29" t="s">
        <v>3746</v>
      </c>
      <c r="J29" t="s">
        <v>3449</v>
      </c>
      <c r="K29" t="s">
        <v>3487</v>
      </c>
      <c r="L29">
        <v>90004</v>
      </c>
      <c r="M29" t="s">
        <v>77</v>
      </c>
      <c r="N29" t="s">
        <v>51</v>
      </c>
      <c r="O29" t="s">
        <v>64</v>
      </c>
      <c r="P29" t="s">
        <v>78</v>
      </c>
      <c r="Q29" s="4">
        <v>14000</v>
      </c>
      <c r="R29">
        <v>2</v>
      </c>
      <c r="S29" s="4">
        <f>Table3[[#This Row],[Harga]]*Table3[[#This Row],[Quantity]]</f>
        <v>28000</v>
      </c>
      <c r="T29">
        <v>0</v>
      </c>
      <c r="U29" s="4">
        <f>Table3[[#This Row],[Discount]]*Table3[[#This Row],[Revenue]]</f>
        <v>0</v>
      </c>
      <c r="V29" s="4">
        <f>Table3[[#This Row],[Revenue]]-Table3[[#This Row],[Total Discount]]</f>
        <v>28000</v>
      </c>
      <c r="W29" s="6"/>
      <c r="X29" s="5"/>
    </row>
    <row r="30" spans="1:24" x14ac:dyDescent="0.35">
      <c r="A30">
        <v>29</v>
      </c>
      <c r="B30" t="s">
        <v>9313</v>
      </c>
      <c r="C30" s="8">
        <v>42124</v>
      </c>
      <c r="D30" s="6">
        <v>2015</v>
      </c>
      <c r="E30" s="8" t="s">
        <v>3529</v>
      </c>
      <c r="F30" s="7">
        <v>30</v>
      </c>
      <c r="G30" t="s">
        <v>3457</v>
      </c>
      <c r="H30" t="s">
        <v>3451</v>
      </c>
      <c r="I30" t="s">
        <v>3941</v>
      </c>
      <c r="J30" t="s">
        <v>3488</v>
      </c>
      <c r="K30" t="s">
        <v>3509</v>
      </c>
      <c r="L30">
        <v>60610</v>
      </c>
      <c r="M30" t="s">
        <v>79</v>
      </c>
      <c r="N30" t="s">
        <v>9</v>
      </c>
      <c r="O30" t="s">
        <v>42</v>
      </c>
      <c r="P30" t="s">
        <v>80</v>
      </c>
      <c r="Q30" s="4">
        <v>214000</v>
      </c>
      <c r="R30">
        <v>5</v>
      </c>
      <c r="S30" s="4">
        <f>Table3[[#This Row],[Harga]]*Table3[[#This Row],[Quantity]]</f>
        <v>1070000</v>
      </c>
      <c r="T30">
        <v>0.3</v>
      </c>
      <c r="U30" s="4">
        <f>Table3[[#This Row],[Discount]]*Table3[[#This Row],[Revenue]]</f>
        <v>321000</v>
      </c>
      <c r="V30" s="4">
        <f>Table3[[#This Row],[Revenue]]-Table3[[#This Row],[Total Discount]]</f>
        <v>749000</v>
      </c>
      <c r="W30" s="6"/>
      <c r="X30" s="5"/>
    </row>
    <row r="31" spans="1:24" x14ac:dyDescent="0.35">
      <c r="A31">
        <v>30</v>
      </c>
      <c r="B31" t="s">
        <v>9312</v>
      </c>
      <c r="C31" s="8">
        <v>41978</v>
      </c>
      <c r="D31" s="6">
        <v>2014</v>
      </c>
      <c r="E31" s="8" t="s">
        <v>3490</v>
      </c>
      <c r="F31" s="7">
        <v>5</v>
      </c>
      <c r="G31" t="s">
        <v>3457</v>
      </c>
      <c r="H31" t="s">
        <v>3451</v>
      </c>
      <c r="I31" t="s">
        <v>4018</v>
      </c>
      <c r="J31" t="s">
        <v>3466</v>
      </c>
      <c r="K31" t="s">
        <v>3509</v>
      </c>
      <c r="L31">
        <v>85234</v>
      </c>
      <c r="M31" t="s">
        <v>81</v>
      </c>
      <c r="N31" t="s">
        <v>13</v>
      </c>
      <c r="O31" t="s">
        <v>37</v>
      </c>
      <c r="P31" t="s">
        <v>82</v>
      </c>
      <c r="Q31" s="4">
        <v>1114000</v>
      </c>
      <c r="R31">
        <v>8</v>
      </c>
      <c r="S31" s="4">
        <f>Table3[[#This Row],[Harga]]*Table3[[#This Row],[Quantity]]</f>
        <v>8912000</v>
      </c>
      <c r="T31">
        <v>0.2</v>
      </c>
      <c r="U31" s="4">
        <f>Table3[[#This Row],[Discount]]*Table3[[#This Row],[Revenue]]</f>
        <v>1782400</v>
      </c>
      <c r="V31" s="4">
        <f>Table3[[#This Row],[Revenue]]-Table3[[#This Row],[Total Discount]]</f>
        <v>7129600</v>
      </c>
      <c r="W31" s="6"/>
      <c r="X31" s="5"/>
    </row>
    <row r="32" spans="1:24" x14ac:dyDescent="0.35">
      <c r="A32">
        <v>31</v>
      </c>
      <c r="B32" t="s">
        <v>9311</v>
      </c>
      <c r="C32" s="8">
        <v>42525</v>
      </c>
      <c r="D32" s="6">
        <v>2016</v>
      </c>
      <c r="E32" s="8" t="s">
        <v>3497</v>
      </c>
      <c r="F32" s="7">
        <v>4</v>
      </c>
      <c r="G32" t="s">
        <v>3538</v>
      </c>
      <c r="H32" t="s">
        <v>3451</v>
      </c>
      <c r="I32" t="s">
        <v>5144</v>
      </c>
      <c r="J32" t="s">
        <v>3449</v>
      </c>
      <c r="K32" t="s">
        <v>3474</v>
      </c>
      <c r="L32">
        <v>22153</v>
      </c>
      <c r="M32" t="s">
        <v>83</v>
      </c>
      <c r="N32" t="s">
        <v>13</v>
      </c>
      <c r="O32" t="s">
        <v>23</v>
      </c>
      <c r="P32" t="s">
        <v>84</v>
      </c>
      <c r="Q32" s="4">
        <v>76000</v>
      </c>
      <c r="R32">
        <v>2</v>
      </c>
      <c r="S32" s="4">
        <f>Table3[[#This Row],[Harga]]*Table3[[#This Row],[Quantity]]</f>
        <v>152000</v>
      </c>
      <c r="T32">
        <v>0</v>
      </c>
      <c r="U32" s="4">
        <f>Table3[[#This Row],[Discount]]*Table3[[#This Row],[Revenue]]</f>
        <v>0</v>
      </c>
      <c r="V32" s="4">
        <f>Table3[[#This Row],[Revenue]]-Table3[[#This Row],[Total Discount]]</f>
        <v>152000</v>
      </c>
      <c r="W32" s="6"/>
      <c r="X32" s="5"/>
    </row>
    <row r="33" spans="1:24" x14ac:dyDescent="0.35">
      <c r="A33">
        <v>32</v>
      </c>
      <c r="B33" t="s">
        <v>9310</v>
      </c>
      <c r="C33" s="8">
        <v>42631</v>
      </c>
      <c r="D33" s="6">
        <v>2016</v>
      </c>
      <c r="E33" s="8" t="s">
        <v>3472</v>
      </c>
      <c r="F33" s="7">
        <v>18</v>
      </c>
      <c r="G33" t="s">
        <v>3452</v>
      </c>
      <c r="H33" t="s">
        <v>3451</v>
      </c>
      <c r="I33" t="s">
        <v>4683</v>
      </c>
      <c r="J33" t="s">
        <v>3449</v>
      </c>
      <c r="K33" t="s">
        <v>3523</v>
      </c>
      <c r="L33">
        <v>10009</v>
      </c>
      <c r="M33" t="s">
        <v>85</v>
      </c>
      <c r="N33" t="s">
        <v>13</v>
      </c>
      <c r="O33" t="s">
        <v>26</v>
      </c>
      <c r="P33" t="s">
        <v>86</v>
      </c>
      <c r="Q33" s="4">
        <v>5000</v>
      </c>
      <c r="R33">
        <v>1</v>
      </c>
      <c r="S33" s="4">
        <f>Table3[[#This Row],[Harga]]*Table3[[#This Row],[Quantity]]</f>
        <v>5000</v>
      </c>
      <c r="T33">
        <v>0.2</v>
      </c>
      <c r="U33" s="4">
        <f>Table3[[#This Row],[Discount]]*Table3[[#This Row],[Revenue]]</f>
        <v>1000</v>
      </c>
      <c r="V33" s="4">
        <f>Table3[[#This Row],[Revenue]]-Table3[[#This Row],[Total Discount]]</f>
        <v>4000</v>
      </c>
      <c r="W33" s="6"/>
      <c r="X33" s="5"/>
    </row>
    <row r="34" spans="1:24" x14ac:dyDescent="0.35">
      <c r="A34">
        <v>33</v>
      </c>
      <c r="B34" t="s">
        <v>9309</v>
      </c>
      <c r="C34" s="8">
        <v>42992</v>
      </c>
      <c r="D34" s="6">
        <v>2017</v>
      </c>
      <c r="E34" s="8" t="s">
        <v>3472</v>
      </c>
      <c r="F34" s="7">
        <v>14</v>
      </c>
      <c r="G34" t="s">
        <v>3485</v>
      </c>
      <c r="H34" t="s">
        <v>3451</v>
      </c>
      <c r="I34" t="s">
        <v>4224</v>
      </c>
      <c r="J34" t="s">
        <v>3449</v>
      </c>
      <c r="K34" t="s">
        <v>3571</v>
      </c>
      <c r="L34">
        <v>49201</v>
      </c>
      <c r="M34" t="s">
        <v>87</v>
      </c>
      <c r="N34" t="s">
        <v>13</v>
      </c>
      <c r="O34" t="s">
        <v>23</v>
      </c>
      <c r="P34" t="s">
        <v>88</v>
      </c>
      <c r="Q34" s="4">
        <v>20000</v>
      </c>
      <c r="R34">
        <v>3</v>
      </c>
      <c r="S34" s="4">
        <f>Table3[[#This Row],[Harga]]*Table3[[#This Row],[Quantity]]</f>
        <v>60000</v>
      </c>
      <c r="T34">
        <v>0</v>
      </c>
      <c r="U34" s="4">
        <f>Table3[[#This Row],[Discount]]*Table3[[#This Row],[Revenue]]</f>
        <v>0</v>
      </c>
      <c r="V34" s="4">
        <f>Table3[[#This Row],[Revenue]]-Table3[[#This Row],[Total Discount]]</f>
        <v>60000</v>
      </c>
      <c r="W34" s="6"/>
      <c r="X34" s="5"/>
    </row>
    <row r="35" spans="1:24" x14ac:dyDescent="0.35">
      <c r="A35">
        <v>34</v>
      </c>
      <c r="B35" t="s">
        <v>9308</v>
      </c>
      <c r="C35" s="8">
        <v>42120</v>
      </c>
      <c r="D35" s="6">
        <v>2015</v>
      </c>
      <c r="E35" s="8" t="s">
        <v>3529</v>
      </c>
      <c r="F35" s="7">
        <v>26</v>
      </c>
      <c r="G35" t="s">
        <v>3485</v>
      </c>
      <c r="H35" t="s">
        <v>3462</v>
      </c>
      <c r="I35" t="s">
        <v>6534</v>
      </c>
      <c r="J35" t="s">
        <v>3449</v>
      </c>
      <c r="K35" t="s">
        <v>3714</v>
      </c>
      <c r="L35">
        <v>38109</v>
      </c>
      <c r="M35" t="s">
        <v>89</v>
      </c>
      <c r="N35" t="s">
        <v>9</v>
      </c>
      <c r="O35" t="s">
        <v>42</v>
      </c>
      <c r="P35" t="s">
        <v>90</v>
      </c>
      <c r="Q35" s="4">
        <v>832000</v>
      </c>
      <c r="R35">
        <v>8</v>
      </c>
      <c r="S35" s="4">
        <f>Table3[[#This Row],[Harga]]*Table3[[#This Row],[Quantity]]</f>
        <v>6656000</v>
      </c>
      <c r="T35">
        <v>0.2</v>
      </c>
      <c r="U35" s="4">
        <f>Table3[[#This Row],[Discount]]*Table3[[#This Row],[Revenue]]</f>
        <v>1331200</v>
      </c>
      <c r="V35" s="4">
        <f>Table3[[#This Row],[Revenue]]-Table3[[#This Row],[Total Discount]]</f>
        <v>5324800</v>
      </c>
      <c r="W35" s="6"/>
      <c r="X35" s="5"/>
    </row>
    <row r="36" spans="1:24" x14ac:dyDescent="0.35">
      <c r="A36">
        <v>35</v>
      </c>
      <c r="B36" t="s">
        <v>9307</v>
      </c>
      <c r="C36" s="8">
        <v>43078</v>
      </c>
      <c r="D36" s="6">
        <v>2017</v>
      </c>
      <c r="E36" s="8" t="s">
        <v>3490</v>
      </c>
      <c r="F36" s="7">
        <v>9</v>
      </c>
      <c r="G36" t="s">
        <v>3538</v>
      </c>
      <c r="H36" t="s">
        <v>3462</v>
      </c>
      <c r="I36" t="s">
        <v>4113</v>
      </c>
      <c r="J36" t="s">
        <v>3466</v>
      </c>
      <c r="K36" t="s">
        <v>3470</v>
      </c>
      <c r="L36">
        <v>77041</v>
      </c>
      <c r="M36" t="s">
        <v>91</v>
      </c>
      <c r="N36" t="s">
        <v>13</v>
      </c>
      <c r="O36" t="s">
        <v>26</v>
      </c>
      <c r="P36" t="s">
        <v>92</v>
      </c>
      <c r="Q36" s="4">
        <v>2000</v>
      </c>
      <c r="R36">
        <v>3</v>
      </c>
      <c r="S36" s="4">
        <f>Table3[[#This Row],[Harga]]*Table3[[#This Row],[Quantity]]</f>
        <v>6000</v>
      </c>
      <c r="T36">
        <v>0.8</v>
      </c>
      <c r="U36" s="4">
        <f>Table3[[#This Row],[Discount]]*Table3[[#This Row],[Revenue]]</f>
        <v>4800</v>
      </c>
      <c r="V36" s="4">
        <f>Table3[[#This Row],[Revenue]]-Table3[[#This Row],[Total Discount]]</f>
        <v>1200</v>
      </c>
      <c r="W36" s="6"/>
      <c r="X36" s="5"/>
    </row>
    <row r="37" spans="1:24" x14ac:dyDescent="0.35">
      <c r="A37">
        <v>36</v>
      </c>
      <c r="B37" t="s">
        <v>9306</v>
      </c>
      <c r="C37" s="8">
        <v>41969</v>
      </c>
      <c r="D37" s="6">
        <v>2014</v>
      </c>
      <c r="E37" s="8" t="s">
        <v>3468</v>
      </c>
      <c r="F37" s="7">
        <v>26</v>
      </c>
      <c r="G37" t="s">
        <v>3538</v>
      </c>
      <c r="H37" t="s">
        <v>3451</v>
      </c>
      <c r="I37" t="s">
        <v>6534</v>
      </c>
      <c r="J37" t="s">
        <v>3449</v>
      </c>
      <c r="K37" t="s">
        <v>3492</v>
      </c>
      <c r="L37">
        <v>77070</v>
      </c>
      <c r="M37" t="s">
        <v>93</v>
      </c>
      <c r="N37" t="s">
        <v>9</v>
      </c>
      <c r="O37" t="s">
        <v>20</v>
      </c>
      <c r="P37" t="s">
        <v>94</v>
      </c>
      <c r="Q37" s="4">
        <v>20000</v>
      </c>
      <c r="R37">
        <v>5</v>
      </c>
      <c r="S37" s="4">
        <f>Table3[[#This Row],[Harga]]*Table3[[#This Row],[Quantity]]</f>
        <v>100000</v>
      </c>
      <c r="T37">
        <v>0.6</v>
      </c>
      <c r="U37" s="4">
        <f>Table3[[#This Row],[Discount]]*Table3[[#This Row],[Revenue]]</f>
        <v>60000</v>
      </c>
      <c r="V37" s="4">
        <f>Table3[[#This Row],[Revenue]]-Table3[[#This Row],[Total Discount]]</f>
        <v>40000</v>
      </c>
      <c r="W37" s="6"/>
      <c r="X37" s="5"/>
    </row>
    <row r="38" spans="1:24" x14ac:dyDescent="0.35">
      <c r="A38">
        <v>37</v>
      </c>
      <c r="B38" t="s">
        <v>9305</v>
      </c>
      <c r="C38" s="8">
        <v>42533</v>
      </c>
      <c r="D38" s="6">
        <v>2016</v>
      </c>
      <c r="E38" s="8" t="s">
        <v>3497</v>
      </c>
      <c r="F38" s="7">
        <v>12</v>
      </c>
      <c r="G38" t="s">
        <v>3452</v>
      </c>
      <c r="H38" t="s">
        <v>3451</v>
      </c>
      <c r="I38" t="s">
        <v>3935</v>
      </c>
      <c r="J38" t="s">
        <v>3466</v>
      </c>
      <c r="K38" t="s">
        <v>3483</v>
      </c>
      <c r="L38">
        <v>35601</v>
      </c>
      <c r="M38" t="s">
        <v>95</v>
      </c>
      <c r="N38" t="s">
        <v>13</v>
      </c>
      <c r="O38" t="s">
        <v>29</v>
      </c>
      <c r="P38" t="s">
        <v>96</v>
      </c>
      <c r="Q38" s="4">
        <v>209000</v>
      </c>
      <c r="R38">
        <v>1</v>
      </c>
      <c r="S38" s="4">
        <f>Table3[[#This Row],[Harga]]*Table3[[#This Row],[Quantity]]</f>
        <v>209000</v>
      </c>
      <c r="T38">
        <v>0</v>
      </c>
      <c r="U38" s="4">
        <f>Table3[[#This Row],[Discount]]*Table3[[#This Row],[Revenue]]</f>
        <v>0</v>
      </c>
      <c r="V38" s="4">
        <f>Table3[[#This Row],[Revenue]]-Table3[[#This Row],[Total Discount]]</f>
        <v>209000</v>
      </c>
      <c r="W38" s="6"/>
      <c r="X38" s="5"/>
    </row>
    <row r="39" spans="1:24" x14ac:dyDescent="0.35">
      <c r="A39">
        <v>38</v>
      </c>
      <c r="B39" t="s">
        <v>9304</v>
      </c>
      <c r="C39" s="8">
        <v>41924</v>
      </c>
      <c r="D39" s="6">
        <v>2014</v>
      </c>
      <c r="E39" s="8" t="s">
        <v>3517</v>
      </c>
      <c r="F39" s="7">
        <v>12</v>
      </c>
      <c r="G39" t="s">
        <v>3452</v>
      </c>
      <c r="H39" t="s">
        <v>3462</v>
      </c>
      <c r="I39" t="s">
        <v>4037</v>
      </c>
      <c r="J39" t="s">
        <v>3449</v>
      </c>
      <c r="K39" t="s">
        <v>3568</v>
      </c>
      <c r="L39">
        <v>94122</v>
      </c>
      <c r="M39" t="s">
        <v>97</v>
      </c>
      <c r="N39" t="s">
        <v>13</v>
      </c>
      <c r="O39" t="s">
        <v>37</v>
      </c>
      <c r="P39" t="s">
        <v>98</v>
      </c>
      <c r="Q39" s="4">
        <v>15000</v>
      </c>
      <c r="R39">
        <v>5</v>
      </c>
      <c r="S39" s="4">
        <f>Table3[[#This Row],[Harga]]*Table3[[#This Row],[Quantity]]</f>
        <v>75000</v>
      </c>
      <c r="T39">
        <v>0</v>
      </c>
      <c r="U39" s="4">
        <f>Table3[[#This Row],[Discount]]*Table3[[#This Row],[Revenue]]</f>
        <v>0</v>
      </c>
      <c r="V39" s="4">
        <f>Table3[[#This Row],[Revenue]]-Table3[[#This Row],[Total Discount]]</f>
        <v>75000</v>
      </c>
      <c r="W39" s="6"/>
      <c r="X39" s="5"/>
    </row>
    <row r="40" spans="1:24" x14ac:dyDescent="0.35">
      <c r="A40">
        <v>39</v>
      </c>
      <c r="B40" t="s">
        <v>9303</v>
      </c>
      <c r="C40" s="8">
        <v>42250</v>
      </c>
      <c r="D40" s="6">
        <v>2015</v>
      </c>
      <c r="E40" s="8" t="s">
        <v>3472</v>
      </c>
      <c r="F40" s="7">
        <v>3</v>
      </c>
      <c r="G40" t="s">
        <v>3452</v>
      </c>
      <c r="H40" t="s">
        <v>3451</v>
      </c>
      <c r="I40" t="s">
        <v>4536</v>
      </c>
      <c r="J40" t="s">
        <v>3466</v>
      </c>
      <c r="K40" t="s">
        <v>3455</v>
      </c>
      <c r="L40">
        <v>27707</v>
      </c>
      <c r="M40" t="s">
        <v>99</v>
      </c>
      <c r="N40" t="s">
        <v>13</v>
      </c>
      <c r="O40" t="s">
        <v>55</v>
      </c>
      <c r="P40" t="s">
        <v>100</v>
      </c>
      <c r="Q40" s="4">
        <v>201000</v>
      </c>
      <c r="R40">
        <v>7</v>
      </c>
      <c r="S40" s="4">
        <f>Table3[[#This Row],[Harga]]*Table3[[#This Row],[Quantity]]</f>
        <v>1407000</v>
      </c>
      <c r="T40">
        <v>0.2</v>
      </c>
      <c r="U40" s="4">
        <f>Table3[[#This Row],[Discount]]*Table3[[#This Row],[Revenue]]</f>
        <v>281400</v>
      </c>
      <c r="V40" s="4">
        <f>Table3[[#This Row],[Revenue]]-Table3[[#This Row],[Total Discount]]</f>
        <v>1125600</v>
      </c>
      <c r="W40" s="6"/>
      <c r="X40" s="5"/>
    </row>
    <row r="41" spans="1:24" x14ac:dyDescent="0.35">
      <c r="A41">
        <v>40</v>
      </c>
      <c r="B41" t="s">
        <v>9302</v>
      </c>
      <c r="C41" s="8">
        <v>43052</v>
      </c>
      <c r="D41" s="6">
        <v>2017</v>
      </c>
      <c r="E41" s="8" t="s">
        <v>3468</v>
      </c>
      <c r="F41" s="7">
        <v>13</v>
      </c>
      <c r="G41" t="s">
        <v>3457</v>
      </c>
      <c r="H41" t="s">
        <v>3462</v>
      </c>
      <c r="I41" t="s">
        <v>4640</v>
      </c>
      <c r="J41" t="s">
        <v>3488</v>
      </c>
      <c r="K41" t="s">
        <v>3465</v>
      </c>
      <c r="L41">
        <v>60623</v>
      </c>
      <c r="M41" t="s">
        <v>101</v>
      </c>
      <c r="N41" t="s">
        <v>13</v>
      </c>
      <c r="O41" t="s">
        <v>32</v>
      </c>
      <c r="P41" t="s">
        <v>102</v>
      </c>
      <c r="Q41" s="4">
        <v>231000</v>
      </c>
      <c r="R41">
        <v>3</v>
      </c>
      <c r="S41" s="4">
        <f>Table3[[#This Row],[Harga]]*Table3[[#This Row],[Quantity]]</f>
        <v>693000</v>
      </c>
      <c r="T41">
        <v>0.2</v>
      </c>
      <c r="U41" s="4">
        <f>Table3[[#This Row],[Discount]]*Table3[[#This Row],[Revenue]]</f>
        <v>138600</v>
      </c>
      <c r="V41" s="4">
        <f>Table3[[#This Row],[Revenue]]-Table3[[#This Row],[Total Discount]]</f>
        <v>554400</v>
      </c>
      <c r="W41" s="6"/>
      <c r="X41" s="5"/>
    </row>
    <row r="42" spans="1:24" x14ac:dyDescent="0.35">
      <c r="A42">
        <v>41</v>
      </c>
      <c r="B42" t="s">
        <v>9301</v>
      </c>
      <c r="C42" s="8">
        <v>42883</v>
      </c>
      <c r="D42" s="6">
        <v>2017</v>
      </c>
      <c r="E42" s="8" t="s">
        <v>3453</v>
      </c>
      <c r="F42" s="7">
        <v>28</v>
      </c>
      <c r="G42" t="s">
        <v>3538</v>
      </c>
      <c r="H42" t="s">
        <v>3462</v>
      </c>
      <c r="I42" t="s">
        <v>4110</v>
      </c>
      <c r="J42" t="s">
        <v>3449</v>
      </c>
      <c r="K42" t="s">
        <v>3695</v>
      </c>
      <c r="L42">
        <v>29203</v>
      </c>
      <c r="M42" t="s">
        <v>103</v>
      </c>
      <c r="N42" t="s">
        <v>9</v>
      </c>
      <c r="O42" t="s">
        <v>42</v>
      </c>
      <c r="P42" t="s">
        <v>104</v>
      </c>
      <c r="Q42" s="4">
        <v>302000</v>
      </c>
      <c r="R42">
        <v>2</v>
      </c>
      <c r="S42" s="4">
        <f>Table3[[#This Row],[Harga]]*Table3[[#This Row],[Quantity]]</f>
        <v>604000</v>
      </c>
      <c r="T42">
        <v>0</v>
      </c>
      <c r="U42" s="4">
        <f>Table3[[#This Row],[Discount]]*Table3[[#This Row],[Revenue]]</f>
        <v>0</v>
      </c>
      <c r="V42" s="4">
        <f>Table3[[#This Row],[Revenue]]-Table3[[#This Row],[Total Discount]]</f>
        <v>604000</v>
      </c>
      <c r="W42" s="6"/>
      <c r="X42" s="5"/>
    </row>
    <row r="43" spans="1:24" x14ac:dyDescent="0.35">
      <c r="A43">
        <v>42</v>
      </c>
      <c r="B43" t="s">
        <v>9300</v>
      </c>
      <c r="C43" s="8">
        <v>43034</v>
      </c>
      <c r="D43" s="6">
        <v>2017</v>
      </c>
      <c r="E43" s="8" t="s">
        <v>3517</v>
      </c>
      <c r="F43" s="7">
        <v>26</v>
      </c>
      <c r="G43" t="s">
        <v>3452</v>
      </c>
      <c r="H43" t="s">
        <v>3451</v>
      </c>
      <c r="I43" t="s">
        <v>3790</v>
      </c>
      <c r="J43" t="s">
        <v>3449</v>
      </c>
      <c r="K43" t="s">
        <v>3600</v>
      </c>
      <c r="L43">
        <v>55901</v>
      </c>
      <c r="M43" t="s">
        <v>105</v>
      </c>
      <c r="N43" t="s">
        <v>51</v>
      </c>
      <c r="O43" t="s">
        <v>64</v>
      </c>
      <c r="P43" t="s">
        <v>106</v>
      </c>
      <c r="Q43" s="4">
        <v>20000</v>
      </c>
      <c r="R43">
        <v>1</v>
      </c>
      <c r="S43" s="4">
        <f>Table3[[#This Row],[Harga]]*Table3[[#This Row],[Quantity]]</f>
        <v>20000</v>
      </c>
      <c r="T43">
        <v>0</v>
      </c>
      <c r="U43" s="4">
        <f>Table3[[#This Row],[Discount]]*Table3[[#This Row],[Revenue]]</f>
        <v>0</v>
      </c>
      <c r="V43" s="4">
        <f>Table3[[#This Row],[Revenue]]-Table3[[#This Row],[Total Discount]]</f>
        <v>20000</v>
      </c>
      <c r="W43" s="6"/>
      <c r="X43" s="5"/>
    </row>
    <row r="44" spans="1:24" x14ac:dyDescent="0.35">
      <c r="A44">
        <v>43</v>
      </c>
      <c r="B44" t="s">
        <v>9299</v>
      </c>
      <c r="C44" s="8">
        <v>42465</v>
      </c>
      <c r="D44" s="6">
        <v>2016</v>
      </c>
      <c r="E44" s="8" t="s">
        <v>3529</v>
      </c>
      <c r="F44" s="7">
        <v>5</v>
      </c>
      <c r="G44" t="s">
        <v>3485</v>
      </c>
      <c r="H44" t="s">
        <v>3462</v>
      </c>
      <c r="I44" t="s">
        <v>6049</v>
      </c>
      <c r="J44" t="s">
        <v>3488</v>
      </c>
      <c r="K44" t="s">
        <v>3561</v>
      </c>
      <c r="L44">
        <v>77095</v>
      </c>
      <c r="M44" t="s">
        <v>107</v>
      </c>
      <c r="N44" t="s">
        <v>13</v>
      </c>
      <c r="O44" t="s">
        <v>32</v>
      </c>
      <c r="P44" t="s">
        <v>108</v>
      </c>
      <c r="Q44" s="4">
        <v>159000</v>
      </c>
      <c r="R44">
        <v>7</v>
      </c>
      <c r="S44" s="4">
        <f>Table3[[#This Row],[Harga]]*Table3[[#This Row],[Quantity]]</f>
        <v>1113000</v>
      </c>
      <c r="T44">
        <v>0.2</v>
      </c>
      <c r="U44" s="4">
        <f>Table3[[#This Row],[Discount]]*Table3[[#This Row],[Revenue]]</f>
        <v>222600</v>
      </c>
      <c r="V44" s="4">
        <f>Table3[[#This Row],[Revenue]]-Table3[[#This Row],[Total Discount]]</f>
        <v>890400</v>
      </c>
      <c r="W44" s="6"/>
      <c r="X44" s="5"/>
    </row>
    <row r="45" spans="1:24" x14ac:dyDescent="0.35">
      <c r="A45">
        <v>44</v>
      </c>
      <c r="B45" t="s">
        <v>9298</v>
      </c>
      <c r="C45" s="8">
        <v>42630</v>
      </c>
      <c r="D45" s="6">
        <v>2016</v>
      </c>
      <c r="E45" s="8" t="s">
        <v>3472</v>
      </c>
      <c r="F45" s="7">
        <v>17</v>
      </c>
      <c r="G45" t="s">
        <v>3485</v>
      </c>
      <c r="H45" t="s">
        <v>3451</v>
      </c>
      <c r="I45" t="s">
        <v>3651</v>
      </c>
      <c r="J45" t="s">
        <v>3466</v>
      </c>
      <c r="K45" t="s">
        <v>3561</v>
      </c>
      <c r="L45">
        <v>90036</v>
      </c>
      <c r="M45" t="s">
        <v>109</v>
      </c>
      <c r="N45" t="s">
        <v>13</v>
      </c>
      <c r="O45" t="s">
        <v>37</v>
      </c>
      <c r="P45" t="s">
        <v>110</v>
      </c>
      <c r="Q45" s="4">
        <v>21000</v>
      </c>
      <c r="R45">
        <v>3</v>
      </c>
      <c r="S45" s="4">
        <f>Table3[[#This Row],[Harga]]*Table3[[#This Row],[Quantity]]</f>
        <v>63000</v>
      </c>
      <c r="T45">
        <v>0</v>
      </c>
      <c r="U45" s="4">
        <f>Table3[[#This Row],[Discount]]*Table3[[#This Row],[Revenue]]</f>
        <v>0</v>
      </c>
      <c r="V45" s="4">
        <f>Table3[[#This Row],[Revenue]]-Table3[[#This Row],[Total Discount]]</f>
        <v>63000</v>
      </c>
      <c r="W45" s="6"/>
      <c r="X45" s="5"/>
    </row>
    <row r="46" spans="1:24" x14ac:dyDescent="0.35">
      <c r="A46">
        <v>45</v>
      </c>
      <c r="B46" t="s">
        <v>9297</v>
      </c>
      <c r="C46" s="8">
        <v>42035</v>
      </c>
      <c r="D46" s="6">
        <v>2015</v>
      </c>
      <c r="E46" s="8" t="s">
        <v>3463</v>
      </c>
      <c r="F46" s="7">
        <v>31</v>
      </c>
      <c r="G46" t="s">
        <v>3452</v>
      </c>
      <c r="H46" t="s">
        <v>3451</v>
      </c>
      <c r="I46" t="s">
        <v>4041</v>
      </c>
      <c r="J46" t="s">
        <v>3449</v>
      </c>
      <c r="K46" t="s">
        <v>3561</v>
      </c>
      <c r="L46">
        <v>55407</v>
      </c>
      <c r="M46" t="s">
        <v>111</v>
      </c>
      <c r="N46" t="s">
        <v>13</v>
      </c>
      <c r="O46" t="s">
        <v>23</v>
      </c>
      <c r="P46" t="s">
        <v>112</v>
      </c>
      <c r="Q46" s="4">
        <v>13000</v>
      </c>
      <c r="R46">
        <v>2</v>
      </c>
      <c r="S46" s="4">
        <f>Table3[[#This Row],[Harga]]*Table3[[#This Row],[Quantity]]</f>
        <v>26000</v>
      </c>
      <c r="T46">
        <v>0</v>
      </c>
      <c r="U46" s="4">
        <f>Table3[[#This Row],[Discount]]*Table3[[#This Row],[Revenue]]</f>
        <v>0</v>
      </c>
      <c r="V46" s="4">
        <f>Table3[[#This Row],[Revenue]]-Table3[[#This Row],[Total Discount]]</f>
        <v>26000</v>
      </c>
      <c r="W46" s="6"/>
      <c r="X46" s="5"/>
    </row>
    <row r="47" spans="1:24" x14ac:dyDescent="0.35">
      <c r="A47">
        <v>46</v>
      </c>
      <c r="B47" t="s">
        <v>9296</v>
      </c>
      <c r="C47" s="8">
        <v>43045</v>
      </c>
      <c r="D47" s="6">
        <v>2017</v>
      </c>
      <c r="E47" s="8" t="s">
        <v>3468</v>
      </c>
      <c r="F47" s="7">
        <v>6</v>
      </c>
      <c r="G47" t="s">
        <v>3538</v>
      </c>
      <c r="H47" t="s">
        <v>3462</v>
      </c>
      <c r="I47" t="s">
        <v>3907</v>
      </c>
      <c r="J47" t="s">
        <v>3488</v>
      </c>
      <c r="K47" t="s">
        <v>3580</v>
      </c>
      <c r="L47">
        <v>97206</v>
      </c>
      <c r="M47" t="s">
        <v>113</v>
      </c>
      <c r="N47" t="s">
        <v>13</v>
      </c>
      <c r="O47" t="s">
        <v>26</v>
      </c>
      <c r="P47" t="s">
        <v>114</v>
      </c>
      <c r="Q47" s="4">
        <v>6000</v>
      </c>
      <c r="R47">
        <v>1</v>
      </c>
      <c r="S47" s="4">
        <f>Table3[[#This Row],[Harga]]*Table3[[#This Row],[Quantity]]</f>
        <v>6000</v>
      </c>
      <c r="T47">
        <v>0.7</v>
      </c>
      <c r="U47" s="4">
        <f>Table3[[#This Row],[Discount]]*Table3[[#This Row],[Revenue]]</f>
        <v>4200</v>
      </c>
      <c r="V47" s="4">
        <f>Table3[[#This Row],[Revenue]]-Table3[[#This Row],[Total Discount]]</f>
        <v>1800</v>
      </c>
      <c r="W47" s="6"/>
      <c r="X47" s="5"/>
    </row>
    <row r="48" spans="1:24" x14ac:dyDescent="0.35">
      <c r="A48">
        <v>47</v>
      </c>
      <c r="B48" t="s">
        <v>9295</v>
      </c>
      <c r="C48" s="8">
        <v>43048</v>
      </c>
      <c r="D48" s="6">
        <v>2017</v>
      </c>
      <c r="E48" s="8" t="s">
        <v>3468</v>
      </c>
      <c r="F48" s="7">
        <v>9</v>
      </c>
      <c r="G48" t="s">
        <v>3457</v>
      </c>
      <c r="H48" t="s">
        <v>3451</v>
      </c>
      <c r="I48" t="s">
        <v>4821</v>
      </c>
      <c r="J48" t="s">
        <v>3488</v>
      </c>
      <c r="K48" t="s">
        <v>3568</v>
      </c>
      <c r="L48">
        <v>10009</v>
      </c>
      <c r="M48" t="s">
        <v>115</v>
      </c>
      <c r="N48" t="s">
        <v>9</v>
      </c>
      <c r="O48" t="s">
        <v>20</v>
      </c>
      <c r="P48" t="s">
        <v>116</v>
      </c>
      <c r="Q48" s="4">
        <v>97000</v>
      </c>
      <c r="R48">
        <v>7</v>
      </c>
      <c r="S48" s="4">
        <f>Table3[[#This Row],[Harga]]*Table3[[#This Row],[Quantity]]</f>
        <v>679000</v>
      </c>
      <c r="T48">
        <v>0</v>
      </c>
      <c r="U48" s="4">
        <f>Table3[[#This Row],[Discount]]*Table3[[#This Row],[Revenue]]</f>
        <v>0</v>
      </c>
      <c r="V48" s="4">
        <f>Table3[[#This Row],[Revenue]]-Table3[[#This Row],[Total Discount]]</f>
        <v>679000</v>
      </c>
      <c r="W48" s="6"/>
      <c r="X48" s="5"/>
    </row>
    <row r="49" spans="1:24" x14ac:dyDescent="0.35">
      <c r="A49">
        <v>48</v>
      </c>
      <c r="B49" t="s">
        <v>9294</v>
      </c>
      <c r="C49" s="8">
        <v>42903</v>
      </c>
      <c r="D49" s="6">
        <v>2017</v>
      </c>
      <c r="E49" s="8" t="s">
        <v>3497</v>
      </c>
      <c r="F49" s="7">
        <v>17</v>
      </c>
      <c r="G49" t="s">
        <v>3452</v>
      </c>
      <c r="H49" t="s">
        <v>3462</v>
      </c>
      <c r="I49" t="s">
        <v>5169</v>
      </c>
      <c r="J49" t="s">
        <v>3449</v>
      </c>
      <c r="K49" t="s">
        <v>3477</v>
      </c>
      <c r="L49">
        <v>94122</v>
      </c>
      <c r="M49" t="s">
        <v>117</v>
      </c>
      <c r="N49" t="s">
        <v>13</v>
      </c>
      <c r="O49" t="s">
        <v>26</v>
      </c>
      <c r="P49" t="s">
        <v>118</v>
      </c>
      <c r="Q49" s="4">
        <v>52000</v>
      </c>
      <c r="R49">
        <v>3</v>
      </c>
      <c r="S49" s="4">
        <f>Table3[[#This Row],[Harga]]*Table3[[#This Row],[Quantity]]</f>
        <v>156000</v>
      </c>
      <c r="T49">
        <v>0.2</v>
      </c>
      <c r="U49" s="4">
        <f>Table3[[#This Row],[Discount]]*Table3[[#This Row],[Revenue]]</f>
        <v>31200</v>
      </c>
      <c r="V49" s="4">
        <f>Table3[[#This Row],[Revenue]]-Table3[[#This Row],[Total Discount]]</f>
        <v>124800</v>
      </c>
      <c r="W49" s="6"/>
      <c r="X49" s="5"/>
    </row>
    <row r="50" spans="1:24" x14ac:dyDescent="0.35">
      <c r="A50">
        <v>49</v>
      </c>
      <c r="B50" t="s">
        <v>9293</v>
      </c>
      <c r="C50" s="8">
        <v>42619</v>
      </c>
      <c r="D50" s="6">
        <v>2016</v>
      </c>
      <c r="E50" s="8" t="s">
        <v>3472</v>
      </c>
      <c r="F50" s="7">
        <v>6</v>
      </c>
      <c r="G50" t="s">
        <v>3457</v>
      </c>
      <c r="H50" t="s">
        <v>3451</v>
      </c>
      <c r="I50" t="s">
        <v>5266</v>
      </c>
      <c r="J50" t="s">
        <v>3466</v>
      </c>
      <c r="K50" t="s">
        <v>3523</v>
      </c>
      <c r="L50">
        <v>55106</v>
      </c>
      <c r="M50" t="s">
        <v>119</v>
      </c>
      <c r="N50" t="s">
        <v>13</v>
      </c>
      <c r="O50" t="s">
        <v>29</v>
      </c>
      <c r="P50" t="s">
        <v>120</v>
      </c>
      <c r="Q50" s="4">
        <v>78000</v>
      </c>
      <c r="R50">
        <v>6</v>
      </c>
      <c r="S50" s="4">
        <f>Table3[[#This Row],[Harga]]*Table3[[#This Row],[Quantity]]</f>
        <v>468000</v>
      </c>
      <c r="T50">
        <v>0</v>
      </c>
      <c r="U50" s="4">
        <f>Table3[[#This Row],[Discount]]*Table3[[#This Row],[Revenue]]</f>
        <v>0</v>
      </c>
      <c r="V50" s="4">
        <f>Table3[[#This Row],[Revenue]]-Table3[[#This Row],[Total Discount]]</f>
        <v>468000</v>
      </c>
      <c r="W50" s="6"/>
      <c r="X50" s="5"/>
    </row>
    <row r="51" spans="1:24" x14ac:dyDescent="0.35">
      <c r="A51">
        <v>50</v>
      </c>
      <c r="B51" t="s">
        <v>9292</v>
      </c>
      <c r="C51" s="8">
        <v>42611</v>
      </c>
      <c r="D51" s="6">
        <v>2016</v>
      </c>
      <c r="E51" s="8" t="s">
        <v>3481</v>
      </c>
      <c r="F51" s="7">
        <v>29</v>
      </c>
      <c r="G51" t="s">
        <v>3452</v>
      </c>
      <c r="H51" t="s">
        <v>3532</v>
      </c>
      <c r="I51" t="s">
        <v>4083</v>
      </c>
      <c r="J51" t="s">
        <v>3488</v>
      </c>
      <c r="K51" t="s">
        <v>3605</v>
      </c>
      <c r="L51">
        <v>60610</v>
      </c>
      <c r="M51" t="s">
        <v>121</v>
      </c>
      <c r="N51" t="s">
        <v>13</v>
      </c>
      <c r="O51" t="s">
        <v>23</v>
      </c>
      <c r="P51" t="s">
        <v>122</v>
      </c>
      <c r="Q51" s="4">
        <v>65000</v>
      </c>
      <c r="R51">
        <v>7</v>
      </c>
      <c r="S51" s="4">
        <f>Table3[[#This Row],[Harga]]*Table3[[#This Row],[Quantity]]</f>
        <v>455000</v>
      </c>
      <c r="T51">
        <v>0.2</v>
      </c>
      <c r="U51" s="4">
        <f>Table3[[#This Row],[Discount]]*Table3[[#This Row],[Revenue]]</f>
        <v>91000</v>
      </c>
      <c r="V51" s="4">
        <f>Table3[[#This Row],[Revenue]]-Table3[[#This Row],[Total Discount]]</f>
        <v>364000</v>
      </c>
      <c r="W51" s="6"/>
      <c r="X51" s="5"/>
    </row>
    <row r="52" spans="1:24" x14ac:dyDescent="0.35">
      <c r="A52">
        <v>51</v>
      </c>
      <c r="B52" t="s">
        <v>9291</v>
      </c>
      <c r="C52" s="8">
        <v>42705</v>
      </c>
      <c r="D52" s="6">
        <v>2016</v>
      </c>
      <c r="E52" s="8" t="s">
        <v>3490</v>
      </c>
      <c r="F52" s="7">
        <v>1</v>
      </c>
      <c r="G52" t="s">
        <v>3485</v>
      </c>
      <c r="H52" t="s">
        <v>3451</v>
      </c>
      <c r="I52" t="s">
        <v>4497</v>
      </c>
      <c r="J52" t="s">
        <v>3449</v>
      </c>
      <c r="K52" t="s">
        <v>3499</v>
      </c>
      <c r="L52">
        <v>55901</v>
      </c>
      <c r="M52" t="s">
        <v>123</v>
      </c>
      <c r="N52" t="s">
        <v>13</v>
      </c>
      <c r="O52" t="s">
        <v>23</v>
      </c>
      <c r="P52" t="s">
        <v>124</v>
      </c>
      <c r="Q52" s="4">
        <v>24000</v>
      </c>
      <c r="R52">
        <v>4</v>
      </c>
      <c r="S52" s="4">
        <f>Table3[[#This Row],[Harga]]*Table3[[#This Row],[Quantity]]</f>
        <v>96000</v>
      </c>
      <c r="T52">
        <v>0</v>
      </c>
      <c r="U52" s="4">
        <f>Table3[[#This Row],[Discount]]*Table3[[#This Row],[Revenue]]</f>
        <v>0</v>
      </c>
      <c r="V52" s="4">
        <f>Table3[[#This Row],[Revenue]]-Table3[[#This Row],[Total Discount]]</f>
        <v>96000</v>
      </c>
      <c r="W52" s="6"/>
      <c r="X52" s="5"/>
    </row>
    <row r="53" spans="1:24" x14ac:dyDescent="0.35">
      <c r="A53">
        <v>52</v>
      </c>
      <c r="B53" t="s">
        <v>9290</v>
      </c>
      <c r="C53" s="8">
        <v>42321</v>
      </c>
      <c r="D53" s="6">
        <v>2015</v>
      </c>
      <c r="E53" s="8" t="s">
        <v>3468</v>
      </c>
      <c r="F53" s="7">
        <v>13</v>
      </c>
      <c r="G53" t="s">
        <v>3457</v>
      </c>
      <c r="H53" t="s">
        <v>3462</v>
      </c>
      <c r="I53" t="s">
        <v>3715</v>
      </c>
      <c r="J53" t="s">
        <v>3449</v>
      </c>
      <c r="K53" t="s">
        <v>3509</v>
      </c>
      <c r="L53">
        <v>80013</v>
      </c>
      <c r="M53" t="s">
        <v>125</v>
      </c>
      <c r="N53" t="s">
        <v>51</v>
      </c>
      <c r="O53" t="s">
        <v>64</v>
      </c>
      <c r="P53" t="s">
        <v>126</v>
      </c>
      <c r="Q53" s="4">
        <v>239000</v>
      </c>
      <c r="R53">
        <v>6</v>
      </c>
      <c r="S53" s="4">
        <f>Table3[[#This Row],[Harga]]*Table3[[#This Row],[Quantity]]</f>
        <v>1434000</v>
      </c>
      <c r="T53">
        <v>0.2</v>
      </c>
      <c r="U53" s="4">
        <f>Table3[[#This Row],[Discount]]*Table3[[#This Row],[Revenue]]</f>
        <v>286800</v>
      </c>
      <c r="V53" s="4">
        <f>Table3[[#This Row],[Revenue]]-Table3[[#This Row],[Total Discount]]</f>
        <v>1147200</v>
      </c>
      <c r="W53" s="6"/>
      <c r="X53" s="5"/>
    </row>
    <row r="54" spans="1:24" x14ac:dyDescent="0.35">
      <c r="A54">
        <v>53</v>
      </c>
      <c r="B54" t="s">
        <v>9289</v>
      </c>
      <c r="C54" s="8">
        <v>43062</v>
      </c>
      <c r="D54" s="6">
        <v>2017</v>
      </c>
      <c r="E54" s="8" t="s">
        <v>3468</v>
      </c>
      <c r="F54" s="7">
        <v>23</v>
      </c>
      <c r="G54" t="s">
        <v>3538</v>
      </c>
      <c r="H54" t="s">
        <v>3451</v>
      </c>
      <c r="I54" t="s">
        <v>5103</v>
      </c>
      <c r="J54" t="s">
        <v>3449</v>
      </c>
      <c r="K54" t="s">
        <v>3548</v>
      </c>
      <c r="L54">
        <v>28205</v>
      </c>
      <c r="M54" t="s">
        <v>127</v>
      </c>
      <c r="N54" t="s">
        <v>51</v>
      </c>
      <c r="O54" t="s">
        <v>64</v>
      </c>
      <c r="P54" t="s">
        <v>128</v>
      </c>
      <c r="Q54" s="4">
        <v>75000</v>
      </c>
      <c r="R54">
        <v>8</v>
      </c>
      <c r="S54" s="4">
        <f>Table3[[#This Row],[Harga]]*Table3[[#This Row],[Quantity]]</f>
        <v>600000</v>
      </c>
      <c r="T54">
        <v>0.2</v>
      </c>
      <c r="U54" s="4">
        <f>Table3[[#This Row],[Discount]]*Table3[[#This Row],[Revenue]]</f>
        <v>120000</v>
      </c>
      <c r="V54" s="4">
        <f>Table3[[#This Row],[Revenue]]-Table3[[#This Row],[Total Discount]]</f>
        <v>480000</v>
      </c>
      <c r="W54" s="6"/>
      <c r="X54" s="5"/>
    </row>
    <row r="55" spans="1:24" x14ac:dyDescent="0.35">
      <c r="A55">
        <v>54</v>
      </c>
      <c r="B55" t="s">
        <v>9288</v>
      </c>
      <c r="C55" s="8">
        <v>42292</v>
      </c>
      <c r="D55" s="6">
        <v>2015</v>
      </c>
      <c r="E55" s="8" t="s">
        <v>3517</v>
      </c>
      <c r="F55" s="7">
        <v>15</v>
      </c>
      <c r="G55" t="s">
        <v>3538</v>
      </c>
      <c r="H55" t="s">
        <v>3462</v>
      </c>
      <c r="I55" t="s">
        <v>4716</v>
      </c>
      <c r="J55" t="s">
        <v>3488</v>
      </c>
      <c r="K55" t="s">
        <v>3600</v>
      </c>
      <c r="L55">
        <v>60462</v>
      </c>
      <c r="M55" t="s">
        <v>129</v>
      </c>
      <c r="N55" t="s">
        <v>51</v>
      </c>
      <c r="O55" t="s">
        <v>64</v>
      </c>
      <c r="P55" t="s">
        <v>130</v>
      </c>
      <c r="Q55" s="4">
        <v>340000</v>
      </c>
      <c r="R55">
        <v>5</v>
      </c>
      <c r="S55" s="4">
        <f>Table3[[#This Row],[Harga]]*Table3[[#This Row],[Quantity]]</f>
        <v>1700000</v>
      </c>
      <c r="T55">
        <v>0.2</v>
      </c>
      <c r="U55" s="4">
        <f>Table3[[#This Row],[Discount]]*Table3[[#This Row],[Revenue]]</f>
        <v>340000</v>
      </c>
      <c r="V55" s="4">
        <f>Table3[[#This Row],[Revenue]]-Table3[[#This Row],[Total Discount]]</f>
        <v>1360000</v>
      </c>
      <c r="W55" s="6"/>
      <c r="X55" s="5"/>
    </row>
    <row r="56" spans="1:24" x14ac:dyDescent="0.35">
      <c r="A56">
        <v>55</v>
      </c>
      <c r="B56" t="s">
        <v>9287</v>
      </c>
      <c r="C56" s="8">
        <v>43094</v>
      </c>
      <c r="D56" s="6">
        <v>2017</v>
      </c>
      <c r="E56" s="8" t="s">
        <v>3490</v>
      </c>
      <c r="F56" s="7">
        <v>25</v>
      </c>
      <c r="G56" t="s">
        <v>3485</v>
      </c>
      <c r="H56" t="s">
        <v>3462</v>
      </c>
      <c r="I56" t="s">
        <v>4484</v>
      </c>
      <c r="J56" t="s">
        <v>3466</v>
      </c>
      <c r="K56" t="s">
        <v>3571</v>
      </c>
      <c r="L56">
        <v>10035</v>
      </c>
      <c r="M56" t="s">
        <v>131</v>
      </c>
      <c r="N56" t="s">
        <v>9</v>
      </c>
      <c r="O56" t="s">
        <v>20</v>
      </c>
      <c r="P56" t="s">
        <v>132</v>
      </c>
      <c r="Q56" s="4">
        <v>42000</v>
      </c>
      <c r="R56">
        <v>2</v>
      </c>
      <c r="S56" s="4">
        <f>Table3[[#This Row],[Harga]]*Table3[[#This Row],[Quantity]]</f>
        <v>84000</v>
      </c>
      <c r="T56">
        <v>0</v>
      </c>
      <c r="U56" s="4">
        <f>Table3[[#This Row],[Discount]]*Table3[[#This Row],[Revenue]]</f>
        <v>0</v>
      </c>
      <c r="V56" s="4">
        <f>Table3[[#This Row],[Revenue]]-Table3[[#This Row],[Total Discount]]</f>
        <v>84000</v>
      </c>
      <c r="W56" s="6"/>
      <c r="X56" s="5"/>
    </row>
    <row r="57" spans="1:24" x14ac:dyDescent="0.35">
      <c r="A57">
        <v>56</v>
      </c>
      <c r="B57" t="s">
        <v>9286</v>
      </c>
      <c r="C57" s="8">
        <v>42677</v>
      </c>
      <c r="D57" s="6">
        <v>2016</v>
      </c>
      <c r="E57" s="8" t="s">
        <v>3468</v>
      </c>
      <c r="F57" s="7">
        <v>3</v>
      </c>
      <c r="G57" t="s">
        <v>3452</v>
      </c>
      <c r="H57" t="s">
        <v>3451</v>
      </c>
      <c r="I57" t="s">
        <v>3687</v>
      </c>
      <c r="J57" t="s">
        <v>3449</v>
      </c>
      <c r="K57" t="s">
        <v>3523</v>
      </c>
      <c r="L57">
        <v>50322</v>
      </c>
      <c r="M57" t="s">
        <v>133</v>
      </c>
      <c r="N57" t="s">
        <v>13</v>
      </c>
      <c r="O57" t="s">
        <v>37</v>
      </c>
      <c r="P57" t="s">
        <v>134</v>
      </c>
      <c r="Q57" s="4">
        <v>76000</v>
      </c>
      <c r="R57">
        <v>2</v>
      </c>
      <c r="S57" s="4">
        <f>Table3[[#This Row],[Harga]]*Table3[[#This Row],[Quantity]]</f>
        <v>152000</v>
      </c>
      <c r="T57">
        <v>0</v>
      </c>
      <c r="U57" s="4">
        <f>Table3[[#This Row],[Discount]]*Table3[[#This Row],[Revenue]]</f>
        <v>0</v>
      </c>
      <c r="V57" s="4">
        <f>Table3[[#This Row],[Revenue]]-Table3[[#This Row],[Total Discount]]</f>
        <v>152000</v>
      </c>
      <c r="W57" s="6"/>
      <c r="X57" s="5"/>
    </row>
    <row r="58" spans="1:24" x14ac:dyDescent="0.35">
      <c r="A58">
        <v>57</v>
      </c>
      <c r="B58" t="s">
        <v>9285</v>
      </c>
      <c r="C58" s="8">
        <v>41876</v>
      </c>
      <c r="D58" s="6">
        <v>2014</v>
      </c>
      <c r="E58" s="8" t="s">
        <v>3481</v>
      </c>
      <c r="F58" s="7">
        <v>25</v>
      </c>
      <c r="G58" t="s">
        <v>3457</v>
      </c>
      <c r="H58" t="s">
        <v>3501</v>
      </c>
      <c r="I58" t="s">
        <v>3478</v>
      </c>
      <c r="J58" t="s">
        <v>3449</v>
      </c>
      <c r="K58" t="s">
        <v>3523</v>
      </c>
      <c r="L58">
        <v>43229</v>
      </c>
      <c r="M58" t="s">
        <v>135</v>
      </c>
      <c r="N58" t="s">
        <v>13</v>
      </c>
      <c r="O58" t="s">
        <v>73</v>
      </c>
      <c r="P58" t="s">
        <v>136</v>
      </c>
      <c r="Q58" s="4">
        <v>41000</v>
      </c>
      <c r="R58">
        <v>14</v>
      </c>
      <c r="S58" s="4">
        <f>Table3[[#This Row],[Harga]]*Table3[[#This Row],[Quantity]]</f>
        <v>574000</v>
      </c>
      <c r="T58">
        <v>0.2</v>
      </c>
      <c r="U58" s="4">
        <f>Table3[[#This Row],[Discount]]*Table3[[#This Row],[Revenue]]</f>
        <v>114800</v>
      </c>
      <c r="V58" s="4">
        <f>Table3[[#This Row],[Revenue]]-Table3[[#This Row],[Total Discount]]</f>
        <v>459200</v>
      </c>
      <c r="W58" s="6"/>
      <c r="X58" s="5"/>
    </row>
    <row r="59" spans="1:24" x14ac:dyDescent="0.35">
      <c r="A59">
        <v>58</v>
      </c>
      <c r="B59" t="s">
        <v>9284</v>
      </c>
      <c r="C59" s="8">
        <v>42065</v>
      </c>
      <c r="D59" s="6">
        <v>2015</v>
      </c>
      <c r="E59" s="8" t="s">
        <v>3511</v>
      </c>
      <c r="F59" s="7">
        <v>2</v>
      </c>
      <c r="G59" t="s">
        <v>3538</v>
      </c>
      <c r="H59" t="s">
        <v>3451</v>
      </c>
      <c r="I59" t="s">
        <v>4151</v>
      </c>
      <c r="J59" t="s">
        <v>3449</v>
      </c>
      <c r="K59" t="s">
        <v>3595</v>
      </c>
      <c r="L59">
        <v>98103</v>
      </c>
      <c r="M59" t="s">
        <v>137</v>
      </c>
      <c r="N59" t="s">
        <v>9</v>
      </c>
      <c r="O59" t="s">
        <v>17</v>
      </c>
      <c r="P59" t="s">
        <v>138</v>
      </c>
      <c r="Q59" s="4">
        <v>788000</v>
      </c>
      <c r="R59">
        <v>3</v>
      </c>
      <c r="S59" s="4">
        <f>Table3[[#This Row],[Harga]]*Table3[[#This Row],[Quantity]]</f>
        <v>2364000</v>
      </c>
      <c r="T59">
        <v>0</v>
      </c>
      <c r="U59" s="4">
        <f>Table3[[#This Row],[Discount]]*Table3[[#This Row],[Revenue]]</f>
        <v>0</v>
      </c>
      <c r="V59" s="4">
        <f>Table3[[#This Row],[Revenue]]-Table3[[#This Row],[Total Discount]]</f>
        <v>2364000</v>
      </c>
      <c r="W59" s="6"/>
      <c r="X59" s="5"/>
    </row>
    <row r="60" spans="1:24" x14ac:dyDescent="0.35">
      <c r="A60">
        <v>59</v>
      </c>
      <c r="B60" t="s">
        <v>9283</v>
      </c>
      <c r="C60" s="8">
        <v>42099</v>
      </c>
      <c r="D60" s="6">
        <v>2015</v>
      </c>
      <c r="E60" s="8" t="s">
        <v>3529</v>
      </c>
      <c r="F60" s="7">
        <v>5</v>
      </c>
      <c r="G60" t="s">
        <v>3538</v>
      </c>
      <c r="H60" t="s">
        <v>3451</v>
      </c>
      <c r="I60" t="s">
        <v>5165</v>
      </c>
      <c r="J60" t="s">
        <v>3466</v>
      </c>
      <c r="K60" t="s">
        <v>3548</v>
      </c>
      <c r="L60">
        <v>37620</v>
      </c>
      <c r="M60" t="s">
        <v>139</v>
      </c>
      <c r="N60" t="s">
        <v>13</v>
      </c>
      <c r="O60" t="s">
        <v>26</v>
      </c>
      <c r="P60" t="s">
        <v>140</v>
      </c>
      <c r="Q60" s="4">
        <v>158000</v>
      </c>
      <c r="R60">
        <v>1</v>
      </c>
      <c r="S60" s="4">
        <f>Table3[[#This Row],[Harga]]*Table3[[#This Row],[Quantity]]</f>
        <v>158000</v>
      </c>
      <c r="T60">
        <v>0.7</v>
      </c>
      <c r="U60" s="4">
        <f>Table3[[#This Row],[Discount]]*Table3[[#This Row],[Revenue]]</f>
        <v>110600</v>
      </c>
      <c r="V60" s="4">
        <f>Table3[[#This Row],[Revenue]]-Table3[[#This Row],[Total Discount]]</f>
        <v>47400</v>
      </c>
      <c r="W60" s="6"/>
      <c r="X60" s="5"/>
    </row>
    <row r="61" spans="1:24" x14ac:dyDescent="0.35">
      <c r="A61">
        <v>60</v>
      </c>
      <c r="B61" t="s">
        <v>9282</v>
      </c>
      <c r="C61" s="8">
        <v>42533</v>
      </c>
      <c r="D61" s="6">
        <v>2016</v>
      </c>
      <c r="E61" s="8" t="s">
        <v>3497</v>
      </c>
      <c r="F61" s="7">
        <v>12</v>
      </c>
      <c r="G61" t="s">
        <v>3485</v>
      </c>
      <c r="H61" t="s">
        <v>3462</v>
      </c>
      <c r="I61" t="s">
        <v>4058</v>
      </c>
      <c r="J61" t="s">
        <v>3449</v>
      </c>
      <c r="K61" t="s">
        <v>3909</v>
      </c>
      <c r="L61">
        <v>19805</v>
      </c>
      <c r="M61" t="s">
        <v>141</v>
      </c>
      <c r="N61" t="s">
        <v>9</v>
      </c>
      <c r="O61" t="s">
        <v>20</v>
      </c>
      <c r="P61" t="s">
        <v>142</v>
      </c>
      <c r="Q61" s="4">
        <v>48000</v>
      </c>
      <c r="R61">
        <v>3</v>
      </c>
      <c r="S61" s="4">
        <f>Table3[[#This Row],[Harga]]*Table3[[#This Row],[Quantity]]</f>
        <v>144000</v>
      </c>
      <c r="T61">
        <v>0</v>
      </c>
      <c r="U61" s="4">
        <f>Table3[[#This Row],[Discount]]*Table3[[#This Row],[Revenue]]</f>
        <v>0</v>
      </c>
      <c r="V61" s="4">
        <f>Table3[[#This Row],[Revenue]]-Table3[[#This Row],[Total Discount]]</f>
        <v>144000</v>
      </c>
      <c r="W61" s="6"/>
      <c r="X61" s="5"/>
    </row>
    <row r="62" spans="1:24" x14ac:dyDescent="0.35">
      <c r="A62">
        <v>61</v>
      </c>
      <c r="B62" t="s">
        <v>9281</v>
      </c>
      <c r="C62" s="8">
        <v>41999</v>
      </c>
      <c r="D62" s="6">
        <v>2014</v>
      </c>
      <c r="E62" s="8" t="s">
        <v>3490</v>
      </c>
      <c r="F62" s="7">
        <v>26</v>
      </c>
      <c r="G62" t="s">
        <v>3485</v>
      </c>
      <c r="H62" t="s">
        <v>3462</v>
      </c>
      <c r="I62" t="s">
        <v>3738</v>
      </c>
      <c r="J62" t="s">
        <v>3488</v>
      </c>
      <c r="K62" t="s">
        <v>3556</v>
      </c>
      <c r="L62">
        <v>77041</v>
      </c>
      <c r="M62" t="s">
        <v>143</v>
      </c>
      <c r="N62" t="s">
        <v>9</v>
      </c>
      <c r="O62" t="s">
        <v>42</v>
      </c>
      <c r="P62" t="s">
        <v>144</v>
      </c>
      <c r="Q62" s="4">
        <v>601000</v>
      </c>
      <c r="R62">
        <v>3</v>
      </c>
      <c r="S62" s="4">
        <f>Table3[[#This Row],[Harga]]*Table3[[#This Row],[Quantity]]</f>
        <v>1803000</v>
      </c>
      <c r="T62">
        <v>0.3</v>
      </c>
      <c r="U62" s="4">
        <f>Table3[[#This Row],[Discount]]*Table3[[#This Row],[Revenue]]</f>
        <v>540900</v>
      </c>
      <c r="V62" s="4">
        <f>Table3[[#This Row],[Revenue]]-Table3[[#This Row],[Total Discount]]</f>
        <v>1262100</v>
      </c>
      <c r="W62" s="6"/>
      <c r="X62" s="5"/>
    </row>
    <row r="63" spans="1:24" x14ac:dyDescent="0.35">
      <c r="A63">
        <v>62</v>
      </c>
      <c r="B63" t="s">
        <v>9280</v>
      </c>
      <c r="C63" s="8">
        <v>41902</v>
      </c>
      <c r="D63" s="6">
        <v>2014</v>
      </c>
      <c r="E63" s="8" t="s">
        <v>3472</v>
      </c>
      <c r="F63" s="7">
        <v>20</v>
      </c>
      <c r="G63" t="s">
        <v>3452</v>
      </c>
      <c r="H63" t="s">
        <v>3462</v>
      </c>
      <c r="I63" t="s">
        <v>4703</v>
      </c>
      <c r="J63" t="s">
        <v>3449</v>
      </c>
      <c r="K63" t="s">
        <v>3714</v>
      </c>
      <c r="L63">
        <v>61701</v>
      </c>
      <c r="M63" t="s">
        <v>145</v>
      </c>
      <c r="N63" t="s">
        <v>9</v>
      </c>
      <c r="O63" t="s">
        <v>17</v>
      </c>
      <c r="P63" t="s">
        <v>146</v>
      </c>
      <c r="Q63" s="4">
        <v>618000</v>
      </c>
      <c r="R63">
        <v>6</v>
      </c>
      <c r="S63" s="4">
        <f>Table3[[#This Row],[Harga]]*Table3[[#This Row],[Quantity]]</f>
        <v>3708000</v>
      </c>
      <c r="T63">
        <v>0.5</v>
      </c>
      <c r="U63" s="4">
        <f>Table3[[#This Row],[Discount]]*Table3[[#This Row],[Revenue]]</f>
        <v>1854000</v>
      </c>
      <c r="V63" s="4">
        <f>Table3[[#This Row],[Revenue]]-Table3[[#This Row],[Total Discount]]</f>
        <v>1854000</v>
      </c>
      <c r="W63" s="6"/>
      <c r="X63" s="5"/>
    </row>
    <row r="64" spans="1:24" x14ac:dyDescent="0.35">
      <c r="A64">
        <v>63</v>
      </c>
      <c r="B64" t="s">
        <v>9279</v>
      </c>
      <c r="C64" s="8">
        <v>43044</v>
      </c>
      <c r="D64" s="6">
        <v>2017</v>
      </c>
      <c r="E64" s="8" t="s">
        <v>3468</v>
      </c>
      <c r="F64" s="7">
        <v>5</v>
      </c>
      <c r="G64" t="s">
        <v>3457</v>
      </c>
      <c r="H64" t="s">
        <v>3451</v>
      </c>
      <c r="I64" t="s">
        <v>3947</v>
      </c>
      <c r="J64" t="s">
        <v>3449</v>
      </c>
      <c r="K64" t="s">
        <v>3714</v>
      </c>
      <c r="L64">
        <v>85023</v>
      </c>
      <c r="M64" t="s">
        <v>147</v>
      </c>
      <c r="N64" t="s">
        <v>13</v>
      </c>
      <c r="O64" t="s">
        <v>26</v>
      </c>
      <c r="P64" t="s">
        <v>148</v>
      </c>
      <c r="Q64" s="4">
        <v>3000</v>
      </c>
      <c r="R64">
        <v>2</v>
      </c>
      <c r="S64" s="4">
        <f>Table3[[#This Row],[Harga]]*Table3[[#This Row],[Quantity]]</f>
        <v>6000</v>
      </c>
      <c r="T64">
        <v>0.7</v>
      </c>
      <c r="U64" s="4">
        <f>Table3[[#This Row],[Discount]]*Table3[[#This Row],[Revenue]]</f>
        <v>4200</v>
      </c>
      <c r="V64" s="4">
        <f>Table3[[#This Row],[Revenue]]-Table3[[#This Row],[Total Discount]]</f>
        <v>1800</v>
      </c>
      <c r="W64" s="6"/>
      <c r="X64" s="5"/>
    </row>
    <row r="65" spans="1:24" x14ac:dyDescent="0.35">
      <c r="A65">
        <v>64</v>
      </c>
      <c r="B65" t="s">
        <v>9278</v>
      </c>
      <c r="C65" s="8">
        <v>42680</v>
      </c>
      <c r="D65" s="6">
        <v>2016</v>
      </c>
      <c r="E65" s="8" t="s">
        <v>3468</v>
      </c>
      <c r="F65" s="7">
        <v>6</v>
      </c>
      <c r="G65" t="s">
        <v>3485</v>
      </c>
      <c r="H65" t="s">
        <v>3451</v>
      </c>
      <c r="I65" t="s">
        <v>5198</v>
      </c>
      <c r="J65" t="s">
        <v>3488</v>
      </c>
      <c r="K65" t="s">
        <v>3655</v>
      </c>
      <c r="L65">
        <v>90004</v>
      </c>
      <c r="M65" t="s">
        <v>79</v>
      </c>
      <c r="N65" t="s">
        <v>9</v>
      </c>
      <c r="O65" t="s">
        <v>42</v>
      </c>
      <c r="P65" t="s">
        <v>4835</v>
      </c>
      <c r="Q65" s="4">
        <v>214000</v>
      </c>
      <c r="R65">
        <v>2</v>
      </c>
      <c r="S65" s="4">
        <f>Table3[[#This Row],[Harga]]*Table3[[#This Row],[Quantity]]</f>
        <v>428000</v>
      </c>
      <c r="T65">
        <v>0.2</v>
      </c>
      <c r="U65" s="4">
        <f>Table3[[#This Row],[Discount]]*Table3[[#This Row],[Revenue]]</f>
        <v>85600</v>
      </c>
      <c r="V65" s="4">
        <f>Table3[[#This Row],[Revenue]]-Table3[[#This Row],[Total Discount]]</f>
        <v>342400</v>
      </c>
      <c r="W65" s="6"/>
      <c r="X65" s="5"/>
    </row>
    <row r="66" spans="1:24" x14ac:dyDescent="0.35">
      <c r="A66">
        <v>65</v>
      </c>
      <c r="B66" t="s">
        <v>9277</v>
      </c>
      <c r="C66" s="8">
        <v>42768</v>
      </c>
      <c r="D66" s="6">
        <v>2017</v>
      </c>
      <c r="E66" s="8" t="s">
        <v>3458</v>
      </c>
      <c r="F66" s="7">
        <v>2</v>
      </c>
      <c r="G66" t="s">
        <v>3485</v>
      </c>
      <c r="H66" t="s">
        <v>3462</v>
      </c>
      <c r="I66" t="s">
        <v>4328</v>
      </c>
      <c r="J66" t="s">
        <v>3466</v>
      </c>
      <c r="K66" t="s">
        <v>3707</v>
      </c>
      <c r="L66">
        <v>43229</v>
      </c>
      <c r="M66" t="s">
        <v>149</v>
      </c>
      <c r="N66" t="s">
        <v>51</v>
      </c>
      <c r="O66" t="s">
        <v>52</v>
      </c>
      <c r="P66" t="s">
        <v>150</v>
      </c>
      <c r="Q66" s="4">
        <v>60000</v>
      </c>
      <c r="R66">
        <v>5</v>
      </c>
      <c r="S66" s="4">
        <f>Table3[[#This Row],[Harga]]*Table3[[#This Row],[Quantity]]</f>
        <v>300000</v>
      </c>
      <c r="T66">
        <v>0.4</v>
      </c>
      <c r="U66" s="4">
        <f>Table3[[#This Row],[Discount]]*Table3[[#This Row],[Revenue]]</f>
        <v>120000</v>
      </c>
      <c r="V66" s="4">
        <f>Table3[[#This Row],[Revenue]]-Table3[[#This Row],[Total Discount]]</f>
        <v>180000</v>
      </c>
      <c r="W66" s="6"/>
      <c r="X66" s="5"/>
    </row>
    <row r="67" spans="1:24" x14ac:dyDescent="0.35">
      <c r="A67">
        <v>66</v>
      </c>
      <c r="B67" t="s">
        <v>9276</v>
      </c>
      <c r="C67" s="8">
        <v>42656</v>
      </c>
      <c r="D67" s="6">
        <v>2016</v>
      </c>
      <c r="E67" s="8" t="s">
        <v>3517</v>
      </c>
      <c r="F67" s="7">
        <v>13</v>
      </c>
      <c r="G67" t="s">
        <v>3457</v>
      </c>
      <c r="H67" t="s">
        <v>3462</v>
      </c>
      <c r="I67" t="s">
        <v>3817</v>
      </c>
      <c r="J67" t="s">
        <v>3449</v>
      </c>
      <c r="K67" t="s">
        <v>3714</v>
      </c>
      <c r="L67">
        <v>95661</v>
      </c>
      <c r="M67" t="s">
        <v>151</v>
      </c>
      <c r="N67" t="s">
        <v>13</v>
      </c>
      <c r="O67" t="s">
        <v>23</v>
      </c>
      <c r="P67" t="s">
        <v>152</v>
      </c>
      <c r="Q67" s="4">
        <v>21000</v>
      </c>
      <c r="R67">
        <v>3</v>
      </c>
      <c r="S67" s="4">
        <f>Table3[[#This Row],[Harga]]*Table3[[#This Row],[Quantity]]</f>
        <v>63000</v>
      </c>
      <c r="T67">
        <v>0</v>
      </c>
      <c r="U67" s="4">
        <f>Table3[[#This Row],[Discount]]*Table3[[#This Row],[Revenue]]</f>
        <v>0</v>
      </c>
      <c r="V67" s="4">
        <f>Table3[[#This Row],[Revenue]]-Table3[[#This Row],[Total Discount]]</f>
        <v>63000</v>
      </c>
      <c r="W67" s="6"/>
      <c r="X67" s="5"/>
    </row>
    <row r="68" spans="1:24" x14ac:dyDescent="0.35">
      <c r="A68">
        <v>67</v>
      </c>
      <c r="B68" t="s">
        <v>9275</v>
      </c>
      <c r="C68" s="8">
        <v>42618</v>
      </c>
      <c r="D68" s="6">
        <v>2016</v>
      </c>
      <c r="E68" s="8" t="s">
        <v>3472</v>
      </c>
      <c r="F68" s="7">
        <v>5</v>
      </c>
      <c r="G68" t="s">
        <v>3485</v>
      </c>
      <c r="H68" t="s">
        <v>3451</v>
      </c>
      <c r="I68" t="s">
        <v>4125</v>
      </c>
      <c r="J68" t="s">
        <v>3466</v>
      </c>
      <c r="K68" t="s">
        <v>3682</v>
      </c>
      <c r="L68">
        <v>19140</v>
      </c>
      <c r="M68" t="s">
        <v>153</v>
      </c>
      <c r="N68" t="s">
        <v>9</v>
      </c>
      <c r="O68" t="s">
        <v>20</v>
      </c>
      <c r="P68" t="s">
        <v>154</v>
      </c>
      <c r="Q68" s="4">
        <v>83000</v>
      </c>
      <c r="R68">
        <v>2</v>
      </c>
      <c r="S68" s="4">
        <f>Table3[[#This Row],[Harga]]*Table3[[#This Row],[Quantity]]</f>
        <v>166000</v>
      </c>
      <c r="T68">
        <v>0.2</v>
      </c>
      <c r="U68" s="4">
        <f>Table3[[#This Row],[Discount]]*Table3[[#This Row],[Revenue]]</f>
        <v>33200</v>
      </c>
      <c r="V68" s="4">
        <f>Table3[[#This Row],[Revenue]]-Table3[[#This Row],[Total Discount]]</f>
        <v>132800</v>
      </c>
      <c r="W68" s="6"/>
      <c r="X68" s="5"/>
    </row>
    <row r="69" spans="1:24" x14ac:dyDescent="0.35">
      <c r="A69">
        <v>68</v>
      </c>
      <c r="B69" t="s">
        <v>9274</v>
      </c>
      <c r="C69" s="8">
        <v>42996</v>
      </c>
      <c r="D69" s="6">
        <v>2017</v>
      </c>
      <c r="E69" s="8" t="s">
        <v>3472</v>
      </c>
      <c r="F69" s="7">
        <v>18</v>
      </c>
      <c r="G69" t="s">
        <v>3452</v>
      </c>
      <c r="H69" t="s">
        <v>3451</v>
      </c>
      <c r="I69" t="s">
        <v>3589</v>
      </c>
      <c r="J69" t="s">
        <v>3466</v>
      </c>
      <c r="K69" t="s">
        <v>3670</v>
      </c>
      <c r="L69">
        <v>94122</v>
      </c>
      <c r="M69" t="s">
        <v>155</v>
      </c>
      <c r="N69" t="s">
        <v>13</v>
      </c>
      <c r="O69" t="s">
        <v>37</v>
      </c>
      <c r="P69" t="s">
        <v>156</v>
      </c>
      <c r="Q69" s="4">
        <v>9000</v>
      </c>
      <c r="R69">
        <v>3</v>
      </c>
      <c r="S69" s="4">
        <f>Table3[[#This Row],[Harga]]*Table3[[#This Row],[Quantity]]</f>
        <v>27000</v>
      </c>
      <c r="T69">
        <v>0</v>
      </c>
      <c r="U69" s="4">
        <f>Table3[[#This Row],[Discount]]*Table3[[#This Row],[Revenue]]</f>
        <v>0</v>
      </c>
      <c r="V69" s="4">
        <f>Table3[[#This Row],[Revenue]]-Table3[[#This Row],[Total Discount]]</f>
        <v>27000</v>
      </c>
      <c r="W69" s="6"/>
      <c r="X69" s="5"/>
    </row>
    <row r="70" spans="1:24" x14ac:dyDescent="0.35">
      <c r="A70">
        <v>69</v>
      </c>
      <c r="B70" t="s">
        <v>9273</v>
      </c>
      <c r="C70" s="8">
        <v>43091</v>
      </c>
      <c r="D70" s="6">
        <v>2017</v>
      </c>
      <c r="E70" s="8" t="s">
        <v>3490</v>
      </c>
      <c r="F70" s="7">
        <v>22</v>
      </c>
      <c r="G70" t="s">
        <v>3457</v>
      </c>
      <c r="H70" t="s">
        <v>3451</v>
      </c>
      <c r="I70" t="s">
        <v>5809</v>
      </c>
      <c r="J70" t="s">
        <v>3449</v>
      </c>
      <c r="K70" t="s">
        <v>3477</v>
      </c>
      <c r="L70">
        <v>64055</v>
      </c>
      <c r="M70" t="s">
        <v>157</v>
      </c>
      <c r="N70" t="s">
        <v>13</v>
      </c>
      <c r="O70" t="s">
        <v>29</v>
      </c>
      <c r="P70" t="s">
        <v>158</v>
      </c>
      <c r="Q70" s="4">
        <v>840000</v>
      </c>
      <c r="R70">
        <v>3</v>
      </c>
      <c r="S70" s="4">
        <f>Table3[[#This Row],[Harga]]*Table3[[#This Row],[Quantity]]</f>
        <v>2520000</v>
      </c>
      <c r="T70">
        <v>0</v>
      </c>
      <c r="U70" s="4">
        <f>Table3[[#This Row],[Discount]]*Table3[[#This Row],[Revenue]]</f>
        <v>0</v>
      </c>
      <c r="V70" s="4">
        <f>Table3[[#This Row],[Revenue]]-Table3[[#This Row],[Total Discount]]</f>
        <v>2520000</v>
      </c>
      <c r="W70" s="6"/>
      <c r="X70" s="5"/>
    </row>
    <row r="71" spans="1:24" x14ac:dyDescent="0.35">
      <c r="A71">
        <v>70</v>
      </c>
      <c r="B71" t="s">
        <v>9272</v>
      </c>
      <c r="C71" s="8">
        <v>42254</v>
      </c>
      <c r="D71" s="6">
        <v>2015</v>
      </c>
      <c r="E71" s="8" t="s">
        <v>3472</v>
      </c>
      <c r="F71" s="7">
        <v>7</v>
      </c>
      <c r="G71" t="s">
        <v>3538</v>
      </c>
      <c r="H71" t="s">
        <v>3451</v>
      </c>
      <c r="I71" t="s">
        <v>7138</v>
      </c>
      <c r="J71" t="s">
        <v>3449</v>
      </c>
      <c r="K71" t="s">
        <v>3670</v>
      </c>
      <c r="L71">
        <v>91104</v>
      </c>
      <c r="M71" t="s">
        <v>101</v>
      </c>
      <c r="N71" t="s">
        <v>13</v>
      </c>
      <c r="O71" t="s">
        <v>32</v>
      </c>
      <c r="P71" t="s">
        <v>102</v>
      </c>
      <c r="Q71" s="4">
        <v>231000</v>
      </c>
      <c r="R71">
        <v>7</v>
      </c>
      <c r="S71" s="4">
        <f>Table3[[#This Row],[Harga]]*Table3[[#This Row],[Quantity]]</f>
        <v>1617000</v>
      </c>
      <c r="T71">
        <v>0</v>
      </c>
      <c r="U71" s="4">
        <f>Table3[[#This Row],[Discount]]*Table3[[#This Row],[Revenue]]</f>
        <v>0</v>
      </c>
      <c r="V71" s="4">
        <f>Table3[[#This Row],[Revenue]]-Table3[[#This Row],[Total Discount]]</f>
        <v>1617000</v>
      </c>
      <c r="W71" s="6"/>
      <c r="X71" s="5"/>
    </row>
    <row r="72" spans="1:24" x14ac:dyDescent="0.35">
      <c r="A72">
        <v>71</v>
      </c>
      <c r="B72" t="s">
        <v>9271</v>
      </c>
      <c r="C72" s="8">
        <v>41934</v>
      </c>
      <c r="D72" s="6">
        <v>2014</v>
      </c>
      <c r="E72" s="8" t="s">
        <v>3517</v>
      </c>
      <c r="F72" s="7">
        <v>22</v>
      </c>
      <c r="G72" t="s">
        <v>3538</v>
      </c>
      <c r="H72" t="s">
        <v>3462</v>
      </c>
      <c r="I72" t="s">
        <v>5249</v>
      </c>
      <c r="J72" t="s">
        <v>3488</v>
      </c>
      <c r="K72" t="s">
        <v>3542</v>
      </c>
      <c r="L72">
        <v>43055</v>
      </c>
      <c r="M72" t="s">
        <v>159</v>
      </c>
      <c r="N72" t="s">
        <v>9</v>
      </c>
      <c r="O72" t="s">
        <v>20</v>
      </c>
      <c r="P72" t="s">
        <v>160</v>
      </c>
      <c r="Q72" s="4">
        <v>94000</v>
      </c>
      <c r="R72">
        <v>4</v>
      </c>
      <c r="S72" s="4">
        <f>Table3[[#This Row],[Harga]]*Table3[[#This Row],[Quantity]]</f>
        <v>376000</v>
      </c>
      <c r="T72">
        <v>0.2</v>
      </c>
      <c r="U72" s="4">
        <f>Table3[[#This Row],[Discount]]*Table3[[#This Row],[Revenue]]</f>
        <v>75200</v>
      </c>
      <c r="V72" s="4">
        <f>Table3[[#This Row],[Revenue]]-Table3[[#This Row],[Total Discount]]</f>
        <v>300800</v>
      </c>
      <c r="W72" s="6"/>
      <c r="X72" s="5"/>
    </row>
    <row r="73" spans="1:24" x14ac:dyDescent="0.35">
      <c r="A73">
        <v>72</v>
      </c>
      <c r="B73" t="s">
        <v>9270</v>
      </c>
      <c r="C73" s="8">
        <v>42709</v>
      </c>
      <c r="D73" s="6">
        <v>2016</v>
      </c>
      <c r="E73" s="8" t="s">
        <v>3490</v>
      </c>
      <c r="F73" s="7">
        <v>5</v>
      </c>
      <c r="G73" t="s">
        <v>3452</v>
      </c>
      <c r="H73" t="s">
        <v>3554</v>
      </c>
      <c r="I73" t="s">
        <v>5789</v>
      </c>
      <c r="J73" t="s">
        <v>3466</v>
      </c>
      <c r="K73" t="s">
        <v>3595</v>
      </c>
      <c r="L73">
        <v>53132</v>
      </c>
      <c r="M73" t="s">
        <v>161</v>
      </c>
      <c r="N73" t="s">
        <v>51</v>
      </c>
      <c r="O73" t="s">
        <v>52</v>
      </c>
      <c r="P73" t="s">
        <v>162</v>
      </c>
      <c r="Q73" s="4">
        <v>385000</v>
      </c>
      <c r="R73">
        <v>11</v>
      </c>
      <c r="S73" s="4">
        <f>Table3[[#This Row],[Harga]]*Table3[[#This Row],[Quantity]]</f>
        <v>4235000</v>
      </c>
      <c r="T73">
        <v>0</v>
      </c>
      <c r="U73" s="4">
        <f>Table3[[#This Row],[Discount]]*Table3[[#This Row],[Revenue]]</f>
        <v>0</v>
      </c>
      <c r="V73" s="4">
        <f>Table3[[#This Row],[Revenue]]-Table3[[#This Row],[Total Discount]]</f>
        <v>4235000</v>
      </c>
      <c r="W73" s="6"/>
      <c r="X73" s="5"/>
    </row>
    <row r="74" spans="1:24" x14ac:dyDescent="0.35">
      <c r="A74">
        <v>73</v>
      </c>
      <c r="B74" t="s">
        <v>9269</v>
      </c>
      <c r="C74" s="8">
        <v>42442</v>
      </c>
      <c r="D74" s="6">
        <v>2016</v>
      </c>
      <c r="E74" s="8" t="s">
        <v>3511</v>
      </c>
      <c r="F74" s="7">
        <v>13</v>
      </c>
      <c r="G74" t="s">
        <v>3452</v>
      </c>
      <c r="H74" t="s">
        <v>3532</v>
      </c>
      <c r="I74" t="s">
        <v>3752</v>
      </c>
      <c r="J74" t="s">
        <v>3488</v>
      </c>
      <c r="K74" t="s">
        <v>3542</v>
      </c>
      <c r="L74">
        <v>85254</v>
      </c>
      <c r="M74" t="s">
        <v>163</v>
      </c>
      <c r="N74" t="s">
        <v>13</v>
      </c>
      <c r="O74" t="s">
        <v>29</v>
      </c>
      <c r="P74" t="s">
        <v>164</v>
      </c>
      <c r="Q74" s="4">
        <v>158000</v>
      </c>
      <c r="R74">
        <v>5</v>
      </c>
      <c r="S74" s="4">
        <f>Table3[[#This Row],[Harga]]*Table3[[#This Row],[Quantity]]</f>
        <v>790000</v>
      </c>
      <c r="T74">
        <v>0.2</v>
      </c>
      <c r="U74" s="4">
        <f>Table3[[#This Row],[Discount]]*Table3[[#This Row],[Revenue]]</f>
        <v>158000</v>
      </c>
      <c r="V74" s="4">
        <f>Table3[[#This Row],[Revenue]]-Table3[[#This Row],[Total Discount]]</f>
        <v>632000</v>
      </c>
      <c r="W74" s="6"/>
      <c r="X74" s="5"/>
    </row>
    <row r="75" spans="1:24" x14ac:dyDescent="0.35">
      <c r="A75">
        <v>74</v>
      </c>
      <c r="B75" t="s">
        <v>9268</v>
      </c>
      <c r="C75" s="8">
        <v>42155</v>
      </c>
      <c r="D75" s="6">
        <v>2015</v>
      </c>
      <c r="E75" s="8" t="s">
        <v>3453</v>
      </c>
      <c r="F75" s="7">
        <v>31</v>
      </c>
      <c r="G75" t="s">
        <v>3485</v>
      </c>
      <c r="H75" t="s">
        <v>3554</v>
      </c>
      <c r="I75" t="s">
        <v>4344</v>
      </c>
      <c r="J75" t="s">
        <v>3466</v>
      </c>
      <c r="K75" t="s">
        <v>3561</v>
      </c>
      <c r="L75">
        <v>95123</v>
      </c>
      <c r="M75" t="s">
        <v>165</v>
      </c>
      <c r="N75" t="s">
        <v>13</v>
      </c>
      <c r="O75" t="s">
        <v>23</v>
      </c>
      <c r="P75" t="s">
        <v>166</v>
      </c>
      <c r="Q75" s="4">
        <v>59000</v>
      </c>
      <c r="R75">
        <v>7</v>
      </c>
      <c r="S75" s="4">
        <f>Table3[[#This Row],[Harga]]*Table3[[#This Row],[Quantity]]</f>
        <v>413000</v>
      </c>
      <c r="T75">
        <v>0</v>
      </c>
      <c r="U75" s="4">
        <f>Table3[[#This Row],[Discount]]*Table3[[#This Row],[Revenue]]</f>
        <v>0</v>
      </c>
      <c r="V75" s="4">
        <f>Table3[[#This Row],[Revenue]]-Table3[[#This Row],[Total Discount]]</f>
        <v>413000</v>
      </c>
      <c r="W75" s="6"/>
      <c r="X75" s="5"/>
    </row>
    <row r="76" spans="1:24" x14ac:dyDescent="0.35">
      <c r="A76">
        <v>75</v>
      </c>
      <c r="B76" t="s">
        <v>9267</v>
      </c>
      <c r="C76" s="8">
        <v>42152</v>
      </c>
      <c r="D76" s="6">
        <v>2015</v>
      </c>
      <c r="E76" s="8" t="s">
        <v>3453</v>
      </c>
      <c r="F76" s="7">
        <v>28</v>
      </c>
      <c r="G76" t="s">
        <v>3538</v>
      </c>
      <c r="H76" t="s">
        <v>3451</v>
      </c>
      <c r="I76" t="s">
        <v>3783</v>
      </c>
      <c r="J76" t="s">
        <v>3488</v>
      </c>
      <c r="K76" t="s">
        <v>3605</v>
      </c>
      <c r="L76">
        <v>98105</v>
      </c>
      <c r="M76" t="s">
        <v>167</v>
      </c>
      <c r="N76" t="s">
        <v>13</v>
      </c>
      <c r="O76" t="s">
        <v>37</v>
      </c>
      <c r="P76" t="s">
        <v>168</v>
      </c>
      <c r="Q76" s="4">
        <v>7000</v>
      </c>
      <c r="R76">
        <v>3</v>
      </c>
      <c r="S76" s="4">
        <f>Table3[[#This Row],[Harga]]*Table3[[#This Row],[Quantity]]</f>
        <v>21000</v>
      </c>
      <c r="T76">
        <v>0</v>
      </c>
      <c r="U76" s="4">
        <f>Table3[[#This Row],[Discount]]*Table3[[#This Row],[Revenue]]</f>
        <v>0</v>
      </c>
      <c r="V76" s="4">
        <f>Table3[[#This Row],[Revenue]]-Table3[[#This Row],[Total Discount]]</f>
        <v>21000</v>
      </c>
      <c r="W76" s="6"/>
      <c r="X76" s="5"/>
    </row>
    <row r="77" spans="1:24" x14ac:dyDescent="0.35">
      <c r="A77">
        <v>76</v>
      </c>
      <c r="B77" t="s">
        <v>9266</v>
      </c>
      <c r="C77" s="8">
        <v>41699</v>
      </c>
      <c r="D77" s="6">
        <v>2014</v>
      </c>
      <c r="E77" s="8" t="s">
        <v>3511</v>
      </c>
      <c r="F77" s="7">
        <v>1</v>
      </c>
      <c r="G77" t="s">
        <v>3485</v>
      </c>
      <c r="H77" t="s">
        <v>3451</v>
      </c>
      <c r="I77" t="s">
        <v>3456</v>
      </c>
      <c r="J77" t="s">
        <v>3449</v>
      </c>
      <c r="K77" t="s">
        <v>3600</v>
      </c>
      <c r="L77">
        <v>98115</v>
      </c>
      <c r="M77" t="s">
        <v>143</v>
      </c>
      <c r="N77" t="s">
        <v>9</v>
      </c>
      <c r="O77" t="s">
        <v>42</v>
      </c>
      <c r="P77" t="s">
        <v>144</v>
      </c>
      <c r="Q77" s="4">
        <v>601000</v>
      </c>
      <c r="R77">
        <v>2</v>
      </c>
      <c r="S77" s="4">
        <f>Table3[[#This Row],[Harga]]*Table3[[#This Row],[Quantity]]</f>
        <v>1202000</v>
      </c>
      <c r="T77">
        <v>0.2</v>
      </c>
      <c r="U77" s="4">
        <f>Table3[[#This Row],[Discount]]*Table3[[#This Row],[Revenue]]</f>
        <v>240400</v>
      </c>
      <c r="V77" s="4">
        <f>Table3[[#This Row],[Revenue]]-Table3[[#This Row],[Total Discount]]</f>
        <v>961600</v>
      </c>
      <c r="W77" s="6"/>
      <c r="X77" s="5"/>
    </row>
    <row r="78" spans="1:24" x14ac:dyDescent="0.35">
      <c r="A78">
        <v>77</v>
      </c>
      <c r="B78" t="s">
        <v>9265</v>
      </c>
      <c r="C78" s="8">
        <v>42694</v>
      </c>
      <c r="D78" s="6">
        <v>2016</v>
      </c>
      <c r="E78" s="8" t="s">
        <v>3468</v>
      </c>
      <c r="F78" s="7">
        <v>20</v>
      </c>
      <c r="G78" t="s">
        <v>3485</v>
      </c>
      <c r="H78" t="s">
        <v>3451</v>
      </c>
      <c r="I78" t="s">
        <v>4865</v>
      </c>
      <c r="J78" t="s">
        <v>3449</v>
      </c>
      <c r="K78" t="s">
        <v>3487</v>
      </c>
      <c r="L78">
        <v>73034</v>
      </c>
      <c r="M78" t="s">
        <v>169</v>
      </c>
      <c r="N78" t="s">
        <v>13</v>
      </c>
      <c r="O78" t="s">
        <v>14</v>
      </c>
      <c r="P78" t="s">
        <v>170</v>
      </c>
      <c r="Q78" s="4">
        <v>15000</v>
      </c>
      <c r="R78">
        <v>2</v>
      </c>
      <c r="S78" s="4">
        <f>Table3[[#This Row],[Harga]]*Table3[[#This Row],[Quantity]]</f>
        <v>30000</v>
      </c>
      <c r="T78">
        <v>0</v>
      </c>
      <c r="U78" s="4">
        <f>Table3[[#This Row],[Discount]]*Table3[[#This Row],[Revenue]]</f>
        <v>0</v>
      </c>
      <c r="V78" s="4">
        <f>Table3[[#This Row],[Revenue]]-Table3[[#This Row],[Total Discount]]</f>
        <v>30000</v>
      </c>
      <c r="W78" s="6"/>
      <c r="X78" s="5"/>
    </row>
    <row r="79" spans="1:24" x14ac:dyDescent="0.35">
      <c r="A79">
        <v>78</v>
      </c>
      <c r="B79" t="s">
        <v>9264</v>
      </c>
      <c r="C79" s="8">
        <v>42501</v>
      </c>
      <c r="D79" s="6">
        <v>2016</v>
      </c>
      <c r="E79" s="8" t="s">
        <v>3453</v>
      </c>
      <c r="F79" s="7">
        <v>11</v>
      </c>
      <c r="G79" t="s">
        <v>3538</v>
      </c>
      <c r="H79" t="s">
        <v>3451</v>
      </c>
      <c r="I79" t="s">
        <v>5341</v>
      </c>
      <c r="J79" t="s">
        <v>3449</v>
      </c>
      <c r="K79" t="s">
        <v>3670</v>
      </c>
      <c r="L79">
        <v>90045</v>
      </c>
      <c r="M79" t="s">
        <v>171</v>
      </c>
      <c r="N79" t="s">
        <v>13</v>
      </c>
      <c r="O79" t="s">
        <v>23</v>
      </c>
      <c r="P79" t="s">
        <v>172</v>
      </c>
      <c r="Q79" s="4">
        <v>6000</v>
      </c>
      <c r="R79">
        <v>1</v>
      </c>
      <c r="S79" s="4">
        <f>Table3[[#This Row],[Harga]]*Table3[[#This Row],[Quantity]]</f>
        <v>6000</v>
      </c>
      <c r="T79">
        <v>0</v>
      </c>
      <c r="U79" s="4">
        <f>Table3[[#This Row],[Discount]]*Table3[[#This Row],[Revenue]]</f>
        <v>0</v>
      </c>
      <c r="V79" s="4">
        <f>Table3[[#This Row],[Revenue]]-Table3[[#This Row],[Total Discount]]</f>
        <v>6000</v>
      </c>
      <c r="W79" s="6"/>
      <c r="X79" s="5"/>
    </row>
    <row r="80" spans="1:24" x14ac:dyDescent="0.35">
      <c r="A80">
        <v>79</v>
      </c>
      <c r="B80" t="s">
        <v>9263</v>
      </c>
      <c r="C80" s="8">
        <v>42366</v>
      </c>
      <c r="D80" s="6">
        <v>2015</v>
      </c>
      <c r="E80" s="8" t="s">
        <v>3490</v>
      </c>
      <c r="F80" s="7">
        <v>28</v>
      </c>
      <c r="G80" t="s">
        <v>3496</v>
      </c>
      <c r="H80" t="s">
        <v>3462</v>
      </c>
      <c r="I80" t="s">
        <v>3996</v>
      </c>
      <c r="J80" t="s">
        <v>3449</v>
      </c>
      <c r="K80" t="s">
        <v>3465</v>
      </c>
      <c r="L80">
        <v>19134</v>
      </c>
      <c r="M80" t="s">
        <v>173</v>
      </c>
      <c r="N80" t="s">
        <v>51</v>
      </c>
      <c r="O80" t="s">
        <v>64</v>
      </c>
      <c r="P80" t="s">
        <v>174</v>
      </c>
      <c r="Q80" s="4">
        <v>55000</v>
      </c>
      <c r="R80">
        <v>2</v>
      </c>
      <c r="S80" s="4">
        <f>Table3[[#This Row],[Harga]]*Table3[[#This Row],[Quantity]]</f>
        <v>110000</v>
      </c>
      <c r="T80">
        <v>0.2</v>
      </c>
      <c r="U80" s="4">
        <f>Table3[[#This Row],[Discount]]*Table3[[#This Row],[Revenue]]</f>
        <v>22000</v>
      </c>
      <c r="V80" s="4">
        <f>Table3[[#This Row],[Revenue]]-Table3[[#This Row],[Total Discount]]</f>
        <v>88000</v>
      </c>
      <c r="W80" s="6"/>
      <c r="X80" s="5"/>
    </row>
    <row r="81" spans="1:24" x14ac:dyDescent="0.35">
      <c r="A81">
        <v>80</v>
      </c>
      <c r="B81" t="s">
        <v>9262</v>
      </c>
      <c r="C81" s="8">
        <v>42690</v>
      </c>
      <c r="D81" s="6">
        <v>2016</v>
      </c>
      <c r="E81" s="8" t="s">
        <v>3468</v>
      </c>
      <c r="F81" s="7">
        <v>16</v>
      </c>
      <c r="G81" t="s">
        <v>3538</v>
      </c>
      <c r="H81" t="s">
        <v>3462</v>
      </c>
      <c r="I81" t="s">
        <v>3976</v>
      </c>
      <c r="J81" t="s">
        <v>3449</v>
      </c>
      <c r="K81" t="s">
        <v>3909</v>
      </c>
      <c r="L81">
        <v>88220</v>
      </c>
      <c r="M81" t="s">
        <v>175</v>
      </c>
      <c r="N81" t="s">
        <v>13</v>
      </c>
      <c r="O81" t="s">
        <v>55</v>
      </c>
      <c r="P81" t="s">
        <v>176</v>
      </c>
      <c r="Q81" s="4">
        <v>29000</v>
      </c>
      <c r="R81">
        <v>5</v>
      </c>
      <c r="S81" s="4">
        <f>Table3[[#This Row],[Harga]]*Table3[[#This Row],[Quantity]]</f>
        <v>145000</v>
      </c>
      <c r="T81">
        <v>0</v>
      </c>
      <c r="U81" s="4">
        <f>Table3[[#This Row],[Discount]]*Table3[[#This Row],[Revenue]]</f>
        <v>0</v>
      </c>
      <c r="V81" s="4">
        <f>Table3[[#This Row],[Revenue]]-Table3[[#This Row],[Total Discount]]</f>
        <v>145000</v>
      </c>
      <c r="W81" s="6"/>
      <c r="X81" s="5"/>
    </row>
    <row r="82" spans="1:24" x14ac:dyDescent="0.35">
      <c r="A82">
        <v>81</v>
      </c>
      <c r="B82" t="s">
        <v>9261</v>
      </c>
      <c r="C82" s="8">
        <v>42681</v>
      </c>
      <c r="D82" s="6">
        <v>2016</v>
      </c>
      <c r="E82" s="8" t="s">
        <v>3468</v>
      </c>
      <c r="F82" s="7">
        <v>7</v>
      </c>
      <c r="G82" t="s">
        <v>3452</v>
      </c>
      <c r="H82" t="s">
        <v>3451</v>
      </c>
      <c r="I82" t="s">
        <v>4272</v>
      </c>
      <c r="J82" t="s">
        <v>3449</v>
      </c>
      <c r="K82" t="s">
        <v>3600</v>
      </c>
      <c r="L82">
        <v>98115</v>
      </c>
      <c r="M82" t="s">
        <v>177</v>
      </c>
      <c r="N82" t="s">
        <v>13</v>
      </c>
      <c r="O82" t="s">
        <v>26</v>
      </c>
      <c r="P82" t="s">
        <v>178</v>
      </c>
      <c r="Q82" s="4">
        <v>28000</v>
      </c>
      <c r="R82">
        <v>2</v>
      </c>
      <c r="S82" s="4">
        <f>Table3[[#This Row],[Harga]]*Table3[[#This Row],[Quantity]]</f>
        <v>56000</v>
      </c>
      <c r="T82">
        <v>0.2</v>
      </c>
      <c r="U82" s="4">
        <f>Table3[[#This Row],[Discount]]*Table3[[#This Row],[Revenue]]</f>
        <v>11200</v>
      </c>
      <c r="V82" s="4">
        <f>Table3[[#This Row],[Revenue]]-Table3[[#This Row],[Total Discount]]</f>
        <v>44800</v>
      </c>
      <c r="W82" s="6"/>
      <c r="X82" s="5"/>
    </row>
    <row r="83" spans="1:24" x14ac:dyDescent="0.35">
      <c r="A83">
        <v>82</v>
      </c>
      <c r="B83" t="s">
        <v>9260</v>
      </c>
      <c r="C83" s="8">
        <v>41890</v>
      </c>
      <c r="D83" s="6">
        <v>2014</v>
      </c>
      <c r="E83" s="8" t="s">
        <v>3472</v>
      </c>
      <c r="F83" s="7">
        <v>8</v>
      </c>
      <c r="G83" t="s">
        <v>3485</v>
      </c>
      <c r="H83" t="s">
        <v>3554</v>
      </c>
      <c r="I83" t="s">
        <v>4355</v>
      </c>
      <c r="J83" t="s">
        <v>3449</v>
      </c>
      <c r="K83" t="s">
        <v>3561</v>
      </c>
      <c r="L83">
        <v>78207</v>
      </c>
      <c r="M83" t="s">
        <v>179</v>
      </c>
      <c r="N83" t="s">
        <v>13</v>
      </c>
      <c r="O83" t="s">
        <v>37</v>
      </c>
      <c r="P83" t="s">
        <v>180</v>
      </c>
      <c r="Q83" s="4">
        <v>10000</v>
      </c>
      <c r="R83">
        <v>3</v>
      </c>
      <c r="S83" s="4">
        <f>Table3[[#This Row],[Harga]]*Table3[[#This Row],[Quantity]]</f>
        <v>30000</v>
      </c>
      <c r="T83">
        <v>0.2</v>
      </c>
      <c r="U83" s="4">
        <f>Table3[[#This Row],[Discount]]*Table3[[#This Row],[Revenue]]</f>
        <v>6000</v>
      </c>
      <c r="V83" s="4">
        <f>Table3[[#This Row],[Revenue]]-Table3[[#This Row],[Total Discount]]</f>
        <v>24000</v>
      </c>
      <c r="W83" s="6"/>
      <c r="X83" s="5"/>
    </row>
    <row r="84" spans="1:24" x14ac:dyDescent="0.35">
      <c r="A84">
        <v>83</v>
      </c>
      <c r="B84" t="s">
        <v>9259</v>
      </c>
      <c r="C84" s="8">
        <v>41856</v>
      </c>
      <c r="D84" s="6">
        <v>2014</v>
      </c>
      <c r="E84" s="8" t="s">
        <v>3481</v>
      </c>
      <c r="F84" s="7">
        <v>5</v>
      </c>
      <c r="G84" t="s">
        <v>3452</v>
      </c>
      <c r="H84" t="s">
        <v>3462</v>
      </c>
      <c r="I84" t="s">
        <v>8009</v>
      </c>
      <c r="J84" t="s">
        <v>3449</v>
      </c>
      <c r="K84" t="s">
        <v>3487</v>
      </c>
      <c r="L84">
        <v>90004</v>
      </c>
      <c r="M84" t="s">
        <v>181</v>
      </c>
      <c r="N84" t="s">
        <v>13</v>
      </c>
      <c r="O84" t="s">
        <v>23</v>
      </c>
      <c r="P84" t="s">
        <v>182</v>
      </c>
      <c r="Q84" s="4">
        <v>21000</v>
      </c>
      <c r="R84">
        <v>3</v>
      </c>
      <c r="S84" s="4">
        <f>Table3[[#This Row],[Harga]]*Table3[[#This Row],[Quantity]]</f>
        <v>63000</v>
      </c>
      <c r="T84">
        <v>0</v>
      </c>
      <c r="U84" s="4">
        <f>Table3[[#This Row],[Discount]]*Table3[[#This Row],[Revenue]]</f>
        <v>0</v>
      </c>
      <c r="V84" s="4">
        <f>Table3[[#This Row],[Revenue]]-Table3[[#This Row],[Total Discount]]</f>
        <v>63000</v>
      </c>
      <c r="W84" s="6"/>
      <c r="X84" s="5"/>
    </row>
    <row r="85" spans="1:24" x14ac:dyDescent="0.35">
      <c r="A85">
        <v>84</v>
      </c>
      <c r="B85" t="s">
        <v>9258</v>
      </c>
      <c r="C85" s="8">
        <v>41896</v>
      </c>
      <c r="D85" s="6">
        <v>2014</v>
      </c>
      <c r="E85" s="8" t="s">
        <v>3472</v>
      </c>
      <c r="F85" s="7">
        <v>14</v>
      </c>
      <c r="G85" t="s">
        <v>3457</v>
      </c>
      <c r="H85" t="s">
        <v>3451</v>
      </c>
      <c r="I85" t="s">
        <v>3960</v>
      </c>
      <c r="J85" t="s">
        <v>3466</v>
      </c>
      <c r="K85" t="s">
        <v>3513</v>
      </c>
      <c r="L85">
        <v>60623</v>
      </c>
      <c r="M85" t="s">
        <v>183</v>
      </c>
      <c r="N85" t="s">
        <v>13</v>
      </c>
      <c r="O85" t="s">
        <v>29</v>
      </c>
      <c r="P85" t="s">
        <v>184</v>
      </c>
      <c r="Q85" s="4">
        <v>53000</v>
      </c>
      <c r="R85">
        <v>2</v>
      </c>
      <c r="S85" s="4">
        <f>Table3[[#This Row],[Harga]]*Table3[[#This Row],[Quantity]]</f>
        <v>106000</v>
      </c>
      <c r="T85">
        <v>0.8</v>
      </c>
      <c r="U85" s="4">
        <f>Table3[[#This Row],[Discount]]*Table3[[#This Row],[Revenue]]</f>
        <v>84800</v>
      </c>
      <c r="V85" s="4">
        <f>Table3[[#This Row],[Revenue]]-Table3[[#This Row],[Total Discount]]</f>
        <v>21200</v>
      </c>
      <c r="W85" s="6"/>
      <c r="X85" s="5"/>
    </row>
    <row r="86" spans="1:24" x14ac:dyDescent="0.35">
      <c r="A86">
        <v>85</v>
      </c>
      <c r="B86" t="s">
        <v>9257</v>
      </c>
      <c r="C86" s="8">
        <v>42846</v>
      </c>
      <c r="D86" s="6">
        <v>2017</v>
      </c>
      <c r="E86" s="8" t="s">
        <v>3529</v>
      </c>
      <c r="F86" s="7">
        <v>21</v>
      </c>
      <c r="G86" t="s">
        <v>3538</v>
      </c>
      <c r="H86" t="s">
        <v>3451</v>
      </c>
      <c r="I86" t="s">
        <v>4024</v>
      </c>
      <c r="J86" t="s">
        <v>3449</v>
      </c>
      <c r="K86" t="s">
        <v>3695</v>
      </c>
      <c r="L86">
        <v>77036</v>
      </c>
      <c r="M86" t="s">
        <v>185</v>
      </c>
      <c r="N86" t="s">
        <v>13</v>
      </c>
      <c r="O86" t="s">
        <v>29</v>
      </c>
      <c r="P86" t="s">
        <v>186</v>
      </c>
      <c r="Q86" s="4">
        <v>98000</v>
      </c>
      <c r="R86">
        <v>4</v>
      </c>
      <c r="S86" s="4">
        <f>Table3[[#This Row],[Harga]]*Table3[[#This Row],[Quantity]]</f>
        <v>392000</v>
      </c>
      <c r="T86">
        <v>0.8</v>
      </c>
      <c r="U86" s="4">
        <f>Table3[[#This Row],[Discount]]*Table3[[#This Row],[Revenue]]</f>
        <v>313600</v>
      </c>
      <c r="V86" s="4">
        <f>Table3[[#This Row],[Revenue]]-Table3[[#This Row],[Total Discount]]</f>
        <v>78400</v>
      </c>
      <c r="W86" s="6"/>
      <c r="X86" s="5"/>
    </row>
    <row r="87" spans="1:24" x14ac:dyDescent="0.35">
      <c r="A87">
        <v>86</v>
      </c>
      <c r="B87" t="s">
        <v>9256</v>
      </c>
      <c r="C87" s="8">
        <v>42329</v>
      </c>
      <c r="D87" s="6">
        <v>2015</v>
      </c>
      <c r="E87" s="8" t="s">
        <v>3468</v>
      </c>
      <c r="F87" s="7">
        <v>21</v>
      </c>
      <c r="G87" t="s">
        <v>3457</v>
      </c>
      <c r="H87" t="s">
        <v>3451</v>
      </c>
      <c r="I87" t="s">
        <v>6534</v>
      </c>
      <c r="J87" t="s">
        <v>3449</v>
      </c>
      <c r="K87" t="s">
        <v>3580</v>
      </c>
      <c r="L87">
        <v>43055</v>
      </c>
      <c r="M87" t="s">
        <v>187</v>
      </c>
      <c r="N87" t="s">
        <v>9</v>
      </c>
      <c r="O87" t="s">
        <v>42</v>
      </c>
      <c r="P87" t="s">
        <v>188</v>
      </c>
      <c r="Q87" s="4">
        <v>397000</v>
      </c>
      <c r="R87">
        <v>7</v>
      </c>
      <c r="S87" s="4">
        <f>Table3[[#This Row],[Harga]]*Table3[[#This Row],[Quantity]]</f>
        <v>2779000</v>
      </c>
      <c r="T87">
        <v>0.3</v>
      </c>
      <c r="U87" s="4">
        <f>Table3[[#This Row],[Discount]]*Table3[[#This Row],[Revenue]]</f>
        <v>833700</v>
      </c>
      <c r="V87" s="4">
        <f>Table3[[#This Row],[Revenue]]-Table3[[#This Row],[Total Discount]]</f>
        <v>1945300</v>
      </c>
      <c r="W87" s="6"/>
      <c r="X87" s="5"/>
    </row>
    <row r="88" spans="1:24" x14ac:dyDescent="0.35">
      <c r="A88">
        <v>87</v>
      </c>
      <c r="B88" t="s">
        <v>9255</v>
      </c>
      <c r="C88" s="8">
        <v>42353</v>
      </c>
      <c r="D88" s="6">
        <v>2015</v>
      </c>
      <c r="E88" s="8" t="s">
        <v>3490</v>
      </c>
      <c r="F88" s="7">
        <v>15</v>
      </c>
      <c r="G88" t="s">
        <v>3457</v>
      </c>
      <c r="H88" t="s">
        <v>3462</v>
      </c>
      <c r="I88" t="s">
        <v>4742</v>
      </c>
      <c r="J88" t="s">
        <v>3488</v>
      </c>
      <c r="K88" t="s">
        <v>3477</v>
      </c>
      <c r="L88">
        <v>10009</v>
      </c>
      <c r="M88" t="s">
        <v>189</v>
      </c>
      <c r="N88" t="s">
        <v>13</v>
      </c>
      <c r="O88" t="s">
        <v>37</v>
      </c>
      <c r="P88" t="s">
        <v>190</v>
      </c>
      <c r="Q88" s="4">
        <v>4000</v>
      </c>
      <c r="R88">
        <v>1</v>
      </c>
      <c r="S88" s="4">
        <f>Table3[[#This Row],[Harga]]*Table3[[#This Row],[Quantity]]</f>
        <v>4000</v>
      </c>
      <c r="T88">
        <v>0</v>
      </c>
      <c r="U88" s="4">
        <f>Table3[[#This Row],[Discount]]*Table3[[#This Row],[Revenue]]</f>
        <v>0</v>
      </c>
      <c r="V88" s="4">
        <f>Table3[[#This Row],[Revenue]]-Table3[[#This Row],[Total Discount]]</f>
        <v>4000</v>
      </c>
      <c r="W88" s="6"/>
      <c r="X88" s="5"/>
    </row>
    <row r="89" spans="1:24" x14ac:dyDescent="0.35">
      <c r="A89">
        <v>88</v>
      </c>
      <c r="B89" t="s">
        <v>9254</v>
      </c>
      <c r="C89" s="8">
        <v>41978</v>
      </c>
      <c r="D89" s="6">
        <v>2014</v>
      </c>
      <c r="E89" s="8" t="s">
        <v>3490</v>
      </c>
      <c r="F89" s="7">
        <v>5</v>
      </c>
      <c r="G89" t="s">
        <v>3457</v>
      </c>
      <c r="H89" t="s">
        <v>3451</v>
      </c>
      <c r="I89" t="s">
        <v>5997</v>
      </c>
      <c r="J89" t="s">
        <v>3466</v>
      </c>
      <c r="K89" t="s">
        <v>3580</v>
      </c>
      <c r="L89">
        <v>62521</v>
      </c>
      <c r="M89" t="s">
        <v>191</v>
      </c>
      <c r="N89" t="s">
        <v>13</v>
      </c>
      <c r="O89" t="s">
        <v>32</v>
      </c>
      <c r="P89" t="s">
        <v>192</v>
      </c>
      <c r="Q89" s="4">
        <v>25000</v>
      </c>
      <c r="R89">
        <v>2</v>
      </c>
      <c r="S89" s="4">
        <f>Table3[[#This Row],[Harga]]*Table3[[#This Row],[Quantity]]</f>
        <v>50000</v>
      </c>
      <c r="T89">
        <v>0.2</v>
      </c>
      <c r="U89" s="4">
        <f>Table3[[#This Row],[Discount]]*Table3[[#This Row],[Revenue]]</f>
        <v>10000</v>
      </c>
      <c r="V89" s="4">
        <f>Table3[[#This Row],[Revenue]]-Table3[[#This Row],[Total Discount]]</f>
        <v>40000</v>
      </c>
      <c r="W89" s="6"/>
      <c r="X89" s="5"/>
    </row>
    <row r="90" spans="1:24" x14ac:dyDescent="0.35">
      <c r="A90">
        <v>89</v>
      </c>
      <c r="B90" t="s">
        <v>9253</v>
      </c>
      <c r="C90" s="8">
        <v>41962</v>
      </c>
      <c r="D90" s="6">
        <v>2014</v>
      </c>
      <c r="E90" s="8" t="s">
        <v>3468</v>
      </c>
      <c r="F90" s="7">
        <v>19</v>
      </c>
      <c r="G90" t="s">
        <v>3496</v>
      </c>
      <c r="H90" t="s">
        <v>3462</v>
      </c>
      <c r="I90" t="s">
        <v>6117</v>
      </c>
      <c r="J90" t="s">
        <v>3488</v>
      </c>
      <c r="K90" t="s">
        <v>3707</v>
      </c>
      <c r="L90">
        <v>71203</v>
      </c>
      <c r="M90" t="s">
        <v>193</v>
      </c>
      <c r="N90" t="s">
        <v>51</v>
      </c>
      <c r="O90" t="s">
        <v>52</v>
      </c>
      <c r="P90" t="s">
        <v>194</v>
      </c>
      <c r="Q90" s="4">
        <v>504000</v>
      </c>
      <c r="R90">
        <v>4</v>
      </c>
      <c r="S90" s="4">
        <f>Table3[[#This Row],[Harga]]*Table3[[#This Row],[Quantity]]</f>
        <v>2016000</v>
      </c>
      <c r="T90">
        <v>0</v>
      </c>
      <c r="U90" s="4">
        <f>Table3[[#This Row],[Discount]]*Table3[[#This Row],[Revenue]]</f>
        <v>0</v>
      </c>
      <c r="V90" s="4">
        <f>Table3[[#This Row],[Revenue]]-Table3[[#This Row],[Total Discount]]</f>
        <v>2016000</v>
      </c>
      <c r="W90" s="6"/>
      <c r="X90" s="5"/>
    </row>
    <row r="91" spans="1:24" x14ac:dyDescent="0.35">
      <c r="A91">
        <v>90</v>
      </c>
      <c r="B91" t="s">
        <v>9252</v>
      </c>
      <c r="C91" s="8">
        <v>42702</v>
      </c>
      <c r="D91" s="6">
        <v>2016</v>
      </c>
      <c r="E91" s="8" t="s">
        <v>3468</v>
      </c>
      <c r="F91" s="7">
        <v>28</v>
      </c>
      <c r="G91" t="s">
        <v>3538</v>
      </c>
      <c r="H91" t="s">
        <v>3462</v>
      </c>
      <c r="I91" t="s">
        <v>7985</v>
      </c>
      <c r="J91" t="s">
        <v>3449</v>
      </c>
      <c r="K91" t="s">
        <v>3455</v>
      </c>
      <c r="L91">
        <v>6824</v>
      </c>
      <c r="M91" t="s">
        <v>195</v>
      </c>
      <c r="N91" t="s">
        <v>13</v>
      </c>
      <c r="O91" t="s">
        <v>26</v>
      </c>
      <c r="P91" t="s">
        <v>196</v>
      </c>
      <c r="Q91" s="4">
        <v>8000</v>
      </c>
      <c r="R91">
        <v>2</v>
      </c>
      <c r="S91" s="4">
        <f>Table3[[#This Row],[Harga]]*Table3[[#This Row],[Quantity]]</f>
        <v>16000</v>
      </c>
      <c r="T91">
        <v>0</v>
      </c>
      <c r="U91" s="4">
        <f>Table3[[#This Row],[Discount]]*Table3[[#This Row],[Revenue]]</f>
        <v>0</v>
      </c>
      <c r="V91" s="4">
        <f>Table3[[#This Row],[Revenue]]-Table3[[#This Row],[Total Discount]]</f>
        <v>16000</v>
      </c>
      <c r="W91" s="6"/>
      <c r="X91" s="5"/>
    </row>
    <row r="92" spans="1:24" x14ac:dyDescent="0.35">
      <c r="A92">
        <v>91</v>
      </c>
      <c r="B92" t="s">
        <v>9251</v>
      </c>
      <c r="C92" s="8">
        <v>41877</v>
      </c>
      <c r="D92" s="6">
        <v>2014</v>
      </c>
      <c r="E92" s="8" t="s">
        <v>3481</v>
      </c>
      <c r="F92" s="7">
        <v>26</v>
      </c>
      <c r="G92" t="s">
        <v>3485</v>
      </c>
      <c r="H92" t="s">
        <v>3451</v>
      </c>
      <c r="I92" t="s">
        <v>3807</v>
      </c>
      <c r="J92" t="s">
        <v>3488</v>
      </c>
      <c r="K92" t="s">
        <v>3483</v>
      </c>
      <c r="L92">
        <v>90032</v>
      </c>
      <c r="M92" t="s">
        <v>197</v>
      </c>
      <c r="N92" t="s">
        <v>51</v>
      </c>
      <c r="O92" t="s">
        <v>64</v>
      </c>
      <c r="P92" t="s">
        <v>198</v>
      </c>
      <c r="Q92" s="4">
        <v>177000</v>
      </c>
      <c r="R92">
        <v>8</v>
      </c>
      <c r="S92" s="4">
        <f>Table3[[#This Row],[Harga]]*Table3[[#This Row],[Quantity]]</f>
        <v>1416000</v>
      </c>
      <c r="T92">
        <v>0</v>
      </c>
      <c r="U92" s="4">
        <f>Table3[[#This Row],[Discount]]*Table3[[#This Row],[Revenue]]</f>
        <v>0</v>
      </c>
      <c r="V92" s="4">
        <f>Table3[[#This Row],[Revenue]]-Table3[[#This Row],[Total Discount]]</f>
        <v>1416000</v>
      </c>
      <c r="W92" s="6"/>
      <c r="X92" s="5"/>
    </row>
    <row r="93" spans="1:24" x14ac:dyDescent="0.35">
      <c r="A93">
        <v>92</v>
      </c>
      <c r="B93" t="s">
        <v>9250</v>
      </c>
      <c r="C93" s="8">
        <v>42567</v>
      </c>
      <c r="D93" s="6">
        <v>2016</v>
      </c>
      <c r="E93" s="8" t="s">
        <v>3507</v>
      </c>
      <c r="F93" s="7">
        <v>16</v>
      </c>
      <c r="G93" t="s">
        <v>3485</v>
      </c>
      <c r="H93" t="s">
        <v>3451</v>
      </c>
      <c r="I93" t="s">
        <v>4163</v>
      </c>
      <c r="J93" t="s">
        <v>3466</v>
      </c>
      <c r="K93" t="s">
        <v>3487</v>
      </c>
      <c r="L93">
        <v>75051</v>
      </c>
      <c r="M93" t="s">
        <v>199</v>
      </c>
      <c r="N93" t="s">
        <v>13</v>
      </c>
      <c r="O93" t="s">
        <v>32</v>
      </c>
      <c r="P93" t="s">
        <v>200</v>
      </c>
      <c r="Q93" s="4">
        <v>38000</v>
      </c>
      <c r="R93">
        <v>3</v>
      </c>
      <c r="S93" s="4">
        <f>Table3[[#This Row],[Harga]]*Table3[[#This Row],[Quantity]]</f>
        <v>114000</v>
      </c>
      <c r="T93">
        <v>0.2</v>
      </c>
      <c r="U93" s="4">
        <f>Table3[[#This Row],[Discount]]*Table3[[#This Row],[Revenue]]</f>
        <v>22800</v>
      </c>
      <c r="V93" s="4">
        <f>Table3[[#This Row],[Revenue]]-Table3[[#This Row],[Total Discount]]</f>
        <v>91200</v>
      </c>
      <c r="W93" s="6"/>
      <c r="X93" s="5"/>
    </row>
    <row r="94" spans="1:24" x14ac:dyDescent="0.35">
      <c r="A94">
        <v>93</v>
      </c>
      <c r="B94" t="s">
        <v>9249</v>
      </c>
      <c r="C94" s="8">
        <v>42289</v>
      </c>
      <c r="D94" s="6">
        <v>2015</v>
      </c>
      <c r="E94" s="8" t="s">
        <v>3517</v>
      </c>
      <c r="F94" s="7">
        <v>12</v>
      </c>
      <c r="G94" t="s">
        <v>3496</v>
      </c>
      <c r="H94" t="s">
        <v>3462</v>
      </c>
      <c r="I94" t="s">
        <v>3495</v>
      </c>
      <c r="J94" t="s">
        <v>3488</v>
      </c>
      <c r="K94" t="s">
        <v>3714</v>
      </c>
      <c r="L94">
        <v>10035</v>
      </c>
      <c r="M94" t="s">
        <v>201</v>
      </c>
      <c r="N94" t="s">
        <v>9</v>
      </c>
      <c r="O94" t="s">
        <v>10</v>
      </c>
      <c r="P94" t="s">
        <v>202</v>
      </c>
      <c r="Q94" s="4">
        <v>900000</v>
      </c>
      <c r="R94">
        <v>4</v>
      </c>
      <c r="S94" s="4">
        <f>Table3[[#This Row],[Harga]]*Table3[[#This Row],[Quantity]]</f>
        <v>3600000</v>
      </c>
      <c r="T94">
        <v>0.2</v>
      </c>
      <c r="U94" s="4">
        <f>Table3[[#This Row],[Discount]]*Table3[[#This Row],[Revenue]]</f>
        <v>720000</v>
      </c>
      <c r="V94" s="4">
        <f>Table3[[#This Row],[Revenue]]-Table3[[#This Row],[Total Discount]]</f>
        <v>2880000</v>
      </c>
      <c r="W94" s="6"/>
      <c r="X94" s="5"/>
    </row>
    <row r="95" spans="1:24" x14ac:dyDescent="0.35">
      <c r="A95">
        <v>94</v>
      </c>
      <c r="B95" t="s">
        <v>9248</v>
      </c>
      <c r="C95" s="8">
        <v>42308</v>
      </c>
      <c r="D95" s="6">
        <v>2015</v>
      </c>
      <c r="E95" s="8" t="s">
        <v>3517</v>
      </c>
      <c r="F95" s="7">
        <v>31</v>
      </c>
      <c r="G95" t="s">
        <v>3457</v>
      </c>
      <c r="H95" t="s">
        <v>3451</v>
      </c>
      <c r="I95" t="s">
        <v>3861</v>
      </c>
      <c r="J95" t="s">
        <v>3466</v>
      </c>
      <c r="K95" t="s">
        <v>3655</v>
      </c>
      <c r="L95">
        <v>92374</v>
      </c>
      <c r="M95" t="s">
        <v>203</v>
      </c>
      <c r="N95" t="s">
        <v>13</v>
      </c>
      <c r="O95" t="s">
        <v>55</v>
      </c>
      <c r="P95" t="s">
        <v>204</v>
      </c>
      <c r="Q95" s="4">
        <v>15000</v>
      </c>
      <c r="R95">
        <v>7</v>
      </c>
      <c r="S95" s="4">
        <f>Table3[[#This Row],[Harga]]*Table3[[#This Row],[Quantity]]</f>
        <v>105000</v>
      </c>
      <c r="T95">
        <v>0</v>
      </c>
      <c r="U95" s="4">
        <f>Table3[[#This Row],[Discount]]*Table3[[#This Row],[Revenue]]</f>
        <v>0</v>
      </c>
      <c r="V95" s="4">
        <f>Table3[[#This Row],[Revenue]]-Table3[[#This Row],[Total Discount]]</f>
        <v>105000</v>
      </c>
      <c r="W95" s="6"/>
      <c r="X95" s="5"/>
    </row>
    <row r="96" spans="1:24" x14ac:dyDescent="0.35">
      <c r="A96">
        <v>95</v>
      </c>
      <c r="B96" t="s">
        <v>9247</v>
      </c>
      <c r="C96" s="8">
        <v>41719</v>
      </c>
      <c r="D96" s="6">
        <v>2014</v>
      </c>
      <c r="E96" s="8" t="s">
        <v>3511</v>
      </c>
      <c r="F96" s="7">
        <v>21</v>
      </c>
      <c r="G96" t="s">
        <v>3452</v>
      </c>
      <c r="H96" t="s">
        <v>3451</v>
      </c>
      <c r="I96" t="s">
        <v>3658</v>
      </c>
      <c r="J96" t="s">
        <v>3449</v>
      </c>
      <c r="K96" t="s">
        <v>3714</v>
      </c>
      <c r="L96">
        <v>45011</v>
      </c>
      <c r="M96" t="s">
        <v>205</v>
      </c>
      <c r="N96" t="s">
        <v>13</v>
      </c>
      <c r="O96" t="s">
        <v>37</v>
      </c>
      <c r="P96" t="s">
        <v>206</v>
      </c>
      <c r="Q96" s="4">
        <v>8000</v>
      </c>
      <c r="R96">
        <v>2</v>
      </c>
      <c r="S96" s="4">
        <f>Table3[[#This Row],[Harga]]*Table3[[#This Row],[Quantity]]</f>
        <v>16000</v>
      </c>
      <c r="T96">
        <v>0.2</v>
      </c>
      <c r="U96" s="4">
        <f>Table3[[#This Row],[Discount]]*Table3[[#This Row],[Revenue]]</f>
        <v>3200</v>
      </c>
      <c r="V96" s="4">
        <f>Table3[[#This Row],[Revenue]]-Table3[[#This Row],[Total Discount]]</f>
        <v>12800</v>
      </c>
      <c r="W96" s="6"/>
      <c r="X96" s="5"/>
    </row>
    <row r="97" spans="1:24" x14ac:dyDescent="0.35">
      <c r="A97">
        <v>96</v>
      </c>
      <c r="B97" t="s">
        <v>9246</v>
      </c>
      <c r="C97" s="8">
        <v>43045</v>
      </c>
      <c r="D97" s="6">
        <v>2017</v>
      </c>
      <c r="E97" s="8" t="s">
        <v>3468</v>
      </c>
      <c r="F97" s="7">
        <v>6</v>
      </c>
      <c r="G97" t="s">
        <v>3538</v>
      </c>
      <c r="H97" t="s">
        <v>3451</v>
      </c>
      <c r="I97" t="s">
        <v>4571</v>
      </c>
      <c r="J97" t="s">
        <v>3488</v>
      </c>
      <c r="K97" t="s">
        <v>3499</v>
      </c>
      <c r="L97">
        <v>7090</v>
      </c>
      <c r="M97" t="s">
        <v>207</v>
      </c>
      <c r="N97" t="s">
        <v>13</v>
      </c>
      <c r="O97" t="s">
        <v>32</v>
      </c>
      <c r="P97" t="s">
        <v>208</v>
      </c>
      <c r="Q97" s="4">
        <v>47000</v>
      </c>
      <c r="R97">
        <v>3</v>
      </c>
      <c r="S97" s="4">
        <f>Table3[[#This Row],[Harga]]*Table3[[#This Row],[Quantity]]</f>
        <v>141000</v>
      </c>
      <c r="T97">
        <v>0</v>
      </c>
      <c r="U97" s="4">
        <f>Table3[[#This Row],[Discount]]*Table3[[#This Row],[Revenue]]</f>
        <v>0</v>
      </c>
      <c r="V97" s="4">
        <f>Table3[[#This Row],[Revenue]]-Table3[[#This Row],[Total Discount]]</f>
        <v>141000</v>
      </c>
      <c r="W97" s="6"/>
      <c r="X97" s="5"/>
    </row>
    <row r="98" spans="1:24" x14ac:dyDescent="0.35">
      <c r="A98">
        <v>97</v>
      </c>
      <c r="B98" t="s">
        <v>9245</v>
      </c>
      <c r="C98" s="8">
        <v>42922</v>
      </c>
      <c r="D98" s="6">
        <v>2017</v>
      </c>
      <c r="E98" s="8" t="s">
        <v>3507</v>
      </c>
      <c r="F98" s="7">
        <v>6</v>
      </c>
      <c r="G98" t="s">
        <v>3485</v>
      </c>
      <c r="H98" t="s">
        <v>3451</v>
      </c>
      <c r="I98" t="s">
        <v>4253</v>
      </c>
      <c r="J98" t="s">
        <v>3466</v>
      </c>
      <c r="K98" t="s">
        <v>3548</v>
      </c>
      <c r="L98">
        <v>19120</v>
      </c>
      <c r="M98" t="s">
        <v>209</v>
      </c>
      <c r="N98" t="s">
        <v>13</v>
      </c>
      <c r="O98" t="s">
        <v>26</v>
      </c>
      <c r="P98" t="s">
        <v>210</v>
      </c>
      <c r="Q98" s="4">
        <v>3000</v>
      </c>
      <c r="R98">
        <v>2</v>
      </c>
      <c r="S98" s="4">
        <f>Table3[[#This Row],[Harga]]*Table3[[#This Row],[Quantity]]</f>
        <v>6000</v>
      </c>
      <c r="T98">
        <v>0.7</v>
      </c>
      <c r="U98" s="4">
        <f>Table3[[#This Row],[Discount]]*Table3[[#This Row],[Revenue]]</f>
        <v>4200</v>
      </c>
      <c r="V98" s="4">
        <f>Table3[[#This Row],[Revenue]]-Table3[[#This Row],[Total Discount]]</f>
        <v>1800</v>
      </c>
      <c r="W98" s="6"/>
      <c r="X98" s="5"/>
    </row>
    <row r="99" spans="1:24" x14ac:dyDescent="0.35">
      <c r="A99">
        <v>98</v>
      </c>
      <c r="B99" t="s">
        <v>9244</v>
      </c>
      <c r="C99" s="8">
        <v>42910</v>
      </c>
      <c r="D99" s="6">
        <v>2017</v>
      </c>
      <c r="E99" s="8" t="s">
        <v>3497</v>
      </c>
      <c r="F99" s="7">
        <v>24</v>
      </c>
      <c r="G99" t="s">
        <v>3496</v>
      </c>
      <c r="H99" t="s">
        <v>3451</v>
      </c>
      <c r="I99" t="s">
        <v>3914</v>
      </c>
      <c r="J99" t="s">
        <v>3449</v>
      </c>
      <c r="K99" t="s">
        <v>3568</v>
      </c>
      <c r="L99">
        <v>44312</v>
      </c>
      <c r="M99" t="s">
        <v>211</v>
      </c>
      <c r="N99" t="s">
        <v>13</v>
      </c>
      <c r="O99" t="s">
        <v>23</v>
      </c>
      <c r="P99" t="s">
        <v>212</v>
      </c>
      <c r="Q99" s="4">
        <v>22000</v>
      </c>
      <c r="R99">
        <v>3</v>
      </c>
      <c r="S99" s="4">
        <f>Table3[[#This Row],[Harga]]*Table3[[#This Row],[Quantity]]</f>
        <v>66000</v>
      </c>
      <c r="T99">
        <v>0.2</v>
      </c>
      <c r="U99" s="4">
        <f>Table3[[#This Row],[Discount]]*Table3[[#This Row],[Revenue]]</f>
        <v>13200</v>
      </c>
      <c r="V99" s="4">
        <f>Table3[[#This Row],[Revenue]]-Table3[[#This Row],[Total Discount]]</f>
        <v>52800</v>
      </c>
      <c r="W99" s="6"/>
      <c r="X99" s="5"/>
    </row>
    <row r="100" spans="1:24" x14ac:dyDescent="0.35">
      <c r="A100">
        <v>99</v>
      </c>
      <c r="B100" t="s">
        <v>9243</v>
      </c>
      <c r="C100" s="8">
        <v>41854</v>
      </c>
      <c r="D100" s="6">
        <v>2014</v>
      </c>
      <c r="E100" s="8" t="s">
        <v>3481</v>
      </c>
      <c r="F100" s="7">
        <v>3</v>
      </c>
      <c r="G100" t="s">
        <v>3538</v>
      </c>
      <c r="H100" t="s">
        <v>3451</v>
      </c>
      <c r="I100" t="s">
        <v>4775</v>
      </c>
      <c r="J100" t="s">
        <v>3449</v>
      </c>
      <c r="K100" t="s">
        <v>3707</v>
      </c>
      <c r="L100">
        <v>80219</v>
      </c>
      <c r="M100" t="s">
        <v>213</v>
      </c>
      <c r="N100" t="s">
        <v>9</v>
      </c>
      <c r="O100" t="s">
        <v>17</v>
      </c>
      <c r="P100" t="s">
        <v>214</v>
      </c>
      <c r="Q100" s="4">
        <v>219000</v>
      </c>
      <c r="R100">
        <v>2</v>
      </c>
      <c r="S100" s="4">
        <f>Table3[[#This Row],[Harga]]*Table3[[#This Row],[Quantity]]</f>
        <v>438000</v>
      </c>
      <c r="T100">
        <v>0.5</v>
      </c>
      <c r="U100" s="4">
        <f>Table3[[#This Row],[Discount]]*Table3[[#This Row],[Revenue]]</f>
        <v>219000</v>
      </c>
      <c r="V100" s="4">
        <f>Table3[[#This Row],[Revenue]]-Table3[[#This Row],[Total Discount]]</f>
        <v>219000</v>
      </c>
      <c r="W100" s="6"/>
      <c r="X100" s="5"/>
    </row>
    <row r="101" spans="1:24" x14ac:dyDescent="0.35">
      <c r="A101">
        <v>100</v>
      </c>
      <c r="B101" t="s">
        <v>9242</v>
      </c>
      <c r="C101" s="8">
        <v>43086</v>
      </c>
      <c r="D101" s="6">
        <v>2017</v>
      </c>
      <c r="E101" s="8" t="s">
        <v>3490</v>
      </c>
      <c r="F101" s="7">
        <v>17</v>
      </c>
      <c r="G101" t="s">
        <v>3452</v>
      </c>
      <c r="H101" t="s">
        <v>3462</v>
      </c>
      <c r="I101" t="s">
        <v>4081</v>
      </c>
      <c r="J101" t="s">
        <v>3449</v>
      </c>
      <c r="K101" t="s">
        <v>3477</v>
      </c>
      <c r="L101">
        <v>75220</v>
      </c>
      <c r="M101" t="s">
        <v>215</v>
      </c>
      <c r="N101" t="s">
        <v>13</v>
      </c>
      <c r="O101" t="s">
        <v>29</v>
      </c>
      <c r="P101" t="s">
        <v>216</v>
      </c>
      <c r="Q101" s="4">
        <v>67000</v>
      </c>
      <c r="R101">
        <v>2</v>
      </c>
      <c r="S101" s="4">
        <f>Table3[[#This Row],[Harga]]*Table3[[#This Row],[Quantity]]</f>
        <v>134000</v>
      </c>
      <c r="T101">
        <v>0.8</v>
      </c>
      <c r="U101" s="4">
        <f>Table3[[#This Row],[Discount]]*Table3[[#This Row],[Revenue]]</f>
        <v>107200</v>
      </c>
      <c r="V101" s="4">
        <f>Table3[[#This Row],[Revenue]]-Table3[[#This Row],[Total Discount]]</f>
        <v>26800</v>
      </c>
      <c r="W101" s="6"/>
      <c r="X101" s="5"/>
    </row>
    <row r="102" spans="1:24" x14ac:dyDescent="0.35">
      <c r="A102">
        <v>101</v>
      </c>
      <c r="B102" t="s">
        <v>9241</v>
      </c>
      <c r="C102" s="8">
        <v>42889</v>
      </c>
      <c r="D102" s="6">
        <v>2017</v>
      </c>
      <c r="E102" s="8" t="s">
        <v>3497</v>
      </c>
      <c r="F102" s="7">
        <v>3</v>
      </c>
      <c r="G102" t="s">
        <v>3538</v>
      </c>
      <c r="H102" t="s">
        <v>3462</v>
      </c>
      <c r="I102" t="s">
        <v>3779</v>
      </c>
      <c r="J102" t="s">
        <v>3466</v>
      </c>
      <c r="K102" t="s">
        <v>3448</v>
      </c>
      <c r="L102">
        <v>37064</v>
      </c>
      <c r="M102" t="s">
        <v>217</v>
      </c>
      <c r="N102" t="s">
        <v>9</v>
      </c>
      <c r="O102" t="s">
        <v>20</v>
      </c>
      <c r="P102" t="s">
        <v>218</v>
      </c>
      <c r="Q102" s="4">
        <v>36000</v>
      </c>
      <c r="R102">
        <v>7</v>
      </c>
      <c r="S102" s="4">
        <f>Table3[[#This Row],[Harga]]*Table3[[#This Row],[Quantity]]</f>
        <v>252000</v>
      </c>
      <c r="T102">
        <v>0.2</v>
      </c>
      <c r="U102" s="4">
        <f>Table3[[#This Row],[Discount]]*Table3[[#This Row],[Revenue]]</f>
        <v>50400</v>
      </c>
      <c r="V102" s="4">
        <f>Table3[[#This Row],[Revenue]]-Table3[[#This Row],[Total Discount]]</f>
        <v>201600</v>
      </c>
      <c r="W102" s="6"/>
      <c r="X102" s="5"/>
    </row>
    <row r="103" spans="1:24" x14ac:dyDescent="0.35">
      <c r="A103">
        <v>102</v>
      </c>
      <c r="B103" t="s">
        <v>9240</v>
      </c>
      <c r="C103" s="8">
        <v>43078</v>
      </c>
      <c r="D103" s="6">
        <v>2017</v>
      </c>
      <c r="E103" s="8" t="s">
        <v>3490</v>
      </c>
      <c r="F103" s="7">
        <v>9</v>
      </c>
      <c r="G103" t="s">
        <v>3496</v>
      </c>
      <c r="H103" t="s">
        <v>3462</v>
      </c>
      <c r="I103" t="s">
        <v>4398</v>
      </c>
      <c r="J103" t="s">
        <v>3449</v>
      </c>
      <c r="K103" t="s">
        <v>3605</v>
      </c>
      <c r="L103">
        <v>90604</v>
      </c>
      <c r="M103" t="s">
        <v>219</v>
      </c>
      <c r="N103" t="s">
        <v>51</v>
      </c>
      <c r="O103" t="s">
        <v>52</v>
      </c>
      <c r="P103" t="s">
        <v>220</v>
      </c>
      <c r="Q103" s="4">
        <v>445000</v>
      </c>
      <c r="R103">
        <v>4</v>
      </c>
      <c r="S103" s="4">
        <f>Table3[[#This Row],[Harga]]*Table3[[#This Row],[Quantity]]</f>
        <v>1780000</v>
      </c>
      <c r="T103">
        <v>0.2</v>
      </c>
      <c r="U103" s="4">
        <f>Table3[[#This Row],[Discount]]*Table3[[#This Row],[Revenue]]</f>
        <v>356000</v>
      </c>
      <c r="V103" s="4">
        <f>Table3[[#This Row],[Revenue]]-Table3[[#This Row],[Total Discount]]</f>
        <v>1424000</v>
      </c>
      <c r="W103" s="6"/>
      <c r="X103" s="5"/>
    </row>
    <row r="104" spans="1:24" x14ac:dyDescent="0.35">
      <c r="A104">
        <v>103</v>
      </c>
      <c r="B104" t="s">
        <v>9239</v>
      </c>
      <c r="C104" s="8">
        <v>43070</v>
      </c>
      <c r="D104" s="6">
        <v>2017</v>
      </c>
      <c r="E104" s="8" t="s">
        <v>3490</v>
      </c>
      <c r="F104" s="7">
        <v>1</v>
      </c>
      <c r="G104" t="s">
        <v>3485</v>
      </c>
      <c r="H104" t="s">
        <v>3462</v>
      </c>
      <c r="I104" t="s">
        <v>3840</v>
      </c>
      <c r="J104" t="s">
        <v>3449</v>
      </c>
      <c r="K104" t="s">
        <v>3714</v>
      </c>
      <c r="L104">
        <v>48601</v>
      </c>
      <c r="M104" t="s">
        <v>221</v>
      </c>
      <c r="N104" t="s">
        <v>13</v>
      </c>
      <c r="O104" t="s">
        <v>32</v>
      </c>
      <c r="P104" t="s">
        <v>222</v>
      </c>
      <c r="Q104" s="4">
        <v>84000</v>
      </c>
      <c r="R104">
        <v>4</v>
      </c>
      <c r="S104" s="4">
        <f>Table3[[#This Row],[Harga]]*Table3[[#This Row],[Quantity]]</f>
        <v>336000</v>
      </c>
      <c r="T104">
        <v>0</v>
      </c>
      <c r="U104" s="4">
        <f>Table3[[#This Row],[Discount]]*Table3[[#This Row],[Revenue]]</f>
        <v>0</v>
      </c>
      <c r="V104" s="4">
        <f>Table3[[#This Row],[Revenue]]-Table3[[#This Row],[Total Discount]]</f>
        <v>336000</v>
      </c>
      <c r="W104" s="6"/>
      <c r="X104" s="5"/>
    </row>
    <row r="105" spans="1:24" x14ac:dyDescent="0.35">
      <c r="A105">
        <v>104</v>
      </c>
      <c r="B105" t="s">
        <v>9238</v>
      </c>
      <c r="C105" s="8">
        <v>42044</v>
      </c>
      <c r="D105" s="6">
        <v>2015</v>
      </c>
      <c r="E105" s="8" t="s">
        <v>3458</v>
      </c>
      <c r="F105" s="7">
        <v>9</v>
      </c>
      <c r="G105" t="s">
        <v>3485</v>
      </c>
      <c r="H105" t="s">
        <v>3451</v>
      </c>
      <c r="I105" t="s">
        <v>6526</v>
      </c>
      <c r="J105" t="s">
        <v>3466</v>
      </c>
      <c r="K105" t="s">
        <v>3641</v>
      </c>
      <c r="L105">
        <v>75220</v>
      </c>
      <c r="M105" t="s">
        <v>223</v>
      </c>
      <c r="N105" t="s">
        <v>51</v>
      </c>
      <c r="O105" t="s">
        <v>64</v>
      </c>
      <c r="P105" t="s">
        <v>224</v>
      </c>
      <c r="Q105" s="4">
        <v>21000</v>
      </c>
      <c r="R105">
        <v>2</v>
      </c>
      <c r="S105" s="4">
        <f>Table3[[#This Row],[Harga]]*Table3[[#This Row],[Quantity]]</f>
        <v>42000</v>
      </c>
      <c r="T105">
        <v>0.2</v>
      </c>
      <c r="U105" s="4">
        <f>Table3[[#This Row],[Discount]]*Table3[[#This Row],[Revenue]]</f>
        <v>8400</v>
      </c>
      <c r="V105" s="4">
        <f>Table3[[#This Row],[Revenue]]-Table3[[#This Row],[Total Discount]]</f>
        <v>33600</v>
      </c>
      <c r="W105" s="6"/>
      <c r="X105" s="5"/>
    </row>
    <row r="106" spans="1:24" x14ac:dyDescent="0.35">
      <c r="A106">
        <v>105</v>
      </c>
      <c r="B106" t="s">
        <v>9237</v>
      </c>
      <c r="C106" s="8">
        <v>42006</v>
      </c>
      <c r="D106" s="6">
        <v>2015</v>
      </c>
      <c r="E106" s="8" t="s">
        <v>3463</v>
      </c>
      <c r="F106" s="7">
        <v>2</v>
      </c>
      <c r="G106" t="s">
        <v>3485</v>
      </c>
      <c r="H106" t="s">
        <v>3451</v>
      </c>
      <c r="I106" t="s">
        <v>4064</v>
      </c>
      <c r="J106" t="s">
        <v>3466</v>
      </c>
      <c r="K106" t="s">
        <v>3542</v>
      </c>
      <c r="L106">
        <v>44256</v>
      </c>
      <c r="M106" t="s">
        <v>225</v>
      </c>
      <c r="N106" t="s">
        <v>13</v>
      </c>
      <c r="O106" t="s">
        <v>14</v>
      </c>
      <c r="P106" t="s">
        <v>226</v>
      </c>
      <c r="Q106" s="4">
        <v>24000</v>
      </c>
      <c r="R106">
        <v>2</v>
      </c>
      <c r="S106" s="4">
        <f>Table3[[#This Row],[Harga]]*Table3[[#This Row],[Quantity]]</f>
        <v>48000</v>
      </c>
      <c r="T106">
        <v>0.2</v>
      </c>
      <c r="U106" s="4">
        <f>Table3[[#This Row],[Discount]]*Table3[[#This Row],[Revenue]]</f>
        <v>9600</v>
      </c>
      <c r="V106" s="4">
        <f>Table3[[#This Row],[Revenue]]-Table3[[#This Row],[Total Discount]]</f>
        <v>38400</v>
      </c>
      <c r="W106" s="6"/>
      <c r="X106" s="5"/>
    </row>
    <row r="107" spans="1:24" x14ac:dyDescent="0.35">
      <c r="A107">
        <v>106</v>
      </c>
      <c r="B107" t="s">
        <v>9236</v>
      </c>
      <c r="C107" s="8">
        <v>42671</v>
      </c>
      <c r="D107" s="6">
        <v>2016</v>
      </c>
      <c r="E107" s="8" t="s">
        <v>3517</v>
      </c>
      <c r="F107" s="7">
        <v>28</v>
      </c>
      <c r="G107" t="s">
        <v>3538</v>
      </c>
      <c r="H107" t="s">
        <v>3451</v>
      </c>
      <c r="I107" t="s">
        <v>5783</v>
      </c>
      <c r="J107" t="s">
        <v>3449</v>
      </c>
      <c r="K107" t="s">
        <v>3487</v>
      </c>
      <c r="L107">
        <v>90032</v>
      </c>
      <c r="M107" t="s">
        <v>199</v>
      </c>
      <c r="N107" t="s">
        <v>13</v>
      </c>
      <c r="O107" t="s">
        <v>32</v>
      </c>
      <c r="P107" t="s">
        <v>200</v>
      </c>
      <c r="Q107" s="4">
        <v>38000</v>
      </c>
      <c r="R107">
        <v>6</v>
      </c>
      <c r="S107" s="4">
        <f>Table3[[#This Row],[Harga]]*Table3[[#This Row],[Quantity]]</f>
        <v>228000</v>
      </c>
      <c r="T107">
        <v>0</v>
      </c>
      <c r="U107" s="4">
        <f>Table3[[#This Row],[Discount]]*Table3[[#This Row],[Revenue]]</f>
        <v>0</v>
      </c>
      <c r="V107" s="4">
        <f>Table3[[#This Row],[Revenue]]-Table3[[#This Row],[Total Discount]]</f>
        <v>228000</v>
      </c>
      <c r="W107" s="6"/>
      <c r="X107" s="5"/>
    </row>
    <row r="108" spans="1:24" x14ac:dyDescent="0.35">
      <c r="A108">
        <v>107</v>
      </c>
      <c r="B108" t="s">
        <v>9235</v>
      </c>
      <c r="C108" s="8">
        <v>42362</v>
      </c>
      <c r="D108" s="6">
        <v>2015</v>
      </c>
      <c r="E108" s="8" t="s">
        <v>3490</v>
      </c>
      <c r="F108" s="7">
        <v>24</v>
      </c>
      <c r="G108" t="s">
        <v>3452</v>
      </c>
      <c r="H108" t="s">
        <v>3451</v>
      </c>
      <c r="I108" t="s">
        <v>5325</v>
      </c>
      <c r="J108" t="s">
        <v>3449</v>
      </c>
      <c r="K108" t="s">
        <v>3571</v>
      </c>
      <c r="L108">
        <v>43017</v>
      </c>
      <c r="M108" t="s">
        <v>227</v>
      </c>
      <c r="N108" t="s">
        <v>13</v>
      </c>
      <c r="O108" t="s">
        <v>73</v>
      </c>
      <c r="P108" t="s">
        <v>228</v>
      </c>
      <c r="Q108" s="4">
        <v>6000</v>
      </c>
      <c r="R108">
        <v>2</v>
      </c>
      <c r="S108" s="4">
        <f>Table3[[#This Row],[Harga]]*Table3[[#This Row],[Quantity]]</f>
        <v>12000</v>
      </c>
      <c r="T108">
        <v>0.2</v>
      </c>
      <c r="U108" s="4">
        <f>Table3[[#This Row],[Discount]]*Table3[[#This Row],[Revenue]]</f>
        <v>2400</v>
      </c>
      <c r="V108" s="4">
        <f>Table3[[#This Row],[Revenue]]-Table3[[#This Row],[Total Discount]]</f>
        <v>9600</v>
      </c>
      <c r="W108" s="6"/>
      <c r="X108" s="5"/>
    </row>
    <row r="109" spans="1:24" x14ac:dyDescent="0.35">
      <c r="A109">
        <v>108</v>
      </c>
      <c r="B109" t="s">
        <v>9234</v>
      </c>
      <c r="C109" s="8">
        <v>42225</v>
      </c>
      <c r="D109" s="6">
        <v>2015</v>
      </c>
      <c r="E109" s="8" t="s">
        <v>3481</v>
      </c>
      <c r="F109" s="7">
        <v>9</v>
      </c>
      <c r="G109" t="s">
        <v>3452</v>
      </c>
      <c r="H109" t="s">
        <v>3462</v>
      </c>
      <c r="I109" t="s">
        <v>4481</v>
      </c>
      <c r="J109" t="s">
        <v>3466</v>
      </c>
      <c r="K109" t="s">
        <v>3492</v>
      </c>
      <c r="L109">
        <v>48227</v>
      </c>
      <c r="M109" t="s">
        <v>229</v>
      </c>
      <c r="N109" t="s">
        <v>13</v>
      </c>
      <c r="O109" t="s">
        <v>37</v>
      </c>
      <c r="P109" t="s">
        <v>230</v>
      </c>
      <c r="Q109" s="4">
        <v>3000</v>
      </c>
      <c r="R109">
        <v>1</v>
      </c>
      <c r="S109" s="4">
        <f>Table3[[#This Row],[Harga]]*Table3[[#This Row],[Quantity]]</f>
        <v>3000</v>
      </c>
      <c r="T109">
        <v>0</v>
      </c>
      <c r="U109" s="4">
        <f>Table3[[#This Row],[Discount]]*Table3[[#This Row],[Revenue]]</f>
        <v>0</v>
      </c>
      <c r="V109" s="4">
        <f>Table3[[#This Row],[Revenue]]-Table3[[#This Row],[Total Discount]]</f>
        <v>3000</v>
      </c>
      <c r="W109" s="6"/>
      <c r="X109" s="5"/>
    </row>
    <row r="110" spans="1:24" x14ac:dyDescent="0.35">
      <c r="A110">
        <v>109</v>
      </c>
      <c r="B110" t="s">
        <v>9233</v>
      </c>
      <c r="C110" s="8">
        <v>42063</v>
      </c>
      <c r="D110" s="6">
        <v>2015</v>
      </c>
      <c r="E110" s="8" t="s">
        <v>3458</v>
      </c>
      <c r="F110" s="7">
        <v>28</v>
      </c>
      <c r="G110" t="s">
        <v>3452</v>
      </c>
      <c r="H110" t="s">
        <v>3451</v>
      </c>
      <c r="I110" t="s">
        <v>5647</v>
      </c>
      <c r="J110" t="s">
        <v>3449</v>
      </c>
      <c r="K110" t="s">
        <v>3628</v>
      </c>
      <c r="L110">
        <v>38401</v>
      </c>
      <c r="M110" t="s">
        <v>231</v>
      </c>
      <c r="N110" t="s">
        <v>9</v>
      </c>
      <c r="O110" t="s">
        <v>42</v>
      </c>
      <c r="P110" t="s">
        <v>232</v>
      </c>
      <c r="Q110" s="4">
        <v>162000</v>
      </c>
      <c r="R110">
        <v>2</v>
      </c>
      <c r="S110" s="4">
        <f>Table3[[#This Row],[Harga]]*Table3[[#This Row],[Quantity]]</f>
        <v>324000</v>
      </c>
      <c r="T110">
        <v>0.2</v>
      </c>
      <c r="U110" s="4">
        <f>Table3[[#This Row],[Discount]]*Table3[[#This Row],[Revenue]]</f>
        <v>64800</v>
      </c>
      <c r="V110" s="4">
        <f>Table3[[#This Row],[Revenue]]-Table3[[#This Row],[Total Discount]]</f>
        <v>259200</v>
      </c>
      <c r="W110" s="6"/>
      <c r="X110" s="5"/>
    </row>
    <row r="111" spans="1:24" x14ac:dyDescent="0.35">
      <c r="A111">
        <v>110</v>
      </c>
      <c r="B111" t="s">
        <v>9232</v>
      </c>
      <c r="C111" s="8">
        <v>41895</v>
      </c>
      <c r="D111" s="6">
        <v>2014</v>
      </c>
      <c r="E111" s="8" t="s">
        <v>3472</v>
      </c>
      <c r="F111" s="7">
        <v>13</v>
      </c>
      <c r="G111" t="s">
        <v>3457</v>
      </c>
      <c r="H111" t="s">
        <v>3462</v>
      </c>
      <c r="I111" t="s">
        <v>3620</v>
      </c>
      <c r="J111" t="s">
        <v>3466</v>
      </c>
      <c r="K111" t="s">
        <v>3641</v>
      </c>
      <c r="L111">
        <v>28205</v>
      </c>
      <c r="M111" t="s">
        <v>233</v>
      </c>
      <c r="N111" t="s">
        <v>13</v>
      </c>
      <c r="O111" t="s">
        <v>26</v>
      </c>
      <c r="P111" t="s">
        <v>234</v>
      </c>
      <c r="Q111" s="4">
        <v>19000</v>
      </c>
      <c r="R111">
        <v>7</v>
      </c>
      <c r="S111" s="4">
        <f>Table3[[#This Row],[Harga]]*Table3[[#This Row],[Quantity]]</f>
        <v>133000</v>
      </c>
      <c r="T111">
        <v>0.7</v>
      </c>
      <c r="U111" s="4">
        <f>Table3[[#This Row],[Discount]]*Table3[[#This Row],[Revenue]]</f>
        <v>93100</v>
      </c>
      <c r="V111" s="4">
        <f>Table3[[#This Row],[Revenue]]-Table3[[#This Row],[Total Discount]]</f>
        <v>39900</v>
      </c>
      <c r="W111" s="6"/>
      <c r="X111" s="5"/>
    </row>
    <row r="112" spans="1:24" x14ac:dyDescent="0.35">
      <c r="A112">
        <v>111</v>
      </c>
      <c r="B112" t="s">
        <v>9231</v>
      </c>
      <c r="C112" s="8">
        <v>42832</v>
      </c>
      <c r="D112" s="6">
        <v>2017</v>
      </c>
      <c r="E112" s="8" t="s">
        <v>3529</v>
      </c>
      <c r="F112" s="7">
        <v>7</v>
      </c>
      <c r="G112" t="s">
        <v>3457</v>
      </c>
      <c r="H112" t="s">
        <v>3451</v>
      </c>
      <c r="I112" t="s">
        <v>4640</v>
      </c>
      <c r="J112" t="s">
        <v>3488</v>
      </c>
      <c r="K112" t="s">
        <v>3628</v>
      </c>
      <c r="L112">
        <v>33614</v>
      </c>
      <c r="M112" t="s">
        <v>235</v>
      </c>
      <c r="N112" t="s">
        <v>9</v>
      </c>
      <c r="O112" t="s">
        <v>17</v>
      </c>
      <c r="P112" t="s">
        <v>236</v>
      </c>
      <c r="Q112" s="4">
        <v>234000</v>
      </c>
      <c r="R112">
        <v>2</v>
      </c>
      <c r="S112" s="4">
        <f>Table3[[#This Row],[Harga]]*Table3[[#This Row],[Quantity]]</f>
        <v>468000</v>
      </c>
      <c r="T112">
        <v>0.45</v>
      </c>
      <c r="U112" s="4">
        <f>Table3[[#This Row],[Discount]]*Table3[[#This Row],[Revenue]]</f>
        <v>210600</v>
      </c>
      <c r="V112" s="4">
        <f>Table3[[#This Row],[Revenue]]-Table3[[#This Row],[Total Discount]]</f>
        <v>257400</v>
      </c>
      <c r="W112" s="6"/>
      <c r="X112" s="5"/>
    </row>
    <row r="113" spans="1:24" x14ac:dyDescent="0.35">
      <c r="A113">
        <v>112</v>
      </c>
      <c r="B113" t="s">
        <v>9230</v>
      </c>
      <c r="C113" s="8">
        <v>43051</v>
      </c>
      <c r="D113" s="6">
        <v>2017</v>
      </c>
      <c r="E113" s="8" t="s">
        <v>3468</v>
      </c>
      <c r="F113" s="7">
        <v>12</v>
      </c>
      <c r="G113" t="s">
        <v>3457</v>
      </c>
      <c r="H113" t="s">
        <v>3451</v>
      </c>
      <c r="I113" t="s">
        <v>4678</v>
      </c>
      <c r="J113" t="s">
        <v>3466</v>
      </c>
      <c r="K113" t="s">
        <v>3487</v>
      </c>
      <c r="L113">
        <v>95051</v>
      </c>
      <c r="M113" t="s">
        <v>237</v>
      </c>
      <c r="N113" t="s">
        <v>13</v>
      </c>
      <c r="O113" t="s">
        <v>23</v>
      </c>
      <c r="P113" t="s">
        <v>238</v>
      </c>
      <c r="Q113" s="4">
        <v>11000</v>
      </c>
      <c r="R113">
        <v>2</v>
      </c>
      <c r="S113" s="4">
        <f>Table3[[#This Row],[Harga]]*Table3[[#This Row],[Quantity]]</f>
        <v>22000</v>
      </c>
      <c r="T113">
        <v>0</v>
      </c>
      <c r="U113" s="4">
        <f>Table3[[#This Row],[Discount]]*Table3[[#This Row],[Revenue]]</f>
        <v>0</v>
      </c>
      <c r="V113" s="4">
        <f>Table3[[#This Row],[Revenue]]-Table3[[#This Row],[Total Discount]]</f>
        <v>22000</v>
      </c>
      <c r="W113" s="6"/>
      <c r="X113" s="5"/>
    </row>
    <row r="114" spans="1:24" x14ac:dyDescent="0.35">
      <c r="A114">
        <v>113</v>
      </c>
      <c r="B114" t="s">
        <v>9229</v>
      </c>
      <c r="C114" s="8">
        <v>42525</v>
      </c>
      <c r="D114" s="6">
        <v>2016</v>
      </c>
      <c r="E114" s="8" t="s">
        <v>3497</v>
      </c>
      <c r="F114" s="7">
        <v>4</v>
      </c>
      <c r="G114" t="s">
        <v>3538</v>
      </c>
      <c r="H114" t="s">
        <v>3462</v>
      </c>
      <c r="I114" t="s">
        <v>3809</v>
      </c>
      <c r="J114" t="s">
        <v>3449</v>
      </c>
      <c r="K114" t="s">
        <v>3695</v>
      </c>
      <c r="L114">
        <v>60610</v>
      </c>
      <c r="M114" t="s">
        <v>239</v>
      </c>
      <c r="N114" t="s">
        <v>13</v>
      </c>
      <c r="O114" t="s">
        <v>23</v>
      </c>
      <c r="P114" t="s">
        <v>240</v>
      </c>
      <c r="Q114" s="4">
        <v>26000</v>
      </c>
      <c r="R114">
        <v>5</v>
      </c>
      <c r="S114" s="4">
        <f>Table3[[#This Row],[Harga]]*Table3[[#This Row],[Quantity]]</f>
        <v>130000</v>
      </c>
      <c r="T114">
        <v>0.2</v>
      </c>
      <c r="U114" s="4">
        <f>Table3[[#This Row],[Discount]]*Table3[[#This Row],[Revenue]]</f>
        <v>26000</v>
      </c>
      <c r="V114" s="4">
        <f>Table3[[#This Row],[Revenue]]-Table3[[#This Row],[Total Discount]]</f>
        <v>104000</v>
      </c>
      <c r="W114" s="6"/>
      <c r="X114" s="5"/>
    </row>
    <row r="115" spans="1:24" x14ac:dyDescent="0.35">
      <c r="A115">
        <v>114</v>
      </c>
      <c r="B115" t="s">
        <v>9228</v>
      </c>
      <c r="C115" s="8">
        <v>41791</v>
      </c>
      <c r="D115" s="6">
        <v>2014</v>
      </c>
      <c r="E115" s="8" t="s">
        <v>3497</v>
      </c>
      <c r="F115" s="7">
        <v>1</v>
      </c>
      <c r="G115" t="s">
        <v>3538</v>
      </c>
      <c r="H115" t="s">
        <v>3451</v>
      </c>
      <c r="I115" t="s">
        <v>5621</v>
      </c>
      <c r="J115" t="s">
        <v>3488</v>
      </c>
      <c r="K115" t="s">
        <v>3909</v>
      </c>
      <c r="L115">
        <v>55044</v>
      </c>
      <c r="M115" t="s">
        <v>143</v>
      </c>
      <c r="N115" t="s">
        <v>9</v>
      </c>
      <c r="O115" t="s">
        <v>42</v>
      </c>
      <c r="P115" t="s">
        <v>144</v>
      </c>
      <c r="Q115" s="4">
        <v>601000</v>
      </c>
      <c r="R115">
        <v>7</v>
      </c>
      <c r="S115" s="4">
        <f>Table3[[#This Row],[Harga]]*Table3[[#This Row],[Quantity]]</f>
        <v>4207000</v>
      </c>
      <c r="T115">
        <v>0</v>
      </c>
      <c r="U115" s="4">
        <f>Table3[[#This Row],[Discount]]*Table3[[#This Row],[Revenue]]</f>
        <v>0</v>
      </c>
      <c r="V115" s="4">
        <f>Table3[[#This Row],[Revenue]]-Table3[[#This Row],[Total Discount]]</f>
        <v>4207000</v>
      </c>
      <c r="W115" s="6"/>
      <c r="X115" s="5"/>
    </row>
    <row r="116" spans="1:24" x14ac:dyDescent="0.35">
      <c r="A116">
        <v>115</v>
      </c>
      <c r="B116" t="s">
        <v>9227</v>
      </c>
      <c r="C116" s="8">
        <v>42714</v>
      </c>
      <c r="D116" s="6">
        <v>2016</v>
      </c>
      <c r="E116" s="8" t="s">
        <v>3490</v>
      </c>
      <c r="F116" s="7">
        <v>10</v>
      </c>
      <c r="G116" t="s">
        <v>3452</v>
      </c>
      <c r="H116" t="s">
        <v>3451</v>
      </c>
      <c r="I116" t="s">
        <v>5545</v>
      </c>
      <c r="J116" t="s">
        <v>3449</v>
      </c>
      <c r="K116" t="s">
        <v>3704</v>
      </c>
      <c r="L116">
        <v>94109</v>
      </c>
      <c r="M116" t="s">
        <v>241</v>
      </c>
      <c r="N116" t="s">
        <v>9</v>
      </c>
      <c r="O116" t="s">
        <v>42</v>
      </c>
      <c r="P116" t="s">
        <v>242</v>
      </c>
      <c r="Q116" s="4">
        <v>322000</v>
      </c>
      <c r="R116">
        <v>2</v>
      </c>
      <c r="S116" s="4">
        <f>Table3[[#This Row],[Harga]]*Table3[[#This Row],[Quantity]]</f>
        <v>644000</v>
      </c>
      <c r="T116">
        <v>0.2</v>
      </c>
      <c r="U116" s="4">
        <f>Table3[[#This Row],[Discount]]*Table3[[#This Row],[Revenue]]</f>
        <v>128800</v>
      </c>
      <c r="V116" s="4">
        <f>Table3[[#This Row],[Revenue]]-Table3[[#This Row],[Total Discount]]</f>
        <v>515200</v>
      </c>
      <c r="W116" s="6"/>
      <c r="X116" s="5"/>
    </row>
    <row r="117" spans="1:24" x14ac:dyDescent="0.35">
      <c r="A117">
        <v>116</v>
      </c>
      <c r="B117" t="s">
        <v>9226</v>
      </c>
      <c r="C117" s="8">
        <v>42624</v>
      </c>
      <c r="D117" s="6">
        <v>2016</v>
      </c>
      <c r="E117" s="8" t="s">
        <v>3472</v>
      </c>
      <c r="F117" s="7">
        <v>11</v>
      </c>
      <c r="G117" t="s">
        <v>3452</v>
      </c>
      <c r="H117" t="s">
        <v>3451</v>
      </c>
      <c r="I117" t="s">
        <v>7060</v>
      </c>
      <c r="J117" t="s">
        <v>3449</v>
      </c>
      <c r="K117" t="s">
        <v>3666</v>
      </c>
      <c r="L117">
        <v>92037</v>
      </c>
      <c r="M117" t="s">
        <v>243</v>
      </c>
      <c r="N117" t="s">
        <v>13</v>
      </c>
      <c r="O117" t="s">
        <v>23</v>
      </c>
      <c r="P117" t="s">
        <v>244</v>
      </c>
      <c r="Q117" s="4">
        <v>8000</v>
      </c>
      <c r="R117">
        <v>1</v>
      </c>
      <c r="S117" s="4">
        <f>Table3[[#This Row],[Harga]]*Table3[[#This Row],[Quantity]]</f>
        <v>8000</v>
      </c>
      <c r="T117">
        <v>0</v>
      </c>
      <c r="U117" s="4">
        <f>Table3[[#This Row],[Discount]]*Table3[[#This Row],[Revenue]]</f>
        <v>0</v>
      </c>
      <c r="V117" s="4">
        <f>Table3[[#This Row],[Revenue]]-Table3[[#This Row],[Total Discount]]</f>
        <v>8000</v>
      </c>
      <c r="W117" s="6"/>
      <c r="X117" s="5"/>
    </row>
    <row r="118" spans="1:24" x14ac:dyDescent="0.35">
      <c r="A118">
        <v>117</v>
      </c>
      <c r="B118" t="s">
        <v>9225</v>
      </c>
      <c r="C118" s="8">
        <v>42714</v>
      </c>
      <c r="D118" s="6">
        <v>2016</v>
      </c>
      <c r="E118" s="8" t="s">
        <v>3490</v>
      </c>
      <c r="F118" s="7">
        <v>10</v>
      </c>
      <c r="G118" t="s">
        <v>3452</v>
      </c>
      <c r="H118" t="s">
        <v>3462</v>
      </c>
      <c r="I118" t="s">
        <v>3966</v>
      </c>
      <c r="J118" t="s">
        <v>3449</v>
      </c>
      <c r="K118" t="s">
        <v>3695</v>
      </c>
      <c r="L118">
        <v>10024</v>
      </c>
      <c r="M118" t="s">
        <v>245</v>
      </c>
      <c r="N118" t="s">
        <v>13</v>
      </c>
      <c r="O118" t="s">
        <v>32</v>
      </c>
      <c r="P118" t="s">
        <v>246</v>
      </c>
      <c r="Q118" s="4">
        <v>81000</v>
      </c>
      <c r="R118">
        <v>6</v>
      </c>
      <c r="S118" s="4">
        <f>Table3[[#This Row],[Harga]]*Table3[[#This Row],[Quantity]]</f>
        <v>486000</v>
      </c>
      <c r="T118">
        <v>0</v>
      </c>
      <c r="U118" s="4">
        <f>Table3[[#This Row],[Discount]]*Table3[[#This Row],[Revenue]]</f>
        <v>0</v>
      </c>
      <c r="V118" s="4">
        <f>Table3[[#This Row],[Revenue]]-Table3[[#This Row],[Total Discount]]</f>
        <v>486000</v>
      </c>
      <c r="W118" s="6"/>
      <c r="X118" s="5"/>
    </row>
    <row r="119" spans="1:24" x14ac:dyDescent="0.35">
      <c r="A119">
        <v>118</v>
      </c>
      <c r="B119" t="s">
        <v>9224</v>
      </c>
      <c r="C119" s="8">
        <v>42336</v>
      </c>
      <c r="D119" s="6">
        <v>2015</v>
      </c>
      <c r="E119" s="8" t="s">
        <v>3468</v>
      </c>
      <c r="F119" s="7">
        <v>28</v>
      </c>
      <c r="G119" t="s">
        <v>3452</v>
      </c>
      <c r="H119" t="s">
        <v>3451</v>
      </c>
      <c r="I119" t="s">
        <v>6411</v>
      </c>
      <c r="J119" t="s">
        <v>3466</v>
      </c>
      <c r="K119" t="s">
        <v>3704</v>
      </c>
      <c r="L119">
        <v>60623</v>
      </c>
      <c r="M119" t="s">
        <v>247</v>
      </c>
      <c r="N119" t="s">
        <v>9</v>
      </c>
      <c r="O119" t="s">
        <v>20</v>
      </c>
      <c r="P119" t="s">
        <v>248</v>
      </c>
      <c r="Q119" s="4">
        <v>13000</v>
      </c>
      <c r="R119">
        <v>9</v>
      </c>
      <c r="S119" s="4">
        <f>Table3[[#This Row],[Harga]]*Table3[[#This Row],[Quantity]]</f>
        <v>117000</v>
      </c>
      <c r="T119">
        <v>0.6</v>
      </c>
      <c r="U119" s="4">
        <f>Table3[[#This Row],[Discount]]*Table3[[#This Row],[Revenue]]</f>
        <v>70200</v>
      </c>
      <c r="V119" s="4">
        <f>Table3[[#This Row],[Revenue]]-Table3[[#This Row],[Total Discount]]</f>
        <v>46800</v>
      </c>
      <c r="W119" s="6"/>
      <c r="X119" s="5"/>
    </row>
    <row r="120" spans="1:24" x14ac:dyDescent="0.35">
      <c r="A120">
        <v>119</v>
      </c>
      <c r="B120" t="s">
        <v>9223</v>
      </c>
      <c r="C120" s="8">
        <v>43070</v>
      </c>
      <c r="D120" s="6">
        <v>2017</v>
      </c>
      <c r="E120" s="8" t="s">
        <v>3490</v>
      </c>
      <c r="F120" s="7">
        <v>1</v>
      </c>
      <c r="G120" t="s">
        <v>3485</v>
      </c>
      <c r="H120" t="s">
        <v>3451</v>
      </c>
      <c r="I120" t="s">
        <v>4106</v>
      </c>
      <c r="J120" t="s">
        <v>3449</v>
      </c>
      <c r="K120" t="s">
        <v>3523</v>
      </c>
      <c r="L120">
        <v>10009</v>
      </c>
      <c r="M120" t="s">
        <v>249</v>
      </c>
      <c r="N120" t="s">
        <v>51</v>
      </c>
      <c r="O120" t="s">
        <v>64</v>
      </c>
      <c r="P120" t="s">
        <v>250</v>
      </c>
      <c r="Q120" s="4">
        <v>21000</v>
      </c>
      <c r="R120">
        <v>3</v>
      </c>
      <c r="S120" s="4">
        <f>Table3[[#This Row],[Harga]]*Table3[[#This Row],[Quantity]]</f>
        <v>63000</v>
      </c>
      <c r="T120">
        <v>0</v>
      </c>
      <c r="U120" s="4">
        <f>Table3[[#This Row],[Discount]]*Table3[[#This Row],[Revenue]]</f>
        <v>0</v>
      </c>
      <c r="V120" s="4">
        <f>Table3[[#This Row],[Revenue]]-Table3[[#This Row],[Total Discount]]</f>
        <v>63000</v>
      </c>
      <c r="W120" s="6"/>
      <c r="X120" s="5"/>
    </row>
    <row r="121" spans="1:24" x14ac:dyDescent="0.35">
      <c r="A121">
        <v>120</v>
      </c>
      <c r="B121" t="s">
        <v>9222</v>
      </c>
      <c r="C121" s="8">
        <v>42894</v>
      </c>
      <c r="D121" s="6">
        <v>2017</v>
      </c>
      <c r="E121" s="8" t="s">
        <v>3497</v>
      </c>
      <c r="F121" s="7">
        <v>8</v>
      </c>
      <c r="G121" t="s">
        <v>3457</v>
      </c>
      <c r="H121" t="s">
        <v>3451</v>
      </c>
      <c r="I121" t="s">
        <v>6661</v>
      </c>
      <c r="J121" t="s">
        <v>3466</v>
      </c>
      <c r="K121" t="s">
        <v>3492</v>
      </c>
      <c r="L121">
        <v>77506</v>
      </c>
      <c r="M121" t="s">
        <v>251</v>
      </c>
      <c r="N121" t="s">
        <v>13</v>
      </c>
      <c r="O121" t="s">
        <v>29</v>
      </c>
      <c r="P121" t="s">
        <v>252</v>
      </c>
      <c r="Q121" s="4">
        <v>2000</v>
      </c>
      <c r="R121">
        <v>2</v>
      </c>
      <c r="S121" s="4">
        <f>Table3[[#This Row],[Harga]]*Table3[[#This Row],[Quantity]]</f>
        <v>4000</v>
      </c>
      <c r="T121">
        <v>0.8</v>
      </c>
      <c r="U121" s="4">
        <f>Table3[[#This Row],[Discount]]*Table3[[#This Row],[Revenue]]</f>
        <v>3200</v>
      </c>
      <c r="V121" s="4">
        <f>Table3[[#This Row],[Revenue]]-Table3[[#This Row],[Total Discount]]</f>
        <v>800</v>
      </c>
      <c r="W121" s="6"/>
      <c r="X121" s="5"/>
    </row>
    <row r="122" spans="1:24" x14ac:dyDescent="0.35">
      <c r="A122">
        <v>121</v>
      </c>
      <c r="B122" t="s">
        <v>9221</v>
      </c>
      <c r="C122" s="8">
        <v>41901</v>
      </c>
      <c r="D122" s="6">
        <v>2014</v>
      </c>
      <c r="E122" s="8" t="s">
        <v>3472</v>
      </c>
      <c r="F122" s="7">
        <v>19</v>
      </c>
      <c r="G122" t="s">
        <v>3457</v>
      </c>
      <c r="H122" t="s">
        <v>3451</v>
      </c>
      <c r="I122" t="s">
        <v>5918</v>
      </c>
      <c r="J122" t="s">
        <v>3466</v>
      </c>
      <c r="K122" t="s">
        <v>3909</v>
      </c>
      <c r="L122">
        <v>77036</v>
      </c>
      <c r="M122" t="s">
        <v>253</v>
      </c>
      <c r="N122" t="s">
        <v>51</v>
      </c>
      <c r="O122" t="s">
        <v>254</v>
      </c>
      <c r="P122" t="s">
        <v>255</v>
      </c>
      <c r="Q122" s="4">
        <v>3060000</v>
      </c>
      <c r="R122">
        <v>3</v>
      </c>
      <c r="S122" s="4">
        <f>Table3[[#This Row],[Harga]]*Table3[[#This Row],[Quantity]]</f>
        <v>9180000</v>
      </c>
      <c r="T122">
        <v>0.4</v>
      </c>
      <c r="U122" s="4">
        <f>Table3[[#This Row],[Discount]]*Table3[[#This Row],[Revenue]]</f>
        <v>3672000</v>
      </c>
      <c r="V122" s="4">
        <f>Table3[[#This Row],[Revenue]]-Table3[[#This Row],[Total Discount]]</f>
        <v>5508000</v>
      </c>
      <c r="W122" s="6"/>
      <c r="X122" s="5"/>
    </row>
    <row r="123" spans="1:24" x14ac:dyDescent="0.35">
      <c r="A123">
        <v>122</v>
      </c>
      <c r="B123" t="s">
        <v>9220</v>
      </c>
      <c r="C123" s="8">
        <v>42527</v>
      </c>
      <c r="D123" s="6">
        <v>2016</v>
      </c>
      <c r="E123" s="8" t="s">
        <v>3497</v>
      </c>
      <c r="F123" s="7">
        <v>6</v>
      </c>
      <c r="G123" t="s">
        <v>3538</v>
      </c>
      <c r="H123" t="s">
        <v>3462</v>
      </c>
      <c r="I123" t="s">
        <v>7121</v>
      </c>
      <c r="J123" t="s">
        <v>3449</v>
      </c>
      <c r="K123" t="s">
        <v>3714</v>
      </c>
      <c r="L123">
        <v>60610</v>
      </c>
      <c r="M123" t="s">
        <v>256</v>
      </c>
      <c r="N123" t="s">
        <v>51</v>
      </c>
      <c r="O123" t="s">
        <v>52</v>
      </c>
      <c r="P123" t="s">
        <v>257</v>
      </c>
      <c r="Q123" s="4">
        <v>329000</v>
      </c>
      <c r="R123">
        <v>4</v>
      </c>
      <c r="S123" s="4">
        <f>Table3[[#This Row],[Harga]]*Table3[[#This Row],[Quantity]]</f>
        <v>1316000</v>
      </c>
      <c r="T123">
        <v>0.2</v>
      </c>
      <c r="U123" s="4">
        <f>Table3[[#This Row],[Discount]]*Table3[[#This Row],[Revenue]]</f>
        <v>263200</v>
      </c>
      <c r="V123" s="4">
        <f>Table3[[#This Row],[Revenue]]-Table3[[#This Row],[Total Discount]]</f>
        <v>1052800</v>
      </c>
      <c r="W123" s="6"/>
      <c r="X123" s="5"/>
    </row>
    <row r="124" spans="1:24" x14ac:dyDescent="0.35">
      <c r="A124">
        <v>123</v>
      </c>
      <c r="B124" t="s">
        <v>9219</v>
      </c>
      <c r="C124" s="8">
        <v>42318</v>
      </c>
      <c r="D124" s="6">
        <v>2015</v>
      </c>
      <c r="E124" s="8" t="s">
        <v>3468</v>
      </c>
      <c r="F124" s="7">
        <v>10</v>
      </c>
      <c r="G124" t="s">
        <v>3538</v>
      </c>
      <c r="H124" t="s">
        <v>3462</v>
      </c>
      <c r="I124" t="s">
        <v>4189</v>
      </c>
      <c r="J124" t="s">
        <v>3449</v>
      </c>
      <c r="K124" t="s">
        <v>3666</v>
      </c>
      <c r="L124">
        <v>94513</v>
      </c>
      <c r="M124" t="s">
        <v>258</v>
      </c>
      <c r="N124" t="s">
        <v>51</v>
      </c>
      <c r="O124" t="s">
        <v>64</v>
      </c>
      <c r="P124" t="s">
        <v>259</v>
      </c>
      <c r="Q124" s="4">
        <v>80000</v>
      </c>
      <c r="R124">
        <v>2</v>
      </c>
      <c r="S124" s="4">
        <f>Table3[[#This Row],[Harga]]*Table3[[#This Row],[Quantity]]</f>
        <v>160000</v>
      </c>
      <c r="T124">
        <v>0</v>
      </c>
      <c r="U124" s="4">
        <f>Table3[[#This Row],[Discount]]*Table3[[#This Row],[Revenue]]</f>
        <v>0</v>
      </c>
      <c r="V124" s="4">
        <f>Table3[[#This Row],[Revenue]]-Table3[[#This Row],[Total Discount]]</f>
        <v>160000</v>
      </c>
      <c r="W124" s="6"/>
      <c r="X124" s="5"/>
    </row>
    <row r="125" spans="1:24" x14ac:dyDescent="0.35">
      <c r="A125">
        <v>124</v>
      </c>
      <c r="B125" t="s">
        <v>9218</v>
      </c>
      <c r="C125" s="8">
        <v>42902</v>
      </c>
      <c r="D125" s="6">
        <v>2017</v>
      </c>
      <c r="E125" s="8" t="s">
        <v>3497</v>
      </c>
      <c r="F125" s="7">
        <v>16</v>
      </c>
      <c r="G125" t="s">
        <v>3452</v>
      </c>
      <c r="H125" t="s">
        <v>3451</v>
      </c>
      <c r="I125" t="s">
        <v>4284</v>
      </c>
      <c r="J125" t="s">
        <v>3466</v>
      </c>
      <c r="K125" t="s">
        <v>3509</v>
      </c>
      <c r="L125">
        <v>27514</v>
      </c>
      <c r="M125" t="s">
        <v>260</v>
      </c>
      <c r="N125" t="s">
        <v>13</v>
      </c>
      <c r="O125" t="s">
        <v>37</v>
      </c>
      <c r="P125" t="s">
        <v>261</v>
      </c>
      <c r="Q125" s="4">
        <v>15000</v>
      </c>
      <c r="R125">
        <v>3</v>
      </c>
      <c r="S125" s="4">
        <f>Table3[[#This Row],[Harga]]*Table3[[#This Row],[Quantity]]</f>
        <v>45000</v>
      </c>
      <c r="T125">
        <v>0.2</v>
      </c>
      <c r="U125" s="4">
        <f>Table3[[#This Row],[Discount]]*Table3[[#This Row],[Revenue]]</f>
        <v>9000</v>
      </c>
      <c r="V125" s="4">
        <f>Table3[[#This Row],[Revenue]]-Table3[[#This Row],[Total Discount]]</f>
        <v>36000</v>
      </c>
      <c r="W125" s="6"/>
      <c r="X125" s="5"/>
    </row>
    <row r="126" spans="1:24" x14ac:dyDescent="0.35">
      <c r="A126">
        <v>125</v>
      </c>
      <c r="B126" t="s">
        <v>9217</v>
      </c>
      <c r="C126" s="8">
        <v>42391</v>
      </c>
      <c r="D126" s="6">
        <v>2016</v>
      </c>
      <c r="E126" s="8" t="s">
        <v>3463</v>
      </c>
      <c r="F126" s="7">
        <v>22</v>
      </c>
      <c r="G126" t="s">
        <v>3452</v>
      </c>
      <c r="H126" t="s">
        <v>3451</v>
      </c>
      <c r="I126" t="s">
        <v>3790</v>
      </c>
      <c r="J126" t="s">
        <v>3449</v>
      </c>
      <c r="K126" t="s">
        <v>3568</v>
      </c>
      <c r="L126">
        <v>7960</v>
      </c>
      <c r="M126" t="s">
        <v>262</v>
      </c>
      <c r="N126" t="s">
        <v>13</v>
      </c>
      <c r="O126" t="s">
        <v>73</v>
      </c>
      <c r="P126" t="s">
        <v>263</v>
      </c>
      <c r="Q126" s="4">
        <v>8000</v>
      </c>
      <c r="R126">
        <v>6</v>
      </c>
      <c r="S126" s="4">
        <f>Table3[[#This Row],[Harga]]*Table3[[#This Row],[Quantity]]</f>
        <v>48000</v>
      </c>
      <c r="T126">
        <v>0</v>
      </c>
      <c r="U126" s="4">
        <f>Table3[[#This Row],[Discount]]*Table3[[#This Row],[Revenue]]</f>
        <v>0</v>
      </c>
      <c r="V126" s="4">
        <f>Table3[[#This Row],[Revenue]]-Table3[[#This Row],[Total Discount]]</f>
        <v>48000</v>
      </c>
      <c r="W126" s="6"/>
      <c r="X126" s="5"/>
    </row>
    <row r="127" spans="1:24" x14ac:dyDescent="0.35">
      <c r="A127">
        <v>126</v>
      </c>
      <c r="B127" t="s">
        <v>9216</v>
      </c>
      <c r="C127" s="8">
        <v>43078</v>
      </c>
      <c r="D127" s="6">
        <v>2017</v>
      </c>
      <c r="E127" s="8" t="s">
        <v>3490</v>
      </c>
      <c r="F127" s="7">
        <v>9</v>
      </c>
      <c r="G127" t="s">
        <v>3457</v>
      </c>
      <c r="H127" t="s">
        <v>3451</v>
      </c>
      <c r="I127" t="s">
        <v>4711</v>
      </c>
      <c r="J127" t="s">
        <v>3466</v>
      </c>
      <c r="K127" t="s">
        <v>3666</v>
      </c>
      <c r="L127">
        <v>45231</v>
      </c>
      <c r="M127" t="s">
        <v>264</v>
      </c>
      <c r="N127" t="s">
        <v>13</v>
      </c>
      <c r="O127" t="s">
        <v>32</v>
      </c>
      <c r="P127" t="s">
        <v>265</v>
      </c>
      <c r="Q127" s="4">
        <v>38000</v>
      </c>
      <c r="R127">
        <v>1</v>
      </c>
      <c r="S127" s="4">
        <f>Table3[[#This Row],[Harga]]*Table3[[#This Row],[Quantity]]</f>
        <v>38000</v>
      </c>
      <c r="T127">
        <v>0.2</v>
      </c>
      <c r="U127" s="4">
        <f>Table3[[#This Row],[Discount]]*Table3[[#This Row],[Revenue]]</f>
        <v>7600</v>
      </c>
      <c r="V127" s="4">
        <f>Table3[[#This Row],[Revenue]]-Table3[[#This Row],[Total Discount]]</f>
        <v>30400</v>
      </c>
      <c r="W127" s="6"/>
      <c r="X127" s="5"/>
    </row>
    <row r="128" spans="1:24" x14ac:dyDescent="0.35">
      <c r="A128">
        <v>127</v>
      </c>
      <c r="B128" t="s">
        <v>9215</v>
      </c>
      <c r="C128" s="8">
        <v>43097</v>
      </c>
      <c r="D128" s="6">
        <v>2017</v>
      </c>
      <c r="E128" s="8" t="s">
        <v>3490</v>
      </c>
      <c r="F128" s="7">
        <v>28</v>
      </c>
      <c r="G128" t="s">
        <v>3485</v>
      </c>
      <c r="H128" t="s">
        <v>3462</v>
      </c>
      <c r="I128" t="s">
        <v>3819</v>
      </c>
      <c r="J128" t="s">
        <v>3466</v>
      </c>
      <c r="K128" t="s">
        <v>3492</v>
      </c>
      <c r="L128">
        <v>94110</v>
      </c>
      <c r="M128" t="s">
        <v>266</v>
      </c>
      <c r="N128" t="s">
        <v>13</v>
      </c>
      <c r="O128" t="s">
        <v>32</v>
      </c>
      <c r="P128" t="s">
        <v>267</v>
      </c>
      <c r="Q128" s="4">
        <v>726000</v>
      </c>
      <c r="R128">
        <v>4</v>
      </c>
      <c r="S128" s="4">
        <f>Table3[[#This Row],[Harga]]*Table3[[#This Row],[Quantity]]</f>
        <v>2904000</v>
      </c>
      <c r="T128">
        <v>0</v>
      </c>
      <c r="U128" s="4">
        <f>Table3[[#This Row],[Discount]]*Table3[[#This Row],[Revenue]]</f>
        <v>0</v>
      </c>
      <c r="V128" s="4">
        <f>Table3[[#This Row],[Revenue]]-Table3[[#This Row],[Total Discount]]</f>
        <v>2904000</v>
      </c>
      <c r="W128" s="6"/>
      <c r="X128" s="5"/>
    </row>
    <row r="129" spans="1:24" x14ac:dyDescent="0.35">
      <c r="A129">
        <v>128</v>
      </c>
      <c r="B129" t="s">
        <v>9214</v>
      </c>
      <c r="C129" s="8">
        <v>42215</v>
      </c>
      <c r="D129" s="6">
        <v>2015</v>
      </c>
      <c r="E129" s="8" t="s">
        <v>3507</v>
      </c>
      <c r="F129" s="7">
        <v>30</v>
      </c>
      <c r="G129" t="s">
        <v>3485</v>
      </c>
      <c r="H129" t="s">
        <v>3451</v>
      </c>
      <c r="I129" t="s">
        <v>7138</v>
      </c>
      <c r="J129" t="s">
        <v>3449</v>
      </c>
      <c r="K129" t="s">
        <v>3499</v>
      </c>
      <c r="L129">
        <v>94109</v>
      </c>
      <c r="M129" t="s">
        <v>268</v>
      </c>
      <c r="N129" t="s">
        <v>51</v>
      </c>
      <c r="O129" t="s">
        <v>64</v>
      </c>
      <c r="P129" t="s">
        <v>269</v>
      </c>
      <c r="Q129" s="4">
        <v>210000</v>
      </c>
      <c r="R129">
        <v>7</v>
      </c>
      <c r="S129" s="4">
        <f>Table3[[#This Row],[Harga]]*Table3[[#This Row],[Quantity]]</f>
        <v>1470000</v>
      </c>
      <c r="T129">
        <v>0</v>
      </c>
      <c r="U129" s="4">
        <f>Table3[[#This Row],[Discount]]*Table3[[#This Row],[Revenue]]</f>
        <v>0</v>
      </c>
      <c r="V129" s="4">
        <f>Table3[[#This Row],[Revenue]]-Table3[[#This Row],[Total Discount]]</f>
        <v>1470000</v>
      </c>
      <c r="W129" s="6"/>
      <c r="X129" s="5"/>
    </row>
    <row r="130" spans="1:24" x14ac:dyDescent="0.35">
      <c r="A130">
        <v>129</v>
      </c>
      <c r="B130" t="s">
        <v>9213</v>
      </c>
      <c r="C130" s="8">
        <v>42994</v>
      </c>
      <c r="D130" s="6">
        <v>2017</v>
      </c>
      <c r="E130" s="8" t="s">
        <v>3472</v>
      </c>
      <c r="F130" s="7">
        <v>16</v>
      </c>
      <c r="G130" t="s">
        <v>3452</v>
      </c>
      <c r="H130" t="s">
        <v>3451</v>
      </c>
      <c r="I130" t="s">
        <v>4261</v>
      </c>
      <c r="J130" t="s">
        <v>3466</v>
      </c>
      <c r="K130" t="s">
        <v>3494</v>
      </c>
      <c r="L130">
        <v>90301</v>
      </c>
      <c r="M130" t="s">
        <v>270</v>
      </c>
      <c r="N130" t="s">
        <v>13</v>
      </c>
      <c r="O130" t="s">
        <v>23</v>
      </c>
      <c r="P130" t="s">
        <v>271</v>
      </c>
      <c r="Q130" s="4">
        <v>9000</v>
      </c>
      <c r="R130">
        <v>2</v>
      </c>
      <c r="S130" s="4">
        <f>Table3[[#This Row],[Harga]]*Table3[[#This Row],[Quantity]]</f>
        <v>18000</v>
      </c>
      <c r="T130">
        <v>0</v>
      </c>
      <c r="U130" s="4">
        <f>Table3[[#This Row],[Discount]]*Table3[[#This Row],[Revenue]]</f>
        <v>0</v>
      </c>
      <c r="V130" s="4">
        <f>Table3[[#This Row],[Revenue]]-Table3[[#This Row],[Total Discount]]</f>
        <v>18000</v>
      </c>
      <c r="W130" s="6"/>
      <c r="X130" s="5"/>
    </row>
    <row r="131" spans="1:24" x14ac:dyDescent="0.35">
      <c r="A131">
        <v>130</v>
      </c>
      <c r="B131" t="s">
        <v>9212</v>
      </c>
      <c r="C131" s="8">
        <v>43021</v>
      </c>
      <c r="D131" s="6">
        <v>2017</v>
      </c>
      <c r="E131" s="8" t="s">
        <v>3517</v>
      </c>
      <c r="F131" s="7">
        <v>13</v>
      </c>
      <c r="G131" t="s">
        <v>3485</v>
      </c>
      <c r="H131" t="s">
        <v>3451</v>
      </c>
      <c r="I131" t="s">
        <v>3656</v>
      </c>
      <c r="J131" t="s">
        <v>3466</v>
      </c>
      <c r="K131" t="s">
        <v>3487</v>
      </c>
      <c r="L131">
        <v>19140</v>
      </c>
      <c r="M131" t="s">
        <v>272</v>
      </c>
      <c r="N131" t="s">
        <v>13</v>
      </c>
      <c r="O131" t="s">
        <v>23</v>
      </c>
      <c r="P131" t="s">
        <v>273</v>
      </c>
      <c r="Q131" s="4">
        <v>12000</v>
      </c>
      <c r="R131">
        <v>2</v>
      </c>
      <c r="S131" s="4">
        <f>Table3[[#This Row],[Harga]]*Table3[[#This Row],[Quantity]]</f>
        <v>24000</v>
      </c>
      <c r="T131">
        <v>0.2</v>
      </c>
      <c r="U131" s="4">
        <f>Table3[[#This Row],[Discount]]*Table3[[#This Row],[Revenue]]</f>
        <v>4800</v>
      </c>
      <c r="V131" s="4">
        <f>Table3[[#This Row],[Revenue]]-Table3[[#This Row],[Total Discount]]</f>
        <v>19200</v>
      </c>
      <c r="W131" s="6"/>
      <c r="X131" s="5"/>
    </row>
    <row r="132" spans="1:24" x14ac:dyDescent="0.35">
      <c r="A132">
        <v>131</v>
      </c>
      <c r="B132" t="s">
        <v>9211</v>
      </c>
      <c r="C132" s="8">
        <v>42273</v>
      </c>
      <c r="D132" s="6">
        <v>2015</v>
      </c>
      <c r="E132" s="8" t="s">
        <v>3472</v>
      </c>
      <c r="F132" s="7">
        <v>26</v>
      </c>
      <c r="G132" t="s">
        <v>3538</v>
      </c>
      <c r="H132" t="s">
        <v>3451</v>
      </c>
      <c r="I132" t="s">
        <v>4058</v>
      </c>
      <c r="J132" t="s">
        <v>3449</v>
      </c>
      <c r="K132" t="s">
        <v>3714</v>
      </c>
      <c r="L132">
        <v>77070</v>
      </c>
      <c r="M132" t="s">
        <v>274</v>
      </c>
      <c r="N132" t="s">
        <v>13</v>
      </c>
      <c r="O132" t="s">
        <v>26</v>
      </c>
      <c r="P132" t="s">
        <v>275</v>
      </c>
      <c r="Q132" s="4">
        <v>3000</v>
      </c>
      <c r="R132">
        <v>5</v>
      </c>
      <c r="S132" s="4">
        <f>Table3[[#This Row],[Harga]]*Table3[[#This Row],[Quantity]]</f>
        <v>15000</v>
      </c>
      <c r="T132">
        <v>0.8</v>
      </c>
      <c r="U132" s="4">
        <f>Table3[[#This Row],[Discount]]*Table3[[#This Row],[Revenue]]</f>
        <v>12000</v>
      </c>
      <c r="V132" s="4">
        <f>Table3[[#This Row],[Revenue]]-Table3[[#This Row],[Total Discount]]</f>
        <v>3000</v>
      </c>
      <c r="W132" s="6"/>
      <c r="X132" s="5"/>
    </row>
    <row r="133" spans="1:24" x14ac:dyDescent="0.35">
      <c r="A133">
        <v>132</v>
      </c>
      <c r="B133" t="s">
        <v>9210</v>
      </c>
      <c r="C133" s="8">
        <v>42310</v>
      </c>
      <c r="D133" s="6">
        <v>2015</v>
      </c>
      <c r="E133" s="8" t="s">
        <v>3468</v>
      </c>
      <c r="F133" s="7">
        <v>2</v>
      </c>
      <c r="G133" t="s">
        <v>3457</v>
      </c>
      <c r="H133" t="s">
        <v>3451</v>
      </c>
      <c r="I133" t="s">
        <v>6498</v>
      </c>
      <c r="J133" t="s">
        <v>3449</v>
      </c>
      <c r="K133" t="s">
        <v>3513</v>
      </c>
      <c r="L133">
        <v>90004</v>
      </c>
      <c r="M133" t="s">
        <v>276</v>
      </c>
      <c r="N133" t="s">
        <v>9</v>
      </c>
      <c r="O133" t="s">
        <v>17</v>
      </c>
      <c r="P133" t="s">
        <v>277</v>
      </c>
      <c r="Q133" s="4">
        <v>1039000</v>
      </c>
      <c r="R133">
        <v>5</v>
      </c>
      <c r="S133" s="4">
        <f>Table3[[#This Row],[Harga]]*Table3[[#This Row],[Quantity]]</f>
        <v>5195000</v>
      </c>
      <c r="T133">
        <v>0.2</v>
      </c>
      <c r="U133" s="4">
        <f>Table3[[#This Row],[Discount]]*Table3[[#This Row],[Revenue]]</f>
        <v>1039000</v>
      </c>
      <c r="V133" s="4">
        <f>Table3[[#This Row],[Revenue]]-Table3[[#This Row],[Total Discount]]</f>
        <v>4156000</v>
      </c>
      <c r="W133" s="6"/>
      <c r="X133" s="5"/>
    </row>
    <row r="134" spans="1:24" x14ac:dyDescent="0.35">
      <c r="A134">
        <v>133</v>
      </c>
      <c r="B134" t="s">
        <v>9209</v>
      </c>
      <c r="C134" s="8">
        <v>42273</v>
      </c>
      <c r="D134" s="6">
        <v>2015</v>
      </c>
      <c r="E134" s="8" t="s">
        <v>3472</v>
      </c>
      <c r="F134" s="7">
        <v>26</v>
      </c>
      <c r="G134" t="s">
        <v>3538</v>
      </c>
      <c r="H134" t="s">
        <v>3451</v>
      </c>
      <c r="I134" t="s">
        <v>4224</v>
      </c>
      <c r="J134" t="s">
        <v>3449</v>
      </c>
      <c r="K134" t="s">
        <v>3487</v>
      </c>
      <c r="L134">
        <v>97206</v>
      </c>
      <c r="M134" t="s">
        <v>278</v>
      </c>
      <c r="N134" t="s">
        <v>13</v>
      </c>
      <c r="O134" t="s">
        <v>23</v>
      </c>
      <c r="P134" t="s">
        <v>49</v>
      </c>
      <c r="Q134" s="4">
        <v>142000</v>
      </c>
      <c r="R134">
        <v>5</v>
      </c>
      <c r="S134" s="4">
        <f>Table3[[#This Row],[Harga]]*Table3[[#This Row],[Quantity]]</f>
        <v>710000</v>
      </c>
      <c r="T134">
        <v>0.2</v>
      </c>
      <c r="U134" s="4">
        <f>Table3[[#This Row],[Discount]]*Table3[[#This Row],[Revenue]]</f>
        <v>142000</v>
      </c>
      <c r="V134" s="4">
        <f>Table3[[#This Row],[Revenue]]-Table3[[#This Row],[Total Discount]]</f>
        <v>568000</v>
      </c>
      <c r="W134" s="6"/>
      <c r="X134" s="5"/>
    </row>
    <row r="135" spans="1:24" x14ac:dyDescent="0.35">
      <c r="A135">
        <v>134</v>
      </c>
      <c r="B135" t="s">
        <v>9208</v>
      </c>
      <c r="C135" s="8">
        <v>42722</v>
      </c>
      <c r="D135" s="6">
        <v>2016</v>
      </c>
      <c r="E135" s="8" t="s">
        <v>3490</v>
      </c>
      <c r="F135" s="7">
        <v>18</v>
      </c>
      <c r="G135" t="s">
        <v>3452</v>
      </c>
      <c r="H135" t="s">
        <v>3451</v>
      </c>
      <c r="I135" t="s">
        <v>6591</v>
      </c>
      <c r="J135" t="s">
        <v>3466</v>
      </c>
      <c r="K135" t="s">
        <v>3580</v>
      </c>
      <c r="L135">
        <v>33319</v>
      </c>
      <c r="M135" t="s">
        <v>279</v>
      </c>
      <c r="N135" t="s">
        <v>13</v>
      </c>
      <c r="O135" t="s">
        <v>26</v>
      </c>
      <c r="P135" t="s">
        <v>280</v>
      </c>
      <c r="Q135" s="4">
        <v>255000</v>
      </c>
      <c r="R135">
        <v>7</v>
      </c>
      <c r="S135" s="4">
        <f>Table3[[#This Row],[Harga]]*Table3[[#This Row],[Quantity]]</f>
        <v>1785000</v>
      </c>
      <c r="T135">
        <v>0.7</v>
      </c>
      <c r="U135" s="4">
        <f>Table3[[#This Row],[Discount]]*Table3[[#This Row],[Revenue]]</f>
        <v>1249500</v>
      </c>
      <c r="V135" s="4">
        <f>Table3[[#This Row],[Revenue]]-Table3[[#This Row],[Total Discount]]</f>
        <v>535500</v>
      </c>
      <c r="W135" s="6"/>
      <c r="X135" s="5"/>
    </row>
    <row r="136" spans="1:24" x14ac:dyDescent="0.35">
      <c r="A136">
        <v>135</v>
      </c>
      <c r="B136" t="s">
        <v>9207</v>
      </c>
      <c r="C136" s="8">
        <v>42694</v>
      </c>
      <c r="D136" s="6">
        <v>2016</v>
      </c>
      <c r="E136" s="8" t="s">
        <v>3468</v>
      </c>
      <c r="F136" s="7">
        <v>20</v>
      </c>
      <c r="G136" t="s">
        <v>3457</v>
      </c>
      <c r="H136" t="s">
        <v>3451</v>
      </c>
      <c r="I136" t="s">
        <v>3717</v>
      </c>
      <c r="J136" t="s">
        <v>3488</v>
      </c>
      <c r="K136" t="s">
        <v>3600</v>
      </c>
      <c r="L136">
        <v>43229</v>
      </c>
      <c r="M136" t="s">
        <v>281</v>
      </c>
      <c r="N136" t="s">
        <v>13</v>
      </c>
      <c r="O136" t="s">
        <v>73</v>
      </c>
      <c r="P136" t="s">
        <v>282</v>
      </c>
      <c r="Q136" s="4">
        <v>20000</v>
      </c>
      <c r="R136">
        <v>7</v>
      </c>
      <c r="S136" s="4">
        <f>Table3[[#This Row],[Harga]]*Table3[[#This Row],[Quantity]]</f>
        <v>140000</v>
      </c>
      <c r="T136">
        <v>0.2</v>
      </c>
      <c r="U136" s="4">
        <f>Table3[[#This Row],[Discount]]*Table3[[#This Row],[Revenue]]</f>
        <v>28000</v>
      </c>
      <c r="V136" s="4">
        <f>Table3[[#This Row],[Revenue]]-Table3[[#This Row],[Total Discount]]</f>
        <v>112000</v>
      </c>
      <c r="W136" s="6"/>
      <c r="X136" s="5"/>
    </row>
    <row r="137" spans="1:24" x14ac:dyDescent="0.35">
      <c r="A137">
        <v>136</v>
      </c>
      <c r="B137" t="s">
        <v>9206</v>
      </c>
      <c r="C137" s="8">
        <v>41999</v>
      </c>
      <c r="D137" s="6">
        <v>2014</v>
      </c>
      <c r="E137" s="8" t="s">
        <v>3490</v>
      </c>
      <c r="F137" s="7">
        <v>26</v>
      </c>
      <c r="G137" t="s">
        <v>3496</v>
      </c>
      <c r="H137" t="s">
        <v>3451</v>
      </c>
      <c r="I137" t="s">
        <v>4936</v>
      </c>
      <c r="J137" t="s">
        <v>3466</v>
      </c>
      <c r="K137" t="s">
        <v>3542</v>
      </c>
      <c r="L137">
        <v>80906</v>
      </c>
      <c r="M137" t="s">
        <v>283</v>
      </c>
      <c r="N137" t="s">
        <v>9</v>
      </c>
      <c r="O137" t="s">
        <v>20</v>
      </c>
      <c r="P137" t="s">
        <v>284</v>
      </c>
      <c r="Q137" s="4">
        <v>301000</v>
      </c>
      <c r="R137">
        <v>8</v>
      </c>
      <c r="S137" s="4">
        <f>Table3[[#This Row],[Harga]]*Table3[[#This Row],[Quantity]]</f>
        <v>2408000</v>
      </c>
      <c r="T137">
        <v>0.2</v>
      </c>
      <c r="U137" s="4">
        <f>Table3[[#This Row],[Discount]]*Table3[[#This Row],[Revenue]]</f>
        <v>481600</v>
      </c>
      <c r="V137" s="4">
        <f>Table3[[#This Row],[Revenue]]-Table3[[#This Row],[Total Discount]]</f>
        <v>1926400</v>
      </c>
      <c r="W137" s="6"/>
      <c r="X137" s="5"/>
    </row>
    <row r="138" spans="1:24" x14ac:dyDescent="0.35">
      <c r="A138">
        <v>137</v>
      </c>
      <c r="B138" t="s">
        <v>9205</v>
      </c>
      <c r="C138" s="8">
        <v>42671</v>
      </c>
      <c r="D138" s="6">
        <v>2016</v>
      </c>
      <c r="E138" s="8" t="s">
        <v>3517</v>
      </c>
      <c r="F138" s="7">
        <v>28</v>
      </c>
      <c r="G138" t="s">
        <v>3452</v>
      </c>
      <c r="H138" t="s">
        <v>3451</v>
      </c>
      <c r="I138" t="s">
        <v>4125</v>
      </c>
      <c r="J138" t="s">
        <v>3466</v>
      </c>
      <c r="K138" t="s">
        <v>3505</v>
      </c>
      <c r="L138">
        <v>7109</v>
      </c>
      <c r="M138" t="s">
        <v>285</v>
      </c>
      <c r="N138" t="s">
        <v>13</v>
      </c>
      <c r="O138" t="s">
        <v>23</v>
      </c>
      <c r="P138" t="s">
        <v>286</v>
      </c>
      <c r="Q138" s="4">
        <v>33000</v>
      </c>
      <c r="R138">
        <v>5</v>
      </c>
      <c r="S138" s="4">
        <f>Table3[[#This Row],[Harga]]*Table3[[#This Row],[Quantity]]</f>
        <v>165000</v>
      </c>
      <c r="T138">
        <v>0</v>
      </c>
      <c r="U138" s="4">
        <f>Table3[[#This Row],[Discount]]*Table3[[#This Row],[Revenue]]</f>
        <v>0</v>
      </c>
      <c r="V138" s="4">
        <f>Table3[[#This Row],[Revenue]]-Table3[[#This Row],[Total Discount]]</f>
        <v>165000</v>
      </c>
      <c r="W138" s="6"/>
      <c r="X138" s="5"/>
    </row>
    <row r="139" spans="1:24" x14ac:dyDescent="0.35">
      <c r="A139">
        <v>138</v>
      </c>
      <c r="B139" t="s">
        <v>9204</v>
      </c>
      <c r="C139" s="8">
        <v>43058</v>
      </c>
      <c r="D139" s="6">
        <v>2017</v>
      </c>
      <c r="E139" s="8" t="s">
        <v>3468</v>
      </c>
      <c r="F139" s="7">
        <v>19</v>
      </c>
      <c r="G139" t="s">
        <v>3457</v>
      </c>
      <c r="H139" t="s">
        <v>3451</v>
      </c>
      <c r="I139" t="s">
        <v>5783</v>
      </c>
      <c r="J139" t="s">
        <v>3449</v>
      </c>
      <c r="K139" t="s">
        <v>3605</v>
      </c>
      <c r="L139">
        <v>60623</v>
      </c>
      <c r="M139" t="s">
        <v>287</v>
      </c>
      <c r="N139" t="s">
        <v>9</v>
      </c>
      <c r="O139" t="s">
        <v>17</v>
      </c>
      <c r="P139" t="s">
        <v>288</v>
      </c>
      <c r="Q139" s="4">
        <v>220000</v>
      </c>
      <c r="R139">
        <v>3</v>
      </c>
      <c r="S139" s="4">
        <f>Table3[[#This Row],[Harga]]*Table3[[#This Row],[Quantity]]</f>
        <v>660000</v>
      </c>
      <c r="T139">
        <v>0.5</v>
      </c>
      <c r="U139" s="4">
        <f>Table3[[#This Row],[Discount]]*Table3[[#This Row],[Revenue]]</f>
        <v>330000</v>
      </c>
      <c r="V139" s="4">
        <f>Table3[[#This Row],[Revenue]]-Table3[[#This Row],[Total Discount]]</f>
        <v>330000</v>
      </c>
      <c r="W139" s="6"/>
      <c r="X139" s="5"/>
    </row>
    <row r="140" spans="1:24" x14ac:dyDescent="0.35">
      <c r="A140">
        <v>139</v>
      </c>
      <c r="B140" t="s">
        <v>9203</v>
      </c>
      <c r="C140" s="8">
        <v>42128</v>
      </c>
      <c r="D140" s="6">
        <v>2015</v>
      </c>
      <c r="E140" s="8" t="s">
        <v>3453</v>
      </c>
      <c r="F140" s="7">
        <v>4</v>
      </c>
      <c r="G140" t="s">
        <v>3538</v>
      </c>
      <c r="H140" t="s">
        <v>3451</v>
      </c>
      <c r="I140" t="s">
        <v>4799</v>
      </c>
      <c r="J140" t="s">
        <v>3466</v>
      </c>
      <c r="K140" t="s">
        <v>3568</v>
      </c>
      <c r="L140">
        <v>10024</v>
      </c>
      <c r="M140" t="s">
        <v>289</v>
      </c>
      <c r="N140" t="s">
        <v>9</v>
      </c>
      <c r="O140" t="s">
        <v>20</v>
      </c>
      <c r="P140" t="s">
        <v>290</v>
      </c>
      <c r="Q140" s="4">
        <v>27000</v>
      </c>
      <c r="R140">
        <v>2</v>
      </c>
      <c r="S140" s="4">
        <f>Table3[[#This Row],[Harga]]*Table3[[#This Row],[Quantity]]</f>
        <v>54000</v>
      </c>
      <c r="T140">
        <v>0</v>
      </c>
      <c r="U140" s="4">
        <f>Table3[[#This Row],[Discount]]*Table3[[#This Row],[Revenue]]</f>
        <v>0</v>
      </c>
      <c r="V140" s="4">
        <f>Table3[[#This Row],[Revenue]]-Table3[[#This Row],[Total Discount]]</f>
        <v>54000</v>
      </c>
      <c r="W140" s="6"/>
      <c r="X140" s="5"/>
    </row>
    <row r="141" spans="1:24" x14ac:dyDescent="0.35">
      <c r="A141">
        <v>140</v>
      </c>
      <c r="B141" t="s">
        <v>9202</v>
      </c>
      <c r="C141" s="8">
        <v>42003</v>
      </c>
      <c r="D141" s="6">
        <v>2014</v>
      </c>
      <c r="E141" s="8" t="s">
        <v>3490</v>
      </c>
      <c r="F141" s="7">
        <v>30</v>
      </c>
      <c r="G141" t="s">
        <v>3452</v>
      </c>
      <c r="H141" t="s">
        <v>3554</v>
      </c>
      <c r="I141" t="s">
        <v>4113</v>
      </c>
      <c r="J141" t="s">
        <v>3466</v>
      </c>
      <c r="K141" t="s">
        <v>3509</v>
      </c>
      <c r="L141">
        <v>48180</v>
      </c>
      <c r="M141" t="s">
        <v>291</v>
      </c>
      <c r="N141" t="s">
        <v>13</v>
      </c>
      <c r="O141" t="s">
        <v>37</v>
      </c>
      <c r="P141" t="s">
        <v>292</v>
      </c>
      <c r="Q141" s="4">
        <v>10000</v>
      </c>
      <c r="R141">
        <v>3</v>
      </c>
      <c r="S141" s="4">
        <f>Table3[[#This Row],[Harga]]*Table3[[#This Row],[Quantity]]</f>
        <v>30000</v>
      </c>
      <c r="T141">
        <v>0</v>
      </c>
      <c r="U141" s="4">
        <f>Table3[[#This Row],[Discount]]*Table3[[#This Row],[Revenue]]</f>
        <v>0</v>
      </c>
      <c r="V141" s="4">
        <f>Table3[[#This Row],[Revenue]]-Table3[[#This Row],[Total Discount]]</f>
        <v>30000</v>
      </c>
      <c r="W141" s="6"/>
      <c r="X141" s="5"/>
    </row>
    <row r="142" spans="1:24" x14ac:dyDescent="0.35">
      <c r="A142">
        <v>141</v>
      </c>
      <c r="B142" t="s">
        <v>9201</v>
      </c>
      <c r="C142" s="8">
        <v>41791</v>
      </c>
      <c r="D142" s="6">
        <v>2014</v>
      </c>
      <c r="E142" s="8" t="s">
        <v>3497</v>
      </c>
      <c r="F142" s="7">
        <v>1</v>
      </c>
      <c r="G142" t="s">
        <v>3485</v>
      </c>
      <c r="H142" t="s">
        <v>3462</v>
      </c>
      <c r="I142" t="s">
        <v>4501</v>
      </c>
      <c r="J142" t="s">
        <v>3488</v>
      </c>
      <c r="K142" t="s">
        <v>3505</v>
      </c>
      <c r="L142">
        <v>8701</v>
      </c>
      <c r="M142" t="s">
        <v>293</v>
      </c>
      <c r="N142" t="s">
        <v>13</v>
      </c>
      <c r="O142" t="s">
        <v>26</v>
      </c>
      <c r="P142" t="s">
        <v>294</v>
      </c>
      <c r="Q142" s="4">
        <v>46000</v>
      </c>
      <c r="R142">
        <v>3</v>
      </c>
      <c r="S142" s="4">
        <f>Table3[[#This Row],[Harga]]*Table3[[#This Row],[Quantity]]</f>
        <v>138000</v>
      </c>
      <c r="T142">
        <v>0</v>
      </c>
      <c r="U142" s="4">
        <f>Table3[[#This Row],[Discount]]*Table3[[#This Row],[Revenue]]</f>
        <v>0</v>
      </c>
      <c r="V142" s="4">
        <f>Table3[[#This Row],[Revenue]]-Table3[[#This Row],[Total Discount]]</f>
        <v>138000</v>
      </c>
      <c r="W142" s="6"/>
      <c r="X142" s="5"/>
    </row>
    <row r="143" spans="1:24" x14ac:dyDescent="0.35">
      <c r="A143">
        <v>142</v>
      </c>
      <c r="B143" t="s">
        <v>9200</v>
      </c>
      <c r="C143" s="8">
        <v>42840</v>
      </c>
      <c r="D143" s="6">
        <v>2017</v>
      </c>
      <c r="E143" s="8" t="s">
        <v>3529</v>
      </c>
      <c r="F143" s="7">
        <v>15</v>
      </c>
      <c r="G143" t="s">
        <v>3452</v>
      </c>
      <c r="H143" t="s">
        <v>3462</v>
      </c>
      <c r="I143" t="s">
        <v>5115</v>
      </c>
      <c r="J143" t="s">
        <v>3449</v>
      </c>
      <c r="K143" t="s">
        <v>3487</v>
      </c>
      <c r="L143">
        <v>22204</v>
      </c>
      <c r="M143" t="s">
        <v>295</v>
      </c>
      <c r="N143" t="s">
        <v>13</v>
      </c>
      <c r="O143" t="s">
        <v>37</v>
      </c>
      <c r="P143" t="s">
        <v>296</v>
      </c>
      <c r="Q143" s="4">
        <v>5000</v>
      </c>
      <c r="R143">
        <v>1</v>
      </c>
      <c r="S143" s="4">
        <f>Table3[[#This Row],[Harga]]*Table3[[#This Row],[Quantity]]</f>
        <v>5000</v>
      </c>
      <c r="T143">
        <v>0</v>
      </c>
      <c r="U143" s="4">
        <f>Table3[[#This Row],[Discount]]*Table3[[#This Row],[Revenue]]</f>
        <v>0</v>
      </c>
      <c r="V143" s="4">
        <f>Table3[[#This Row],[Revenue]]-Table3[[#This Row],[Total Discount]]</f>
        <v>5000</v>
      </c>
      <c r="W143" s="6"/>
      <c r="X143" s="5"/>
    </row>
    <row r="144" spans="1:24" x14ac:dyDescent="0.35">
      <c r="A144">
        <v>143</v>
      </c>
      <c r="B144" t="s">
        <v>9199</v>
      </c>
      <c r="C144" s="8">
        <v>42625</v>
      </c>
      <c r="D144" s="6">
        <v>2016</v>
      </c>
      <c r="E144" s="8" t="s">
        <v>3472</v>
      </c>
      <c r="F144" s="7">
        <v>12</v>
      </c>
      <c r="G144" t="s">
        <v>3485</v>
      </c>
      <c r="H144" t="s">
        <v>3462</v>
      </c>
      <c r="I144" t="s">
        <v>4062</v>
      </c>
      <c r="J144" t="s">
        <v>3466</v>
      </c>
      <c r="K144" t="s">
        <v>3448</v>
      </c>
      <c r="L144">
        <v>80004</v>
      </c>
      <c r="M144" t="s">
        <v>297</v>
      </c>
      <c r="N144" t="s">
        <v>9</v>
      </c>
      <c r="O144" t="s">
        <v>20</v>
      </c>
      <c r="P144" t="s">
        <v>298</v>
      </c>
      <c r="Q144" s="4">
        <v>16000</v>
      </c>
      <c r="R144">
        <v>4</v>
      </c>
      <c r="S144" s="4">
        <f>Table3[[#This Row],[Harga]]*Table3[[#This Row],[Quantity]]</f>
        <v>64000</v>
      </c>
      <c r="T144">
        <v>0.2</v>
      </c>
      <c r="U144" s="4">
        <f>Table3[[#This Row],[Discount]]*Table3[[#This Row],[Revenue]]</f>
        <v>12800</v>
      </c>
      <c r="V144" s="4">
        <f>Table3[[#This Row],[Revenue]]-Table3[[#This Row],[Total Discount]]</f>
        <v>51200</v>
      </c>
      <c r="W144" s="6"/>
      <c r="X144" s="5"/>
    </row>
    <row r="145" spans="1:24" x14ac:dyDescent="0.35">
      <c r="A145">
        <v>144</v>
      </c>
      <c r="B145" t="s">
        <v>9198</v>
      </c>
      <c r="C145" s="8">
        <v>41909</v>
      </c>
      <c r="D145" s="6">
        <v>2014</v>
      </c>
      <c r="E145" s="8" t="s">
        <v>3472</v>
      </c>
      <c r="F145" s="7">
        <v>27</v>
      </c>
      <c r="G145" t="s">
        <v>3457</v>
      </c>
      <c r="H145" t="s">
        <v>3451</v>
      </c>
      <c r="I145" t="s">
        <v>4638</v>
      </c>
      <c r="J145" t="s">
        <v>3466</v>
      </c>
      <c r="K145" t="s">
        <v>3460</v>
      </c>
      <c r="L145">
        <v>7601</v>
      </c>
      <c r="M145" t="s">
        <v>299</v>
      </c>
      <c r="N145" t="s">
        <v>9</v>
      </c>
      <c r="O145" t="s">
        <v>20</v>
      </c>
      <c r="P145" t="s">
        <v>300</v>
      </c>
      <c r="Q145" s="4">
        <v>88000</v>
      </c>
      <c r="R145">
        <v>3</v>
      </c>
      <c r="S145" s="4">
        <f>Table3[[#This Row],[Harga]]*Table3[[#This Row],[Quantity]]</f>
        <v>264000</v>
      </c>
      <c r="T145">
        <v>0</v>
      </c>
      <c r="U145" s="4">
        <f>Table3[[#This Row],[Discount]]*Table3[[#This Row],[Revenue]]</f>
        <v>0</v>
      </c>
      <c r="V145" s="4">
        <f>Table3[[#This Row],[Revenue]]-Table3[[#This Row],[Total Discount]]</f>
        <v>264000</v>
      </c>
      <c r="W145" s="6"/>
      <c r="X145" s="5"/>
    </row>
    <row r="146" spans="1:24" x14ac:dyDescent="0.35">
      <c r="A146">
        <v>145</v>
      </c>
      <c r="B146" t="s">
        <v>9197</v>
      </c>
      <c r="C146" s="8">
        <v>41860</v>
      </c>
      <c r="D146" s="6">
        <v>2014</v>
      </c>
      <c r="E146" s="8" t="s">
        <v>3481</v>
      </c>
      <c r="F146" s="7">
        <v>9</v>
      </c>
      <c r="G146" t="s">
        <v>3485</v>
      </c>
      <c r="H146" t="s">
        <v>3451</v>
      </c>
      <c r="I146" t="s">
        <v>4577</v>
      </c>
      <c r="J146" t="s">
        <v>3466</v>
      </c>
      <c r="K146" t="s">
        <v>3641</v>
      </c>
      <c r="L146">
        <v>33710</v>
      </c>
      <c r="M146" t="s">
        <v>301</v>
      </c>
      <c r="N146" t="s">
        <v>51</v>
      </c>
      <c r="O146" t="s">
        <v>52</v>
      </c>
      <c r="P146" t="s">
        <v>302</v>
      </c>
      <c r="Q146" s="4">
        <v>179000</v>
      </c>
      <c r="R146">
        <v>2</v>
      </c>
      <c r="S146" s="4">
        <f>Table3[[#This Row],[Harga]]*Table3[[#This Row],[Quantity]]</f>
        <v>358000</v>
      </c>
      <c r="T146">
        <v>0.2</v>
      </c>
      <c r="U146" s="4">
        <f>Table3[[#This Row],[Discount]]*Table3[[#This Row],[Revenue]]</f>
        <v>71600</v>
      </c>
      <c r="V146" s="4">
        <f>Table3[[#This Row],[Revenue]]-Table3[[#This Row],[Total Discount]]</f>
        <v>286400</v>
      </c>
      <c r="W146" s="6"/>
      <c r="X146" s="5"/>
    </row>
    <row r="147" spans="1:24" x14ac:dyDescent="0.35">
      <c r="A147">
        <v>146</v>
      </c>
      <c r="B147" t="s">
        <v>9196</v>
      </c>
      <c r="C147" s="8">
        <v>42001</v>
      </c>
      <c r="D147" s="6">
        <v>2014</v>
      </c>
      <c r="E147" s="8" t="s">
        <v>3490</v>
      </c>
      <c r="F147" s="7">
        <v>28</v>
      </c>
      <c r="G147" t="s">
        <v>3485</v>
      </c>
      <c r="H147" t="s">
        <v>3451</v>
      </c>
      <c r="I147" t="s">
        <v>4621</v>
      </c>
      <c r="J147" t="s">
        <v>3466</v>
      </c>
      <c r="K147" t="s">
        <v>3487</v>
      </c>
      <c r="L147">
        <v>19143</v>
      </c>
      <c r="M147" t="s">
        <v>303</v>
      </c>
      <c r="N147" t="s">
        <v>13</v>
      </c>
      <c r="O147" t="s">
        <v>37</v>
      </c>
      <c r="P147" t="s">
        <v>304</v>
      </c>
      <c r="Q147" s="4">
        <v>100000</v>
      </c>
      <c r="R147">
        <v>4</v>
      </c>
      <c r="S147" s="4">
        <f>Table3[[#This Row],[Harga]]*Table3[[#This Row],[Quantity]]</f>
        <v>400000</v>
      </c>
      <c r="T147">
        <v>0.2</v>
      </c>
      <c r="U147" s="4">
        <f>Table3[[#This Row],[Discount]]*Table3[[#This Row],[Revenue]]</f>
        <v>80000</v>
      </c>
      <c r="V147" s="4">
        <f>Table3[[#This Row],[Revenue]]-Table3[[#This Row],[Total Discount]]</f>
        <v>320000</v>
      </c>
      <c r="W147" s="6"/>
      <c r="X147" s="5"/>
    </row>
    <row r="148" spans="1:24" x14ac:dyDescent="0.35">
      <c r="A148">
        <v>147</v>
      </c>
      <c r="B148" t="s">
        <v>9195</v>
      </c>
      <c r="C148" s="8">
        <v>41947</v>
      </c>
      <c r="D148" s="6">
        <v>2014</v>
      </c>
      <c r="E148" s="8" t="s">
        <v>3468</v>
      </c>
      <c r="F148" s="7">
        <v>4</v>
      </c>
      <c r="G148" t="s">
        <v>3452</v>
      </c>
      <c r="H148" t="s">
        <v>3501</v>
      </c>
      <c r="I148" t="s">
        <v>4171</v>
      </c>
      <c r="J148" t="s">
        <v>3488</v>
      </c>
      <c r="K148" t="s">
        <v>3477</v>
      </c>
      <c r="L148">
        <v>10024</v>
      </c>
      <c r="M148" t="s">
        <v>305</v>
      </c>
      <c r="N148" t="s">
        <v>9</v>
      </c>
      <c r="O148" t="s">
        <v>42</v>
      </c>
      <c r="P148" t="s">
        <v>306</v>
      </c>
      <c r="Q148" s="4">
        <v>136000</v>
      </c>
      <c r="R148">
        <v>1</v>
      </c>
      <c r="S148" s="4">
        <f>Table3[[#This Row],[Harga]]*Table3[[#This Row],[Quantity]]</f>
        <v>136000</v>
      </c>
      <c r="T148">
        <v>0.1</v>
      </c>
      <c r="U148" s="4">
        <f>Table3[[#This Row],[Discount]]*Table3[[#This Row],[Revenue]]</f>
        <v>13600</v>
      </c>
      <c r="V148" s="4">
        <f>Table3[[#This Row],[Revenue]]-Table3[[#This Row],[Total Discount]]</f>
        <v>122400</v>
      </c>
      <c r="W148" s="6"/>
      <c r="X148" s="5"/>
    </row>
    <row r="149" spans="1:24" x14ac:dyDescent="0.35">
      <c r="A149">
        <v>148</v>
      </c>
      <c r="B149" t="s">
        <v>9194</v>
      </c>
      <c r="C149" s="8">
        <v>41901</v>
      </c>
      <c r="D149" s="6">
        <v>2014</v>
      </c>
      <c r="E149" s="8" t="s">
        <v>3472</v>
      </c>
      <c r="F149" s="7">
        <v>19</v>
      </c>
      <c r="G149" t="s">
        <v>3485</v>
      </c>
      <c r="H149" t="s">
        <v>3451</v>
      </c>
      <c r="I149" t="s">
        <v>4533</v>
      </c>
      <c r="J149" t="s">
        <v>3466</v>
      </c>
      <c r="K149" t="s">
        <v>3641</v>
      </c>
      <c r="L149">
        <v>90805</v>
      </c>
      <c r="M149" t="s">
        <v>307</v>
      </c>
      <c r="N149" t="s">
        <v>13</v>
      </c>
      <c r="O149" t="s">
        <v>73</v>
      </c>
      <c r="P149" t="s">
        <v>308</v>
      </c>
      <c r="Q149" s="4">
        <v>8000</v>
      </c>
      <c r="R149">
        <v>2</v>
      </c>
      <c r="S149" s="4">
        <f>Table3[[#This Row],[Harga]]*Table3[[#This Row],[Quantity]]</f>
        <v>16000</v>
      </c>
      <c r="T149">
        <v>0</v>
      </c>
      <c r="U149" s="4">
        <f>Table3[[#This Row],[Discount]]*Table3[[#This Row],[Revenue]]</f>
        <v>0</v>
      </c>
      <c r="V149" s="4">
        <f>Table3[[#This Row],[Revenue]]-Table3[[#This Row],[Total Discount]]</f>
        <v>16000</v>
      </c>
      <c r="W149" s="6"/>
      <c r="X149" s="5"/>
    </row>
    <row r="150" spans="1:24" x14ac:dyDescent="0.35">
      <c r="A150">
        <v>149</v>
      </c>
      <c r="B150" t="s">
        <v>9193</v>
      </c>
      <c r="C150" s="8">
        <v>42483</v>
      </c>
      <c r="D150" s="6">
        <v>2016</v>
      </c>
      <c r="E150" s="8" t="s">
        <v>3529</v>
      </c>
      <c r="F150" s="7">
        <v>23</v>
      </c>
      <c r="G150" t="s">
        <v>3452</v>
      </c>
      <c r="H150" t="s">
        <v>3451</v>
      </c>
      <c r="I150" t="s">
        <v>3811</v>
      </c>
      <c r="J150" t="s">
        <v>3466</v>
      </c>
      <c r="K150" t="s">
        <v>3460</v>
      </c>
      <c r="L150">
        <v>92345</v>
      </c>
      <c r="M150" t="s">
        <v>309</v>
      </c>
      <c r="N150" t="s">
        <v>13</v>
      </c>
      <c r="O150" t="s">
        <v>26</v>
      </c>
      <c r="P150" t="s">
        <v>310</v>
      </c>
      <c r="Q150" s="4">
        <v>252000</v>
      </c>
      <c r="R150">
        <v>6</v>
      </c>
      <c r="S150" s="4">
        <f>Table3[[#This Row],[Harga]]*Table3[[#This Row],[Quantity]]</f>
        <v>1512000</v>
      </c>
      <c r="T150">
        <v>0.2</v>
      </c>
      <c r="U150" s="4">
        <f>Table3[[#This Row],[Discount]]*Table3[[#This Row],[Revenue]]</f>
        <v>302400</v>
      </c>
      <c r="V150" s="4">
        <f>Table3[[#This Row],[Revenue]]-Table3[[#This Row],[Total Discount]]</f>
        <v>1209600</v>
      </c>
      <c r="W150" s="6"/>
      <c r="X150" s="5"/>
    </row>
    <row r="151" spans="1:24" x14ac:dyDescent="0.35">
      <c r="A151">
        <v>150</v>
      </c>
      <c r="B151" t="s">
        <v>9192</v>
      </c>
      <c r="C151" s="8">
        <v>43042</v>
      </c>
      <c r="D151" s="6">
        <v>2017</v>
      </c>
      <c r="E151" s="8" t="s">
        <v>3468</v>
      </c>
      <c r="F151" s="7">
        <v>3</v>
      </c>
      <c r="G151" t="s">
        <v>3452</v>
      </c>
      <c r="H151" t="s">
        <v>3501</v>
      </c>
      <c r="I151" t="s">
        <v>4809</v>
      </c>
      <c r="J151" t="s">
        <v>3466</v>
      </c>
      <c r="K151" t="s">
        <v>3695</v>
      </c>
      <c r="L151">
        <v>37130</v>
      </c>
      <c r="M151" t="s">
        <v>311</v>
      </c>
      <c r="N151" t="s">
        <v>9</v>
      </c>
      <c r="O151" t="s">
        <v>20</v>
      </c>
      <c r="P151" t="s">
        <v>312</v>
      </c>
      <c r="Q151" s="4">
        <v>16000</v>
      </c>
      <c r="R151">
        <v>1</v>
      </c>
      <c r="S151" s="4">
        <f>Table3[[#This Row],[Harga]]*Table3[[#This Row],[Quantity]]</f>
        <v>16000</v>
      </c>
      <c r="T151">
        <v>0.2</v>
      </c>
      <c r="U151" s="4">
        <f>Table3[[#This Row],[Discount]]*Table3[[#This Row],[Revenue]]</f>
        <v>3200</v>
      </c>
      <c r="V151" s="4">
        <f>Table3[[#This Row],[Revenue]]-Table3[[#This Row],[Total Discount]]</f>
        <v>12800</v>
      </c>
      <c r="W151" s="6"/>
      <c r="X151" s="5"/>
    </row>
    <row r="152" spans="1:24" x14ac:dyDescent="0.35">
      <c r="A152">
        <v>151</v>
      </c>
      <c r="B152" t="s">
        <v>9191</v>
      </c>
      <c r="C152" s="8">
        <v>42612</v>
      </c>
      <c r="D152" s="6">
        <v>2016</v>
      </c>
      <c r="E152" s="8" t="s">
        <v>3481</v>
      </c>
      <c r="F152" s="7">
        <v>30</v>
      </c>
      <c r="G152" t="s">
        <v>3452</v>
      </c>
      <c r="H152" t="s">
        <v>3462</v>
      </c>
      <c r="I152" t="s">
        <v>3786</v>
      </c>
      <c r="J152" t="s">
        <v>3449</v>
      </c>
      <c r="K152" t="s">
        <v>3682</v>
      </c>
      <c r="L152">
        <v>19143</v>
      </c>
      <c r="M152" t="s">
        <v>313</v>
      </c>
      <c r="N152" t="s">
        <v>51</v>
      </c>
      <c r="O152" t="s">
        <v>52</v>
      </c>
      <c r="P152" t="s">
        <v>314</v>
      </c>
      <c r="Q152" s="4">
        <v>291000</v>
      </c>
      <c r="R152">
        <v>3</v>
      </c>
      <c r="S152" s="4">
        <f>Table3[[#This Row],[Harga]]*Table3[[#This Row],[Quantity]]</f>
        <v>873000</v>
      </c>
      <c r="T152">
        <v>0.4</v>
      </c>
      <c r="U152" s="4">
        <f>Table3[[#This Row],[Discount]]*Table3[[#This Row],[Revenue]]</f>
        <v>349200</v>
      </c>
      <c r="V152" s="4">
        <f>Table3[[#This Row],[Revenue]]-Table3[[#This Row],[Total Discount]]</f>
        <v>523800</v>
      </c>
      <c r="W152" s="6"/>
      <c r="X152" s="5"/>
    </row>
    <row r="153" spans="1:24" x14ac:dyDescent="0.35">
      <c r="A153">
        <v>152</v>
      </c>
      <c r="B153" t="s">
        <v>9190</v>
      </c>
      <c r="C153" s="8">
        <v>42485</v>
      </c>
      <c r="D153" s="6">
        <v>2016</v>
      </c>
      <c r="E153" s="8" t="s">
        <v>3529</v>
      </c>
      <c r="F153" s="7">
        <v>25</v>
      </c>
      <c r="G153" t="s">
        <v>3452</v>
      </c>
      <c r="H153" t="s">
        <v>3451</v>
      </c>
      <c r="I153" t="s">
        <v>3805</v>
      </c>
      <c r="J153" t="s">
        <v>3449</v>
      </c>
      <c r="K153" t="s">
        <v>3704</v>
      </c>
      <c r="L153">
        <v>19134</v>
      </c>
      <c r="M153" t="s">
        <v>315</v>
      </c>
      <c r="N153" t="s">
        <v>51</v>
      </c>
      <c r="O153" t="s">
        <v>52</v>
      </c>
      <c r="P153" t="s">
        <v>316</v>
      </c>
      <c r="Q153" s="4">
        <v>83000</v>
      </c>
      <c r="R153">
        <v>2</v>
      </c>
      <c r="S153" s="4">
        <f>Table3[[#This Row],[Harga]]*Table3[[#This Row],[Quantity]]</f>
        <v>166000</v>
      </c>
      <c r="T153">
        <v>0.4</v>
      </c>
      <c r="U153" s="4">
        <f>Table3[[#This Row],[Discount]]*Table3[[#This Row],[Revenue]]</f>
        <v>66400</v>
      </c>
      <c r="V153" s="4">
        <f>Table3[[#This Row],[Revenue]]-Table3[[#This Row],[Total Discount]]</f>
        <v>99600</v>
      </c>
      <c r="W153" s="6"/>
      <c r="X153" s="5"/>
    </row>
    <row r="154" spans="1:24" x14ac:dyDescent="0.35">
      <c r="A154">
        <v>153</v>
      </c>
      <c r="B154" t="s">
        <v>9189</v>
      </c>
      <c r="C154" s="8">
        <v>42248</v>
      </c>
      <c r="D154" s="6">
        <v>2015</v>
      </c>
      <c r="E154" s="8" t="s">
        <v>3472</v>
      </c>
      <c r="F154" s="7">
        <v>1</v>
      </c>
      <c r="G154" t="s">
        <v>3452</v>
      </c>
      <c r="H154" t="s">
        <v>3554</v>
      </c>
      <c r="I154" t="s">
        <v>4779</v>
      </c>
      <c r="J154" t="s">
        <v>3449</v>
      </c>
      <c r="K154" t="s">
        <v>3655</v>
      </c>
      <c r="L154">
        <v>90045</v>
      </c>
      <c r="M154" t="s">
        <v>317</v>
      </c>
      <c r="N154" t="s">
        <v>13</v>
      </c>
      <c r="O154" t="s">
        <v>26</v>
      </c>
      <c r="P154" t="s">
        <v>318</v>
      </c>
      <c r="Q154" s="4">
        <v>5000</v>
      </c>
      <c r="R154">
        <v>1</v>
      </c>
      <c r="S154" s="4">
        <f>Table3[[#This Row],[Harga]]*Table3[[#This Row],[Quantity]]</f>
        <v>5000</v>
      </c>
      <c r="T154">
        <v>0.2</v>
      </c>
      <c r="U154" s="4">
        <f>Table3[[#This Row],[Discount]]*Table3[[#This Row],[Revenue]]</f>
        <v>1000</v>
      </c>
      <c r="V154" s="4">
        <f>Table3[[#This Row],[Revenue]]-Table3[[#This Row],[Total Discount]]</f>
        <v>4000</v>
      </c>
      <c r="W154" s="6"/>
      <c r="X154" s="5"/>
    </row>
    <row r="155" spans="1:24" x14ac:dyDescent="0.35">
      <c r="A155">
        <v>154</v>
      </c>
      <c r="B155" t="s">
        <v>9188</v>
      </c>
      <c r="C155" s="8">
        <v>41832</v>
      </c>
      <c r="D155" s="6">
        <v>2014</v>
      </c>
      <c r="E155" s="8" t="s">
        <v>3507</v>
      </c>
      <c r="F155" s="7">
        <v>12</v>
      </c>
      <c r="G155" t="s">
        <v>3457</v>
      </c>
      <c r="H155" t="s">
        <v>3501</v>
      </c>
      <c r="I155" t="s">
        <v>6143</v>
      </c>
      <c r="J155" t="s">
        <v>3466</v>
      </c>
      <c r="K155" t="s">
        <v>3707</v>
      </c>
      <c r="L155">
        <v>94122</v>
      </c>
      <c r="M155" t="s">
        <v>319</v>
      </c>
      <c r="N155" t="s">
        <v>13</v>
      </c>
      <c r="O155" t="s">
        <v>26</v>
      </c>
      <c r="P155" t="s">
        <v>320</v>
      </c>
      <c r="Q155" s="4">
        <v>8000</v>
      </c>
      <c r="R155">
        <v>2</v>
      </c>
      <c r="S155" s="4">
        <f>Table3[[#This Row],[Harga]]*Table3[[#This Row],[Quantity]]</f>
        <v>16000</v>
      </c>
      <c r="T155">
        <v>0.2</v>
      </c>
      <c r="U155" s="4">
        <f>Table3[[#This Row],[Discount]]*Table3[[#This Row],[Revenue]]</f>
        <v>3200</v>
      </c>
      <c r="V155" s="4">
        <f>Table3[[#This Row],[Revenue]]-Table3[[#This Row],[Total Discount]]</f>
        <v>12800</v>
      </c>
      <c r="W155" s="6"/>
      <c r="X155" s="5"/>
    </row>
    <row r="156" spans="1:24" x14ac:dyDescent="0.35">
      <c r="A156">
        <v>155</v>
      </c>
      <c r="B156" t="s">
        <v>9187</v>
      </c>
      <c r="C156" s="8">
        <v>42177</v>
      </c>
      <c r="D156" s="6">
        <v>2015</v>
      </c>
      <c r="E156" s="8" t="s">
        <v>3497</v>
      </c>
      <c r="F156" s="7">
        <v>22</v>
      </c>
      <c r="G156" t="s">
        <v>3485</v>
      </c>
      <c r="H156" t="s">
        <v>3462</v>
      </c>
      <c r="I156" t="s">
        <v>3809</v>
      </c>
      <c r="J156" t="s">
        <v>3449</v>
      </c>
      <c r="K156" t="s">
        <v>3707</v>
      </c>
      <c r="L156">
        <v>84041</v>
      </c>
      <c r="M156" t="s">
        <v>321</v>
      </c>
      <c r="N156" t="s">
        <v>13</v>
      </c>
      <c r="O156" t="s">
        <v>73</v>
      </c>
      <c r="P156" t="s">
        <v>322</v>
      </c>
      <c r="Q156" s="4">
        <v>5000</v>
      </c>
      <c r="R156">
        <v>4</v>
      </c>
      <c r="S156" s="4">
        <f>Table3[[#This Row],[Harga]]*Table3[[#This Row],[Quantity]]</f>
        <v>20000</v>
      </c>
      <c r="T156">
        <v>0</v>
      </c>
      <c r="U156" s="4">
        <f>Table3[[#This Row],[Discount]]*Table3[[#This Row],[Revenue]]</f>
        <v>0</v>
      </c>
      <c r="V156" s="4">
        <f>Table3[[#This Row],[Revenue]]-Table3[[#This Row],[Total Discount]]</f>
        <v>20000</v>
      </c>
      <c r="W156" s="6"/>
      <c r="X156" s="5"/>
    </row>
    <row r="157" spans="1:24" x14ac:dyDescent="0.35">
      <c r="A157">
        <v>156</v>
      </c>
      <c r="B157" t="s">
        <v>9186</v>
      </c>
      <c r="C157" s="8">
        <v>41742</v>
      </c>
      <c r="D157" s="6">
        <v>2014</v>
      </c>
      <c r="E157" s="8" t="s">
        <v>3529</v>
      </c>
      <c r="F157" s="7">
        <v>13</v>
      </c>
      <c r="G157" t="s">
        <v>3538</v>
      </c>
      <c r="H157" t="s">
        <v>3451</v>
      </c>
      <c r="I157" t="s">
        <v>4125</v>
      </c>
      <c r="J157" t="s">
        <v>3466</v>
      </c>
      <c r="K157" t="s">
        <v>3580</v>
      </c>
      <c r="L157">
        <v>19140</v>
      </c>
      <c r="M157" t="s">
        <v>323</v>
      </c>
      <c r="N157" t="s">
        <v>13</v>
      </c>
      <c r="O157" t="s">
        <v>37</v>
      </c>
      <c r="P157" t="s">
        <v>324</v>
      </c>
      <c r="Q157" s="4">
        <v>18000</v>
      </c>
      <c r="R157">
        <v>4</v>
      </c>
      <c r="S157" s="4">
        <f>Table3[[#This Row],[Harga]]*Table3[[#This Row],[Quantity]]</f>
        <v>72000</v>
      </c>
      <c r="T157">
        <v>0.2</v>
      </c>
      <c r="U157" s="4">
        <f>Table3[[#This Row],[Discount]]*Table3[[#This Row],[Revenue]]</f>
        <v>14400</v>
      </c>
      <c r="V157" s="4">
        <f>Table3[[#This Row],[Revenue]]-Table3[[#This Row],[Total Discount]]</f>
        <v>57600</v>
      </c>
      <c r="W157" s="6"/>
      <c r="X157" s="5"/>
    </row>
    <row r="158" spans="1:24" x14ac:dyDescent="0.35">
      <c r="A158">
        <v>157</v>
      </c>
      <c r="B158" t="s">
        <v>9185</v>
      </c>
      <c r="C158" s="8">
        <v>42358</v>
      </c>
      <c r="D158" s="6">
        <v>2015</v>
      </c>
      <c r="E158" s="8" t="s">
        <v>3490</v>
      </c>
      <c r="F158" s="7">
        <v>20</v>
      </c>
      <c r="G158" t="s">
        <v>3485</v>
      </c>
      <c r="H158" t="s">
        <v>3451</v>
      </c>
      <c r="I158" t="s">
        <v>8009</v>
      </c>
      <c r="J158" t="s">
        <v>3449</v>
      </c>
      <c r="K158" t="s">
        <v>3505</v>
      </c>
      <c r="L158">
        <v>78745</v>
      </c>
      <c r="M158" t="s">
        <v>34</v>
      </c>
      <c r="N158" t="s">
        <v>13</v>
      </c>
      <c r="O158" t="s">
        <v>32</v>
      </c>
      <c r="P158" t="s">
        <v>35</v>
      </c>
      <c r="Q158" s="4">
        <v>56000</v>
      </c>
      <c r="R158">
        <v>4</v>
      </c>
      <c r="S158" s="4">
        <f>Table3[[#This Row],[Harga]]*Table3[[#This Row],[Quantity]]</f>
        <v>224000</v>
      </c>
      <c r="T158">
        <v>0.2</v>
      </c>
      <c r="U158" s="4">
        <f>Table3[[#This Row],[Discount]]*Table3[[#This Row],[Revenue]]</f>
        <v>44800</v>
      </c>
      <c r="V158" s="4">
        <f>Table3[[#This Row],[Revenue]]-Table3[[#This Row],[Total Discount]]</f>
        <v>179200</v>
      </c>
      <c r="W158" s="6"/>
      <c r="X158" s="5"/>
    </row>
    <row r="159" spans="1:24" x14ac:dyDescent="0.35">
      <c r="A159">
        <v>158</v>
      </c>
      <c r="B159" t="s">
        <v>9184</v>
      </c>
      <c r="C159" s="8">
        <v>42901</v>
      </c>
      <c r="D159" s="6">
        <v>2017</v>
      </c>
      <c r="E159" s="8" t="s">
        <v>3497</v>
      </c>
      <c r="F159" s="7">
        <v>15</v>
      </c>
      <c r="G159" t="s">
        <v>3485</v>
      </c>
      <c r="H159" t="s">
        <v>3462</v>
      </c>
      <c r="I159" t="s">
        <v>5280</v>
      </c>
      <c r="J159" t="s">
        <v>3449</v>
      </c>
      <c r="K159" t="s">
        <v>3548</v>
      </c>
      <c r="L159">
        <v>94122</v>
      </c>
      <c r="M159" t="s">
        <v>149</v>
      </c>
      <c r="N159" t="s">
        <v>51</v>
      </c>
      <c r="O159" t="s">
        <v>52</v>
      </c>
      <c r="P159" t="s">
        <v>150</v>
      </c>
      <c r="Q159" s="4">
        <v>60000</v>
      </c>
      <c r="R159">
        <v>3</v>
      </c>
      <c r="S159" s="4">
        <f>Table3[[#This Row],[Harga]]*Table3[[#This Row],[Quantity]]</f>
        <v>180000</v>
      </c>
      <c r="T159">
        <v>0.2</v>
      </c>
      <c r="U159" s="4">
        <f>Table3[[#This Row],[Discount]]*Table3[[#This Row],[Revenue]]</f>
        <v>36000</v>
      </c>
      <c r="V159" s="4">
        <f>Table3[[#This Row],[Revenue]]-Table3[[#This Row],[Total Discount]]</f>
        <v>144000</v>
      </c>
      <c r="W159" s="6"/>
      <c r="X159" s="5"/>
    </row>
    <row r="160" spans="1:24" x14ac:dyDescent="0.35">
      <c r="A160">
        <v>159</v>
      </c>
      <c r="B160" t="s">
        <v>9183</v>
      </c>
      <c r="C160" s="8">
        <v>42924</v>
      </c>
      <c r="D160" s="6">
        <v>2017</v>
      </c>
      <c r="E160" s="8" t="s">
        <v>3507</v>
      </c>
      <c r="F160" s="7">
        <v>8</v>
      </c>
      <c r="G160" t="s">
        <v>3452</v>
      </c>
      <c r="H160" t="s">
        <v>3462</v>
      </c>
      <c r="I160" t="s">
        <v>3876</v>
      </c>
      <c r="J160" t="s">
        <v>3449</v>
      </c>
      <c r="K160" t="s">
        <v>3666</v>
      </c>
      <c r="L160">
        <v>1852</v>
      </c>
      <c r="M160" t="s">
        <v>325</v>
      </c>
      <c r="N160" t="s">
        <v>13</v>
      </c>
      <c r="O160" t="s">
        <v>37</v>
      </c>
      <c r="P160" t="s">
        <v>326</v>
      </c>
      <c r="Q160" s="4">
        <v>8000</v>
      </c>
      <c r="R160">
        <v>3</v>
      </c>
      <c r="S160" s="4">
        <f>Table3[[#This Row],[Harga]]*Table3[[#This Row],[Quantity]]</f>
        <v>24000</v>
      </c>
      <c r="T160">
        <v>0</v>
      </c>
      <c r="U160" s="4">
        <f>Table3[[#This Row],[Discount]]*Table3[[#This Row],[Revenue]]</f>
        <v>0</v>
      </c>
      <c r="V160" s="4">
        <f>Table3[[#This Row],[Revenue]]-Table3[[#This Row],[Total Discount]]</f>
        <v>24000</v>
      </c>
      <c r="W160" s="6"/>
      <c r="X160" s="5"/>
    </row>
    <row r="161" spans="1:24" x14ac:dyDescent="0.35">
      <c r="A161">
        <v>160</v>
      </c>
      <c r="B161" t="s">
        <v>9182</v>
      </c>
      <c r="C161" s="8">
        <v>42614</v>
      </c>
      <c r="D161" s="6">
        <v>2016</v>
      </c>
      <c r="E161" s="8" t="s">
        <v>3472</v>
      </c>
      <c r="F161" s="7">
        <v>1</v>
      </c>
      <c r="G161" t="s">
        <v>3485</v>
      </c>
      <c r="H161" t="s">
        <v>3462</v>
      </c>
      <c r="I161" t="s">
        <v>3984</v>
      </c>
      <c r="J161" t="s">
        <v>3488</v>
      </c>
      <c r="K161" t="s">
        <v>3509</v>
      </c>
      <c r="L161">
        <v>10009</v>
      </c>
      <c r="M161" t="s">
        <v>249</v>
      </c>
      <c r="N161" t="s">
        <v>51</v>
      </c>
      <c r="O161" t="s">
        <v>64</v>
      </c>
      <c r="P161" t="s">
        <v>250</v>
      </c>
      <c r="Q161" s="4">
        <v>21000</v>
      </c>
      <c r="R161">
        <v>1</v>
      </c>
      <c r="S161" s="4">
        <f>Table3[[#This Row],[Harga]]*Table3[[#This Row],[Quantity]]</f>
        <v>21000</v>
      </c>
      <c r="T161">
        <v>0</v>
      </c>
      <c r="U161" s="4">
        <f>Table3[[#This Row],[Discount]]*Table3[[#This Row],[Revenue]]</f>
        <v>0</v>
      </c>
      <c r="V161" s="4">
        <f>Table3[[#This Row],[Revenue]]-Table3[[#This Row],[Total Discount]]</f>
        <v>21000</v>
      </c>
      <c r="W161" s="6"/>
      <c r="X161" s="5"/>
    </row>
    <row r="162" spans="1:24" x14ac:dyDescent="0.35">
      <c r="A162">
        <v>161</v>
      </c>
      <c r="B162" t="s">
        <v>9181</v>
      </c>
      <c r="C162" s="8">
        <v>42468</v>
      </c>
      <c r="D162" s="6">
        <v>2016</v>
      </c>
      <c r="E162" s="8" t="s">
        <v>3529</v>
      </c>
      <c r="F162" s="7">
        <v>8</v>
      </c>
      <c r="G162" t="s">
        <v>3452</v>
      </c>
      <c r="H162" t="s">
        <v>3501</v>
      </c>
      <c r="I162" t="s">
        <v>4203</v>
      </c>
      <c r="J162" t="s">
        <v>3449</v>
      </c>
      <c r="K162" t="s">
        <v>3542</v>
      </c>
      <c r="L162">
        <v>10035</v>
      </c>
      <c r="M162" t="s">
        <v>327</v>
      </c>
      <c r="N162" t="s">
        <v>9</v>
      </c>
      <c r="O162" t="s">
        <v>10</v>
      </c>
      <c r="P162" t="s">
        <v>328</v>
      </c>
      <c r="Q162" s="4">
        <v>389000</v>
      </c>
      <c r="R162">
        <v>6</v>
      </c>
      <c r="S162" s="4">
        <f>Table3[[#This Row],[Harga]]*Table3[[#This Row],[Quantity]]</f>
        <v>2334000</v>
      </c>
      <c r="T162">
        <v>0.2</v>
      </c>
      <c r="U162" s="4">
        <f>Table3[[#This Row],[Discount]]*Table3[[#This Row],[Revenue]]</f>
        <v>466800</v>
      </c>
      <c r="V162" s="4">
        <f>Table3[[#This Row],[Revenue]]-Table3[[#This Row],[Total Discount]]</f>
        <v>1867200</v>
      </c>
      <c r="W162" s="6"/>
      <c r="X162" s="5"/>
    </row>
    <row r="163" spans="1:24" x14ac:dyDescent="0.35">
      <c r="A163">
        <v>162</v>
      </c>
      <c r="B163" t="s">
        <v>9180</v>
      </c>
      <c r="C163" s="8">
        <v>42483</v>
      </c>
      <c r="D163" s="6">
        <v>2016</v>
      </c>
      <c r="E163" s="8" t="s">
        <v>3529</v>
      </c>
      <c r="F163" s="7">
        <v>23</v>
      </c>
      <c r="G163" t="s">
        <v>3452</v>
      </c>
      <c r="H163" t="s">
        <v>3451</v>
      </c>
      <c r="I163" t="s">
        <v>3779</v>
      </c>
      <c r="J163" t="s">
        <v>3466</v>
      </c>
      <c r="K163" t="s">
        <v>3483</v>
      </c>
      <c r="L163">
        <v>28205</v>
      </c>
      <c r="M163" t="s">
        <v>211</v>
      </c>
      <c r="N163" t="s">
        <v>13</v>
      </c>
      <c r="O163" t="s">
        <v>23</v>
      </c>
      <c r="P163" t="s">
        <v>212</v>
      </c>
      <c r="Q163" s="4">
        <v>22000</v>
      </c>
      <c r="R163">
        <v>5</v>
      </c>
      <c r="S163" s="4">
        <f>Table3[[#This Row],[Harga]]*Table3[[#This Row],[Quantity]]</f>
        <v>110000</v>
      </c>
      <c r="T163">
        <v>0.2</v>
      </c>
      <c r="U163" s="4">
        <f>Table3[[#This Row],[Discount]]*Table3[[#This Row],[Revenue]]</f>
        <v>22000</v>
      </c>
      <c r="V163" s="4">
        <f>Table3[[#This Row],[Revenue]]-Table3[[#This Row],[Total Discount]]</f>
        <v>88000</v>
      </c>
      <c r="W163" s="6"/>
      <c r="X163" s="5"/>
    </row>
    <row r="164" spans="1:24" x14ac:dyDescent="0.35">
      <c r="A164">
        <v>163</v>
      </c>
      <c r="B164" t="s">
        <v>9179</v>
      </c>
      <c r="C164" s="8">
        <v>42802</v>
      </c>
      <c r="D164" s="6">
        <v>2017</v>
      </c>
      <c r="E164" s="8" t="s">
        <v>3511</v>
      </c>
      <c r="F164" s="7">
        <v>8</v>
      </c>
      <c r="G164" t="s">
        <v>3496</v>
      </c>
      <c r="H164" t="s">
        <v>3532</v>
      </c>
      <c r="I164" t="s">
        <v>4761</v>
      </c>
      <c r="J164" t="s">
        <v>3466</v>
      </c>
      <c r="K164" t="s">
        <v>3682</v>
      </c>
      <c r="L164">
        <v>31907</v>
      </c>
      <c r="M164" t="s">
        <v>329</v>
      </c>
      <c r="N164" t="s">
        <v>13</v>
      </c>
      <c r="O164" t="s">
        <v>29</v>
      </c>
      <c r="P164" t="s">
        <v>330</v>
      </c>
      <c r="Q164" s="4">
        <v>648000</v>
      </c>
      <c r="R164">
        <v>8</v>
      </c>
      <c r="S164" s="4">
        <f>Table3[[#This Row],[Harga]]*Table3[[#This Row],[Quantity]]</f>
        <v>5184000</v>
      </c>
      <c r="T164">
        <v>0</v>
      </c>
      <c r="U164" s="4">
        <f>Table3[[#This Row],[Discount]]*Table3[[#This Row],[Revenue]]</f>
        <v>0</v>
      </c>
      <c r="V164" s="4">
        <f>Table3[[#This Row],[Revenue]]-Table3[[#This Row],[Total Discount]]</f>
        <v>5184000</v>
      </c>
      <c r="W164" s="6"/>
      <c r="X164" s="5"/>
    </row>
    <row r="165" spans="1:24" x14ac:dyDescent="0.35">
      <c r="A165">
        <v>164</v>
      </c>
      <c r="B165" t="s">
        <v>9178</v>
      </c>
      <c r="C165" s="8">
        <v>43003</v>
      </c>
      <c r="D165" s="6">
        <v>2017</v>
      </c>
      <c r="E165" s="8" t="s">
        <v>3472</v>
      </c>
      <c r="F165" s="7">
        <v>25</v>
      </c>
      <c r="G165" t="s">
        <v>3457</v>
      </c>
      <c r="H165" t="s">
        <v>3462</v>
      </c>
      <c r="I165" t="s">
        <v>6423</v>
      </c>
      <c r="J165" t="s">
        <v>3449</v>
      </c>
      <c r="K165" t="s">
        <v>3556</v>
      </c>
      <c r="L165">
        <v>10009</v>
      </c>
      <c r="M165" t="s">
        <v>331</v>
      </c>
      <c r="N165" t="s">
        <v>13</v>
      </c>
      <c r="O165" t="s">
        <v>14</v>
      </c>
      <c r="P165" t="s">
        <v>332</v>
      </c>
      <c r="Q165" s="4">
        <v>21000</v>
      </c>
      <c r="R165">
        <v>2</v>
      </c>
      <c r="S165" s="4">
        <f>Table3[[#This Row],[Harga]]*Table3[[#This Row],[Quantity]]</f>
        <v>42000</v>
      </c>
      <c r="T165">
        <v>0</v>
      </c>
      <c r="U165" s="4">
        <f>Table3[[#This Row],[Discount]]*Table3[[#This Row],[Revenue]]</f>
        <v>0</v>
      </c>
      <c r="V165" s="4">
        <f>Table3[[#This Row],[Revenue]]-Table3[[#This Row],[Total Discount]]</f>
        <v>42000</v>
      </c>
      <c r="W165" s="6"/>
      <c r="X165" s="5"/>
    </row>
    <row r="166" spans="1:24" x14ac:dyDescent="0.35">
      <c r="A166">
        <v>165</v>
      </c>
      <c r="B166" t="s">
        <v>9177</v>
      </c>
      <c r="C166" s="8">
        <v>41906</v>
      </c>
      <c r="D166" s="6">
        <v>2014</v>
      </c>
      <c r="E166" s="8" t="s">
        <v>3472</v>
      </c>
      <c r="F166" s="7">
        <v>24</v>
      </c>
      <c r="G166" t="s">
        <v>3452</v>
      </c>
      <c r="H166" t="s">
        <v>3451</v>
      </c>
      <c r="I166" t="s">
        <v>6948</v>
      </c>
      <c r="J166" t="s">
        <v>3449</v>
      </c>
      <c r="K166" t="s">
        <v>3704</v>
      </c>
      <c r="L166">
        <v>94109</v>
      </c>
      <c r="M166" t="s">
        <v>66</v>
      </c>
      <c r="N166" t="s">
        <v>13</v>
      </c>
      <c r="O166" t="s">
        <v>32</v>
      </c>
      <c r="P166" t="s">
        <v>67</v>
      </c>
      <c r="Q166" s="4">
        <v>212000</v>
      </c>
      <c r="R166">
        <v>4</v>
      </c>
      <c r="S166" s="4">
        <f>Table3[[#This Row],[Harga]]*Table3[[#This Row],[Quantity]]</f>
        <v>848000</v>
      </c>
      <c r="T166">
        <v>0</v>
      </c>
      <c r="U166" s="4">
        <f>Table3[[#This Row],[Discount]]*Table3[[#This Row],[Revenue]]</f>
        <v>0</v>
      </c>
      <c r="V166" s="4">
        <f>Table3[[#This Row],[Revenue]]-Table3[[#This Row],[Total Discount]]</f>
        <v>848000</v>
      </c>
      <c r="W166" s="6"/>
      <c r="X166" s="5"/>
    </row>
    <row r="167" spans="1:24" x14ac:dyDescent="0.35">
      <c r="A167">
        <v>166</v>
      </c>
      <c r="B167" t="s">
        <v>9176</v>
      </c>
      <c r="C167" s="8">
        <v>42664</v>
      </c>
      <c r="D167" s="6">
        <v>2016</v>
      </c>
      <c r="E167" s="8" t="s">
        <v>3517</v>
      </c>
      <c r="F167" s="7">
        <v>21</v>
      </c>
      <c r="G167" t="s">
        <v>3452</v>
      </c>
      <c r="H167" t="s">
        <v>3451</v>
      </c>
      <c r="I167" t="s">
        <v>4177</v>
      </c>
      <c r="J167" t="s">
        <v>3466</v>
      </c>
      <c r="K167" t="s">
        <v>3605</v>
      </c>
      <c r="L167">
        <v>6040</v>
      </c>
      <c r="M167" t="s">
        <v>333</v>
      </c>
      <c r="N167" t="s">
        <v>13</v>
      </c>
      <c r="O167" t="s">
        <v>26</v>
      </c>
      <c r="P167" t="s">
        <v>334</v>
      </c>
      <c r="Q167" s="4">
        <v>24000</v>
      </c>
      <c r="R167">
        <v>4</v>
      </c>
      <c r="S167" s="4">
        <f>Table3[[#This Row],[Harga]]*Table3[[#This Row],[Quantity]]</f>
        <v>96000</v>
      </c>
      <c r="T167">
        <v>0</v>
      </c>
      <c r="U167" s="4">
        <f>Table3[[#This Row],[Discount]]*Table3[[#This Row],[Revenue]]</f>
        <v>0</v>
      </c>
      <c r="V167" s="4">
        <f>Table3[[#This Row],[Revenue]]-Table3[[#This Row],[Total Discount]]</f>
        <v>96000</v>
      </c>
      <c r="W167" s="6"/>
      <c r="X167" s="5"/>
    </row>
    <row r="168" spans="1:24" x14ac:dyDescent="0.35">
      <c r="A168">
        <v>167</v>
      </c>
      <c r="B168" t="s">
        <v>9175</v>
      </c>
      <c r="C168" s="8">
        <v>42884</v>
      </c>
      <c r="D168" s="6">
        <v>2017</v>
      </c>
      <c r="E168" s="8" t="s">
        <v>3453</v>
      </c>
      <c r="F168" s="7">
        <v>29</v>
      </c>
      <c r="G168" t="s">
        <v>3452</v>
      </c>
      <c r="H168" t="s">
        <v>3532</v>
      </c>
      <c r="I168" t="s">
        <v>6951</v>
      </c>
      <c r="J168" t="s">
        <v>3449</v>
      </c>
      <c r="K168" t="s">
        <v>3580</v>
      </c>
      <c r="L168">
        <v>78550</v>
      </c>
      <c r="M168" t="s">
        <v>335</v>
      </c>
      <c r="N168" t="s">
        <v>13</v>
      </c>
      <c r="O168" t="s">
        <v>23</v>
      </c>
      <c r="P168" t="s">
        <v>336</v>
      </c>
      <c r="Q168" s="4">
        <v>26000</v>
      </c>
      <c r="R168">
        <v>5</v>
      </c>
      <c r="S168" s="4">
        <f>Table3[[#This Row],[Harga]]*Table3[[#This Row],[Quantity]]</f>
        <v>130000</v>
      </c>
      <c r="T168">
        <v>0.2</v>
      </c>
      <c r="U168" s="4">
        <f>Table3[[#This Row],[Discount]]*Table3[[#This Row],[Revenue]]</f>
        <v>26000</v>
      </c>
      <c r="V168" s="4">
        <f>Table3[[#This Row],[Revenue]]-Table3[[#This Row],[Total Discount]]</f>
        <v>104000</v>
      </c>
      <c r="W168" s="6"/>
      <c r="X168" s="5"/>
    </row>
    <row r="169" spans="1:24" x14ac:dyDescent="0.35">
      <c r="A169">
        <v>168</v>
      </c>
      <c r="B169" t="s">
        <v>9174</v>
      </c>
      <c r="C169" s="8">
        <v>41843</v>
      </c>
      <c r="D169" s="6">
        <v>2014</v>
      </c>
      <c r="E169" s="8" t="s">
        <v>3507</v>
      </c>
      <c r="F169" s="7">
        <v>23</v>
      </c>
      <c r="G169" t="s">
        <v>3457</v>
      </c>
      <c r="H169" t="s">
        <v>3554</v>
      </c>
      <c r="I169" t="s">
        <v>4139</v>
      </c>
      <c r="J169" t="s">
        <v>3449</v>
      </c>
      <c r="K169" t="s">
        <v>3666</v>
      </c>
      <c r="L169">
        <v>85705</v>
      </c>
      <c r="M169" t="s">
        <v>337</v>
      </c>
      <c r="N169" t="s">
        <v>13</v>
      </c>
      <c r="O169" t="s">
        <v>26</v>
      </c>
      <c r="P169" t="s">
        <v>338</v>
      </c>
      <c r="Q169" s="4">
        <v>9000</v>
      </c>
      <c r="R169">
        <v>5</v>
      </c>
      <c r="S169" s="4">
        <f>Table3[[#This Row],[Harga]]*Table3[[#This Row],[Quantity]]</f>
        <v>45000</v>
      </c>
      <c r="T169">
        <v>0.7</v>
      </c>
      <c r="U169" s="4">
        <f>Table3[[#This Row],[Discount]]*Table3[[#This Row],[Revenue]]</f>
        <v>31499.999999999996</v>
      </c>
      <c r="V169" s="4">
        <f>Table3[[#This Row],[Revenue]]-Table3[[#This Row],[Total Discount]]</f>
        <v>13500.000000000004</v>
      </c>
      <c r="W169" s="6"/>
      <c r="X169" s="5"/>
    </row>
    <row r="170" spans="1:24" x14ac:dyDescent="0.35">
      <c r="A170">
        <v>169</v>
      </c>
      <c r="B170" t="s">
        <v>9173</v>
      </c>
      <c r="C170" s="8">
        <v>42641</v>
      </c>
      <c r="D170" s="6">
        <v>2016</v>
      </c>
      <c r="E170" s="8" t="s">
        <v>3472</v>
      </c>
      <c r="F170" s="7">
        <v>28</v>
      </c>
      <c r="G170" t="s">
        <v>3457</v>
      </c>
      <c r="H170" t="s">
        <v>3462</v>
      </c>
      <c r="I170" t="s">
        <v>4320</v>
      </c>
      <c r="J170" t="s">
        <v>3466</v>
      </c>
      <c r="K170" t="s">
        <v>3460</v>
      </c>
      <c r="L170">
        <v>62301</v>
      </c>
      <c r="M170" t="s">
        <v>339</v>
      </c>
      <c r="N170" t="s">
        <v>13</v>
      </c>
      <c r="O170" t="s">
        <v>23</v>
      </c>
      <c r="P170" t="s">
        <v>340</v>
      </c>
      <c r="Q170" s="4">
        <v>100000</v>
      </c>
      <c r="R170">
        <v>4</v>
      </c>
      <c r="S170" s="4">
        <f>Table3[[#This Row],[Harga]]*Table3[[#This Row],[Quantity]]</f>
        <v>400000</v>
      </c>
      <c r="T170">
        <v>0.2</v>
      </c>
      <c r="U170" s="4">
        <f>Table3[[#This Row],[Discount]]*Table3[[#This Row],[Revenue]]</f>
        <v>80000</v>
      </c>
      <c r="V170" s="4">
        <f>Table3[[#This Row],[Revenue]]-Table3[[#This Row],[Total Discount]]</f>
        <v>320000</v>
      </c>
      <c r="W170" s="6"/>
      <c r="X170" s="5"/>
    </row>
    <row r="171" spans="1:24" x14ac:dyDescent="0.35">
      <c r="A171">
        <v>170</v>
      </c>
      <c r="B171" t="s">
        <v>9172</v>
      </c>
      <c r="C171" s="8">
        <v>42974</v>
      </c>
      <c r="D171" s="6">
        <v>2017</v>
      </c>
      <c r="E171" s="8" t="s">
        <v>3481</v>
      </c>
      <c r="F171" s="7">
        <v>27</v>
      </c>
      <c r="G171" t="s">
        <v>3457</v>
      </c>
      <c r="H171" t="s">
        <v>3451</v>
      </c>
      <c r="I171" t="s">
        <v>5792</v>
      </c>
      <c r="J171" t="s">
        <v>3466</v>
      </c>
      <c r="K171" t="s">
        <v>3714</v>
      </c>
      <c r="L171">
        <v>2038</v>
      </c>
      <c r="M171" t="s">
        <v>341</v>
      </c>
      <c r="N171" t="s">
        <v>9</v>
      </c>
      <c r="O171" t="s">
        <v>17</v>
      </c>
      <c r="P171" t="s">
        <v>342</v>
      </c>
      <c r="Q171" s="4">
        <v>1489000</v>
      </c>
      <c r="R171">
        <v>7</v>
      </c>
      <c r="S171" s="4">
        <f>Table3[[#This Row],[Harga]]*Table3[[#This Row],[Quantity]]</f>
        <v>10423000</v>
      </c>
      <c r="T171">
        <v>0.3</v>
      </c>
      <c r="U171" s="4">
        <f>Table3[[#This Row],[Discount]]*Table3[[#This Row],[Revenue]]</f>
        <v>3126900</v>
      </c>
      <c r="V171" s="4">
        <f>Table3[[#This Row],[Revenue]]-Table3[[#This Row],[Total Discount]]</f>
        <v>7296100</v>
      </c>
      <c r="W171" s="6"/>
      <c r="X171" s="5"/>
    </row>
    <row r="172" spans="1:24" x14ac:dyDescent="0.35">
      <c r="A172">
        <v>171</v>
      </c>
      <c r="B172" t="s">
        <v>9171</v>
      </c>
      <c r="C172" s="8">
        <v>42122</v>
      </c>
      <c r="D172" s="6">
        <v>2015</v>
      </c>
      <c r="E172" s="8" t="s">
        <v>3529</v>
      </c>
      <c r="F172" s="7">
        <v>28</v>
      </c>
      <c r="G172" t="s">
        <v>3485</v>
      </c>
      <c r="H172" t="s">
        <v>3451</v>
      </c>
      <c r="I172" t="s">
        <v>6165</v>
      </c>
      <c r="J172" t="s">
        <v>3449</v>
      </c>
      <c r="K172" t="s">
        <v>3670</v>
      </c>
      <c r="L172">
        <v>77095</v>
      </c>
      <c r="M172" t="s">
        <v>343</v>
      </c>
      <c r="N172" t="s">
        <v>13</v>
      </c>
      <c r="O172" t="s">
        <v>29</v>
      </c>
      <c r="P172" t="s">
        <v>344</v>
      </c>
      <c r="Q172" s="4">
        <v>9000</v>
      </c>
      <c r="R172">
        <v>3</v>
      </c>
      <c r="S172" s="4">
        <f>Table3[[#This Row],[Harga]]*Table3[[#This Row],[Quantity]]</f>
        <v>27000</v>
      </c>
      <c r="T172">
        <v>0.8</v>
      </c>
      <c r="U172" s="4">
        <f>Table3[[#This Row],[Discount]]*Table3[[#This Row],[Revenue]]</f>
        <v>21600</v>
      </c>
      <c r="V172" s="4">
        <f>Table3[[#This Row],[Revenue]]-Table3[[#This Row],[Total Discount]]</f>
        <v>5400</v>
      </c>
      <c r="W172" s="6"/>
      <c r="X172" s="5"/>
    </row>
    <row r="173" spans="1:24" x14ac:dyDescent="0.35">
      <c r="A173">
        <v>172</v>
      </c>
      <c r="B173" t="s">
        <v>9170</v>
      </c>
      <c r="C173" s="8">
        <v>42671</v>
      </c>
      <c r="D173" s="6">
        <v>2016</v>
      </c>
      <c r="E173" s="8" t="s">
        <v>3517</v>
      </c>
      <c r="F173" s="7">
        <v>28</v>
      </c>
      <c r="G173" t="s">
        <v>3452</v>
      </c>
      <c r="H173" t="s">
        <v>3462</v>
      </c>
      <c r="I173" t="s">
        <v>4823</v>
      </c>
      <c r="J173" t="s">
        <v>3466</v>
      </c>
      <c r="K173" t="s">
        <v>3448</v>
      </c>
      <c r="L173">
        <v>94109</v>
      </c>
      <c r="M173" t="s">
        <v>345</v>
      </c>
      <c r="N173" t="s">
        <v>13</v>
      </c>
      <c r="O173" t="s">
        <v>23</v>
      </c>
      <c r="P173" t="s">
        <v>346</v>
      </c>
      <c r="Q173" s="4">
        <v>51000</v>
      </c>
      <c r="R173">
        <v>7</v>
      </c>
      <c r="S173" s="4">
        <f>Table3[[#This Row],[Harga]]*Table3[[#This Row],[Quantity]]</f>
        <v>357000</v>
      </c>
      <c r="T173">
        <v>0</v>
      </c>
      <c r="U173" s="4">
        <f>Table3[[#This Row],[Discount]]*Table3[[#This Row],[Revenue]]</f>
        <v>0</v>
      </c>
      <c r="V173" s="4">
        <f>Table3[[#This Row],[Revenue]]-Table3[[#This Row],[Total Discount]]</f>
        <v>357000</v>
      </c>
      <c r="W173" s="6"/>
      <c r="X173" s="5"/>
    </row>
    <row r="174" spans="1:24" x14ac:dyDescent="0.35">
      <c r="A174">
        <v>173</v>
      </c>
      <c r="B174" t="s">
        <v>9169</v>
      </c>
      <c r="C174" s="8">
        <v>42181</v>
      </c>
      <c r="D174" s="6">
        <v>2015</v>
      </c>
      <c r="E174" s="8" t="s">
        <v>3497</v>
      </c>
      <c r="F174" s="7">
        <v>26</v>
      </c>
      <c r="G174" t="s">
        <v>3457</v>
      </c>
      <c r="H174" t="s">
        <v>3451</v>
      </c>
      <c r="I174" t="s">
        <v>4752</v>
      </c>
      <c r="J174" t="s">
        <v>3466</v>
      </c>
      <c r="K174" t="s">
        <v>3666</v>
      </c>
      <c r="L174">
        <v>48180</v>
      </c>
      <c r="M174" t="s">
        <v>347</v>
      </c>
      <c r="N174" t="s">
        <v>51</v>
      </c>
      <c r="O174" t="s">
        <v>64</v>
      </c>
      <c r="P174" t="s">
        <v>348</v>
      </c>
      <c r="Q174" s="4">
        <v>42000</v>
      </c>
      <c r="R174">
        <v>2</v>
      </c>
      <c r="S174" s="4">
        <f>Table3[[#This Row],[Harga]]*Table3[[#This Row],[Quantity]]</f>
        <v>84000</v>
      </c>
      <c r="T174">
        <v>0</v>
      </c>
      <c r="U174" s="4">
        <f>Table3[[#This Row],[Discount]]*Table3[[#This Row],[Revenue]]</f>
        <v>0</v>
      </c>
      <c r="V174" s="4">
        <f>Table3[[#This Row],[Revenue]]-Table3[[#This Row],[Total Discount]]</f>
        <v>84000</v>
      </c>
      <c r="W174" s="6"/>
      <c r="X174" s="5"/>
    </row>
    <row r="175" spans="1:24" x14ac:dyDescent="0.35">
      <c r="A175">
        <v>174</v>
      </c>
      <c r="B175" t="s">
        <v>9168</v>
      </c>
      <c r="C175" s="8">
        <v>42335</v>
      </c>
      <c r="D175" s="6">
        <v>2015</v>
      </c>
      <c r="E175" s="8" t="s">
        <v>3468</v>
      </c>
      <c r="F175" s="7">
        <v>27</v>
      </c>
      <c r="G175" t="s">
        <v>3496</v>
      </c>
      <c r="H175" t="s">
        <v>3451</v>
      </c>
      <c r="I175" t="s">
        <v>4564</v>
      </c>
      <c r="J175" t="s">
        <v>3449</v>
      </c>
      <c r="K175" t="s">
        <v>3513</v>
      </c>
      <c r="L175">
        <v>33024</v>
      </c>
      <c r="M175" t="s">
        <v>349</v>
      </c>
      <c r="N175" t="s">
        <v>9</v>
      </c>
      <c r="O175" t="s">
        <v>17</v>
      </c>
      <c r="P175" t="s">
        <v>350</v>
      </c>
      <c r="Q175" s="4">
        <v>376000</v>
      </c>
      <c r="R175">
        <v>3</v>
      </c>
      <c r="S175" s="4">
        <f>Table3[[#This Row],[Harga]]*Table3[[#This Row],[Quantity]]</f>
        <v>1128000</v>
      </c>
      <c r="T175">
        <v>0.45</v>
      </c>
      <c r="U175" s="4">
        <f>Table3[[#This Row],[Discount]]*Table3[[#This Row],[Revenue]]</f>
        <v>507600</v>
      </c>
      <c r="V175" s="4">
        <f>Table3[[#This Row],[Revenue]]-Table3[[#This Row],[Total Discount]]</f>
        <v>620400</v>
      </c>
      <c r="W175" s="6"/>
      <c r="X175" s="5"/>
    </row>
    <row r="176" spans="1:24" x14ac:dyDescent="0.35">
      <c r="A176">
        <v>175</v>
      </c>
      <c r="B176" t="s">
        <v>9167</v>
      </c>
      <c r="C176" s="8">
        <v>42341</v>
      </c>
      <c r="D176" s="6">
        <v>2015</v>
      </c>
      <c r="E176" s="8" t="s">
        <v>3490</v>
      </c>
      <c r="F176" s="7">
        <v>3</v>
      </c>
      <c r="G176" t="s">
        <v>3496</v>
      </c>
      <c r="H176" t="s">
        <v>3462</v>
      </c>
      <c r="I176" t="s">
        <v>5112</v>
      </c>
      <c r="J176" t="s">
        <v>3466</v>
      </c>
      <c r="K176" t="s">
        <v>3494</v>
      </c>
      <c r="L176">
        <v>19140</v>
      </c>
      <c r="M176" t="s">
        <v>351</v>
      </c>
      <c r="N176" t="s">
        <v>51</v>
      </c>
      <c r="O176" t="s">
        <v>254</v>
      </c>
      <c r="P176" t="s">
        <v>352</v>
      </c>
      <c r="Q176" s="4">
        <v>483000</v>
      </c>
      <c r="R176">
        <v>4</v>
      </c>
      <c r="S176" s="4">
        <f>Table3[[#This Row],[Harga]]*Table3[[#This Row],[Quantity]]</f>
        <v>1932000</v>
      </c>
      <c r="T176">
        <v>0.7</v>
      </c>
      <c r="U176" s="4">
        <f>Table3[[#This Row],[Discount]]*Table3[[#This Row],[Revenue]]</f>
        <v>1352400</v>
      </c>
      <c r="V176" s="4">
        <f>Table3[[#This Row],[Revenue]]-Table3[[#This Row],[Total Discount]]</f>
        <v>579600</v>
      </c>
      <c r="W176" s="6"/>
      <c r="X176" s="5"/>
    </row>
    <row r="177" spans="1:24" x14ac:dyDescent="0.35">
      <c r="A177">
        <v>176</v>
      </c>
      <c r="B177" t="s">
        <v>9166</v>
      </c>
      <c r="C177" s="8">
        <v>41967</v>
      </c>
      <c r="D177" s="6">
        <v>2014</v>
      </c>
      <c r="E177" s="8" t="s">
        <v>3468</v>
      </c>
      <c r="F177" s="7">
        <v>24</v>
      </c>
      <c r="G177" t="s">
        <v>3457</v>
      </c>
      <c r="H177" t="s">
        <v>3462</v>
      </c>
      <c r="I177" t="s">
        <v>6914</v>
      </c>
      <c r="J177" t="s">
        <v>3449</v>
      </c>
      <c r="K177" t="s">
        <v>3714</v>
      </c>
      <c r="L177">
        <v>45231</v>
      </c>
      <c r="M177" t="s">
        <v>353</v>
      </c>
      <c r="N177" t="s">
        <v>13</v>
      </c>
      <c r="O177" t="s">
        <v>37</v>
      </c>
      <c r="P177" t="s">
        <v>354</v>
      </c>
      <c r="Q177" s="4">
        <v>3000</v>
      </c>
      <c r="R177">
        <v>1</v>
      </c>
      <c r="S177" s="4">
        <f>Table3[[#This Row],[Harga]]*Table3[[#This Row],[Quantity]]</f>
        <v>3000</v>
      </c>
      <c r="T177">
        <v>0.2</v>
      </c>
      <c r="U177" s="4">
        <f>Table3[[#This Row],[Discount]]*Table3[[#This Row],[Revenue]]</f>
        <v>600</v>
      </c>
      <c r="V177" s="4">
        <f>Table3[[#This Row],[Revenue]]-Table3[[#This Row],[Total Discount]]</f>
        <v>2400</v>
      </c>
      <c r="W177" s="6"/>
      <c r="X177" s="5"/>
    </row>
    <row r="178" spans="1:24" x14ac:dyDescent="0.35">
      <c r="A178">
        <v>177</v>
      </c>
      <c r="B178" t="s">
        <v>9165</v>
      </c>
      <c r="C178" s="8">
        <v>43080</v>
      </c>
      <c r="D178" s="6">
        <v>2017</v>
      </c>
      <c r="E178" s="8" t="s">
        <v>3490</v>
      </c>
      <c r="F178" s="7">
        <v>11</v>
      </c>
      <c r="G178" t="s">
        <v>3457</v>
      </c>
      <c r="H178" t="s">
        <v>3462</v>
      </c>
      <c r="I178" t="s">
        <v>5093</v>
      </c>
      <c r="J178" t="s">
        <v>3449</v>
      </c>
      <c r="K178" t="s">
        <v>3600</v>
      </c>
      <c r="L178">
        <v>10009</v>
      </c>
      <c r="M178" t="s">
        <v>355</v>
      </c>
      <c r="N178" t="s">
        <v>13</v>
      </c>
      <c r="O178" t="s">
        <v>26</v>
      </c>
      <c r="P178" t="s">
        <v>356</v>
      </c>
      <c r="Q178" s="4">
        <v>24000</v>
      </c>
      <c r="R178">
        <v>4</v>
      </c>
      <c r="S178" s="4">
        <f>Table3[[#This Row],[Harga]]*Table3[[#This Row],[Quantity]]</f>
        <v>96000</v>
      </c>
      <c r="T178">
        <v>0.2</v>
      </c>
      <c r="U178" s="4">
        <f>Table3[[#This Row],[Discount]]*Table3[[#This Row],[Revenue]]</f>
        <v>19200</v>
      </c>
      <c r="V178" s="4">
        <f>Table3[[#This Row],[Revenue]]-Table3[[#This Row],[Total Discount]]</f>
        <v>76800</v>
      </c>
      <c r="W178" s="6"/>
      <c r="X178" s="5"/>
    </row>
    <row r="179" spans="1:24" x14ac:dyDescent="0.35">
      <c r="A179">
        <v>178</v>
      </c>
      <c r="B179" t="s">
        <v>9164</v>
      </c>
      <c r="C179" s="8">
        <v>41903</v>
      </c>
      <c r="D179" s="6">
        <v>2014</v>
      </c>
      <c r="E179" s="8" t="s">
        <v>3472</v>
      </c>
      <c r="F179" s="7">
        <v>21</v>
      </c>
      <c r="G179" t="s">
        <v>3538</v>
      </c>
      <c r="H179" t="s">
        <v>3451</v>
      </c>
      <c r="I179" t="s">
        <v>4426</v>
      </c>
      <c r="J179" t="s">
        <v>3449</v>
      </c>
      <c r="K179" t="s">
        <v>3695</v>
      </c>
      <c r="L179">
        <v>98198</v>
      </c>
      <c r="M179" t="s">
        <v>357</v>
      </c>
      <c r="N179" t="s">
        <v>51</v>
      </c>
      <c r="O179" t="s">
        <v>52</v>
      </c>
      <c r="P179" t="s">
        <v>358</v>
      </c>
      <c r="Q179" s="4">
        <v>247000</v>
      </c>
      <c r="R179">
        <v>2</v>
      </c>
      <c r="S179" s="4">
        <f>Table3[[#This Row],[Harga]]*Table3[[#This Row],[Quantity]]</f>
        <v>494000</v>
      </c>
      <c r="T179">
        <v>0.2</v>
      </c>
      <c r="U179" s="4">
        <f>Table3[[#This Row],[Discount]]*Table3[[#This Row],[Revenue]]</f>
        <v>98800</v>
      </c>
      <c r="V179" s="4">
        <f>Table3[[#This Row],[Revenue]]-Table3[[#This Row],[Total Discount]]</f>
        <v>395200</v>
      </c>
      <c r="W179" s="6"/>
      <c r="X179" s="5"/>
    </row>
    <row r="180" spans="1:24" x14ac:dyDescent="0.35">
      <c r="A180">
        <v>179</v>
      </c>
      <c r="B180" t="s">
        <v>9163</v>
      </c>
      <c r="C180" s="8">
        <v>41797</v>
      </c>
      <c r="D180" s="6">
        <v>2014</v>
      </c>
      <c r="E180" s="8" t="s">
        <v>3497</v>
      </c>
      <c r="F180" s="7">
        <v>7</v>
      </c>
      <c r="G180" t="s">
        <v>3452</v>
      </c>
      <c r="H180" t="s">
        <v>3462</v>
      </c>
      <c r="I180" t="s">
        <v>4574</v>
      </c>
      <c r="J180" t="s">
        <v>3466</v>
      </c>
      <c r="K180" t="s">
        <v>3470</v>
      </c>
      <c r="L180">
        <v>61604</v>
      </c>
      <c r="M180" t="s">
        <v>359</v>
      </c>
      <c r="N180" t="s">
        <v>13</v>
      </c>
      <c r="O180" t="s">
        <v>26</v>
      </c>
      <c r="P180" t="s">
        <v>360</v>
      </c>
      <c r="Q180" s="4">
        <v>13000</v>
      </c>
      <c r="R180">
        <v>3</v>
      </c>
      <c r="S180" s="4">
        <f>Table3[[#This Row],[Harga]]*Table3[[#This Row],[Quantity]]</f>
        <v>39000</v>
      </c>
      <c r="T180">
        <v>0.8</v>
      </c>
      <c r="U180" s="4">
        <f>Table3[[#This Row],[Discount]]*Table3[[#This Row],[Revenue]]</f>
        <v>31200</v>
      </c>
      <c r="V180" s="4">
        <f>Table3[[#This Row],[Revenue]]-Table3[[#This Row],[Total Discount]]</f>
        <v>7800</v>
      </c>
      <c r="W180" s="6"/>
      <c r="X180" s="5"/>
    </row>
    <row r="181" spans="1:24" x14ac:dyDescent="0.35">
      <c r="A181">
        <v>180</v>
      </c>
      <c r="B181" t="s">
        <v>9162</v>
      </c>
      <c r="C181" s="8">
        <v>42916</v>
      </c>
      <c r="D181" s="6">
        <v>2017</v>
      </c>
      <c r="E181" s="8" t="s">
        <v>3497</v>
      </c>
      <c r="F181" s="7">
        <v>30</v>
      </c>
      <c r="G181" t="s">
        <v>3457</v>
      </c>
      <c r="H181" t="s">
        <v>3462</v>
      </c>
      <c r="I181" t="s">
        <v>6496</v>
      </c>
      <c r="J181" t="s">
        <v>3488</v>
      </c>
      <c r="K181" t="s">
        <v>3474</v>
      </c>
      <c r="L181">
        <v>89115</v>
      </c>
      <c r="M181" t="s">
        <v>361</v>
      </c>
      <c r="N181" t="s">
        <v>13</v>
      </c>
      <c r="O181" t="s">
        <v>26</v>
      </c>
      <c r="P181" t="s">
        <v>362</v>
      </c>
      <c r="Q181" s="4">
        <v>76000</v>
      </c>
      <c r="R181">
        <v>3</v>
      </c>
      <c r="S181" s="4">
        <f>Table3[[#This Row],[Harga]]*Table3[[#This Row],[Quantity]]</f>
        <v>228000</v>
      </c>
      <c r="T181">
        <v>0.2</v>
      </c>
      <c r="U181" s="4">
        <f>Table3[[#This Row],[Discount]]*Table3[[#This Row],[Revenue]]</f>
        <v>45600</v>
      </c>
      <c r="V181" s="4">
        <f>Table3[[#This Row],[Revenue]]-Table3[[#This Row],[Total Discount]]</f>
        <v>182400</v>
      </c>
      <c r="W181" s="6"/>
      <c r="X181" s="5"/>
    </row>
    <row r="182" spans="1:24" x14ac:dyDescent="0.35">
      <c r="A182">
        <v>181</v>
      </c>
      <c r="B182" t="s">
        <v>9161</v>
      </c>
      <c r="C182" s="8">
        <v>43025</v>
      </c>
      <c r="D182" s="6">
        <v>2017</v>
      </c>
      <c r="E182" s="8" t="s">
        <v>3517</v>
      </c>
      <c r="F182" s="7">
        <v>17</v>
      </c>
      <c r="G182" t="s">
        <v>3452</v>
      </c>
      <c r="H182" t="s">
        <v>3451</v>
      </c>
      <c r="I182" t="s">
        <v>4473</v>
      </c>
      <c r="J182" t="s">
        <v>3466</v>
      </c>
      <c r="K182" t="s">
        <v>3714</v>
      </c>
      <c r="L182">
        <v>2886</v>
      </c>
      <c r="M182" t="s">
        <v>363</v>
      </c>
      <c r="N182" t="s">
        <v>13</v>
      </c>
      <c r="O182" t="s">
        <v>32</v>
      </c>
      <c r="P182" t="s">
        <v>364</v>
      </c>
      <c r="Q182" s="4">
        <v>50000</v>
      </c>
      <c r="R182">
        <v>2</v>
      </c>
      <c r="S182" s="4">
        <f>Table3[[#This Row],[Harga]]*Table3[[#This Row],[Quantity]]</f>
        <v>100000</v>
      </c>
      <c r="T182">
        <v>0</v>
      </c>
      <c r="U182" s="4">
        <f>Table3[[#This Row],[Discount]]*Table3[[#This Row],[Revenue]]</f>
        <v>0</v>
      </c>
      <c r="V182" s="4">
        <f>Table3[[#This Row],[Revenue]]-Table3[[#This Row],[Total Discount]]</f>
        <v>100000</v>
      </c>
      <c r="W182" s="6"/>
      <c r="X182" s="5"/>
    </row>
    <row r="183" spans="1:24" x14ac:dyDescent="0.35">
      <c r="A183">
        <v>182</v>
      </c>
      <c r="B183" t="s">
        <v>9160</v>
      </c>
      <c r="C183" s="8">
        <v>42308</v>
      </c>
      <c r="D183" s="6">
        <v>2015</v>
      </c>
      <c r="E183" s="8" t="s">
        <v>3517</v>
      </c>
      <c r="F183" s="7">
        <v>31</v>
      </c>
      <c r="G183" t="s">
        <v>3452</v>
      </c>
      <c r="H183" t="s">
        <v>3451</v>
      </c>
      <c r="I183" t="s">
        <v>3829</v>
      </c>
      <c r="J183" t="s">
        <v>3488</v>
      </c>
      <c r="K183" t="s">
        <v>3513</v>
      </c>
      <c r="L183">
        <v>49201</v>
      </c>
      <c r="M183" t="s">
        <v>365</v>
      </c>
      <c r="N183" t="s">
        <v>13</v>
      </c>
      <c r="O183" t="s">
        <v>366</v>
      </c>
      <c r="P183" t="s">
        <v>367</v>
      </c>
      <c r="Q183" s="4">
        <v>71000</v>
      </c>
      <c r="R183">
        <v>4</v>
      </c>
      <c r="S183" s="4">
        <f>Table3[[#This Row],[Harga]]*Table3[[#This Row],[Quantity]]</f>
        <v>284000</v>
      </c>
      <c r="T183">
        <v>0</v>
      </c>
      <c r="U183" s="4">
        <f>Table3[[#This Row],[Discount]]*Table3[[#This Row],[Revenue]]</f>
        <v>0</v>
      </c>
      <c r="V183" s="4">
        <f>Table3[[#This Row],[Revenue]]-Table3[[#This Row],[Total Discount]]</f>
        <v>284000</v>
      </c>
      <c r="W183" s="6"/>
      <c r="X183" s="5"/>
    </row>
    <row r="184" spans="1:24" x14ac:dyDescent="0.35">
      <c r="A184">
        <v>183</v>
      </c>
      <c r="B184" t="s">
        <v>9159</v>
      </c>
      <c r="C184" s="8">
        <v>42621</v>
      </c>
      <c r="D184" s="6">
        <v>2016</v>
      </c>
      <c r="E184" s="8" t="s">
        <v>3472</v>
      </c>
      <c r="F184" s="7">
        <v>8</v>
      </c>
      <c r="G184" t="s">
        <v>3452</v>
      </c>
      <c r="H184" t="s">
        <v>3451</v>
      </c>
      <c r="I184" t="s">
        <v>5054</v>
      </c>
      <c r="J184" t="s">
        <v>3449</v>
      </c>
      <c r="K184" t="s">
        <v>3605</v>
      </c>
      <c r="L184">
        <v>77036</v>
      </c>
      <c r="M184" t="s">
        <v>368</v>
      </c>
      <c r="N184" t="s">
        <v>13</v>
      </c>
      <c r="O184" t="s">
        <v>32</v>
      </c>
      <c r="P184" t="s">
        <v>369</v>
      </c>
      <c r="Q184" s="4">
        <v>36000</v>
      </c>
      <c r="R184">
        <v>3</v>
      </c>
      <c r="S184" s="4">
        <f>Table3[[#This Row],[Harga]]*Table3[[#This Row],[Quantity]]</f>
        <v>108000</v>
      </c>
      <c r="T184">
        <v>0.2</v>
      </c>
      <c r="U184" s="4">
        <f>Table3[[#This Row],[Discount]]*Table3[[#This Row],[Revenue]]</f>
        <v>21600</v>
      </c>
      <c r="V184" s="4">
        <f>Table3[[#This Row],[Revenue]]-Table3[[#This Row],[Total Discount]]</f>
        <v>86400</v>
      </c>
      <c r="W184" s="6"/>
      <c r="X184" s="5"/>
    </row>
    <row r="185" spans="1:24" x14ac:dyDescent="0.35">
      <c r="A185">
        <v>184</v>
      </c>
      <c r="B185" t="s">
        <v>9158</v>
      </c>
      <c r="C185" s="8">
        <v>41997</v>
      </c>
      <c r="D185" s="6">
        <v>2014</v>
      </c>
      <c r="E185" s="8" t="s">
        <v>3490</v>
      </c>
      <c r="F185" s="7">
        <v>24</v>
      </c>
      <c r="G185" t="s">
        <v>3485</v>
      </c>
      <c r="H185" t="s">
        <v>3462</v>
      </c>
      <c r="I185" t="s">
        <v>3689</v>
      </c>
      <c r="J185" t="s">
        <v>3449</v>
      </c>
      <c r="K185" t="s">
        <v>3595</v>
      </c>
      <c r="L185">
        <v>33180</v>
      </c>
      <c r="M185" t="s">
        <v>370</v>
      </c>
      <c r="N185" t="s">
        <v>13</v>
      </c>
      <c r="O185" t="s">
        <v>23</v>
      </c>
      <c r="P185" t="s">
        <v>371</v>
      </c>
      <c r="Q185" s="4">
        <v>10000</v>
      </c>
      <c r="R185">
        <v>2</v>
      </c>
      <c r="S185" s="4">
        <f>Table3[[#This Row],[Harga]]*Table3[[#This Row],[Quantity]]</f>
        <v>20000</v>
      </c>
      <c r="T185">
        <v>0.2</v>
      </c>
      <c r="U185" s="4">
        <f>Table3[[#This Row],[Discount]]*Table3[[#This Row],[Revenue]]</f>
        <v>4000</v>
      </c>
      <c r="V185" s="4">
        <f>Table3[[#This Row],[Revenue]]-Table3[[#This Row],[Total Discount]]</f>
        <v>16000</v>
      </c>
      <c r="W185" s="6"/>
      <c r="X185" s="5"/>
    </row>
    <row r="186" spans="1:24" x14ac:dyDescent="0.35">
      <c r="A186">
        <v>185</v>
      </c>
      <c r="B186" t="s">
        <v>9157</v>
      </c>
      <c r="C186" s="8">
        <v>41745</v>
      </c>
      <c r="D186" s="6">
        <v>2014</v>
      </c>
      <c r="E186" s="8" t="s">
        <v>3529</v>
      </c>
      <c r="F186" s="7">
        <v>16</v>
      </c>
      <c r="G186" t="s">
        <v>3485</v>
      </c>
      <c r="H186" t="s">
        <v>3451</v>
      </c>
      <c r="I186" t="s">
        <v>4344</v>
      </c>
      <c r="J186" t="s">
        <v>3466</v>
      </c>
      <c r="K186" t="s">
        <v>3655</v>
      </c>
      <c r="L186">
        <v>28403</v>
      </c>
      <c r="M186" t="s">
        <v>372</v>
      </c>
      <c r="N186" t="s">
        <v>13</v>
      </c>
      <c r="O186" t="s">
        <v>37</v>
      </c>
      <c r="P186" t="s">
        <v>373</v>
      </c>
      <c r="Q186" s="4">
        <v>40000</v>
      </c>
      <c r="R186">
        <v>6</v>
      </c>
      <c r="S186" s="4">
        <f>Table3[[#This Row],[Harga]]*Table3[[#This Row],[Quantity]]</f>
        <v>240000</v>
      </c>
      <c r="T186">
        <v>0.2</v>
      </c>
      <c r="U186" s="4">
        <f>Table3[[#This Row],[Discount]]*Table3[[#This Row],[Revenue]]</f>
        <v>48000</v>
      </c>
      <c r="V186" s="4">
        <f>Table3[[#This Row],[Revenue]]-Table3[[#This Row],[Total Discount]]</f>
        <v>192000</v>
      </c>
      <c r="W186" s="6"/>
      <c r="X186" s="5"/>
    </row>
    <row r="187" spans="1:24" x14ac:dyDescent="0.35">
      <c r="A187">
        <v>186</v>
      </c>
      <c r="B187" t="s">
        <v>9156</v>
      </c>
      <c r="C187" s="8">
        <v>43093</v>
      </c>
      <c r="D187" s="6">
        <v>2017</v>
      </c>
      <c r="E187" s="8" t="s">
        <v>3490</v>
      </c>
      <c r="F187" s="7">
        <v>24</v>
      </c>
      <c r="G187" t="s">
        <v>3452</v>
      </c>
      <c r="H187" t="s">
        <v>3554</v>
      </c>
      <c r="I187" t="s">
        <v>3612</v>
      </c>
      <c r="J187" t="s">
        <v>3449</v>
      </c>
      <c r="K187" t="s">
        <v>3492</v>
      </c>
      <c r="L187">
        <v>10024</v>
      </c>
      <c r="M187" t="s">
        <v>374</v>
      </c>
      <c r="N187" t="s">
        <v>13</v>
      </c>
      <c r="O187" t="s">
        <v>29</v>
      </c>
      <c r="P187" t="s">
        <v>375</v>
      </c>
      <c r="Q187" s="4">
        <v>36000</v>
      </c>
      <c r="R187">
        <v>3</v>
      </c>
      <c r="S187" s="4">
        <f>Table3[[#This Row],[Harga]]*Table3[[#This Row],[Quantity]]</f>
        <v>108000</v>
      </c>
      <c r="T187">
        <v>0</v>
      </c>
      <c r="U187" s="4">
        <f>Table3[[#This Row],[Discount]]*Table3[[#This Row],[Revenue]]</f>
        <v>0</v>
      </c>
      <c r="V187" s="4">
        <f>Table3[[#This Row],[Revenue]]-Table3[[#This Row],[Total Discount]]</f>
        <v>108000</v>
      </c>
      <c r="W187" s="6"/>
      <c r="X187" s="5"/>
    </row>
    <row r="188" spans="1:24" x14ac:dyDescent="0.35">
      <c r="A188">
        <v>187</v>
      </c>
      <c r="B188" t="s">
        <v>9155</v>
      </c>
      <c r="C188" s="8">
        <v>43077</v>
      </c>
      <c r="D188" s="6">
        <v>2017</v>
      </c>
      <c r="E188" s="8" t="s">
        <v>3490</v>
      </c>
      <c r="F188" s="7">
        <v>8</v>
      </c>
      <c r="G188" t="s">
        <v>3452</v>
      </c>
      <c r="H188" t="s">
        <v>3451</v>
      </c>
      <c r="I188" t="s">
        <v>3549</v>
      </c>
      <c r="J188" t="s">
        <v>3449</v>
      </c>
      <c r="K188" t="s">
        <v>3666</v>
      </c>
      <c r="L188">
        <v>94110</v>
      </c>
      <c r="M188" t="s">
        <v>376</v>
      </c>
      <c r="N188" t="s">
        <v>51</v>
      </c>
      <c r="O188" t="s">
        <v>64</v>
      </c>
      <c r="P188" t="s">
        <v>377</v>
      </c>
      <c r="Q188" s="4">
        <v>180000</v>
      </c>
      <c r="R188">
        <v>5</v>
      </c>
      <c r="S188" s="4">
        <f>Table3[[#This Row],[Harga]]*Table3[[#This Row],[Quantity]]</f>
        <v>900000</v>
      </c>
      <c r="T188">
        <v>0</v>
      </c>
      <c r="U188" s="4">
        <f>Table3[[#This Row],[Discount]]*Table3[[#This Row],[Revenue]]</f>
        <v>0</v>
      </c>
      <c r="V188" s="4">
        <f>Table3[[#This Row],[Revenue]]-Table3[[#This Row],[Total Discount]]</f>
        <v>900000</v>
      </c>
      <c r="W188" s="6"/>
      <c r="X188" s="5"/>
    </row>
    <row r="189" spans="1:24" x14ac:dyDescent="0.35">
      <c r="A189">
        <v>188</v>
      </c>
      <c r="B189" t="s">
        <v>9154</v>
      </c>
      <c r="C189" s="8">
        <v>43042</v>
      </c>
      <c r="D189" s="6">
        <v>2017</v>
      </c>
      <c r="E189" s="8" t="s">
        <v>3468</v>
      </c>
      <c r="F189" s="7">
        <v>3</v>
      </c>
      <c r="G189" t="s">
        <v>3457</v>
      </c>
      <c r="H189" t="s">
        <v>3462</v>
      </c>
      <c r="I189" t="s">
        <v>4680</v>
      </c>
      <c r="J189" t="s">
        <v>3466</v>
      </c>
      <c r="K189" t="s">
        <v>3561</v>
      </c>
      <c r="L189">
        <v>98105</v>
      </c>
      <c r="M189" t="s">
        <v>378</v>
      </c>
      <c r="N189" t="s">
        <v>13</v>
      </c>
      <c r="O189" t="s">
        <v>23</v>
      </c>
      <c r="P189" t="s">
        <v>379</v>
      </c>
      <c r="Q189" s="4">
        <v>140000</v>
      </c>
      <c r="R189">
        <v>7</v>
      </c>
      <c r="S189" s="4">
        <f>Table3[[#This Row],[Harga]]*Table3[[#This Row],[Quantity]]</f>
        <v>980000</v>
      </c>
      <c r="T189">
        <v>0</v>
      </c>
      <c r="U189" s="4">
        <f>Table3[[#This Row],[Discount]]*Table3[[#This Row],[Revenue]]</f>
        <v>0</v>
      </c>
      <c r="V189" s="4">
        <f>Table3[[#This Row],[Revenue]]-Table3[[#This Row],[Total Discount]]</f>
        <v>980000</v>
      </c>
      <c r="W189" s="6"/>
      <c r="X189" s="5"/>
    </row>
    <row r="190" spans="1:24" x14ac:dyDescent="0.35">
      <c r="A190">
        <v>189</v>
      </c>
      <c r="B190" t="s">
        <v>9153</v>
      </c>
      <c r="C190" s="8">
        <v>42910</v>
      </c>
      <c r="D190" s="6">
        <v>2017</v>
      </c>
      <c r="E190" s="8" t="s">
        <v>3497</v>
      </c>
      <c r="F190" s="7">
        <v>24</v>
      </c>
      <c r="G190" t="s">
        <v>3452</v>
      </c>
      <c r="H190" t="s">
        <v>3462</v>
      </c>
      <c r="I190" t="s">
        <v>3678</v>
      </c>
      <c r="J190" t="s">
        <v>3449</v>
      </c>
      <c r="K190" t="s">
        <v>3448</v>
      </c>
      <c r="L190">
        <v>92646</v>
      </c>
      <c r="M190" t="s">
        <v>380</v>
      </c>
      <c r="N190" t="s">
        <v>13</v>
      </c>
      <c r="O190" t="s">
        <v>37</v>
      </c>
      <c r="P190" t="s">
        <v>381</v>
      </c>
      <c r="Q190" s="4">
        <v>96000</v>
      </c>
      <c r="R190">
        <v>8</v>
      </c>
      <c r="S190" s="4">
        <f>Table3[[#This Row],[Harga]]*Table3[[#This Row],[Quantity]]</f>
        <v>768000</v>
      </c>
      <c r="T190">
        <v>0</v>
      </c>
      <c r="U190" s="4">
        <f>Table3[[#This Row],[Discount]]*Table3[[#This Row],[Revenue]]</f>
        <v>0</v>
      </c>
      <c r="V190" s="4">
        <f>Table3[[#This Row],[Revenue]]-Table3[[#This Row],[Total Discount]]</f>
        <v>768000</v>
      </c>
      <c r="W190" s="6"/>
      <c r="X190" s="5"/>
    </row>
    <row r="191" spans="1:24" x14ac:dyDescent="0.35">
      <c r="A191">
        <v>190</v>
      </c>
      <c r="B191" t="s">
        <v>9152</v>
      </c>
      <c r="C191" s="8">
        <v>42474</v>
      </c>
      <c r="D191" s="6">
        <v>2016</v>
      </c>
      <c r="E191" s="8" t="s">
        <v>3529</v>
      </c>
      <c r="F191" s="7">
        <v>14</v>
      </c>
      <c r="G191" t="s">
        <v>3485</v>
      </c>
      <c r="H191" t="s">
        <v>3532</v>
      </c>
      <c r="I191" t="s">
        <v>4259</v>
      </c>
      <c r="J191" t="s">
        <v>3449</v>
      </c>
      <c r="K191" t="s">
        <v>3465</v>
      </c>
      <c r="L191">
        <v>90004</v>
      </c>
      <c r="M191" t="s">
        <v>382</v>
      </c>
      <c r="N191" t="s">
        <v>9</v>
      </c>
      <c r="O191" t="s">
        <v>42</v>
      </c>
      <c r="P191" t="s">
        <v>383</v>
      </c>
      <c r="Q191" s="4">
        <v>384000</v>
      </c>
      <c r="R191">
        <v>5</v>
      </c>
      <c r="S191" s="4">
        <f>Table3[[#This Row],[Harga]]*Table3[[#This Row],[Quantity]]</f>
        <v>1920000</v>
      </c>
      <c r="T191">
        <v>0.2</v>
      </c>
      <c r="U191" s="4">
        <f>Table3[[#This Row],[Discount]]*Table3[[#This Row],[Revenue]]</f>
        <v>384000</v>
      </c>
      <c r="V191" s="4">
        <f>Table3[[#This Row],[Revenue]]-Table3[[#This Row],[Total Discount]]</f>
        <v>1536000</v>
      </c>
      <c r="W191" s="6"/>
      <c r="X191" s="5"/>
    </row>
    <row r="192" spans="1:24" x14ac:dyDescent="0.35">
      <c r="A192">
        <v>191</v>
      </c>
      <c r="B192" t="s">
        <v>9151</v>
      </c>
      <c r="C192" s="8">
        <v>43045</v>
      </c>
      <c r="D192" s="6">
        <v>2017</v>
      </c>
      <c r="E192" s="8" t="s">
        <v>3468</v>
      </c>
      <c r="F192" s="7">
        <v>6</v>
      </c>
      <c r="G192" t="s">
        <v>3485</v>
      </c>
      <c r="H192" t="s">
        <v>3451</v>
      </c>
      <c r="I192" t="s">
        <v>4761</v>
      </c>
      <c r="J192" t="s">
        <v>3466</v>
      </c>
      <c r="K192" t="s">
        <v>3483</v>
      </c>
      <c r="L192">
        <v>40475</v>
      </c>
      <c r="M192" t="s">
        <v>384</v>
      </c>
      <c r="N192" t="s">
        <v>13</v>
      </c>
      <c r="O192" t="s">
        <v>23</v>
      </c>
      <c r="P192" t="s">
        <v>385</v>
      </c>
      <c r="Q192" s="4">
        <v>6000</v>
      </c>
      <c r="R192">
        <v>1</v>
      </c>
      <c r="S192" s="4">
        <f>Table3[[#This Row],[Harga]]*Table3[[#This Row],[Quantity]]</f>
        <v>6000</v>
      </c>
      <c r="T192">
        <v>0</v>
      </c>
      <c r="U192" s="4">
        <f>Table3[[#This Row],[Discount]]*Table3[[#This Row],[Revenue]]</f>
        <v>0</v>
      </c>
      <c r="V192" s="4">
        <f>Table3[[#This Row],[Revenue]]-Table3[[#This Row],[Total Discount]]</f>
        <v>6000</v>
      </c>
      <c r="W192" s="6"/>
      <c r="X192" s="5"/>
    </row>
    <row r="193" spans="1:24" x14ac:dyDescent="0.35">
      <c r="A193">
        <v>192</v>
      </c>
      <c r="B193" t="s">
        <v>9150</v>
      </c>
      <c r="C193" s="8">
        <v>42798</v>
      </c>
      <c r="D193" s="6">
        <v>2017</v>
      </c>
      <c r="E193" s="8" t="s">
        <v>3511</v>
      </c>
      <c r="F193" s="7">
        <v>4</v>
      </c>
      <c r="G193" t="s">
        <v>3538</v>
      </c>
      <c r="H193" t="s">
        <v>3501</v>
      </c>
      <c r="I193" t="s">
        <v>4621</v>
      </c>
      <c r="J193" t="s">
        <v>3466</v>
      </c>
      <c r="K193" t="s">
        <v>3556</v>
      </c>
      <c r="L193">
        <v>90045</v>
      </c>
      <c r="M193" t="s">
        <v>386</v>
      </c>
      <c r="N193" t="s">
        <v>13</v>
      </c>
      <c r="O193" t="s">
        <v>37</v>
      </c>
      <c r="P193" t="s">
        <v>387</v>
      </c>
      <c r="Q193" s="4">
        <v>10000</v>
      </c>
      <c r="R193">
        <v>4</v>
      </c>
      <c r="S193" s="4">
        <f>Table3[[#This Row],[Harga]]*Table3[[#This Row],[Quantity]]</f>
        <v>40000</v>
      </c>
      <c r="T193">
        <v>0</v>
      </c>
      <c r="U193" s="4">
        <f>Table3[[#This Row],[Discount]]*Table3[[#This Row],[Revenue]]</f>
        <v>0</v>
      </c>
      <c r="V193" s="4">
        <f>Table3[[#This Row],[Revenue]]-Table3[[#This Row],[Total Discount]]</f>
        <v>40000</v>
      </c>
      <c r="W193" s="6"/>
      <c r="X193" s="5"/>
    </row>
    <row r="194" spans="1:24" x14ac:dyDescent="0.35">
      <c r="A194">
        <v>193</v>
      </c>
      <c r="B194" t="s">
        <v>9149</v>
      </c>
      <c r="C194" s="8">
        <v>41812</v>
      </c>
      <c r="D194" s="6">
        <v>2014</v>
      </c>
      <c r="E194" s="8" t="s">
        <v>3497</v>
      </c>
      <c r="F194" s="7">
        <v>22</v>
      </c>
      <c r="G194" t="s">
        <v>3457</v>
      </c>
      <c r="H194" t="s">
        <v>3462</v>
      </c>
      <c r="I194" t="s">
        <v>6534</v>
      </c>
      <c r="J194" t="s">
        <v>3449</v>
      </c>
      <c r="K194" t="s">
        <v>3605</v>
      </c>
      <c r="L194">
        <v>80027</v>
      </c>
      <c r="M194" t="s">
        <v>388</v>
      </c>
      <c r="N194" t="s">
        <v>51</v>
      </c>
      <c r="O194" t="s">
        <v>64</v>
      </c>
      <c r="P194" t="s">
        <v>389</v>
      </c>
      <c r="Q194" s="4">
        <v>197000</v>
      </c>
      <c r="R194">
        <v>6</v>
      </c>
      <c r="S194" s="4">
        <f>Table3[[#This Row],[Harga]]*Table3[[#This Row],[Quantity]]</f>
        <v>1182000</v>
      </c>
      <c r="T194">
        <v>0.2</v>
      </c>
      <c r="U194" s="4">
        <f>Table3[[#This Row],[Discount]]*Table3[[#This Row],[Revenue]]</f>
        <v>236400</v>
      </c>
      <c r="V194" s="4">
        <f>Table3[[#This Row],[Revenue]]-Table3[[#This Row],[Total Discount]]</f>
        <v>945600</v>
      </c>
      <c r="W194" s="6"/>
      <c r="X194" s="5"/>
    </row>
    <row r="195" spans="1:24" x14ac:dyDescent="0.35">
      <c r="A195">
        <v>194</v>
      </c>
      <c r="B195" t="s">
        <v>9148</v>
      </c>
      <c r="C195" s="8">
        <v>43027</v>
      </c>
      <c r="D195" s="6">
        <v>2017</v>
      </c>
      <c r="E195" s="8" t="s">
        <v>3517</v>
      </c>
      <c r="F195" s="7">
        <v>19</v>
      </c>
      <c r="G195" t="s">
        <v>3538</v>
      </c>
      <c r="H195" t="s">
        <v>3451</v>
      </c>
      <c r="I195" t="s">
        <v>4161</v>
      </c>
      <c r="J195" t="s">
        <v>3466</v>
      </c>
      <c r="K195" t="s">
        <v>3580</v>
      </c>
      <c r="L195">
        <v>1841</v>
      </c>
      <c r="M195" t="s">
        <v>390</v>
      </c>
      <c r="N195" t="s">
        <v>9</v>
      </c>
      <c r="O195" t="s">
        <v>20</v>
      </c>
      <c r="P195" t="s">
        <v>391</v>
      </c>
      <c r="Q195" s="4">
        <v>57000</v>
      </c>
      <c r="R195">
        <v>4</v>
      </c>
      <c r="S195" s="4">
        <f>Table3[[#This Row],[Harga]]*Table3[[#This Row],[Quantity]]</f>
        <v>228000</v>
      </c>
      <c r="T195">
        <v>0</v>
      </c>
      <c r="U195" s="4">
        <f>Table3[[#This Row],[Discount]]*Table3[[#This Row],[Revenue]]</f>
        <v>0</v>
      </c>
      <c r="V195" s="4">
        <f>Table3[[#This Row],[Revenue]]-Table3[[#This Row],[Total Discount]]</f>
        <v>228000</v>
      </c>
      <c r="W195" s="6"/>
      <c r="X195" s="5"/>
    </row>
    <row r="196" spans="1:24" x14ac:dyDescent="0.35">
      <c r="A196">
        <v>195</v>
      </c>
      <c r="B196" t="s">
        <v>9147</v>
      </c>
      <c r="C196" s="8">
        <v>42968</v>
      </c>
      <c r="D196" s="6">
        <v>2017</v>
      </c>
      <c r="E196" s="8" t="s">
        <v>3481</v>
      </c>
      <c r="F196" s="7">
        <v>21</v>
      </c>
      <c r="G196" t="s">
        <v>3457</v>
      </c>
      <c r="H196" t="s">
        <v>3451</v>
      </c>
      <c r="I196" t="s">
        <v>3649</v>
      </c>
      <c r="J196" t="s">
        <v>3449</v>
      </c>
      <c r="K196" t="s">
        <v>3523</v>
      </c>
      <c r="L196">
        <v>39212</v>
      </c>
      <c r="M196" t="s">
        <v>392</v>
      </c>
      <c r="N196" t="s">
        <v>9</v>
      </c>
      <c r="O196" t="s">
        <v>42</v>
      </c>
      <c r="P196" t="s">
        <v>393</v>
      </c>
      <c r="Q196" s="4">
        <v>867000</v>
      </c>
      <c r="R196">
        <v>4</v>
      </c>
      <c r="S196" s="4">
        <f>Table3[[#This Row],[Harga]]*Table3[[#This Row],[Quantity]]</f>
        <v>3468000</v>
      </c>
      <c r="T196">
        <v>0</v>
      </c>
      <c r="U196" s="4">
        <f>Table3[[#This Row],[Discount]]*Table3[[#This Row],[Revenue]]</f>
        <v>0</v>
      </c>
      <c r="V196" s="4">
        <f>Table3[[#This Row],[Revenue]]-Table3[[#This Row],[Total Discount]]</f>
        <v>3468000</v>
      </c>
      <c r="W196" s="6"/>
      <c r="X196" s="5"/>
    </row>
    <row r="197" spans="1:24" x14ac:dyDescent="0.35">
      <c r="A197">
        <v>196</v>
      </c>
      <c r="B197" t="s">
        <v>9146</v>
      </c>
      <c r="C197" s="8">
        <v>43062</v>
      </c>
      <c r="D197" s="6">
        <v>2017</v>
      </c>
      <c r="E197" s="8" t="s">
        <v>3468</v>
      </c>
      <c r="F197" s="7">
        <v>23</v>
      </c>
      <c r="G197" t="s">
        <v>3452</v>
      </c>
      <c r="H197" t="s">
        <v>3501</v>
      </c>
      <c r="I197" t="s">
        <v>4010</v>
      </c>
      <c r="J197" t="s">
        <v>3466</v>
      </c>
      <c r="K197" t="s">
        <v>3487</v>
      </c>
      <c r="L197">
        <v>48187</v>
      </c>
      <c r="M197" t="s">
        <v>394</v>
      </c>
      <c r="N197" t="s">
        <v>9</v>
      </c>
      <c r="O197" t="s">
        <v>20</v>
      </c>
      <c r="P197" t="s">
        <v>395</v>
      </c>
      <c r="Q197" s="4">
        <v>29000</v>
      </c>
      <c r="R197">
        <v>2</v>
      </c>
      <c r="S197" s="4">
        <f>Table3[[#This Row],[Harga]]*Table3[[#This Row],[Quantity]]</f>
        <v>58000</v>
      </c>
      <c r="T197">
        <v>0</v>
      </c>
      <c r="U197" s="4">
        <f>Table3[[#This Row],[Discount]]*Table3[[#This Row],[Revenue]]</f>
        <v>0</v>
      </c>
      <c r="V197" s="4">
        <f>Table3[[#This Row],[Revenue]]-Table3[[#This Row],[Total Discount]]</f>
        <v>58000</v>
      </c>
      <c r="W197" s="6"/>
      <c r="X197" s="5"/>
    </row>
    <row r="198" spans="1:24" x14ac:dyDescent="0.35">
      <c r="A198">
        <v>197</v>
      </c>
      <c r="B198" t="s">
        <v>9145</v>
      </c>
      <c r="C198" s="8">
        <v>41894</v>
      </c>
      <c r="D198" s="6">
        <v>2014</v>
      </c>
      <c r="E198" s="8" t="s">
        <v>3472</v>
      </c>
      <c r="F198" s="7">
        <v>12</v>
      </c>
      <c r="G198" t="s">
        <v>3452</v>
      </c>
      <c r="H198" t="s">
        <v>3462</v>
      </c>
      <c r="I198" t="s">
        <v>5343</v>
      </c>
      <c r="J198" t="s">
        <v>3488</v>
      </c>
      <c r="K198" t="s">
        <v>3548</v>
      </c>
      <c r="L198">
        <v>10801</v>
      </c>
      <c r="M198" t="s">
        <v>396</v>
      </c>
      <c r="N198" t="s">
        <v>51</v>
      </c>
      <c r="O198" t="s">
        <v>254</v>
      </c>
      <c r="P198" t="s">
        <v>397</v>
      </c>
      <c r="Q198" s="4">
        <v>70000</v>
      </c>
      <c r="R198">
        <v>1</v>
      </c>
      <c r="S198" s="4">
        <f>Table3[[#This Row],[Harga]]*Table3[[#This Row],[Quantity]]</f>
        <v>70000</v>
      </c>
      <c r="T198">
        <v>0</v>
      </c>
      <c r="U198" s="4">
        <f>Table3[[#This Row],[Discount]]*Table3[[#This Row],[Revenue]]</f>
        <v>0</v>
      </c>
      <c r="V198" s="4">
        <f>Table3[[#This Row],[Revenue]]-Table3[[#This Row],[Total Discount]]</f>
        <v>70000</v>
      </c>
      <c r="W198" s="6"/>
      <c r="X198" s="5"/>
    </row>
    <row r="199" spans="1:24" x14ac:dyDescent="0.35">
      <c r="A199">
        <v>198</v>
      </c>
      <c r="B199" t="s">
        <v>9144</v>
      </c>
      <c r="C199" s="8">
        <v>43009</v>
      </c>
      <c r="D199" s="6">
        <v>2017</v>
      </c>
      <c r="E199" s="8" t="s">
        <v>3517</v>
      </c>
      <c r="F199" s="7">
        <v>1</v>
      </c>
      <c r="G199" t="s">
        <v>3485</v>
      </c>
      <c r="H199" t="s">
        <v>3462</v>
      </c>
      <c r="I199" t="s">
        <v>4340</v>
      </c>
      <c r="J199" t="s">
        <v>3466</v>
      </c>
      <c r="K199" t="s">
        <v>3487</v>
      </c>
      <c r="L199">
        <v>78207</v>
      </c>
      <c r="M199" t="s">
        <v>398</v>
      </c>
      <c r="N199" t="s">
        <v>13</v>
      </c>
      <c r="O199" t="s">
        <v>37</v>
      </c>
      <c r="P199" t="s">
        <v>399</v>
      </c>
      <c r="Q199" s="4">
        <v>7000</v>
      </c>
      <c r="R199">
        <v>6</v>
      </c>
      <c r="S199" s="4">
        <f>Table3[[#This Row],[Harga]]*Table3[[#This Row],[Quantity]]</f>
        <v>42000</v>
      </c>
      <c r="T199">
        <v>0.2</v>
      </c>
      <c r="U199" s="4">
        <f>Table3[[#This Row],[Discount]]*Table3[[#This Row],[Revenue]]</f>
        <v>8400</v>
      </c>
      <c r="V199" s="4">
        <f>Table3[[#This Row],[Revenue]]-Table3[[#This Row],[Total Discount]]</f>
        <v>33600</v>
      </c>
      <c r="W199" s="6"/>
      <c r="X199" s="5"/>
    </row>
    <row r="200" spans="1:24" x14ac:dyDescent="0.35">
      <c r="A200">
        <v>199</v>
      </c>
      <c r="B200" t="s">
        <v>9143</v>
      </c>
      <c r="C200" s="8">
        <v>42475</v>
      </c>
      <c r="D200" s="6">
        <v>2016</v>
      </c>
      <c r="E200" s="8" t="s">
        <v>3529</v>
      </c>
      <c r="F200" s="7">
        <v>15</v>
      </c>
      <c r="G200" t="s">
        <v>3457</v>
      </c>
      <c r="H200" t="s">
        <v>3451</v>
      </c>
      <c r="I200" t="s">
        <v>4313</v>
      </c>
      <c r="J200" t="s">
        <v>3488</v>
      </c>
      <c r="K200" t="s">
        <v>3605</v>
      </c>
      <c r="L200">
        <v>28052</v>
      </c>
      <c r="M200" t="s">
        <v>400</v>
      </c>
      <c r="N200" t="s">
        <v>13</v>
      </c>
      <c r="O200" t="s">
        <v>26</v>
      </c>
      <c r="P200" t="s">
        <v>401</v>
      </c>
      <c r="Q200" s="4">
        <v>190000</v>
      </c>
      <c r="R200">
        <v>2</v>
      </c>
      <c r="S200" s="4">
        <f>Table3[[#This Row],[Harga]]*Table3[[#This Row],[Quantity]]</f>
        <v>380000</v>
      </c>
      <c r="T200">
        <v>0.7</v>
      </c>
      <c r="U200" s="4">
        <f>Table3[[#This Row],[Discount]]*Table3[[#This Row],[Revenue]]</f>
        <v>266000</v>
      </c>
      <c r="V200" s="4">
        <f>Table3[[#This Row],[Revenue]]-Table3[[#This Row],[Total Discount]]</f>
        <v>114000</v>
      </c>
      <c r="W200" s="6"/>
      <c r="X200" s="5"/>
    </row>
    <row r="201" spans="1:24" x14ac:dyDescent="0.35">
      <c r="A201">
        <v>200</v>
      </c>
      <c r="B201" t="s">
        <v>9142</v>
      </c>
      <c r="C201" s="8">
        <v>42527</v>
      </c>
      <c r="D201" s="6">
        <v>2016</v>
      </c>
      <c r="E201" s="8" t="s">
        <v>3497</v>
      </c>
      <c r="F201" s="7">
        <v>6</v>
      </c>
      <c r="G201" t="s">
        <v>3457</v>
      </c>
      <c r="H201" t="s">
        <v>3451</v>
      </c>
      <c r="I201" t="s">
        <v>3456</v>
      </c>
      <c r="J201" t="s">
        <v>3449</v>
      </c>
      <c r="K201" t="s">
        <v>3714</v>
      </c>
      <c r="L201">
        <v>1852</v>
      </c>
      <c r="M201" t="s">
        <v>402</v>
      </c>
      <c r="N201" t="s">
        <v>13</v>
      </c>
      <c r="O201" t="s">
        <v>32</v>
      </c>
      <c r="P201" t="s">
        <v>403</v>
      </c>
      <c r="Q201" s="4">
        <v>715000</v>
      </c>
      <c r="R201">
        <v>5</v>
      </c>
      <c r="S201" s="4">
        <f>Table3[[#This Row],[Harga]]*Table3[[#This Row],[Quantity]]</f>
        <v>3575000</v>
      </c>
      <c r="T201">
        <v>0</v>
      </c>
      <c r="U201" s="4">
        <f>Table3[[#This Row],[Discount]]*Table3[[#This Row],[Revenue]]</f>
        <v>0</v>
      </c>
      <c r="V201" s="4">
        <f>Table3[[#This Row],[Revenue]]-Table3[[#This Row],[Total Discount]]</f>
        <v>3575000</v>
      </c>
      <c r="W201" s="6"/>
      <c r="X201" s="5"/>
    </row>
    <row r="202" spans="1:24" x14ac:dyDescent="0.35">
      <c r="A202">
        <v>201</v>
      </c>
      <c r="B202" t="s">
        <v>9141</v>
      </c>
      <c r="C202" s="8">
        <v>41992</v>
      </c>
      <c r="D202" s="6">
        <v>2014</v>
      </c>
      <c r="E202" s="8" t="s">
        <v>3490</v>
      </c>
      <c r="F202" s="7">
        <v>19</v>
      </c>
      <c r="G202" t="s">
        <v>3485</v>
      </c>
      <c r="H202" t="s">
        <v>3532</v>
      </c>
      <c r="I202" t="s">
        <v>5382</v>
      </c>
      <c r="J202" t="s">
        <v>3449</v>
      </c>
      <c r="K202" t="s">
        <v>3670</v>
      </c>
      <c r="L202">
        <v>32216</v>
      </c>
      <c r="M202" t="s">
        <v>404</v>
      </c>
      <c r="N202" t="s">
        <v>13</v>
      </c>
      <c r="O202" t="s">
        <v>26</v>
      </c>
      <c r="P202" t="s">
        <v>405</v>
      </c>
      <c r="Q202" s="4">
        <v>5000</v>
      </c>
      <c r="R202">
        <v>2</v>
      </c>
      <c r="S202" s="4">
        <f>Table3[[#This Row],[Harga]]*Table3[[#This Row],[Quantity]]</f>
        <v>10000</v>
      </c>
      <c r="T202">
        <v>0.7</v>
      </c>
      <c r="U202" s="4">
        <f>Table3[[#This Row],[Discount]]*Table3[[#This Row],[Revenue]]</f>
        <v>7000</v>
      </c>
      <c r="V202" s="4">
        <f>Table3[[#This Row],[Revenue]]-Table3[[#This Row],[Total Discount]]</f>
        <v>3000</v>
      </c>
      <c r="W202" s="6"/>
      <c r="X202" s="5"/>
    </row>
    <row r="203" spans="1:24" x14ac:dyDescent="0.35">
      <c r="A203">
        <v>202</v>
      </c>
      <c r="B203" t="s">
        <v>9140</v>
      </c>
      <c r="C203" s="8">
        <v>42533</v>
      </c>
      <c r="D203" s="6">
        <v>2016</v>
      </c>
      <c r="E203" s="8" t="s">
        <v>3497</v>
      </c>
      <c r="F203" s="7">
        <v>12</v>
      </c>
      <c r="G203" t="s">
        <v>3496</v>
      </c>
      <c r="H203" t="s">
        <v>3451</v>
      </c>
      <c r="I203" t="s">
        <v>4593</v>
      </c>
      <c r="J203" t="s">
        <v>3488</v>
      </c>
      <c r="K203" t="s">
        <v>3542</v>
      </c>
      <c r="L203">
        <v>60623</v>
      </c>
      <c r="M203" t="s">
        <v>406</v>
      </c>
      <c r="N203" t="s">
        <v>51</v>
      </c>
      <c r="O203" t="s">
        <v>254</v>
      </c>
      <c r="P203" t="s">
        <v>407</v>
      </c>
      <c r="Q203" s="4">
        <v>1008000</v>
      </c>
      <c r="R203">
        <v>3</v>
      </c>
      <c r="S203" s="4">
        <f>Table3[[#This Row],[Harga]]*Table3[[#This Row],[Quantity]]</f>
        <v>3024000</v>
      </c>
      <c r="T203">
        <v>0.3</v>
      </c>
      <c r="U203" s="4">
        <f>Table3[[#This Row],[Discount]]*Table3[[#This Row],[Revenue]]</f>
        <v>907200</v>
      </c>
      <c r="V203" s="4">
        <f>Table3[[#This Row],[Revenue]]-Table3[[#This Row],[Total Discount]]</f>
        <v>2116800</v>
      </c>
      <c r="W203" s="6"/>
      <c r="X203" s="5"/>
    </row>
    <row r="204" spans="1:24" x14ac:dyDescent="0.35">
      <c r="A204">
        <v>203</v>
      </c>
      <c r="B204" t="s">
        <v>9139</v>
      </c>
      <c r="C204" s="8">
        <v>42993</v>
      </c>
      <c r="D204" s="6">
        <v>2017</v>
      </c>
      <c r="E204" s="8" t="s">
        <v>3472</v>
      </c>
      <c r="F204" s="7">
        <v>15</v>
      </c>
      <c r="G204" t="s">
        <v>3485</v>
      </c>
      <c r="H204" t="s">
        <v>3462</v>
      </c>
      <c r="I204" t="s">
        <v>4548</v>
      </c>
      <c r="J204" t="s">
        <v>3466</v>
      </c>
      <c r="K204" t="s">
        <v>3499</v>
      </c>
      <c r="L204">
        <v>77070</v>
      </c>
      <c r="M204" t="s">
        <v>408</v>
      </c>
      <c r="N204" t="s">
        <v>13</v>
      </c>
      <c r="O204" t="s">
        <v>23</v>
      </c>
      <c r="P204" t="s">
        <v>409</v>
      </c>
      <c r="Q204" s="4">
        <v>32000</v>
      </c>
      <c r="R204">
        <v>8</v>
      </c>
      <c r="S204" s="4">
        <f>Table3[[#This Row],[Harga]]*Table3[[#This Row],[Quantity]]</f>
        <v>256000</v>
      </c>
      <c r="T204">
        <v>0.2</v>
      </c>
      <c r="U204" s="4">
        <f>Table3[[#This Row],[Discount]]*Table3[[#This Row],[Revenue]]</f>
        <v>51200</v>
      </c>
      <c r="V204" s="4">
        <f>Table3[[#This Row],[Revenue]]-Table3[[#This Row],[Total Discount]]</f>
        <v>204800</v>
      </c>
      <c r="W204" s="6"/>
      <c r="X204" s="5"/>
    </row>
    <row r="205" spans="1:24" x14ac:dyDescent="0.35">
      <c r="A205">
        <v>204</v>
      </c>
      <c r="B205" t="s">
        <v>9138</v>
      </c>
      <c r="C205" s="8">
        <v>42755</v>
      </c>
      <c r="D205" s="6">
        <v>2017</v>
      </c>
      <c r="E205" s="8" t="s">
        <v>3463</v>
      </c>
      <c r="F205" s="7">
        <v>20</v>
      </c>
      <c r="G205" t="s">
        <v>3538</v>
      </c>
      <c r="H205" t="s">
        <v>3451</v>
      </c>
      <c r="I205" t="s">
        <v>4484</v>
      </c>
      <c r="J205" t="s">
        <v>3466</v>
      </c>
      <c r="K205" t="s">
        <v>3568</v>
      </c>
      <c r="L205">
        <v>10024</v>
      </c>
      <c r="M205" t="s">
        <v>410</v>
      </c>
      <c r="N205" t="s">
        <v>9</v>
      </c>
      <c r="O205" t="s">
        <v>42</v>
      </c>
      <c r="P205" t="s">
        <v>411</v>
      </c>
      <c r="Q205" s="4">
        <v>208000</v>
      </c>
      <c r="R205">
        <v>3</v>
      </c>
      <c r="S205" s="4">
        <f>Table3[[#This Row],[Harga]]*Table3[[#This Row],[Quantity]]</f>
        <v>624000</v>
      </c>
      <c r="T205">
        <v>0.1</v>
      </c>
      <c r="U205" s="4">
        <f>Table3[[#This Row],[Discount]]*Table3[[#This Row],[Revenue]]</f>
        <v>62400</v>
      </c>
      <c r="V205" s="4">
        <f>Table3[[#This Row],[Revenue]]-Table3[[#This Row],[Total Discount]]</f>
        <v>561600</v>
      </c>
      <c r="W205" s="6"/>
      <c r="X205" s="5"/>
    </row>
    <row r="206" spans="1:24" x14ac:dyDescent="0.35">
      <c r="A206">
        <v>205</v>
      </c>
      <c r="B206" t="s">
        <v>9137</v>
      </c>
      <c r="C206" s="8">
        <v>42618</v>
      </c>
      <c r="D206" s="6">
        <v>2016</v>
      </c>
      <c r="E206" s="8" t="s">
        <v>3472</v>
      </c>
      <c r="F206" s="7">
        <v>5</v>
      </c>
      <c r="G206" t="s">
        <v>3496</v>
      </c>
      <c r="H206" t="s">
        <v>3451</v>
      </c>
      <c r="I206" t="s">
        <v>4193</v>
      </c>
      <c r="J206" t="s">
        <v>3449</v>
      </c>
      <c r="K206" t="s">
        <v>3494</v>
      </c>
      <c r="L206">
        <v>48227</v>
      </c>
      <c r="M206" t="s">
        <v>412</v>
      </c>
      <c r="N206" t="s">
        <v>9</v>
      </c>
      <c r="O206" t="s">
        <v>20</v>
      </c>
      <c r="P206" t="s">
        <v>413</v>
      </c>
      <c r="Q206" s="4">
        <v>13000</v>
      </c>
      <c r="R206">
        <v>1</v>
      </c>
      <c r="S206" s="4">
        <f>Table3[[#This Row],[Harga]]*Table3[[#This Row],[Quantity]]</f>
        <v>13000</v>
      </c>
      <c r="T206">
        <v>0</v>
      </c>
      <c r="U206" s="4">
        <f>Table3[[#This Row],[Discount]]*Table3[[#This Row],[Revenue]]</f>
        <v>0</v>
      </c>
      <c r="V206" s="4">
        <f>Table3[[#This Row],[Revenue]]-Table3[[#This Row],[Total Discount]]</f>
        <v>13000</v>
      </c>
      <c r="W206" s="6"/>
      <c r="X206" s="5"/>
    </row>
    <row r="207" spans="1:24" x14ac:dyDescent="0.35">
      <c r="A207">
        <v>206</v>
      </c>
      <c r="B207" t="s">
        <v>9136</v>
      </c>
      <c r="C207" s="8">
        <v>42814</v>
      </c>
      <c r="D207" s="6">
        <v>2017</v>
      </c>
      <c r="E207" s="8" t="s">
        <v>3511</v>
      </c>
      <c r="F207" s="7">
        <v>20</v>
      </c>
      <c r="G207" t="s">
        <v>3485</v>
      </c>
      <c r="H207" t="s">
        <v>3451</v>
      </c>
      <c r="I207" t="s">
        <v>3660</v>
      </c>
      <c r="J207" t="s">
        <v>3449</v>
      </c>
      <c r="K207" t="s">
        <v>3655</v>
      </c>
      <c r="L207">
        <v>47201</v>
      </c>
      <c r="M207" t="s">
        <v>414</v>
      </c>
      <c r="N207" t="s">
        <v>9</v>
      </c>
      <c r="O207" t="s">
        <v>20</v>
      </c>
      <c r="P207" t="s">
        <v>415</v>
      </c>
      <c r="Q207" s="4">
        <v>3000</v>
      </c>
      <c r="R207">
        <v>1</v>
      </c>
      <c r="S207" s="4">
        <f>Table3[[#This Row],[Harga]]*Table3[[#This Row],[Quantity]]</f>
        <v>3000</v>
      </c>
      <c r="T207">
        <v>0</v>
      </c>
      <c r="U207" s="4">
        <f>Table3[[#This Row],[Discount]]*Table3[[#This Row],[Revenue]]</f>
        <v>0</v>
      </c>
      <c r="V207" s="4">
        <f>Table3[[#This Row],[Revenue]]-Table3[[#This Row],[Total Discount]]</f>
        <v>3000</v>
      </c>
      <c r="W207" s="6"/>
      <c r="X207" s="5"/>
    </row>
    <row r="208" spans="1:24" x14ac:dyDescent="0.35">
      <c r="A208">
        <v>207</v>
      </c>
      <c r="B208" t="s">
        <v>9135</v>
      </c>
      <c r="C208" s="8">
        <v>42461</v>
      </c>
      <c r="D208" s="6">
        <v>2016</v>
      </c>
      <c r="E208" s="8" t="s">
        <v>3529</v>
      </c>
      <c r="F208" s="7">
        <v>1</v>
      </c>
      <c r="G208" t="s">
        <v>3452</v>
      </c>
      <c r="H208" t="s">
        <v>3451</v>
      </c>
      <c r="I208" t="s">
        <v>5048</v>
      </c>
      <c r="J208" t="s">
        <v>3449</v>
      </c>
      <c r="K208" t="s">
        <v>3548</v>
      </c>
      <c r="L208">
        <v>13021</v>
      </c>
      <c r="M208" t="s">
        <v>416</v>
      </c>
      <c r="N208" t="s">
        <v>13</v>
      </c>
      <c r="O208" t="s">
        <v>37</v>
      </c>
      <c r="P208" t="s">
        <v>417</v>
      </c>
      <c r="Q208" s="4">
        <v>60000</v>
      </c>
      <c r="R208">
        <v>3</v>
      </c>
      <c r="S208" s="4">
        <f>Table3[[#This Row],[Harga]]*Table3[[#This Row],[Quantity]]</f>
        <v>180000</v>
      </c>
      <c r="T208">
        <v>0</v>
      </c>
      <c r="U208" s="4">
        <f>Table3[[#This Row],[Discount]]*Table3[[#This Row],[Revenue]]</f>
        <v>0</v>
      </c>
      <c r="V208" s="4">
        <f>Table3[[#This Row],[Revenue]]-Table3[[#This Row],[Total Discount]]</f>
        <v>180000</v>
      </c>
      <c r="W208" s="6"/>
      <c r="X208" s="5"/>
    </row>
    <row r="209" spans="1:24" x14ac:dyDescent="0.35">
      <c r="A209">
        <v>208</v>
      </c>
      <c r="B209" t="s">
        <v>9134</v>
      </c>
      <c r="C209" s="8">
        <v>43028</v>
      </c>
      <c r="D209" s="6">
        <v>2017</v>
      </c>
      <c r="E209" s="8" t="s">
        <v>3517</v>
      </c>
      <c r="F209" s="7">
        <v>20</v>
      </c>
      <c r="G209" t="s">
        <v>3452</v>
      </c>
      <c r="H209" t="s">
        <v>3451</v>
      </c>
      <c r="I209" t="s">
        <v>3880</v>
      </c>
      <c r="J209" t="s">
        <v>3466</v>
      </c>
      <c r="K209" t="s">
        <v>3505</v>
      </c>
      <c r="L209">
        <v>44312</v>
      </c>
      <c r="M209" t="s">
        <v>418</v>
      </c>
      <c r="N209" t="s">
        <v>9</v>
      </c>
      <c r="O209" t="s">
        <v>17</v>
      </c>
      <c r="P209" t="s">
        <v>419</v>
      </c>
      <c r="Q209" s="4">
        <v>285000</v>
      </c>
      <c r="R209">
        <v>2</v>
      </c>
      <c r="S209" s="4">
        <f>Table3[[#This Row],[Harga]]*Table3[[#This Row],[Quantity]]</f>
        <v>570000</v>
      </c>
      <c r="T209">
        <v>0.4</v>
      </c>
      <c r="U209" s="4">
        <f>Table3[[#This Row],[Discount]]*Table3[[#This Row],[Revenue]]</f>
        <v>228000</v>
      </c>
      <c r="V209" s="4">
        <f>Table3[[#This Row],[Revenue]]-Table3[[#This Row],[Total Discount]]</f>
        <v>342000</v>
      </c>
      <c r="W209" s="6"/>
      <c r="X209" s="5"/>
    </row>
    <row r="210" spans="1:24" x14ac:dyDescent="0.35">
      <c r="A210">
        <v>209</v>
      </c>
      <c r="B210" t="s">
        <v>9133</v>
      </c>
      <c r="C210" s="8">
        <v>42717</v>
      </c>
      <c r="D210" s="6">
        <v>2016</v>
      </c>
      <c r="E210" s="8" t="s">
        <v>3490</v>
      </c>
      <c r="F210" s="7">
        <v>13</v>
      </c>
      <c r="G210" t="s">
        <v>3452</v>
      </c>
      <c r="H210" t="s">
        <v>3451</v>
      </c>
      <c r="I210" t="s">
        <v>4340</v>
      </c>
      <c r="J210" t="s">
        <v>3466</v>
      </c>
      <c r="K210" t="s">
        <v>3909</v>
      </c>
      <c r="L210">
        <v>73071</v>
      </c>
      <c r="M210" t="s">
        <v>420</v>
      </c>
      <c r="N210" t="s">
        <v>51</v>
      </c>
      <c r="O210" t="s">
        <v>64</v>
      </c>
      <c r="P210" t="s">
        <v>421</v>
      </c>
      <c r="Q210" s="4">
        <v>64000</v>
      </c>
      <c r="R210">
        <v>4</v>
      </c>
      <c r="S210" s="4">
        <f>Table3[[#This Row],[Harga]]*Table3[[#This Row],[Quantity]]</f>
        <v>256000</v>
      </c>
      <c r="T210">
        <v>0</v>
      </c>
      <c r="U210" s="4">
        <f>Table3[[#This Row],[Discount]]*Table3[[#This Row],[Revenue]]</f>
        <v>0</v>
      </c>
      <c r="V210" s="4">
        <f>Table3[[#This Row],[Revenue]]-Table3[[#This Row],[Total Discount]]</f>
        <v>256000</v>
      </c>
      <c r="W210" s="6"/>
      <c r="X210" s="5"/>
    </row>
    <row r="211" spans="1:24" x14ac:dyDescent="0.35">
      <c r="A211">
        <v>210</v>
      </c>
      <c r="B211" t="s">
        <v>9132</v>
      </c>
      <c r="C211" s="8">
        <v>41682</v>
      </c>
      <c r="D211" s="6">
        <v>2014</v>
      </c>
      <c r="E211" s="8" t="s">
        <v>3458</v>
      </c>
      <c r="F211" s="7">
        <v>12</v>
      </c>
      <c r="G211" t="s">
        <v>3485</v>
      </c>
      <c r="H211" t="s">
        <v>3451</v>
      </c>
      <c r="I211" t="s">
        <v>3866</v>
      </c>
      <c r="J211" t="s">
        <v>3449</v>
      </c>
      <c r="K211" t="s">
        <v>3556</v>
      </c>
      <c r="L211">
        <v>94521</v>
      </c>
      <c r="M211" t="s">
        <v>422</v>
      </c>
      <c r="N211" t="s">
        <v>9</v>
      </c>
      <c r="O211" t="s">
        <v>42</v>
      </c>
      <c r="P211" t="s">
        <v>423</v>
      </c>
      <c r="Q211" s="4">
        <v>130000</v>
      </c>
      <c r="R211">
        <v>2</v>
      </c>
      <c r="S211" s="4">
        <f>Table3[[#This Row],[Harga]]*Table3[[#This Row],[Quantity]]</f>
        <v>260000</v>
      </c>
      <c r="T211">
        <v>0.2</v>
      </c>
      <c r="U211" s="4">
        <f>Table3[[#This Row],[Discount]]*Table3[[#This Row],[Revenue]]</f>
        <v>52000</v>
      </c>
      <c r="V211" s="4">
        <f>Table3[[#This Row],[Revenue]]-Table3[[#This Row],[Total Discount]]</f>
        <v>208000</v>
      </c>
      <c r="W211" s="6"/>
      <c r="X211" s="5"/>
    </row>
    <row r="212" spans="1:24" x14ac:dyDescent="0.35">
      <c r="A212">
        <v>211</v>
      </c>
      <c r="B212" t="s">
        <v>9131</v>
      </c>
      <c r="C212" s="8">
        <v>42639</v>
      </c>
      <c r="D212" s="6">
        <v>2016</v>
      </c>
      <c r="E212" s="8" t="s">
        <v>3472</v>
      </c>
      <c r="F212" s="7">
        <v>26</v>
      </c>
      <c r="G212" t="s">
        <v>3538</v>
      </c>
      <c r="H212" t="s">
        <v>3451</v>
      </c>
      <c r="I212" t="s">
        <v>3649</v>
      </c>
      <c r="J212" t="s">
        <v>3449</v>
      </c>
      <c r="K212" t="s">
        <v>3523</v>
      </c>
      <c r="L212">
        <v>62521</v>
      </c>
      <c r="M212" t="s">
        <v>424</v>
      </c>
      <c r="N212" t="s">
        <v>9</v>
      </c>
      <c r="O212" t="s">
        <v>42</v>
      </c>
      <c r="P212" t="s">
        <v>425</v>
      </c>
      <c r="Q212" s="4">
        <v>748000</v>
      </c>
      <c r="R212">
        <v>3</v>
      </c>
      <c r="S212" s="4">
        <f>Table3[[#This Row],[Harga]]*Table3[[#This Row],[Quantity]]</f>
        <v>2244000</v>
      </c>
      <c r="T212">
        <v>0.3</v>
      </c>
      <c r="U212" s="4">
        <f>Table3[[#This Row],[Discount]]*Table3[[#This Row],[Revenue]]</f>
        <v>673200</v>
      </c>
      <c r="V212" s="4">
        <f>Table3[[#This Row],[Revenue]]-Table3[[#This Row],[Total Discount]]</f>
        <v>1570800</v>
      </c>
      <c r="W212" s="6"/>
      <c r="X212" s="5"/>
    </row>
    <row r="213" spans="1:24" x14ac:dyDescent="0.35">
      <c r="A213">
        <v>212</v>
      </c>
      <c r="B213" t="s">
        <v>9130</v>
      </c>
      <c r="C213" s="8">
        <v>42353</v>
      </c>
      <c r="D213" s="6">
        <v>2015</v>
      </c>
      <c r="E213" s="8" t="s">
        <v>3490</v>
      </c>
      <c r="F213" s="7">
        <v>15</v>
      </c>
      <c r="G213" t="s">
        <v>3452</v>
      </c>
      <c r="H213" t="s">
        <v>3451</v>
      </c>
      <c r="I213" t="s">
        <v>3840</v>
      </c>
      <c r="J213" t="s">
        <v>3449</v>
      </c>
      <c r="K213" t="s">
        <v>3605</v>
      </c>
      <c r="L213">
        <v>98115</v>
      </c>
      <c r="M213" t="s">
        <v>426</v>
      </c>
      <c r="N213" t="s">
        <v>13</v>
      </c>
      <c r="O213" t="s">
        <v>29</v>
      </c>
      <c r="P213" t="s">
        <v>427</v>
      </c>
      <c r="Q213" s="4">
        <v>104000</v>
      </c>
      <c r="R213">
        <v>4</v>
      </c>
      <c r="S213" s="4">
        <f>Table3[[#This Row],[Harga]]*Table3[[#This Row],[Quantity]]</f>
        <v>416000</v>
      </c>
      <c r="T213">
        <v>0</v>
      </c>
      <c r="U213" s="4">
        <f>Table3[[#This Row],[Discount]]*Table3[[#This Row],[Revenue]]</f>
        <v>0</v>
      </c>
      <c r="V213" s="4">
        <f>Table3[[#This Row],[Revenue]]-Table3[[#This Row],[Total Discount]]</f>
        <v>416000</v>
      </c>
      <c r="W213" s="6"/>
      <c r="X213" s="5"/>
    </row>
    <row r="214" spans="1:24" x14ac:dyDescent="0.35">
      <c r="A214">
        <v>213</v>
      </c>
      <c r="B214" t="s">
        <v>9129</v>
      </c>
      <c r="C214" s="8">
        <v>42482</v>
      </c>
      <c r="D214" s="6">
        <v>2016</v>
      </c>
      <c r="E214" s="8" t="s">
        <v>3529</v>
      </c>
      <c r="F214" s="7">
        <v>22</v>
      </c>
      <c r="G214" t="s">
        <v>3538</v>
      </c>
      <c r="H214" t="s">
        <v>3451</v>
      </c>
      <c r="I214" t="s">
        <v>4423</v>
      </c>
      <c r="J214" t="s">
        <v>3488</v>
      </c>
      <c r="K214" t="s">
        <v>3455</v>
      </c>
      <c r="L214">
        <v>85023</v>
      </c>
      <c r="M214" t="s">
        <v>428</v>
      </c>
      <c r="N214" t="s">
        <v>9</v>
      </c>
      <c r="O214" t="s">
        <v>20</v>
      </c>
      <c r="P214" t="s">
        <v>429</v>
      </c>
      <c r="Q214" s="4">
        <v>24000</v>
      </c>
      <c r="R214">
        <v>5</v>
      </c>
      <c r="S214" s="4">
        <f>Table3[[#This Row],[Harga]]*Table3[[#This Row],[Quantity]]</f>
        <v>120000</v>
      </c>
      <c r="T214">
        <v>0.2</v>
      </c>
      <c r="U214" s="4">
        <f>Table3[[#This Row],[Discount]]*Table3[[#This Row],[Revenue]]</f>
        <v>24000</v>
      </c>
      <c r="V214" s="4">
        <f>Table3[[#This Row],[Revenue]]-Table3[[#This Row],[Total Discount]]</f>
        <v>96000</v>
      </c>
      <c r="W214" s="6"/>
      <c r="X214" s="5"/>
    </row>
    <row r="215" spans="1:24" x14ac:dyDescent="0.35">
      <c r="A215">
        <v>214</v>
      </c>
      <c r="B215" t="s">
        <v>9128</v>
      </c>
      <c r="C215" s="8">
        <v>42021</v>
      </c>
      <c r="D215" s="6">
        <v>2015</v>
      </c>
      <c r="E215" s="8" t="s">
        <v>3463</v>
      </c>
      <c r="F215" s="7">
        <v>17</v>
      </c>
      <c r="G215" t="s">
        <v>3457</v>
      </c>
      <c r="H215" t="s">
        <v>3451</v>
      </c>
      <c r="I215" t="s">
        <v>6240</v>
      </c>
      <c r="J215" t="s">
        <v>3488</v>
      </c>
      <c r="K215" t="s">
        <v>3509</v>
      </c>
      <c r="L215">
        <v>60068</v>
      </c>
      <c r="M215" t="s">
        <v>430</v>
      </c>
      <c r="N215" t="s">
        <v>9</v>
      </c>
      <c r="O215" t="s">
        <v>20</v>
      </c>
      <c r="P215" t="s">
        <v>431</v>
      </c>
      <c r="Q215" s="4">
        <v>255000</v>
      </c>
      <c r="R215">
        <v>7</v>
      </c>
      <c r="S215" s="4">
        <f>Table3[[#This Row],[Harga]]*Table3[[#This Row],[Quantity]]</f>
        <v>1785000</v>
      </c>
      <c r="T215">
        <v>0.6</v>
      </c>
      <c r="U215" s="4">
        <f>Table3[[#This Row],[Discount]]*Table3[[#This Row],[Revenue]]</f>
        <v>1071000</v>
      </c>
      <c r="V215" s="4">
        <f>Table3[[#This Row],[Revenue]]-Table3[[#This Row],[Total Discount]]</f>
        <v>714000</v>
      </c>
      <c r="W215" s="6"/>
      <c r="X215" s="5"/>
    </row>
    <row r="216" spans="1:24" x14ac:dyDescent="0.35">
      <c r="A216">
        <v>215</v>
      </c>
      <c r="B216" t="s">
        <v>9127</v>
      </c>
      <c r="C216" s="8">
        <v>42825</v>
      </c>
      <c r="D216" s="6">
        <v>2017</v>
      </c>
      <c r="E216" s="8" t="s">
        <v>3511</v>
      </c>
      <c r="F216" s="7">
        <v>31</v>
      </c>
      <c r="G216" t="s">
        <v>3457</v>
      </c>
      <c r="H216" t="s">
        <v>3451</v>
      </c>
      <c r="I216" t="s">
        <v>4481</v>
      </c>
      <c r="J216" t="s">
        <v>3466</v>
      </c>
      <c r="K216" t="s">
        <v>3477</v>
      </c>
      <c r="L216">
        <v>79109</v>
      </c>
      <c r="M216" t="s">
        <v>432</v>
      </c>
      <c r="N216" t="s">
        <v>9</v>
      </c>
      <c r="O216" t="s">
        <v>10</v>
      </c>
      <c r="P216" t="s">
        <v>433</v>
      </c>
      <c r="Q216" s="4">
        <v>206000</v>
      </c>
      <c r="R216">
        <v>2</v>
      </c>
      <c r="S216" s="4">
        <f>Table3[[#This Row],[Harga]]*Table3[[#This Row],[Quantity]]</f>
        <v>412000</v>
      </c>
      <c r="T216">
        <v>0.32</v>
      </c>
      <c r="U216" s="4">
        <f>Table3[[#This Row],[Discount]]*Table3[[#This Row],[Revenue]]</f>
        <v>131840</v>
      </c>
      <c r="V216" s="4">
        <f>Table3[[#This Row],[Revenue]]-Table3[[#This Row],[Total Discount]]</f>
        <v>280160</v>
      </c>
      <c r="W216" s="6"/>
      <c r="X216" s="5"/>
    </row>
    <row r="217" spans="1:24" x14ac:dyDescent="0.35">
      <c r="A217">
        <v>216</v>
      </c>
      <c r="B217" t="s">
        <v>9126</v>
      </c>
      <c r="C217" s="8">
        <v>42720</v>
      </c>
      <c r="D217" s="6">
        <v>2016</v>
      </c>
      <c r="E217" s="8" t="s">
        <v>3490</v>
      </c>
      <c r="F217" s="7">
        <v>16</v>
      </c>
      <c r="G217" t="s">
        <v>3452</v>
      </c>
      <c r="H217" t="s">
        <v>3451</v>
      </c>
      <c r="I217" t="s">
        <v>4106</v>
      </c>
      <c r="J217" t="s">
        <v>3449</v>
      </c>
      <c r="K217" t="s">
        <v>3568</v>
      </c>
      <c r="L217">
        <v>60610</v>
      </c>
      <c r="M217" t="s">
        <v>434</v>
      </c>
      <c r="N217" t="s">
        <v>13</v>
      </c>
      <c r="O217" t="s">
        <v>26</v>
      </c>
      <c r="P217" t="s">
        <v>435</v>
      </c>
      <c r="Q217" s="4">
        <v>5000</v>
      </c>
      <c r="R217">
        <v>3</v>
      </c>
      <c r="S217" s="4">
        <f>Table3[[#This Row],[Harga]]*Table3[[#This Row],[Quantity]]</f>
        <v>15000</v>
      </c>
      <c r="T217">
        <v>0.8</v>
      </c>
      <c r="U217" s="4">
        <f>Table3[[#This Row],[Discount]]*Table3[[#This Row],[Revenue]]</f>
        <v>12000</v>
      </c>
      <c r="V217" s="4">
        <f>Table3[[#This Row],[Revenue]]-Table3[[#This Row],[Total Discount]]</f>
        <v>3000</v>
      </c>
      <c r="W217" s="6"/>
      <c r="X217" s="5"/>
    </row>
    <row r="218" spans="1:24" x14ac:dyDescent="0.35">
      <c r="A218">
        <v>217</v>
      </c>
      <c r="B218" t="s">
        <v>9125</v>
      </c>
      <c r="C218" s="8">
        <v>42358</v>
      </c>
      <c r="D218" s="6">
        <v>2015</v>
      </c>
      <c r="E218" s="8" t="s">
        <v>3490</v>
      </c>
      <c r="F218" s="7">
        <v>20</v>
      </c>
      <c r="G218" t="s">
        <v>3457</v>
      </c>
      <c r="H218" t="s">
        <v>3451</v>
      </c>
      <c r="I218" t="s">
        <v>3843</v>
      </c>
      <c r="J218" t="s">
        <v>3466</v>
      </c>
      <c r="K218" t="s">
        <v>3465</v>
      </c>
      <c r="L218">
        <v>11757</v>
      </c>
      <c r="M218" t="s">
        <v>436</v>
      </c>
      <c r="N218" t="s">
        <v>13</v>
      </c>
      <c r="O218" t="s">
        <v>23</v>
      </c>
      <c r="P218" t="s">
        <v>437</v>
      </c>
      <c r="Q218" s="4">
        <v>56000</v>
      </c>
      <c r="R218">
        <v>1</v>
      </c>
      <c r="S218" s="4">
        <f>Table3[[#This Row],[Harga]]*Table3[[#This Row],[Quantity]]</f>
        <v>56000</v>
      </c>
      <c r="T218">
        <v>0</v>
      </c>
      <c r="U218" s="4">
        <f>Table3[[#This Row],[Discount]]*Table3[[#This Row],[Revenue]]</f>
        <v>0</v>
      </c>
      <c r="V218" s="4">
        <f>Table3[[#This Row],[Revenue]]-Table3[[#This Row],[Total Discount]]</f>
        <v>56000</v>
      </c>
      <c r="W218" s="6"/>
      <c r="X218" s="5"/>
    </row>
    <row r="219" spans="1:24" x14ac:dyDescent="0.35">
      <c r="A219">
        <v>218</v>
      </c>
      <c r="B219" t="s">
        <v>9124</v>
      </c>
      <c r="C219" s="8">
        <v>41952</v>
      </c>
      <c r="D219" s="6">
        <v>2014</v>
      </c>
      <c r="E219" s="8" t="s">
        <v>3468</v>
      </c>
      <c r="F219" s="7">
        <v>9</v>
      </c>
      <c r="G219" t="s">
        <v>3538</v>
      </c>
      <c r="H219" t="s">
        <v>3532</v>
      </c>
      <c r="I219" t="s">
        <v>3878</v>
      </c>
      <c r="J219" t="s">
        <v>3449</v>
      </c>
      <c r="K219" t="s">
        <v>3513</v>
      </c>
      <c r="L219">
        <v>94110</v>
      </c>
      <c r="M219" t="s">
        <v>438</v>
      </c>
      <c r="N219" t="s">
        <v>13</v>
      </c>
      <c r="O219" t="s">
        <v>32</v>
      </c>
      <c r="P219" t="s">
        <v>439</v>
      </c>
      <c r="Q219" s="4">
        <v>341000</v>
      </c>
      <c r="R219">
        <v>3</v>
      </c>
      <c r="S219" s="4">
        <f>Table3[[#This Row],[Harga]]*Table3[[#This Row],[Quantity]]</f>
        <v>1023000</v>
      </c>
      <c r="T219">
        <v>0</v>
      </c>
      <c r="U219" s="4">
        <f>Table3[[#This Row],[Discount]]*Table3[[#This Row],[Revenue]]</f>
        <v>0</v>
      </c>
      <c r="V219" s="4">
        <f>Table3[[#This Row],[Revenue]]-Table3[[#This Row],[Total Discount]]</f>
        <v>1023000</v>
      </c>
      <c r="W219" s="6"/>
      <c r="X219" s="5"/>
    </row>
    <row r="220" spans="1:24" x14ac:dyDescent="0.35">
      <c r="A220">
        <v>219</v>
      </c>
      <c r="B220" t="s">
        <v>9123</v>
      </c>
      <c r="C220" s="8">
        <v>42563</v>
      </c>
      <c r="D220" s="6">
        <v>2016</v>
      </c>
      <c r="E220" s="8" t="s">
        <v>3507</v>
      </c>
      <c r="F220" s="7">
        <v>12</v>
      </c>
      <c r="G220" t="s">
        <v>3452</v>
      </c>
      <c r="H220" t="s">
        <v>3451</v>
      </c>
      <c r="I220" t="s">
        <v>3819</v>
      </c>
      <c r="J220" t="s">
        <v>3466</v>
      </c>
      <c r="K220" t="s">
        <v>3548</v>
      </c>
      <c r="L220">
        <v>90008</v>
      </c>
      <c r="M220" t="s">
        <v>440</v>
      </c>
      <c r="N220" t="s">
        <v>51</v>
      </c>
      <c r="O220" t="s">
        <v>52</v>
      </c>
      <c r="P220" t="s">
        <v>441</v>
      </c>
      <c r="Q220" s="4">
        <v>96000</v>
      </c>
      <c r="R220">
        <v>6</v>
      </c>
      <c r="S220" s="4">
        <f>Table3[[#This Row],[Harga]]*Table3[[#This Row],[Quantity]]</f>
        <v>576000</v>
      </c>
      <c r="T220">
        <v>0.2</v>
      </c>
      <c r="U220" s="4">
        <f>Table3[[#This Row],[Discount]]*Table3[[#This Row],[Revenue]]</f>
        <v>115200</v>
      </c>
      <c r="V220" s="4">
        <f>Table3[[#This Row],[Revenue]]-Table3[[#This Row],[Total Discount]]</f>
        <v>460800</v>
      </c>
      <c r="W220" s="6"/>
      <c r="X220" s="5"/>
    </row>
    <row r="221" spans="1:24" x14ac:dyDescent="0.35">
      <c r="A221">
        <v>220</v>
      </c>
      <c r="B221" t="s">
        <v>9122</v>
      </c>
      <c r="C221" s="8">
        <v>42670</v>
      </c>
      <c r="D221" s="6">
        <v>2016</v>
      </c>
      <c r="E221" s="8" t="s">
        <v>3517</v>
      </c>
      <c r="F221" s="7">
        <v>27</v>
      </c>
      <c r="G221" t="s">
        <v>3452</v>
      </c>
      <c r="H221" t="s">
        <v>3451</v>
      </c>
      <c r="I221" t="s">
        <v>6224</v>
      </c>
      <c r="J221" t="s">
        <v>3449</v>
      </c>
      <c r="K221" t="s">
        <v>3448</v>
      </c>
      <c r="L221">
        <v>12180</v>
      </c>
      <c r="M221" t="s">
        <v>289</v>
      </c>
      <c r="N221" t="s">
        <v>9</v>
      </c>
      <c r="O221" t="s">
        <v>20</v>
      </c>
      <c r="P221" t="s">
        <v>290</v>
      </c>
      <c r="Q221" s="4">
        <v>27000</v>
      </c>
      <c r="R221">
        <v>3</v>
      </c>
      <c r="S221" s="4">
        <f>Table3[[#This Row],[Harga]]*Table3[[#This Row],[Quantity]]</f>
        <v>81000</v>
      </c>
      <c r="T221">
        <v>0</v>
      </c>
      <c r="U221" s="4">
        <f>Table3[[#This Row],[Discount]]*Table3[[#This Row],[Revenue]]</f>
        <v>0</v>
      </c>
      <c r="V221" s="4">
        <f>Table3[[#This Row],[Revenue]]-Table3[[#This Row],[Total Discount]]</f>
        <v>81000</v>
      </c>
      <c r="W221" s="6"/>
      <c r="X221" s="5"/>
    </row>
    <row r="222" spans="1:24" x14ac:dyDescent="0.35">
      <c r="A222">
        <v>221</v>
      </c>
      <c r="B222" t="s">
        <v>9121</v>
      </c>
      <c r="C222" s="8">
        <v>42547</v>
      </c>
      <c r="D222" s="6">
        <v>2016</v>
      </c>
      <c r="E222" s="8" t="s">
        <v>3497</v>
      </c>
      <c r="F222" s="7">
        <v>26</v>
      </c>
      <c r="G222" t="s">
        <v>3538</v>
      </c>
      <c r="H222" t="s">
        <v>3451</v>
      </c>
      <c r="I222" t="s">
        <v>5464</v>
      </c>
      <c r="J222" t="s">
        <v>3466</v>
      </c>
      <c r="K222" t="s">
        <v>3509</v>
      </c>
      <c r="L222">
        <v>10024</v>
      </c>
      <c r="M222" t="s">
        <v>442</v>
      </c>
      <c r="N222" t="s">
        <v>13</v>
      </c>
      <c r="O222" t="s">
        <v>37</v>
      </c>
      <c r="P222" t="s">
        <v>443</v>
      </c>
      <c r="Q222" s="4">
        <v>15000</v>
      </c>
      <c r="R222">
        <v>5</v>
      </c>
      <c r="S222" s="4">
        <f>Table3[[#This Row],[Harga]]*Table3[[#This Row],[Quantity]]</f>
        <v>75000</v>
      </c>
      <c r="T222">
        <v>0</v>
      </c>
      <c r="U222" s="4">
        <f>Table3[[#This Row],[Discount]]*Table3[[#This Row],[Revenue]]</f>
        <v>0</v>
      </c>
      <c r="V222" s="4">
        <f>Table3[[#This Row],[Revenue]]-Table3[[#This Row],[Total Discount]]</f>
        <v>75000</v>
      </c>
      <c r="W222" s="6"/>
      <c r="X222" s="5"/>
    </row>
    <row r="223" spans="1:24" x14ac:dyDescent="0.35">
      <c r="A223">
        <v>222</v>
      </c>
      <c r="B223" t="s">
        <v>9120</v>
      </c>
      <c r="C223" s="8">
        <v>41918</v>
      </c>
      <c r="D223" s="6">
        <v>2014</v>
      </c>
      <c r="E223" s="8" t="s">
        <v>3517</v>
      </c>
      <c r="F223" s="7">
        <v>6</v>
      </c>
      <c r="G223" t="s">
        <v>3452</v>
      </c>
      <c r="H223" t="s">
        <v>3532</v>
      </c>
      <c r="I223" t="s">
        <v>4377</v>
      </c>
      <c r="J223" t="s">
        <v>3449</v>
      </c>
      <c r="K223" t="s">
        <v>3474</v>
      </c>
      <c r="L223">
        <v>92024</v>
      </c>
      <c r="M223" t="s">
        <v>444</v>
      </c>
      <c r="N223" t="s">
        <v>51</v>
      </c>
      <c r="O223" t="s">
        <v>64</v>
      </c>
      <c r="P223" t="s">
        <v>445</v>
      </c>
      <c r="Q223" s="4">
        <v>10000</v>
      </c>
      <c r="R223">
        <v>3</v>
      </c>
      <c r="S223" s="4">
        <f>Table3[[#This Row],[Harga]]*Table3[[#This Row],[Quantity]]</f>
        <v>30000</v>
      </c>
      <c r="T223">
        <v>0</v>
      </c>
      <c r="U223" s="4">
        <f>Table3[[#This Row],[Discount]]*Table3[[#This Row],[Revenue]]</f>
        <v>0</v>
      </c>
      <c r="V223" s="4">
        <f>Table3[[#This Row],[Revenue]]-Table3[[#This Row],[Total Discount]]</f>
        <v>30000</v>
      </c>
      <c r="W223" s="6"/>
      <c r="X223" s="5"/>
    </row>
    <row r="224" spans="1:24" x14ac:dyDescent="0.35">
      <c r="A224">
        <v>223</v>
      </c>
      <c r="B224" t="s">
        <v>9119</v>
      </c>
      <c r="C224" s="8">
        <v>41842</v>
      </c>
      <c r="D224" s="6">
        <v>2014</v>
      </c>
      <c r="E224" s="8" t="s">
        <v>3507</v>
      </c>
      <c r="F224" s="7">
        <v>22</v>
      </c>
      <c r="G224" t="s">
        <v>3538</v>
      </c>
      <c r="H224" t="s">
        <v>3451</v>
      </c>
      <c r="I224" t="s">
        <v>4784</v>
      </c>
      <c r="J224" t="s">
        <v>3449</v>
      </c>
      <c r="K224" t="s">
        <v>3499</v>
      </c>
      <c r="L224">
        <v>10024</v>
      </c>
      <c r="M224" t="s">
        <v>97</v>
      </c>
      <c r="N224" t="s">
        <v>13</v>
      </c>
      <c r="O224" t="s">
        <v>37</v>
      </c>
      <c r="P224" t="s">
        <v>98</v>
      </c>
      <c r="Q224" s="4">
        <v>15000</v>
      </c>
      <c r="R224">
        <v>2</v>
      </c>
      <c r="S224" s="4">
        <f>Table3[[#This Row],[Harga]]*Table3[[#This Row],[Quantity]]</f>
        <v>30000</v>
      </c>
      <c r="T224">
        <v>0</v>
      </c>
      <c r="U224" s="4">
        <f>Table3[[#This Row],[Discount]]*Table3[[#This Row],[Revenue]]</f>
        <v>0</v>
      </c>
      <c r="V224" s="4">
        <f>Table3[[#This Row],[Revenue]]-Table3[[#This Row],[Total Discount]]</f>
        <v>30000</v>
      </c>
      <c r="W224" s="6"/>
      <c r="X224" s="5"/>
    </row>
    <row r="225" spans="1:24" x14ac:dyDescent="0.35">
      <c r="A225">
        <v>224</v>
      </c>
      <c r="B225" t="s">
        <v>9118</v>
      </c>
      <c r="C225" s="8">
        <v>42896</v>
      </c>
      <c r="D225" s="6">
        <v>2017</v>
      </c>
      <c r="E225" s="8" t="s">
        <v>3497</v>
      </c>
      <c r="F225" s="7">
        <v>10</v>
      </c>
      <c r="G225" t="s">
        <v>3457</v>
      </c>
      <c r="H225" t="s">
        <v>3462</v>
      </c>
      <c r="I225" t="s">
        <v>4951</v>
      </c>
      <c r="J225" t="s">
        <v>3488</v>
      </c>
      <c r="K225" t="s">
        <v>3474</v>
      </c>
      <c r="L225">
        <v>90045</v>
      </c>
      <c r="M225" t="s">
        <v>446</v>
      </c>
      <c r="N225" t="s">
        <v>13</v>
      </c>
      <c r="O225" t="s">
        <v>14</v>
      </c>
      <c r="P225" t="s">
        <v>447</v>
      </c>
      <c r="Q225" s="4">
        <v>30000</v>
      </c>
      <c r="R225">
        <v>2</v>
      </c>
      <c r="S225" s="4">
        <f>Table3[[#This Row],[Harga]]*Table3[[#This Row],[Quantity]]</f>
        <v>60000</v>
      </c>
      <c r="T225">
        <v>0</v>
      </c>
      <c r="U225" s="4">
        <f>Table3[[#This Row],[Discount]]*Table3[[#This Row],[Revenue]]</f>
        <v>0</v>
      </c>
      <c r="V225" s="4">
        <f>Table3[[#This Row],[Revenue]]-Table3[[#This Row],[Total Discount]]</f>
        <v>60000</v>
      </c>
      <c r="W225" s="6"/>
      <c r="X225" s="5"/>
    </row>
    <row r="226" spans="1:24" x14ac:dyDescent="0.35">
      <c r="A226">
        <v>225</v>
      </c>
      <c r="B226" t="s">
        <v>9117</v>
      </c>
      <c r="C226" s="8">
        <v>41941</v>
      </c>
      <c r="D226" s="6">
        <v>2014</v>
      </c>
      <c r="E226" s="8" t="s">
        <v>3517</v>
      </c>
      <c r="F226" s="7">
        <v>29</v>
      </c>
      <c r="G226" t="s">
        <v>3452</v>
      </c>
      <c r="H226" t="s">
        <v>3451</v>
      </c>
      <c r="I226" t="s">
        <v>4487</v>
      </c>
      <c r="J226" t="s">
        <v>3449</v>
      </c>
      <c r="K226" t="s">
        <v>3707</v>
      </c>
      <c r="L226">
        <v>60610</v>
      </c>
      <c r="M226" t="s">
        <v>448</v>
      </c>
      <c r="N226" t="s">
        <v>51</v>
      </c>
      <c r="O226" t="s">
        <v>52</v>
      </c>
      <c r="P226" t="s">
        <v>449</v>
      </c>
      <c r="Q226" s="4">
        <v>2736000</v>
      </c>
      <c r="R226">
        <v>6</v>
      </c>
      <c r="S226" s="4">
        <f>Table3[[#This Row],[Harga]]*Table3[[#This Row],[Quantity]]</f>
        <v>16416000</v>
      </c>
      <c r="T226">
        <v>0.2</v>
      </c>
      <c r="U226" s="4">
        <f>Table3[[#This Row],[Discount]]*Table3[[#This Row],[Revenue]]</f>
        <v>3283200</v>
      </c>
      <c r="V226" s="4">
        <f>Table3[[#This Row],[Revenue]]-Table3[[#This Row],[Total Discount]]</f>
        <v>13132800</v>
      </c>
      <c r="W226" s="6"/>
      <c r="X226" s="5"/>
    </row>
    <row r="227" spans="1:24" x14ac:dyDescent="0.35">
      <c r="A227">
        <v>226</v>
      </c>
      <c r="B227" t="s">
        <v>9116</v>
      </c>
      <c r="C227" s="8">
        <v>41799</v>
      </c>
      <c r="D227" s="6">
        <v>2014</v>
      </c>
      <c r="E227" s="8" t="s">
        <v>3497</v>
      </c>
      <c r="F227" s="7">
        <v>9</v>
      </c>
      <c r="G227" t="s">
        <v>3457</v>
      </c>
      <c r="H227" t="s">
        <v>3451</v>
      </c>
      <c r="I227" t="s">
        <v>4931</v>
      </c>
      <c r="J227" t="s">
        <v>3488</v>
      </c>
      <c r="K227" t="s">
        <v>3465</v>
      </c>
      <c r="L227">
        <v>77340</v>
      </c>
      <c r="M227" t="s">
        <v>450</v>
      </c>
      <c r="N227" t="s">
        <v>51</v>
      </c>
      <c r="O227" t="s">
        <v>52</v>
      </c>
      <c r="P227" t="s">
        <v>451</v>
      </c>
      <c r="Q227" s="4">
        <v>8000</v>
      </c>
      <c r="R227">
        <v>1</v>
      </c>
      <c r="S227" s="4">
        <f>Table3[[#This Row],[Harga]]*Table3[[#This Row],[Quantity]]</f>
        <v>8000</v>
      </c>
      <c r="T227">
        <v>0.2</v>
      </c>
      <c r="U227" s="4">
        <f>Table3[[#This Row],[Discount]]*Table3[[#This Row],[Revenue]]</f>
        <v>1600</v>
      </c>
      <c r="V227" s="4">
        <f>Table3[[#This Row],[Revenue]]-Table3[[#This Row],[Total Discount]]</f>
        <v>6400</v>
      </c>
      <c r="W227" s="6"/>
      <c r="X227" s="5"/>
    </row>
    <row r="228" spans="1:24" x14ac:dyDescent="0.35">
      <c r="A228">
        <v>227</v>
      </c>
      <c r="B228" t="s">
        <v>9115</v>
      </c>
      <c r="C228" s="8">
        <v>41896</v>
      </c>
      <c r="D228" s="6">
        <v>2014</v>
      </c>
      <c r="E228" s="8" t="s">
        <v>3472</v>
      </c>
      <c r="F228" s="7">
        <v>14</v>
      </c>
      <c r="G228" t="s">
        <v>3485</v>
      </c>
      <c r="H228" t="s">
        <v>3451</v>
      </c>
      <c r="I228" t="s">
        <v>4980</v>
      </c>
      <c r="J228" t="s">
        <v>3449</v>
      </c>
      <c r="K228" t="s">
        <v>3477</v>
      </c>
      <c r="L228">
        <v>14609</v>
      </c>
      <c r="M228" t="s">
        <v>452</v>
      </c>
      <c r="N228" t="s">
        <v>13</v>
      </c>
      <c r="O228" t="s">
        <v>32</v>
      </c>
      <c r="P228" t="s">
        <v>453</v>
      </c>
      <c r="Q228" s="4">
        <v>450000</v>
      </c>
      <c r="R228">
        <v>5</v>
      </c>
      <c r="S228" s="4">
        <f>Table3[[#This Row],[Harga]]*Table3[[#This Row],[Quantity]]</f>
        <v>2250000</v>
      </c>
      <c r="T228">
        <v>0</v>
      </c>
      <c r="U228" s="4">
        <f>Table3[[#This Row],[Discount]]*Table3[[#This Row],[Revenue]]</f>
        <v>0</v>
      </c>
      <c r="V228" s="4">
        <f>Table3[[#This Row],[Revenue]]-Table3[[#This Row],[Total Discount]]</f>
        <v>2250000</v>
      </c>
      <c r="W228" s="6"/>
      <c r="X228" s="5"/>
    </row>
    <row r="229" spans="1:24" x14ac:dyDescent="0.35">
      <c r="A229">
        <v>228</v>
      </c>
      <c r="B229" t="s">
        <v>9114</v>
      </c>
      <c r="C229" s="8">
        <v>42499</v>
      </c>
      <c r="D229" s="6">
        <v>2016</v>
      </c>
      <c r="E229" s="8" t="s">
        <v>3453</v>
      </c>
      <c r="F229" s="7">
        <v>9</v>
      </c>
      <c r="G229" t="s">
        <v>3452</v>
      </c>
      <c r="H229" t="s">
        <v>3451</v>
      </c>
      <c r="I229" t="s">
        <v>5935</v>
      </c>
      <c r="J229" t="s">
        <v>3449</v>
      </c>
      <c r="K229" t="s">
        <v>3707</v>
      </c>
      <c r="L229">
        <v>98115</v>
      </c>
      <c r="M229" t="s">
        <v>454</v>
      </c>
      <c r="N229" t="s">
        <v>51</v>
      </c>
      <c r="O229" t="s">
        <v>64</v>
      </c>
      <c r="P229" t="s">
        <v>455</v>
      </c>
      <c r="Q229" s="4">
        <v>94000</v>
      </c>
      <c r="R229">
        <v>2</v>
      </c>
      <c r="S229" s="4">
        <f>Table3[[#This Row],[Harga]]*Table3[[#This Row],[Quantity]]</f>
        <v>188000</v>
      </c>
      <c r="T229">
        <v>0</v>
      </c>
      <c r="U229" s="4">
        <f>Table3[[#This Row],[Discount]]*Table3[[#This Row],[Revenue]]</f>
        <v>0</v>
      </c>
      <c r="V229" s="4">
        <f>Table3[[#This Row],[Revenue]]-Table3[[#This Row],[Total Discount]]</f>
        <v>188000</v>
      </c>
      <c r="W229" s="6"/>
      <c r="X229" s="5"/>
    </row>
    <row r="230" spans="1:24" x14ac:dyDescent="0.35">
      <c r="A230">
        <v>229</v>
      </c>
      <c r="B230" t="s">
        <v>9113</v>
      </c>
      <c r="C230" s="8">
        <v>42447</v>
      </c>
      <c r="D230" s="6">
        <v>2016</v>
      </c>
      <c r="E230" s="8" t="s">
        <v>3511</v>
      </c>
      <c r="F230" s="7">
        <v>18</v>
      </c>
      <c r="G230" t="s">
        <v>3496</v>
      </c>
      <c r="H230" t="s">
        <v>3462</v>
      </c>
      <c r="I230" t="s">
        <v>4129</v>
      </c>
      <c r="J230" t="s">
        <v>3449</v>
      </c>
      <c r="K230" t="s">
        <v>3477</v>
      </c>
      <c r="L230">
        <v>38109</v>
      </c>
      <c r="M230" t="s">
        <v>456</v>
      </c>
      <c r="N230" t="s">
        <v>9</v>
      </c>
      <c r="O230" t="s">
        <v>17</v>
      </c>
      <c r="P230" t="s">
        <v>457</v>
      </c>
      <c r="Q230" s="4">
        <v>190000</v>
      </c>
      <c r="R230">
        <v>3</v>
      </c>
      <c r="S230" s="4">
        <f>Table3[[#This Row],[Harga]]*Table3[[#This Row],[Quantity]]</f>
        <v>570000</v>
      </c>
      <c r="T230">
        <v>0.4</v>
      </c>
      <c r="U230" s="4">
        <f>Table3[[#This Row],[Discount]]*Table3[[#This Row],[Revenue]]</f>
        <v>228000</v>
      </c>
      <c r="V230" s="4">
        <f>Table3[[#This Row],[Revenue]]-Table3[[#This Row],[Total Discount]]</f>
        <v>342000</v>
      </c>
      <c r="W230" s="6"/>
      <c r="X230" s="5"/>
    </row>
    <row r="231" spans="1:24" x14ac:dyDescent="0.35">
      <c r="A231">
        <v>230</v>
      </c>
      <c r="B231" t="s">
        <v>9112</v>
      </c>
      <c r="C231" s="8">
        <v>42365</v>
      </c>
      <c r="D231" s="6">
        <v>2015</v>
      </c>
      <c r="E231" s="8" t="s">
        <v>3490</v>
      </c>
      <c r="F231" s="7">
        <v>27</v>
      </c>
      <c r="G231" t="s">
        <v>3485</v>
      </c>
      <c r="H231" t="s">
        <v>3451</v>
      </c>
      <c r="I231" t="s">
        <v>3531</v>
      </c>
      <c r="J231" t="s">
        <v>3449</v>
      </c>
      <c r="K231" t="s">
        <v>3670</v>
      </c>
      <c r="L231">
        <v>72701</v>
      </c>
      <c r="M231" t="s">
        <v>458</v>
      </c>
      <c r="N231" t="s">
        <v>13</v>
      </c>
      <c r="O231" t="s">
        <v>55</v>
      </c>
      <c r="P231" t="s">
        <v>459</v>
      </c>
      <c r="Q231" s="4">
        <v>106000</v>
      </c>
      <c r="R231">
        <v>2</v>
      </c>
      <c r="S231" s="4">
        <f>Table3[[#This Row],[Harga]]*Table3[[#This Row],[Quantity]]</f>
        <v>212000</v>
      </c>
      <c r="T231">
        <v>0</v>
      </c>
      <c r="U231" s="4">
        <f>Table3[[#This Row],[Discount]]*Table3[[#This Row],[Revenue]]</f>
        <v>0</v>
      </c>
      <c r="V231" s="4">
        <f>Table3[[#This Row],[Revenue]]-Table3[[#This Row],[Total Discount]]</f>
        <v>212000</v>
      </c>
      <c r="W231" s="6"/>
      <c r="X231" s="5"/>
    </row>
    <row r="232" spans="1:24" x14ac:dyDescent="0.35">
      <c r="A232">
        <v>231</v>
      </c>
      <c r="B232" t="s">
        <v>9111</v>
      </c>
      <c r="C232" s="8">
        <v>42576</v>
      </c>
      <c r="D232" s="6">
        <v>2016</v>
      </c>
      <c r="E232" s="8" t="s">
        <v>3507</v>
      </c>
      <c r="F232" s="7">
        <v>25</v>
      </c>
      <c r="G232" t="s">
        <v>3538</v>
      </c>
      <c r="H232" t="s">
        <v>3451</v>
      </c>
      <c r="I232" t="s">
        <v>3866</v>
      </c>
      <c r="J232" t="s">
        <v>3449</v>
      </c>
      <c r="K232" t="s">
        <v>3704</v>
      </c>
      <c r="L232">
        <v>92627</v>
      </c>
      <c r="M232" t="s">
        <v>460</v>
      </c>
      <c r="N232" t="s">
        <v>13</v>
      </c>
      <c r="O232" t="s">
        <v>26</v>
      </c>
      <c r="P232" t="s">
        <v>461</v>
      </c>
      <c r="Q232" s="4">
        <v>120000</v>
      </c>
      <c r="R232">
        <v>8</v>
      </c>
      <c r="S232" s="4">
        <f>Table3[[#This Row],[Harga]]*Table3[[#This Row],[Quantity]]</f>
        <v>960000</v>
      </c>
      <c r="T232">
        <v>0.2</v>
      </c>
      <c r="U232" s="4">
        <f>Table3[[#This Row],[Discount]]*Table3[[#This Row],[Revenue]]</f>
        <v>192000</v>
      </c>
      <c r="V232" s="4">
        <f>Table3[[#This Row],[Revenue]]-Table3[[#This Row],[Total Discount]]</f>
        <v>768000</v>
      </c>
      <c r="W232" s="6"/>
      <c r="X232" s="5"/>
    </row>
    <row r="233" spans="1:24" x14ac:dyDescent="0.35">
      <c r="A233">
        <v>232</v>
      </c>
      <c r="B233" t="s">
        <v>9110</v>
      </c>
      <c r="C233" s="8">
        <v>42520</v>
      </c>
      <c r="D233" s="6">
        <v>2016</v>
      </c>
      <c r="E233" s="8" t="s">
        <v>3453</v>
      </c>
      <c r="F233" s="7">
        <v>30</v>
      </c>
      <c r="G233" t="s">
        <v>3452</v>
      </c>
      <c r="H233" t="s">
        <v>3451</v>
      </c>
      <c r="I233" t="s">
        <v>4197</v>
      </c>
      <c r="J233" t="s">
        <v>3466</v>
      </c>
      <c r="K233" t="s">
        <v>3494</v>
      </c>
      <c r="L233">
        <v>80134</v>
      </c>
      <c r="M233" t="s">
        <v>462</v>
      </c>
      <c r="N233" t="s">
        <v>13</v>
      </c>
      <c r="O233" t="s">
        <v>26</v>
      </c>
      <c r="P233" t="s">
        <v>463</v>
      </c>
      <c r="Q233" s="4">
        <v>23000</v>
      </c>
      <c r="R233">
        <v>2</v>
      </c>
      <c r="S233" s="4">
        <f>Table3[[#This Row],[Harga]]*Table3[[#This Row],[Quantity]]</f>
        <v>46000</v>
      </c>
      <c r="T233">
        <v>0.7</v>
      </c>
      <c r="U233" s="4">
        <f>Table3[[#This Row],[Discount]]*Table3[[#This Row],[Revenue]]</f>
        <v>32199.999999999996</v>
      </c>
      <c r="V233" s="4">
        <f>Table3[[#This Row],[Revenue]]-Table3[[#This Row],[Total Discount]]</f>
        <v>13800.000000000004</v>
      </c>
      <c r="W233" s="6"/>
      <c r="X233" s="5"/>
    </row>
    <row r="234" spans="1:24" x14ac:dyDescent="0.35">
      <c r="A234">
        <v>233</v>
      </c>
      <c r="B234" t="s">
        <v>9109</v>
      </c>
      <c r="C234" s="8">
        <v>43051</v>
      </c>
      <c r="D234" s="6">
        <v>2017</v>
      </c>
      <c r="E234" s="8" t="s">
        <v>3468</v>
      </c>
      <c r="F234" s="7">
        <v>12</v>
      </c>
      <c r="G234" t="s">
        <v>3452</v>
      </c>
      <c r="H234" t="s">
        <v>3451</v>
      </c>
      <c r="I234" t="s">
        <v>3880</v>
      </c>
      <c r="J234" t="s">
        <v>3466</v>
      </c>
      <c r="K234" t="s">
        <v>3580</v>
      </c>
      <c r="L234">
        <v>10024</v>
      </c>
      <c r="M234" t="s">
        <v>147</v>
      </c>
      <c r="N234" t="s">
        <v>13</v>
      </c>
      <c r="O234" t="s">
        <v>26</v>
      </c>
      <c r="P234" t="s">
        <v>148</v>
      </c>
      <c r="Q234" s="4">
        <v>3000</v>
      </c>
      <c r="R234">
        <v>5</v>
      </c>
      <c r="S234" s="4">
        <f>Table3[[#This Row],[Harga]]*Table3[[#This Row],[Quantity]]</f>
        <v>15000</v>
      </c>
      <c r="T234">
        <v>0.2</v>
      </c>
      <c r="U234" s="4">
        <f>Table3[[#This Row],[Discount]]*Table3[[#This Row],[Revenue]]</f>
        <v>3000</v>
      </c>
      <c r="V234" s="4">
        <f>Table3[[#This Row],[Revenue]]-Table3[[#This Row],[Total Discount]]</f>
        <v>12000</v>
      </c>
      <c r="W234" s="6"/>
      <c r="X234" s="5"/>
    </row>
    <row r="235" spans="1:24" x14ac:dyDescent="0.35">
      <c r="A235">
        <v>234</v>
      </c>
      <c r="B235" t="s">
        <v>9108</v>
      </c>
      <c r="C235" s="8">
        <v>42079</v>
      </c>
      <c r="D235" s="6">
        <v>2015</v>
      </c>
      <c r="E235" s="8" t="s">
        <v>3511</v>
      </c>
      <c r="F235" s="7">
        <v>16</v>
      </c>
      <c r="G235" t="s">
        <v>3457</v>
      </c>
      <c r="H235" t="s">
        <v>3451</v>
      </c>
      <c r="I235" t="s">
        <v>3992</v>
      </c>
      <c r="J235" t="s">
        <v>3449</v>
      </c>
      <c r="K235" t="s">
        <v>3492</v>
      </c>
      <c r="L235">
        <v>30318</v>
      </c>
      <c r="M235" t="s">
        <v>464</v>
      </c>
      <c r="N235" t="s">
        <v>13</v>
      </c>
      <c r="O235" t="s">
        <v>37</v>
      </c>
      <c r="P235" t="s">
        <v>465</v>
      </c>
      <c r="Q235" s="4">
        <v>3000</v>
      </c>
      <c r="R235">
        <v>1</v>
      </c>
      <c r="S235" s="4">
        <f>Table3[[#This Row],[Harga]]*Table3[[#This Row],[Quantity]]</f>
        <v>3000</v>
      </c>
      <c r="T235">
        <v>0</v>
      </c>
      <c r="U235" s="4">
        <f>Table3[[#This Row],[Discount]]*Table3[[#This Row],[Revenue]]</f>
        <v>0</v>
      </c>
      <c r="V235" s="4">
        <f>Table3[[#This Row],[Revenue]]-Table3[[#This Row],[Total Discount]]</f>
        <v>3000</v>
      </c>
      <c r="W235" s="6"/>
      <c r="X235" s="5"/>
    </row>
    <row r="236" spans="1:24" x14ac:dyDescent="0.35">
      <c r="A236">
        <v>235</v>
      </c>
      <c r="B236" t="s">
        <v>9107</v>
      </c>
      <c r="C236" s="8">
        <v>43065</v>
      </c>
      <c r="D236" s="6">
        <v>2017</v>
      </c>
      <c r="E236" s="8" t="s">
        <v>3468</v>
      </c>
      <c r="F236" s="7">
        <v>26</v>
      </c>
      <c r="G236" t="s">
        <v>3457</v>
      </c>
      <c r="H236" t="s">
        <v>3554</v>
      </c>
      <c r="I236" t="s">
        <v>5216</v>
      </c>
      <c r="J236" t="s">
        <v>3449</v>
      </c>
      <c r="K236" t="s">
        <v>3460</v>
      </c>
      <c r="L236">
        <v>64118</v>
      </c>
      <c r="M236" t="s">
        <v>466</v>
      </c>
      <c r="N236" t="s">
        <v>9</v>
      </c>
      <c r="O236" t="s">
        <v>20</v>
      </c>
      <c r="P236" t="s">
        <v>467</v>
      </c>
      <c r="Q236" s="4">
        <v>127000</v>
      </c>
      <c r="R236">
        <v>3</v>
      </c>
      <c r="S236" s="4">
        <f>Table3[[#This Row],[Harga]]*Table3[[#This Row],[Quantity]]</f>
        <v>381000</v>
      </c>
      <c r="T236">
        <v>0</v>
      </c>
      <c r="U236" s="4">
        <f>Table3[[#This Row],[Discount]]*Table3[[#This Row],[Revenue]]</f>
        <v>0</v>
      </c>
      <c r="V236" s="4">
        <f>Table3[[#This Row],[Revenue]]-Table3[[#This Row],[Total Discount]]</f>
        <v>381000</v>
      </c>
      <c r="W236" s="6"/>
      <c r="X236" s="5"/>
    </row>
    <row r="237" spans="1:24" x14ac:dyDescent="0.35">
      <c r="A237">
        <v>236</v>
      </c>
      <c r="B237" t="s">
        <v>9106</v>
      </c>
      <c r="C237" s="8">
        <v>42663</v>
      </c>
      <c r="D237" s="6">
        <v>2016</v>
      </c>
      <c r="E237" s="8" t="s">
        <v>3517</v>
      </c>
      <c r="F237" s="7">
        <v>20</v>
      </c>
      <c r="G237" t="s">
        <v>3457</v>
      </c>
      <c r="H237" t="s">
        <v>3462</v>
      </c>
      <c r="I237" t="s">
        <v>3689</v>
      </c>
      <c r="J237" t="s">
        <v>3449</v>
      </c>
      <c r="K237" t="s">
        <v>3509</v>
      </c>
      <c r="L237">
        <v>43055</v>
      </c>
      <c r="M237" t="s">
        <v>97</v>
      </c>
      <c r="N237" t="s">
        <v>13</v>
      </c>
      <c r="O237" t="s">
        <v>37</v>
      </c>
      <c r="P237" t="s">
        <v>98</v>
      </c>
      <c r="Q237" s="4">
        <v>15000</v>
      </c>
      <c r="R237">
        <v>3</v>
      </c>
      <c r="S237" s="4">
        <f>Table3[[#This Row],[Harga]]*Table3[[#This Row],[Quantity]]</f>
        <v>45000</v>
      </c>
      <c r="T237">
        <v>0.2</v>
      </c>
      <c r="U237" s="4">
        <f>Table3[[#This Row],[Discount]]*Table3[[#This Row],[Revenue]]</f>
        <v>9000</v>
      </c>
      <c r="V237" s="4">
        <f>Table3[[#This Row],[Revenue]]-Table3[[#This Row],[Total Discount]]</f>
        <v>36000</v>
      </c>
      <c r="W237" s="6"/>
      <c r="X237" s="5"/>
    </row>
    <row r="238" spans="1:24" x14ac:dyDescent="0.35">
      <c r="A238">
        <v>237</v>
      </c>
      <c r="B238" t="s">
        <v>9105</v>
      </c>
      <c r="C238" s="8">
        <v>43090</v>
      </c>
      <c r="D238" s="6">
        <v>2017</v>
      </c>
      <c r="E238" s="8" t="s">
        <v>3490</v>
      </c>
      <c r="F238" s="7">
        <v>21</v>
      </c>
      <c r="G238" t="s">
        <v>3452</v>
      </c>
      <c r="H238" t="s">
        <v>3462</v>
      </c>
      <c r="I238" t="s">
        <v>7373</v>
      </c>
      <c r="J238" t="s">
        <v>3449</v>
      </c>
      <c r="K238" t="s">
        <v>3600</v>
      </c>
      <c r="L238">
        <v>90049</v>
      </c>
      <c r="M238" t="s">
        <v>468</v>
      </c>
      <c r="N238" t="s">
        <v>13</v>
      </c>
      <c r="O238" t="s">
        <v>37</v>
      </c>
      <c r="P238" t="s">
        <v>469</v>
      </c>
      <c r="Q238" s="4">
        <v>7000</v>
      </c>
      <c r="R238">
        <v>3</v>
      </c>
      <c r="S238" s="4">
        <f>Table3[[#This Row],[Harga]]*Table3[[#This Row],[Quantity]]</f>
        <v>21000</v>
      </c>
      <c r="T238">
        <v>0</v>
      </c>
      <c r="U238" s="4">
        <f>Table3[[#This Row],[Discount]]*Table3[[#This Row],[Revenue]]</f>
        <v>0</v>
      </c>
      <c r="V238" s="4">
        <f>Table3[[#This Row],[Revenue]]-Table3[[#This Row],[Total Discount]]</f>
        <v>21000</v>
      </c>
      <c r="W238" s="6"/>
      <c r="X238" s="5"/>
    </row>
    <row r="239" spans="1:24" x14ac:dyDescent="0.35">
      <c r="A239">
        <v>238</v>
      </c>
      <c r="B239" t="s">
        <v>9104</v>
      </c>
      <c r="C239" s="8">
        <v>42757</v>
      </c>
      <c r="D239" s="6">
        <v>2017</v>
      </c>
      <c r="E239" s="8" t="s">
        <v>3463</v>
      </c>
      <c r="F239" s="7">
        <v>22</v>
      </c>
      <c r="G239" t="s">
        <v>3457</v>
      </c>
      <c r="H239" t="s">
        <v>3451</v>
      </c>
      <c r="I239" t="s">
        <v>3738</v>
      </c>
      <c r="J239" t="s">
        <v>3488</v>
      </c>
      <c r="K239" t="s">
        <v>3499</v>
      </c>
      <c r="L239">
        <v>59405</v>
      </c>
      <c r="M239" t="s">
        <v>470</v>
      </c>
      <c r="N239" t="s">
        <v>51</v>
      </c>
      <c r="O239" t="s">
        <v>471</v>
      </c>
      <c r="P239" t="s">
        <v>472</v>
      </c>
      <c r="Q239" s="4">
        <v>3000000</v>
      </c>
      <c r="R239">
        <v>5</v>
      </c>
      <c r="S239" s="4">
        <f>Table3[[#This Row],[Harga]]*Table3[[#This Row],[Quantity]]</f>
        <v>15000000</v>
      </c>
      <c r="T239">
        <v>0</v>
      </c>
      <c r="U239" s="4">
        <f>Table3[[#This Row],[Discount]]*Table3[[#This Row],[Revenue]]</f>
        <v>0</v>
      </c>
      <c r="V239" s="4">
        <f>Table3[[#This Row],[Revenue]]-Table3[[#This Row],[Total Discount]]</f>
        <v>15000000</v>
      </c>
      <c r="W239" s="6"/>
      <c r="X239" s="5"/>
    </row>
    <row r="240" spans="1:24" x14ac:dyDescent="0.35">
      <c r="A240">
        <v>239</v>
      </c>
      <c r="B240" t="s">
        <v>9103</v>
      </c>
      <c r="C240" s="8">
        <v>42085</v>
      </c>
      <c r="D240" s="6">
        <v>2015</v>
      </c>
      <c r="E240" s="8" t="s">
        <v>3511</v>
      </c>
      <c r="F240" s="7">
        <v>22</v>
      </c>
      <c r="G240" t="s">
        <v>3452</v>
      </c>
      <c r="H240" t="s">
        <v>3462</v>
      </c>
      <c r="I240" t="s">
        <v>5391</v>
      </c>
      <c r="J240" t="s">
        <v>3449</v>
      </c>
      <c r="K240" t="s">
        <v>3670</v>
      </c>
      <c r="L240">
        <v>77041</v>
      </c>
      <c r="M240" t="s">
        <v>63</v>
      </c>
      <c r="N240" t="s">
        <v>51</v>
      </c>
      <c r="O240" t="s">
        <v>64</v>
      </c>
      <c r="P240" t="s">
        <v>65</v>
      </c>
      <c r="Q240" s="4">
        <v>46000</v>
      </c>
      <c r="R240">
        <v>1</v>
      </c>
      <c r="S240" s="4">
        <f>Table3[[#This Row],[Harga]]*Table3[[#This Row],[Quantity]]</f>
        <v>46000</v>
      </c>
      <c r="T240">
        <v>0.2</v>
      </c>
      <c r="U240" s="4">
        <f>Table3[[#This Row],[Discount]]*Table3[[#This Row],[Revenue]]</f>
        <v>9200</v>
      </c>
      <c r="V240" s="4">
        <f>Table3[[#This Row],[Revenue]]-Table3[[#This Row],[Total Discount]]</f>
        <v>36800</v>
      </c>
      <c r="W240" s="6"/>
      <c r="X240" s="5"/>
    </row>
    <row r="241" spans="1:24" x14ac:dyDescent="0.35">
      <c r="A241">
        <v>240</v>
      </c>
      <c r="B241" t="s">
        <v>9102</v>
      </c>
      <c r="C241" s="8">
        <v>42758</v>
      </c>
      <c r="D241" s="6">
        <v>2017</v>
      </c>
      <c r="E241" s="8" t="s">
        <v>3463</v>
      </c>
      <c r="F241" s="7">
        <v>23</v>
      </c>
      <c r="G241" t="s">
        <v>3485</v>
      </c>
      <c r="H241" t="s">
        <v>3451</v>
      </c>
      <c r="I241" t="s">
        <v>4968</v>
      </c>
      <c r="J241" t="s">
        <v>3466</v>
      </c>
      <c r="K241" t="s">
        <v>3605</v>
      </c>
      <c r="L241">
        <v>48234</v>
      </c>
      <c r="M241" t="s">
        <v>456</v>
      </c>
      <c r="N241" t="s">
        <v>9</v>
      </c>
      <c r="O241" t="s">
        <v>17</v>
      </c>
      <c r="P241" t="s">
        <v>457</v>
      </c>
      <c r="Q241" s="4">
        <v>190000</v>
      </c>
      <c r="R241">
        <v>2</v>
      </c>
      <c r="S241" s="4">
        <f>Table3[[#This Row],[Harga]]*Table3[[#This Row],[Quantity]]</f>
        <v>380000</v>
      </c>
      <c r="T241">
        <v>0</v>
      </c>
      <c r="U241" s="4">
        <f>Table3[[#This Row],[Discount]]*Table3[[#This Row],[Revenue]]</f>
        <v>0</v>
      </c>
      <c r="V241" s="4">
        <f>Table3[[#This Row],[Revenue]]-Table3[[#This Row],[Total Discount]]</f>
        <v>380000</v>
      </c>
      <c r="W241" s="6"/>
      <c r="X241" s="5"/>
    </row>
    <row r="242" spans="1:24" x14ac:dyDescent="0.35">
      <c r="A242">
        <v>241</v>
      </c>
      <c r="B242" t="s">
        <v>9101</v>
      </c>
      <c r="C242" s="8">
        <v>42511</v>
      </c>
      <c r="D242" s="6">
        <v>2016</v>
      </c>
      <c r="E242" s="8" t="s">
        <v>3453</v>
      </c>
      <c r="F242" s="7">
        <v>21</v>
      </c>
      <c r="G242" t="s">
        <v>3496</v>
      </c>
      <c r="H242" t="s">
        <v>3451</v>
      </c>
      <c r="I242" t="s">
        <v>5545</v>
      </c>
      <c r="J242" t="s">
        <v>3449</v>
      </c>
      <c r="K242" t="s">
        <v>3595</v>
      </c>
      <c r="L242">
        <v>90032</v>
      </c>
      <c r="M242" t="s">
        <v>473</v>
      </c>
      <c r="N242" t="s">
        <v>51</v>
      </c>
      <c r="O242" t="s">
        <v>52</v>
      </c>
      <c r="P242" t="s">
        <v>474</v>
      </c>
      <c r="Q242" s="4">
        <v>56000</v>
      </c>
      <c r="R242">
        <v>3</v>
      </c>
      <c r="S242" s="4">
        <f>Table3[[#This Row],[Harga]]*Table3[[#This Row],[Quantity]]</f>
        <v>168000</v>
      </c>
      <c r="T242">
        <v>0.2</v>
      </c>
      <c r="U242" s="4">
        <f>Table3[[#This Row],[Discount]]*Table3[[#This Row],[Revenue]]</f>
        <v>33600</v>
      </c>
      <c r="V242" s="4">
        <f>Table3[[#This Row],[Revenue]]-Table3[[#This Row],[Total Discount]]</f>
        <v>134400</v>
      </c>
      <c r="W242" s="6"/>
      <c r="X242" s="5"/>
    </row>
    <row r="243" spans="1:24" x14ac:dyDescent="0.35">
      <c r="A243">
        <v>242</v>
      </c>
      <c r="B243" t="s">
        <v>9100</v>
      </c>
      <c r="C243" s="8">
        <v>42364</v>
      </c>
      <c r="D243" s="6">
        <v>2015</v>
      </c>
      <c r="E243" s="8" t="s">
        <v>3490</v>
      </c>
      <c r="F243" s="7">
        <v>26</v>
      </c>
      <c r="G243" t="s">
        <v>3457</v>
      </c>
      <c r="H243" t="s">
        <v>3451</v>
      </c>
      <c r="I243" t="s">
        <v>3653</v>
      </c>
      <c r="J243" t="s">
        <v>3449</v>
      </c>
      <c r="K243" t="s">
        <v>3487</v>
      </c>
      <c r="L243">
        <v>1841</v>
      </c>
      <c r="M243" t="s">
        <v>475</v>
      </c>
      <c r="N243" t="s">
        <v>13</v>
      </c>
      <c r="O243" t="s">
        <v>73</v>
      </c>
      <c r="P243" t="s">
        <v>476</v>
      </c>
      <c r="Q243" s="4">
        <v>23000</v>
      </c>
      <c r="R243">
        <v>5</v>
      </c>
      <c r="S243" s="4">
        <f>Table3[[#This Row],[Harga]]*Table3[[#This Row],[Quantity]]</f>
        <v>115000</v>
      </c>
      <c r="T243">
        <v>0</v>
      </c>
      <c r="U243" s="4">
        <f>Table3[[#This Row],[Discount]]*Table3[[#This Row],[Revenue]]</f>
        <v>0</v>
      </c>
      <c r="V243" s="4">
        <f>Table3[[#This Row],[Revenue]]-Table3[[#This Row],[Total Discount]]</f>
        <v>115000</v>
      </c>
      <c r="W243" s="6"/>
      <c r="X243" s="5"/>
    </row>
    <row r="244" spans="1:24" x14ac:dyDescent="0.35">
      <c r="A244">
        <v>243</v>
      </c>
      <c r="B244" t="s">
        <v>9099</v>
      </c>
      <c r="C244" s="8">
        <v>43029</v>
      </c>
      <c r="D244" s="6">
        <v>2017</v>
      </c>
      <c r="E244" s="8" t="s">
        <v>3517</v>
      </c>
      <c r="F244" s="7">
        <v>21</v>
      </c>
      <c r="G244" t="s">
        <v>3538</v>
      </c>
      <c r="H244" t="s">
        <v>3532</v>
      </c>
      <c r="I244" t="s">
        <v>9098</v>
      </c>
      <c r="J244" t="s">
        <v>3488</v>
      </c>
      <c r="K244" t="s">
        <v>3556</v>
      </c>
      <c r="L244">
        <v>33801</v>
      </c>
      <c r="M244" t="s">
        <v>477</v>
      </c>
      <c r="N244" t="s">
        <v>9</v>
      </c>
      <c r="O244" t="s">
        <v>42</v>
      </c>
      <c r="P244" t="s">
        <v>478</v>
      </c>
      <c r="Q244" s="4">
        <v>684000</v>
      </c>
      <c r="R244">
        <v>3</v>
      </c>
      <c r="S244" s="4">
        <f>Table3[[#This Row],[Harga]]*Table3[[#This Row],[Quantity]]</f>
        <v>2052000</v>
      </c>
      <c r="T244">
        <v>0.2</v>
      </c>
      <c r="U244" s="4">
        <f>Table3[[#This Row],[Discount]]*Table3[[#This Row],[Revenue]]</f>
        <v>410400</v>
      </c>
      <c r="V244" s="4">
        <f>Table3[[#This Row],[Revenue]]-Table3[[#This Row],[Total Discount]]</f>
        <v>1641600</v>
      </c>
      <c r="W244" s="6"/>
      <c r="X244" s="5"/>
    </row>
    <row r="245" spans="1:24" x14ac:dyDescent="0.35">
      <c r="A245">
        <v>244</v>
      </c>
      <c r="B245" t="s">
        <v>9097</v>
      </c>
      <c r="C245" s="8">
        <v>42250</v>
      </c>
      <c r="D245" s="6">
        <v>2015</v>
      </c>
      <c r="E245" s="8" t="s">
        <v>3472</v>
      </c>
      <c r="F245" s="7">
        <v>3</v>
      </c>
      <c r="G245" t="s">
        <v>3452</v>
      </c>
      <c r="H245" t="s">
        <v>3451</v>
      </c>
      <c r="I245" t="s">
        <v>5547</v>
      </c>
      <c r="J245" t="s">
        <v>3449</v>
      </c>
      <c r="K245" t="s">
        <v>3571</v>
      </c>
      <c r="L245">
        <v>19134</v>
      </c>
      <c r="M245" t="s">
        <v>479</v>
      </c>
      <c r="N245" t="s">
        <v>13</v>
      </c>
      <c r="O245" t="s">
        <v>32</v>
      </c>
      <c r="P245" t="s">
        <v>480</v>
      </c>
      <c r="Q245" s="4">
        <v>37000</v>
      </c>
      <c r="R245">
        <v>3</v>
      </c>
      <c r="S245" s="4">
        <f>Table3[[#This Row],[Harga]]*Table3[[#This Row],[Quantity]]</f>
        <v>111000</v>
      </c>
      <c r="T245">
        <v>0.2</v>
      </c>
      <c r="U245" s="4">
        <f>Table3[[#This Row],[Discount]]*Table3[[#This Row],[Revenue]]</f>
        <v>22200</v>
      </c>
      <c r="V245" s="4">
        <f>Table3[[#This Row],[Revenue]]-Table3[[#This Row],[Total Discount]]</f>
        <v>88800</v>
      </c>
      <c r="W245" s="6"/>
      <c r="X245" s="5"/>
    </row>
    <row r="246" spans="1:24" x14ac:dyDescent="0.35">
      <c r="A246">
        <v>245</v>
      </c>
      <c r="B246" t="s">
        <v>9096</v>
      </c>
      <c r="C246" s="8">
        <v>42315</v>
      </c>
      <c r="D246" s="6">
        <v>2015</v>
      </c>
      <c r="E246" s="8" t="s">
        <v>3468</v>
      </c>
      <c r="F246" s="7">
        <v>7</v>
      </c>
      <c r="G246" t="s">
        <v>3538</v>
      </c>
      <c r="H246" t="s">
        <v>3451</v>
      </c>
      <c r="I246" t="s">
        <v>4728</v>
      </c>
      <c r="J246" t="s">
        <v>3466</v>
      </c>
      <c r="K246" t="s">
        <v>3707</v>
      </c>
      <c r="L246">
        <v>90036</v>
      </c>
      <c r="M246" t="s">
        <v>481</v>
      </c>
      <c r="N246" t="s">
        <v>9</v>
      </c>
      <c r="O246" t="s">
        <v>42</v>
      </c>
      <c r="P246" t="s">
        <v>482</v>
      </c>
      <c r="Q246" s="4">
        <v>191000</v>
      </c>
      <c r="R246">
        <v>1</v>
      </c>
      <c r="S246" s="4">
        <f>Table3[[#This Row],[Harga]]*Table3[[#This Row],[Quantity]]</f>
        <v>191000</v>
      </c>
      <c r="T246">
        <v>0.2</v>
      </c>
      <c r="U246" s="4">
        <f>Table3[[#This Row],[Discount]]*Table3[[#This Row],[Revenue]]</f>
        <v>38200</v>
      </c>
      <c r="V246" s="4">
        <f>Table3[[#This Row],[Revenue]]-Table3[[#This Row],[Total Discount]]</f>
        <v>152800</v>
      </c>
      <c r="W246" s="6"/>
      <c r="X246" s="5"/>
    </row>
    <row r="247" spans="1:24" x14ac:dyDescent="0.35">
      <c r="A247">
        <v>246</v>
      </c>
      <c r="B247" t="s">
        <v>9095</v>
      </c>
      <c r="C247" s="8">
        <v>42985</v>
      </c>
      <c r="D247" s="6">
        <v>2017</v>
      </c>
      <c r="E247" s="8" t="s">
        <v>3472</v>
      </c>
      <c r="F247" s="7">
        <v>7</v>
      </c>
      <c r="G247" t="s">
        <v>3452</v>
      </c>
      <c r="H247" t="s">
        <v>3554</v>
      </c>
      <c r="I247" t="s">
        <v>7496</v>
      </c>
      <c r="J247" t="s">
        <v>3449</v>
      </c>
      <c r="K247" t="s">
        <v>3595</v>
      </c>
      <c r="L247">
        <v>90032</v>
      </c>
      <c r="M247" t="s">
        <v>483</v>
      </c>
      <c r="N247" t="s">
        <v>9</v>
      </c>
      <c r="O247" t="s">
        <v>20</v>
      </c>
      <c r="P247" t="s">
        <v>484</v>
      </c>
      <c r="Q247" s="4">
        <v>48000</v>
      </c>
      <c r="R247">
        <v>3</v>
      </c>
      <c r="S247" s="4">
        <f>Table3[[#This Row],[Harga]]*Table3[[#This Row],[Quantity]]</f>
        <v>144000</v>
      </c>
      <c r="T247">
        <v>0</v>
      </c>
      <c r="U247" s="4">
        <f>Table3[[#This Row],[Discount]]*Table3[[#This Row],[Revenue]]</f>
        <v>0</v>
      </c>
      <c r="V247" s="4">
        <f>Table3[[#This Row],[Revenue]]-Table3[[#This Row],[Total Discount]]</f>
        <v>144000</v>
      </c>
      <c r="W247" s="6"/>
      <c r="X247" s="5"/>
    </row>
    <row r="248" spans="1:24" x14ac:dyDescent="0.35">
      <c r="A248">
        <v>247</v>
      </c>
      <c r="B248" t="s">
        <v>9094</v>
      </c>
      <c r="C248" s="8">
        <v>42519</v>
      </c>
      <c r="D248" s="6">
        <v>2016</v>
      </c>
      <c r="E248" s="8" t="s">
        <v>3453</v>
      </c>
      <c r="F248" s="7">
        <v>29</v>
      </c>
      <c r="G248" t="s">
        <v>3538</v>
      </c>
      <c r="H248" t="s">
        <v>3462</v>
      </c>
      <c r="I248" t="s">
        <v>4435</v>
      </c>
      <c r="J248" t="s">
        <v>3449</v>
      </c>
      <c r="K248" t="s">
        <v>3670</v>
      </c>
      <c r="L248">
        <v>36116</v>
      </c>
      <c r="M248" t="s">
        <v>485</v>
      </c>
      <c r="N248" t="s">
        <v>51</v>
      </c>
      <c r="O248" t="s">
        <v>52</v>
      </c>
      <c r="P248" t="s">
        <v>486</v>
      </c>
      <c r="Q248" s="4">
        <v>980000</v>
      </c>
      <c r="R248">
        <v>5</v>
      </c>
      <c r="S248" s="4">
        <f>Table3[[#This Row],[Harga]]*Table3[[#This Row],[Quantity]]</f>
        <v>4900000</v>
      </c>
      <c r="T248">
        <v>0</v>
      </c>
      <c r="U248" s="4">
        <f>Table3[[#This Row],[Discount]]*Table3[[#This Row],[Revenue]]</f>
        <v>0</v>
      </c>
      <c r="V248" s="4">
        <f>Table3[[#This Row],[Revenue]]-Table3[[#This Row],[Total Discount]]</f>
        <v>4900000</v>
      </c>
      <c r="W248" s="6"/>
      <c r="X248" s="5"/>
    </row>
    <row r="249" spans="1:24" x14ac:dyDescent="0.35">
      <c r="A249">
        <v>248</v>
      </c>
      <c r="B249" t="s">
        <v>9093</v>
      </c>
      <c r="C249" s="8">
        <v>42561</v>
      </c>
      <c r="D249" s="6">
        <v>2016</v>
      </c>
      <c r="E249" s="8" t="s">
        <v>3507</v>
      </c>
      <c r="F249" s="7">
        <v>10</v>
      </c>
      <c r="G249" t="s">
        <v>3452</v>
      </c>
      <c r="H249" t="s">
        <v>3451</v>
      </c>
      <c r="I249" t="s">
        <v>3943</v>
      </c>
      <c r="J249" t="s">
        <v>3449</v>
      </c>
      <c r="K249" t="s">
        <v>3571</v>
      </c>
      <c r="L249">
        <v>85204</v>
      </c>
      <c r="M249" t="s">
        <v>487</v>
      </c>
      <c r="N249" t="s">
        <v>13</v>
      </c>
      <c r="O249" t="s">
        <v>32</v>
      </c>
      <c r="P249" t="s">
        <v>488</v>
      </c>
      <c r="Q249" s="4">
        <v>17000</v>
      </c>
      <c r="R249">
        <v>2</v>
      </c>
      <c r="S249" s="4">
        <f>Table3[[#This Row],[Harga]]*Table3[[#This Row],[Quantity]]</f>
        <v>34000</v>
      </c>
      <c r="T249">
        <v>0.2</v>
      </c>
      <c r="U249" s="4">
        <f>Table3[[#This Row],[Discount]]*Table3[[#This Row],[Revenue]]</f>
        <v>6800</v>
      </c>
      <c r="V249" s="4">
        <f>Table3[[#This Row],[Revenue]]-Table3[[#This Row],[Total Discount]]</f>
        <v>27200</v>
      </c>
      <c r="W249" s="6"/>
      <c r="X249" s="5"/>
    </row>
    <row r="250" spans="1:24" x14ac:dyDescent="0.35">
      <c r="A250">
        <v>249</v>
      </c>
      <c r="B250" t="s">
        <v>9092</v>
      </c>
      <c r="C250" s="8">
        <v>42981</v>
      </c>
      <c r="D250" s="6">
        <v>2017</v>
      </c>
      <c r="E250" s="8" t="s">
        <v>3472</v>
      </c>
      <c r="F250" s="7">
        <v>3</v>
      </c>
      <c r="G250" t="s">
        <v>3538</v>
      </c>
      <c r="H250" t="s">
        <v>3451</v>
      </c>
      <c r="I250" t="s">
        <v>3719</v>
      </c>
      <c r="J250" t="s">
        <v>3449</v>
      </c>
      <c r="K250" t="s">
        <v>3682</v>
      </c>
      <c r="L250">
        <v>60653</v>
      </c>
      <c r="M250" t="s">
        <v>489</v>
      </c>
      <c r="N250" t="s">
        <v>13</v>
      </c>
      <c r="O250" t="s">
        <v>26</v>
      </c>
      <c r="P250" t="s">
        <v>490</v>
      </c>
      <c r="Q250" s="4">
        <v>43000</v>
      </c>
      <c r="R250">
        <v>7</v>
      </c>
      <c r="S250" s="4">
        <f>Table3[[#This Row],[Harga]]*Table3[[#This Row],[Quantity]]</f>
        <v>301000</v>
      </c>
      <c r="T250">
        <v>0.8</v>
      </c>
      <c r="U250" s="4">
        <f>Table3[[#This Row],[Discount]]*Table3[[#This Row],[Revenue]]</f>
        <v>240800</v>
      </c>
      <c r="V250" s="4">
        <f>Table3[[#This Row],[Revenue]]-Table3[[#This Row],[Total Discount]]</f>
        <v>60200</v>
      </c>
      <c r="W250" s="6"/>
      <c r="X250" s="5"/>
    </row>
    <row r="251" spans="1:24" x14ac:dyDescent="0.35">
      <c r="A251">
        <v>250</v>
      </c>
      <c r="B251" t="s">
        <v>9091</v>
      </c>
      <c r="C251" s="8">
        <v>42341</v>
      </c>
      <c r="D251" s="6">
        <v>2015</v>
      </c>
      <c r="E251" s="8" t="s">
        <v>3490</v>
      </c>
      <c r="F251" s="7">
        <v>3</v>
      </c>
      <c r="G251" t="s">
        <v>3452</v>
      </c>
      <c r="H251" t="s">
        <v>3451</v>
      </c>
      <c r="I251" t="s">
        <v>3495</v>
      </c>
      <c r="J251" t="s">
        <v>3488</v>
      </c>
      <c r="K251" t="s">
        <v>3571</v>
      </c>
      <c r="L251">
        <v>10009</v>
      </c>
      <c r="M251" t="s">
        <v>491</v>
      </c>
      <c r="N251" t="s">
        <v>13</v>
      </c>
      <c r="O251" t="s">
        <v>26</v>
      </c>
      <c r="P251" t="s">
        <v>492</v>
      </c>
      <c r="Q251" s="4">
        <v>11000</v>
      </c>
      <c r="R251">
        <v>4</v>
      </c>
      <c r="S251" s="4">
        <f>Table3[[#This Row],[Harga]]*Table3[[#This Row],[Quantity]]</f>
        <v>44000</v>
      </c>
      <c r="T251">
        <v>0.2</v>
      </c>
      <c r="U251" s="4">
        <f>Table3[[#This Row],[Discount]]*Table3[[#This Row],[Revenue]]</f>
        <v>8800</v>
      </c>
      <c r="V251" s="4">
        <f>Table3[[#This Row],[Revenue]]-Table3[[#This Row],[Total Discount]]</f>
        <v>35200</v>
      </c>
      <c r="W251" s="6"/>
      <c r="X251" s="5"/>
    </row>
    <row r="252" spans="1:24" x14ac:dyDescent="0.35">
      <c r="A252">
        <v>251</v>
      </c>
      <c r="B252" t="s">
        <v>9090</v>
      </c>
      <c r="C252" s="8">
        <v>42345</v>
      </c>
      <c r="D252" s="6">
        <v>2015</v>
      </c>
      <c r="E252" s="8" t="s">
        <v>3490</v>
      </c>
      <c r="F252" s="7">
        <v>7</v>
      </c>
      <c r="G252" t="s">
        <v>3457</v>
      </c>
      <c r="H252" t="s">
        <v>3462</v>
      </c>
      <c r="I252" t="s">
        <v>5025</v>
      </c>
      <c r="J252" t="s">
        <v>3449</v>
      </c>
      <c r="K252" t="s">
        <v>3505</v>
      </c>
      <c r="L252">
        <v>42420</v>
      </c>
      <c r="M252" t="s">
        <v>493</v>
      </c>
      <c r="N252" t="s">
        <v>13</v>
      </c>
      <c r="O252" t="s">
        <v>29</v>
      </c>
      <c r="P252" t="s">
        <v>494</v>
      </c>
      <c r="Q252" s="4">
        <v>153000</v>
      </c>
      <c r="R252">
        <v>3</v>
      </c>
      <c r="S252" s="4">
        <f>Table3[[#This Row],[Harga]]*Table3[[#This Row],[Quantity]]</f>
        <v>459000</v>
      </c>
      <c r="T252">
        <v>0</v>
      </c>
      <c r="U252" s="4">
        <f>Table3[[#This Row],[Discount]]*Table3[[#This Row],[Revenue]]</f>
        <v>0</v>
      </c>
      <c r="V252" s="4">
        <f>Table3[[#This Row],[Revenue]]-Table3[[#This Row],[Total Discount]]</f>
        <v>459000</v>
      </c>
      <c r="W252" s="6"/>
      <c r="X252" s="5"/>
    </row>
    <row r="253" spans="1:24" x14ac:dyDescent="0.35">
      <c r="A253">
        <v>252</v>
      </c>
      <c r="B253" t="s">
        <v>9089</v>
      </c>
      <c r="C253" s="8">
        <v>41671</v>
      </c>
      <c r="D253" s="6">
        <v>2014</v>
      </c>
      <c r="E253" s="8" t="s">
        <v>3458</v>
      </c>
      <c r="F253" s="7">
        <v>1</v>
      </c>
      <c r="G253" t="s">
        <v>3538</v>
      </c>
      <c r="H253" t="s">
        <v>3462</v>
      </c>
      <c r="I253" t="s">
        <v>4091</v>
      </c>
      <c r="J253" t="s">
        <v>3449</v>
      </c>
      <c r="K253" t="s">
        <v>3509</v>
      </c>
      <c r="L253">
        <v>54302</v>
      </c>
      <c r="M253" t="s">
        <v>495</v>
      </c>
      <c r="N253" t="s">
        <v>51</v>
      </c>
      <c r="O253" t="s">
        <v>64</v>
      </c>
      <c r="P253" t="s">
        <v>496</v>
      </c>
      <c r="Q253" s="4">
        <v>469000</v>
      </c>
      <c r="R253">
        <v>6</v>
      </c>
      <c r="S253" s="4">
        <f>Table3[[#This Row],[Harga]]*Table3[[#This Row],[Quantity]]</f>
        <v>2814000</v>
      </c>
      <c r="T253">
        <v>0</v>
      </c>
      <c r="U253" s="4">
        <f>Table3[[#This Row],[Discount]]*Table3[[#This Row],[Revenue]]</f>
        <v>0</v>
      </c>
      <c r="V253" s="4">
        <f>Table3[[#This Row],[Revenue]]-Table3[[#This Row],[Total Discount]]</f>
        <v>2814000</v>
      </c>
      <c r="W253" s="6"/>
      <c r="X253" s="5"/>
    </row>
    <row r="254" spans="1:24" x14ac:dyDescent="0.35">
      <c r="A254">
        <v>253</v>
      </c>
      <c r="B254" t="s">
        <v>9088</v>
      </c>
      <c r="C254" s="8">
        <v>42565</v>
      </c>
      <c r="D254" s="6">
        <v>2016</v>
      </c>
      <c r="E254" s="8" t="s">
        <v>3507</v>
      </c>
      <c r="F254" s="7">
        <v>14</v>
      </c>
      <c r="G254" t="s">
        <v>3452</v>
      </c>
      <c r="H254" t="s">
        <v>3451</v>
      </c>
      <c r="I254" t="s">
        <v>4119</v>
      </c>
      <c r="J254" t="s">
        <v>3466</v>
      </c>
      <c r="K254" t="s">
        <v>3542</v>
      </c>
      <c r="L254">
        <v>85705</v>
      </c>
      <c r="M254" t="s">
        <v>497</v>
      </c>
      <c r="N254" t="s">
        <v>51</v>
      </c>
      <c r="O254" t="s">
        <v>52</v>
      </c>
      <c r="P254" t="s">
        <v>498</v>
      </c>
      <c r="Q254" s="4">
        <v>381000</v>
      </c>
      <c r="R254">
        <v>8</v>
      </c>
      <c r="S254" s="4">
        <f>Table3[[#This Row],[Harga]]*Table3[[#This Row],[Quantity]]</f>
        <v>3048000</v>
      </c>
      <c r="T254">
        <v>0.2</v>
      </c>
      <c r="U254" s="4">
        <f>Table3[[#This Row],[Discount]]*Table3[[#This Row],[Revenue]]</f>
        <v>609600</v>
      </c>
      <c r="V254" s="4">
        <f>Table3[[#This Row],[Revenue]]-Table3[[#This Row],[Total Discount]]</f>
        <v>2438400</v>
      </c>
      <c r="W254" s="6"/>
      <c r="X254" s="5"/>
    </row>
    <row r="255" spans="1:24" x14ac:dyDescent="0.35">
      <c r="A255">
        <v>254</v>
      </c>
      <c r="B255" t="s">
        <v>9087</v>
      </c>
      <c r="C255" s="8">
        <v>42356</v>
      </c>
      <c r="D255" s="6">
        <v>2015</v>
      </c>
      <c r="E255" s="8" t="s">
        <v>3490</v>
      </c>
      <c r="F255" s="7">
        <v>18</v>
      </c>
      <c r="G255" t="s">
        <v>3457</v>
      </c>
      <c r="H255" t="s">
        <v>3451</v>
      </c>
      <c r="I255" t="s">
        <v>3974</v>
      </c>
      <c r="J255" t="s">
        <v>3449</v>
      </c>
      <c r="K255" t="s">
        <v>3548</v>
      </c>
      <c r="L255">
        <v>45503</v>
      </c>
      <c r="M255" t="s">
        <v>452</v>
      </c>
      <c r="N255" t="s">
        <v>13</v>
      </c>
      <c r="O255" t="s">
        <v>32</v>
      </c>
      <c r="P255" t="s">
        <v>453</v>
      </c>
      <c r="Q255" s="4">
        <v>450000</v>
      </c>
      <c r="R255">
        <v>9</v>
      </c>
      <c r="S255" s="4">
        <f>Table3[[#This Row],[Harga]]*Table3[[#This Row],[Quantity]]</f>
        <v>4050000</v>
      </c>
      <c r="T255">
        <v>0.2</v>
      </c>
      <c r="U255" s="4">
        <f>Table3[[#This Row],[Discount]]*Table3[[#This Row],[Revenue]]</f>
        <v>810000</v>
      </c>
      <c r="V255" s="4">
        <f>Table3[[#This Row],[Revenue]]-Table3[[#This Row],[Total Discount]]</f>
        <v>3240000</v>
      </c>
      <c r="W255" s="6"/>
      <c r="X255" s="5"/>
    </row>
    <row r="256" spans="1:24" x14ac:dyDescent="0.35">
      <c r="A256">
        <v>255</v>
      </c>
      <c r="B256" t="s">
        <v>9086</v>
      </c>
      <c r="C256" s="8">
        <v>41770</v>
      </c>
      <c r="D256" s="6">
        <v>2014</v>
      </c>
      <c r="E256" s="8" t="s">
        <v>3453</v>
      </c>
      <c r="F256" s="7">
        <v>11</v>
      </c>
      <c r="G256" t="s">
        <v>3457</v>
      </c>
      <c r="H256" t="s">
        <v>3462</v>
      </c>
      <c r="I256" t="s">
        <v>3790</v>
      </c>
      <c r="J256" t="s">
        <v>3449</v>
      </c>
      <c r="K256" t="s">
        <v>3542</v>
      </c>
      <c r="L256">
        <v>76106</v>
      </c>
      <c r="M256" t="s">
        <v>499</v>
      </c>
      <c r="N256" t="s">
        <v>51</v>
      </c>
      <c r="O256" t="s">
        <v>64</v>
      </c>
      <c r="P256" t="s">
        <v>500</v>
      </c>
      <c r="Q256" s="4">
        <v>59000</v>
      </c>
      <c r="R256">
        <v>2</v>
      </c>
      <c r="S256" s="4">
        <f>Table3[[#This Row],[Harga]]*Table3[[#This Row],[Quantity]]</f>
        <v>118000</v>
      </c>
      <c r="T256">
        <v>0.2</v>
      </c>
      <c r="U256" s="4">
        <f>Table3[[#This Row],[Discount]]*Table3[[#This Row],[Revenue]]</f>
        <v>23600</v>
      </c>
      <c r="V256" s="4">
        <f>Table3[[#This Row],[Revenue]]-Table3[[#This Row],[Total Discount]]</f>
        <v>94400</v>
      </c>
      <c r="W256" s="6"/>
      <c r="X256" s="5"/>
    </row>
    <row r="257" spans="1:24" x14ac:dyDescent="0.35">
      <c r="A257">
        <v>256</v>
      </c>
      <c r="B257" t="s">
        <v>9085</v>
      </c>
      <c r="C257" s="8">
        <v>43058</v>
      </c>
      <c r="D257" s="6">
        <v>2017</v>
      </c>
      <c r="E257" s="8" t="s">
        <v>3468</v>
      </c>
      <c r="F257" s="7">
        <v>19</v>
      </c>
      <c r="G257" t="s">
        <v>3485</v>
      </c>
      <c r="H257" t="s">
        <v>3451</v>
      </c>
      <c r="I257" t="s">
        <v>8461</v>
      </c>
      <c r="J257" t="s">
        <v>3488</v>
      </c>
      <c r="K257" t="s">
        <v>3556</v>
      </c>
      <c r="L257">
        <v>10035</v>
      </c>
      <c r="M257" t="s">
        <v>501</v>
      </c>
      <c r="N257" t="s">
        <v>13</v>
      </c>
      <c r="O257" t="s">
        <v>26</v>
      </c>
      <c r="P257" t="s">
        <v>502</v>
      </c>
      <c r="Q257" s="4">
        <v>42000</v>
      </c>
      <c r="R257">
        <v>6</v>
      </c>
      <c r="S257" s="4">
        <f>Table3[[#This Row],[Harga]]*Table3[[#This Row],[Quantity]]</f>
        <v>252000</v>
      </c>
      <c r="T257">
        <v>0.2</v>
      </c>
      <c r="U257" s="4">
        <f>Table3[[#This Row],[Discount]]*Table3[[#This Row],[Revenue]]</f>
        <v>50400</v>
      </c>
      <c r="V257" s="4">
        <f>Table3[[#This Row],[Revenue]]-Table3[[#This Row],[Total Discount]]</f>
        <v>201600</v>
      </c>
      <c r="W257" s="6"/>
      <c r="X257" s="5"/>
    </row>
    <row r="258" spans="1:24" x14ac:dyDescent="0.35">
      <c r="A258">
        <v>257</v>
      </c>
      <c r="B258" t="s">
        <v>9084</v>
      </c>
      <c r="C258" s="8">
        <v>42323</v>
      </c>
      <c r="D258" s="6">
        <v>2015</v>
      </c>
      <c r="E258" s="8" t="s">
        <v>3468</v>
      </c>
      <c r="F258" s="7">
        <v>15</v>
      </c>
      <c r="G258" t="s">
        <v>3485</v>
      </c>
      <c r="H258" t="s">
        <v>3451</v>
      </c>
      <c r="I258" t="s">
        <v>5112</v>
      </c>
      <c r="J258" t="s">
        <v>3466</v>
      </c>
      <c r="K258" t="s">
        <v>3460</v>
      </c>
      <c r="L258">
        <v>60653</v>
      </c>
      <c r="M258" t="s">
        <v>75</v>
      </c>
      <c r="N258" t="s">
        <v>13</v>
      </c>
      <c r="O258" t="s">
        <v>32</v>
      </c>
      <c r="P258" t="s">
        <v>76</v>
      </c>
      <c r="Q258" s="4">
        <v>209000</v>
      </c>
      <c r="R258">
        <v>9</v>
      </c>
      <c r="S258" s="4">
        <f>Table3[[#This Row],[Harga]]*Table3[[#This Row],[Quantity]]</f>
        <v>1881000</v>
      </c>
      <c r="T258">
        <v>0.2</v>
      </c>
      <c r="U258" s="4">
        <f>Table3[[#This Row],[Discount]]*Table3[[#This Row],[Revenue]]</f>
        <v>376200</v>
      </c>
      <c r="V258" s="4">
        <f>Table3[[#This Row],[Revenue]]-Table3[[#This Row],[Total Discount]]</f>
        <v>1504800</v>
      </c>
      <c r="W258" s="6"/>
      <c r="X258" s="5"/>
    </row>
    <row r="259" spans="1:24" x14ac:dyDescent="0.35">
      <c r="A259">
        <v>258</v>
      </c>
      <c r="B259" t="s">
        <v>9083</v>
      </c>
      <c r="C259" s="8">
        <v>42475</v>
      </c>
      <c r="D259" s="6">
        <v>2016</v>
      </c>
      <c r="E259" s="8" t="s">
        <v>3529</v>
      </c>
      <c r="F259" s="7">
        <v>15</v>
      </c>
      <c r="G259" t="s">
        <v>3485</v>
      </c>
      <c r="H259" t="s">
        <v>3554</v>
      </c>
      <c r="I259" t="s">
        <v>3863</v>
      </c>
      <c r="J259" t="s">
        <v>3449</v>
      </c>
      <c r="K259" t="s">
        <v>3641</v>
      </c>
      <c r="L259">
        <v>94110</v>
      </c>
      <c r="M259" t="s">
        <v>503</v>
      </c>
      <c r="N259" t="s">
        <v>9</v>
      </c>
      <c r="O259" t="s">
        <v>42</v>
      </c>
      <c r="P259" t="s">
        <v>504</v>
      </c>
      <c r="Q259" s="4">
        <v>1122000</v>
      </c>
      <c r="R259">
        <v>2</v>
      </c>
      <c r="S259" s="4">
        <f>Table3[[#This Row],[Harga]]*Table3[[#This Row],[Quantity]]</f>
        <v>2244000</v>
      </c>
      <c r="T259">
        <v>0.2</v>
      </c>
      <c r="U259" s="4">
        <f>Table3[[#This Row],[Discount]]*Table3[[#This Row],[Revenue]]</f>
        <v>448800</v>
      </c>
      <c r="V259" s="4">
        <f>Table3[[#This Row],[Revenue]]-Table3[[#This Row],[Total Discount]]</f>
        <v>1795200</v>
      </c>
      <c r="W259" s="6"/>
      <c r="X259" s="5"/>
    </row>
    <row r="260" spans="1:24" x14ac:dyDescent="0.35">
      <c r="A260">
        <v>259</v>
      </c>
      <c r="B260" t="s">
        <v>9082</v>
      </c>
      <c r="C260" s="8">
        <v>42989</v>
      </c>
      <c r="D260" s="6">
        <v>2017</v>
      </c>
      <c r="E260" s="8" t="s">
        <v>3472</v>
      </c>
      <c r="F260" s="7">
        <v>11</v>
      </c>
      <c r="G260" t="s">
        <v>3452</v>
      </c>
      <c r="H260" t="s">
        <v>3451</v>
      </c>
      <c r="I260" t="s">
        <v>3478</v>
      </c>
      <c r="J260" t="s">
        <v>3449</v>
      </c>
      <c r="K260" t="s">
        <v>3477</v>
      </c>
      <c r="L260">
        <v>32216</v>
      </c>
      <c r="M260" t="s">
        <v>505</v>
      </c>
      <c r="N260" t="s">
        <v>9</v>
      </c>
      <c r="O260" t="s">
        <v>20</v>
      </c>
      <c r="P260" t="s">
        <v>506</v>
      </c>
      <c r="Q260" s="4">
        <v>35000</v>
      </c>
      <c r="R260">
        <v>1</v>
      </c>
      <c r="S260" s="4">
        <f>Table3[[#This Row],[Harga]]*Table3[[#This Row],[Quantity]]</f>
        <v>35000</v>
      </c>
      <c r="T260">
        <v>0.2</v>
      </c>
      <c r="U260" s="4">
        <f>Table3[[#This Row],[Discount]]*Table3[[#This Row],[Revenue]]</f>
        <v>7000</v>
      </c>
      <c r="V260" s="4">
        <f>Table3[[#This Row],[Revenue]]-Table3[[#This Row],[Total Discount]]</f>
        <v>28000</v>
      </c>
      <c r="W260" s="6"/>
      <c r="X260" s="5"/>
    </row>
    <row r="261" spans="1:24" x14ac:dyDescent="0.35">
      <c r="A261">
        <v>260</v>
      </c>
      <c r="B261" t="s">
        <v>9081</v>
      </c>
      <c r="C261" s="8">
        <v>43063</v>
      </c>
      <c r="D261" s="6">
        <v>2017</v>
      </c>
      <c r="E261" s="8" t="s">
        <v>3468</v>
      </c>
      <c r="F261" s="7">
        <v>24</v>
      </c>
      <c r="G261" t="s">
        <v>3496</v>
      </c>
      <c r="H261" t="s">
        <v>3554</v>
      </c>
      <c r="I261" t="s">
        <v>5419</v>
      </c>
      <c r="J261" t="s">
        <v>3449</v>
      </c>
      <c r="K261" t="s">
        <v>3505</v>
      </c>
      <c r="L261">
        <v>77070</v>
      </c>
      <c r="M261" t="s">
        <v>507</v>
      </c>
      <c r="N261" t="s">
        <v>13</v>
      </c>
      <c r="O261" t="s">
        <v>73</v>
      </c>
      <c r="P261" t="s">
        <v>508</v>
      </c>
      <c r="Q261" s="4">
        <v>11000</v>
      </c>
      <c r="R261">
        <v>3</v>
      </c>
      <c r="S261" s="4">
        <f>Table3[[#This Row],[Harga]]*Table3[[#This Row],[Quantity]]</f>
        <v>33000</v>
      </c>
      <c r="T261">
        <v>0.2</v>
      </c>
      <c r="U261" s="4">
        <f>Table3[[#This Row],[Discount]]*Table3[[#This Row],[Revenue]]</f>
        <v>6600</v>
      </c>
      <c r="V261" s="4">
        <f>Table3[[#This Row],[Revenue]]-Table3[[#This Row],[Total Discount]]</f>
        <v>26400</v>
      </c>
      <c r="W261" s="6"/>
      <c r="X261" s="5"/>
    </row>
    <row r="262" spans="1:24" x14ac:dyDescent="0.35">
      <c r="A262">
        <v>261</v>
      </c>
      <c r="B262" t="s">
        <v>9080</v>
      </c>
      <c r="C262" s="8">
        <v>42915</v>
      </c>
      <c r="D262" s="6">
        <v>2017</v>
      </c>
      <c r="E262" s="8" t="s">
        <v>3497</v>
      </c>
      <c r="F262" s="7">
        <v>29</v>
      </c>
      <c r="G262" t="s">
        <v>3538</v>
      </c>
      <c r="H262" t="s">
        <v>3462</v>
      </c>
      <c r="I262" t="s">
        <v>5112</v>
      </c>
      <c r="J262" t="s">
        <v>3466</v>
      </c>
      <c r="K262" t="s">
        <v>3580</v>
      </c>
      <c r="L262">
        <v>92804</v>
      </c>
      <c r="M262" t="s">
        <v>509</v>
      </c>
      <c r="N262" t="s">
        <v>13</v>
      </c>
      <c r="O262" t="s">
        <v>32</v>
      </c>
      <c r="P262" t="s">
        <v>510</v>
      </c>
      <c r="Q262" s="4">
        <v>1296000</v>
      </c>
      <c r="R262">
        <v>2</v>
      </c>
      <c r="S262" s="4">
        <f>Table3[[#This Row],[Harga]]*Table3[[#This Row],[Quantity]]</f>
        <v>2592000</v>
      </c>
      <c r="T262">
        <v>0</v>
      </c>
      <c r="U262" s="4">
        <f>Table3[[#This Row],[Discount]]*Table3[[#This Row],[Revenue]]</f>
        <v>0</v>
      </c>
      <c r="V262" s="4">
        <f>Table3[[#This Row],[Revenue]]-Table3[[#This Row],[Total Discount]]</f>
        <v>2592000</v>
      </c>
      <c r="W262" s="6"/>
      <c r="X262" s="5"/>
    </row>
    <row r="263" spans="1:24" x14ac:dyDescent="0.35">
      <c r="A263">
        <v>262</v>
      </c>
      <c r="B263" t="s">
        <v>9079</v>
      </c>
      <c r="C263" s="8">
        <v>41701</v>
      </c>
      <c r="D263" s="6">
        <v>2014</v>
      </c>
      <c r="E263" s="8" t="s">
        <v>3511</v>
      </c>
      <c r="F263" s="7">
        <v>3</v>
      </c>
      <c r="G263" t="s">
        <v>3452</v>
      </c>
      <c r="H263" t="s">
        <v>3451</v>
      </c>
      <c r="I263" t="s">
        <v>3516</v>
      </c>
      <c r="J263" t="s">
        <v>3449</v>
      </c>
      <c r="K263" t="s">
        <v>3460</v>
      </c>
      <c r="L263">
        <v>28403</v>
      </c>
      <c r="M263" t="s">
        <v>511</v>
      </c>
      <c r="N263" t="s">
        <v>13</v>
      </c>
      <c r="O263" t="s">
        <v>37</v>
      </c>
      <c r="P263" t="s">
        <v>512</v>
      </c>
      <c r="Q263" s="4">
        <v>20000</v>
      </c>
      <c r="R263">
        <v>4</v>
      </c>
      <c r="S263" s="4">
        <f>Table3[[#This Row],[Harga]]*Table3[[#This Row],[Quantity]]</f>
        <v>80000</v>
      </c>
      <c r="T263">
        <v>0.2</v>
      </c>
      <c r="U263" s="4">
        <f>Table3[[#This Row],[Discount]]*Table3[[#This Row],[Revenue]]</f>
        <v>16000</v>
      </c>
      <c r="V263" s="4">
        <f>Table3[[#This Row],[Revenue]]-Table3[[#This Row],[Total Discount]]</f>
        <v>64000</v>
      </c>
      <c r="W263" s="6"/>
      <c r="X263" s="5"/>
    </row>
    <row r="264" spans="1:24" x14ac:dyDescent="0.35">
      <c r="A264">
        <v>263</v>
      </c>
      <c r="B264" t="s">
        <v>9078</v>
      </c>
      <c r="C264" s="8">
        <v>42531</v>
      </c>
      <c r="D264" s="6">
        <v>2016</v>
      </c>
      <c r="E264" s="8" t="s">
        <v>3497</v>
      </c>
      <c r="F264" s="7">
        <v>10</v>
      </c>
      <c r="G264" t="s">
        <v>3457</v>
      </c>
      <c r="H264" t="s">
        <v>3451</v>
      </c>
      <c r="I264" t="s">
        <v>4689</v>
      </c>
      <c r="J264" t="s">
        <v>3449</v>
      </c>
      <c r="K264" t="s">
        <v>3474</v>
      </c>
      <c r="L264">
        <v>90045</v>
      </c>
      <c r="M264" t="s">
        <v>513</v>
      </c>
      <c r="N264" t="s">
        <v>13</v>
      </c>
      <c r="O264" t="s">
        <v>14</v>
      </c>
      <c r="P264" t="s">
        <v>514</v>
      </c>
      <c r="Q264" s="4">
        <v>21000</v>
      </c>
      <c r="R264">
        <v>2</v>
      </c>
      <c r="S264" s="4">
        <f>Table3[[#This Row],[Harga]]*Table3[[#This Row],[Quantity]]</f>
        <v>42000</v>
      </c>
      <c r="T264">
        <v>0</v>
      </c>
      <c r="U264" s="4">
        <f>Table3[[#This Row],[Discount]]*Table3[[#This Row],[Revenue]]</f>
        <v>0</v>
      </c>
      <c r="V264" s="4">
        <f>Table3[[#This Row],[Revenue]]-Table3[[#This Row],[Total Discount]]</f>
        <v>42000</v>
      </c>
      <c r="W264" s="6"/>
      <c r="X264" s="5"/>
    </row>
    <row r="265" spans="1:24" x14ac:dyDescent="0.35">
      <c r="A265">
        <v>264</v>
      </c>
      <c r="B265" t="s">
        <v>9077</v>
      </c>
      <c r="C265" s="8">
        <v>43059</v>
      </c>
      <c r="D265" s="6">
        <v>2017</v>
      </c>
      <c r="E265" s="8" t="s">
        <v>3468</v>
      </c>
      <c r="F265" s="7">
        <v>20</v>
      </c>
      <c r="G265" t="s">
        <v>3457</v>
      </c>
      <c r="H265" t="s">
        <v>3462</v>
      </c>
      <c r="I265" t="s">
        <v>4089</v>
      </c>
      <c r="J265" t="s">
        <v>3449</v>
      </c>
      <c r="K265" t="s">
        <v>3448</v>
      </c>
      <c r="L265">
        <v>94110</v>
      </c>
      <c r="M265" t="s">
        <v>394</v>
      </c>
      <c r="N265" t="s">
        <v>9</v>
      </c>
      <c r="O265" t="s">
        <v>20</v>
      </c>
      <c r="P265" t="s">
        <v>395</v>
      </c>
      <c r="Q265" s="4">
        <v>29000</v>
      </c>
      <c r="R265">
        <v>3</v>
      </c>
      <c r="S265" s="4">
        <f>Table3[[#This Row],[Harga]]*Table3[[#This Row],[Quantity]]</f>
        <v>87000</v>
      </c>
      <c r="T265">
        <v>0</v>
      </c>
      <c r="U265" s="4">
        <f>Table3[[#This Row],[Discount]]*Table3[[#This Row],[Revenue]]</f>
        <v>0</v>
      </c>
      <c r="V265" s="4">
        <f>Table3[[#This Row],[Revenue]]-Table3[[#This Row],[Total Discount]]</f>
        <v>87000</v>
      </c>
      <c r="W265" s="6"/>
      <c r="X265" s="5"/>
    </row>
    <row r="266" spans="1:24" x14ac:dyDescent="0.35">
      <c r="A266">
        <v>265</v>
      </c>
      <c r="B266" t="s">
        <v>9076</v>
      </c>
      <c r="C266" s="8">
        <v>41896</v>
      </c>
      <c r="D266" s="6">
        <v>2014</v>
      </c>
      <c r="E266" s="8" t="s">
        <v>3472</v>
      </c>
      <c r="F266" s="7">
        <v>14</v>
      </c>
      <c r="G266" t="s">
        <v>3496</v>
      </c>
      <c r="H266" t="s">
        <v>3451</v>
      </c>
      <c r="I266" t="s">
        <v>4791</v>
      </c>
      <c r="J266" t="s">
        <v>3449</v>
      </c>
      <c r="K266" t="s">
        <v>3909</v>
      </c>
      <c r="L266">
        <v>33614</v>
      </c>
      <c r="M266" t="s">
        <v>515</v>
      </c>
      <c r="N266" t="s">
        <v>13</v>
      </c>
      <c r="O266" t="s">
        <v>29</v>
      </c>
      <c r="P266" t="s">
        <v>516</v>
      </c>
      <c r="Q266" s="4">
        <v>13000</v>
      </c>
      <c r="R266">
        <v>5</v>
      </c>
      <c r="S266" s="4">
        <f>Table3[[#This Row],[Harga]]*Table3[[#This Row],[Quantity]]</f>
        <v>65000</v>
      </c>
      <c r="T266">
        <v>0.2</v>
      </c>
      <c r="U266" s="4">
        <f>Table3[[#This Row],[Discount]]*Table3[[#This Row],[Revenue]]</f>
        <v>13000</v>
      </c>
      <c r="V266" s="4">
        <f>Table3[[#This Row],[Revenue]]-Table3[[#This Row],[Total Discount]]</f>
        <v>52000</v>
      </c>
      <c r="W266" s="6"/>
      <c r="X266" s="5"/>
    </row>
    <row r="267" spans="1:24" x14ac:dyDescent="0.35">
      <c r="A267">
        <v>266</v>
      </c>
      <c r="B267" t="s">
        <v>9075</v>
      </c>
      <c r="C267" s="8">
        <v>42345</v>
      </c>
      <c r="D267" s="6">
        <v>2015</v>
      </c>
      <c r="E267" s="8" t="s">
        <v>3490</v>
      </c>
      <c r="F267" s="7">
        <v>7</v>
      </c>
      <c r="G267" t="s">
        <v>3538</v>
      </c>
      <c r="H267" t="s">
        <v>3462</v>
      </c>
      <c r="I267" t="s">
        <v>3557</v>
      </c>
      <c r="J267" t="s">
        <v>3449</v>
      </c>
      <c r="K267" t="s">
        <v>3492</v>
      </c>
      <c r="L267">
        <v>98105</v>
      </c>
      <c r="M267" t="s">
        <v>517</v>
      </c>
      <c r="N267" t="s">
        <v>13</v>
      </c>
      <c r="O267" t="s">
        <v>73</v>
      </c>
      <c r="P267" t="s">
        <v>518</v>
      </c>
      <c r="Q267" s="4">
        <v>4000</v>
      </c>
      <c r="R267">
        <v>2</v>
      </c>
      <c r="S267" s="4">
        <f>Table3[[#This Row],[Harga]]*Table3[[#This Row],[Quantity]]</f>
        <v>8000</v>
      </c>
      <c r="T267">
        <v>0</v>
      </c>
      <c r="U267" s="4">
        <f>Table3[[#This Row],[Discount]]*Table3[[#This Row],[Revenue]]</f>
        <v>0</v>
      </c>
      <c r="V267" s="4">
        <f>Table3[[#This Row],[Revenue]]-Table3[[#This Row],[Total Discount]]</f>
        <v>8000</v>
      </c>
      <c r="W267" s="6"/>
      <c r="X267" s="5"/>
    </row>
    <row r="268" spans="1:24" x14ac:dyDescent="0.35">
      <c r="A268">
        <v>267</v>
      </c>
      <c r="B268" t="s">
        <v>9074</v>
      </c>
      <c r="C268" s="8">
        <v>43076</v>
      </c>
      <c r="D268" s="6">
        <v>2017</v>
      </c>
      <c r="E268" s="8" t="s">
        <v>3490</v>
      </c>
      <c r="F268" s="7">
        <v>7</v>
      </c>
      <c r="G268" t="s">
        <v>3452</v>
      </c>
      <c r="H268" t="s">
        <v>3462</v>
      </c>
      <c r="I268" t="s">
        <v>4471</v>
      </c>
      <c r="J268" t="s">
        <v>3449</v>
      </c>
      <c r="K268" t="s">
        <v>3600</v>
      </c>
      <c r="L268">
        <v>90008</v>
      </c>
      <c r="M268" t="s">
        <v>519</v>
      </c>
      <c r="N268" t="s">
        <v>51</v>
      </c>
      <c r="O268" t="s">
        <v>52</v>
      </c>
      <c r="P268" t="s">
        <v>520</v>
      </c>
      <c r="Q268" s="4">
        <v>375000</v>
      </c>
      <c r="R268">
        <v>3</v>
      </c>
      <c r="S268" s="4">
        <f>Table3[[#This Row],[Harga]]*Table3[[#This Row],[Quantity]]</f>
        <v>1125000</v>
      </c>
      <c r="T268">
        <v>0.2</v>
      </c>
      <c r="U268" s="4">
        <f>Table3[[#This Row],[Discount]]*Table3[[#This Row],[Revenue]]</f>
        <v>225000</v>
      </c>
      <c r="V268" s="4">
        <f>Table3[[#This Row],[Revenue]]-Table3[[#This Row],[Total Discount]]</f>
        <v>900000</v>
      </c>
      <c r="W268" s="6"/>
      <c r="X268" s="5"/>
    </row>
    <row r="269" spans="1:24" x14ac:dyDescent="0.35">
      <c r="A269">
        <v>268</v>
      </c>
      <c r="B269" t="s">
        <v>9073</v>
      </c>
      <c r="C269" s="8">
        <v>43009</v>
      </c>
      <c r="D269" s="6">
        <v>2017</v>
      </c>
      <c r="E269" s="8" t="s">
        <v>3517</v>
      </c>
      <c r="F269" s="7">
        <v>1</v>
      </c>
      <c r="G269" t="s">
        <v>3457</v>
      </c>
      <c r="H269" t="s">
        <v>3451</v>
      </c>
      <c r="I269" t="s">
        <v>3626</v>
      </c>
      <c r="J269" t="s">
        <v>3466</v>
      </c>
      <c r="K269" t="s">
        <v>3548</v>
      </c>
      <c r="L269">
        <v>98105</v>
      </c>
      <c r="M269" t="s">
        <v>521</v>
      </c>
      <c r="N269" t="s">
        <v>13</v>
      </c>
      <c r="O269" t="s">
        <v>23</v>
      </c>
      <c r="P269" t="s">
        <v>522</v>
      </c>
      <c r="Q269" s="4">
        <v>92000</v>
      </c>
      <c r="R269">
        <v>8</v>
      </c>
      <c r="S269" s="4">
        <f>Table3[[#This Row],[Harga]]*Table3[[#This Row],[Quantity]]</f>
        <v>736000</v>
      </c>
      <c r="T269">
        <v>0</v>
      </c>
      <c r="U269" s="4">
        <f>Table3[[#This Row],[Discount]]*Table3[[#This Row],[Revenue]]</f>
        <v>0</v>
      </c>
      <c r="V269" s="4">
        <f>Table3[[#This Row],[Revenue]]-Table3[[#This Row],[Total Discount]]</f>
        <v>736000</v>
      </c>
      <c r="W269" s="6"/>
      <c r="X269" s="5"/>
    </row>
    <row r="270" spans="1:24" x14ac:dyDescent="0.35">
      <c r="A270">
        <v>269</v>
      </c>
      <c r="B270" t="s">
        <v>9072</v>
      </c>
      <c r="C270" s="8">
        <v>43097</v>
      </c>
      <c r="D270" s="6">
        <v>2017</v>
      </c>
      <c r="E270" s="8" t="s">
        <v>3490</v>
      </c>
      <c r="F270" s="7">
        <v>28</v>
      </c>
      <c r="G270" t="s">
        <v>3452</v>
      </c>
      <c r="H270" t="s">
        <v>3451</v>
      </c>
      <c r="I270" t="s">
        <v>3585</v>
      </c>
      <c r="J270" t="s">
        <v>3449</v>
      </c>
      <c r="K270" t="s">
        <v>3477</v>
      </c>
      <c r="L270">
        <v>10024</v>
      </c>
      <c r="M270" t="s">
        <v>513</v>
      </c>
      <c r="N270" t="s">
        <v>13</v>
      </c>
      <c r="O270" t="s">
        <v>14</v>
      </c>
      <c r="P270" t="s">
        <v>514</v>
      </c>
      <c r="Q270" s="4">
        <v>21000</v>
      </c>
      <c r="R270">
        <v>7</v>
      </c>
      <c r="S270" s="4">
        <f>Table3[[#This Row],[Harga]]*Table3[[#This Row],[Quantity]]</f>
        <v>147000</v>
      </c>
      <c r="T270">
        <v>0</v>
      </c>
      <c r="U270" s="4">
        <f>Table3[[#This Row],[Discount]]*Table3[[#This Row],[Revenue]]</f>
        <v>0</v>
      </c>
      <c r="V270" s="4">
        <f>Table3[[#This Row],[Revenue]]-Table3[[#This Row],[Total Discount]]</f>
        <v>147000</v>
      </c>
      <c r="W270" s="6"/>
      <c r="X270" s="5"/>
    </row>
    <row r="271" spans="1:24" x14ac:dyDescent="0.35">
      <c r="A271">
        <v>270</v>
      </c>
      <c r="B271" t="s">
        <v>9071</v>
      </c>
      <c r="C271" s="8">
        <v>42677</v>
      </c>
      <c r="D271" s="6">
        <v>2016</v>
      </c>
      <c r="E271" s="8" t="s">
        <v>3468</v>
      </c>
      <c r="F271" s="7">
        <v>3</v>
      </c>
      <c r="G271" t="s">
        <v>3538</v>
      </c>
      <c r="H271" t="s">
        <v>3451</v>
      </c>
      <c r="I271" t="s">
        <v>4102</v>
      </c>
      <c r="J271" t="s">
        <v>3449</v>
      </c>
      <c r="K271" t="s">
        <v>3641</v>
      </c>
      <c r="L271">
        <v>98270</v>
      </c>
      <c r="M271" t="s">
        <v>523</v>
      </c>
      <c r="N271" t="s">
        <v>13</v>
      </c>
      <c r="O271" t="s">
        <v>37</v>
      </c>
      <c r="P271" t="s">
        <v>524</v>
      </c>
      <c r="Q271" s="4">
        <v>9000</v>
      </c>
      <c r="R271">
        <v>3</v>
      </c>
      <c r="S271" s="4">
        <f>Table3[[#This Row],[Harga]]*Table3[[#This Row],[Quantity]]</f>
        <v>27000</v>
      </c>
      <c r="T271">
        <v>0</v>
      </c>
      <c r="U271" s="4">
        <f>Table3[[#This Row],[Discount]]*Table3[[#This Row],[Revenue]]</f>
        <v>0</v>
      </c>
      <c r="V271" s="4">
        <f>Table3[[#This Row],[Revenue]]-Table3[[#This Row],[Total Discount]]</f>
        <v>27000</v>
      </c>
      <c r="W271" s="6"/>
      <c r="X271" s="5"/>
    </row>
    <row r="272" spans="1:24" x14ac:dyDescent="0.35">
      <c r="A272">
        <v>271</v>
      </c>
      <c r="B272" t="s">
        <v>9070</v>
      </c>
      <c r="C272" s="8">
        <v>42265</v>
      </c>
      <c r="D272" s="6">
        <v>2015</v>
      </c>
      <c r="E272" s="8" t="s">
        <v>3472</v>
      </c>
      <c r="F272" s="7">
        <v>18</v>
      </c>
      <c r="G272" t="s">
        <v>3457</v>
      </c>
      <c r="H272" t="s">
        <v>3451</v>
      </c>
      <c r="I272" t="s">
        <v>3918</v>
      </c>
      <c r="J272" t="s">
        <v>3449</v>
      </c>
      <c r="K272" t="s">
        <v>3542</v>
      </c>
      <c r="L272">
        <v>90805</v>
      </c>
      <c r="M272" t="s">
        <v>521</v>
      </c>
      <c r="N272" t="s">
        <v>13</v>
      </c>
      <c r="O272" t="s">
        <v>23</v>
      </c>
      <c r="P272" t="s">
        <v>522</v>
      </c>
      <c r="Q272" s="4">
        <v>92000</v>
      </c>
      <c r="R272">
        <v>14</v>
      </c>
      <c r="S272" s="4">
        <f>Table3[[#This Row],[Harga]]*Table3[[#This Row],[Quantity]]</f>
        <v>1288000</v>
      </c>
      <c r="T272">
        <v>0</v>
      </c>
      <c r="U272" s="4">
        <f>Table3[[#This Row],[Discount]]*Table3[[#This Row],[Revenue]]</f>
        <v>0</v>
      </c>
      <c r="V272" s="4">
        <f>Table3[[#This Row],[Revenue]]-Table3[[#This Row],[Total Discount]]</f>
        <v>1288000</v>
      </c>
      <c r="W272" s="6"/>
      <c r="X272" s="5"/>
    </row>
    <row r="273" spans="1:24" x14ac:dyDescent="0.35">
      <c r="A273">
        <v>272</v>
      </c>
      <c r="B273" t="s">
        <v>9069</v>
      </c>
      <c r="C273" s="8">
        <v>42936</v>
      </c>
      <c r="D273" s="6">
        <v>2017</v>
      </c>
      <c r="E273" s="8" t="s">
        <v>3507</v>
      </c>
      <c r="F273" s="7">
        <v>20</v>
      </c>
      <c r="G273" t="s">
        <v>3485</v>
      </c>
      <c r="H273" t="s">
        <v>3451</v>
      </c>
      <c r="I273" t="s">
        <v>3767</v>
      </c>
      <c r="J273" t="s">
        <v>3449</v>
      </c>
      <c r="K273" t="s">
        <v>3513</v>
      </c>
      <c r="L273">
        <v>60610</v>
      </c>
      <c r="M273" t="s">
        <v>525</v>
      </c>
      <c r="N273" t="s">
        <v>13</v>
      </c>
      <c r="O273" t="s">
        <v>32</v>
      </c>
      <c r="P273" t="s">
        <v>526</v>
      </c>
      <c r="Q273" s="4">
        <v>70000</v>
      </c>
      <c r="R273">
        <v>2</v>
      </c>
      <c r="S273" s="4">
        <f>Table3[[#This Row],[Harga]]*Table3[[#This Row],[Quantity]]</f>
        <v>140000</v>
      </c>
      <c r="T273">
        <v>0.2</v>
      </c>
      <c r="U273" s="4">
        <f>Table3[[#This Row],[Discount]]*Table3[[#This Row],[Revenue]]</f>
        <v>28000</v>
      </c>
      <c r="V273" s="4">
        <f>Table3[[#This Row],[Revenue]]-Table3[[#This Row],[Total Discount]]</f>
        <v>112000</v>
      </c>
      <c r="W273" s="6"/>
      <c r="X273" s="5"/>
    </row>
    <row r="274" spans="1:24" x14ac:dyDescent="0.35">
      <c r="A274">
        <v>273</v>
      </c>
      <c r="B274" t="s">
        <v>9068</v>
      </c>
      <c r="C274" s="8">
        <v>42257</v>
      </c>
      <c r="D274" s="6">
        <v>2015</v>
      </c>
      <c r="E274" s="8" t="s">
        <v>3472</v>
      </c>
      <c r="F274" s="7">
        <v>10</v>
      </c>
      <c r="G274" t="s">
        <v>3457</v>
      </c>
      <c r="H274" t="s">
        <v>3462</v>
      </c>
      <c r="I274" t="s">
        <v>5745</v>
      </c>
      <c r="J274" t="s">
        <v>3449</v>
      </c>
      <c r="K274" t="s">
        <v>3455</v>
      </c>
      <c r="L274">
        <v>90004</v>
      </c>
      <c r="M274" t="s">
        <v>527</v>
      </c>
      <c r="N274" t="s">
        <v>13</v>
      </c>
      <c r="O274" t="s">
        <v>366</v>
      </c>
      <c r="P274" t="s">
        <v>528</v>
      </c>
      <c r="Q274" s="4">
        <v>52000</v>
      </c>
      <c r="R274">
        <v>4</v>
      </c>
      <c r="S274" s="4">
        <f>Table3[[#This Row],[Harga]]*Table3[[#This Row],[Quantity]]</f>
        <v>208000</v>
      </c>
      <c r="T274">
        <v>0</v>
      </c>
      <c r="U274" s="4">
        <f>Table3[[#This Row],[Discount]]*Table3[[#This Row],[Revenue]]</f>
        <v>0</v>
      </c>
      <c r="V274" s="4">
        <f>Table3[[#This Row],[Revenue]]-Table3[[#This Row],[Total Discount]]</f>
        <v>208000</v>
      </c>
      <c r="W274" s="6"/>
      <c r="X274" s="5"/>
    </row>
    <row r="275" spans="1:24" x14ac:dyDescent="0.35">
      <c r="A275">
        <v>274</v>
      </c>
      <c r="B275" t="s">
        <v>9067</v>
      </c>
      <c r="C275" s="8">
        <v>43070</v>
      </c>
      <c r="D275" s="6">
        <v>2017</v>
      </c>
      <c r="E275" s="8" t="s">
        <v>3490</v>
      </c>
      <c r="F275" s="7">
        <v>1</v>
      </c>
      <c r="G275" t="s">
        <v>3452</v>
      </c>
      <c r="H275" t="s">
        <v>3462</v>
      </c>
      <c r="I275" t="s">
        <v>3475</v>
      </c>
      <c r="J275" t="s">
        <v>3449</v>
      </c>
      <c r="K275" t="s">
        <v>3571</v>
      </c>
      <c r="L275">
        <v>80219</v>
      </c>
      <c r="M275" t="s">
        <v>50</v>
      </c>
      <c r="N275" t="s">
        <v>51</v>
      </c>
      <c r="O275" t="s">
        <v>52</v>
      </c>
      <c r="P275" t="s">
        <v>53</v>
      </c>
      <c r="Q275" s="4">
        <v>1098000</v>
      </c>
      <c r="R275">
        <v>3</v>
      </c>
      <c r="S275" s="4">
        <f>Table3[[#This Row],[Harga]]*Table3[[#This Row],[Quantity]]</f>
        <v>3294000</v>
      </c>
      <c r="T275">
        <v>0.2</v>
      </c>
      <c r="U275" s="4">
        <f>Table3[[#This Row],[Discount]]*Table3[[#This Row],[Revenue]]</f>
        <v>658800</v>
      </c>
      <c r="V275" s="4">
        <f>Table3[[#This Row],[Revenue]]-Table3[[#This Row],[Total Discount]]</f>
        <v>2635200</v>
      </c>
      <c r="W275" s="6"/>
      <c r="X275" s="5"/>
    </row>
    <row r="276" spans="1:24" x14ac:dyDescent="0.35">
      <c r="A276">
        <v>275</v>
      </c>
      <c r="B276" t="s">
        <v>9066</v>
      </c>
      <c r="C276" s="8">
        <v>42188</v>
      </c>
      <c r="D276" s="6">
        <v>2015</v>
      </c>
      <c r="E276" s="8" t="s">
        <v>3507</v>
      </c>
      <c r="F276" s="7">
        <v>3</v>
      </c>
      <c r="G276" t="s">
        <v>3538</v>
      </c>
      <c r="H276" t="s">
        <v>3462</v>
      </c>
      <c r="I276" t="s">
        <v>4970</v>
      </c>
      <c r="J276" t="s">
        <v>3449</v>
      </c>
      <c r="K276" t="s">
        <v>3628</v>
      </c>
      <c r="L276">
        <v>40475</v>
      </c>
      <c r="M276" t="s">
        <v>529</v>
      </c>
      <c r="N276" t="s">
        <v>9</v>
      </c>
      <c r="O276" t="s">
        <v>42</v>
      </c>
      <c r="P276" t="s">
        <v>530</v>
      </c>
      <c r="Q276" s="4">
        <v>71000</v>
      </c>
      <c r="R276">
        <v>1</v>
      </c>
      <c r="S276" s="4">
        <f>Table3[[#This Row],[Harga]]*Table3[[#This Row],[Quantity]]</f>
        <v>71000</v>
      </c>
      <c r="T276">
        <v>0</v>
      </c>
      <c r="U276" s="4">
        <f>Table3[[#This Row],[Discount]]*Table3[[#This Row],[Revenue]]</f>
        <v>0</v>
      </c>
      <c r="V276" s="4">
        <f>Table3[[#This Row],[Revenue]]-Table3[[#This Row],[Total Discount]]</f>
        <v>71000</v>
      </c>
      <c r="W276" s="6"/>
      <c r="X276" s="5"/>
    </row>
    <row r="277" spans="1:24" x14ac:dyDescent="0.35">
      <c r="A277">
        <v>276</v>
      </c>
      <c r="B277" t="s">
        <v>9065</v>
      </c>
      <c r="C277" s="8">
        <v>42449</v>
      </c>
      <c r="D277" s="6">
        <v>2016</v>
      </c>
      <c r="E277" s="8" t="s">
        <v>3511</v>
      </c>
      <c r="F277" s="7">
        <v>20</v>
      </c>
      <c r="G277" t="s">
        <v>3485</v>
      </c>
      <c r="H277" t="s">
        <v>3462</v>
      </c>
      <c r="I277" t="s">
        <v>4477</v>
      </c>
      <c r="J277" t="s">
        <v>3449</v>
      </c>
      <c r="K277" t="s">
        <v>3695</v>
      </c>
      <c r="L277">
        <v>97301</v>
      </c>
      <c r="M277" t="s">
        <v>531</v>
      </c>
      <c r="N277" t="s">
        <v>51</v>
      </c>
      <c r="O277" t="s">
        <v>52</v>
      </c>
      <c r="P277" t="s">
        <v>532</v>
      </c>
      <c r="Q277" s="4">
        <v>85000</v>
      </c>
      <c r="R277">
        <v>2</v>
      </c>
      <c r="S277" s="4">
        <f>Table3[[#This Row],[Harga]]*Table3[[#This Row],[Quantity]]</f>
        <v>170000</v>
      </c>
      <c r="T277">
        <v>0.2</v>
      </c>
      <c r="U277" s="4">
        <f>Table3[[#This Row],[Discount]]*Table3[[#This Row],[Revenue]]</f>
        <v>34000</v>
      </c>
      <c r="V277" s="4">
        <f>Table3[[#This Row],[Revenue]]-Table3[[#This Row],[Total Discount]]</f>
        <v>136000</v>
      </c>
      <c r="W277" s="6"/>
      <c r="X277" s="5"/>
    </row>
    <row r="278" spans="1:24" x14ac:dyDescent="0.35">
      <c r="A278">
        <v>277</v>
      </c>
      <c r="B278" t="s">
        <v>9064</v>
      </c>
      <c r="C278" s="8">
        <v>41648</v>
      </c>
      <c r="D278" s="6">
        <v>2014</v>
      </c>
      <c r="E278" s="8" t="s">
        <v>3463</v>
      </c>
      <c r="F278" s="7">
        <v>9</v>
      </c>
      <c r="G278" t="s">
        <v>3457</v>
      </c>
      <c r="H278" t="s">
        <v>3451</v>
      </c>
      <c r="I278" t="s">
        <v>5045</v>
      </c>
      <c r="J278" t="s">
        <v>3449</v>
      </c>
      <c r="K278" t="s">
        <v>3695</v>
      </c>
      <c r="L278">
        <v>78041</v>
      </c>
      <c r="M278" t="s">
        <v>533</v>
      </c>
      <c r="N278" t="s">
        <v>13</v>
      </c>
      <c r="O278" t="s">
        <v>37</v>
      </c>
      <c r="P278" t="s">
        <v>534</v>
      </c>
      <c r="Q278" s="4">
        <v>10000</v>
      </c>
      <c r="R278">
        <v>2</v>
      </c>
      <c r="S278" s="4">
        <f>Table3[[#This Row],[Harga]]*Table3[[#This Row],[Quantity]]</f>
        <v>20000</v>
      </c>
      <c r="T278">
        <v>0.2</v>
      </c>
      <c r="U278" s="4">
        <f>Table3[[#This Row],[Discount]]*Table3[[#This Row],[Revenue]]</f>
        <v>4000</v>
      </c>
      <c r="V278" s="4">
        <f>Table3[[#This Row],[Revenue]]-Table3[[#This Row],[Total Discount]]</f>
        <v>16000</v>
      </c>
      <c r="W278" s="6"/>
      <c r="X278" s="5"/>
    </row>
    <row r="279" spans="1:24" x14ac:dyDescent="0.35">
      <c r="A279">
        <v>278</v>
      </c>
      <c r="B279" t="s">
        <v>9063</v>
      </c>
      <c r="C279" s="8">
        <v>41859</v>
      </c>
      <c r="D279" s="6">
        <v>2014</v>
      </c>
      <c r="E279" s="8" t="s">
        <v>3481</v>
      </c>
      <c r="F279" s="7">
        <v>8</v>
      </c>
      <c r="G279" t="s">
        <v>3452</v>
      </c>
      <c r="H279" t="s">
        <v>3554</v>
      </c>
      <c r="I279" t="s">
        <v>4220</v>
      </c>
      <c r="J279" t="s">
        <v>3449</v>
      </c>
      <c r="K279" t="s">
        <v>3499</v>
      </c>
      <c r="L279">
        <v>92024</v>
      </c>
      <c r="M279" t="s">
        <v>535</v>
      </c>
      <c r="N279" t="s">
        <v>13</v>
      </c>
      <c r="O279" t="s">
        <v>29</v>
      </c>
      <c r="P279" t="s">
        <v>536</v>
      </c>
      <c r="Q279" s="4">
        <v>77000</v>
      </c>
      <c r="R279">
        <v>2</v>
      </c>
      <c r="S279" s="4">
        <f>Table3[[#This Row],[Harga]]*Table3[[#This Row],[Quantity]]</f>
        <v>154000</v>
      </c>
      <c r="T279">
        <v>0</v>
      </c>
      <c r="U279" s="4">
        <f>Table3[[#This Row],[Discount]]*Table3[[#This Row],[Revenue]]</f>
        <v>0</v>
      </c>
      <c r="V279" s="4">
        <f>Table3[[#This Row],[Revenue]]-Table3[[#This Row],[Total Discount]]</f>
        <v>154000</v>
      </c>
      <c r="W279" s="6"/>
      <c r="X279" s="5"/>
    </row>
    <row r="280" spans="1:24" x14ac:dyDescent="0.35">
      <c r="A280">
        <v>279</v>
      </c>
      <c r="B280" t="s">
        <v>9062</v>
      </c>
      <c r="C280" s="8">
        <v>42565</v>
      </c>
      <c r="D280" s="6">
        <v>2016</v>
      </c>
      <c r="E280" s="8" t="s">
        <v>3507</v>
      </c>
      <c r="F280" s="7">
        <v>14</v>
      </c>
      <c r="G280" t="s">
        <v>3485</v>
      </c>
      <c r="H280" t="s">
        <v>3462</v>
      </c>
      <c r="I280" t="s">
        <v>3882</v>
      </c>
      <c r="J280" t="s">
        <v>3449</v>
      </c>
      <c r="K280" t="s">
        <v>3670</v>
      </c>
      <c r="L280">
        <v>19134</v>
      </c>
      <c r="M280" t="s">
        <v>537</v>
      </c>
      <c r="N280" t="s">
        <v>13</v>
      </c>
      <c r="O280" t="s">
        <v>366</v>
      </c>
      <c r="P280" t="s">
        <v>538</v>
      </c>
      <c r="Q280" s="4">
        <v>12000</v>
      </c>
      <c r="R280">
        <v>2</v>
      </c>
      <c r="S280" s="4">
        <f>Table3[[#This Row],[Harga]]*Table3[[#This Row],[Quantity]]</f>
        <v>24000</v>
      </c>
      <c r="T280">
        <v>0.2</v>
      </c>
      <c r="U280" s="4">
        <f>Table3[[#This Row],[Discount]]*Table3[[#This Row],[Revenue]]</f>
        <v>4800</v>
      </c>
      <c r="V280" s="4">
        <f>Table3[[#This Row],[Revenue]]-Table3[[#This Row],[Total Discount]]</f>
        <v>19200</v>
      </c>
      <c r="W280" s="6"/>
      <c r="X280" s="5"/>
    </row>
    <row r="281" spans="1:24" x14ac:dyDescent="0.35">
      <c r="A281">
        <v>280</v>
      </c>
      <c r="B281" t="s">
        <v>9061</v>
      </c>
      <c r="C281" s="8">
        <v>42567</v>
      </c>
      <c r="D281" s="6">
        <v>2016</v>
      </c>
      <c r="E281" s="8" t="s">
        <v>3507</v>
      </c>
      <c r="F281" s="7">
        <v>16</v>
      </c>
      <c r="G281" t="s">
        <v>3452</v>
      </c>
      <c r="H281" t="s">
        <v>3462</v>
      </c>
      <c r="I281" t="s">
        <v>4608</v>
      </c>
      <c r="J281" t="s">
        <v>3449</v>
      </c>
      <c r="K281" t="s">
        <v>3513</v>
      </c>
      <c r="L281">
        <v>19120</v>
      </c>
      <c r="M281" t="s">
        <v>539</v>
      </c>
      <c r="N281" t="s">
        <v>51</v>
      </c>
      <c r="O281" t="s">
        <v>52</v>
      </c>
      <c r="P281" t="s">
        <v>540</v>
      </c>
      <c r="Q281" s="4">
        <v>144000</v>
      </c>
      <c r="R281">
        <v>3</v>
      </c>
      <c r="S281" s="4">
        <f>Table3[[#This Row],[Harga]]*Table3[[#This Row],[Quantity]]</f>
        <v>432000</v>
      </c>
      <c r="T281">
        <v>0.4</v>
      </c>
      <c r="U281" s="4">
        <f>Table3[[#This Row],[Discount]]*Table3[[#This Row],[Revenue]]</f>
        <v>172800</v>
      </c>
      <c r="V281" s="4">
        <f>Table3[[#This Row],[Revenue]]-Table3[[#This Row],[Total Discount]]</f>
        <v>259200</v>
      </c>
      <c r="W281" s="6"/>
      <c r="X281" s="5"/>
    </row>
    <row r="282" spans="1:24" x14ac:dyDescent="0.35">
      <c r="A282">
        <v>281</v>
      </c>
      <c r="B282" t="s">
        <v>9060</v>
      </c>
      <c r="C282" s="8">
        <v>41713</v>
      </c>
      <c r="D282" s="6">
        <v>2014</v>
      </c>
      <c r="E282" s="8" t="s">
        <v>3511</v>
      </c>
      <c r="F282" s="7">
        <v>15</v>
      </c>
      <c r="G282" t="s">
        <v>3538</v>
      </c>
      <c r="H282" t="s">
        <v>3501</v>
      </c>
      <c r="I282" t="s">
        <v>3506</v>
      </c>
      <c r="J282" t="s">
        <v>3449</v>
      </c>
      <c r="K282" t="s">
        <v>3465</v>
      </c>
      <c r="L282">
        <v>33614</v>
      </c>
      <c r="M282" t="s">
        <v>541</v>
      </c>
      <c r="N282" t="s">
        <v>13</v>
      </c>
      <c r="O282" t="s">
        <v>32</v>
      </c>
      <c r="P282" t="s">
        <v>542</v>
      </c>
      <c r="Q282" s="4">
        <v>143000</v>
      </c>
      <c r="R282">
        <v>1</v>
      </c>
      <c r="S282" s="4">
        <f>Table3[[#This Row],[Harga]]*Table3[[#This Row],[Quantity]]</f>
        <v>143000</v>
      </c>
      <c r="T282">
        <v>0.2</v>
      </c>
      <c r="U282" s="4">
        <f>Table3[[#This Row],[Discount]]*Table3[[#This Row],[Revenue]]</f>
        <v>28600</v>
      </c>
      <c r="V282" s="4">
        <f>Table3[[#This Row],[Revenue]]-Table3[[#This Row],[Total Discount]]</f>
        <v>114400</v>
      </c>
      <c r="W282" s="6"/>
      <c r="X282" s="5"/>
    </row>
    <row r="283" spans="1:24" x14ac:dyDescent="0.35">
      <c r="A283">
        <v>282</v>
      </c>
      <c r="B283" t="s">
        <v>9059</v>
      </c>
      <c r="C283" s="8">
        <v>41782</v>
      </c>
      <c r="D283" s="6">
        <v>2014</v>
      </c>
      <c r="E283" s="8" t="s">
        <v>3453</v>
      </c>
      <c r="F283" s="7">
        <v>23</v>
      </c>
      <c r="G283" t="s">
        <v>3496</v>
      </c>
      <c r="H283" t="s">
        <v>3451</v>
      </c>
      <c r="I283" t="s">
        <v>6358</v>
      </c>
      <c r="J283" t="s">
        <v>3449</v>
      </c>
      <c r="K283" t="s">
        <v>3523</v>
      </c>
      <c r="L283">
        <v>19134</v>
      </c>
      <c r="M283" t="s">
        <v>543</v>
      </c>
      <c r="N283" t="s">
        <v>13</v>
      </c>
      <c r="O283" t="s">
        <v>26</v>
      </c>
      <c r="P283" t="s">
        <v>544</v>
      </c>
      <c r="Q283" s="4">
        <v>4000</v>
      </c>
      <c r="R283">
        <v>2</v>
      </c>
      <c r="S283" s="4">
        <f>Table3[[#This Row],[Harga]]*Table3[[#This Row],[Quantity]]</f>
        <v>8000</v>
      </c>
      <c r="T283">
        <v>0.7</v>
      </c>
      <c r="U283" s="4">
        <f>Table3[[#This Row],[Discount]]*Table3[[#This Row],[Revenue]]</f>
        <v>5600</v>
      </c>
      <c r="V283" s="4">
        <f>Table3[[#This Row],[Revenue]]-Table3[[#This Row],[Total Discount]]</f>
        <v>2400</v>
      </c>
      <c r="W283" s="6"/>
      <c r="X283" s="5"/>
    </row>
    <row r="284" spans="1:24" x14ac:dyDescent="0.35">
      <c r="A284">
        <v>283</v>
      </c>
      <c r="B284" t="s">
        <v>9058</v>
      </c>
      <c r="C284" s="8">
        <v>42488</v>
      </c>
      <c r="D284" s="6">
        <v>2016</v>
      </c>
      <c r="E284" s="8" t="s">
        <v>3529</v>
      </c>
      <c r="F284" s="7">
        <v>28</v>
      </c>
      <c r="G284" t="s">
        <v>3457</v>
      </c>
      <c r="H284" t="s">
        <v>3451</v>
      </c>
      <c r="I284" t="s">
        <v>3998</v>
      </c>
      <c r="J284" t="s">
        <v>3466</v>
      </c>
      <c r="K284" t="s">
        <v>3568</v>
      </c>
      <c r="L284">
        <v>75217</v>
      </c>
      <c r="M284" t="s">
        <v>357</v>
      </c>
      <c r="N284" t="s">
        <v>51</v>
      </c>
      <c r="O284" t="s">
        <v>52</v>
      </c>
      <c r="P284" t="s">
        <v>358</v>
      </c>
      <c r="Q284" s="4">
        <v>247000</v>
      </c>
      <c r="R284">
        <v>3</v>
      </c>
      <c r="S284" s="4">
        <f>Table3[[#This Row],[Harga]]*Table3[[#This Row],[Quantity]]</f>
        <v>741000</v>
      </c>
      <c r="T284">
        <v>0.2</v>
      </c>
      <c r="U284" s="4">
        <f>Table3[[#This Row],[Discount]]*Table3[[#This Row],[Revenue]]</f>
        <v>148200</v>
      </c>
      <c r="V284" s="4">
        <f>Table3[[#This Row],[Revenue]]-Table3[[#This Row],[Total Discount]]</f>
        <v>592800</v>
      </c>
      <c r="W284" s="6"/>
      <c r="X284" s="5"/>
    </row>
    <row r="285" spans="1:24" x14ac:dyDescent="0.35">
      <c r="A285">
        <v>284</v>
      </c>
      <c r="B285" t="s">
        <v>9057</v>
      </c>
      <c r="C285" s="8">
        <v>42624</v>
      </c>
      <c r="D285" s="6">
        <v>2016</v>
      </c>
      <c r="E285" s="8" t="s">
        <v>3472</v>
      </c>
      <c r="F285" s="7">
        <v>11</v>
      </c>
      <c r="G285" t="s">
        <v>3452</v>
      </c>
      <c r="H285" t="s">
        <v>3451</v>
      </c>
      <c r="I285" t="s">
        <v>4718</v>
      </c>
      <c r="J285" t="s">
        <v>3466</v>
      </c>
      <c r="K285" t="s">
        <v>3641</v>
      </c>
      <c r="L285">
        <v>19143</v>
      </c>
      <c r="M285" t="s">
        <v>545</v>
      </c>
      <c r="N285" t="s">
        <v>13</v>
      </c>
      <c r="O285" t="s">
        <v>23</v>
      </c>
      <c r="P285" t="s">
        <v>546</v>
      </c>
      <c r="Q285" s="4">
        <v>9000</v>
      </c>
      <c r="R285">
        <v>2</v>
      </c>
      <c r="S285" s="4">
        <f>Table3[[#This Row],[Harga]]*Table3[[#This Row],[Quantity]]</f>
        <v>18000</v>
      </c>
      <c r="T285">
        <v>0.2</v>
      </c>
      <c r="U285" s="4">
        <f>Table3[[#This Row],[Discount]]*Table3[[#This Row],[Revenue]]</f>
        <v>3600</v>
      </c>
      <c r="V285" s="4">
        <f>Table3[[#This Row],[Revenue]]-Table3[[#This Row],[Total Discount]]</f>
        <v>14400</v>
      </c>
      <c r="W285" s="6"/>
      <c r="X285" s="5"/>
    </row>
    <row r="286" spans="1:24" x14ac:dyDescent="0.35">
      <c r="A286">
        <v>285</v>
      </c>
      <c r="B286" t="s">
        <v>9056</v>
      </c>
      <c r="C286" s="8">
        <v>43053</v>
      </c>
      <c r="D286" s="6">
        <v>2017</v>
      </c>
      <c r="E286" s="8" t="s">
        <v>3468</v>
      </c>
      <c r="F286" s="7">
        <v>14</v>
      </c>
      <c r="G286" t="s">
        <v>3485</v>
      </c>
      <c r="H286" t="s">
        <v>3451</v>
      </c>
      <c r="I286" t="s">
        <v>5286</v>
      </c>
      <c r="J286" t="s">
        <v>3449</v>
      </c>
      <c r="K286" t="s">
        <v>3474</v>
      </c>
      <c r="L286">
        <v>43123</v>
      </c>
      <c r="M286" t="s">
        <v>547</v>
      </c>
      <c r="N286" t="s">
        <v>51</v>
      </c>
      <c r="O286" t="s">
        <v>52</v>
      </c>
      <c r="P286" t="s">
        <v>548</v>
      </c>
      <c r="Q286" s="4">
        <v>120000</v>
      </c>
      <c r="R286">
        <v>10</v>
      </c>
      <c r="S286" s="4">
        <f>Table3[[#This Row],[Harga]]*Table3[[#This Row],[Quantity]]</f>
        <v>1200000</v>
      </c>
      <c r="T286">
        <v>0.4</v>
      </c>
      <c r="U286" s="4">
        <f>Table3[[#This Row],[Discount]]*Table3[[#This Row],[Revenue]]</f>
        <v>480000</v>
      </c>
      <c r="V286" s="4">
        <f>Table3[[#This Row],[Revenue]]-Table3[[#This Row],[Total Discount]]</f>
        <v>720000</v>
      </c>
      <c r="W286" s="6"/>
      <c r="X286" s="5"/>
    </row>
    <row r="287" spans="1:24" x14ac:dyDescent="0.35">
      <c r="A287">
        <v>286</v>
      </c>
      <c r="B287" t="s">
        <v>9055</v>
      </c>
      <c r="C287" s="8">
        <v>42965</v>
      </c>
      <c r="D287" s="6">
        <v>2017</v>
      </c>
      <c r="E287" s="8" t="s">
        <v>3481</v>
      </c>
      <c r="F287" s="7">
        <v>18</v>
      </c>
      <c r="G287" t="s">
        <v>3538</v>
      </c>
      <c r="H287" t="s">
        <v>3451</v>
      </c>
      <c r="I287" t="s">
        <v>6092</v>
      </c>
      <c r="J287" t="s">
        <v>3466</v>
      </c>
      <c r="K287" t="s">
        <v>3494</v>
      </c>
      <c r="L287">
        <v>10011</v>
      </c>
      <c r="M287" t="s">
        <v>549</v>
      </c>
      <c r="N287" t="s">
        <v>9</v>
      </c>
      <c r="O287" t="s">
        <v>20</v>
      </c>
      <c r="P287" t="s">
        <v>550</v>
      </c>
      <c r="Q287" s="4">
        <v>41000</v>
      </c>
      <c r="R287">
        <v>2</v>
      </c>
      <c r="S287" s="4">
        <f>Table3[[#This Row],[Harga]]*Table3[[#This Row],[Quantity]]</f>
        <v>82000</v>
      </c>
      <c r="T287">
        <v>0</v>
      </c>
      <c r="U287" s="4">
        <f>Table3[[#This Row],[Discount]]*Table3[[#This Row],[Revenue]]</f>
        <v>0</v>
      </c>
      <c r="V287" s="4">
        <f>Table3[[#This Row],[Revenue]]-Table3[[#This Row],[Total Discount]]</f>
        <v>82000</v>
      </c>
      <c r="W287" s="6"/>
      <c r="X287" s="5"/>
    </row>
    <row r="288" spans="1:24" x14ac:dyDescent="0.35">
      <c r="A288">
        <v>287</v>
      </c>
      <c r="B288" t="s">
        <v>9054</v>
      </c>
      <c r="C288" s="8">
        <v>41999</v>
      </c>
      <c r="D288" s="6">
        <v>2014</v>
      </c>
      <c r="E288" s="8" t="s">
        <v>3490</v>
      </c>
      <c r="F288" s="7">
        <v>26</v>
      </c>
      <c r="G288" t="s">
        <v>3538</v>
      </c>
      <c r="H288" t="s">
        <v>3451</v>
      </c>
      <c r="I288" t="s">
        <v>3596</v>
      </c>
      <c r="J288" t="s">
        <v>3449</v>
      </c>
      <c r="K288" t="s">
        <v>3505</v>
      </c>
      <c r="L288">
        <v>60610</v>
      </c>
      <c r="M288" t="s">
        <v>551</v>
      </c>
      <c r="N288" t="s">
        <v>13</v>
      </c>
      <c r="O288" t="s">
        <v>26</v>
      </c>
      <c r="P288" t="s">
        <v>552</v>
      </c>
      <c r="Q288" s="4">
        <v>9000</v>
      </c>
      <c r="R288">
        <v>5</v>
      </c>
      <c r="S288" s="4">
        <f>Table3[[#This Row],[Harga]]*Table3[[#This Row],[Quantity]]</f>
        <v>45000</v>
      </c>
      <c r="T288">
        <v>0.8</v>
      </c>
      <c r="U288" s="4">
        <f>Table3[[#This Row],[Discount]]*Table3[[#This Row],[Revenue]]</f>
        <v>36000</v>
      </c>
      <c r="V288" s="4">
        <f>Table3[[#This Row],[Revenue]]-Table3[[#This Row],[Total Discount]]</f>
        <v>9000</v>
      </c>
      <c r="W288" s="6"/>
      <c r="X288" s="5"/>
    </row>
    <row r="289" spans="1:24" x14ac:dyDescent="0.35">
      <c r="A289">
        <v>288</v>
      </c>
      <c r="B289" t="s">
        <v>9053</v>
      </c>
      <c r="C289" s="8">
        <v>42337</v>
      </c>
      <c r="D289" s="6">
        <v>2015</v>
      </c>
      <c r="E289" s="8" t="s">
        <v>3468</v>
      </c>
      <c r="F289" s="7">
        <v>29</v>
      </c>
      <c r="G289" t="s">
        <v>3538</v>
      </c>
      <c r="H289" t="s">
        <v>3462</v>
      </c>
      <c r="I289" t="s">
        <v>3712</v>
      </c>
      <c r="J289" t="s">
        <v>3466</v>
      </c>
      <c r="K289" t="s">
        <v>3682</v>
      </c>
      <c r="L289">
        <v>48126</v>
      </c>
      <c r="M289" t="s">
        <v>553</v>
      </c>
      <c r="N289" t="s">
        <v>9</v>
      </c>
      <c r="O289" t="s">
        <v>42</v>
      </c>
      <c r="P289" t="s">
        <v>554</v>
      </c>
      <c r="Q289" s="4">
        <v>302000</v>
      </c>
      <c r="R289">
        <v>2</v>
      </c>
      <c r="S289" s="4">
        <f>Table3[[#This Row],[Harga]]*Table3[[#This Row],[Quantity]]</f>
        <v>604000</v>
      </c>
      <c r="T289">
        <v>0</v>
      </c>
      <c r="U289" s="4">
        <f>Table3[[#This Row],[Discount]]*Table3[[#This Row],[Revenue]]</f>
        <v>0</v>
      </c>
      <c r="V289" s="4">
        <f>Table3[[#This Row],[Revenue]]-Table3[[#This Row],[Total Discount]]</f>
        <v>604000</v>
      </c>
      <c r="W289" s="6"/>
      <c r="X289" s="5"/>
    </row>
    <row r="290" spans="1:24" x14ac:dyDescent="0.35">
      <c r="A290">
        <v>289</v>
      </c>
      <c r="B290" t="s">
        <v>9052</v>
      </c>
      <c r="C290" s="8">
        <v>42993</v>
      </c>
      <c r="D290" s="6">
        <v>2017</v>
      </c>
      <c r="E290" s="8" t="s">
        <v>3472</v>
      </c>
      <c r="F290" s="7">
        <v>15</v>
      </c>
      <c r="G290" t="s">
        <v>3457</v>
      </c>
      <c r="H290" t="s">
        <v>3532</v>
      </c>
      <c r="I290" t="s">
        <v>4031</v>
      </c>
      <c r="J290" t="s">
        <v>3488</v>
      </c>
      <c r="K290" t="s">
        <v>3542</v>
      </c>
      <c r="L290">
        <v>10009</v>
      </c>
      <c r="M290" t="s">
        <v>555</v>
      </c>
      <c r="N290" t="s">
        <v>9</v>
      </c>
      <c r="O290" t="s">
        <v>20</v>
      </c>
      <c r="P290" t="s">
        <v>556</v>
      </c>
      <c r="Q290" s="4">
        <v>36000</v>
      </c>
      <c r="R290">
        <v>7</v>
      </c>
      <c r="S290" s="4">
        <f>Table3[[#This Row],[Harga]]*Table3[[#This Row],[Quantity]]</f>
        <v>252000</v>
      </c>
      <c r="T290">
        <v>0</v>
      </c>
      <c r="U290" s="4">
        <f>Table3[[#This Row],[Discount]]*Table3[[#This Row],[Revenue]]</f>
        <v>0</v>
      </c>
      <c r="V290" s="4">
        <f>Table3[[#This Row],[Revenue]]-Table3[[#This Row],[Total Discount]]</f>
        <v>252000</v>
      </c>
      <c r="W290" s="6"/>
      <c r="X290" s="5"/>
    </row>
    <row r="291" spans="1:24" x14ac:dyDescent="0.35">
      <c r="A291">
        <v>290</v>
      </c>
      <c r="B291" t="s">
        <v>9051</v>
      </c>
      <c r="C291" s="8">
        <v>42874</v>
      </c>
      <c r="D291" s="6">
        <v>2017</v>
      </c>
      <c r="E291" s="8" t="s">
        <v>3453</v>
      </c>
      <c r="F291" s="7">
        <v>19</v>
      </c>
      <c r="G291" t="s">
        <v>3485</v>
      </c>
      <c r="H291" t="s">
        <v>3451</v>
      </c>
      <c r="I291" t="s">
        <v>3760</v>
      </c>
      <c r="J291" t="s">
        <v>3449</v>
      </c>
      <c r="K291" t="s">
        <v>3561</v>
      </c>
      <c r="L291">
        <v>98115</v>
      </c>
      <c r="M291" t="s">
        <v>557</v>
      </c>
      <c r="N291" t="s">
        <v>13</v>
      </c>
      <c r="O291" t="s">
        <v>29</v>
      </c>
      <c r="P291" t="s">
        <v>558</v>
      </c>
      <c r="Q291" s="4">
        <v>98000</v>
      </c>
      <c r="R291">
        <v>2</v>
      </c>
      <c r="S291" s="4">
        <f>Table3[[#This Row],[Harga]]*Table3[[#This Row],[Quantity]]</f>
        <v>196000</v>
      </c>
      <c r="T291">
        <v>0</v>
      </c>
      <c r="U291" s="4">
        <f>Table3[[#This Row],[Discount]]*Table3[[#This Row],[Revenue]]</f>
        <v>0</v>
      </c>
      <c r="V291" s="4">
        <f>Table3[[#This Row],[Revenue]]-Table3[[#This Row],[Total Discount]]</f>
        <v>196000</v>
      </c>
      <c r="W291" s="6"/>
      <c r="X291" s="5"/>
    </row>
    <row r="292" spans="1:24" x14ac:dyDescent="0.35">
      <c r="A292">
        <v>291</v>
      </c>
      <c r="B292" t="s">
        <v>9050</v>
      </c>
      <c r="C292" s="8">
        <v>43086</v>
      </c>
      <c r="D292" s="6">
        <v>2017</v>
      </c>
      <c r="E292" s="8" t="s">
        <v>3490</v>
      </c>
      <c r="F292" s="7">
        <v>17</v>
      </c>
      <c r="G292" t="s">
        <v>3485</v>
      </c>
      <c r="H292" t="s">
        <v>3451</v>
      </c>
      <c r="I292" t="s">
        <v>4081</v>
      </c>
      <c r="J292" t="s">
        <v>3449</v>
      </c>
      <c r="K292" t="s">
        <v>3600</v>
      </c>
      <c r="L292">
        <v>94122</v>
      </c>
      <c r="M292" t="s">
        <v>559</v>
      </c>
      <c r="N292" t="s">
        <v>13</v>
      </c>
      <c r="O292" t="s">
        <v>26</v>
      </c>
      <c r="P292" t="s">
        <v>560</v>
      </c>
      <c r="Q292" s="4">
        <v>16000</v>
      </c>
      <c r="R292">
        <v>5</v>
      </c>
      <c r="S292" s="4">
        <f>Table3[[#This Row],[Harga]]*Table3[[#This Row],[Quantity]]</f>
        <v>80000</v>
      </c>
      <c r="T292">
        <v>0.2</v>
      </c>
      <c r="U292" s="4">
        <f>Table3[[#This Row],[Discount]]*Table3[[#This Row],[Revenue]]</f>
        <v>16000</v>
      </c>
      <c r="V292" s="4">
        <f>Table3[[#This Row],[Revenue]]-Table3[[#This Row],[Total Discount]]</f>
        <v>64000</v>
      </c>
      <c r="W292" s="6"/>
      <c r="X292" s="5"/>
    </row>
    <row r="293" spans="1:24" x14ac:dyDescent="0.35">
      <c r="A293">
        <v>292</v>
      </c>
      <c r="B293" t="s">
        <v>9049</v>
      </c>
      <c r="C293" s="8">
        <v>42715</v>
      </c>
      <c r="D293" s="6">
        <v>2016</v>
      </c>
      <c r="E293" s="8" t="s">
        <v>3490</v>
      </c>
      <c r="F293" s="7">
        <v>11</v>
      </c>
      <c r="G293" t="s">
        <v>3485</v>
      </c>
      <c r="H293" t="s">
        <v>3462</v>
      </c>
      <c r="I293" t="s">
        <v>4199</v>
      </c>
      <c r="J293" t="s">
        <v>3449</v>
      </c>
      <c r="K293" t="s">
        <v>3561</v>
      </c>
      <c r="L293">
        <v>80013</v>
      </c>
      <c r="M293" t="s">
        <v>561</v>
      </c>
      <c r="N293" t="s">
        <v>13</v>
      </c>
      <c r="O293" t="s">
        <v>32</v>
      </c>
      <c r="P293" t="s">
        <v>562</v>
      </c>
      <c r="Q293" s="4">
        <v>244000</v>
      </c>
      <c r="R293">
        <v>3</v>
      </c>
      <c r="S293" s="4">
        <f>Table3[[#This Row],[Harga]]*Table3[[#This Row],[Quantity]]</f>
        <v>732000</v>
      </c>
      <c r="T293">
        <v>0.2</v>
      </c>
      <c r="U293" s="4">
        <f>Table3[[#This Row],[Discount]]*Table3[[#This Row],[Revenue]]</f>
        <v>146400</v>
      </c>
      <c r="V293" s="4">
        <f>Table3[[#This Row],[Revenue]]-Table3[[#This Row],[Total Discount]]</f>
        <v>585600</v>
      </c>
      <c r="W293" s="6"/>
      <c r="X293" s="5"/>
    </row>
    <row r="294" spans="1:24" x14ac:dyDescent="0.35">
      <c r="A294">
        <v>293</v>
      </c>
      <c r="B294" t="s">
        <v>9048</v>
      </c>
      <c r="C294" s="8">
        <v>43002</v>
      </c>
      <c r="D294" s="6">
        <v>2017</v>
      </c>
      <c r="E294" s="8" t="s">
        <v>3472</v>
      </c>
      <c r="F294" s="7">
        <v>24</v>
      </c>
      <c r="G294" t="s">
        <v>3457</v>
      </c>
      <c r="H294" t="s">
        <v>3451</v>
      </c>
      <c r="I294" t="s">
        <v>3653</v>
      </c>
      <c r="J294" t="s">
        <v>3449</v>
      </c>
      <c r="K294" t="s">
        <v>3561</v>
      </c>
      <c r="L294">
        <v>33180</v>
      </c>
      <c r="M294" t="s">
        <v>563</v>
      </c>
      <c r="N294" t="s">
        <v>51</v>
      </c>
      <c r="O294" t="s">
        <v>64</v>
      </c>
      <c r="P294" t="s">
        <v>564</v>
      </c>
      <c r="Q294" s="4">
        <v>18000</v>
      </c>
      <c r="R294">
        <v>3</v>
      </c>
      <c r="S294" s="4">
        <f>Table3[[#This Row],[Harga]]*Table3[[#This Row],[Quantity]]</f>
        <v>54000</v>
      </c>
      <c r="T294">
        <v>0.2</v>
      </c>
      <c r="U294" s="4">
        <f>Table3[[#This Row],[Discount]]*Table3[[#This Row],[Revenue]]</f>
        <v>10800</v>
      </c>
      <c r="V294" s="4">
        <f>Table3[[#This Row],[Revenue]]-Table3[[#This Row],[Total Discount]]</f>
        <v>43200</v>
      </c>
      <c r="W294" s="6"/>
      <c r="X294" s="5"/>
    </row>
    <row r="295" spans="1:24" x14ac:dyDescent="0.35">
      <c r="A295">
        <v>294</v>
      </c>
      <c r="B295" t="s">
        <v>9047</v>
      </c>
      <c r="C295" s="8">
        <v>42281</v>
      </c>
      <c r="D295" s="6">
        <v>2015</v>
      </c>
      <c r="E295" s="8" t="s">
        <v>3517</v>
      </c>
      <c r="F295" s="7">
        <v>4</v>
      </c>
      <c r="G295" t="s">
        <v>3485</v>
      </c>
      <c r="H295" t="s">
        <v>3451</v>
      </c>
      <c r="I295" t="s">
        <v>4241</v>
      </c>
      <c r="J295" t="s">
        <v>3466</v>
      </c>
      <c r="K295" t="s">
        <v>3513</v>
      </c>
      <c r="L295">
        <v>31088</v>
      </c>
      <c r="M295" t="s">
        <v>565</v>
      </c>
      <c r="N295" t="s">
        <v>9</v>
      </c>
      <c r="O295" t="s">
        <v>42</v>
      </c>
      <c r="P295" t="s">
        <v>566</v>
      </c>
      <c r="Q295" s="4">
        <v>393000</v>
      </c>
      <c r="R295">
        <v>3</v>
      </c>
      <c r="S295" s="4">
        <f>Table3[[#This Row],[Harga]]*Table3[[#This Row],[Quantity]]</f>
        <v>1179000</v>
      </c>
      <c r="T295">
        <v>0</v>
      </c>
      <c r="U295" s="4">
        <f>Table3[[#This Row],[Discount]]*Table3[[#This Row],[Revenue]]</f>
        <v>0</v>
      </c>
      <c r="V295" s="4">
        <f>Table3[[#This Row],[Revenue]]-Table3[[#This Row],[Total Discount]]</f>
        <v>1179000</v>
      </c>
      <c r="W295" s="6"/>
      <c r="X295" s="5"/>
    </row>
    <row r="296" spans="1:24" x14ac:dyDescent="0.35">
      <c r="A296">
        <v>295</v>
      </c>
      <c r="B296" t="s">
        <v>9046</v>
      </c>
      <c r="C296" s="8">
        <v>42597</v>
      </c>
      <c r="D296" s="6">
        <v>2016</v>
      </c>
      <c r="E296" s="8" t="s">
        <v>3481</v>
      </c>
      <c r="F296" s="7">
        <v>15</v>
      </c>
      <c r="G296" t="s">
        <v>3485</v>
      </c>
      <c r="H296" t="s">
        <v>3462</v>
      </c>
      <c r="I296" t="s">
        <v>3683</v>
      </c>
      <c r="J296" t="s">
        <v>3449</v>
      </c>
      <c r="K296" t="s">
        <v>3448</v>
      </c>
      <c r="L296">
        <v>80013</v>
      </c>
      <c r="M296" t="s">
        <v>567</v>
      </c>
      <c r="N296" t="s">
        <v>13</v>
      </c>
      <c r="O296" t="s">
        <v>26</v>
      </c>
      <c r="P296" t="s">
        <v>568</v>
      </c>
      <c r="Q296" s="4">
        <v>19000</v>
      </c>
      <c r="R296">
        <v>3</v>
      </c>
      <c r="S296" s="4">
        <f>Table3[[#This Row],[Harga]]*Table3[[#This Row],[Quantity]]</f>
        <v>57000</v>
      </c>
      <c r="T296">
        <v>0.7</v>
      </c>
      <c r="U296" s="4">
        <f>Table3[[#This Row],[Discount]]*Table3[[#This Row],[Revenue]]</f>
        <v>39900</v>
      </c>
      <c r="V296" s="4">
        <f>Table3[[#This Row],[Revenue]]-Table3[[#This Row],[Total Discount]]</f>
        <v>17100</v>
      </c>
      <c r="W296" s="6"/>
      <c r="X296" s="5"/>
    </row>
    <row r="297" spans="1:24" x14ac:dyDescent="0.35">
      <c r="A297">
        <v>296</v>
      </c>
      <c r="B297" t="s">
        <v>9045</v>
      </c>
      <c r="C297" s="8">
        <v>42510</v>
      </c>
      <c r="D297" s="6">
        <v>2016</v>
      </c>
      <c r="E297" s="8" t="s">
        <v>3453</v>
      </c>
      <c r="F297" s="7">
        <v>20</v>
      </c>
      <c r="G297" t="s">
        <v>3496</v>
      </c>
      <c r="H297" t="s">
        <v>3451</v>
      </c>
      <c r="I297" t="s">
        <v>4083</v>
      </c>
      <c r="J297" t="s">
        <v>3488</v>
      </c>
      <c r="K297" t="s">
        <v>3707</v>
      </c>
      <c r="L297">
        <v>94591</v>
      </c>
      <c r="M297" t="s">
        <v>569</v>
      </c>
      <c r="N297" t="s">
        <v>9</v>
      </c>
      <c r="O297" t="s">
        <v>20</v>
      </c>
      <c r="P297" t="s">
        <v>570</v>
      </c>
      <c r="Q297" s="4">
        <v>1050000</v>
      </c>
      <c r="R297">
        <v>5</v>
      </c>
      <c r="S297" s="4">
        <f>Table3[[#This Row],[Harga]]*Table3[[#This Row],[Quantity]]</f>
        <v>5250000</v>
      </c>
      <c r="T297">
        <v>0</v>
      </c>
      <c r="U297" s="4">
        <f>Table3[[#This Row],[Discount]]*Table3[[#This Row],[Revenue]]</f>
        <v>0</v>
      </c>
      <c r="V297" s="4">
        <f>Table3[[#This Row],[Revenue]]-Table3[[#This Row],[Total Discount]]</f>
        <v>5250000</v>
      </c>
      <c r="W297" s="6"/>
      <c r="X297" s="5"/>
    </row>
    <row r="298" spans="1:24" x14ac:dyDescent="0.35">
      <c r="A298">
        <v>297</v>
      </c>
      <c r="B298" t="s">
        <v>9044</v>
      </c>
      <c r="C298" s="8">
        <v>42722</v>
      </c>
      <c r="D298" s="6">
        <v>2016</v>
      </c>
      <c r="E298" s="8" t="s">
        <v>3490</v>
      </c>
      <c r="F298" s="7">
        <v>18</v>
      </c>
      <c r="G298" t="s">
        <v>3485</v>
      </c>
      <c r="H298" t="s">
        <v>3501</v>
      </c>
      <c r="I298" t="s">
        <v>4584</v>
      </c>
      <c r="J298" t="s">
        <v>3466</v>
      </c>
      <c r="K298" t="s">
        <v>3509</v>
      </c>
      <c r="L298">
        <v>55407</v>
      </c>
      <c r="M298" t="s">
        <v>571</v>
      </c>
      <c r="N298" t="s">
        <v>9</v>
      </c>
      <c r="O298" t="s">
        <v>20</v>
      </c>
      <c r="P298" t="s">
        <v>572</v>
      </c>
      <c r="Q298" s="4">
        <v>19000</v>
      </c>
      <c r="R298">
        <v>3</v>
      </c>
      <c r="S298" s="4">
        <f>Table3[[#This Row],[Harga]]*Table3[[#This Row],[Quantity]]</f>
        <v>57000</v>
      </c>
      <c r="T298">
        <v>0</v>
      </c>
      <c r="U298" s="4">
        <f>Table3[[#This Row],[Discount]]*Table3[[#This Row],[Revenue]]</f>
        <v>0</v>
      </c>
      <c r="V298" s="4">
        <f>Table3[[#This Row],[Revenue]]-Table3[[#This Row],[Total Discount]]</f>
        <v>57000</v>
      </c>
      <c r="W298" s="6"/>
      <c r="X298" s="5"/>
    </row>
    <row r="299" spans="1:24" x14ac:dyDescent="0.35">
      <c r="A299">
        <v>298</v>
      </c>
      <c r="B299" t="s">
        <v>9043</v>
      </c>
      <c r="C299" s="8">
        <v>42946</v>
      </c>
      <c r="D299" s="6">
        <v>2017</v>
      </c>
      <c r="E299" s="8" t="s">
        <v>3507</v>
      </c>
      <c r="F299" s="7">
        <v>30</v>
      </c>
      <c r="G299" t="s">
        <v>3452</v>
      </c>
      <c r="H299" t="s">
        <v>3451</v>
      </c>
      <c r="I299" t="s">
        <v>3534</v>
      </c>
      <c r="J299" t="s">
        <v>3449</v>
      </c>
      <c r="K299" t="s">
        <v>3455</v>
      </c>
      <c r="L299">
        <v>92691</v>
      </c>
      <c r="M299" t="s">
        <v>573</v>
      </c>
      <c r="N299" t="s">
        <v>13</v>
      </c>
      <c r="O299" t="s">
        <v>32</v>
      </c>
      <c r="P299" t="s">
        <v>574</v>
      </c>
      <c r="Q299" s="4">
        <v>331000</v>
      </c>
      <c r="R299">
        <v>2</v>
      </c>
      <c r="S299" s="4">
        <f>Table3[[#This Row],[Harga]]*Table3[[#This Row],[Quantity]]</f>
        <v>662000</v>
      </c>
      <c r="T299">
        <v>0</v>
      </c>
      <c r="U299" s="4">
        <f>Table3[[#This Row],[Discount]]*Table3[[#This Row],[Revenue]]</f>
        <v>0</v>
      </c>
      <c r="V299" s="4">
        <f>Table3[[#This Row],[Revenue]]-Table3[[#This Row],[Total Discount]]</f>
        <v>662000</v>
      </c>
      <c r="W299" s="6"/>
      <c r="X299" s="5"/>
    </row>
    <row r="300" spans="1:24" x14ac:dyDescent="0.35">
      <c r="A300">
        <v>299</v>
      </c>
      <c r="B300" t="s">
        <v>9042</v>
      </c>
      <c r="C300" s="8">
        <v>42896</v>
      </c>
      <c r="D300" s="6">
        <v>2017</v>
      </c>
      <c r="E300" s="8" t="s">
        <v>3497</v>
      </c>
      <c r="F300" s="7">
        <v>10</v>
      </c>
      <c r="G300" t="s">
        <v>3457</v>
      </c>
      <c r="H300" t="s">
        <v>3451</v>
      </c>
      <c r="I300" t="s">
        <v>3647</v>
      </c>
      <c r="J300" t="s">
        <v>3449</v>
      </c>
      <c r="K300" t="s">
        <v>3513</v>
      </c>
      <c r="L300">
        <v>48307</v>
      </c>
      <c r="M300" t="s">
        <v>575</v>
      </c>
      <c r="N300" t="s">
        <v>51</v>
      </c>
      <c r="O300" t="s">
        <v>64</v>
      </c>
      <c r="P300" t="s">
        <v>576</v>
      </c>
      <c r="Q300" s="4">
        <v>133000</v>
      </c>
      <c r="R300">
        <v>4</v>
      </c>
      <c r="S300" s="4">
        <f>Table3[[#This Row],[Harga]]*Table3[[#This Row],[Quantity]]</f>
        <v>532000</v>
      </c>
      <c r="T300">
        <v>0</v>
      </c>
      <c r="U300" s="4">
        <f>Table3[[#This Row],[Discount]]*Table3[[#This Row],[Revenue]]</f>
        <v>0</v>
      </c>
      <c r="V300" s="4">
        <f>Table3[[#This Row],[Revenue]]-Table3[[#This Row],[Total Discount]]</f>
        <v>532000</v>
      </c>
      <c r="W300" s="6"/>
      <c r="X300" s="5"/>
    </row>
    <row r="301" spans="1:24" x14ac:dyDescent="0.35">
      <c r="A301">
        <v>300</v>
      </c>
      <c r="B301" t="s">
        <v>9041</v>
      </c>
      <c r="C301" s="8">
        <v>42937</v>
      </c>
      <c r="D301" s="6">
        <v>2017</v>
      </c>
      <c r="E301" s="8" t="s">
        <v>3507</v>
      </c>
      <c r="F301" s="7">
        <v>21</v>
      </c>
      <c r="G301" t="s">
        <v>3485</v>
      </c>
      <c r="H301" t="s">
        <v>3462</v>
      </c>
      <c r="I301" t="s">
        <v>3752</v>
      </c>
      <c r="J301" t="s">
        <v>3488</v>
      </c>
      <c r="K301" t="s">
        <v>3523</v>
      </c>
      <c r="L301">
        <v>7060</v>
      </c>
      <c r="M301" t="s">
        <v>577</v>
      </c>
      <c r="N301" t="s">
        <v>13</v>
      </c>
      <c r="O301" t="s">
        <v>23</v>
      </c>
      <c r="P301" t="s">
        <v>578</v>
      </c>
      <c r="Q301" s="4">
        <v>7000</v>
      </c>
      <c r="R301">
        <v>1</v>
      </c>
      <c r="S301" s="4">
        <f>Table3[[#This Row],[Harga]]*Table3[[#This Row],[Quantity]]</f>
        <v>7000</v>
      </c>
      <c r="T301">
        <v>0</v>
      </c>
      <c r="U301" s="4">
        <f>Table3[[#This Row],[Discount]]*Table3[[#This Row],[Revenue]]</f>
        <v>0</v>
      </c>
      <c r="V301" s="4">
        <f>Table3[[#This Row],[Revenue]]-Table3[[#This Row],[Total Discount]]</f>
        <v>7000</v>
      </c>
      <c r="W301" s="6"/>
      <c r="X301" s="5"/>
    </row>
    <row r="302" spans="1:24" x14ac:dyDescent="0.35">
      <c r="A302">
        <v>301</v>
      </c>
      <c r="B302" t="s">
        <v>9040</v>
      </c>
      <c r="C302" s="8">
        <v>43099</v>
      </c>
      <c r="D302" s="6">
        <v>2017</v>
      </c>
      <c r="E302" s="8" t="s">
        <v>3490</v>
      </c>
      <c r="F302" s="7">
        <v>30</v>
      </c>
      <c r="G302" t="s">
        <v>3485</v>
      </c>
      <c r="H302" t="s">
        <v>3451</v>
      </c>
      <c r="I302" t="s">
        <v>4035</v>
      </c>
      <c r="J302" t="s">
        <v>3488</v>
      </c>
      <c r="K302" t="s">
        <v>3682</v>
      </c>
      <c r="L302">
        <v>47201</v>
      </c>
      <c r="M302" t="s">
        <v>579</v>
      </c>
      <c r="N302" t="s">
        <v>13</v>
      </c>
      <c r="O302" t="s">
        <v>29</v>
      </c>
      <c r="P302" t="s">
        <v>580</v>
      </c>
      <c r="Q302" s="4">
        <v>210000</v>
      </c>
      <c r="R302">
        <v>2</v>
      </c>
      <c r="S302" s="4">
        <f>Table3[[#This Row],[Harga]]*Table3[[#This Row],[Quantity]]</f>
        <v>420000</v>
      </c>
      <c r="T302">
        <v>0</v>
      </c>
      <c r="U302" s="4">
        <f>Table3[[#This Row],[Discount]]*Table3[[#This Row],[Revenue]]</f>
        <v>0</v>
      </c>
      <c r="V302" s="4">
        <f>Table3[[#This Row],[Revenue]]-Table3[[#This Row],[Total Discount]]</f>
        <v>420000</v>
      </c>
      <c r="W302" s="6"/>
      <c r="X302" s="5"/>
    </row>
    <row r="303" spans="1:24" x14ac:dyDescent="0.35">
      <c r="A303">
        <v>302</v>
      </c>
      <c r="B303" t="s">
        <v>9039</v>
      </c>
      <c r="C303" s="8">
        <v>42461</v>
      </c>
      <c r="D303" s="6">
        <v>2016</v>
      </c>
      <c r="E303" s="8" t="s">
        <v>3529</v>
      </c>
      <c r="F303" s="7">
        <v>1</v>
      </c>
      <c r="G303" t="s">
        <v>3538</v>
      </c>
      <c r="H303" t="s">
        <v>3462</v>
      </c>
      <c r="I303" t="s">
        <v>4261</v>
      </c>
      <c r="J303" t="s">
        <v>3466</v>
      </c>
      <c r="K303" t="s">
        <v>3641</v>
      </c>
      <c r="L303">
        <v>85635</v>
      </c>
      <c r="M303" t="s">
        <v>581</v>
      </c>
      <c r="N303" t="s">
        <v>13</v>
      </c>
      <c r="O303" t="s">
        <v>73</v>
      </c>
      <c r="P303" t="s">
        <v>476</v>
      </c>
      <c r="Q303" s="4">
        <v>32000</v>
      </c>
      <c r="R303">
        <v>5</v>
      </c>
      <c r="S303" s="4">
        <f>Table3[[#This Row],[Harga]]*Table3[[#This Row],[Quantity]]</f>
        <v>160000</v>
      </c>
      <c r="T303">
        <v>0.2</v>
      </c>
      <c r="U303" s="4">
        <f>Table3[[#This Row],[Discount]]*Table3[[#This Row],[Revenue]]</f>
        <v>32000</v>
      </c>
      <c r="V303" s="4">
        <f>Table3[[#This Row],[Revenue]]-Table3[[#This Row],[Total Discount]]</f>
        <v>128000</v>
      </c>
      <c r="W303" s="6"/>
      <c r="X303" s="5"/>
    </row>
    <row r="304" spans="1:24" x14ac:dyDescent="0.35">
      <c r="A304">
        <v>303</v>
      </c>
      <c r="B304" t="s">
        <v>9038</v>
      </c>
      <c r="C304" s="8">
        <v>42715</v>
      </c>
      <c r="D304" s="6">
        <v>2016</v>
      </c>
      <c r="E304" s="8" t="s">
        <v>3490</v>
      </c>
      <c r="F304" s="7">
        <v>11</v>
      </c>
      <c r="G304" t="s">
        <v>3457</v>
      </c>
      <c r="H304" t="s">
        <v>3462</v>
      </c>
      <c r="I304" t="s">
        <v>4149</v>
      </c>
      <c r="J304" t="s">
        <v>3466</v>
      </c>
      <c r="K304" t="s">
        <v>3682</v>
      </c>
      <c r="L304">
        <v>98661</v>
      </c>
      <c r="M304" t="s">
        <v>582</v>
      </c>
      <c r="N304" t="s">
        <v>9</v>
      </c>
      <c r="O304" t="s">
        <v>20</v>
      </c>
      <c r="P304" t="s">
        <v>583</v>
      </c>
      <c r="Q304" s="4">
        <v>15000</v>
      </c>
      <c r="R304">
        <v>4</v>
      </c>
      <c r="S304" s="4">
        <f>Table3[[#This Row],[Harga]]*Table3[[#This Row],[Quantity]]</f>
        <v>60000</v>
      </c>
      <c r="T304">
        <v>0</v>
      </c>
      <c r="U304" s="4">
        <f>Table3[[#This Row],[Discount]]*Table3[[#This Row],[Revenue]]</f>
        <v>0</v>
      </c>
      <c r="V304" s="4">
        <f>Table3[[#This Row],[Revenue]]-Table3[[#This Row],[Total Discount]]</f>
        <v>60000</v>
      </c>
      <c r="W304" s="6"/>
      <c r="X304" s="5"/>
    </row>
    <row r="305" spans="1:24" x14ac:dyDescent="0.35">
      <c r="A305">
        <v>304</v>
      </c>
      <c r="B305" t="s">
        <v>9037</v>
      </c>
      <c r="C305" s="8">
        <v>42666</v>
      </c>
      <c r="D305" s="6">
        <v>2016</v>
      </c>
      <c r="E305" s="8" t="s">
        <v>3517</v>
      </c>
      <c r="F305" s="7">
        <v>23</v>
      </c>
      <c r="G305" t="s">
        <v>3485</v>
      </c>
      <c r="H305" t="s">
        <v>3451</v>
      </c>
      <c r="I305" t="s">
        <v>4652</v>
      </c>
      <c r="J305" t="s">
        <v>3488</v>
      </c>
      <c r="K305" t="s">
        <v>3474</v>
      </c>
      <c r="L305">
        <v>10024</v>
      </c>
      <c r="M305" t="s">
        <v>83</v>
      </c>
      <c r="N305" t="s">
        <v>13</v>
      </c>
      <c r="O305" t="s">
        <v>23</v>
      </c>
      <c r="P305" t="s">
        <v>84</v>
      </c>
      <c r="Q305" s="4">
        <v>76000</v>
      </c>
      <c r="R305">
        <v>10</v>
      </c>
      <c r="S305" s="4">
        <f>Table3[[#This Row],[Harga]]*Table3[[#This Row],[Quantity]]</f>
        <v>760000</v>
      </c>
      <c r="T305">
        <v>0</v>
      </c>
      <c r="U305" s="4">
        <f>Table3[[#This Row],[Discount]]*Table3[[#This Row],[Revenue]]</f>
        <v>0</v>
      </c>
      <c r="V305" s="4">
        <f>Table3[[#This Row],[Revenue]]-Table3[[#This Row],[Total Discount]]</f>
        <v>760000</v>
      </c>
      <c r="W305" s="6"/>
      <c r="X305" s="5"/>
    </row>
    <row r="306" spans="1:24" x14ac:dyDescent="0.35">
      <c r="A306">
        <v>305</v>
      </c>
      <c r="B306" t="s">
        <v>9036</v>
      </c>
      <c r="C306" s="8">
        <v>42905</v>
      </c>
      <c r="D306" s="6">
        <v>2017</v>
      </c>
      <c r="E306" s="8" t="s">
        <v>3497</v>
      </c>
      <c r="F306" s="7">
        <v>19</v>
      </c>
      <c r="G306" t="s">
        <v>3452</v>
      </c>
      <c r="H306" t="s">
        <v>3462</v>
      </c>
      <c r="I306" t="s">
        <v>5792</v>
      </c>
      <c r="J306" t="s">
        <v>3466</v>
      </c>
      <c r="K306" t="s">
        <v>3707</v>
      </c>
      <c r="L306">
        <v>10035</v>
      </c>
      <c r="M306" t="s">
        <v>584</v>
      </c>
      <c r="N306" t="s">
        <v>13</v>
      </c>
      <c r="O306" t="s">
        <v>23</v>
      </c>
      <c r="P306" t="s">
        <v>585</v>
      </c>
      <c r="Q306" s="4">
        <v>98000</v>
      </c>
      <c r="R306">
        <v>2</v>
      </c>
      <c r="S306" s="4">
        <f>Table3[[#This Row],[Harga]]*Table3[[#This Row],[Quantity]]</f>
        <v>196000</v>
      </c>
      <c r="T306">
        <v>0</v>
      </c>
      <c r="U306" s="4">
        <f>Table3[[#This Row],[Discount]]*Table3[[#This Row],[Revenue]]</f>
        <v>0</v>
      </c>
      <c r="V306" s="4">
        <f>Table3[[#This Row],[Revenue]]-Table3[[#This Row],[Total Discount]]</f>
        <v>196000</v>
      </c>
      <c r="W306" s="6"/>
      <c r="X306" s="5"/>
    </row>
    <row r="307" spans="1:24" x14ac:dyDescent="0.35">
      <c r="A307">
        <v>306</v>
      </c>
      <c r="B307" t="s">
        <v>9035</v>
      </c>
      <c r="C307" s="8">
        <v>42604</v>
      </c>
      <c r="D307" s="6">
        <v>2016</v>
      </c>
      <c r="E307" s="8" t="s">
        <v>3481</v>
      </c>
      <c r="F307" s="7">
        <v>22</v>
      </c>
      <c r="G307" t="s">
        <v>3485</v>
      </c>
      <c r="H307" t="s">
        <v>3462</v>
      </c>
      <c r="I307" t="s">
        <v>6372</v>
      </c>
      <c r="J307" t="s">
        <v>3449</v>
      </c>
      <c r="K307" t="s">
        <v>3523</v>
      </c>
      <c r="L307">
        <v>43229</v>
      </c>
      <c r="M307" t="s">
        <v>586</v>
      </c>
      <c r="N307" t="s">
        <v>13</v>
      </c>
      <c r="O307" t="s">
        <v>29</v>
      </c>
      <c r="P307" t="s">
        <v>587</v>
      </c>
      <c r="Q307" s="4">
        <v>114000</v>
      </c>
      <c r="R307">
        <v>2</v>
      </c>
      <c r="S307" s="4">
        <f>Table3[[#This Row],[Harga]]*Table3[[#This Row],[Quantity]]</f>
        <v>228000</v>
      </c>
      <c r="T307">
        <v>0.2</v>
      </c>
      <c r="U307" s="4">
        <f>Table3[[#This Row],[Discount]]*Table3[[#This Row],[Revenue]]</f>
        <v>45600</v>
      </c>
      <c r="V307" s="4">
        <f>Table3[[#This Row],[Revenue]]-Table3[[#This Row],[Total Discount]]</f>
        <v>182400</v>
      </c>
      <c r="W307" s="6"/>
      <c r="X307" s="5"/>
    </row>
    <row r="308" spans="1:24" x14ac:dyDescent="0.35">
      <c r="A308">
        <v>307</v>
      </c>
      <c r="B308" t="s">
        <v>9034</v>
      </c>
      <c r="C308" s="8">
        <v>42632</v>
      </c>
      <c r="D308" s="6">
        <v>2016</v>
      </c>
      <c r="E308" s="8" t="s">
        <v>3472</v>
      </c>
      <c r="F308" s="7">
        <v>19</v>
      </c>
      <c r="G308" t="s">
        <v>3452</v>
      </c>
      <c r="H308" t="s">
        <v>3501</v>
      </c>
      <c r="I308" t="s">
        <v>4020</v>
      </c>
      <c r="J308" t="s">
        <v>3488</v>
      </c>
      <c r="K308" t="s">
        <v>3704</v>
      </c>
      <c r="L308">
        <v>60505</v>
      </c>
      <c r="M308" t="s">
        <v>588</v>
      </c>
      <c r="N308" t="s">
        <v>9</v>
      </c>
      <c r="O308" t="s">
        <v>42</v>
      </c>
      <c r="P308" t="s">
        <v>589</v>
      </c>
      <c r="Q308" s="4">
        <v>702000</v>
      </c>
      <c r="R308">
        <v>2</v>
      </c>
      <c r="S308" s="4">
        <f>Table3[[#This Row],[Harga]]*Table3[[#This Row],[Quantity]]</f>
        <v>1404000</v>
      </c>
      <c r="T308">
        <v>0.3</v>
      </c>
      <c r="U308" s="4">
        <f>Table3[[#This Row],[Discount]]*Table3[[#This Row],[Revenue]]</f>
        <v>421200</v>
      </c>
      <c r="V308" s="4">
        <f>Table3[[#This Row],[Revenue]]-Table3[[#This Row],[Total Discount]]</f>
        <v>982800</v>
      </c>
      <c r="W308" s="6"/>
      <c r="X308" s="5"/>
    </row>
    <row r="309" spans="1:24" x14ac:dyDescent="0.35">
      <c r="A309">
        <v>308</v>
      </c>
      <c r="B309" t="s">
        <v>9033</v>
      </c>
      <c r="C309" s="8">
        <v>42240</v>
      </c>
      <c r="D309" s="6">
        <v>2015</v>
      </c>
      <c r="E309" s="8" t="s">
        <v>3481</v>
      </c>
      <c r="F309" s="7">
        <v>24</v>
      </c>
      <c r="G309" t="s">
        <v>3452</v>
      </c>
      <c r="H309" t="s">
        <v>3462</v>
      </c>
      <c r="I309" t="s">
        <v>3658</v>
      </c>
      <c r="J309" t="s">
        <v>3449</v>
      </c>
      <c r="K309" t="s">
        <v>3707</v>
      </c>
      <c r="L309">
        <v>76017</v>
      </c>
      <c r="M309" t="s">
        <v>541</v>
      </c>
      <c r="N309" t="s">
        <v>13</v>
      </c>
      <c r="O309" t="s">
        <v>32</v>
      </c>
      <c r="P309" t="s">
        <v>542</v>
      </c>
      <c r="Q309" s="4">
        <v>143000</v>
      </c>
      <c r="R309">
        <v>7</v>
      </c>
      <c r="S309" s="4">
        <f>Table3[[#This Row],[Harga]]*Table3[[#This Row],[Quantity]]</f>
        <v>1001000</v>
      </c>
      <c r="T309">
        <v>0.2</v>
      </c>
      <c r="U309" s="4">
        <f>Table3[[#This Row],[Discount]]*Table3[[#This Row],[Revenue]]</f>
        <v>200200</v>
      </c>
      <c r="V309" s="4">
        <f>Table3[[#This Row],[Revenue]]-Table3[[#This Row],[Total Discount]]</f>
        <v>800800</v>
      </c>
      <c r="W309" s="6"/>
      <c r="X309" s="5"/>
    </row>
    <row r="310" spans="1:24" x14ac:dyDescent="0.35">
      <c r="A310">
        <v>309</v>
      </c>
      <c r="B310" t="s">
        <v>9032</v>
      </c>
      <c r="C310" s="8">
        <v>42455</v>
      </c>
      <c r="D310" s="6">
        <v>2016</v>
      </c>
      <c r="E310" s="8" t="s">
        <v>3511</v>
      </c>
      <c r="F310" s="7">
        <v>26</v>
      </c>
      <c r="G310" t="s">
        <v>3485</v>
      </c>
      <c r="H310" t="s">
        <v>3451</v>
      </c>
      <c r="I310" t="s">
        <v>4468</v>
      </c>
      <c r="J310" t="s">
        <v>3466</v>
      </c>
      <c r="K310" t="s">
        <v>3704</v>
      </c>
      <c r="L310">
        <v>10011</v>
      </c>
      <c r="M310" t="s">
        <v>590</v>
      </c>
      <c r="N310" t="s">
        <v>13</v>
      </c>
      <c r="O310" t="s">
        <v>32</v>
      </c>
      <c r="P310" t="s">
        <v>591</v>
      </c>
      <c r="Q310" s="4">
        <v>460000</v>
      </c>
      <c r="R310">
        <v>5</v>
      </c>
      <c r="S310" s="4">
        <f>Table3[[#This Row],[Harga]]*Table3[[#This Row],[Quantity]]</f>
        <v>2300000</v>
      </c>
      <c r="T310">
        <v>0</v>
      </c>
      <c r="U310" s="4">
        <f>Table3[[#This Row],[Discount]]*Table3[[#This Row],[Revenue]]</f>
        <v>0</v>
      </c>
      <c r="V310" s="4">
        <f>Table3[[#This Row],[Revenue]]-Table3[[#This Row],[Total Discount]]</f>
        <v>2300000</v>
      </c>
      <c r="W310" s="6"/>
      <c r="X310" s="5"/>
    </row>
    <row r="311" spans="1:24" x14ac:dyDescent="0.35">
      <c r="A311">
        <v>310</v>
      </c>
      <c r="B311" t="s">
        <v>9031</v>
      </c>
      <c r="C311" s="8">
        <v>42678</v>
      </c>
      <c r="D311" s="6">
        <v>2016</v>
      </c>
      <c r="E311" s="8" t="s">
        <v>3468</v>
      </c>
      <c r="F311" s="7">
        <v>4</v>
      </c>
      <c r="G311" t="s">
        <v>3452</v>
      </c>
      <c r="H311" t="s">
        <v>3554</v>
      </c>
      <c r="I311" t="s">
        <v>7121</v>
      </c>
      <c r="J311" t="s">
        <v>3449</v>
      </c>
      <c r="K311" t="s">
        <v>3571</v>
      </c>
      <c r="L311">
        <v>40214</v>
      </c>
      <c r="M311" t="s">
        <v>135</v>
      </c>
      <c r="N311" t="s">
        <v>13</v>
      </c>
      <c r="O311" t="s">
        <v>73</v>
      </c>
      <c r="P311" t="s">
        <v>136</v>
      </c>
      <c r="Q311" s="4">
        <v>41000</v>
      </c>
      <c r="R311">
        <v>3</v>
      </c>
      <c r="S311" s="4">
        <f>Table3[[#This Row],[Harga]]*Table3[[#This Row],[Quantity]]</f>
        <v>123000</v>
      </c>
      <c r="T311">
        <v>0</v>
      </c>
      <c r="U311" s="4">
        <f>Table3[[#This Row],[Discount]]*Table3[[#This Row],[Revenue]]</f>
        <v>0</v>
      </c>
      <c r="V311" s="4">
        <f>Table3[[#This Row],[Revenue]]-Table3[[#This Row],[Total Discount]]</f>
        <v>123000</v>
      </c>
      <c r="W311" s="6"/>
      <c r="X311" s="5"/>
    </row>
    <row r="312" spans="1:24" x14ac:dyDescent="0.35">
      <c r="A312">
        <v>311</v>
      </c>
      <c r="B312" t="s">
        <v>9030</v>
      </c>
      <c r="C312" s="8">
        <v>42894</v>
      </c>
      <c r="D312" s="6">
        <v>2017</v>
      </c>
      <c r="E312" s="8" t="s">
        <v>3497</v>
      </c>
      <c r="F312" s="7">
        <v>8</v>
      </c>
      <c r="G312" t="s">
        <v>3485</v>
      </c>
      <c r="H312" t="s">
        <v>3532</v>
      </c>
      <c r="I312" t="s">
        <v>4237</v>
      </c>
      <c r="J312" t="s">
        <v>3466</v>
      </c>
      <c r="K312" t="s">
        <v>3909</v>
      </c>
      <c r="L312">
        <v>75081</v>
      </c>
      <c r="M312" t="s">
        <v>592</v>
      </c>
      <c r="N312" t="s">
        <v>13</v>
      </c>
      <c r="O312" t="s">
        <v>366</v>
      </c>
      <c r="P312" t="s">
        <v>593</v>
      </c>
      <c r="Q312" s="4">
        <v>24000</v>
      </c>
      <c r="R312">
        <v>3</v>
      </c>
      <c r="S312" s="4">
        <f>Table3[[#This Row],[Harga]]*Table3[[#This Row],[Quantity]]</f>
        <v>72000</v>
      </c>
      <c r="T312">
        <v>0.2</v>
      </c>
      <c r="U312" s="4">
        <f>Table3[[#This Row],[Discount]]*Table3[[#This Row],[Revenue]]</f>
        <v>14400</v>
      </c>
      <c r="V312" s="4">
        <f>Table3[[#This Row],[Revenue]]-Table3[[#This Row],[Total Discount]]</f>
        <v>57600</v>
      </c>
      <c r="W312" s="6"/>
      <c r="X312" s="5"/>
    </row>
    <row r="313" spans="1:24" x14ac:dyDescent="0.35">
      <c r="A313">
        <v>312</v>
      </c>
      <c r="B313" t="s">
        <v>9029</v>
      </c>
      <c r="C313" s="8">
        <v>41997</v>
      </c>
      <c r="D313" s="6">
        <v>2014</v>
      </c>
      <c r="E313" s="8" t="s">
        <v>3490</v>
      </c>
      <c r="F313" s="7">
        <v>24</v>
      </c>
      <c r="G313" t="s">
        <v>3538</v>
      </c>
      <c r="H313" t="s">
        <v>3451</v>
      </c>
      <c r="I313" t="s">
        <v>4222</v>
      </c>
      <c r="J313" t="s">
        <v>3449</v>
      </c>
      <c r="K313" t="s">
        <v>3600</v>
      </c>
      <c r="L313">
        <v>44105</v>
      </c>
      <c r="M313" t="s">
        <v>594</v>
      </c>
      <c r="N313" t="s">
        <v>9</v>
      </c>
      <c r="O313" t="s">
        <v>20</v>
      </c>
      <c r="P313" t="s">
        <v>595</v>
      </c>
      <c r="Q313" s="4">
        <v>31000</v>
      </c>
      <c r="R313">
        <v>5</v>
      </c>
      <c r="S313" s="4">
        <f>Table3[[#This Row],[Harga]]*Table3[[#This Row],[Quantity]]</f>
        <v>155000</v>
      </c>
      <c r="T313">
        <v>0.2</v>
      </c>
      <c r="U313" s="4">
        <f>Table3[[#This Row],[Discount]]*Table3[[#This Row],[Revenue]]</f>
        <v>31000</v>
      </c>
      <c r="V313" s="4">
        <f>Table3[[#This Row],[Revenue]]-Table3[[#This Row],[Total Discount]]</f>
        <v>124000</v>
      </c>
      <c r="W313" s="6"/>
      <c r="X313" s="5"/>
    </row>
    <row r="314" spans="1:24" x14ac:dyDescent="0.35">
      <c r="A314">
        <v>313</v>
      </c>
      <c r="B314" t="s">
        <v>9028</v>
      </c>
      <c r="C314" s="8">
        <v>42895</v>
      </c>
      <c r="D314" s="6">
        <v>2017</v>
      </c>
      <c r="E314" s="8" t="s">
        <v>3497</v>
      </c>
      <c r="F314" s="7">
        <v>9</v>
      </c>
      <c r="G314" t="s">
        <v>3485</v>
      </c>
      <c r="H314" t="s">
        <v>3451</v>
      </c>
      <c r="I314" t="s">
        <v>4031</v>
      </c>
      <c r="J314" t="s">
        <v>3488</v>
      </c>
      <c r="K314" t="s">
        <v>3470</v>
      </c>
      <c r="L314">
        <v>60653</v>
      </c>
      <c r="M314" t="s">
        <v>596</v>
      </c>
      <c r="N314" t="s">
        <v>9</v>
      </c>
      <c r="O314" t="s">
        <v>20</v>
      </c>
      <c r="P314" t="s">
        <v>597</v>
      </c>
      <c r="Q314" s="4">
        <v>24000</v>
      </c>
      <c r="R314">
        <v>3</v>
      </c>
      <c r="S314" s="4">
        <f>Table3[[#This Row],[Harga]]*Table3[[#This Row],[Quantity]]</f>
        <v>72000</v>
      </c>
      <c r="T314">
        <v>0.6</v>
      </c>
      <c r="U314" s="4">
        <f>Table3[[#This Row],[Discount]]*Table3[[#This Row],[Revenue]]</f>
        <v>43200</v>
      </c>
      <c r="V314" s="4">
        <f>Table3[[#This Row],[Revenue]]-Table3[[#This Row],[Total Discount]]</f>
        <v>28800</v>
      </c>
      <c r="W314" s="6"/>
      <c r="X314" s="5"/>
    </row>
    <row r="315" spans="1:24" x14ac:dyDescent="0.35">
      <c r="A315">
        <v>314</v>
      </c>
      <c r="B315" t="s">
        <v>9027</v>
      </c>
      <c r="C315" s="8">
        <v>42901</v>
      </c>
      <c r="D315" s="6">
        <v>2017</v>
      </c>
      <c r="E315" s="8" t="s">
        <v>3497</v>
      </c>
      <c r="F315" s="7">
        <v>15</v>
      </c>
      <c r="G315" t="s">
        <v>3457</v>
      </c>
      <c r="H315" t="s">
        <v>3501</v>
      </c>
      <c r="I315" t="s">
        <v>3876</v>
      </c>
      <c r="J315" t="s">
        <v>3449</v>
      </c>
      <c r="K315" t="s">
        <v>3600</v>
      </c>
      <c r="L315">
        <v>62301</v>
      </c>
      <c r="M315" t="s">
        <v>598</v>
      </c>
      <c r="N315" t="s">
        <v>13</v>
      </c>
      <c r="O315" t="s">
        <v>37</v>
      </c>
      <c r="P315" t="s">
        <v>599</v>
      </c>
      <c r="Q315" s="4">
        <v>20000</v>
      </c>
      <c r="R315">
        <v>5</v>
      </c>
      <c r="S315" s="4">
        <f>Table3[[#This Row],[Harga]]*Table3[[#This Row],[Quantity]]</f>
        <v>100000</v>
      </c>
      <c r="T315">
        <v>0.2</v>
      </c>
      <c r="U315" s="4">
        <f>Table3[[#This Row],[Discount]]*Table3[[#This Row],[Revenue]]</f>
        <v>20000</v>
      </c>
      <c r="V315" s="4">
        <f>Table3[[#This Row],[Revenue]]-Table3[[#This Row],[Total Discount]]</f>
        <v>80000</v>
      </c>
      <c r="W315" s="6"/>
      <c r="X315" s="5"/>
    </row>
    <row r="316" spans="1:24" x14ac:dyDescent="0.35">
      <c r="A316">
        <v>315</v>
      </c>
      <c r="B316" t="s">
        <v>9026</v>
      </c>
      <c r="C316" s="8">
        <v>43074</v>
      </c>
      <c r="D316" s="6">
        <v>2017</v>
      </c>
      <c r="E316" s="8" t="s">
        <v>3490</v>
      </c>
      <c r="F316" s="7">
        <v>5</v>
      </c>
      <c r="G316" t="s">
        <v>3485</v>
      </c>
      <c r="H316" t="s">
        <v>3462</v>
      </c>
      <c r="I316" t="s">
        <v>5193</v>
      </c>
      <c r="J316" t="s">
        <v>3449</v>
      </c>
      <c r="K316" t="s">
        <v>3460</v>
      </c>
      <c r="L316">
        <v>47201</v>
      </c>
      <c r="M316" t="s">
        <v>600</v>
      </c>
      <c r="N316" t="s">
        <v>13</v>
      </c>
      <c r="O316" t="s">
        <v>29</v>
      </c>
      <c r="P316" t="s">
        <v>601</v>
      </c>
      <c r="Q316" s="4">
        <v>62000</v>
      </c>
      <c r="R316">
        <v>3</v>
      </c>
      <c r="S316" s="4">
        <f>Table3[[#This Row],[Harga]]*Table3[[#This Row],[Quantity]]</f>
        <v>186000</v>
      </c>
      <c r="T316">
        <v>0</v>
      </c>
      <c r="U316" s="4">
        <f>Table3[[#This Row],[Discount]]*Table3[[#This Row],[Revenue]]</f>
        <v>0</v>
      </c>
      <c r="V316" s="4">
        <f>Table3[[#This Row],[Revenue]]-Table3[[#This Row],[Total Discount]]</f>
        <v>186000</v>
      </c>
      <c r="W316" s="6"/>
      <c r="X316" s="5"/>
    </row>
    <row r="317" spans="1:24" x14ac:dyDescent="0.35">
      <c r="A317">
        <v>316</v>
      </c>
      <c r="B317" t="s">
        <v>9025</v>
      </c>
      <c r="C317" s="8">
        <v>42812</v>
      </c>
      <c r="D317" s="6">
        <v>2017</v>
      </c>
      <c r="E317" s="8" t="s">
        <v>3511</v>
      </c>
      <c r="F317" s="7">
        <v>18</v>
      </c>
      <c r="G317" t="s">
        <v>3457</v>
      </c>
      <c r="H317" t="s">
        <v>3451</v>
      </c>
      <c r="I317" t="s">
        <v>5676</v>
      </c>
      <c r="J317" t="s">
        <v>3449</v>
      </c>
      <c r="K317" t="s">
        <v>3483</v>
      </c>
      <c r="L317">
        <v>75701</v>
      </c>
      <c r="M317" t="s">
        <v>602</v>
      </c>
      <c r="N317" t="s">
        <v>13</v>
      </c>
      <c r="O317" t="s">
        <v>29</v>
      </c>
      <c r="P317" t="s">
        <v>603</v>
      </c>
      <c r="Q317" s="4">
        <v>3000</v>
      </c>
      <c r="R317">
        <v>3</v>
      </c>
      <c r="S317" s="4">
        <f>Table3[[#This Row],[Harga]]*Table3[[#This Row],[Quantity]]</f>
        <v>9000</v>
      </c>
      <c r="T317">
        <v>0.8</v>
      </c>
      <c r="U317" s="4">
        <f>Table3[[#This Row],[Discount]]*Table3[[#This Row],[Revenue]]</f>
        <v>7200</v>
      </c>
      <c r="V317" s="4">
        <f>Table3[[#This Row],[Revenue]]-Table3[[#This Row],[Total Discount]]</f>
        <v>1800</v>
      </c>
      <c r="W317" s="6"/>
      <c r="X317" s="5"/>
    </row>
    <row r="318" spans="1:24" x14ac:dyDescent="0.35">
      <c r="A318">
        <v>317</v>
      </c>
      <c r="B318" t="s">
        <v>9024</v>
      </c>
      <c r="C318" s="8">
        <v>42693</v>
      </c>
      <c r="D318" s="6">
        <v>2016</v>
      </c>
      <c r="E318" s="8" t="s">
        <v>3468</v>
      </c>
      <c r="F318" s="7">
        <v>19</v>
      </c>
      <c r="G318" t="s">
        <v>3485</v>
      </c>
      <c r="H318" t="s">
        <v>3451</v>
      </c>
      <c r="I318" t="s">
        <v>8235</v>
      </c>
      <c r="J318" t="s">
        <v>3449</v>
      </c>
      <c r="K318" t="s">
        <v>3448</v>
      </c>
      <c r="L318">
        <v>10024</v>
      </c>
      <c r="M318" t="s">
        <v>604</v>
      </c>
      <c r="N318" t="s">
        <v>13</v>
      </c>
      <c r="O318" t="s">
        <v>26</v>
      </c>
      <c r="P318" t="s">
        <v>605</v>
      </c>
      <c r="Q318" s="4">
        <v>15000</v>
      </c>
      <c r="R318">
        <v>3</v>
      </c>
      <c r="S318" s="4">
        <f>Table3[[#This Row],[Harga]]*Table3[[#This Row],[Quantity]]</f>
        <v>45000</v>
      </c>
      <c r="T318">
        <v>0.2</v>
      </c>
      <c r="U318" s="4">
        <f>Table3[[#This Row],[Discount]]*Table3[[#This Row],[Revenue]]</f>
        <v>9000</v>
      </c>
      <c r="V318" s="4">
        <f>Table3[[#This Row],[Revenue]]-Table3[[#This Row],[Total Discount]]</f>
        <v>36000</v>
      </c>
      <c r="W318" s="6"/>
      <c r="X318" s="5"/>
    </row>
    <row r="319" spans="1:24" x14ac:dyDescent="0.35">
      <c r="A319">
        <v>318</v>
      </c>
      <c r="B319" t="s">
        <v>9023</v>
      </c>
      <c r="C319" s="8">
        <v>43043</v>
      </c>
      <c r="D319" s="6">
        <v>2017</v>
      </c>
      <c r="E319" s="8" t="s">
        <v>3468</v>
      </c>
      <c r="F319" s="7">
        <v>4</v>
      </c>
      <c r="G319" t="s">
        <v>3485</v>
      </c>
      <c r="H319" t="s">
        <v>3451</v>
      </c>
      <c r="I319" t="s">
        <v>7675</v>
      </c>
      <c r="J319" t="s">
        <v>3466</v>
      </c>
      <c r="K319" t="s">
        <v>3580</v>
      </c>
      <c r="L319">
        <v>27217</v>
      </c>
      <c r="M319" t="s">
        <v>606</v>
      </c>
      <c r="N319" t="s">
        <v>51</v>
      </c>
      <c r="O319" t="s">
        <v>254</v>
      </c>
      <c r="P319" t="s">
        <v>607</v>
      </c>
      <c r="Q319" s="4">
        <v>8000000</v>
      </c>
      <c r="R319">
        <v>4</v>
      </c>
      <c r="S319" s="4">
        <f>Table3[[#This Row],[Harga]]*Table3[[#This Row],[Quantity]]</f>
        <v>32000000</v>
      </c>
      <c r="T319">
        <v>0.5</v>
      </c>
      <c r="U319" s="4">
        <f>Table3[[#This Row],[Discount]]*Table3[[#This Row],[Revenue]]</f>
        <v>16000000</v>
      </c>
      <c r="V319" s="4">
        <f>Table3[[#This Row],[Revenue]]-Table3[[#This Row],[Total Discount]]</f>
        <v>16000000</v>
      </c>
      <c r="W319" s="6"/>
      <c r="X319" s="5"/>
    </row>
    <row r="320" spans="1:24" x14ac:dyDescent="0.35">
      <c r="A320">
        <v>319</v>
      </c>
      <c r="B320" t="s">
        <v>9022</v>
      </c>
      <c r="C320" s="8">
        <v>41825</v>
      </c>
      <c r="D320" s="6">
        <v>2014</v>
      </c>
      <c r="E320" s="8" t="s">
        <v>3507</v>
      </c>
      <c r="F320" s="7">
        <v>5</v>
      </c>
      <c r="G320" t="s">
        <v>3538</v>
      </c>
      <c r="H320" t="s">
        <v>3451</v>
      </c>
      <c r="I320" t="s">
        <v>5007</v>
      </c>
      <c r="J320" t="s">
        <v>3449</v>
      </c>
      <c r="K320" t="s">
        <v>3595</v>
      </c>
      <c r="L320">
        <v>39212</v>
      </c>
      <c r="M320" t="s">
        <v>608</v>
      </c>
      <c r="N320" t="s">
        <v>51</v>
      </c>
      <c r="O320" t="s">
        <v>64</v>
      </c>
      <c r="P320" t="s">
        <v>609</v>
      </c>
      <c r="Q320" s="4">
        <v>480000</v>
      </c>
      <c r="R320">
        <v>3</v>
      </c>
      <c r="S320" s="4">
        <f>Table3[[#This Row],[Harga]]*Table3[[#This Row],[Quantity]]</f>
        <v>1440000</v>
      </c>
      <c r="T320">
        <v>0</v>
      </c>
      <c r="U320" s="4">
        <f>Table3[[#This Row],[Discount]]*Table3[[#This Row],[Revenue]]</f>
        <v>0</v>
      </c>
      <c r="V320" s="4">
        <f>Table3[[#This Row],[Revenue]]-Table3[[#This Row],[Total Discount]]</f>
        <v>1440000</v>
      </c>
      <c r="W320" s="6"/>
      <c r="X320" s="5"/>
    </row>
    <row r="321" spans="1:24" x14ac:dyDescent="0.35">
      <c r="A321">
        <v>320</v>
      </c>
      <c r="B321" t="s">
        <v>9021</v>
      </c>
      <c r="C321" s="8">
        <v>43094</v>
      </c>
      <c r="D321" s="6">
        <v>2017</v>
      </c>
      <c r="E321" s="8" t="s">
        <v>3490</v>
      </c>
      <c r="F321" s="7">
        <v>25</v>
      </c>
      <c r="G321" t="s">
        <v>3457</v>
      </c>
      <c r="H321" t="s">
        <v>3451</v>
      </c>
      <c r="I321" t="s">
        <v>6125</v>
      </c>
      <c r="J321" t="s">
        <v>3449</v>
      </c>
      <c r="K321" t="s">
        <v>3670</v>
      </c>
      <c r="L321">
        <v>10035</v>
      </c>
      <c r="M321" t="s">
        <v>610</v>
      </c>
      <c r="N321" t="s">
        <v>9</v>
      </c>
      <c r="O321" t="s">
        <v>10</v>
      </c>
      <c r="P321" t="s">
        <v>611</v>
      </c>
      <c r="Q321" s="4">
        <v>192000</v>
      </c>
      <c r="R321">
        <v>2</v>
      </c>
      <c r="S321" s="4">
        <f>Table3[[#This Row],[Harga]]*Table3[[#This Row],[Quantity]]</f>
        <v>384000</v>
      </c>
      <c r="T321">
        <v>0.2</v>
      </c>
      <c r="U321" s="4">
        <f>Table3[[#This Row],[Discount]]*Table3[[#This Row],[Revenue]]</f>
        <v>76800</v>
      </c>
      <c r="V321" s="4">
        <f>Table3[[#This Row],[Revenue]]-Table3[[#This Row],[Total Discount]]</f>
        <v>307200</v>
      </c>
      <c r="W321" s="6"/>
      <c r="X321" s="5"/>
    </row>
    <row r="322" spans="1:24" x14ac:dyDescent="0.35">
      <c r="A322">
        <v>321</v>
      </c>
      <c r="B322" t="s">
        <v>9020</v>
      </c>
      <c r="C322" s="8">
        <v>41811</v>
      </c>
      <c r="D322" s="6">
        <v>2014</v>
      </c>
      <c r="E322" s="8" t="s">
        <v>3497</v>
      </c>
      <c r="F322" s="7">
        <v>21</v>
      </c>
      <c r="G322" t="s">
        <v>3485</v>
      </c>
      <c r="H322" t="s">
        <v>3451</v>
      </c>
      <c r="I322" t="s">
        <v>5633</v>
      </c>
      <c r="J322" t="s">
        <v>3449</v>
      </c>
      <c r="K322" t="s">
        <v>3487</v>
      </c>
      <c r="L322">
        <v>22980</v>
      </c>
      <c r="M322" t="s">
        <v>612</v>
      </c>
      <c r="N322" t="s">
        <v>9</v>
      </c>
      <c r="O322" t="s">
        <v>20</v>
      </c>
      <c r="P322" t="s">
        <v>613</v>
      </c>
      <c r="Q322" s="4">
        <v>105000</v>
      </c>
      <c r="R322">
        <v>1</v>
      </c>
      <c r="S322" s="4">
        <f>Table3[[#This Row],[Harga]]*Table3[[#This Row],[Quantity]]</f>
        <v>105000</v>
      </c>
      <c r="T322">
        <v>0</v>
      </c>
      <c r="U322" s="4">
        <f>Table3[[#This Row],[Discount]]*Table3[[#This Row],[Revenue]]</f>
        <v>0</v>
      </c>
      <c r="V322" s="4">
        <f>Table3[[#This Row],[Revenue]]-Table3[[#This Row],[Total Discount]]</f>
        <v>105000</v>
      </c>
      <c r="W322" s="6"/>
      <c r="X322" s="5"/>
    </row>
    <row r="323" spans="1:24" x14ac:dyDescent="0.35">
      <c r="A323">
        <v>322</v>
      </c>
      <c r="B323" t="s">
        <v>9019</v>
      </c>
      <c r="C323" s="8">
        <v>42091</v>
      </c>
      <c r="D323" s="6">
        <v>2015</v>
      </c>
      <c r="E323" s="8" t="s">
        <v>3511</v>
      </c>
      <c r="F323" s="7">
        <v>28</v>
      </c>
      <c r="G323" t="s">
        <v>3485</v>
      </c>
      <c r="H323" t="s">
        <v>3451</v>
      </c>
      <c r="I323" t="s">
        <v>4664</v>
      </c>
      <c r="J323" t="s">
        <v>3449</v>
      </c>
      <c r="K323" t="s">
        <v>3641</v>
      </c>
      <c r="L323">
        <v>90036</v>
      </c>
      <c r="M323" t="s">
        <v>614</v>
      </c>
      <c r="N323" t="s">
        <v>51</v>
      </c>
      <c r="O323" t="s">
        <v>64</v>
      </c>
      <c r="P323" t="s">
        <v>615</v>
      </c>
      <c r="Q323" s="4">
        <v>167000</v>
      </c>
      <c r="R323">
        <v>1</v>
      </c>
      <c r="S323" s="4">
        <f>Table3[[#This Row],[Harga]]*Table3[[#This Row],[Quantity]]</f>
        <v>167000</v>
      </c>
      <c r="T323">
        <v>0</v>
      </c>
      <c r="U323" s="4">
        <f>Table3[[#This Row],[Discount]]*Table3[[#This Row],[Revenue]]</f>
        <v>0</v>
      </c>
      <c r="V323" s="4">
        <f>Table3[[#This Row],[Revenue]]-Table3[[#This Row],[Total Discount]]</f>
        <v>167000</v>
      </c>
      <c r="W323" s="6"/>
      <c r="X323" s="5"/>
    </row>
    <row r="324" spans="1:24" x14ac:dyDescent="0.35">
      <c r="A324">
        <v>323</v>
      </c>
      <c r="B324" t="s">
        <v>9018</v>
      </c>
      <c r="C324" s="8">
        <v>42138</v>
      </c>
      <c r="D324" s="6">
        <v>2015</v>
      </c>
      <c r="E324" s="8" t="s">
        <v>3453</v>
      </c>
      <c r="F324" s="7">
        <v>14</v>
      </c>
      <c r="G324" t="s">
        <v>3485</v>
      </c>
      <c r="H324" t="s">
        <v>3451</v>
      </c>
      <c r="I324" t="s">
        <v>5318</v>
      </c>
      <c r="J324" t="s">
        <v>3488</v>
      </c>
      <c r="K324" t="s">
        <v>3455</v>
      </c>
      <c r="L324">
        <v>19013</v>
      </c>
      <c r="M324" t="s">
        <v>303</v>
      </c>
      <c r="N324" t="s">
        <v>13</v>
      </c>
      <c r="O324" t="s">
        <v>37</v>
      </c>
      <c r="P324" t="s">
        <v>304</v>
      </c>
      <c r="Q324" s="4">
        <v>100000</v>
      </c>
      <c r="R324">
        <v>8</v>
      </c>
      <c r="S324" s="4">
        <f>Table3[[#This Row],[Harga]]*Table3[[#This Row],[Quantity]]</f>
        <v>800000</v>
      </c>
      <c r="T324">
        <v>0.2</v>
      </c>
      <c r="U324" s="4">
        <f>Table3[[#This Row],[Discount]]*Table3[[#This Row],[Revenue]]</f>
        <v>160000</v>
      </c>
      <c r="V324" s="4">
        <f>Table3[[#This Row],[Revenue]]-Table3[[#This Row],[Total Discount]]</f>
        <v>640000</v>
      </c>
      <c r="W324" s="6"/>
      <c r="X324" s="5"/>
    </row>
    <row r="325" spans="1:24" x14ac:dyDescent="0.35">
      <c r="A325">
        <v>324</v>
      </c>
      <c r="B325" t="s">
        <v>9017</v>
      </c>
      <c r="C325" s="8">
        <v>42980</v>
      </c>
      <c r="D325" s="6">
        <v>2017</v>
      </c>
      <c r="E325" s="8" t="s">
        <v>3472</v>
      </c>
      <c r="F325" s="7">
        <v>2</v>
      </c>
      <c r="G325" t="s">
        <v>3457</v>
      </c>
      <c r="H325" t="s">
        <v>3462</v>
      </c>
      <c r="I325" t="s">
        <v>6661</v>
      </c>
      <c r="J325" t="s">
        <v>3466</v>
      </c>
      <c r="K325" t="s">
        <v>3704</v>
      </c>
      <c r="L325">
        <v>44105</v>
      </c>
      <c r="M325" t="s">
        <v>217</v>
      </c>
      <c r="N325" t="s">
        <v>9</v>
      </c>
      <c r="O325" t="s">
        <v>20</v>
      </c>
      <c r="P325" t="s">
        <v>218</v>
      </c>
      <c r="Q325" s="4">
        <v>36000</v>
      </c>
      <c r="R325">
        <v>3</v>
      </c>
      <c r="S325" s="4">
        <f>Table3[[#This Row],[Harga]]*Table3[[#This Row],[Quantity]]</f>
        <v>108000</v>
      </c>
      <c r="T325">
        <v>0.2</v>
      </c>
      <c r="U325" s="4">
        <f>Table3[[#This Row],[Discount]]*Table3[[#This Row],[Revenue]]</f>
        <v>21600</v>
      </c>
      <c r="V325" s="4">
        <f>Table3[[#This Row],[Revenue]]-Table3[[#This Row],[Total Discount]]</f>
        <v>86400</v>
      </c>
      <c r="W325" s="6"/>
      <c r="X325" s="5"/>
    </row>
    <row r="326" spans="1:24" x14ac:dyDescent="0.35">
      <c r="A326">
        <v>325</v>
      </c>
      <c r="B326" t="s">
        <v>9016</v>
      </c>
      <c r="C326" s="8">
        <v>42678</v>
      </c>
      <c r="D326" s="6">
        <v>2016</v>
      </c>
      <c r="E326" s="8" t="s">
        <v>3468</v>
      </c>
      <c r="F326" s="7">
        <v>4</v>
      </c>
      <c r="G326" t="s">
        <v>3457</v>
      </c>
      <c r="H326" t="s">
        <v>3554</v>
      </c>
      <c r="I326" t="s">
        <v>4823</v>
      </c>
      <c r="J326" t="s">
        <v>3466</v>
      </c>
      <c r="K326" t="s">
        <v>3714</v>
      </c>
      <c r="L326">
        <v>98103</v>
      </c>
      <c r="M326" t="s">
        <v>616</v>
      </c>
      <c r="N326" t="s">
        <v>9</v>
      </c>
      <c r="O326" t="s">
        <v>20</v>
      </c>
      <c r="P326" t="s">
        <v>617</v>
      </c>
      <c r="Q326" s="4">
        <v>210000</v>
      </c>
      <c r="R326">
        <v>3</v>
      </c>
      <c r="S326" s="4">
        <f>Table3[[#This Row],[Harga]]*Table3[[#This Row],[Quantity]]</f>
        <v>630000</v>
      </c>
      <c r="T326">
        <v>0</v>
      </c>
      <c r="U326" s="4">
        <f>Table3[[#This Row],[Discount]]*Table3[[#This Row],[Revenue]]</f>
        <v>0</v>
      </c>
      <c r="V326" s="4">
        <f>Table3[[#This Row],[Revenue]]-Table3[[#This Row],[Total Discount]]</f>
        <v>630000</v>
      </c>
      <c r="W326" s="6"/>
      <c r="X326" s="5"/>
    </row>
    <row r="327" spans="1:24" x14ac:dyDescent="0.35">
      <c r="A327">
        <v>326</v>
      </c>
      <c r="B327" t="s">
        <v>9015</v>
      </c>
      <c r="C327" s="8">
        <v>42103</v>
      </c>
      <c r="D327" s="6">
        <v>2015</v>
      </c>
      <c r="E327" s="8" t="s">
        <v>3529</v>
      </c>
      <c r="F327" s="7">
        <v>9</v>
      </c>
      <c r="G327" t="s">
        <v>3452</v>
      </c>
      <c r="H327" t="s">
        <v>3501</v>
      </c>
      <c r="I327" t="s">
        <v>3608</v>
      </c>
      <c r="J327" t="s">
        <v>3449</v>
      </c>
      <c r="K327" t="s">
        <v>3707</v>
      </c>
      <c r="L327">
        <v>90805</v>
      </c>
      <c r="M327" t="s">
        <v>618</v>
      </c>
      <c r="N327" t="s">
        <v>9</v>
      </c>
      <c r="O327" t="s">
        <v>17</v>
      </c>
      <c r="P327" t="s">
        <v>619</v>
      </c>
      <c r="Q327" s="4">
        <v>370000</v>
      </c>
      <c r="R327">
        <v>3</v>
      </c>
      <c r="S327" s="4">
        <f>Table3[[#This Row],[Harga]]*Table3[[#This Row],[Quantity]]</f>
        <v>1110000</v>
      </c>
      <c r="T327">
        <v>0.2</v>
      </c>
      <c r="U327" s="4">
        <f>Table3[[#This Row],[Discount]]*Table3[[#This Row],[Revenue]]</f>
        <v>222000</v>
      </c>
      <c r="V327" s="4">
        <f>Table3[[#This Row],[Revenue]]-Table3[[#This Row],[Total Discount]]</f>
        <v>888000</v>
      </c>
      <c r="W327" s="6"/>
      <c r="X327" s="5"/>
    </row>
    <row r="328" spans="1:24" x14ac:dyDescent="0.35">
      <c r="A328">
        <v>327</v>
      </c>
      <c r="B328" t="s">
        <v>9014</v>
      </c>
      <c r="C328" s="8">
        <v>41894</v>
      </c>
      <c r="D328" s="6">
        <v>2014</v>
      </c>
      <c r="E328" s="8" t="s">
        <v>3472</v>
      </c>
      <c r="F328" s="7">
        <v>12</v>
      </c>
      <c r="G328" t="s">
        <v>3457</v>
      </c>
      <c r="H328" t="s">
        <v>3462</v>
      </c>
      <c r="I328" t="s">
        <v>4847</v>
      </c>
      <c r="J328" t="s">
        <v>3466</v>
      </c>
      <c r="K328" t="s">
        <v>3513</v>
      </c>
      <c r="L328">
        <v>27511</v>
      </c>
      <c r="M328" t="s">
        <v>620</v>
      </c>
      <c r="N328" t="s">
        <v>13</v>
      </c>
      <c r="O328" t="s">
        <v>23</v>
      </c>
      <c r="P328" t="s">
        <v>621</v>
      </c>
      <c r="Q328" s="4">
        <v>11000</v>
      </c>
      <c r="R328">
        <v>2</v>
      </c>
      <c r="S328" s="4">
        <f>Table3[[#This Row],[Harga]]*Table3[[#This Row],[Quantity]]</f>
        <v>22000</v>
      </c>
      <c r="T328">
        <v>0.2</v>
      </c>
      <c r="U328" s="4">
        <f>Table3[[#This Row],[Discount]]*Table3[[#This Row],[Revenue]]</f>
        <v>4400</v>
      </c>
      <c r="V328" s="4">
        <f>Table3[[#This Row],[Revenue]]-Table3[[#This Row],[Total Discount]]</f>
        <v>17600</v>
      </c>
      <c r="W328" s="6"/>
      <c r="X328" s="5"/>
    </row>
    <row r="329" spans="1:24" x14ac:dyDescent="0.35">
      <c r="A329">
        <v>328</v>
      </c>
      <c r="B329" t="s">
        <v>9013</v>
      </c>
      <c r="C329" s="8">
        <v>41975</v>
      </c>
      <c r="D329" s="6">
        <v>2014</v>
      </c>
      <c r="E329" s="8" t="s">
        <v>3490</v>
      </c>
      <c r="F329" s="7">
        <v>2</v>
      </c>
      <c r="G329" t="s">
        <v>3485</v>
      </c>
      <c r="H329" t="s">
        <v>3451</v>
      </c>
      <c r="I329" t="s">
        <v>5832</v>
      </c>
      <c r="J329" t="s">
        <v>3449</v>
      </c>
      <c r="K329" t="s">
        <v>3605</v>
      </c>
      <c r="L329">
        <v>10035</v>
      </c>
      <c r="M329" t="s">
        <v>268</v>
      </c>
      <c r="N329" t="s">
        <v>51</v>
      </c>
      <c r="O329" t="s">
        <v>64</v>
      </c>
      <c r="P329" t="s">
        <v>269</v>
      </c>
      <c r="Q329" s="4">
        <v>210000</v>
      </c>
      <c r="R329">
        <v>4</v>
      </c>
      <c r="S329" s="4">
        <f>Table3[[#This Row],[Harga]]*Table3[[#This Row],[Quantity]]</f>
        <v>840000</v>
      </c>
      <c r="T329">
        <v>0</v>
      </c>
      <c r="U329" s="4">
        <f>Table3[[#This Row],[Discount]]*Table3[[#This Row],[Revenue]]</f>
        <v>0</v>
      </c>
      <c r="V329" s="4">
        <f>Table3[[#This Row],[Revenue]]-Table3[[#This Row],[Total Discount]]</f>
        <v>840000</v>
      </c>
      <c r="W329" s="6"/>
      <c r="X329" s="5"/>
    </row>
    <row r="330" spans="1:24" x14ac:dyDescent="0.35">
      <c r="A330">
        <v>329</v>
      </c>
      <c r="B330" t="s">
        <v>9012</v>
      </c>
      <c r="C330" s="8">
        <v>41734</v>
      </c>
      <c r="D330" s="6">
        <v>2014</v>
      </c>
      <c r="E330" s="8" t="s">
        <v>3529</v>
      </c>
      <c r="F330" s="7">
        <v>5</v>
      </c>
      <c r="G330" t="s">
        <v>3496</v>
      </c>
      <c r="H330" t="s">
        <v>3451</v>
      </c>
      <c r="I330" t="s">
        <v>7012</v>
      </c>
      <c r="J330" t="s">
        <v>3488</v>
      </c>
      <c r="K330" t="s">
        <v>3523</v>
      </c>
      <c r="L330">
        <v>10035</v>
      </c>
      <c r="M330" t="s">
        <v>436</v>
      </c>
      <c r="N330" t="s">
        <v>13</v>
      </c>
      <c r="O330" t="s">
        <v>23</v>
      </c>
      <c r="P330" t="s">
        <v>437</v>
      </c>
      <c r="Q330" s="4">
        <v>56000</v>
      </c>
      <c r="R330">
        <v>1</v>
      </c>
      <c r="S330" s="4">
        <f>Table3[[#This Row],[Harga]]*Table3[[#This Row],[Quantity]]</f>
        <v>56000</v>
      </c>
      <c r="T330">
        <v>0</v>
      </c>
      <c r="U330" s="4">
        <f>Table3[[#This Row],[Discount]]*Table3[[#This Row],[Revenue]]</f>
        <v>0</v>
      </c>
      <c r="V330" s="4">
        <f>Table3[[#This Row],[Revenue]]-Table3[[#This Row],[Total Discount]]</f>
        <v>56000</v>
      </c>
      <c r="W330" s="6"/>
      <c r="X330" s="5"/>
    </row>
    <row r="331" spans="1:24" x14ac:dyDescent="0.35">
      <c r="A331">
        <v>330</v>
      </c>
      <c r="B331" t="s">
        <v>9011</v>
      </c>
      <c r="C331" s="8">
        <v>42981</v>
      </c>
      <c r="D331" s="6">
        <v>2017</v>
      </c>
      <c r="E331" s="8" t="s">
        <v>3472</v>
      </c>
      <c r="F331" s="7">
        <v>3</v>
      </c>
      <c r="G331" t="s">
        <v>3538</v>
      </c>
      <c r="H331" t="s">
        <v>3451</v>
      </c>
      <c r="I331" t="s">
        <v>5715</v>
      </c>
      <c r="J331" t="s">
        <v>3449</v>
      </c>
      <c r="K331" t="s">
        <v>3666</v>
      </c>
      <c r="L331">
        <v>32137</v>
      </c>
      <c r="M331" t="s">
        <v>622</v>
      </c>
      <c r="N331" t="s">
        <v>13</v>
      </c>
      <c r="O331" t="s">
        <v>55</v>
      </c>
      <c r="P331" t="s">
        <v>623</v>
      </c>
      <c r="Q331" s="4">
        <v>25000</v>
      </c>
      <c r="R331">
        <v>4</v>
      </c>
      <c r="S331" s="4">
        <f>Table3[[#This Row],[Harga]]*Table3[[#This Row],[Quantity]]</f>
        <v>100000</v>
      </c>
      <c r="T331">
        <v>0.2</v>
      </c>
      <c r="U331" s="4">
        <f>Table3[[#This Row],[Discount]]*Table3[[#This Row],[Revenue]]</f>
        <v>20000</v>
      </c>
      <c r="V331" s="4">
        <f>Table3[[#This Row],[Revenue]]-Table3[[#This Row],[Total Discount]]</f>
        <v>80000</v>
      </c>
      <c r="W331" s="6"/>
      <c r="X331" s="5"/>
    </row>
    <row r="332" spans="1:24" x14ac:dyDescent="0.35">
      <c r="A332">
        <v>331</v>
      </c>
      <c r="B332" t="s">
        <v>9010</v>
      </c>
      <c r="C332" s="8">
        <v>42874</v>
      </c>
      <c r="D332" s="6">
        <v>2017</v>
      </c>
      <c r="E332" s="8" t="s">
        <v>3453</v>
      </c>
      <c r="F332" s="7">
        <v>19</v>
      </c>
      <c r="G332" t="s">
        <v>3452</v>
      </c>
      <c r="H332" t="s">
        <v>3462</v>
      </c>
      <c r="I332" t="s">
        <v>4167</v>
      </c>
      <c r="J332" t="s">
        <v>3466</v>
      </c>
      <c r="K332" t="s">
        <v>3600</v>
      </c>
      <c r="L332">
        <v>10550</v>
      </c>
      <c r="M332" t="s">
        <v>624</v>
      </c>
      <c r="N332" t="s">
        <v>13</v>
      </c>
      <c r="O332" t="s">
        <v>29</v>
      </c>
      <c r="P332" t="s">
        <v>625</v>
      </c>
      <c r="Q332" s="4">
        <v>282000</v>
      </c>
      <c r="R332">
        <v>6</v>
      </c>
      <c r="S332" s="4">
        <f>Table3[[#This Row],[Harga]]*Table3[[#This Row],[Quantity]]</f>
        <v>1692000</v>
      </c>
      <c r="T332">
        <v>0</v>
      </c>
      <c r="U332" s="4">
        <f>Table3[[#This Row],[Discount]]*Table3[[#This Row],[Revenue]]</f>
        <v>0</v>
      </c>
      <c r="V332" s="4">
        <f>Table3[[#This Row],[Revenue]]-Table3[[#This Row],[Total Discount]]</f>
        <v>1692000</v>
      </c>
      <c r="W332" s="6"/>
      <c r="X332" s="5"/>
    </row>
    <row r="333" spans="1:24" x14ac:dyDescent="0.35">
      <c r="A333">
        <v>332</v>
      </c>
      <c r="B333" t="s">
        <v>9009</v>
      </c>
      <c r="C333" s="8">
        <v>41821</v>
      </c>
      <c r="D333" s="6">
        <v>2014</v>
      </c>
      <c r="E333" s="8" t="s">
        <v>3507</v>
      </c>
      <c r="F333" s="7">
        <v>1</v>
      </c>
      <c r="G333" t="s">
        <v>3485</v>
      </c>
      <c r="H333" t="s">
        <v>3462</v>
      </c>
      <c r="I333" t="s">
        <v>6661</v>
      </c>
      <c r="J333" t="s">
        <v>3466</v>
      </c>
      <c r="K333" t="s">
        <v>3695</v>
      </c>
      <c r="L333">
        <v>98105</v>
      </c>
      <c r="M333" t="s">
        <v>626</v>
      </c>
      <c r="N333" t="s">
        <v>13</v>
      </c>
      <c r="O333" t="s">
        <v>26</v>
      </c>
      <c r="P333" t="s">
        <v>627</v>
      </c>
      <c r="Q333" s="4">
        <v>20000</v>
      </c>
      <c r="R333">
        <v>5</v>
      </c>
      <c r="S333" s="4">
        <f>Table3[[#This Row],[Harga]]*Table3[[#This Row],[Quantity]]</f>
        <v>100000</v>
      </c>
      <c r="T333">
        <v>0.2</v>
      </c>
      <c r="U333" s="4">
        <f>Table3[[#This Row],[Discount]]*Table3[[#This Row],[Revenue]]</f>
        <v>20000</v>
      </c>
      <c r="V333" s="4">
        <f>Table3[[#This Row],[Revenue]]-Table3[[#This Row],[Total Discount]]</f>
        <v>80000</v>
      </c>
      <c r="W333" s="6"/>
      <c r="X333" s="5"/>
    </row>
    <row r="334" spans="1:24" x14ac:dyDescent="0.35">
      <c r="A334">
        <v>333</v>
      </c>
      <c r="B334" t="s">
        <v>9008</v>
      </c>
      <c r="C334" s="8">
        <v>41650</v>
      </c>
      <c r="D334" s="6">
        <v>2014</v>
      </c>
      <c r="E334" s="8" t="s">
        <v>3463</v>
      </c>
      <c r="F334" s="7">
        <v>11</v>
      </c>
      <c r="G334" t="s">
        <v>3452</v>
      </c>
      <c r="H334" t="s">
        <v>3451</v>
      </c>
      <c r="I334" t="s">
        <v>4687</v>
      </c>
      <c r="J334" t="s">
        <v>3449</v>
      </c>
      <c r="K334" t="s">
        <v>3513</v>
      </c>
      <c r="L334">
        <v>19901</v>
      </c>
      <c r="M334" t="s">
        <v>628</v>
      </c>
      <c r="N334" t="s">
        <v>9</v>
      </c>
      <c r="O334" t="s">
        <v>20</v>
      </c>
      <c r="P334" t="s">
        <v>629</v>
      </c>
      <c r="Q334" s="4">
        <v>10000</v>
      </c>
      <c r="R334">
        <v>2</v>
      </c>
      <c r="S334" s="4">
        <f>Table3[[#This Row],[Harga]]*Table3[[#This Row],[Quantity]]</f>
        <v>20000</v>
      </c>
      <c r="T334">
        <v>0</v>
      </c>
      <c r="U334" s="4">
        <f>Table3[[#This Row],[Discount]]*Table3[[#This Row],[Revenue]]</f>
        <v>0</v>
      </c>
      <c r="V334" s="4">
        <f>Table3[[#This Row],[Revenue]]-Table3[[#This Row],[Total Discount]]</f>
        <v>20000</v>
      </c>
      <c r="W334" s="6"/>
      <c r="X334" s="5"/>
    </row>
    <row r="335" spans="1:24" x14ac:dyDescent="0.35">
      <c r="A335">
        <v>334</v>
      </c>
      <c r="B335" t="s">
        <v>9007</v>
      </c>
      <c r="C335" s="8">
        <v>43002</v>
      </c>
      <c r="D335" s="6">
        <v>2017</v>
      </c>
      <c r="E335" s="8" t="s">
        <v>3472</v>
      </c>
      <c r="F335" s="7">
        <v>24</v>
      </c>
      <c r="G335" t="s">
        <v>3452</v>
      </c>
      <c r="H335" t="s">
        <v>3462</v>
      </c>
      <c r="I335" t="s">
        <v>7060</v>
      </c>
      <c r="J335" t="s">
        <v>3449</v>
      </c>
      <c r="K335" t="s">
        <v>3465</v>
      </c>
      <c r="L335">
        <v>43055</v>
      </c>
      <c r="M335" t="s">
        <v>630</v>
      </c>
      <c r="N335" t="s">
        <v>9</v>
      </c>
      <c r="O335" t="s">
        <v>20</v>
      </c>
      <c r="P335" t="s">
        <v>631</v>
      </c>
      <c r="Q335" s="4">
        <v>104000</v>
      </c>
      <c r="R335">
        <v>3</v>
      </c>
      <c r="S335" s="4">
        <f>Table3[[#This Row],[Harga]]*Table3[[#This Row],[Quantity]]</f>
        <v>312000</v>
      </c>
      <c r="T335">
        <v>0.2</v>
      </c>
      <c r="U335" s="4">
        <f>Table3[[#This Row],[Discount]]*Table3[[#This Row],[Revenue]]</f>
        <v>62400</v>
      </c>
      <c r="V335" s="4">
        <f>Table3[[#This Row],[Revenue]]-Table3[[#This Row],[Total Discount]]</f>
        <v>249600</v>
      </c>
      <c r="W335" s="6"/>
      <c r="X335" s="5"/>
    </row>
    <row r="336" spans="1:24" x14ac:dyDescent="0.35">
      <c r="A336">
        <v>335</v>
      </c>
      <c r="B336" t="s">
        <v>9006</v>
      </c>
      <c r="C336" s="8">
        <v>41792</v>
      </c>
      <c r="D336" s="6">
        <v>2014</v>
      </c>
      <c r="E336" s="8" t="s">
        <v>3497</v>
      </c>
      <c r="F336" s="7">
        <v>2</v>
      </c>
      <c r="G336" t="s">
        <v>3538</v>
      </c>
      <c r="H336" t="s">
        <v>3451</v>
      </c>
      <c r="I336" t="s">
        <v>4133</v>
      </c>
      <c r="J336" t="s">
        <v>3488</v>
      </c>
      <c r="K336" t="s">
        <v>3628</v>
      </c>
      <c r="L336">
        <v>84057</v>
      </c>
      <c r="M336" t="s">
        <v>632</v>
      </c>
      <c r="N336" t="s">
        <v>13</v>
      </c>
      <c r="O336" t="s">
        <v>26</v>
      </c>
      <c r="P336" t="s">
        <v>633</v>
      </c>
      <c r="Q336" s="4">
        <v>60000</v>
      </c>
      <c r="R336">
        <v>3</v>
      </c>
      <c r="S336" s="4">
        <f>Table3[[#This Row],[Harga]]*Table3[[#This Row],[Quantity]]</f>
        <v>180000</v>
      </c>
      <c r="T336">
        <v>0.2</v>
      </c>
      <c r="U336" s="4">
        <f>Table3[[#This Row],[Discount]]*Table3[[#This Row],[Revenue]]</f>
        <v>36000</v>
      </c>
      <c r="V336" s="4">
        <f>Table3[[#This Row],[Revenue]]-Table3[[#This Row],[Total Discount]]</f>
        <v>144000</v>
      </c>
      <c r="W336" s="6"/>
      <c r="X336" s="5"/>
    </row>
    <row r="337" spans="1:24" x14ac:dyDescent="0.35">
      <c r="A337">
        <v>336</v>
      </c>
      <c r="B337" t="s">
        <v>9005</v>
      </c>
      <c r="C337" s="8">
        <v>42413</v>
      </c>
      <c r="D337" s="6">
        <v>2016</v>
      </c>
      <c r="E337" s="8" t="s">
        <v>3458</v>
      </c>
      <c r="F337" s="7">
        <v>13</v>
      </c>
      <c r="G337" t="s">
        <v>3538</v>
      </c>
      <c r="H337" t="s">
        <v>3554</v>
      </c>
      <c r="I337" t="s">
        <v>4073</v>
      </c>
      <c r="J337" t="s">
        <v>3488</v>
      </c>
      <c r="K337" t="s">
        <v>3595</v>
      </c>
      <c r="L337">
        <v>90045</v>
      </c>
      <c r="M337" t="s">
        <v>634</v>
      </c>
      <c r="N337" t="s">
        <v>13</v>
      </c>
      <c r="O337" t="s">
        <v>23</v>
      </c>
      <c r="P337" t="s">
        <v>635</v>
      </c>
      <c r="Q337" s="4">
        <v>147000</v>
      </c>
      <c r="R337">
        <v>3</v>
      </c>
      <c r="S337" s="4">
        <f>Table3[[#This Row],[Harga]]*Table3[[#This Row],[Quantity]]</f>
        <v>441000</v>
      </c>
      <c r="T337">
        <v>0</v>
      </c>
      <c r="U337" s="4">
        <f>Table3[[#This Row],[Discount]]*Table3[[#This Row],[Revenue]]</f>
        <v>0</v>
      </c>
      <c r="V337" s="4">
        <f>Table3[[#This Row],[Revenue]]-Table3[[#This Row],[Total Discount]]</f>
        <v>441000</v>
      </c>
      <c r="W337" s="6"/>
      <c r="X337" s="5"/>
    </row>
    <row r="338" spans="1:24" x14ac:dyDescent="0.35">
      <c r="A338">
        <v>337</v>
      </c>
      <c r="B338" t="s">
        <v>9004</v>
      </c>
      <c r="C338" s="8">
        <v>42719</v>
      </c>
      <c r="D338" s="6">
        <v>2016</v>
      </c>
      <c r="E338" s="8" t="s">
        <v>3490</v>
      </c>
      <c r="F338" s="7">
        <v>15</v>
      </c>
      <c r="G338" t="s">
        <v>3538</v>
      </c>
      <c r="H338" t="s">
        <v>3451</v>
      </c>
      <c r="I338" t="s">
        <v>4161</v>
      </c>
      <c r="J338" t="s">
        <v>3466</v>
      </c>
      <c r="K338" t="s">
        <v>3704</v>
      </c>
      <c r="L338">
        <v>48205</v>
      </c>
      <c r="M338" t="s">
        <v>636</v>
      </c>
      <c r="N338" t="s">
        <v>9</v>
      </c>
      <c r="O338" t="s">
        <v>17</v>
      </c>
      <c r="P338" t="s">
        <v>637</v>
      </c>
      <c r="Q338" s="4">
        <v>1653000</v>
      </c>
      <c r="R338">
        <v>3</v>
      </c>
      <c r="S338" s="4">
        <f>Table3[[#This Row],[Harga]]*Table3[[#This Row],[Quantity]]</f>
        <v>4959000</v>
      </c>
      <c r="T338">
        <v>0</v>
      </c>
      <c r="U338" s="4">
        <f>Table3[[#This Row],[Discount]]*Table3[[#This Row],[Revenue]]</f>
        <v>0</v>
      </c>
      <c r="V338" s="4">
        <f>Table3[[#This Row],[Revenue]]-Table3[[#This Row],[Total Discount]]</f>
        <v>4959000</v>
      </c>
      <c r="W338" s="6"/>
      <c r="X338" s="5"/>
    </row>
    <row r="339" spans="1:24" x14ac:dyDescent="0.35">
      <c r="A339">
        <v>338</v>
      </c>
      <c r="B339" t="s">
        <v>9003</v>
      </c>
      <c r="C339" s="8">
        <v>41919</v>
      </c>
      <c r="D339" s="6">
        <v>2014</v>
      </c>
      <c r="E339" s="8" t="s">
        <v>3517</v>
      </c>
      <c r="F339" s="7">
        <v>7</v>
      </c>
      <c r="G339" t="s">
        <v>3485</v>
      </c>
      <c r="H339" t="s">
        <v>3451</v>
      </c>
      <c r="I339" t="s">
        <v>3953</v>
      </c>
      <c r="J339" t="s">
        <v>3488</v>
      </c>
      <c r="K339" t="s">
        <v>3704</v>
      </c>
      <c r="L339">
        <v>19140</v>
      </c>
      <c r="M339" t="s">
        <v>638</v>
      </c>
      <c r="N339" t="s">
        <v>9</v>
      </c>
      <c r="O339" t="s">
        <v>20</v>
      </c>
      <c r="P339" t="s">
        <v>639</v>
      </c>
      <c r="Q339" s="4">
        <v>130000</v>
      </c>
      <c r="R339">
        <v>5</v>
      </c>
      <c r="S339" s="4">
        <f>Table3[[#This Row],[Harga]]*Table3[[#This Row],[Quantity]]</f>
        <v>650000</v>
      </c>
      <c r="T339">
        <v>0.2</v>
      </c>
      <c r="U339" s="4">
        <f>Table3[[#This Row],[Discount]]*Table3[[#This Row],[Revenue]]</f>
        <v>130000</v>
      </c>
      <c r="V339" s="4">
        <f>Table3[[#This Row],[Revenue]]-Table3[[#This Row],[Total Discount]]</f>
        <v>520000</v>
      </c>
      <c r="W339" s="6"/>
      <c r="X339" s="5"/>
    </row>
    <row r="340" spans="1:24" x14ac:dyDescent="0.35">
      <c r="A340">
        <v>339</v>
      </c>
      <c r="B340" t="s">
        <v>9002</v>
      </c>
      <c r="C340" s="8">
        <v>42558</v>
      </c>
      <c r="D340" s="6">
        <v>2016</v>
      </c>
      <c r="E340" s="8" t="s">
        <v>3507</v>
      </c>
      <c r="F340" s="7">
        <v>7</v>
      </c>
      <c r="G340" t="s">
        <v>3485</v>
      </c>
      <c r="H340" t="s">
        <v>3462</v>
      </c>
      <c r="I340" t="s">
        <v>3781</v>
      </c>
      <c r="J340" t="s">
        <v>3466</v>
      </c>
      <c r="K340" t="s">
        <v>3714</v>
      </c>
      <c r="L340">
        <v>33012</v>
      </c>
      <c r="M340" t="s">
        <v>640</v>
      </c>
      <c r="N340" t="s">
        <v>13</v>
      </c>
      <c r="O340" t="s">
        <v>366</v>
      </c>
      <c r="P340" t="s">
        <v>641</v>
      </c>
      <c r="Q340" s="4">
        <v>46000</v>
      </c>
      <c r="R340">
        <v>7</v>
      </c>
      <c r="S340" s="4">
        <f>Table3[[#This Row],[Harga]]*Table3[[#This Row],[Quantity]]</f>
        <v>322000</v>
      </c>
      <c r="T340">
        <v>0.2</v>
      </c>
      <c r="U340" s="4">
        <f>Table3[[#This Row],[Discount]]*Table3[[#This Row],[Revenue]]</f>
        <v>64400</v>
      </c>
      <c r="V340" s="4">
        <f>Table3[[#This Row],[Revenue]]-Table3[[#This Row],[Total Discount]]</f>
        <v>257600</v>
      </c>
      <c r="W340" s="6"/>
      <c r="X340" s="5"/>
    </row>
    <row r="341" spans="1:24" x14ac:dyDescent="0.35">
      <c r="A341">
        <v>340</v>
      </c>
      <c r="B341" t="s">
        <v>9001</v>
      </c>
      <c r="C341" s="8">
        <v>42994</v>
      </c>
      <c r="D341" s="6">
        <v>2017</v>
      </c>
      <c r="E341" s="8" t="s">
        <v>3472</v>
      </c>
      <c r="F341" s="7">
        <v>16</v>
      </c>
      <c r="G341" t="s">
        <v>3457</v>
      </c>
      <c r="H341" t="s">
        <v>3451</v>
      </c>
      <c r="I341" t="s">
        <v>5300</v>
      </c>
      <c r="J341" t="s">
        <v>3449</v>
      </c>
      <c r="K341" t="s">
        <v>3707</v>
      </c>
      <c r="L341">
        <v>78745</v>
      </c>
      <c r="M341" t="s">
        <v>642</v>
      </c>
      <c r="N341" t="s">
        <v>13</v>
      </c>
      <c r="O341" t="s">
        <v>55</v>
      </c>
      <c r="P341" t="s">
        <v>643</v>
      </c>
      <c r="Q341" s="4">
        <v>18000</v>
      </c>
      <c r="R341">
        <v>2</v>
      </c>
      <c r="S341" s="4">
        <f>Table3[[#This Row],[Harga]]*Table3[[#This Row],[Quantity]]</f>
        <v>36000</v>
      </c>
      <c r="T341">
        <v>0.2</v>
      </c>
      <c r="U341" s="4">
        <f>Table3[[#This Row],[Discount]]*Table3[[#This Row],[Revenue]]</f>
        <v>7200</v>
      </c>
      <c r="V341" s="4">
        <f>Table3[[#This Row],[Revenue]]-Table3[[#This Row],[Total Discount]]</f>
        <v>28800</v>
      </c>
      <c r="W341" s="6"/>
      <c r="X341" s="5"/>
    </row>
    <row r="342" spans="1:24" x14ac:dyDescent="0.35">
      <c r="A342">
        <v>341</v>
      </c>
      <c r="B342" t="s">
        <v>9000</v>
      </c>
      <c r="C342" s="8">
        <v>42707</v>
      </c>
      <c r="D342" s="6">
        <v>2016</v>
      </c>
      <c r="E342" s="8" t="s">
        <v>3490</v>
      </c>
      <c r="F342" s="7">
        <v>3</v>
      </c>
      <c r="G342" t="s">
        <v>3457</v>
      </c>
      <c r="H342" t="s">
        <v>3451</v>
      </c>
      <c r="I342" t="s">
        <v>3872</v>
      </c>
      <c r="J342" t="s">
        <v>3449</v>
      </c>
      <c r="K342" t="s">
        <v>3542</v>
      </c>
      <c r="L342">
        <v>11572</v>
      </c>
      <c r="M342" t="s">
        <v>644</v>
      </c>
      <c r="N342" t="s">
        <v>13</v>
      </c>
      <c r="O342" t="s">
        <v>23</v>
      </c>
      <c r="P342" t="s">
        <v>645</v>
      </c>
      <c r="Q342" s="4">
        <v>183000</v>
      </c>
      <c r="R342">
        <v>8</v>
      </c>
      <c r="S342" s="4">
        <f>Table3[[#This Row],[Harga]]*Table3[[#This Row],[Quantity]]</f>
        <v>1464000</v>
      </c>
      <c r="T342">
        <v>0</v>
      </c>
      <c r="U342" s="4">
        <f>Table3[[#This Row],[Discount]]*Table3[[#This Row],[Revenue]]</f>
        <v>0</v>
      </c>
      <c r="V342" s="4">
        <f>Table3[[#This Row],[Revenue]]-Table3[[#This Row],[Total Discount]]</f>
        <v>1464000</v>
      </c>
      <c r="W342" s="6"/>
      <c r="X342" s="5"/>
    </row>
    <row r="343" spans="1:24" x14ac:dyDescent="0.35">
      <c r="A343">
        <v>342</v>
      </c>
      <c r="B343" t="s">
        <v>8999</v>
      </c>
      <c r="C343" s="8">
        <v>42756</v>
      </c>
      <c r="D343" s="6">
        <v>2017</v>
      </c>
      <c r="E343" s="8" t="s">
        <v>3463</v>
      </c>
      <c r="F343" s="7">
        <v>21</v>
      </c>
      <c r="G343" t="s">
        <v>3457</v>
      </c>
      <c r="H343" t="s">
        <v>3451</v>
      </c>
      <c r="I343" t="s">
        <v>4215</v>
      </c>
      <c r="J343" t="s">
        <v>3488</v>
      </c>
      <c r="K343" t="s">
        <v>3707</v>
      </c>
      <c r="L343">
        <v>98115</v>
      </c>
      <c r="M343" t="s">
        <v>646</v>
      </c>
      <c r="N343" t="s">
        <v>13</v>
      </c>
      <c r="O343" t="s">
        <v>32</v>
      </c>
      <c r="P343" t="s">
        <v>647</v>
      </c>
      <c r="Q343" s="4">
        <v>243000</v>
      </c>
      <c r="R343">
        <v>3</v>
      </c>
      <c r="S343" s="4">
        <f>Table3[[#This Row],[Harga]]*Table3[[#This Row],[Quantity]]</f>
        <v>729000</v>
      </c>
      <c r="T343">
        <v>0</v>
      </c>
      <c r="U343" s="4">
        <f>Table3[[#This Row],[Discount]]*Table3[[#This Row],[Revenue]]</f>
        <v>0</v>
      </c>
      <c r="V343" s="4">
        <f>Table3[[#This Row],[Revenue]]-Table3[[#This Row],[Total Discount]]</f>
        <v>729000</v>
      </c>
      <c r="W343" s="6"/>
      <c r="X343" s="5"/>
    </row>
    <row r="344" spans="1:24" x14ac:dyDescent="0.35">
      <c r="A344">
        <v>343</v>
      </c>
      <c r="B344" t="s">
        <v>8998</v>
      </c>
      <c r="C344" s="8">
        <v>41890</v>
      </c>
      <c r="D344" s="6">
        <v>2014</v>
      </c>
      <c r="E344" s="8" t="s">
        <v>3472</v>
      </c>
      <c r="F344" s="7">
        <v>8</v>
      </c>
      <c r="G344" t="s">
        <v>3538</v>
      </c>
      <c r="H344" t="s">
        <v>3462</v>
      </c>
      <c r="I344" t="s">
        <v>4497</v>
      </c>
      <c r="J344" t="s">
        <v>3449</v>
      </c>
      <c r="K344" t="s">
        <v>3509</v>
      </c>
      <c r="L344">
        <v>94110</v>
      </c>
      <c r="M344" t="s">
        <v>648</v>
      </c>
      <c r="N344" t="s">
        <v>51</v>
      </c>
      <c r="O344" t="s">
        <v>64</v>
      </c>
      <c r="P344" t="s">
        <v>649</v>
      </c>
      <c r="Q344" s="4">
        <v>50000</v>
      </c>
      <c r="R344">
        <v>2</v>
      </c>
      <c r="S344" s="4">
        <f>Table3[[#This Row],[Harga]]*Table3[[#This Row],[Quantity]]</f>
        <v>100000</v>
      </c>
      <c r="T344">
        <v>0</v>
      </c>
      <c r="U344" s="4">
        <f>Table3[[#This Row],[Discount]]*Table3[[#This Row],[Revenue]]</f>
        <v>0</v>
      </c>
      <c r="V344" s="4">
        <f>Table3[[#This Row],[Revenue]]-Table3[[#This Row],[Total Discount]]</f>
        <v>100000</v>
      </c>
      <c r="W344" s="6"/>
      <c r="X344" s="5"/>
    </row>
    <row r="345" spans="1:24" x14ac:dyDescent="0.35">
      <c r="A345">
        <v>344</v>
      </c>
      <c r="B345" t="s">
        <v>8997</v>
      </c>
      <c r="C345" s="8">
        <v>41643</v>
      </c>
      <c r="D345" s="6">
        <v>2014</v>
      </c>
      <c r="E345" s="8" t="s">
        <v>3463</v>
      </c>
      <c r="F345" s="7">
        <v>4</v>
      </c>
      <c r="G345" t="s">
        <v>3538</v>
      </c>
      <c r="H345" t="s">
        <v>3451</v>
      </c>
      <c r="I345" t="s">
        <v>5189</v>
      </c>
      <c r="J345" t="s">
        <v>3488</v>
      </c>
      <c r="K345" t="s">
        <v>3595</v>
      </c>
      <c r="L345">
        <v>60540</v>
      </c>
      <c r="M345" t="s">
        <v>650</v>
      </c>
      <c r="N345" t="s">
        <v>13</v>
      </c>
      <c r="O345" t="s">
        <v>14</v>
      </c>
      <c r="P345" t="s">
        <v>651</v>
      </c>
      <c r="Q345" s="4">
        <v>12000</v>
      </c>
      <c r="R345">
        <v>3</v>
      </c>
      <c r="S345" s="4">
        <f>Table3[[#This Row],[Harga]]*Table3[[#This Row],[Quantity]]</f>
        <v>36000</v>
      </c>
      <c r="T345">
        <v>0.2</v>
      </c>
      <c r="U345" s="4">
        <f>Table3[[#This Row],[Discount]]*Table3[[#This Row],[Revenue]]</f>
        <v>7200</v>
      </c>
      <c r="V345" s="4">
        <f>Table3[[#This Row],[Revenue]]-Table3[[#This Row],[Total Discount]]</f>
        <v>28800</v>
      </c>
      <c r="W345" s="6"/>
      <c r="X345" s="5"/>
    </row>
    <row r="346" spans="1:24" x14ac:dyDescent="0.35">
      <c r="A346">
        <v>345</v>
      </c>
      <c r="B346" t="s">
        <v>8996</v>
      </c>
      <c r="C346" s="8">
        <v>42609</v>
      </c>
      <c r="D346" s="6">
        <v>2016</v>
      </c>
      <c r="E346" s="8" t="s">
        <v>3481</v>
      </c>
      <c r="F346" s="7">
        <v>27</v>
      </c>
      <c r="G346" t="s">
        <v>3452</v>
      </c>
      <c r="H346" t="s">
        <v>3462</v>
      </c>
      <c r="I346" t="s">
        <v>5653</v>
      </c>
      <c r="J346" t="s">
        <v>3449</v>
      </c>
      <c r="K346" t="s">
        <v>3666</v>
      </c>
      <c r="L346">
        <v>75220</v>
      </c>
      <c r="M346" t="s">
        <v>527</v>
      </c>
      <c r="N346" t="s">
        <v>13</v>
      </c>
      <c r="O346" t="s">
        <v>366</v>
      </c>
      <c r="P346" t="s">
        <v>528</v>
      </c>
      <c r="Q346" s="4">
        <v>52000</v>
      </c>
      <c r="R346">
        <v>5</v>
      </c>
      <c r="S346" s="4">
        <f>Table3[[#This Row],[Harga]]*Table3[[#This Row],[Quantity]]</f>
        <v>260000</v>
      </c>
      <c r="T346">
        <v>0.2</v>
      </c>
      <c r="U346" s="4">
        <f>Table3[[#This Row],[Discount]]*Table3[[#This Row],[Revenue]]</f>
        <v>52000</v>
      </c>
      <c r="V346" s="4">
        <f>Table3[[#This Row],[Revenue]]-Table3[[#This Row],[Total Discount]]</f>
        <v>208000</v>
      </c>
      <c r="W346" s="6"/>
      <c r="X346" s="5"/>
    </row>
    <row r="347" spans="1:24" x14ac:dyDescent="0.35">
      <c r="A347">
        <v>346</v>
      </c>
      <c r="B347" t="s">
        <v>8995</v>
      </c>
      <c r="C347" s="8">
        <v>41786</v>
      </c>
      <c r="D347" s="6">
        <v>2014</v>
      </c>
      <c r="E347" s="8" t="s">
        <v>3453</v>
      </c>
      <c r="F347" s="7">
        <v>27</v>
      </c>
      <c r="G347" t="s">
        <v>3538</v>
      </c>
      <c r="H347" t="s">
        <v>3451</v>
      </c>
      <c r="I347" t="s">
        <v>3843</v>
      </c>
      <c r="J347" t="s">
        <v>3466</v>
      </c>
      <c r="K347" t="s">
        <v>3465</v>
      </c>
      <c r="L347">
        <v>92105</v>
      </c>
      <c r="M347" t="s">
        <v>652</v>
      </c>
      <c r="N347" t="s">
        <v>9</v>
      </c>
      <c r="O347" t="s">
        <v>17</v>
      </c>
      <c r="P347" t="s">
        <v>653</v>
      </c>
      <c r="Q347" s="4">
        <v>568000</v>
      </c>
      <c r="R347">
        <v>10</v>
      </c>
      <c r="S347" s="4">
        <f>Table3[[#This Row],[Harga]]*Table3[[#This Row],[Quantity]]</f>
        <v>5680000</v>
      </c>
      <c r="T347">
        <v>0.2</v>
      </c>
      <c r="U347" s="4">
        <f>Table3[[#This Row],[Discount]]*Table3[[#This Row],[Revenue]]</f>
        <v>1136000</v>
      </c>
      <c r="V347" s="4">
        <f>Table3[[#This Row],[Revenue]]-Table3[[#This Row],[Total Discount]]</f>
        <v>4544000</v>
      </c>
      <c r="W347" s="6"/>
      <c r="X347" s="5"/>
    </row>
    <row r="348" spans="1:24" x14ac:dyDescent="0.35">
      <c r="A348">
        <v>347</v>
      </c>
      <c r="B348" t="s">
        <v>8994</v>
      </c>
      <c r="C348" s="8">
        <v>42449</v>
      </c>
      <c r="D348" s="6">
        <v>2016</v>
      </c>
      <c r="E348" s="8" t="s">
        <v>3511</v>
      </c>
      <c r="F348" s="7">
        <v>20</v>
      </c>
      <c r="G348" t="s">
        <v>3485</v>
      </c>
      <c r="H348" t="s">
        <v>3451</v>
      </c>
      <c r="I348" t="s">
        <v>5323</v>
      </c>
      <c r="J348" t="s">
        <v>3449</v>
      </c>
      <c r="K348" t="s">
        <v>3628</v>
      </c>
      <c r="L348">
        <v>60201</v>
      </c>
      <c r="M348" t="s">
        <v>654</v>
      </c>
      <c r="N348" t="s">
        <v>51</v>
      </c>
      <c r="O348" t="s">
        <v>52</v>
      </c>
      <c r="P348" t="s">
        <v>655</v>
      </c>
      <c r="Q348" s="4">
        <v>12000</v>
      </c>
      <c r="R348">
        <v>1</v>
      </c>
      <c r="S348" s="4">
        <f>Table3[[#This Row],[Harga]]*Table3[[#This Row],[Quantity]]</f>
        <v>12000</v>
      </c>
      <c r="T348">
        <v>0.2</v>
      </c>
      <c r="U348" s="4">
        <f>Table3[[#This Row],[Discount]]*Table3[[#This Row],[Revenue]]</f>
        <v>2400</v>
      </c>
      <c r="V348" s="4">
        <f>Table3[[#This Row],[Revenue]]-Table3[[#This Row],[Total Discount]]</f>
        <v>9600</v>
      </c>
      <c r="W348" s="6"/>
      <c r="X348" s="5"/>
    </row>
    <row r="349" spans="1:24" x14ac:dyDescent="0.35">
      <c r="A349">
        <v>348</v>
      </c>
      <c r="B349" t="s">
        <v>8993</v>
      </c>
      <c r="C349" s="8">
        <v>43010</v>
      </c>
      <c r="D349" s="6">
        <v>2017</v>
      </c>
      <c r="E349" s="8" t="s">
        <v>3517</v>
      </c>
      <c r="F349" s="7">
        <v>2</v>
      </c>
      <c r="G349" t="s">
        <v>3457</v>
      </c>
      <c r="H349" t="s">
        <v>3451</v>
      </c>
      <c r="I349" t="s">
        <v>6354</v>
      </c>
      <c r="J349" t="s">
        <v>3449</v>
      </c>
      <c r="K349" t="s">
        <v>3571</v>
      </c>
      <c r="L349">
        <v>48183</v>
      </c>
      <c r="M349" t="s">
        <v>656</v>
      </c>
      <c r="N349" t="s">
        <v>13</v>
      </c>
      <c r="O349" t="s">
        <v>26</v>
      </c>
      <c r="P349" t="s">
        <v>657</v>
      </c>
      <c r="Q349" s="4">
        <v>59000</v>
      </c>
      <c r="R349">
        <v>3</v>
      </c>
      <c r="S349" s="4">
        <f>Table3[[#This Row],[Harga]]*Table3[[#This Row],[Quantity]]</f>
        <v>177000</v>
      </c>
      <c r="T349">
        <v>0</v>
      </c>
      <c r="U349" s="4">
        <f>Table3[[#This Row],[Discount]]*Table3[[#This Row],[Revenue]]</f>
        <v>0</v>
      </c>
      <c r="V349" s="4">
        <f>Table3[[#This Row],[Revenue]]-Table3[[#This Row],[Total Discount]]</f>
        <v>177000</v>
      </c>
      <c r="W349" s="6"/>
      <c r="X349" s="5"/>
    </row>
    <row r="350" spans="1:24" x14ac:dyDescent="0.35">
      <c r="A350">
        <v>349</v>
      </c>
      <c r="B350" t="s">
        <v>8992</v>
      </c>
      <c r="C350" s="8">
        <v>42467</v>
      </c>
      <c r="D350" s="6">
        <v>2016</v>
      </c>
      <c r="E350" s="8" t="s">
        <v>3529</v>
      </c>
      <c r="F350" s="7">
        <v>7</v>
      </c>
      <c r="G350" t="s">
        <v>3457</v>
      </c>
      <c r="H350" t="s">
        <v>3462</v>
      </c>
      <c r="I350" t="s">
        <v>6550</v>
      </c>
      <c r="J350" t="s">
        <v>3466</v>
      </c>
      <c r="K350" t="s">
        <v>3695</v>
      </c>
      <c r="L350">
        <v>94110</v>
      </c>
      <c r="M350" t="s">
        <v>658</v>
      </c>
      <c r="N350" t="s">
        <v>51</v>
      </c>
      <c r="O350" t="s">
        <v>471</v>
      </c>
      <c r="P350" t="s">
        <v>659</v>
      </c>
      <c r="Q350" s="4">
        <v>1200000</v>
      </c>
      <c r="R350">
        <v>3</v>
      </c>
      <c r="S350" s="4">
        <f>Table3[[#This Row],[Harga]]*Table3[[#This Row],[Quantity]]</f>
        <v>3600000</v>
      </c>
      <c r="T350">
        <v>0.2</v>
      </c>
      <c r="U350" s="4">
        <f>Table3[[#This Row],[Discount]]*Table3[[#This Row],[Revenue]]</f>
        <v>720000</v>
      </c>
      <c r="V350" s="4">
        <f>Table3[[#This Row],[Revenue]]-Table3[[#This Row],[Total Discount]]</f>
        <v>2880000</v>
      </c>
      <c r="W350" s="6"/>
      <c r="X350" s="5"/>
    </row>
    <row r="351" spans="1:24" x14ac:dyDescent="0.35">
      <c r="A351">
        <v>350</v>
      </c>
      <c r="B351" t="s">
        <v>8991</v>
      </c>
      <c r="C351" s="8">
        <v>42345</v>
      </c>
      <c r="D351" s="6">
        <v>2015</v>
      </c>
      <c r="E351" s="8" t="s">
        <v>3490</v>
      </c>
      <c r="F351" s="7">
        <v>7</v>
      </c>
      <c r="G351" t="s">
        <v>3452</v>
      </c>
      <c r="H351" t="s">
        <v>3554</v>
      </c>
      <c r="I351" t="s">
        <v>5045</v>
      </c>
      <c r="J351" t="s">
        <v>3449</v>
      </c>
      <c r="K351" t="s">
        <v>3509</v>
      </c>
      <c r="L351">
        <v>90036</v>
      </c>
      <c r="M351" t="s">
        <v>596</v>
      </c>
      <c r="N351" t="s">
        <v>9</v>
      </c>
      <c r="O351" t="s">
        <v>20</v>
      </c>
      <c r="P351" t="s">
        <v>597</v>
      </c>
      <c r="Q351" s="4">
        <v>24000</v>
      </c>
      <c r="R351">
        <v>4</v>
      </c>
      <c r="S351" s="4">
        <f>Table3[[#This Row],[Harga]]*Table3[[#This Row],[Quantity]]</f>
        <v>96000</v>
      </c>
      <c r="T351">
        <v>0</v>
      </c>
      <c r="U351" s="4">
        <f>Table3[[#This Row],[Discount]]*Table3[[#This Row],[Revenue]]</f>
        <v>0</v>
      </c>
      <c r="V351" s="4">
        <f>Table3[[#This Row],[Revenue]]-Table3[[#This Row],[Total Discount]]</f>
        <v>96000</v>
      </c>
      <c r="W351" s="6"/>
      <c r="X351" s="5"/>
    </row>
    <row r="352" spans="1:24" x14ac:dyDescent="0.35">
      <c r="A352">
        <v>351</v>
      </c>
      <c r="B352" t="s">
        <v>8990</v>
      </c>
      <c r="C352" s="8">
        <v>42631</v>
      </c>
      <c r="D352" s="6">
        <v>2016</v>
      </c>
      <c r="E352" s="8" t="s">
        <v>3472</v>
      </c>
      <c r="F352" s="7">
        <v>18</v>
      </c>
      <c r="G352" t="s">
        <v>3538</v>
      </c>
      <c r="H352" t="s">
        <v>3451</v>
      </c>
      <c r="I352" t="s">
        <v>3998</v>
      </c>
      <c r="J352" t="s">
        <v>3466</v>
      </c>
      <c r="K352" t="s">
        <v>3548</v>
      </c>
      <c r="L352">
        <v>32216</v>
      </c>
      <c r="M352" t="s">
        <v>660</v>
      </c>
      <c r="N352" t="s">
        <v>9</v>
      </c>
      <c r="O352" t="s">
        <v>17</v>
      </c>
      <c r="P352" t="s">
        <v>661</v>
      </c>
      <c r="Q352" s="4">
        <v>384000</v>
      </c>
      <c r="R352">
        <v>4</v>
      </c>
      <c r="S352" s="4">
        <f>Table3[[#This Row],[Harga]]*Table3[[#This Row],[Quantity]]</f>
        <v>1536000</v>
      </c>
      <c r="T352">
        <v>0.45</v>
      </c>
      <c r="U352" s="4">
        <f>Table3[[#This Row],[Discount]]*Table3[[#This Row],[Revenue]]</f>
        <v>691200</v>
      </c>
      <c r="V352" s="4">
        <f>Table3[[#This Row],[Revenue]]-Table3[[#This Row],[Total Discount]]</f>
        <v>844800</v>
      </c>
      <c r="W352" s="6"/>
      <c r="X352" s="5"/>
    </row>
    <row r="353" spans="1:24" x14ac:dyDescent="0.35">
      <c r="A353">
        <v>352</v>
      </c>
      <c r="B353" t="s">
        <v>8989</v>
      </c>
      <c r="C353" s="8">
        <v>42002</v>
      </c>
      <c r="D353" s="6">
        <v>2014</v>
      </c>
      <c r="E353" s="8" t="s">
        <v>3490</v>
      </c>
      <c r="F353" s="7">
        <v>29</v>
      </c>
      <c r="G353" t="s">
        <v>3452</v>
      </c>
      <c r="H353" t="s">
        <v>3451</v>
      </c>
      <c r="I353" t="s">
        <v>4754</v>
      </c>
      <c r="J353" t="s">
        <v>3449</v>
      </c>
      <c r="K353" t="s">
        <v>3499</v>
      </c>
      <c r="L353">
        <v>55016</v>
      </c>
      <c r="M353" t="s">
        <v>662</v>
      </c>
      <c r="N353" t="s">
        <v>13</v>
      </c>
      <c r="O353" t="s">
        <v>32</v>
      </c>
      <c r="P353" t="s">
        <v>663</v>
      </c>
      <c r="Q353" s="4">
        <v>25000</v>
      </c>
      <c r="R353">
        <v>2</v>
      </c>
      <c r="S353" s="4">
        <f>Table3[[#This Row],[Harga]]*Table3[[#This Row],[Quantity]]</f>
        <v>50000</v>
      </c>
      <c r="T353">
        <v>0</v>
      </c>
      <c r="U353" s="4">
        <f>Table3[[#This Row],[Discount]]*Table3[[#This Row],[Revenue]]</f>
        <v>0</v>
      </c>
      <c r="V353" s="4">
        <f>Table3[[#This Row],[Revenue]]-Table3[[#This Row],[Total Discount]]</f>
        <v>50000</v>
      </c>
      <c r="W353" s="6"/>
      <c r="X353" s="5"/>
    </row>
    <row r="354" spans="1:24" x14ac:dyDescent="0.35">
      <c r="A354">
        <v>353</v>
      </c>
      <c r="B354" t="s">
        <v>8988</v>
      </c>
      <c r="C354" s="8">
        <v>42939</v>
      </c>
      <c r="D354" s="6">
        <v>2017</v>
      </c>
      <c r="E354" s="8" t="s">
        <v>3507</v>
      </c>
      <c r="F354" s="7">
        <v>23</v>
      </c>
      <c r="G354" t="s">
        <v>3452</v>
      </c>
      <c r="H354" t="s">
        <v>3462</v>
      </c>
      <c r="I354" t="s">
        <v>3540</v>
      </c>
      <c r="J354" t="s">
        <v>3466</v>
      </c>
      <c r="K354" t="s">
        <v>3548</v>
      </c>
      <c r="L354">
        <v>10009</v>
      </c>
      <c r="M354" t="s">
        <v>543</v>
      </c>
      <c r="N354" t="s">
        <v>13</v>
      </c>
      <c r="O354" t="s">
        <v>26</v>
      </c>
      <c r="P354" t="s">
        <v>544</v>
      </c>
      <c r="Q354" s="4">
        <v>4000</v>
      </c>
      <c r="R354">
        <v>3</v>
      </c>
      <c r="S354" s="4">
        <f>Table3[[#This Row],[Harga]]*Table3[[#This Row],[Quantity]]</f>
        <v>12000</v>
      </c>
      <c r="T354">
        <v>0.2</v>
      </c>
      <c r="U354" s="4">
        <f>Table3[[#This Row],[Discount]]*Table3[[#This Row],[Revenue]]</f>
        <v>2400</v>
      </c>
      <c r="V354" s="4">
        <f>Table3[[#This Row],[Revenue]]-Table3[[#This Row],[Total Discount]]</f>
        <v>9600</v>
      </c>
      <c r="W354" s="6"/>
      <c r="X354" s="5"/>
    </row>
    <row r="355" spans="1:24" x14ac:dyDescent="0.35">
      <c r="A355">
        <v>354</v>
      </c>
      <c r="B355" t="s">
        <v>8987</v>
      </c>
      <c r="C355" s="8">
        <v>42996</v>
      </c>
      <c r="D355" s="6">
        <v>2017</v>
      </c>
      <c r="E355" s="8" t="s">
        <v>3472</v>
      </c>
      <c r="F355" s="7">
        <v>18</v>
      </c>
      <c r="G355" t="s">
        <v>3538</v>
      </c>
      <c r="H355" t="s">
        <v>3462</v>
      </c>
      <c r="I355" t="s">
        <v>4816</v>
      </c>
      <c r="J355" t="s">
        <v>3466</v>
      </c>
      <c r="K355" t="s">
        <v>3465</v>
      </c>
      <c r="L355">
        <v>54302</v>
      </c>
      <c r="M355" t="s">
        <v>664</v>
      </c>
      <c r="N355" t="s">
        <v>13</v>
      </c>
      <c r="O355" t="s">
        <v>23</v>
      </c>
      <c r="P355" t="s">
        <v>665</v>
      </c>
      <c r="Q355" s="4">
        <v>23000</v>
      </c>
      <c r="R355">
        <v>4</v>
      </c>
      <c r="S355" s="4">
        <f>Table3[[#This Row],[Harga]]*Table3[[#This Row],[Quantity]]</f>
        <v>92000</v>
      </c>
      <c r="T355">
        <v>0</v>
      </c>
      <c r="U355" s="4">
        <f>Table3[[#This Row],[Discount]]*Table3[[#This Row],[Revenue]]</f>
        <v>0</v>
      </c>
      <c r="V355" s="4">
        <f>Table3[[#This Row],[Revenue]]-Table3[[#This Row],[Total Discount]]</f>
        <v>92000</v>
      </c>
      <c r="W355" s="6"/>
      <c r="X355" s="5"/>
    </row>
    <row r="356" spans="1:24" x14ac:dyDescent="0.35">
      <c r="A356">
        <v>355</v>
      </c>
      <c r="B356" t="s">
        <v>8986</v>
      </c>
      <c r="C356" s="8">
        <v>42247</v>
      </c>
      <c r="D356" s="6">
        <v>2015</v>
      </c>
      <c r="E356" s="8" t="s">
        <v>3481</v>
      </c>
      <c r="F356" s="7">
        <v>31</v>
      </c>
      <c r="G356" t="s">
        <v>3457</v>
      </c>
      <c r="H356" t="s">
        <v>3451</v>
      </c>
      <c r="I356" t="s">
        <v>6358</v>
      </c>
      <c r="J356" t="s">
        <v>3449</v>
      </c>
      <c r="K356" t="s">
        <v>3465</v>
      </c>
      <c r="L356">
        <v>90004</v>
      </c>
      <c r="M356" t="s">
        <v>666</v>
      </c>
      <c r="N356" t="s">
        <v>13</v>
      </c>
      <c r="O356" t="s">
        <v>23</v>
      </c>
      <c r="P356" t="s">
        <v>667</v>
      </c>
      <c r="Q356" s="4">
        <v>59000</v>
      </c>
      <c r="R356">
        <v>9</v>
      </c>
      <c r="S356" s="4">
        <f>Table3[[#This Row],[Harga]]*Table3[[#This Row],[Quantity]]</f>
        <v>531000</v>
      </c>
      <c r="T356">
        <v>0</v>
      </c>
      <c r="U356" s="4">
        <f>Table3[[#This Row],[Discount]]*Table3[[#This Row],[Revenue]]</f>
        <v>0</v>
      </c>
      <c r="V356" s="4">
        <f>Table3[[#This Row],[Revenue]]-Table3[[#This Row],[Total Discount]]</f>
        <v>531000</v>
      </c>
      <c r="W356" s="6"/>
      <c r="X356" s="5"/>
    </row>
    <row r="357" spans="1:24" x14ac:dyDescent="0.35">
      <c r="A357">
        <v>356</v>
      </c>
      <c r="B357" t="s">
        <v>8985</v>
      </c>
      <c r="C357" s="8">
        <v>43042</v>
      </c>
      <c r="D357" s="6">
        <v>2017</v>
      </c>
      <c r="E357" s="8" t="s">
        <v>3468</v>
      </c>
      <c r="F357" s="7">
        <v>3</v>
      </c>
      <c r="G357" t="s">
        <v>3452</v>
      </c>
      <c r="H357" t="s">
        <v>3462</v>
      </c>
      <c r="I357" t="s">
        <v>4536</v>
      </c>
      <c r="J357" t="s">
        <v>3466</v>
      </c>
      <c r="K357" t="s">
        <v>3568</v>
      </c>
      <c r="L357">
        <v>30318</v>
      </c>
      <c r="M357" t="s">
        <v>668</v>
      </c>
      <c r="N357" t="s">
        <v>13</v>
      </c>
      <c r="O357" t="s">
        <v>14</v>
      </c>
      <c r="P357" t="s">
        <v>669</v>
      </c>
      <c r="Q357" s="4">
        <v>13000</v>
      </c>
      <c r="R357">
        <v>3</v>
      </c>
      <c r="S357" s="4">
        <f>Table3[[#This Row],[Harga]]*Table3[[#This Row],[Quantity]]</f>
        <v>39000</v>
      </c>
      <c r="T357">
        <v>0</v>
      </c>
      <c r="U357" s="4">
        <f>Table3[[#This Row],[Discount]]*Table3[[#This Row],[Revenue]]</f>
        <v>0</v>
      </c>
      <c r="V357" s="4">
        <f>Table3[[#This Row],[Revenue]]-Table3[[#This Row],[Total Discount]]</f>
        <v>39000</v>
      </c>
      <c r="W357" s="6"/>
      <c r="X357" s="5"/>
    </row>
    <row r="358" spans="1:24" x14ac:dyDescent="0.35">
      <c r="A358">
        <v>357</v>
      </c>
      <c r="B358" t="s">
        <v>8984</v>
      </c>
      <c r="C358" s="8">
        <v>42043</v>
      </c>
      <c r="D358" s="6">
        <v>2015</v>
      </c>
      <c r="E358" s="8" t="s">
        <v>3458</v>
      </c>
      <c r="F358" s="7">
        <v>8</v>
      </c>
      <c r="G358" t="s">
        <v>3538</v>
      </c>
      <c r="H358" t="s">
        <v>3451</v>
      </c>
      <c r="I358" t="s">
        <v>6659</v>
      </c>
      <c r="J358" t="s">
        <v>3449</v>
      </c>
      <c r="K358" t="s">
        <v>3695</v>
      </c>
      <c r="L358">
        <v>43229</v>
      </c>
      <c r="M358" t="s">
        <v>670</v>
      </c>
      <c r="N358" t="s">
        <v>51</v>
      </c>
      <c r="O358" t="s">
        <v>52</v>
      </c>
      <c r="P358" t="s">
        <v>671</v>
      </c>
      <c r="Q358" s="4">
        <v>108000</v>
      </c>
      <c r="R358">
        <v>3</v>
      </c>
      <c r="S358" s="4">
        <f>Table3[[#This Row],[Harga]]*Table3[[#This Row],[Quantity]]</f>
        <v>324000</v>
      </c>
      <c r="T358">
        <v>0.4</v>
      </c>
      <c r="U358" s="4">
        <f>Table3[[#This Row],[Discount]]*Table3[[#This Row],[Revenue]]</f>
        <v>129600</v>
      </c>
      <c r="V358" s="4">
        <f>Table3[[#This Row],[Revenue]]-Table3[[#This Row],[Total Discount]]</f>
        <v>194400</v>
      </c>
      <c r="W358" s="6"/>
      <c r="X358" s="5"/>
    </row>
    <row r="359" spans="1:24" x14ac:dyDescent="0.35">
      <c r="A359">
        <v>358</v>
      </c>
      <c r="B359" t="s">
        <v>8983</v>
      </c>
      <c r="C359" s="8">
        <v>41652</v>
      </c>
      <c r="D359" s="6">
        <v>2014</v>
      </c>
      <c r="E359" s="8" t="s">
        <v>3463</v>
      </c>
      <c r="F359" s="7">
        <v>13</v>
      </c>
      <c r="G359" t="s">
        <v>3485</v>
      </c>
      <c r="H359" t="s">
        <v>3451</v>
      </c>
      <c r="I359" t="s">
        <v>3756</v>
      </c>
      <c r="J359" t="s">
        <v>3466</v>
      </c>
      <c r="K359" t="s">
        <v>3523</v>
      </c>
      <c r="L359">
        <v>71111</v>
      </c>
      <c r="M359" t="s">
        <v>175</v>
      </c>
      <c r="N359" t="s">
        <v>13</v>
      </c>
      <c r="O359" t="s">
        <v>55</v>
      </c>
      <c r="P359" t="s">
        <v>176</v>
      </c>
      <c r="Q359" s="4">
        <v>29000</v>
      </c>
      <c r="R359">
        <v>2</v>
      </c>
      <c r="S359" s="4">
        <f>Table3[[#This Row],[Harga]]*Table3[[#This Row],[Quantity]]</f>
        <v>58000</v>
      </c>
      <c r="T359">
        <v>0</v>
      </c>
      <c r="U359" s="4">
        <f>Table3[[#This Row],[Discount]]*Table3[[#This Row],[Revenue]]</f>
        <v>0</v>
      </c>
      <c r="V359" s="4">
        <f>Table3[[#This Row],[Revenue]]-Table3[[#This Row],[Total Discount]]</f>
        <v>58000</v>
      </c>
      <c r="W359" s="6"/>
      <c r="X359" s="5"/>
    </row>
    <row r="360" spans="1:24" x14ac:dyDescent="0.35">
      <c r="A360">
        <v>359</v>
      </c>
      <c r="B360" t="s">
        <v>8982</v>
      </c>
      <c r="C360" s="8">
        <v>41773</v>
      </c>
      <c r="D360" s="6">
        <v>2014</v>
      </c>
      <c r="E360" s="8" t="s">
        <v>3453</v>
      </c>
      <c r="F360" s="7">
        <v>14</v>
      </c>
      <c r="G360" t="s">
        <v>3496</v>
      </c>
      <c r="H360" t="s">
        <v>3451</v>
      </c>
      <c r="I360" t="s">
        <v>5823</v>
      </c>
      <c r="J360" t="s">
        <v>3466</v>
      </c>
      <c r="K360" t="s">
        <v>3707</v>
      </c>
      <c r="L360">
        <v>33710</v>
      </c>
      <c r="M360" t="s">
        <v>672</v>
      </c>
      <c r="N360" t="s">
        <v>9</v>
      </c>
      <c r="O360" t="s">
        <v>20</v>
      </c>
      <c r="P360" t="s">
        <v>673</v>
      </c>
      <c r="Q360" s="4">
        <v>311000</v>
      </c>
      <c r="R360">
        <v>2</v>
      </c>
      <c r="S360" s="4">
        <f>Table3[[#This Row],[Harga]]*Table3[[#This Row],[Quantity]]</f>
        <v>622000</v>
      </c>
      <c r="T360">
        <v>0.2</v>
      </c>
      <c r="U360" s="4">
        <f>Table3[[#This Row],[Discount]]*Table3[[#This Row],[Revenue]]</f>
        <v>124400</v>
      </c>
      <c r="V360" s="4">
        <f>Table3[[#This Row],[Revenue]]-Table3[[#This Row],[Total Discount]]</f>
        <v>497600</v>
      </c>
      <c r="W360" s="6"/>
      <c r="X360" s="5"/>
    </row>
    <row r="361" spans="1:24" x14ac:dyDescent="0.35">
      <c r="A361">
        <v>360</v>
      </c>
      <c r="B361" t="s">
        <v>8981</v>
      </c>
      <c r="C361" s="8">
        <v>42509</v>
      </c>
      <c r="D361" s="6">
        <v>2016</v>
      </c>
      <c r="E361" s="8" t="s">
        <v>3453</v>
      </c>
      <c r="F361" s="7">
        <v>19</v>
      </c>
      <c r="G361" t="s">
        <v>3485</v>
      </c>
      <c r="H361" t="s">
        <v>3451</v>
      </c>
      <c r="I361" t="s">
        <v>4398</v>
      </c>
      <c r="J361" t="s">
        <v>3449</v>
      </c>
      <c r="K361" t="s">
        <v>3670</v>
      </c>
      <c r="L361">
        <v>22204</v>
      </c>
      <c r="M361" t="s">
        <v>674</v>
      </c>
      <c r="N361" t="s">
        <v>9</v>
      </c>
      <c r="O361" t="s">
        <v>42</v>
      </c>
      <c r="P361" t="s">
        <v>675</v>
      </c>
      <c r="Q361" s="4">
        <v>642000</v>
      </c>
      <c r="R361">
        <v>2</v>
      </c>
      <c r="S361" s="4">
        <f>Table3[[#This Row],[Harga]]*Table3[[#This Row],[Quantity]]</f>
        <v>1284000</v>
      </c>
      <c r="T361">
        <v>0</v>
      </c>
      <c r="U361" s="4">
        <f>Table3[[#This Row],[Discount]]*Table3[[#This Row],[Revenue]]</f>
        <v>0</v>
      </c>
      <c r="V361" s="4">
        <f>Table3[[#This Row],[Revenue]]-Table3[[#This Row],[Total Discount]]</f>
        <v>1284000</v>
      </c>
      <c r="W361" s="6"/>
      <c r="X361" s="5"/>
    </row>
    <row r="362" spans="1:24" x14ac:dyDescent="0.35">
      <c r="A362">
        <v>361</v>
      </c>
      <c r="B362" t="s">
        <v>8980</v>
      </c>
      <c r="C362" s="8">
        <v>42765</v>
      </c>
      <c r="D362" s="6">
        <v>2017</v>
      </c>
      <c r="E362" s="8" t="s">
        <v>3463</v>
      </c>
      <c r="F362" s="7">
        <v>30</v>
      </c>
      <c r="G362" t="s">
        <v>3538</v>
      </c>
      <c r="H362" t="s">
        <v>3462</v>
      </c>
      <c r="I362" t="s">
        <v>5882</v>
      </c>
      <c r="J362" t="s">
        <v>3466</v>
      </c>
      <c r="K362" t="s">
        <v>3600</v>
      </c>
      <c r="L362">
        <v>50315</v>
      </c>
      <c r="M362" t="s">
        <v>676</v>
      </c>
      <c r="N362" t="s">
        <v>13</v>
      </c>
      <c r="O362" t="s">
        <v>26</v>
      </c>
      <c r="P362" t="s">
        <v>677</v>
      </c>
      <c r="Q362" s="4">
        <v>19000</v>
      </c>
      <c r="R362">
        <v>2</v>
      </c>
      <c r="S362" s="4">
        <f>Table3[[#This Row],[Harga]]*Table3[[#This Row],[Quantity]]</f>
        <v>38000</v>
      </c>
      <c r="T362">
        <v>0</v>
      </c>
      <c r="U362" s="4">
        <f>Table3[[#This Row],[Discount]]*Table3[[#This Row],[Revenue]]</f>
        <v>0</v>
      </c>
      <c r="V362" s="4">
        <f>Table3[[#This Row],[Revenue]]-Table3[[#This Row],[Total Discount]]</f>
        <v>38000</v>
      </c>
      <c r="W362" s="6"/>
      <c r="X362" s="5"/>
    </row>
    <row r="363" spans="1:24" x14ac:dyDescent="0.35">
      <c r="A363">
        <v>362</v>
      </c>
      <c r="B363" t="s">
        <v>8979</v>
      </c>
      <c r="C363" s="8">
        <v>41819</v>
      </c>
      <c r="D363" s="6">
        <v>2014</v>
      </c>
      <c r="E363" s="8" t="s">
        <v>3497</v>
      </c>
      <c r="F363" s="7">
        <v>29</v>
      </c>
      <c r="G363" t="s">
        <v>3452</v>
      </c>
      <c r="H363" t="s">
        <v>3451</v>
      </c>
      <c r="I363" t="s">
        <v>3639</v>
      </c>
      <c r="J363" t="s">
        <v>3449</v>
      </c>
      <c r="K363" t="s">
        <v>3568</v>
      </c>
      <c r="L363">
        <v>45231</v>
      </c>
      <c r="M363" t="s">
        <v>678</v>
      </c>
      <c r="N363" t="s">
        <v>13</v>
      </c>
      <c r="O363" t="s">
        <v>37</v>
      </c>
      <c r="P363" t="s">
        <v>679</v>
      </c>
      <c r="Q363" s="4">
        <v>33000</v>
      </c>
      <c r="R363">
        <v>7</v>
      </c>
      <c r="S363" s="4">
        <f>Table3[[#This Row],[Harga]]*Table3[[#This Row],[Quantity]]</f>
        <v>231000</v>
      </c>
      <c r="T363">
        <v>0.2</v>
      </c>
      <c r="U363" s="4">
        <f>Table3[[#This Row],[Discount]]*Table3[[#This Row],[Revenue]]</f>
        <v>46200</v>
      </c>
      <c r="V363" s="4">
        <f>Table3[[#This Row],[Revenue]]-Table3[[#This Row],[Total Discount]]</f>
        <v>184800</v>
      </c>
      <c r="W363" s="6"/>
      <c r="X363" s="5"/>
    </row>
    <row r="364" spans="1:24" x14ac:dyDescent="0.35">
      <c r="A364">
        <v>363</v>
      </c>
      <c r="B364" t="s">
        <v>8978</v>
      </c>
      <c r="C364" s="8">
        <v>42237</v>
      </c>
      <c r="D364" s="6">
        <v>2015</v>
      </c>
      <c r="E364" s="8" t="s">
        <v>3481</v>
      </c>
      <c r="F364" s="7">
        <v>21</v>
      </c>
      <c r="G364" t="s">
        <v>3496</v>
      </c>
      <c r="H364" t="s">
        <v>3451</v>
      </c>
      <c r="I364" t="s">
        <v>3717</v>
      </c>
      <c r="J364" t="s">
        <v>3488</v>
      </c>
      <c r="K364" t="s">
        <v>3714</v>
      </c>
      <c r="L364">
        <v>94110</v>
      </c>
      <c r="M364" t="s">
        <v>680</v>
      </c>
      <c r="N364" t="s">
        <v>9</v>
      </c>
      <c r="O364" t="s">
        <v>42</v>
      </c>
      <c r="P364" t="s">
        <v>681</v>
      </c>
      <c r="Q364" s="4">
        <v>545000</v>
      </c>
      <c r="R364">
        <v>3</v>
      </c>
      <c r="S364" s="4">
        <f>Table3[[#This Row],[Harga]]*Table3[[#This Row],[Quantity]]</f>
        <v>1635000</v>
      </c>
      <c r="T364">
        <v>0.2</v>
      </c>
      <c r="U364" s="4">
        <f>Table3[[#This Row],[Discount]]*Table3[[#This Row],[Revenue]]</f>
        <v>327000</v>
      </c>
      <c r="V364" s="4">
        <f>Table3[[#This Row],[Revenue]]-Table3[[#This Row],[Total Discount]]</f>
        <v>1308000</v>
      </c>
      <c r="W364" s="6"/>
      <c r="X364" s="5"/>
    </row>
    <row r="365" spans="1:24" x14ac:dyDescent="0.35">
      <c r="A365">
        <v>364</v>
      </c>
      <c r="B365" t="s">
        <v>8977</v>
      </c>
      <c r="C365" s="8">
        <v>42280</v>
      </c>
      <c r="D365" s="6">
        <v>2015</v>
      </c>
      <c r="E365" s="8" t="s">
        <v>3517</v>
      </c>
      <c r="F365" s="7">
        <v>3</v>
      </c>
      <c r="G365" t="s">
        <v>3452</v>
      </c>
      <c r="H365" t="s">
        <v>3501</v>
      </c>
      <c r="I365" t="s">
        <v>4056</v>
      </c>
      <c r="J365" t="s">
        <v>3449</v>
      </c>
      <c r="K365" t="s">
        <v>3704</v>
      </c>
      <c r="L365">
        <v>43229</v>
      </c>
      <c r="M365" t="s">
        <v>682</v>
      </c>
      <c r="N365" t="s">
        <v>13</v>
      </c>
      <c r="O365" t="s">
        <v>26</v>
      </c>
      <c r="P365" t="s">
        <v>683</v>
      </c>
      <c r="Q365" s="4">
        <v>33000</v>
      </c>
      <c r="R365">
        <v>5</v>
      </c>
      <c r="S365" s="4">
        <f>Table3[[#This Row],[Harga]]*Table3[[#This Row],[Quantity]]</f>
        <v>165000</v>
      </c>
      <c r="T365">
        <v>0.7</v>
      </c>
      <c r="U365" s="4">
        <f>Table3[[#This Row],[Discount]]*Table3[[#This Row],[Revenue]]</f>
        <v>115499.99999999999</v>
      </c>
      <c r="V365" s="4">
        <f>Table3[[#This Row],[Revenue]]-Table3[[#This Row],[Total Discount]]</f>
        <v>49500.000000000015</v>
      </c>
      <c r="W365" s="6"/>
      <c r="X365" s="5"/>
    </row>
    <row r="366" spans="1:24" x14ac:dyDescent="0.35">
      <c r="A366">
        <v>365</v>
      </c>
      <c r="B366" t="s">
        <v>8976</v>
      </c>
      <c r="C366" s="8">
        <v>42147</v>
      </c>
      <c r="D366" s="6">
        <v>2015</v>
      </c>
      <c r="E366" s="8" t="s">
        <v>3453</v>
      </c>
      <c r="F366" s="7">
        <v>23</v>
      </c>
      <c r="G366" t="s">
        <v>3485</v>
      </c>
      <c r="H366" t="s">
        <v>3451</v>
      </c>
      <c r="I366" t="s">
        <v>3620</v>
      </c>
      <c r="J366" t="s">
        <v>3466</v>
      </c>
      <c r="K366" t="s">
        <v>3666</v>
      </c>
      <c r="L366">
        <v>29203</v>
      </c>
      <c r="M366" t="s">
        <v>684</v>
      </c>
      <c r="N366" t="s">
        <v>13</v>
      </c>
      <c r="O366" t="s">
        <v>55</v>
      </c>
      <c r="P366" t="s">
        <v>685</v>
      </c>
      <c r="Q366" s="4">
        <v>187000</v>
      </c>
      <c r="R366">
        <v>3</v>
      </c>
      <c r="S366" s="4">
        <f>Table3[[#This Row],[Harga]]*Table3[[#This Row],[Quantity]]</f>
        <v>561000</v>
      </c>
      <c r="T366">
        <v>0</v>
      </c>
      <c r="U366" s="4">
        <f>Table3[[#This Row],[Discount]]*Table3[[#This Row],[Revenue]]</f>
        <v>0</v>
      </c>
      <c r="V366" s="4">
        <f>Table3[[#This Row],[Revenue]]-Table3[[#This Row],[Total Discount]]</f>
        <v>561000</v>
      </c>
      <c r="W366" s="6"/>
      <c r="X366" s="5"/>
    </row>
    <row r="367" spans="1:24" x14ac:dyDescent="0.35">
      <c r="A367">
        <v>366</v>
      </c>
      <c r="B367" t="s">
        <v>8975</v>
      </c>
      <c r="C367" s="8">
        <v>42811</v>
      </c>
      <c r="D367" s="6">
        <v>2017</v>
      </c>
      <c r="E367" s="8" t="s">
        <v>3511</v>
      </c>
      <c r="F367" s="7">
        <v>17</v>
      </c>
      <c r="G367" t="s">
        <v>3457</v>
      </c>
      <c r="H367" t="s">
        <v>3462</v>
      </c>
      <c r="I367" t="s">
        <v>3687</v>
      </c>
      <c r="J367" t="s">
        <v>3449</v>
      </c>
      <c r="K367" t="s">
        <v>3487</v>
      </c>
      <c r="L367">
        <v>93534</v>
      </c>
      <c r="M367" t="s">
        <v>686</v>
      </c>
      <c r="N367" t="s">
        <v>13</v>
      </c>
      <c r="O367" t="s">
        <v>26</v>
      </c>
      <c r="P367" t="s">
        <v>687</v>
      </c>
      <c r="Q367" s="4">
        <v>18000</v>
      </c>
      <c r="R367">
        <v>2</v>
      </c>
      <c r="S367" s="4">
        <f>Table3[[#This Row],[Harga]]*Table3[[#This Row],[Quantity]]</f>
        <v>36000</v>
      </c>
      <c r="T367">
        <v>0.2</v>
      </c>
      <c r="U367" s="4">
        <f>Table3[[#This Row],[Discount]]*Table3[[#This Row],[Revenue]]</f>
        <v>7200</v>
      </c>
      <c r="V367" s="4">
        <f>Table3[[#This Row],[Revenue]]-Table3[[#This Row],[Total Discount]]</f>
        <v>28800</v>
      </c>
      <c r="W367" s="6"/>
      <c r="X367" s="5"/>
    </row>
    <row r="368" spans="1:24" x14ac:dyDescent="0.35">
      <c r="A368">
        <v>367</v>
      </c>
      <c r="B368" t="s">
        <v>8974</v>
      </c>
      <c r="C368" s="8">
        <v>42350</v>
      </c>
      <c r="D368" s="6">
        <v>2015</v>
      </c>
      <c r="E368" s="8" t="s">
        <v>3490</v>
      </c>
      <c r="F368" s="7">
        <v>12</v>
      </c>
      <c r="G368" t="s">
        <v>3457</v>
      </c>
      <c r="H368" t="s">
        <v>3451</v>
      </c>
      <c r="I368" t="s">
        <v>5037</v>
      </c>
      <c r="J368" t="s">
        <v>3449</v>
      </c>
      <c r="K368" t="s">
        <v>3494</v>
      </c>
      <c r="L368">
        <v>93534</v>
      </c>
      <c r="M368" t="s">
        <v>688</v>
      </c>
      <c r="N368" t="s">
        <v>9</v>
      </c>
      <c r="O368" t="s">
        <v>42</v>
      </c>
      <c r="P368" t="s">
        <v>689</v>
      </c>
      <c r="Q368" s="4">
        <v>349000</v>
      </c>
      <c r="R368">
        <v>2</v>
      </c>
      <c r="S368" s="4">
        <f>Table3[[#This Row],[Harga]]*Table3[[#This Row],[Quantity]]</f>
        <v>698000</v>
      </c>
      <c r="T368">
        <v>0.2</v>
      </c>
      <c r="U368" s="4">
        <f>Table3[[#This Row],[Discount]]*Table3[[#This Row],[Revenue]]</f>
        <v>139600</v>
      </c>
      <c r="V368" s="4">
        <f>Table3[[#This Row],[Revenue]]-Table3[[#This Row],[Total Discount]]</f>
        <v>558400</v>
      </c>
      <c r="W368" s="6"/>
      <c r="X368" s="5"/>
    </row>
    <row r="369" spans="1:24" x14ac:dyDescent="0.35">
      <c r="A369">
        <v>368</v>
      </c>
      <c r="B369" t="s">
        <v>8973</v>
      </c>
      <c r="C369" s="8">
        <v>42181</v>
      </c>
      <c r="D369" s="6">
        <v>2015</v>
      </c>
      <c r="E369" s="8" t="s">
        <v>3497</v>
      </c>
      <c r="F369" s="7">
        <v>26</v>
      </c>
      <c r="G369" t="s">
        <v>3452</v>
      </c>
      <c r="H369" t="s">
        <v>3451</v>
      </c>
      <c r="I369" t="s">
        <v>4487</v>
      </c>
      <c r="J369" t="s">
        <v>3449</v>
      </c>
      <c r="K369" t="s">
        <v>3492</v>
      </c>
      <c r="L369">
        <v>23223</v>
      </c>
      <c r="M369" t="s">
        <v>690</v>
      </c>
      <c r="N369" t="s">
        <v>13</v>
      </c>
      <c r="O369" t="s">
        <v>26</v>
      </c>
      <c r="P369" t="s">
        <v>691</v>
      </c>
      <c r="Q369" s="4">
        <v>144000</v>
      </c>
      <c r="R369">
        <v>4</v>
      </c>
      <c r="S369" s="4">
        <f>Table3[[#This Row],[Harga]]*Table3[[#This Row],[Quantity]]</f>
        <v>576000</v>
      </c>
      <c r="T369">
        <v>0</v>
      </c>
      <c r="U369" s="4">
        <f>Table3[[#This Row],[Discount]]*Table3[[#This Row],[Revenue]]</f>
        <v>0</v>
      </c>
      <c r="V369" s="4">
        <f>Table3[[#This Row],[Revenue]]-Table3[[#This Row],[Total Discount]]</f>
        <v>576000</v>
      </c>
      <c r="W369" s="6"/>
      <c r="X369" s="5"/>
    </row>
    <row r="370" spans="1:24" x14ac:dyDescent="0.35">
      <c r="A370">
        <v>369</v>
      </c>
      <c r="B370" t="s">
        <v>8972</v>
      </c>
      <c r="C370" s="8">
        <v>42510</v>
      </c>
      <c r="D370" s="6">
        <v>2016</v>
      </c>
      <c r="E370" s="8" t="s">
        <v>3453</v>
      </c>
      <c r="F370" s="7">
        <v>20</v>
      </c>
      <c r="G370" t="s">
        <v>3457</v>
      </c>
      <c r="H370" t="s">
        <v>3451</v>
      </c>
      <c r="I370" t="s">
        <v>3671</v>
      </c>
      <c r="J370" t="s">
        <v>3449</v>
      </c>
      <c r="K370" t="s">
        <v>3641</v>
      </c>
      <c r="L370">
        <v>28806</v>
      </c>
      <c r="M370" t="s">
        <v>692</v>
      </c>
      <c r="N370" t="s">
        <v>51</v>
      </c>
      <c r="O370" t="s">
        <v>52</v>
      </c>
      <c r="P370" t="s">
        <v>693</v>
      </c>
      <c r="Q370" s="4">
        <v>1364000</v>
      </c>
      <c r="R370">
        <v>5</v>
      </c>
      <c r="S370" s="4">
        <f>Table3[[#This Row],[Harga]]*Table3[[#This Row],[Quantity]]</f>
        <v>6820000</v>
      </c>
      <c r="T370">
        <v>0.2</v>
      </c>
      <c r="U370" s="4">
        <f>Table3[[#This Row],[Discount]]*Table3[[#This Row],[Revenue]]</f>
        <v>1364000</v>
      </c>
      <c r="V370" s="4">
        <f>Table3[[#This Row],[Revenue]]-Table3[[#This Row],[Total Discount]]</f>
        <v>5456000</v>
      </c>
      <c r="W370" s="6"/>
      <c r="X370" s="5"/>
    </row>
    <row r="371" spans="1:24" x14ac:dyDescent="0.35">
      <c r="A371">
        <v>370</v>
      </c>
      <c r="B371" t="s">
        <v>8971</v>
      </c>
      <c r="C371" s="8">
        <v>41902</v>
      </c>
      <c r="D371" s="6">
        <v>2014</v>
      </c>
      <c r="E371" s="8" t="s">
        <v>3472</v>
      </c>
      <c r="F371" s="7">
        <v>20</v>
      </c>
      <c r="G371" t="s">
        <v>3538</v>
      </c>
      <c r="H371" t="s">
        <v>3451</v>
      </c>
      <c r="I371" t="s">
        <v>6181</v>
      </c>
      <c r="J371" t="s">
        <v>3449</v>
      </c>
      <c r="K371" t="s">
        <v>3477</v>
      </c>
      <c r="L371">
        <v>94110</v>
      </c>
      <c r="M371" t="s">
        <v>694</v>
      </c>
      <c r="N371" t="s">
        <v>13</v>
      </c>
      <c r="O371" t="s">
        <v>14</v>
      </c>
      <c r="P371" t="s">
        <v>695</v>
      </c>
      <c r="Q371" s="4">
        <v>10000</v>
      </c>
      <c r="R371">
        <v>2</v>
      </c>
      <c r="S371" s="4">
        <f>Table3[[#This Row],[Harga]]*Table3[[#This Row],[Quantity]]</f>
        <v>20000</v>
      </c>
      <c r="T371">
        <v>0</v>
      </c>
      <c r="U371" s="4">
        <f>Table3[[#This Row],[Discount]]*Table3[[#This Row],[Revenue]]</f>
        <v>0</v>
      </c>
      <c r="V371" s="4">
        <f>Table3[[#This Row],[Revenue]]-Table3[[#This Row],[Total Discount]]</f>
        <v>20000</v>
      </c>
      <c r="W371" s="6"/>
      <c r="X371" s="5"/>
    </row>
    <row r="372" spans="1:24" x14ac:dyDescent="0.35">
      <c r="A372">
        <v>371</v>
      </c>
      <c r="B372" t="s">
        <v>8970</v>
      </c>
      <c r="C372" s="8">
        <v>42999</v>
      </c>
      <c r="D372" s="6">
        <v>2017</v>
      </c>
      <c r="E372" s="8" t="s">
        <v>3472</v>
      </c>
      <c r="F372" s="7">
        <v>21</v>
      </c>
      <c r="G372" t="s">
        <v>3457</v>
      </c>
      <c r="H372" t="s">
        <v>3451</v>
      </c>
      <c r="I372" t="s">
        <v>7907</v>
      </c>
      <c r="J372" t="s">
        <v>3449</v>
      </c>
      <c r="K372" t="s">
        <v>3494</v>
      </c>
      <c r="L372">
        <v>55901</v>
      </c>
      <c r="M372" t="s">
        <v>696</v>
      </c>
      <c r="N372" t="s">
        <v>13</v>
      </c>
      <c r="O372" t="s">
        <v>26</v>
      </c>
      <c r="P372" t="s">
        <v>697</v>
      </c>
      <c r="Q372" s="4">
        <v>21000</v>
      </c>
      <c r="R372">
        <v>7</v>
      </c>
      <c r="S372" s="4">
        <f>Table3[[#This Row],[Harga]]*Table3[[#This Row],[Quantity]]</f>
        <v>147000</v>
      </c>
      <c r="T372">
        <v>0</v>
      </c>
      <c r="U372" s="4">
        <f>Table3[[#This Row],[Discount]]*Table3[[#This Row],[Revenue]]</f>
        <v>0</v>
      </c>
      <c r="V372" s="4">
        <f>Table3[[#This Row],[Revenue]]-Table3[[#This Row],[Total Discount]]</f>
        <v>147000</v>
      </c>
      <c r="W372" s="6"/>
      <c r="X372" s="5"/>
    </row>
    <row r="373" spans="1:24" x14ac:dyDescent="0.35">
      <c r="A373">
        <v>372</v>
      </c>
      <c r="B373" t="s">
        <v>8969</v>
      </c>
      <c r="C373" s="8">
        <v>42362</v>
      </c>
      <c r="D373" s="6">
        <v>2015</v>
      </c>
      <c r="E373" s="8" t="s">
        <v>3490</v>
      </c>
      <c r="F373" s="7">
        <v>24</v>
      </c>
      <c r="G373" t="s">
        <v>3538</v>
      </c>
      <c r="H373" t="s">
        <v>3451</v>
      </c>
      <c r="I373" t="s">
        <v>4678</v>
      </c>
      <c r="J373" t="s">
        <v>3466</v>
      </c>
      <c r="K373" t="s">
        <v>3568</v>
      </c>
      <c r="L373">
        <v>14609</v>
      </c>
      <c r="M373" t="s">
        <v>698</v>
      </c>
      <c r="N373" t="s">
        <v>13</v>
      </c>
      <c r="O373" t="s">
        <v>23</v>
      </c>
      <c r="P373" t="s">
        <v>699</v>
      </c>
      <c r="Q373" s="4">
        <v>133000</v>
      </c>
      <c r="R373">
        <v>7</v>
      </c>
      <c r="S373" s="4">
        <f>Table3[[#This Row],[Harga]]*Table3[[#This Row],[Quantity]]</f>
        <v>931000</v>
      </c>
      <c r="T373">
        <v>0</v>
      </c>
      <c r="U373" s="4">
        <f>Table3[[#This Row],[Discount]]*Table3[[#This Row],[Revenue]]</f>
        <v>0</v>
      </c>
      <c r="V373" s="4">
        <f>Table3[[#This Row],[Revenue]]-Table3[[#This Row],[Total Discount]]</f>
        <v>931000</v>
      </c>
      <c r="W373" s="6"/>
      <c r="X373" s="5"/>
    </row>
    <row r="374" spans="1:24" x14ac:dyDescent="0.35">
      <c r="A374">
        <v>373</v>
      </c>
      <c r="B374" t="s">
        <v>8968</v>
      </c>
      <c r="C374" s="8">
        <v>42335</v>
      </c>
      <c r="D374" s="6">
        <v>2015</v>
      </c>
      <c r="E374" s="8" t="s">
        <v>3468</v>
      </c>
      <c r="F374" s="7">
        <v>27</v>
      </c>
      <c r="G374" t="s">
        <v>3452</v>
      </c>
      <c r="H374" t="s">
        <v>3451</v>
      </c>
      <c r="I374" t="s">
        <v>4054</v>
      </c>
      <c r="J374" t="s">
        <v>3449</v>
      </c>
      <c r="K374" t="s">
        <v>3568</v>
      </c>
      <c r="L374">
        <v>92530</v>
      </c>
      <c r="M374" t="s">
        <v>700</v>
      </c>
      <c r="N374" t="s">
        <v>9</v>
      </c>
      <c r="O374" t="s">
        <v>42</v>
      </c>
      <c r="P374" t="s">
        <v>701</v>
      </c>
      <c r="Q374" s="4">
        <v>284000</v>
      </c>
      <c r="R374">
        <v>5</v>
      </c>
      <c r="S374" s="4">
        <f>Table3[[#This Row],[Harga]]*Table3[[#This Row],[Quantity]]</f>
        <v>1420000</v>
      </c>
      <c r="T374">
        <v>0.2</v>
      </c>
      <c r="U374" s="4">
        <f>Table3[[#This Row],[Discount]]*Table3[[#This Row],[Revenue]]</f>
        <v>284000</v>
      </c>
      <c r="V374" s="4">
        <f>Table3[[#This Row],[Revenue]]-Table3[[#This Row],[Total Discount]]</f>
        <v>1136000</v>
      </c>
      <c r="W374" s="6"/>
      <c r="X374" s="5"/>
    </row>
    <row r="375" spans="1:24" x14ac:dyDescent="0.35">
      <c r="A375">
        <v>374</v>
      </c>
      <c r="B375" t="s">
        <v>8967</v>
      </c>
      <c r="C375" s="8">
        <v>42786</v>
      </c>
      <c r="D375" s="6">
        <v>2017</v>
      </c>
      <c r="E375" s="8" t="s">
        <v>3458</v>
      </c>
      <c r="F375" s="7">
        <v>20</v>
      </c>
      <c r="G375" t="s">
        <v>3452</v>
      </c>
      <c r="H375" t="s">
        <v>3451</v>
      </c>
      <c r="I375" t="s">
        <v>3524</v>
      </c>
      <c r="J375" t="s">
        <v>3466</v>
      </c>
      <c r="K375" t="s">
        <v>3707</v>
      </c>
      <c r="L375">
        <v>92105</v>
      </c>
      <c r="M375" t="s">
        <v>702</v>
      </c>
      <c r="N375" t="s">
        <v>9</v>
      </c>
      <c r="O375" t="s">
        <v>20</v>
      </c>
      <c r="P375" t="s">
        <v>703</v>
      </c>
      <c r="Q375" s="4">
        <v>23000</v>
      </c>
      <c r="R375">
        <v>1</v>
      </c>
      <c r="S375" s="4">
        <f>Table3[[#This Row],[Harga]]*Table3[[#This Row],[Quantity]]</f>
        <v>23000</v>
      </c>
      <c r="T375">
        <v>0</v>
      </c>
      <c r="U375" s="4">
        <f>Table3[[#This Row],[Discount]]*Table3[[#This Row],[Revenue]]</f>
        <v>0</v>
      </c>
      <c r="V375" s="4">
        <f>Table3[[#This Row],[Revenue]]-Table3[[#This Row],[Total Discount]]</f>
        <v>23000</v>
      </c>
      <c r="W375" s="6"/>
      <c r="X375" s="5"/>
    </row>
    <row r="376" spans="1:24" x14ac:dyDescent="0.35">
      <c r="A376">
        <v>375</v>
      </c>
      <c r="B376" t="s">
        <v>8966</v>
      </c>
      <c r="C376" s="8">
        <v>42600</v>
      </c>
      <c r="D376" s="6">
        <v>2016</v>
      </c>
      <c r="E376" s="8" t="s">
        <v>3481</v>
      </c>
      <c r="F376" s="7">
        <v>18</v>
      </c>
      <c r="G376" t="s">
        <v>3485</v>
      </c>
      <c r="H376" t="s">
        <v>3501</v>
      </c>
      <c r="I376" t="s">
        <v>3524</v>
      </c>
      <c r="J376" t="s">
        <v>3466</v>
      </c>
      <c r="K376" t="s">
        <v>3628</v>
      </c>
      <c r="L376">
        <v>10024</v>
      </c>
      <c r="M376" t="s">
        <v>704</v>
      </c>
      <c r="N376" t="s">
        <v>13</v>
      </c>
      <c r="O376" t="s">
        <v>29</v>
      </c>
      <c r="P376" t="s">
        <v>705</v>
      </c>
      <c r="Q376" s="4">
        <v>356000</v>
      </c>
      <c r="R376">
        <v>9</v>
      </c>
      <c r="S376" s="4">
        <f>Table3[[#This Row],[Harga]]*Table3[[#This Row],[Quantity]]</f>
        <v>3204000</v>
      </c>
      <c r="T376">
        <v>0</v>
      </c>
      <c r="U376" s="4">
        <f>Table3[[#This Row],[Discount]]*Table3[[#This Row],[Revenue]]</f>
        <v>0</v>
      </c>
      <c r="V376" s="4">
        <f>Table3[[#This Row],[Revenue]]-Table3[[#This Row],[Total Discount]]</f>
        <v>3204000</v>
      </c>
      <c r="W376" s="6"/>
      <c r="X376" s="5"/>
    </row>
    <row r="377" spans="1:24" x14ac:dyDescent="0.35">
      <c r="A377">
        <v>376</v>
      </c>
      <c r="B377" t="s">
        <v>8965</v>
      </c>
      <c r="C377" s="8">
        <v>42441</v>
      </c>
      <c r="D377" s="6">
        <v>2016</v>
      </c>
      <c r="E377" s="8" t="s">
        <v>3511</v>
      </c>
      <c r="F377" s="7">
        <v>12</v>
      </c>
      <c r="G377" t="s">
        <v>3485</v>
      </c>
      <c r="H377" t="s">
        <v>3451</v>
      </c>
      <c r="I377" t="s">
        <v>5495</v>
      </c>
      <c r="J377" t="s">
        <v>3466</v>
      </c>
      <c r="K377" t="s">
        <v>3580</v>
      </c>
      <c r="L377">
        <v>71203</v>
      </c>
      <c r="M377" t="s">
        <v>706</v>
      </c>
      <c r="N377" t="s">
        <v>13</v>
      </c>
      <c r="O377" t="s">
        <v>23</v>
      </c>
      <c r="P377" t="s">
        <v>707</v>
      </c>
      <c r="Q377" s="4">
        <v>13000</v>
      </c>
      <c r="R377">
        <v>2</v>
      </c>
      <c r="S377" s="4">
        <f>Table3[[#This Row],[Harga]]*Table3[[#This Row],[Quantity]]</f>
        <v>26000</v>
      </c>
      <c r="T377">
        <v>0</v>
      </c>
      <c r="U377" s="4">
        <f>Table3[[#This Row],[Discount]]*Table3[[#This Row],[Revenue]]</f>
        <v>0</v>
      </c>
      <c r="V377" s="4">
        <f>Table3[[#This Row],[Revenue]]-Table3[[#This Row],[Total Discount]]</f>
        <v>26000</v>
      </c>
      <c r="W377" s="6"/>
      <c r="X377" s="5"/>
    </row>
    <row r="378" spans="1:24" x14ac:dyDescent="0.35">
      <c r="A378">
        <v>377</v>
      </c>
      <c r="B378" t="s">
        <v>8964</v>
      </c>
      <c r="C378" s="8">
        <v>42847</v>
      </c>
      <c r="D378" s="6">
        <v>2017</v>
      </c>
      <c r="E378" s="8" t="s">
        <v>3529</v>
      </c>
      <c r="F378" s="7">
        <v>22</v>
      </c>
      <c r="G378" t="s">
        <v>3457</v>
      </c>
      <c r="H378" t="s">
        <v>3451</v>
      </c>
      <c r="I378" t="s">
        <v>4920</v>
      </c>
      <c r="J378" t="s">
        <v>3449</v>
      </c>
      <c r="K378" t="s">
        <v>3561</v>
      </c>
      <c r="L378">
        <v>94122</v>
      </c>
      <c r="M378" t="s">
        <v>708</v>
      </c>
      <c r="N378" t="s">
        <v>9</v>
      </c>
      <c r="O378" t="s">
        <v>20</v>
      </c>
      <c r="P378" t="s">
        <v>709</v>
      </c>
      <c r="Q378" s="4">
        <v>19000</v>
      </c>
      <c r="R378">
        <v>2</v>
      </c>
      <c r="S378" s="4">
        <f>Table3[[#This Row],[Harga]]*Table3[[#This Row],[Quantity]]</f>
        <v>38000</v>
      </c>
      <c r="T378">
        <v>0</v>
      </c>
      <c r="U378" s="4">
        <f>Table3[[#This Row],[Discount]]*Table3[[#This Row],[Revenue]]</f>
        <v>0</v>
      </c>
      <c r="V378" s="4">
        <f>Table3[[#This Row],[Revenue]]-Table3[[#This Row],[Total Discount]]</f>
        <v>38000</v>
      </c>
      <c r="W378" s="6"/>
      <c r="X378" s="5"/>
    </row>
    <row r="379" spans="1:24" x14ac:dyDescent="0.35">
      <c r="A379">
        <v>378</v>
      </c>
      <c r="B379" t="s">
        <v>8963</v>
      </c>
      <c r="C379" s="8">
        <v>41944</v>
      </c>
      <c r="D379" s="6">
        <v>2014</v>
      </c>
      <c r="E379" s="8" t="s">
        <v>3468</v>
      </c>
      <c r="F379" s="7">
        <v>1</v>
      </c>
      <c r="G379" t="s">
        <v>3485</v>
      </c>
      <c r="H379" t="s">
        <v>3462</v>
      </c>
      <c r="I379" t="s">
        <v>6165</v>
      </c>
      <c r="J379" t="s">
        <v>3449</v>
      </c>
      <c r="K379" t="s">
        <v>3483</v>
      </c>
      <c r="L379">
        <v>80219</v>
      </c>
      <c r="M379" t="s">
        <v>710</v>
      </c>
      <c r="N379" t="s">
        <v>13</v>
      </c>
      <c r="O379" t="s">
        <v>37</v>
      </c>
      <c r="P379" t="s">
        <v>711</v>
      </c>
      <c r="Q379" s="4">
        <v>44000</v>
      </c>
      <c r="R379">
        <v>3</v>
      </c>
      <c r="S379" s="4">
        <f>Table3[[#This Row],[Harga]]*Table3[[#This Row],[Quantity]]</f>
        <v>132000</v>
      </c>
      <c r="T379">
        <v>0.2</v>
      </c>
      <c r="U379" s="4">
        <f>Table3[[#This Row],[Discount]]*Table3[[#This Row],[Revenue]]</f>
        <v>26400</v>
      </c>
      <c r="V379" s="4">
        <f>Table3[[#This Row],[Revenue]]-Table3[[#This Row],[Total Discount]]</f>
        <v>105600</v>
      </c>
      <c r="W379" s="6"/>
      <c r="X379" s="5"/>
    </row>
    <row r="380" spans="1:24" x14ac:dyDescent="0.35">
      <c r="A380">
        <v>379</v>
      </c>
      <c r="B380" t="s">
        <v>8962</v>
      </c>
      <c r="C380" s="8">
        <v>42038</v>
      </c>
      <c r="D380" s="6">
        <v>2015</v>
      </c>
      <c r="E380" s="8" t="s">
        <v>3458</v>
      </c>
      <c r="F380" s="7">
        <v>3</v>
      </c>
      <c r="G380" t="s">
        <v>3452</v>
      </c>
      <c r="H380" t="s">
        <v>3451</v>
      </c>
      <c r="I380" t="s">
        <v>3943</v>
      </c>
      <c r="J380" t="s">
        <v>3449</v>
      </c>
      <c r="K380" t="s">
        <v>3505</v>
      </c>
      <c r="L380">
        <v>68104</v>
      </c>
      <c r="M380" t="s">
        <v>394</v>
      </c>
      <c r="N380" t="s">
        <v>9</v>
      </c>
      <c r="O380" t="s">
        <v>20</v>
      </c>
      <c r="P380" t="s">
        <v>395</v>
      </c>
      <c r="Q380" s="4">
        <v>29000</v>
      </c>
      <c r="R380">
        <v>2</v>
      </c>
      <c r="S380" s="4">
        <f>Table3[[#This Row],[Harga]]*Table3[[#This Row],[Quantity]]</f>
        <v>58000</v>
      </c>
      <c r="T380">
        <v>0</v>
      </c>
      <c r="U380" s="4">
        <f>Table3[[#This Row],[Discount]]*Table3[[#This Row],[Revenue]]</f>
        <v>0</v>
      </c>
      <c r="V380" s="4">
        <f>Table3[[#This Row],[Revenue]]-Table3[[#This Row],[Total Discount]]</f>
        <v>58000</v>
      </c>
      <c r="W380" s="6"/>
      <c r="X380" s="5"/>
    </row>
    <row r="381" spans="1:24" x14ac:dyDescent="0.35">
      <c r="A381">
        <v>380</v>
      </c>
      <c r="B381" t="s">
        <v>8961</v>
      </c>
      <c r="C381" s="8">
        <v>41925</v>
      </c>
      <c r="D381" s="6">
        <v>2014</v>
      </c>
      <c r="E381" s="8" t="s">
        <v>3517</v>
      </c>
      <c r="F381" s="7">
        <v>13</v>
      </c>
      <c r="G381" t="s">
        <v>3538</v>
      </c>
      <c r="H381" t="s">
        <v>3532</v>
      </c>
      <c r="I381" t="s">
        <v>4477</v>
      </c>
      <c r="J381" t="s">
        <v>3449</v>
      </c>
      <c r="K381" t="s">
        <v>3628</v>
      </c>
      <c r="L381">
        <v>98026</v>
      </c>
      <c r="M381" t="s">
        <v>712</v>
      </c>
      <c r="N381" t="s">
        <v>13</v>
      </c>
      <c r="O381" t="s">
        <v>37</v>
      </c>
      <c r="P381" t="s">
        <v>713</v>
      </c>
      <c r="Q381" s="4">
        <v>12000</v>
      </c>
      <c r="R381">
        <v>4</v>
      </c>
      <c r="S381" s="4">
        <f>Table3[[#This Row],[Harga]]*Table3[[#This Row],[Quantity]]</f>
        <v>48000</v>
      </c>
      <c r="T381">
        <v>0</v>
      </c>
      <c r="U381" s="4">
        <f>Table3[[#This Row],[Discount]]*Table3[[#This Row],[Revenue]]</f>
        <v>0</v>
      </c>
      <c r="V381" s="4">
        <f>Table3[[#This Row],[Revenue]]-Table3[[#This Row],[Total Discount]]</f>
        <v>48000</v>
      </c>
      <c r="W381" s="6"/>
      <c r="X381" s="5"/>
    </row>
    <row r="382" spans="1:24" x14ac:dyDescent="0.35">
      <c r="A382">
        <v>381</v>
      </c>
      <c r="B382" t="s">
        <v>8960</v>
      </c>
      <c r="C382" s="8">
        <v>42869</v>
      </c>
      <c r="D382" s="6">
        <v>2017</v>
      </c>
      <c r="E382" s="8" t="s">
        <v>3453</v>
      </c>
      <c r="F382" s="7">
        <v>14</v>
      </c>
      <c r="G382" t="s">
        <v>3457</v>
      </c>
      <c r="H382" t="s">
        <v>3451</v>
      </c>
      <c r="I382" t="s">
        <v>3668</v>
      </c>
      <c r="J382" t="s">
        <v>3449</v>
      </c>
      <c r="K382" t="s">
        <v>3477</v>
      </c>
      <c r="L382">
        <v>92704</v>
      </c>
      <c r="M382" t="s">
        <v>708</v>
      </c>
      <c r="N382" t="s">
        <v>9</v>
      </c>
      <c r="O382" t="s">
        <v>20</v>
      </c>
      <c r="P382" t="s">
        <v>709</v>
      </c>
      <c r="Q382" s="4">
        <v>19000</v>
      </c>
      <c r="R382">
        <v>2</v>
      </c>
      <c r="S382" s="4">
        <f>Table3[[#This Row],[Harga]]*Table3[[#This Row],[Quantity]]</f>
        <v>38000</v>
      </c>
      <c r="T382">
        <v>0</v>
      </c>
      <c r="U382" s="4">
        <f>Table3[[#This Row],[Discount]]*Table3[[#This Row],[Revenue]]</f>
        <v>0</v>
      </c>
      <c r="V382" s="4">
        <f>Table3[[#This Row],[Revenue]]-Table3[[#This Row],[Total Discount]]</f>
        <v>38000</v>
      </c>
      <c r="W382" s="6"/>
      <c r="X382" s="5"/>
    </row>
    <row r="383" spans="1:24" x14ac:dyDescent="0.35">
      <c r="A383">
        <v>382</v>
      </c>
      <c r="B383" t="s">
        <v>8959</v>
      </c>
      <c r="C383" s="8">
        <v>42083</v>
      </c>
      <c r="D383" s="6">
        <v>2015</v>
      </c>
      <c r="E383" s="8" t="s">
        <v>3511</v>
      </c>
      <c r="F383" s="7">
        <v>20</v>
      </c>
      <c r="G383" t="s">
        <v>3452</v>
      </c>
      <c r="H383" t="s">
        <v>3462</v>
      </c>
      <c r="I383" t="s">
        <v>4026</v>
      </c>
      <c r="J383" t="s">
        <v>3466</v>
      </c>
      <c r="K383" t="s">
        <v>3682</v>
      </c>
      <c r="L383">
        <v>53209</v>
      </c>
      <c r="M383" t="s">
        <v>714</v>
      </c>
      <c r="N383" t="s">
        <v>13</v>
      </c>
      <c r="O383" t="s">
        <v>23</v>
      </c>
      <c r="P383" t="s">
        <v>715</v>
      </c>
      <c r="Q383" s="4">
        <v>52000</v>
      </c>
      <c r="R383">
        <v>8</v>
      </c>
      <c r="S383" s="4">
        <f>Table3[[#This Row],[Harga]]*Table3[[#This Row],[Quantity]]</f>
        <v>416000</v>
      </c>
      <c r="T383">
        <v>0</v>
      </c>
      <c r="U383" s="4">
        <f>Table3[[#This Row],[Discount]]*Table3[[#This Row],[Revenue]]</f>
        <v>0</v>
      </c>
      <c r="V383" s="4">
        <f>Table3[[#This Row],[Revenue]]-Table3[[#This Row],[Total Discount]]</f>
        <v>416000</v>
      </c>
      <c r="W383" s="6"/>
      <c r="X383" s="5"/>
    </row>
    <row r="384" spans="1:24" x14ac:dyDescent="0.35">
      <c r="A384">
        <v>383</v>
      </c>
      <c r="B384" t="s">
        <v>8958</v>
      </c>
      <c r="C384" s="8">
        <v>42628</v>
      </c>
      <c r="D384" s="6">
        <v>2016</v>
      </c>
      <c r="E384" s="8" t="s">
        <v>3472</v>
      </c>
      <c r="F384" s="7">
        <v>15</v>
      </c>
      <c r="G384" t="s">
        <v>3452</v>
      </c>
      <c r="H384" t="s">
        <v>3451</v>
      </c>
      <c r="I384" t="s">
        <v>5391</v>
      </c>
      <c r="J384" t="s">
        <v>3449</v>
      </c>
      <c r="K384" t="s">
        <v>3695</v>
      </c>
      <c r="L384">
        <v>19140</v>
      </c>
      <c r="M384" t="s">
        <v>716</v>
      </c>
      <c r="N384" t="s">
        <v>13</v>
      </c>
      <c r="O384" t="s">
        <v>23</v>
      </c>
      <c r="P384" t="s">
        <v>717</v>
      </c>
      <c r="Q384" s="4">
        <v>6000</v>
      </c>
      <c r="R384">
        <v>1</v>
      </c>
      <c r="S384" s="4">
        <f>Table3[[#This Row],[Harga]]*Table3[[#This Row],[Quantity]]</f>
        <v>6000</v>
      </c>
      <c r="T384">
        <v>0.2</v>
      </c>
      <c r="U384" s="4">
        <f>Table3[[#This Row],[Discount]]*Table3[[#This Row],[Revenue]]</f>
        <v>1200</v>
      </c>
      <c r="V384" s="4">
        <f>Table3[[#This Row],[Revenue]]-Table3[[#This Row],[Total Discount]]</f>
        <v>4800</v>
      </c>
      <c r="W384" s="6"/>
      <c r="X384" s="5"/>
    </row>
    <row r="385" spans="1:24" x14ac:dyDescent="0.35">
      <c r="A385">
        <v>384</v>
      </c>
      <c r="B385" t="s">
        <v>8957</v>
      </c>
      <c r="C385" s="8">
        <v>41818</v>
      </c>
      <c r="D385" s="6">
        <v>2014</v>
      </c>
      <c r="E385" s="8" t="s">
        <v>3497</v>
      </c>
      <c r="F385" s="7">
        <v>28</v>
      </c>
      <c r="G385" t="s">
        <v>3538</v>
      </c>
      <c r="H385" t="s">
        <v>3451</v>
      </c>
      <c r="I385" t="s">
        <v>4791</v>
      </c>
      <c r="J385" t="s">
        <v>3449</v>
      </c>
      <c r="K385" t="s">
        <v>3548</v>
      </c>
      <c r="L385">
        <v>19140</v>
      </c>
      <c r="M385" t="s">
        <v>718</v>
      </c>
      <c r="N385" t="s">
        <v>13</v>
      </c>
      <c r="O385" t="s">
        <v>23</v>
      </c>
      <c r="P385" t="s">
        <v>719</v>
      </c>
      <c r="Q385" s="4">
        <v>42000</v>
      </c>
      <c r="R385">
        <v>8</v>
      </c>
      <c r="S385" s="4">
        <f>Table3[[#This Row],[Harga]]*Table3[[#This Row],[Quantity]]</f>
        <v>336000</v>
      </c>
      <c r="T385">
        <v>0.2</v>
      </c>
      <c r="U385" s="4">
        <f>Table3[[#This Row],[Discount]]*Table3[[#This Row],[Revenue]]</f>
        <v>67200</v>
      </c>
      <c r="V385" s="4">
        <f>Table3[[#This Row],[Revenue]]-Table3[[#This Row],[Total Discount]]</f>
        <v>268800</v>
      </c>
      <c r="W385" s="6"/>
      <c r="X385" s="5"/>
    </row>
    <row r="386" spans="1:24" x14ac:dyDescent="0.35">
      <c r="A386">
        <v>385</v>
      </c>
      <c r="B386" t="s">
        <v>8956</v>
      </c>
      <c r="C386" s="8">
        <v>42906</v>
      </c>
      <c r="D386" s="6">
        <v>2017</v>
      </c>
      <c r="E386" s="8" t="s">
        <v>3497</v>
      </c>
      <c r="F386" s="7">
        <v>20</v>
      </c>
      <c r="G386" t="s">
        <v>3457</v>
      </c>
      <c r="H386" t="s">
        <v>3451</v>
      </c>
      <c r="I386" t="s">
        <v>5483</v>
      </c>
      <c r="J386" t="s">
        <v>3449</v>
      </c>
      <c r="K386" t="s">
        <v>3670</v>
      </c>
      <c r="L386">
        <v>7109</v>
      </c>
      <c r="M386" t="s">
        <v>720</v>
      </c>
      <c r="N386" t="s">
        <v>51</v>
      </c>
      <c r="O386" t="s">
        <v>64</v>
      </c>
      <c r="P386" t="s">
        <v>721</v>
      </c>
      <c r="Q386" s="4">
        <v>240000</v>
      </c>
      <c r="R386">
        <v>3</v>
      </c>
      <c r="S386" s="4">
        <f>Table3[[#This Row],[Harga]]*Table3[[#This Row],[Quantity]]</f>
        <v>720000</v>
      </c>
      <c r="T386">
        <v>0</v>
      </c>
      <c r="U386" s="4">
        <f>Table3[[#This Row],[Discount]]*Table3[[#This Row],[Revenue]]</f>
        <v>0</v>
      </c>
      <c r="V386" s="4">
        <f>Table3[[#This Row],[Revenue]]-Table3[[#This Row],[Total Discount]]</f>
        <v>720000</v>
      </c>
      <c r="W386" s="6"/>
      <c r="X386" s="5"/>
    </row>
    <row r="387" spans="1:24" x14ac:dyDescent="0.35">
      <c r="A387">
        <v>386</v>
      </c>
      <c r="B387" t="s">
        <v>8955</v>
      </c>
      <c r="C387" s="8">
        <v>41768</v>
      </c>
      <c r="D387" s="6">
        <v>2014</v>
      </c>
      <c r="E387" s="8" t="s">
        <v>3453</v>
      </c>
      <c r="F387" s="7">
        <v>9</v>
      </c>
      <c r="G387" t="s">
        <v>3538</v>
      </c>
      <c r="H387" t="s">
        <v>3451</v>
      </c>
      <c r="I387" t="s">
        <v>4418</v>
      </c>
      <c r="J387" t="s">
        <v>3449</v>
      </c>
      <c r="K387" t="s">
        <v>3455</v>
      </c>
      <c r="L387">
        <v>94110</v>
      </c>
      <c r="M387" t="s">
        <v>722</v>
      </c>
      <c r="N387" t="s">
        <v>51</v>
      </c>
      <c r="O387" t="s">
        <v>64</v>
      </c>
      <c r="P387" t="s">
        <v>723</v>
      </c>
      <c r="Q387" s="4">
        <v>68000</v>
      </c>
      <c r="R387">
        <v>4</v>
      </c>
      <c r="S387" s="4">
        <f>Table3[[#This Row],[Harga]]*Table3[[#This Row],[Quantity]]</f>
        <v>272000</v>
      </c>
      <c r="T387">
        <v>0</v>
      </c>
      <c r="U387" s="4">
        <f>Table3[[#This Row],[Discount]]*Table3[[#This Row],[Revenue]]</f>
        <v>0</v>
      </c>
      <c r="V387" s="4">
        <f>Table3[[#This Row],[Revenue]]-Table3[[#This Row],[Total Discount]]</f>
        <v>272000</v>
      </c>
      <c r="W387" s="6"/>
      <c r="X387" s="5"/>
    </row>
    <row r="388" spans="1:24" x14ac:dyDescent="0.35">
      <c r="A388">
        <v>387</v>
      </c>
      <c r="B388" t="s">
        <v>8954</v>
      </c>
      <c r="C388" s="8">
        <v>42968</v>
      </c>
      <c r="D388" s="6">
        <v>2017</v>
      </c>
      <c r="E388" s="8" t="s">
        <v>3481</v>
      </c>
      <c r="F388" s="7">
        <v>21</v>
      </c>
      <c r="G388" t="s">
        <v>3457</v>
      </c>
      <c r="H388" t="s">
        <v>3451</v>
      </c>
      <c r="I388" t="s">
        <v>5419</v>
      </c>
      <c r="J388" t="s">
        <v>3449</v>
      </c>
      <c r="K388" t="s">
        <v>3605</v>
      </c>
      <c r="L388">
        <v>55044</v>
      </c>
      <c r="M388" t="s">
        <v>724</v>
      </c>
      <c r="N388" t="s">
        <v>13</v>
      </c>
      <c r="O388" t="s">
        <v>73</v>
      </c>
      <c r="P388" t="s">
        <v>725</v>
      </c>
      <c r="Q388" s="4">
        <v>35000</v>
      </c>
      <c r="R388">
        <v>7</v>
      </c>
      <c r="S388" s="4">
        <f>Table3[[#This Row],[Harga]]*Table3[[#This Row],[Quantity]]</f>
        <v>245000</v>
      </c>
      <c r="T388">
        <v>0</v>
      </c>
      <c r="U388" s="4">
        <f>Table3[[#This Row],[Discount]]*Table3[[#This Row],[Revenue]]</f>
        <v>0</v>
      </c>
      <c r="V388" s="4">
        <f>Table3[[#This Row],[Revenue]]-Table3[[#This Row],[Total Discount]]</f>
        <v>245000</v>
      </c>
      <c r="W388" s="6"/>
      <c r="X388" s="5"/>
    </row>
    <row r="389" spans="1:24" x14ac:dyDescent="0.35">
      <c r="A389">
        <v>388</v>
      </c>
      <c r="B389" t="s">
        <v>8953</v>
      </c>
      <c r="C389" s="8">
        <v>42902</v>
      </c>
      <c r="D389" s="6">
        <v>2017</v>
      </c>
      <c r="E389" s="8" t="s">
        <v>3497</v>
      </c>
      <c r="F389" s="7">
        <v>16</v>
      </c>
      <c r="G389" t="s">
        <v>3452</v>
      </c>
      <c r="H389" t="s">
        <v>3451</v>
      </c>
      <c r="I389" t="s">
        <v>6534</v>
      </c>
      <c r="J389" t="s">
        <v>3449</v>
      </c>
      <c r="K389" t="s">
        <v>3568</v>
      </c>
      <c r="L389">
        <v>41042</v>
      </c>
      <c r="M389" t="s">
        <v>726</v>
      </c>
      <c r="N389" t="s">
        <v>9</v>
      </c>
      <c r="O389" t="s">
        <v>42</v>
      </c>
      <c r="P389" t="s">
        <v>727</v>
      </c>
      <c r="Q389" s="4">
        <v>302000</v>
      </c>
      <c r="R389">
        <v>2</v>
      </c>
      <c r="S389" s="4">
        <f>Table3[[#This Row],[Harga]]*Table3[[#This Row],[Quantity]]</f>
        <v>604000</v>
      </c>
      <c r="T389">
        <v>0</v>
      </c>
      <c r="U389" s="4">
        <f>Table3[[#This Row],[Discount]]*Table3[[#This Row],[Revenue]]</f>
        <v>0</v>
      </c>
      <c r="V389" s="4">
        <f>Table3[[#This Row],[Revenue]]-Table3[[#This Row],[Total Discount]]</f>
        <v>604000</v>
      </c>
      <c r="W389" s="6"/>
      <c r="X389" s="5"/>
    </row>
    <row r="390" spans="1:24" x14ac:dyDescent="0.35">
      <c r="A390">
        <v>389</v>
      </c>
      <c r="B390" t="s">
        <v>8952</v>
      </c>
      <c r="C390" s="8">
        <v>42574</v>
      </c>
      <c r="D390" s="6">
        <v>2016</v>
      </c>
      <c r="E390" s="8" t="s">
        <v>3507</v>
      </c>
      <c r="F390" s="7">
        <v>23</v>
      </c>
      <c r="G390" t="s">
        <v>3538</v>
      </c>
      <c r="H390" t="s">
        <v>3501</v>
      </c>
      <c r="I390" t="s">
        <v>3960</v>
      </c>
      <c r="J390" t="s">
        <v>3466</v>
      </c>
      <c r="K390" t="s">
        <v>3509</v>
      </c>
      <c r="L390">
        <v>33614</v>
      </c>
      <c r="M390" t="s">
        <v>728</v>
      </c>
      <c r="N390" t="s">
        <v>13</v>
      </c>
      <c r="O390" t="s">
        <v>37</v>
      </c>
      <c r="P390" t="s">
        <v>729</v>
      </c>
      <c r="Q390" s="4">
        <v>36000</v>
      </c>
      <c r="R390">
        <v>2</v>
      </c>
      <c r="S390" s="4">
        <f>Table3[[#This Row],[Harga]]*Table3[[#This Row],[Quantity]]</f>
        <v>72000</v>
      </c>
      <c r="T390">
        <v>0.2</v>
      </c>
      <c r="U390" s="4">
        <f>Table3[[#This Row],[Discount]]*Table3[[#This Row],[Revenue]]</f>
        <v>14400</v>
      </c>
      <c r="V390" s="4">
        <f>Table3[[#This Row],[Revenue]]-Table3[[#This Row],[Total Discount]]</f>
        <v>57600</v>
      </c>
      <c r="W390" s="6"/>
      <c r="X390" s="5"/>
    </row>
    <row r="391" spans="1:24" x14ac:dyDescent="0.35">
      <c r="A391">
        <v>390</v>
      </c>
      <c r="B391" t="s">
        <v>8951</v>
      </c>
      <c r="C391" s="8">
        <v>41890</v>
      </c>
      <c r="D391" s="6">
        <v>2014</v>
      </c>
      <c r="E391" s="8" t="s">
        <v>3472</v>
      </c>
      <c r="F391" s="7">
        <v>8</v>
      </c>
      <c r="G391" t="s">
        <v>3457</v>
      </c>
      <c r="H391" t="s">
        <v>3501</v>
      </c>
      <c r="I391" t="s">
        <v>6659</v>
      </c>
      <c r="J391" t="s">
        <v>3449</v>
      </c>
      <c r="K391" t="s">
        <v>3568</v>
      </c>
      <c r="L391">
        <v>75701</v>
      </c>
      <c r="M391" t="s">
        <v>730</v>
      </c>
      <c r="N391" t="s">
        <v>13</v>
      </c>
      <c r="O391" t="s">
        <v>26</v>
      </c>
      <c r="P391" t="s">
        <v>731</v>
      </c>
      <c r="Q391" s="4">
        <v>52000</v>
      </c>
      <c r="R391">
        <v>4</v>
      </c>
      <c r="S391" s="4">
        <f>Table3[[#This Row],[Harga]]*Table3[[#This Row],[Quantity]]</f>
        <v>208000</v>
      </c>
      <c r="T391">
        <v>0.8</v>
      </c>
      <c r="U391" s="4">
        <f>Table3[[#This Row],[Discount]]*Table3[[#This Row],[Revenue]]</f>
        <v>166400</v>
      </c>
      <c r="V391" s="4">
        <f>Table3[[#This Row],[Revenue]]-Table3[[#This Row],[Total Discount]]</f>
        <v>41600</v>
      </c>
      <c r="W391" s="6"/>
      <c r="X391" s="5"/>
    </row>
    <row r="392" spans="1:24" x14ac:dyDescent="0.35">
      <c r="A392">
        <v>391</v>
      </c>
      <c r="B392" t="s">
        <v>8950</v>
      </c>
      <c r="C392" s="8">
        <v>43043</v>
      </c>
      <c r="D392" s="6">
        <v>2017</v>
      </c>
      <c r="E392" s="8" t="s">
        <v>3468</v>
      </c>
      <c r="F392" s="7">
        <v>4</v>
      </c>
      <c r="G392" t="s">
        <v>3538</v>
      </c>
      <c r="H392" t="s">
        <v>3462</v>
      </c>
      <c r="I392" t="s">
        <v>4028</v>
      </c>
      <c r="J392" t="s">
        <v>3488</v>
      </c>
      <c r="K392" t="s">
        <v>3548</v>
      </c>
      <c r="L392">
        <v>38401</v>
      </c>
      <c r="M392" t="s">
        <v>732</v>
      </c>
      <c r="N392" t="s">
        <v>13</v>
      </c>
      <c r="O392" t="s">
        <v>23</v>
      </c>
      <c r="P392" t="s">
        <v>733</v>
      </c>
      <c r="Q392" s="4">
        <v>10000</v>
      </c>
      <c r="R392">
        <v>2</v>
      </c>
      <c r="S392" s="4">
        <f>Table3[[#This Row],[Harga]]*Table3[[#This Row],[Quantity]]</f>
        <v>20000</v>
      </c>
      <c r="T392">
        <v>0.2</v>
      </c>
      <c r="U392" s="4">
        <f>Table3[[#This Row],[Discount]]*Table3[[#This Row],[Revenue]]</f>
        <v>4000</v>
      </c>
      <c r="V392" s="4">
        <f>Table3[[#This Row],[Revenue]]-Table3[[#This Row],[Total Discount]]</f>
        <v>16000</v>
      </c>
      <c r="W392" s="6"/>
      <c r="X392" s="5"/>
    </row>
    <row r="393" spans="1:24" x14ac:dyDescent="0.35">
      <c r="A393">
        <v>392</v>
      </c>
      <c r="B393" t="s">
        <v>8949</v>
      </c>
      <c r="C393" s="8">
        <v>42436</v>
      </c>
      <c r="D393" s="6">
        <v>2016</v>
      </c>
      <c r="E393" s="8" t="s">
        <v>3511</v>
      </c>
      <c r="F393" s="7">
        <v>7</v>
      </c>
      <c r="G393" t="s">
        <v>3485</v>
      </c>
      <c r="H393" t="s">
        <v>3451</v>
      </c>
      <c r="I393" t="s">
        <v>3880</v>
      </c>
      <c r="J393" t="s">
        <v>3466</v>
      </c>
      <c r="K393" t="s">
        <v>3556</v>
      </c>
      <c r="L393">
        <v>76106</v>
      </c>
      <c r="M393" t="s">
        <v>734</v>
      </c>
      <c r="N393" t="s">
        <v>51</v>
      </c>
      <c r="O393" t="s">
        <v>52</v>
      </c>
      <c r="P393" t="s">
        <v>735</v>
      </c>
      <c r="Q393" s="4">
        <v>22000</v>
      </c>
      <c r="R393">
        <v>3</v>
      </c>
      <c r="S393" s="4">
        <f>Table3[[#This Row],[Harga]]*Table3[[#This Row],[Quantity]]</f>
        <v>66000</v>
      </c>
      <c r="T393">
        <v>0.2</v>
      </c>
      <c r="U393" s="4">
        <f>Table3[[#This Row],[Discount]]*Table3[[#This Row],[Revenue]]</f>
        <v>13200</v>
      </c>
      <c r="V393" s="4">
        <f>Table3[[#This Row],[Revenue]]-Table3[[#This Row],[Total Discount]]</f>
        <v>52800</v>
      </c>
      <c r="W393" s="6"/>
      <c r="X393" s="5"/>
    </row>
    <row r="394" spans="1:24" x14ac:dyDescent="0.35">
      <c r="A394">
        <v>393</v>
      </c>
      <c r="B394" t="s">
        <v>8948</v>
      </c>
      <c r="C394" s="8">
        <v>42328</v>
      </c>
      <c r="D394" s="6">
        <v>2015</v>
      </c>
      <c r="E394" s="8" t="s">
        <v>3468</v>
      </c>
      <c r="F394" s="7">
        <v>20</v>
      </c>
      <c r="G394" t="s">
        <v>3457</v>
      </c>
      <c r="H394" t="s">
        <v>3451</v>
      </c>
      <c r="I394" t="s">
        <v>4626</v>
      </c>
      <c r="J394" t="s">
        <v>3466</v>
      </c>
      <c r="K394" t="s">
        <v>3487</v>
      </c>
      <c r="L394">
        <v>10035</v>
      </c>
      <c r="M394" t="s">
        <v>736</v>
      </c>
      <c r="N394" t="s">
        <v>13</v>
      </c>
      <c r="O394" t="s">
        <v>37</v>
      </c>
      <c r="P394" t="s">
        <v>737</v>
      </c>
      <c r="Q394" s="4">
        <v>61000</v>
      </c>
      <c r="R394">
        <v>3</v>
      </c>
      <c r="S394" s="4">
        <f>Table3[[#This Row],[Harga]]*Table3[[#This Row],[Quantity]]</f>
        <v>183000</v>
      </c>
      <c r="T394">
        <v>0</v>
      </c>
      <c r="U394" s="4">
        <f>Table3[[#This Row],[Discount]]*Table3[[#This Row],[Revenue]]</f>
        <v>0</v>
      </c>
      <c r="V394" s="4">
        <f>Table3[[#This Row],[Revenue]]-Table3[[#This Row],[Total Discount]]</f>
        <v>183000</v>
      </c>
      <c r="W394" s="6"/>
      <c r="X394" s="5"/>
    </row>
    <row r="395" spans="1:24" x14ac:dyDescent="0.35">
      <c r="A395">
        <v>394</v>
      </c>
      <c r="B395" t="s">
        <v>8947</v>
      </c>
      <c r="C395" s="8">
        <v>42681</v>
      </c>
      <c r="D395" s="6">
        <v>2016</v>
      </c>
      <c r="E395" s="8" t="s">
        <v>3468</v>
      </c>
      <c r="F395" s="7">
        <v>7</v>
      </c>
      <c r="G395" t="s">
        <v>3485</v>
      </c>
      <c r="H395" t="s">
        <v>3451</v>
      </c>
      <c r="I395" t="s">
        <v>4494</v>
      </c>
      <c r="J395" t="s">
        <v>3466</v>
      </c>
      <c r="K395" t="s">
        <v>3707</v>
      </c>
      <c r="L395">
        <v>90036</v>
      </c>
      <c r="M395" t="s">
        <v>738</v>
      </c>
      <c r="N395" t="s">
        <v>13</v>
      </c>
      <c r="O395" t="s">
        <v>26</v>
      </c>
      <c r="P395" t="s">
        <v>739</v>
      </c>
      <c r="Q395" s="4">
        <v>38000</v>
      </c>
      <c r="R395">
        <v>4</v>
      </c>
      <c r="S395" s="4">
        <f>Table3[[#This Row],[Harga]]*Table3[[#This Row],[Quantity]]</f>
        <v>152000</v>
      </c>
      <c r="T395">
        <v>0.2</v>
      </c>
      <c r="U395" s="4">
        <f>Table3[[#This Row],[Discount]]*Table3[[#This Row],[Revenue]]</f>
        <v>30400</v>
      </c>
      <c r="V395" s="4">
        <f>Table3[[#This Row],[Revenue]]-Table3[[#This Row],[Total Discount]]</f>
        <v>121600</v>
      </c>
      <c r="W395" s="6"/>
      <c r="X395" s="5"/>
    </row>
    <row r="396" spans="1:24" x14ac:dyDescent="0.35">
      <c r="A396">
        <v>395</v>
      </c>
      <c r="B396" t="s">
        <v>8946</v>
      </c>
      <c r="C396" s="8">
        <v>42290</v>
      </c>
      <c r="D396" s="6">
        <v>2015</v>
      </c>
      <c r="E396" s="8" t="s">
        <v>3517</v>
      </c>
      <c r="F396" s="7">
        <v>13</v>
      </c>
      <c r="G396" t="s">
        <v>3452</v>
      </c>
      <c r="H396" t="s">
        <v>3451</v>
      </c>
      <c r="I396" t="s">
        <v>5413</v>
      </c>
      <c r="J396" t="s">
        <v>3449</v>
      </c>
      <c r="K396" t="s">
        <v>3561</v>
      </c>
      <c r="L396">
        <v>40214</v>
      </c>
      <c r="M396" t="s">
        <v>740</v>
      </c>
      <c r="N396" t="s">
        <v>51</v>
      </c>
      <c r="O396" t="s">
        <v>52</v>
      </c>
      <c r="P396" t="s">
        <v>741</v>
      </c>
      <c r="Q396" s="4">
        <v>84000</v>
      </c>
      <c r="R396">
        <v>7</v>
      </c>
      <c r="S396" s="4">
        <f>Table3[[#This Row],[Harga]]*Table3[[#This Row],[Quantity]]</f>
        <v>588000</v>
      </c>
      <c r="T396">
        <v>0</v>
      </c>
      <c r="U396" s="4">
        <f>Table3[[#This Row],[Discount]]*Table3[[#This Row],[Revenue]]</f>
        <v>0</v>
      </c>
      <c r="V396" s="4">
        <f>Table3[[#This Row],[Revenue]]-Table3[[#This Row],[Total Discount]]</f>
        <v>588000</v>
      </c>
      <c r="W396" s="6"/>
      <c r="X396" s="5"/>
    </row>
    <row r="397" spans="1:24" x14ac:dyDescent="0.35">
      <c r="A397">
        <v>396</v>
      </c>
      <c r="B397" t="s">
        <v>8945</v>
      </c>
      <c r="C397" s="8">
        <v>42736</v>
      </c>
      <c r="D397" s="6">
        <v>2017</v>
      </c>
      <c r="E397" s="8" t="s">
        <v>3463</v>
      </c>
      <c r="F397" s="7">
        <v>1</v>
      </c>
      <c r="G397" t="s">
        <v>3457</v>
      </c>
      <c r="H397" t="s">
        <v>3451</v>
      </c>
      <c r="I397" t="s">
        <v>4205</v>
      </c>
      <c r="J397" t="s">
        <v>3449</v>
      </c>
      <c r="K397" t="s">
        <v>3695</v>
      </c>
      <c r="L397">
        <v>44052</v>
      </c>
      <c r="M397" t="s">
        <v>742</v>
      </c>
      <c r="N397" t="s">
        <v>9</v>
      </c>
      <c r="O397" t="s">
        <v>20</v>
      </c>
      <c r="P397" t="s">
        <v>743</v>
      </c>
      <c r="Q397" s="4">
        <v>49000</v>
      </c>
      <c r="R397">
        <v>4</v>
      </c>
      <c r="S397" s="4">
        <f>Table3[[#This Row],[Harga]]*Table3[[#This Row],[Quantity]]</f>
        <v>196000</v>
      </c>
      <c r="T397">
        <v>0.2</v>
      </c>
      <c r="U397" s="4">
        <f>Table3[[#This Row],[Discount]]*Table3[[#This Row],[Revenue]]</f>
        <v>39200</v>
      </c>
      <c r="V397" s="4">
        <f>Table3[[#This Row],[Revenue]]-Table3[[#This Row],[Total Discount]]</f>
        <v>156800</v>
      </c>
      <c r="W397" s="6"/>
      <c r="X397" s="5"/>
    </row>
    <row r="398" spans="1:24" x14ac:dyDescent="0.35">
      <c r="A398">
        <v>397</v>
      </c>
      <c r="B398" t="s">
        <v>8944</v>
      </c>
      <c r="C398" s="8">
        <v>41677</v>
      </c>
      <c r="D398" s="6">
        <v>2014</v>
      </c>
      <c r="E398" s="8" t="s">
        <v>3458</v>
      </c>
      <c r="F398" s="7">
        <v>7</v>
      </c>
      <c r="G398" t="s">
        <v>3538</v>
      </c>
      <c r="H398" t="s">
        <v>3451</v>
      </c>
      <c r="I398" t="s">
        <v>4557</v>
      </c>
      <c r="J398" t="s">
        <v>3466</v>
      </c>
      <c r="K398" t="s">
        <v>3483</v>
      </c>
      <c r="L398">
        <v>7036</v>
      </c>
      <c r="M398" t="s">
        <v>744</v>
      </c>
      <c r="N398" t="s">
        <v>51</v>
      </c>
      <c r="O398" t="s">
        <v>64</v>
      </c>
      <c r="P398" t="s">
        <v>745</v>
      </c>
      <c r="Q398" s="4">
        <v>116000</v>
      </c>
      <c r="R398">
        <v>7</v>
      </c>
      <c r="S398" s="4">
        <f>Table3[[#This Row],[Harga]]*Table3[[#This Row],[Quantity]]</f>
        <v>812000</v>
      </c>
      <c r="T398">
        <v>0</v>
      </c>
      <c r="U398" s="4">
        <f>Table3[[#This Row],[Discount]]*Table3[[#This Row],[Revenue]]</f>
        <v>0</v>
      </c>
      <c r="V398" s="4">
        <f>Table3[[#This Row],[Revenue]]-Table3[[#This Row],[Total Discount]]</f>
        <v>812000</v>
      </c>
      <c r="W398" s="6"/>
      <c r="X398" s="5"/>
    </row>
    <row r="399" spans="1:24" x14ac:dyDescent="0.35">
      <c r="A399">
        <v>398</v>
      </c>
      <c r="B399" t="s">
        <v>8943</v>
      </c>
      <c r="C399" s="8">
        <v>42541</v>
      </c>
      <c r="D399" s="6">
        <v>2016</v>
      </c>
      <c r="E399" s="8" t="s">
        <v>3497</v>
      </c>
      <c r="F399" s="7">
        <v>20</v>
      </c>
      <c r="G399" t="s">
        <v>3538</v>
      </c>
      <c r="H399" t="s">
        <v>3451</v>
      </c>
      <c r="I399" t="s">
        <v>4085</v>
      </c>
      <c r="J399" t="s">
        <v>3466</v>
      </c>
      <c r="K399" t="s">
        <v>3483</v>
      </c>
      <c r="L399">
        <v>93905</v>
      </c>
      <c r="M399" t="s">
        <v>746</v>
      </c>
      <c r="N399" t="s">
        <v>13</v>
      </c>
      <c r="O399" t="s">
        <v>37</v>
      </c>
      <c r="P399" t="s">
        <v>747</v>
      </c>
      <c r="Q399" s="4">
        <v>6000</v>
      </c>
      <c r="R399">
        <v>2</v>
      </c>
      <c r="S399" s="4">
        <f>Table3[[#This Row],[Harga]]*Table3[[#This Row],[Quantity]]</f>
        <v>12000</v>
      </c>
      <c r="T399">
        <v>0</v>
      </c>
      <c r="U399" s="4">
        <f>Table3[[#This Row],[Discount]]*Table3[[#This Row],[Revenue]]</f>
        <v>0</v>
      </c>
      <c r="V399" s="4">
        <f>Table3[[#This Row],[Revenue]]-Table3[[#This Row],[Total Discount]]</f>
        <v>12000</v>
      </c>
      <c r="W399" s="6"/>
      <c r="X399" s="5"/>
    </row>
    <row r="400" spans="1:24" x14ac:dyDescent="0.35">
      <c r="A400">
        <v>399</v>
      </c>
      <c r="B400" t="s">
        <v>8942</v>
      </c>
      <c r="C400" s="8">
        <v>42518</v>
      </c>
      <c r="D400" s="6">
        <v>2016</v>
      </c>
      <c r="E400" s="8" t="s">
        <v>3453</v>
      </c>
      <c r="F400" s="7">
        <v>28</v>
      </c>
      <c r="G400" t="s">
        <v>3457</v>
      </c>
      <c r="H400" t="s">
        <v>3451</v>
      </c>
      <c r="I400" t="s">
        <v>5647</v>
      </c>
      <c r="J400" t="s">
        <v>3449</v>
      </c>
      <c r="K400" t="s">
        <v>3628</v>
      </c>
      <c r="L400">
        <v>39212</v>
      </c>
      <c r="M400" t="s">
        <v>303</v>
      </c>
      <c r="N400" t="s">
        <v>13</v>
      </c>
      <c r="O400" t="s">
        <v>37</v>
      </c>
      <c r="P400" t="s">
        <v>304</v>
      </c>
      <c r="Q400" s="4">
        <v>100000</v>
      </c>
      <c r="R400">
        <v>6</v>
      </c>
      <c r="S400" s="4">
        <f>Table3[[#This Row],[Harga]]*Table3[[#This Row],[Quantity]]</f>
        <v>600000</v>
      </c>
      <c r="T400">
        <v>0</v>
      </c>
      <c r="U400" s="4">
        <f>Table3[[#This Row],[Discount]]*Table3[[#This Row],[Revenue]]</f>
        <v>0</v>
      </c>
      <c r="V400" s="4">
        <f>Table3[[#This Row],[Revenue]]-Table3[[#This Row],[Total Discount]]</f>
        <v>600000</v>
      </c>
      <c r="W400" s="6"/>
      <c r="X400" s="5"/>
    </row>
    <row r="401" spans="1:24" x14ac:dyDescent="0.35">
      <c r="A401">
        <v>400</v>
      </c>
      <c r="B401" t="s">
        <v>8941</v>
      </c>
      <c r="C401" s="8">
        <v>42419</v>
      </c>
      <c r="D401" s="6">
        <v>2016</v>
      </c>
      <c r="E401" s="8" t="s">
        <v>3458</v>
      </c>
      <c r="F401" s="7">
        <v>19</v>
      </c>
      <c r="G401" t="s">
        <v>3538</v>
      </c>
      <c r="H401" t="s">
        <v>3462</v>
      </c>
      <c r="I401" t="s">
        <v>5419</v>
      </c>
      <c r="J401" t="s">
        <v>3449</v>
      </c>
      <c r="K401" t="s">
        <v>3460</v>
      </c>
      <c r="L401">
        <v>10035</v>
      </c>
      <c r="M401" t="s">
        <v>702</v>
      </c>
      <c r="N401" t="s">
        <v>9</v>
      </c>
      <c r="O401" t="s">
        <v>20</v>
      </c>
      <c r="P401" t="s">
        <v>703</v>
      </c>
      <c r="Q401" s="4">
        <v>23000</v>
      </c>
      <c r="R401">
        <v>2</v>
      </c>
      <c r="S401" s="4">
        <f>Table3[[#This Row],[Harga]]*Table3[[#This Row],[Quantity]]</f>
        <v>46000</v>
      </c>
      <c r="T401">
        <v>0</v>
      </c>
      <c r="U401" s="4">
        <f>Table3[[#This Row],[Discount]]*Table3[[#This Row],[Revenue]]</f>
        <v>0</v>
      </c>
      <c r="V401" s="4">
        <f>Table3[[#This Row],[Revenue]]-Table3[[#This Row],[Total Discount]]</f>
        <v>46000</v>
      </c>
      <c r="W401" s="6"/>
      <c r="X401" s="5"/>
    </row>
    <row r="402" spans="1:24" x14ac:dyDescent="0.35">
      <c r="A402">
        <v>401</v>
      </c>
      <c r="B402" t="s">
        <v>8940</v>
      </c>
      <c r="C402" s="8">
        <v>41854</v>
      </c>
      <c r="D402" s="6">
        <v>2014</v>
      </c>
      <c r="E402" s="8" t="s">
        <v>3481</v>
      </c>
      <c r="F402" s="7">
        <v>3</v>
      </c>
      <c r="G402" t="s">
        <v>3452</v>
      </c>
      <c r="H402" t="s">
        <v>3462</v>
      </c>
      <c r="I402" t="s">
        <v>4367</v>
      </c>
      <c r="J402" t="s">
        <v>3449</v>
      </c>
      <c r="K402" t="s">
        <v>3477</v>
      </c>
      <c r="L402">
        <v>10035</v>
      </c>
      <c r="M402" t="s">
        <v>748</v>
      </c>
      <c r="N402" t="s">
        <v>13</v>
      </c>
      <c r="O402" t="s">
        <v>23</v>
      </c>
      <c r="P402" t="s">
        <v>749</v>
      </c>
      <c r="Q402" s="4">
        <v>40000</v>
      </c>
      <c r="R402">
        <v>2</v>
      </c>
      <c r="S402" s="4">
        <f>Table3[[#This Row],[Harga]]*Table3[[#This Row],[Quantity]]</f>
        <v>80000</v>
      </c>
      <c r="T402">
        <v>0</v>
      </c>
      <c r="U402" s="4">
        <f>Table3[[#This Row],[Discount]]*Table3[[#This Row],[Revenue]]</f>
        <v>0</v>
      </c>
      <c r="V402" s="4">
        <f>Table3[[#This Row],[Revenue]]-Table3[[#This Row],[Total Discount]]</f>
        <v>80000</v>
      </c>
      <c r="W402" s="6"/>
      <c r="X402" s="5"/>
    </row>
    <row r="403" spans="1:24" x14ac:dyDescent="0.35">
      <c r="A403">
        <v>402</v>
      </c>
      <c r="B403" t="s">
        <v>8939</v>
      </c>
      <c r="C403" s="8">
        <v>42835</v>
      </c>
      <c r="D403" s="6">
        <v>2017</v>
      </c>
      <c r="E403" s="8" t="s">
        <v>3529</v>
      </c>
      <c r="F403" s="7">
        <v>10</v>
      </c>
      <c r="G403" t="s">
        <v>3452</v>
      </c>
      <c r="H403" t="s">
        <v>3451</v>
      </c>
      <c r="I403" t="s">
        <v>4104</v>
      </c>
      <c r="J403" t="s">
        <v>3488</v>
      </c>
      <c r="K403" t="s">
        <v>3600</v>
      </c>
      <c r="L403">
        <v>8901</v>
      </c>
      <c r="M403" t="s">
        <v>243</v>
      </c>
      <c r="N403" t="s">
        <v>13</v>
      </c>
      <c r="O403" t="s">
        <v>23</v>
      </c>
      <c r="P403" t="s">
        <v>244</v>
      </c>
      <c r="Q403" s="4">
        <v>8000</v>
      </c>
      <c r="R403">
        <v>1</v>
      </c>
      <c r="S403" s="4">
        <f>Table3[[#This Row],[Harga]]*Table3[[#This Row],[Quantity]]</f>
        <v>8000</v>
      </c>
      <c r="T403">
        <v>0</v>
      </c>
      <c r="U403" s="4">
        <f>Table3[[#This Row],[Discount]]*Table3[[#This Row],[Revenue]]</f>
        <v>0</v>
      </c>
      <c r="V403" s="4">
        <f>Table3[[#This Row],[Revenue]]-Table3[[#This Row],[Total Discount]]</f>
        <v>8000</v>
      </c>
      <c r="W403" s="6"/>
      <c r="X403" s="5"/>
    </row>
    <row r="404" spans="1:24" x14ac:dyDescent="0.35">
      <c r="A404">
        <v>403</v>
      </c>
      <c r="B404" t="s">
        <v>8938</v>
      </c>
      <c r="C404" s="8">
        <v>41799</v>
      </c>
      <c r="D404" s="6">
        <v>2014</v>
      </c>
      <c r="E404" s="8" t="s">
        <v>3497</v>
      </c>
      <c r="F404" s="7">
        <v>9</v>
      </c>
      <c r="G404" t="s">
        <v>3452</v>
      </c>
      <c r="H404" t="s">
        <v>3451</v>
      </c>
      <c r="I404" t="s">
        <v>6159</v>
      </c>
      <c r="J404" t="s">
        <v>3449</v>
      </c>
      <c r="K404" t="s">
        <v>3494</v>
      </c>
      <c r="L404">
        <v>94122</v>
      </c>
      <c r="M404" t="s">
        <v>750</v>
      </c>
      <c r="N404" t="s">
        <v>13</v>
      </c>
      <c r="O404" t="s">
        <v>366</v>
      </c>
      <c r="P404" t="s">
        <v>751</v>
      </c>
      <c r="Q404" s="4">
        <v>8000</v>
      </c>
      <c r="R404">
        <v>2</v>
      </c>
      <c r="S404" s="4">
        <f>Table3[[#This Row],[Harga]]*Table3[[#This Row],[Quantity]]</f>
        <v>16000</v>
      </c>
      <c r="T404">
        <v>0</v>
      </c>
      <c r="U404" s="4">
        <f>Table3[[#This Row],[Discount]]*Table3[[#This Row],[Revenue]]</f>
        <v>0</v>
      </c>
      <c r="V404" s="4">
        <f>Table3[[#This Row],[Revenue]]-Table3[[#This Row],[Total Discount]]</f>
        <v>16000</v>
      </c>
      <c r="W404" s="6"/>
      <c r="X404" s="5"/>
    </row>
    <row r="405" spans="1:24" x14ac:dyDescent="0.35">
      <c r="A405">
        <v>404</v>
      </c>
      <c r="B405" t="s">
        <v>8937</v>
      </c>
      <c r="C405" s="8">
        <v>42374</v>
      </c>
      <c r="D405" s="6">
        <v>2016</v>
      </c>
      <c r="E405" s="8" t="s">
        <v>3463</v>
      </c>
      <c r="F405" s="7">
        <v>5</v>
      </c>
      <c r="G405" t="s">
        <v>3452</v>
      </c>
      <c r="H405" t="s">
        <v>3451</v>
      </c>
      <c r="I405" t="s">
        <v>5823</v>
      </c>
      <c r="J405" t="s">
        <v>3466</v>
      </c>
      <c r="K405" t="s">
        <v>3655</v>
      </c>
      <c r="L405">
        <v>32216</v>
      </c>
      <c r="M405" t="s">
        <v>752</v>
      </c>
      <c r="N405" t="s">
        <v>51</v>
      </c>
      <c r="O405" t="s">
        <v>64</v>
      </c>
      <c r="P405" t="s">
        <v>753</v>
      </c>
      <c r="Q405" s="4">
        <v>192000</v>
      </c>
      <c r="R405">
        <v>6</v>
      </c>
      <c r="S405" s="4">
        <f>Table3[[#This Row],[Harga]]*Table3[[#This Row],[Quantity]]</f>
        <v>1152000</v>
      </c>
      <c r="T405">
        <v>0.2</v>
      </c>
      <c r="U405" s="4">
        <f>Table3[[#This Row],[Discount]]*Table3[[#This Row],[Revenue]]</f>
        <v>230400</v>
      </c>
      <c r="V405" s="4">
        <f>Table3[[#This Row],[Revenue]]-Table3[[#This Row],[Total Discount]]</f>
        <v>921600</v>
      </c>
      <c r="W405" s="6"/>
      <c r="X405" s="5"/>
    </row>
    <row r="406" spans="1:24" x14ac:dyDescent="0.35">
      <c r="A406">
        <v>405</v>
      </c>
      <c r="B406" t="s">
        <v>8936</v>
      </c>
      <c r="C406" s="8">
        <v>41649</v>
      </c>
      <c r="D406" s="6">
        <v>2014</v>
      </c>
      <c r="E406" s="8" t="s">
        <v>3463</v>
      </c>
      <c r="F406" s="7">
        <v>10</v>
      </c>
      <c r="G406" t="s">
        <v>3485</v>
      </c>
      <c r="H406" t="s">
        <v>3462</v>
      </c>
      <c r="I406" t="s">
        <v>4370</v>
      </c>
      <c r="J406" t="s">
        <v>3466</v>
      </c>
      <c r="K406" t="s">
        <v>3448</v>
      </c>
      <c r="L406">
        <v>22153</v>
      </c>
      <c r="M406" t="s">
        <v>754</v>
      </c>
      <c r="N406" t="s">
        <v>13</v>
      </c>
      <c r="O406" t="s">
        <v>14</v>
      </c>
      <c r="P406" t="s">
        <v>755</v>
      </c>
      <c r="Q406" s="4">
        <v>3000</v>
      </c>
      <c r="R406">
        <v>1</v>
      </c>
      <c r="S406" s="4">
        <f>Table3[[#This Row],[Harga]]*Table3[[#This Row],[Quantity]]</f>
        <v>3000</v>
      </c>
      <c r="T406">
        <v>0</v>
      </c>
      <c r="U406" s="4">
        <f>Table3[[#This Row],[Discount]]*Table3[[#This Row],[Revenue]]</f>
        <v>0</v>
      </c>
      <c r="V406" s="4">
        <f>Table3[[#This Row],[Revenue]]-Table3[[#This Row],[Total Discount]]</f>
        <v>3000</v>
      </c>
      <c r="W406" s="6"/>
      <c r="X406" s="5"/>
    </row>
    <row r="407" spans="1:24" x14ac:dyDescent="0.35">
      <c r="A407">
        <v>406</v>
      </c>
      <c r="B407" t="s">
        <v>8935</v>
      </c>
      <c r="C407" s="8">
        <v>42642</v>
      </c>
      <c r="D407" s="6">
        <v>2016</v>
      </c>
      <c r="E407" s="8" t="s">
        <v>3472</v>
      </c>
      <c r="F407" s="7">
        <v>29</v>
      </c>
      <c r="G407" t="s">
        <v>3452</v>
      </c>
      <c r="H407" t="s">
        <v>3451</v>
      </c>
      <c r="I407" t="s">
        <v>5755</v>
      </c>
      <c r="J407" t="s">
        <v>3466</v>
      </c>
      <c r="K407" t="s">
        <v>3548</v>
      </c>
      <c r="L407">
        <v>19140</v>
      </c>
      <c r="M407" t="s">
        <v>756</v>
      </c>
      <c r="N407" t="s">
        <v>13</v>
      </c>
      <c r="O407" t="s">
        <v>14</v>
      </c>
      <c r="P407" t="s">
        <v>757</v>
      </c>
      <c r="Q407" s="4">
        <v>16000</v>
      </c>
      <c r="R407">
        <v>4</v>
      </c>
      <c r="S407" s="4">
        <f>Table3[[#This Row],[Harga]]*Table3[[#This Row],[Quantity]]</f>
        <v>64000</v>
      </c>
      <c r="T407">
        <v>0.2</v>
      </c>
      <c r="U407" s="4">
        <f>Table3[[#This Row],[Discount]]*Table3[[#This Row],[Revenue]]</f>
        <v>12800</v>
      </c>
      <c r="V407" s="4">
        <f>Table3[[#This Row],[Revenue]]-Table3[[#This Row],[Total Discount]]</f>
        <v>51200</v>
      </c>
      <c r="W407" s="6"/>
      <c r="X407" s="5"/>
    </row>
    <row r="408" spans="1:24" x14ac:dyDescent="0.35">
      <c r="A408">
        <v>407</v>
      </c>
      <c r="B408" t="s">
        <v>8934</v>
      </c>
      <c r="C408" s="8">
        <v>41735</v>
      </c>
      <c r="D408" s="6">
        <v>2014</v>
      </c>
      <c r="E408" s="8" t="s">
        <v>3529</v>
      </c>
      <c r="F408" s="7">
        <v>6</v>
      </c>
      <c r="G408" t="s">
        <v>3485</v>
      </c>
      <c r="H408" t="s">
        <v>3451</v>
      </c>
      <c r="I408" t="s">
        <v>8342</v>
      </c>
      <c r="J408" t="s">
        <v>3466</v>
      </c>
      <c r="K408" t="s">
        <v>3499</v>
      </c>
      <c r="L408">
        <v>17602</v>
      </c>
      <c r="M408" t="s">
        <v>758</v>
      </c>
      <c r="N408" t="s">
        <v>13</v>
      </c>
      <c r="O408" t="s">
        <v>26</v>
      </c>
      <c r="P408" t="s">
        <v>759</v>
      </c>
      <c r="Q408" s="4">
        <v>45000</v>
      </c>
      <c r="R408">
        <v>6</v>
      </c>
      <c r="S408" s="4">
        <f>Table3[[#This Row],[Harga]]*Table3[[#This Row],[Quantity]]</f>
        <v>270000</v>
      </c>
      <c r="T408">
        <v>0.7</v>
      </c>
      <c r="U408" s="4">
        <f>Table3[[#This Row],[Discount]]*Table3[[#This Row],[Revenue]]</f>
        <v>189000</v>
      </c>
      <c r="V408" s="4">
        <f>Table3[[#This Row],[Revenue]]-Table3[[#This Row],[Total Discount]]</f>
        <v>81000</v>
      </c>
      <c r="W408" s="6"/>
      <c r="X408" s="5"/>
    </row>
    <row r="409" spans="1:24" x14ac:dyDescent="0.35">
      <c r="A409">
        <v>408</v>
      </c>
      <c r="B409" t="s">
        <v>8933</v>
      </c>
      <c r="C409" s="8">
        <v>42616</v>
      </c>
      <c r="D409" s="6">
        <v>2016</v>
      </c>
      <c r="E409" s="8" t="s">
        <v>3472</v>
      </c>
      <c r="F409" s="7">
        <v>3</v>
      </c>
      <c r="G409" t="s">
        <v>3452</v>
      </c>
      <c r="H409" t="s">
        <v>3451</v>
      </c>
      <c r="I409" t="s">
        <v>8581</v>
      </c>
      <c r="J409" t="s">
        <v>3488</v>
      </c>
      <c r="K409" t="s">
        <v>3695</v>
      </c>
      <c r="L409">
        <v>19143</v>
      </c>
      <c r="M409" t="s">
        <v>760</v>
      </c>
      <c r="N409" t="s">
        <v>13</v>
      </c>
      <c r="O409" t="s">
        <v>26</v>
      </c>
      <c r="P409" t="s">
        <v>761</v>
      </c>
      <c r="Q409" s="4">
        <v>1142000</v>
      </c>
      <c r="R409">
        <v>5</v>
      </c>
      <c r="S409" s="4">
        <f>Table3[[#This Row],[Harga]]*Table3[[#This Row],[Quantity]]</f>
        <v>5710000</v>
      </c>
      <c r="T409">
        <v>0.7</v>
      </c>
      <c r="U409" s="4">
        <f>Table3[[#This Row],[Discount]]*Table3[[#This Row],[Revenue]]</f>
        <v>3996999.9999999995</v>
      </c>
      <c r="V409" s="4">
        <f>Table3[[#This Row],[Revenue]]-Table3[[#This Row],[Total Discount]]</f>
        <v>1713000.0000000005</v>
      </c>
      <c r="W409" s="6"/>
      <c r="X409" s="5"/>
    </row>
    <row r="410" spans="1:24" x14ac:dyDescent="0.35">
      <c r="A410">
        <v>409</v>
      </c>
      <c r="B410" t="s">
        <v>8932</v>
      </c>
      <c r="C410" s="8">
        <v>42296</v>
      </c>
      <c r="D410" s="6">
        <v>2015</v>
      </c>
      <c r="E410" s="8" t="s">
        <v>3517</v>
      </c>
      <c r="F410" s="7">
        <v>19</v>
      </c>
      <c r="G410" t="s">
        <v>3538</v>
      </c>
      <c r="H410" t="s">
        <v>3462</v>
      </c>
      <c r="I410" t="s">
        <v>4224</v>
      </c>
      <c r="J410" t="s">
        <v>3449</v>
      </c>
      <c r="K410" t="s">
        <v>3641</v>
      </c>
      <c r="L410">
        <v>3301</v>
      </c>
      <c r="M410" t="s">
        <v>762</v>
      </c>
      <c r="N410" t="s">
        <v>13</v>
      </c>
      <c r="O410" t="s">
        <v>23</v>
      </c>
      <c r="P410" t="s">
        <v>763</v>
      </c>
      <c r="Q410" s="4">
        <v>35000</v>
      </c>
      <c r="R410">
        <v>3</v>
      </c>
      <c r="S410" s="4">
        <f>Table3[[#This Row],[Harga]]*Table3[[#This Row],[Quantity]]</f>
        <v>105000</v>
      </c>
      <c r="T410">
        <v>0</v>
      </c>
      <c r="U410" s="4">
        <f>Table3[[#This Row],[Discount]]*Table3[[#This Row],[Revenue]]</f>
        <v>0</v>
      </c>
      <c r="V410" s="4">
        <f>Table3[[#This Row],[Revenue]]-Table3[[#This Row],[Total Discount]]</f>
        <v>105000</v>
      </c>
      <c r="W410" s="6"/>
      <c r="X410" s="5"/>
    </row>
    <row r="411" spans="1:24" x14ac:dyDescent="0.35">
      <c r="A411">
        <v>410</v>
      </c>
      <c r="B411" t="s">
        <v>8931</v>
      </c>
      <c r="C411" s="8">
        <v>41983</v>
      </c>
      <c r="D411" s="6">
        <v>2014</v>
      </c>
      <c r="E411" s="8" t="s">
        <v>3490</v>
      </c>
      <c r="F411" s="7">
        <v>10</v>
      </c>
      <c r="G411" t="s">
        <v>3452</v>
      </c>
      <c r="H411" t="s">
        <v>3451</v>
      </c>
      <c r="I411" t="s">
        <v>4147</v>
      </c>
      <c r="J411" t="s">
        <v>3449</v>
      </c>
      <c r="K411" t="s">
        <v>3494</v>
      </c>
      <c r="L411">
        <v>10009</v>
      </c>
      <c r="M411" t="s">
        <v>764</v>
      </c>
      <c r="N411" t="s">
        <v>13</v>
      </c>
      <c r="O411" t="s">
        <v>23</v>
      </c>
      <c r="P411" t="s">
        <v>765</v>
      </c>
      <c r="Q411" s="4">
        <v>12000</v>
      </c>
      <c r="R411">
        <v>2</v>
      </c>
      <c r="S411" s="4">
        <f>Table3[[#This Row],[Harga]]*Table3[[#This Row],[Quantity]]</f>
        <v>24000</v>
      </c>
      <c r="T411">
        <v>0</v>
      </c>
      <c r="U411" s="4">
        <f>Table3[[#This Row],[Discount]]*Table3[[#This Row],[Revenue]]</f>
        <v>0</v>
      </c>
      <c r="V411" s="4">
        <f>Table3[[#This Row],[Revenue]]-Table3[[#This Row],[Total Discount]]</f>
        <v>24000</v>
      </c>
      <c r="W411" s="6"/>
      <c r="X411" s="5"/>
    </row>
    <row r="412" spans="1:24" x14ac:dyDescent="0.35">
      <c r="A412">
        <v>411</v>
      </c>
      <c r="B412" t="s">
        <v>8930</v>
      </c>
      <c r="C412" s="8">
        <v>42972</v>
      </c>
      <c r="D412" s="6">
        <v>2017</v>
      </c>
      <c r="E412" s="8" t="s">
        <v>3481</v>
      </c>
      <c r="F412" s="7">
        <v>25</v>
      </c>
      <c r="G412" t="s">
        <v>3452</v>
      </c>
      <c r="H412" t="s">
        <v>3451</v>
      </c>
      <c r="I412" t="s">
        <v>4205</v>
      </c>
      <c r="J412" t="s">
        <v>3449</v>
      </c>
      <c r="K412" t="s">
        <v>3682</v>
      </c>
      <c r="L412">
        <v>28205</v>
      </c>
      <c r="M412" t="s">
        <v>766</v>
      </c>
      <c r="N412" t="s">
        <v>13</v>
      </c>
      <c r="O412" t="s">
        <v>23</v>
      </c>
      <c r="P412" t="s">
        <v>767</v>
      </c>
      <c r="Q412" s="4">
        <v>193000</v>
      </c>
      <c r="R412">
        <v>5</v>
      </c>
      <c r="S412" s="4">
        <f>Table3[[#This Row],[Harga]]*Table3[[#This Row],[Quantity]]</f>
        <v>965000</v>
      </c>
      <c r="T412">
        <v>0.2</v>
      </c>
      <c r="U412" s="4">
        <f>Table3[[#This Row],[Discount]]*Table3[[#This Row],[Revenue]]</f>
        <v>193000</v>
      </c>
      <c r="V412" s="4">
        <f>Table3[[#This Row],[Revenue]]-Table3[[#This Row],[Total Discount]]</f>
        <v>772000</v>
      </c>
      <c r="W412" s="6"/>
      <c r="X412" s="5"/>
    </row>
    <row r="413" spans="1:24" x14ac:dyDescent="0.35">
      <c r="A413">
        <v>412</v>
      </c>
      <c r="B413" t="s">
        <v>8929</v>
      </c>
      <c r="C413" s="8">
        <v>42386</v>
      </c>
      <c r="D413" s="6">
        <v>2016</v>
      </c>
      <c r="E413" s="8" t="s">
        <v>3463</v>
      </c>
      <c r="F413" s="7">
        <v>17</v>
      </c>
      <c r="G413" t="s">
        <v>3538</v>
      </c>
      <c r="H413" t="s">
        <v>3451</v>
      </c>
      <c r="I413" t="s">
        <v>4035</v>
      </c>
      <c r="J413" t="s">
        <v>3488</v>
      </c>
      <c r="K413" t="s">
        <v>3455</v>
      </c>
      <c r="L413">
        <v>3301</v>
      </c>
      <c r="M413" t="s">
        <v>768</v>
      </c>
      <c r="N413" t="s">
        <v>9</v>
      </c>
      <c r="O413" t="s">
        <v>20</v>
      </c>
      <c r="P413" t="s">
        <v>769</v>
      </c>
      <c r="Q413" s="4">
        <v>323000</v>
      </c>
      <c r="R413">
        <v>3</v>
      </c>
      <c r="S413" s="4">
        <f>Table3[[#This Row],[Harga]]*Table3[[#This Row],[Quantity]]</f>
        <v>969000</v>
      </c>
      <c r="T413">
        <v>0</v>
      </c>
      <c r="U413" s="4">
        <f>Table3[[#This Row],[Discount]]*Table3[[#This Row],[Revenue]]</f>
        <v>0</v>
      </c>
      <c r="V413" s="4">
        <f>Table3[[#This Row],[Revenue]]-Table3[[#This Row],[Total Discount]]</f>
        <v>969000</v>
      </c>
      <c r="W413" s="6"/>
      <c r="X413" s="5"/>
    </row>
    <row r="414" spans="1:24" x14ac:dyDescent="0.35">
      <c r="A414">
        <v>413</v>
      </c>
      <c r="B414" t="s">
        <v>8928</v>
      </c>
      <c r="C414" s="8">
        <v>41899</v>
      </c>
      <c r="D414" s="6">
        <v>2014</v>
      </c>
      <c r="E414" s="8" t="s">
        <v>3472</v>
      </c>
      <c r="F414" s="7">
        <v>17</v>
      </c>
      <c r="G414" t="s">
        <v>3538</v>
      </c>
      <c r="H414" t="s">
        <v>3462</v>
      </c>
      <c r="I414" t="s">
        <v>4610</v>
      </c>
      <c r="J414" t="s">
        <v>3488</v>
      </c>
      <c r="K414" t="s">
        <v>3509</v>
      </c>
      <c r="L414">
        <v>19120</v>
      </c>
      <c r="M414" t="s">
        <v>770</v>
      </c>
      <c r="N414" t="s">
        <v>13</v>
      </c>
      <c r="O414" t="s">
        <v>26</v>
      </c>
      <c r="P414" t="s">
        <v>771</v>
      </c>
      <c r="Q414" s="4">
        <v>6000</v>
      </c>
      <c r="R414">
        <v>4</v>
      </c>
      <c r="S414" s="4">
        <f>Table3[[#This Row],[Harga]]*Table3[[#This Row],[Quantity]]</f>
        <v>24000</v>
      </c>
      <c r="T414">
        <v>0.7</v>
      </c>
      <c r="U414" s="4">
        <f>Table3[[#This Row],[Discount]]*Table3[[#This Row],[Revenue]]</f>
        <v>16800</v>
      </c>
      <c r="V414" s="4">
        <f>Table3[[#This Row],[Revenue]]-Table3[[#This Row],[Total Discount]]</f>
        <v>7200</v>
      </c>
      <c r="W414" s="6"/>
      <c r="X414" s="5"/>
    </row>
    <row r="415" spans="1:24" x14ac:dyDescent="0.35">
      <c r="A415">
        <v>414</v>
      </c>
      <c r="B415" t="s">
        <v>8927</v>
      </c>
      <c r="C415" s="8">
        <v>43069</v>
      </c>
      <c r="D415" s="6">
        <v>2017</v>
      </c>
      <c r="E415" s="8" t="s">
        <v>3468</v>
      </c>
      <c r="F415" s="7">
        <v>30</v>
      </c>
      <c r="G415" t="s">
        <v>3457</v>
      </c>
      <c r="H415" t="s">
        <v>3462</v>
      </c>
      <c r="I415" t="s">
        <v>3829</v>
      </c>
      <c r="J415" t="s">
        <v>3488</v>
      </c>
      <c r="K415" t="s">
        <v>3494</v>
      </c>
      <c r="L415">
        <v>10024</v>
      </c>
      <c r="M415" t="s">
        <v>772</v>
      </c>
      <c r="N415" t="s">
        <v>13</v>
      </c>
      <c r="O415" t="s">
        <v>26</v>
      </c>
      <c r="P415" t="s">
        <v>773</v>
      </c>
      <c r="Q415" s="4">
        <v>69000</v>
      </c>
      <c r="R415">
        <v>3</v>
      </c>
      <c r="S415" s="4">
        <f>Table3[[#This Row],[Harga]]*Table3[[#This Row],[Quantity]]</f>
        <v>207000</v>
      </c>
      <c r="T415">
        <v>0.2</v>
      </c>
      <c r="U415" s="4">
        <f>Table3[[#This Row],[Discount]]*Table3[[#This Row],[Revenue]]</f>
        <v>41400</v>
      </c>
      <c r="V415" s="4">
        <f>Table3[[#This Row],[Revenue]]-Table3[[#This Row],[Total Discount]]</f>
        <v>165600</v>
      </c>
      <c r="W415" s="6"/>
      <c r="X415" s="5"/>
    </row>
    <row r="416" spans="1:24" x14ac:dyDescent="0.35">
      <c r="A416">
        <v>415</v>
      </c>
      <c r="B416" t="s">
        <v>8926</v>
      </c>
      <c r="C416" s="8">
        <v>42286</v>
      </c>
      <c r="D416" s="6">
        <v>2015</v>
      </c>
      <c r="E416" s="8" t="s">
        <v>3517</v>
      </c>
      <c r="F416" s="7">
        <v>9</v>
      </c>
      <c r="G416" t="s">
        <v>3457</v>
      </c>
      <c r="H416" t="s">
        <v>3501</v>
      </c>
      <c r="I416" t="s">
        <v>4151</v>
      </c>
      <c r="J416" t="s">
        <v>3449</v>
      </c>
      <c r="K416" t="s">
        <v>3568</v>
      </c>
      <c r="L416">
        <v>22153</v>
      </c>
      <c r="M416" t="s">
        <v>774</v>
      </c>
      <c r="N416" t="s">
        <v>13</v>
      </c>
      <c r="O416" t="s">
        <v>32</v>
      </c>
      <c r="P416" t="s">
        <v>775</v>
      </c>
      <c r="Q416" s="4">
        <v>31000</v>
      </c>
      <c r="R416">
        <v>2</v>
      </c>
      <c r="S416" s="4">
        <f>Table3[[#This Row],[Harga]]*Table3[[#This Row],[Quantity]]</f>
        <v>62000</v>
      </c>
      <c r="T416">
        <v>0</v>
      </c>
      <c r="U416" s="4">
        <f>Table3[[#This Row],[Discount]]*Table3[[#This Row],[Revenue]]</f>
        <v>0</v>
      </c>
      <c r="V416" s="4">
        <f>Table3[[#This Row],[Revenue]]-Table3[[#This Row],[Total Discount]]</f>
        <v>62000</v>
      </c>
      <c r="W416" s="6"/>
      <c r="X416" s="5"/>
    </row>
    <row r="417" spans="1:24" x14ac:dyDescent="0.35">
      <c r="A417">
        <v>416</v>
      </c>
      <c r="B417" t="s">
        <v>8925</v>
      </c>
      <c r="C417" s="8">
        <v>43092</v>
      </c>
      <c r="D417" s="6">
        <v>2017</v>
      </c>
      <c r="E417" s="8" t="s">
        <v>3490</v>
      </c>
      <c r="F417" s="7">
        <v>23</v>
      </c>
      <c r="G417" t="s">
        <v>3457</v>
      </c>
      <c r="H417" t="s">
        <v>3451</v>
      </c>
      <c r="I417" t="s">
        <v>4497</v>
      </c>
      <c r="J417" t="s">
        <v>3449</v>
      </c>
      <c r="K417" t="s">
        <v>3487</v>
      </c>
      <c r="L417">
        <v>94109</v>
      </c>
      <c r="M417" t="s">
        <v>776</v>
      </c>
      <c r="N417" t="s">
        <v>13</v>
      </c>
      <c r="O417" t="s">
        <v>37</v>
      </c>
      <c r="P417" t="s">
        <v>777</v>
      </c>
      <c r="Q417" s="4">
        <v>14000</v>
      </c>
      <c r="R417">
        <v>4</v>
      </c>
      <c r="S417" s="4">
        <f>Table3[[#This Row],[Harga]]*Table3[[#This Row],[Quantity]]</f>
        <v>56000</v>
      </c>
      <c r="T417">
        <v>0</v>
      </c>
      <c r="U417" s="4">
        <f>Table3[[#This Row],[Discount]]*Table3[[#This Row],[Revenue]]</f>
        <v>0</v>
      </c>
      <c r="V417" s="4">
        <f>Table3[[#This Row],[Revenue]]-Table3[[#This Row],[Total Discount]]</f>
        <v>56000</v>
      </c>
      <c r="W417" s="6"/>
      <c r="X417" s="5"/>
    </row>
    <row r="418" spans="1:24" x14ac:dyDescent="0.35">
      <c r="A418">
        <v>417</v>
      </c>
      <c r="B418" t="s">
        <v>8924</v>
      </c>
      <c r="C418" s="8">
        <v>42665</v>
      </c>
      <c r="D418" s="6">
        <v>2016</v>
      </c>
      <c r="E418" s="8" t="s">
        <v>3517</v>
      </c>
      <c r="F418" s="7">
        <v>22</v>
      </c>
      <c r="G418" t="s">
        <v>3457</v>
      </c>
      <c r="H418" t="s">
        <v>3462</v>
      </c>
      <c r="I418" t="s">
        <v>4720</v>
      </c>
      <c r="J418" t="s">
        <v>3488</v>
      </c>
      <c r="K418" t="s">
        <v>3465</v>
      </c>
      <c r="L418">
        <v>48227</v>
      </c>
      <c r="M418" t="s">
        <v>571</v>
      </c>
      <c r="N418" t="s">
        <v>9</v>
      </c>
      <c r="O418" t="s">
        <v>20</v>
      </c>
      <c r="P418" t="s">
        <v>572</v>
      </c>
      <c r="Q418" s="4">
        <v>19000</v>
      </c>
      <c r="R418">
        <v>5</v>
      </c>
      <c r="S418" s="4">
        <f>Table3[[#This Row],[Harga]]*Table3[[#This Row],[Quantity]]</f>
        <v>95000</v>
      </c>
      <c r="T418">
        <v>0</v>
      </c>
      <c r="U418" s="4">
        <f>Table3[[#This Row],[Discount]]*Table3[[#This Row],[Revenue]]</f>
        <v>0</v>
      </c>
      <c r="V418" s="4">
        <f>Table3[[#This Row],[Revenue]]-Table3[[#This Row],[Total Discount]]</f>
        <v>95000</v>
      </c>
      <c r="W418" s="6"/>
      <c r="X418" s="5"/>
    </row>
    <row r="419" spans="1:24" x14ac:dyDescent="0.35">
      <c r="A419">
        <v>418</v>
      </c>
      <c r="B419" t="s">
        <v>8923</v>
      </c>
      <c r="C419" s="8">
        <v>41758</v>
      </c>
      <c r="D419" s="6">
        <v>2014</v>
      </c>
      <c r="E419" s="8" t="s">
        <v>3529</v>
      </c>
      <c r="F419" s="7">
        <v>29</v>
      </c>
      <c r="G419" t="s">
        <v>3485</v>
      </c>
      <c r="H419" t="s">
        <v>3451</v>
      </c>
      <c r="I419" t="s">
        <v>3603</v>
      </c>
      <c r="J419" t="s">
        <v>3449</v>
      </c>
      <c r="K419" t="s">
        <v>3641</v>
      </c>
      <c r="L419">
        <v>14609</v>
      </c>
      <c r="M419" t="s">
        <v>778</v>
      </c>
      <c r="N419" t="s">
        <v>9</v>
      </c>
      <c r="O419" t="s">
        <v>20</v>
      </c>
      <c r="P419" t="s">
        <v>779</v>
      </c>
      <c r="Q419" s="4">
        <v>18000</v>
      </c>
      <c r="R419">
        <v>2</v>
      </c>
      <c r="S419" s="4">
        <f>Table3[[#This Row],[Harga]]*Table3[[#This Row],[Quantity]]</f>
        <v>36000</v>
      </c>
      <c r="T419">
        <v>0</v>
      </c>
      <c r="U419" s="4">
        <f>Table3[[#This Row],[Discount]]*Table3[[#This Row],[Revenue]]</f>
        <v>0</v>
      </c>
      <c r="V419" s="4">
        <f>Table3[[#This Row],[Revenue]]-Table3[[#This Row],[Total Discount]]</f>
        <v>36000</v>
      </c>
      <c r="W419" s="6"/>
      <c r="X419" s="5"/>
    </row>
    <row r="420" spans="1:24" x14ac:dyDescent="0.35">
      <c r="A420">
        <v>419</v>
      </c>
      <c r="B420" t="s">
        <v>8922</v>
      </c>
      <c r="C420" s="8">
        <v>42119</v>
      </c>
      <c r="D420" s="6">
        <v>2015</v>
      </c>
      <c r="E420" s="8" t="s">
        <v>3529</v>
      </c>
      <c r="F420" s="7">
        <v>25</v>
      </c>
      <c r="G420" t="s">
        <v>3452</v>
      </c>
      <c r="H420" t="s">
        <v>3451</v>
      </c>
      <c r="I420" t="s">
        <v>5582</v>
      </c>
      <c r="J420" t="s">
        <v>3466</v>
      </c>
      <c r="K420" t="s">
        <v>3909</v>
      </c>
      <c r="L420">
        <v>90045</v>
      </c>
      <c r="M420" t="s">
        <v>780</v>
      </c>
      <c r="N420" t="s">
        <v>13</v>
      </c>
      <c r="O420" t="s">
        <v>26</v>
      </c>
      <c r="P420" t="s">
        <v>781</v>
      </c>
      <c r="Q420" s="4">
        <v>14000</v>
      </c>
      <c r="R420">
        <v>3</v>
      </c>
      <c r="S420" s="4">
        <f>Table3[[#This Row],[Harga]]*Table3[[#This Row],[Quantity]]</f>
        <v>42000</v>
      </c>
      <c r="T420">
        <v>0.2</v>
      </c>
      <c r="U420" s="4">
        <f>Table3[[#This Row],[Discount]]*Table3[[#This Row],[Revenue]]</f>
        <v>8400</v>
      </c>
      <c r="V420" s="4">
        <f>Table3[[#This Row],[Revenue]]-Table3[[#This Row],[Total Discount]]</f>
        <v>33600</v>
      </c>
      <c r="W420" s="6"/>
      <c r="X420" s="5"/>
    </row>
    <row r="421" spans="1:24" x14ac:dyDescent="0.35">
      <c r="A421">
        <v>420</v>
      </c>
      <c r="B421" t="s">
        <v>8921</v>
      </c>
      <c r="C421" s="8">
        <v>42912</v>
      </c>
      <c r="D421" s="6">
        <v>2017</v>
      </c>
      <c r="E421" s="8" t="s">
        <v>3497</v>
      </c>
      <c r="F421" s="7">
        <v>26</v>
      </c>
      <c r="G421" t="s">
        <v>3485</v>
      </c>
      <c r="H421" t="s">
        <v>3451</v>
      </c>
      <c r="I421" t="s">
        <v>4689</v>
      </c>
      <c r="J421" t="s">
        <v>3449</v>
      </c>
      <c r="K421" t="s">
        <v>3909</v>
      </c>
      <c r="L421">
        <v>92105</v>
      </c>
      <c r="M421" t="s">
        <v>782</v>
      </c>
      <c r="N421" t="s">
        <v>13</v>
      </c>
      <c r="O421" t="s">
        <v>32</v>
      </c>
      <c r="P421" t="s">
        <v>783</v>
      </c>
      <c r="Q421" s="4">
        <v>84000</v>
      </c>
      <c r="R421">
        <v>12</v>
      </c>
      <c r="S421" s="4">
        <f>Table3[[#This Row],[Harga]]*Table3[[#This Row],[Quantity]]</f>
        <v>1008000</v>
      </c>
      <c r="T421">
        <v>0</v>
      </c>
      <c r="U421" s="4">
        <f>Table3[[#This Row],[Discount]]*Table3[[#This Row],[Revenue]]</f>
        <v>0</v>
      </c>
      <c r="V421" s="4">
        <f>Table3[[#This Row],[Revenue]]-Table3[[#This Row],[Total Discount]]</f>
        <v>1008000</v>
      </c>
      <c r="W421" s="6"/>
      <c r="X421" s="5"/>
    </row>
    <row r="422" spans="1:24" x14ac:dyDescent="0.35">
      <c r="A422">
        <v>421</v>
      </c>
      <c r="B422" t="s">
        <v>8920</v>
      </c>
      <c r="C422" s="8">
        <v>43022</v>
      </c>
      <c r="D422" s="6">
        <v>2017</v>
      </c>
      <c r="E422" s="8" t="s">
        <v>3517</v>
      </c>
      <c r="F422" s="7">
        <v>14</v>
      </c>
      <c r="G422" t="s">
        <v>3452</v>
      </c>
      <c r="H422" t="s">
        <v>3451</v>
      </c>
      <c r="I422" t="s">
        <v>8842</v>
      </c>
      <c r="J422" t="s">
        <v>3488</v>
      </c>
      <c r="K422" t="s">
        <v>3460</v>
      </c>
      <c r="L422">
        <v>21044</v>
      </c>
      <c r="M422" t="s">
        <v>784</v>
      </c>
      <c r="N422" t="s">
        <v>13</v>
      </c>
      <c r="O422" t="s">
        <v>26</v>
      </c>
      <c r="P422" t="s">
        <v>785</v>
      </c>
      <c r="Q422" s="4">
        <v>38000</v>
      </c>
      <c r="R422">
        <v>7</v>
      </c>
      <c r="S422" s="4">
        <f>Table3[[#This Row],[Harga]]*Table3[[#This Row],[Quantity]]</f>
        <v>266000</v>
      </c>
      <c r="T422">
        <v>0</v>
      </c>
      <c r="U422" s="4">
        <f>Table3[[#This Row],[Discount]]*Table3[[#This Row],[Revenue]]</f>
        <v>0</v>
      </c>
      <c r="V422" s="4">
        <f>Table3[[#This Row],[Revenue]]-Table3[[#This Row],[Total Discount]]</f>
        <v>266000</v>
      </c>
      <c r="W422" s="6"/>
      <c r="X422" s="5"/>
    </row>
    <row r="423" spans="1:24" x14ac:dyDescent="0.35">
      <c r="A423">
        <v>422</v>
      </c>
      <c r="B423" t="s">
        <v>8919</v>
      </c>
      <c r="C423" s="8">
        <v>41982</v>
      </c>
      <c r="D423" s="6">
        <v>2014</v>
      </c>
      <c r="E423" s="8" t="s">
        <v>3490</v>
      </c>
      <c r="F423" s="7">
        <v>9</v>
      </c>
      <c r="G423" t="s">
        <v>3485</v>
      </c>
      <c r="H423" t="s">
        <v>3451</v>
      </c>
      <c r="I423" t="s">
        <v>4557</v>
      </c>
      <c r="J423" t="s">
        <v>3466</v>
      </c>
      <c r="K423" t="s">
        <v>3628</v>
      </c>
      <c r="L423">
        <v>94122</v>
      </c>
      <c r="M423" t="s">
        <v>384</v>
      </c>
      <c r="N423" t="s">
        <v>13</v>
      </c>
      <c r="O423" t="s">
        <v>23</v>
      </c>
      <c r="P423" t="s">
        <v>385</v>
      </c>
      <c r="Q423" s="4">
        <v>6000</v>
      </c>
      <c r="R423">
        <v>6</v>
      </c>
      <c r="S423" s="4">
        <f>Table3[[#This Row],[Harga]]*Table3[[#This Row],[Quantity]]</f>
        <v>36000</v>
      </c>
      <c r="T423">
        <v>0</v>
      </c>
      <c r="U423" s="4">
        <f>Table3[[#This Row],[Discount]]*Table3[[#This Row],[Revenue]]</f>
        <v>0</v>
      </c>
      <c r="V423" s="4">
        <f>Table3[[#This Row],[Revenue]]-Table3[[#This Row],[Total Discount]]</f>
        <v>36000</v>
      </c>
      <c r="W423" s="6"/>
      <c r="X423" s="5"/>
    </row>
    <row r="424" spans="1:24" x14ac:dyDescent="0.35">
      <c r="A424">
        <v>423</v>
      </c>
      <c r="B424" t="s">
        <v>8918</v>
      </c>
      <c r="C424" s="8">
        <v>42906</v>
      </c>
      <c r="D424" s="6">
        <v>2017</v>
      </c>
      <c r="E424" s="8" t="s">
        <v>3497</v>
      </c>
      <c r="F424" s="7">
        <v>20</v>
      </c>
      <c r="G424" t="s">
        <v>3457</v>
      </c>
      <c r="H424" t="s">
        <v>3501</v>
      </c>
      <c r="I424" t="s">
        <v>6224</v>
      </c>
      <c r="J424" t="s">
        <v>3449</v>
      </c>
      <c r="K424" t="s">
        <v>3474</v>
      </c>
      <c r="L424">
        <v>10801</v>
      </c>
      <c r="M424" t="s">
        <v>786</v>
      </c>
      <c r="N424" t="s">
        <v>51</v>
      </c>
      <c r="O424" t="s">
        <v>64</v>
      </c>
      <c r="P424" t="s">
        <v>787</v>
      </c>
      <c r="Q424" s="4">
        <v>150000</v>
      </c>
      <c r="R424">
        <v>5</v>
      </c>
      <c r="S424" s="4">
        <f>Table3[[#This Row],[Harga]]*Table3[[#This Row],[Quantity]]</f>
        <v>750000</v>
      </c>
      <c r="T424">
        <v>0</v>
      </c>
      <c r="U424" s="4">
        <f>Table3[[#This Row],[Discount]]*Table3[[#This Row],[Revenue]]</f>
        <v>0</v>
      </c>
      <c r="V424" s="4">
        <f>Table3[[#This Row],[Revenue]]-Table3[[#This Row],[Total Discount]]</f>
        <v>750000</v>
      </c>
      <c r="W424" s="6"/>
      <c r="X424" s="5"/>
    </row>
    <row r="425" spans="1:24" x14ac:dyDescent="0.35">
      <c r="A425">
        <v>424</v>
      </c>
      <c r="B425" t="s">
        <v>8917</v>
      </c>
      <c r="C425" s="8">
        <v>42912</v>
      </c>
      <c r="D425" s="6">
        <v>2017</v>
      </c>
      <c r="E425" s="8" t="s">
        <v>3497</v>
      </c>
      <c r="F425" s="7">
        <v>26</v>
      </c>
      <c r="G425" t="s">
        <v>3452</v>
      </c>
      <c r="H425" t="s">
        <v>3451</v>
      </c>
      <c r="I425" t="s">
        <v>7012</v>
      </c>
      <c r="J425" t="s">
        <v>3488</v>
      </c>
      <c r="K425" t="s">
        <v>3465</v>
      </c>
      <c r="L425">
        <v>48227</v>
      </c>
      <c r="M425" t="s">
        <v>788</v>
      </c>
      <c r="N425" t="s">
        <v>13</v>
      </c>
      <c r="O425" t="s">
        <v>23</v>
      </c>
      <c r="P425" t="s">
        <v>789</v>
      </c>
      <c r="Q425" s="4">
        <v>5000</v>
      </c>
      <c r="R425">
        <v>1</v>
      </c>
      <c r="S425" s="4">
        <f>Table3[[#This Row],[Harga]]*Table3[[#This Row],[Quantity]]</f>
        <v>5000</v>
      </c>
      <c r="T425">
        <v>0</v>
      </c>
      <c r="U425" s="4">
        <f>Table3[[#This Row],[Discount]]*Table3[[#This Row],[Revenue]]</f>
        <v>0</v>
      </c>
      <c r="V425" s="4">
        <f>Table3[[#This Row],[Revenue]]-Table3[[#This Row],[Total Discount]]</f>
        <v>5000</v>
      </c>
      <c r="W425" s="6"/>
      <c r="X425" s="5"/>
    </row>
    <row r="426" spans="1:24" x14ac:dyDescent="0.35">
      <c r="A426">
        <v>425</v>
      </c>
      <c r="B426" t="s">
        <v>8916</v>
      </c>
      <c r="C426" s="8">
        <v>42684</v>
      </c>
      <c r="D426" s="6">
        <v>2016</v>
      </c>
      <c r="E426" s="8" t="s">
        <v>3468</v>
      </c>
      <c r="F426" s="7">
        <v>10</v>
      </c>
      <c r="G426" t="s">
        <v>3452</v>
      </c>
      <c r="H426" t="s">
        <v>3451</v>
      </c>
      <c r="I426" t="s">
        <v>6220</v>
      </c>
      <c r="J426" t="s">
        <v>3466</v>
      </c>
      <c r="K426" t="s">
        <v>3556</v>
      </c>
      <c r="L426">
        <v>94122</v>
      </c>
      <c r="M426" t="s">
        <v>790</v>
      </c>
      <c r="N426" t="s">
        <v>13</v>
      </c>
      <c r="O426" t="s">
        <v>32</v>
      </c>
      <c r="P426" t="s">
        <v>791</v>
      </c>
      <c r="Q426" s="4">
        <v>156000</v>
      </c>
      <c r="R426">
        <v>7</v>
      </c>
      <c r="S426" s="4">
        <f>Table3[[#This Row],[Harga]]*Table3[[#This Row],[Quantity]]</f>
        <v>1092000</v>
      </c>
      <c r="T426">
        <v>0</v>
      </c>
      <c r="U426" s="4">
        <f>Table3[[#This Row],[Discount]]*Table3[[#This Row],[Revenue]]</f>
        <v>0</v>
      </c>
      <c r="V426" s="4">
        <f>Table3[[#This Row],[Revenue]]-Table3[[#This Row],[Total Discount]]</f>
        <v>1092000</v>
      </c>
      <c r="W426" s="6"/>
      <c r="X426" s="5"/>
    </row>
    <row r="427" spans="1:24" x14ac:dyDescent="0.35">
      <c r="A427">
        <v>426</v>
      </c>
      <c r="B427" t="s">
        <v>8915</v>
      </c>
      <c r="C427" s="8">
        <v>42646</v>
      </c>
      <c r="D427" s="6">
        <v>2016</v>
      </c>
      <c r="E427" s="8" t="s">
        <v>3517</v>
      </c>
      <c r="F427" s="7">
        <v>3</v>
      </c>
      <c r="G427" t="s">
        <v>3485</v>
      </c>
      <c r="H427" t="s">
        <v>3451</v>
      </c>
      <c r="I427" t="s">
        <v>6979</v>
      </c>
      <c r="J427" t="s">
        <v>3449</v>
      </c>
      <c r="K427" t="s">
        <v>3580</v>
      </c>
      <c r="L427">
        <v>77095</v>
      </c>
      <c r="M427" t="s">
        <v>792</v>
      </c>
      <c r="N427" t="s">
        <v>13</v>
      </c>
      <c r="O427" t="s">
        <v>55</v>
      </c>
      <c r="P427" t="s">
        <v>176</v>
      </c>
      <c r="Q427" s="4">
        <v>16000</v>
      </c>
      <c r="R427">
        <v>2</v>
      </c>
      <c r="S427" s="4">
        <f>Table3[[#This Row],[Harga]]*Table3[[#This Row],[Quantity]]</f>
        <v>32000</v>
      </c>
      <c r="T427">
        <v>0.2</v>
      </c>
      <c r="U427" s="4">
        <f>Table3[[#This Row],[Discount]]*Table3[[#This Row],[Revenue]]</f>
        <v>6400</v>
      </c>
      <c r="V427" s="4">
        <f>Table3[[#This Row],[Revenue]]-Table3[[#This Row],[Total Discount]]</f>
        <v>25600</v>
      </c>
      <c r="W427" s="6"/>
      <c r="X427" s="5"/>
    </row>
    <row r="428" spans="1:24" x14ac:dyDescent="0.35">
      <c r="A428">
        <v>427</v>
      </c>
      <c r="B428" t="s">
        <v>8914</v>
      </c>
      <c r="C428" s="8">
        <v>41891</v>
      </c>
      <c r="D428" s="6">
        <v>2014</v>
      </c>
      <c r="E428" s="8" t="s">
        <v>3472</v>
      </c>
      <c r="F428" s="7">
        <v>9</v>
      </c>
      <c r="G428" t="s">
        <v>3485</v>
      </c>
      <c r="H428" t="s">
        <v>3451</v>
      </c>
      <c r="I428" t="s">
        <v>3832</v>
      </c>
      <c r="J428" t="s">
        <v>3449</v>
      </c>
      <c r="K428" t="s">
        <v>3707</v>
      </c>
      <c r="L428">
        <v>48227</v>
      </c>
      <c r="M428" t="s">
        <v>446</v>
      </c>
      <c r="N428" t="s">
        <v>13</v>
      </c>
      <c r="O428" t="s">
        <v>14</v>
      </c>
      <c r="P428" t="s">
        <v>447</v>
      </c>
      <c r="Q428" s="4">
        <v>30000</v>
      </c>
      <c r="R428">
        <v>7</v>
      </c>
      <c r="S428" s="4">
        <f>Table3[[#This Row],[Harga]]*Table3[[#This Row],[Quantity]]</f>
        <v>210000</v>
      </c>
      <c r="T428">
        <v>0</v>
      </c>
      <c r="U428" s="4">
        <f>Table3[[#This Row],[Discount]]*Table3[[#This Row],[Revenue]]</f>
        <v>0</v>
      </c>
      <c r="V428" s="4">
        <f>Table3[[#This Row],[Revenue]]-Table3[[#This Row],[Total Discount]]</f>
        <v>210000</v>
      </c>
      <c r="W428" s="6"/>
      <c r="X428" s="5"/>
    </row>
    <row r="429" spans="1:24" x14ac:dyDescent="0.35">
      <c r="A429">
        <v>428</v>
      </c>
      <c r="B429" t="s">
        <v>8913</v>
      </c>
      <c r="C429" s="8">
        <v>43037</v>
      </c>
      <c r="D429" s="6">
        <v>2017</v>
      </c>
      <c r="E429" s="8" t="s">
        <v>3517</v>
      </c>
      <c r="F429" s="7">
        <v>29</v>
      </c>
      <c r="G429" t="s">
        <v>3496</v>
      </c>
      <c r="H429" t="s">
        <v>3451</v>
      </c>
      <c r="I429" t="s">
        <v>4763</v>
      </c>
      <c r="J429" t="s">
        <v>3466</v>
      </c>
      <c r="K429" t="s">
        <v>3460</v>
      </c>
      <c r="L429">
        <v>13021</v>
      </c>
      <c r="M429" t="s">
        <v>793</v>
      </c>
      <c r="N429" t="s">
        <v>13</v>
      </c>
      <c r="O429" t="s">
        <v>23</v>
      </c>
      <c r="P429" t="s">
        <v>794</v>
      </c>
      <c r="Q429" s="4">
        <v>47000</v>
      </c>
      <c r="R429">
        <v>8</v>
      </c>
      <c r="S429" s="4">
        <f>Table3[[#This Row],[Harga]]*Table3[[#This Row],[Quantity]]</f>
        <v>376000</v>
      </c>
      <c r="T429">
        <v>0</v>
      </c>
      <c r="U429" s="4">
        <f>Table3[[#This Row],[Discount]]*Table3[[#This Row],[Revenue]]</f>
        <v>0</v>
      </c>
      <c r="V429" s="4">
        <f>Table3[[#This Row],[Revenue]]-Table3[[#This Row],[Total Discount]]</f>
        <v>376000</v>
      </c>
      <c r="W429" s="6"/>
      <c r="X429" s="5"/>
    </row>
    <row r="430" spans="1:24" x14ac:dyDescent="0.35">
      <c r="A430">
        <v>429</v>
      </c>
      <c r="B430" t="s">
        <v>8912</v>
      </c>
      <c r="C430" s="8">
        <v>42470</v>
      </c>
      <c r="D430" s="6">
        <v>2016</v>
      </c>
      <c r="E430" s="8" t="s">
        <v>3529</v>
      </c>
      <c r="F430" s="7">
        <v>10</v>
      </c>
      <c r="G430" t="s">
        <v>3457</v>
      </c>
      <c r="H430" t="s">
        <v>3451</v>
      </c>
      <c r="I430" t="s">
        <v>4538</v>
      </c>
      <c r="J430" t="s">
        <v>3466</v>
      </c>
      <c r="K430" t="s">
        <v>3704</v>
      </c>
      <c r="L430">
        <v>45503</v>
      </c>
      <c r="M430" t="s">
        <v>795</v>
      </c>
      <c r="N430" t="s">
        <v>13</v>
      </c>
      <c r="O430" t="s">
        <v>26</v>
      </c>
      <c r="P430" t="s">
        <v>796</v>
      </c>
      <c r="Q430" s="4">
        <v>9000</v>
      </c>
      <c r="R430">
        <v>2</v>
      </c>
      <c r="S430" s="4">
        <f>Table3[[#This Row],[Harga]]*Table3[[#This Row],[Quantity]]</f>
        <v>18000</v>
      </c>
      <c r="T430">
        <v>0.7</v>
      </c>
      <c r="U430" s="4">
        <f>Table3[[#This Row],[Discount]]*Table3[[#This Row],[Revenue]]</f>
        <v>12600</v>
      </c>
      <c r="V430" s="4">
        <f>Table3[[#This Row],[Revenue]]-Table3[[#This Row],[Total Discount]]</f>
        <v>5400</v>
      </c>
      <c r="W430" s="6"/>
      <c r="X430" s="5"/>
    </row>
    <row r="431" spans="1:24" x14ac:dyDescent="0.35">
      <c r="A431">
        <v>430</v>
      </c>
      <c r="B431" t="s">
        <v>8911</v>
      </c>
      <c r="C431" s="8">
        <v>43050</v>
      </c>
      <c r="D431" s="6">
        <v>2017</v>
      </c>
      <c r="E431" s="8" t="s">
        <v>3468</v>
      </c>
      <c r="F431" s="7">
        <v>11</v>
      </c>
      <c r="G431" t="s">
        <v>3485</v>
      </c>
      <c r="H431" t="s">
        <v>3462</v>
      </c>
      <c r="I431" t="s">
        <v>3876</v>
      </c>
      <c r="J431" t="s">
        <v>3449</v>
      </c>
      <c r="K431" t="s">
        <v>3600</v>
      </c>
      <c r="L431">
        <v>75043</v>
      </c>
      <c r="M431" t="s">
        <v>797</v>
      </c>
      <c r="N431" t="s">
        <v>13</v>
      </c>
      <c r="O431" t="s">
        <v>14</v>
      </c>
      <c r="P431" t="s">
        <v>798</v>
      </c>
      <c r="Q431" s="4">
        <v>11000</v>
      </c>
      <c r="R431">
        <v>5</v>
      </c>
      <c r="S431" s="4">
        <f>Table3[[#This Row],[Harga]]*Table3[[#This Row],[Quantity]]</f>
        <v>55000</v>
      </c>
      <c r="T431">
        <v>0.2</v>
      </c>
      <c r="U431" s="4">
        <f>Table3[[#This Row],[Discount]]*Table3[[#This Row],[Revenue]]</f>
        <v>11000</v>
      </c>
      <c r="V431" s="4">
        <f>Table3[[#This Row],[Revenue]]-Table3[[#This Row],[Total Discount]]</f>
        <v>44000</v>
      </c>
      <c r="W431" s="6"/>
      <c r="X431" s="5"/>
    </row>
    <row r="432" spans="1:24" x14ac:dyDescent="0.35">
      <c r="A432">
        <v>431</v>
      </c>
      <c r="B432" t="s">
        <v>8910</v>
      </c>
      <c r="C432" s="8">
        <v>42993</v>
      </c>
      <c r="D432" s="6">
        <v>2017</v>
      </c>
      <c r="E432" s="8" t="s">
        <v>3472</v>
      </c>
      <c r="F432" s="7">
        <v>15</v>
      </c>
      <c r="G432" t="s">
        <v>3538</v>
      </c>
      <c r="H432" t="s">
        <v>3451</v>
      </c>
      <c r="I432" t="s">
        <v>3456</v>
      </c>
      <c r="J432" t="s">
        <v>3449</v>
      </c>
      <c r="K432" t="s">
        <v>3714</v>
      </c>
      <c r="L432">
        <v>60653</v>
      </c>
      <c r="M432" t="s">
        <v>799</v>
      </c>
      <c r="N432" t="s">
        <v>51</v>
      </c>
      <c r="O432" t="s">
        <v>52</v>
      </c>
      <c r="P432" t="s">
        <v>800</v>
      </c>
      <c r="Q432" s="4">
        <v>324000</v>
      </c>
      <c r="R432">
        <v>3</v>
      </c>
      <c r="S432" s="4">
        <f>Table3[[#This Row],[Harga]]*Table3[[#This Row],[Quantity]]</f>
        <v>972000</v>
      </c>
      <c r="T432">
        <v>0.2</v>
      </c>
      <c r="U432" s="4">
        <f>Table3[[#This Row],[Discount]]*Table3[[#This Row],[Revenue]]</f>
        <v>194400</v>
      </c>
      <c r="V432" s="4">
        <f>Table3[[#This Row],[Revenue]]-Table3[[#This Row],[Total Discount]]</f>
        <v>777600</v>
      </c>
      <c r="W432" s="6"/>
      <c r="X432" s="5"/>
    </row>
    <row r="433" spans="1:24" x14ac:dyDescent="0.35">
      <c r="A433">
        <v>432</v>
      </c>
      <c r="B433" t="s">
        <v>8909</v>
      </c>
      <c r="C433" s="8">
        <v>42468</v>
      </c>
      <c r="D433" s="6">
        <v>2016</v>
      </c>
      <c r="E433" s="8" t="s">
        <v>3529</v>
      </c>
      <c r="F433" s="7">
        <v>8</v>
      </c>
      <c r="G433" t="s">
        <v>3485</v>
      </c>
      <c r="H433" t="s">
        <v>3451</v>
      </c>
      <c r="I433" t="s">
        <v>4081</v>
      </c>
      <c r="J433" t="s">
        <v>3449</v>
      </c>
      <c r="K433" t="s">
        <v>3909</v>
      </c>
      <c r="L433">
        <v>90032</v>
      </c>
      <c r="M433" t="s">
        <v>801</v>
      </c>
      <c r="N433" t="s">
        <v>13</v>
      </c>
      <c r="O433" t="s">
        <v>23</v>
      </c>
      <c r="P433" t="s">
        <v>802</v>
      </c>
      <c r="Q433" s="4">
        <v>21000</v>
      </c>
      <c r="R433">
        <v>3</v>
      </c>
      <c r="S433" s="4">
        <f>Table3[[#This Row],[Harga]]*Table3[[#This Row],[Quantity]]</f>
        <v>63000</v>
      </c>
      <c r="T433">
        <v>0</v>
      </c>
      <c r="U433" s="4">
        <f>Table3[[#This Row],[Discount]]*Table3[[#This Row],[Revenue]]</f>
        <v>0</v>
      </c>
      <c r="V433" s="4">
        <f>Table3[[#This Row],[Revenue]]-Table3[[#This Row],[Total Discount]]</f>
        <v>63000</v>
      </c>
      <c r="W433" s="6"/>
      <c r="X433" s="5"/>
    </row>
    <row r="434" spans="1:24" x14ac:dyDescent="0.35">
      <c r="A434">
        <v>433</v>
      </c>
      <c r="B434" t="s">
        <v>8908</v>
      </c>
      <c r="C434" s="8">
        <v>43099</v>
      </c>
      <c r="D434" s="6">
        <v>2017</v>
      </c>
      <c r="E434" s="8" t="s">
        <v>3490</v>
      </c>
      <c r="F434" s="7">
        <v>30</v>
      </c>
      <c r="G434" t="s">
        <v>3485</v>
      </c>
      <c r="H434" t="s">
        <v>3451</v>
      </c>
      <c r="I434" t="s">
        <v>4110</v>
      </c>
      <c r="J434" t="s">
        <v>3449</v>
      </c>
      <c r="K434" t="s">
        <v>3494</v>
      </c>
      <c r="L434">
        <v>10009</v>
      </c>
      <c r="M434" t="s">
        <v>803</v>
      </c>
      <c r="N434" t="s">
        <v>9</v>
      </c>
      <c r="O434" t="s">
        <v>10</v>
      </c>
      <c r="P434" t="s">
        <v>804</v>
      </c>
      <c r="Q434" s="4">
        <v>324000</v>
      </c>
      <c r="R434">
        <v>4</v>
      </c>
      <c r="S434" s="4">
        <f>Table3[[#This Row],[Harga]]*Table3[[#This Row],[Quantity]]</f>
        <v>1296000</v>
      </c>
      <c r="T434">
        <v>0.2</v>
      </c>
      <c r="U434" s="4">
        <f>Table3[[#This Row],[Discount]]*Table3[[#This Row],[Revenue]]</f>
        <v>259200</v>
      </c>
      <c r="V434" s="4">
        <f>Table3[[#This Row],[Revenue]]-Table3[[#This Row],[Total Discount]]</f>
        <v>1036800</v>
      </c>
      <c r="W434" s="6"/>
      <c r="X434" s="5"/>
    </row>
    <row r="435" spans="1:24" x14ac:dyDescent="0.35">
      <c r="A435">
        <v>434</v>
      </c>
      <c r="B435" t="s">
        <v>8907</v>
      </c>
      <c r="C435" s="8">
        <v>42980</v>
      </c>
      <c r="D435" s="6">
        <v>2017</v>
      </c>
      <c r="E435" s="8" t="s">
        <v>3472</v>
      </c>
      <c r="F435" s="7">
        <v>2</v>
      </c>
      <c r="G435" t="s">
        <v>3457</v>
      </c>
      <c r="H435" t="s">
        <v>3451</v>
      </c>
      <c r="I435" t="s">
        <v>6287</v>
      </c>
      <c r="J435" t="s">
        <v>3488</v>
      </c>
      <c r="K435" t="s">
        <v>3455</v>
      </c>
      <c r="L435">
        <v>49201</v>
      </c>
      <c r="M435" t="s">
        <v>805</v>
      </c>
      <c r="N435" t="s">
        <v>51</v>
      </c>
      <c r="O435" t="s">
        <v>52</v>
      </c>
      <c r="P435" t="s">
        <v>806</v>
      </c>
      <c r="Q435" s="4">
        <v>1200000</v>
      </c>
      <c r="R435">
        <v>4</v>
      </c>
      <c r="S435" s="4">
        <f>Table3[[#This Row],[Harga]]*Table3[[#This Row],[Quantity]]</f>
        <v>4800000</v>
      </c>
      <c r="T435">
        <v>0</v>
      </c>
      <c r="U435" s="4">
        <f>Table3[[#This Row],[Discount]]*Table3[[#This Row],[Revenue]]</f>
        <v>0</v>
      </c>
      <c r="V435" s="4">
        <f>Table3[[#This Row],[Revenue]]-Table3[[#This Row],[Total Discount]]</f>
        <v>4800000</v>
      </c>
      <c r="W435" s="6"/>
      <c r="X435" s="5"/>
    </row>
    <row r="436" spans="1:24" x14ac:dyDescent="0.35">
      <c r="A436">
        <v>435</v>
      </c>
      <c r="B436" t="s">
        <v>8906</v>
      </c>
      <c r="C436" s="8">
        <v>42155</v>
      </c>
      <c r="D436" s="6">
        <v>2015</v>
      </c>
      <c r="E436" s="8" t="s">
        <v>3453</v>
      </c>
      <c r="F436" s="7">
        <v>31</v>
      </c>
      <c r="G436" t="s">
        <v>3485</v>
      </c>
      <c r="H436" t="s">
        <v>3451</v>
      </c>
      <c r="I436" t="s">
        <v>3696</v>
      </c>
      <c r="J436" t="s">
        <v>3488</v>
      </c>
      <c r="K436" t="s">
        <v>3670</v>
      </c>
      <c r="L436">
        <v>6360</v>
      </c>
      <c r="M436" t="s">
        <v>582</v>
      </c>
      <c r="N436" t="s">
        <v>9</v>
      </c>
      <c r="O436" t="s">
        <v>20</v>
      </c>
      <c r="P436" t="s">
        <v>583</v>
      </c>
      <c r="Q436" s="4">
        <v>15000</v>
      </c>
      <c r="R436">
        <v>6</v>
      </c>
      <c r="S436" s="4">
        <f>Table3[[#This Row],[Harga]]*Table3[[#This Row],[Quantity]]</f>
        <v>90000</v>
      </c>
      <c r="T436">
        <v>0</v>
      </c>
      <c r="U436" s="4">
        <f>Table3[[#This Row],[Discount]]*Table3[[#This Row],[Revenue]]</f>
        <v>0</v>
      </c>
      <c r="V436" s="4">
        <f>Table3[[#This Row],[Revenue]]-Table3[[#This Row],[Total Discount]]</f>
        <v>90000</v>
      </c>
      <c r="W436" s="6"/>
      <c r="X436" s="5"/>
    </row>
    <row r="437" spans="1:24" x14ac:dyDescent="0.35">
      <c r="A437">
        <v>436</v>
      </c>
      <c r="B437" t="s">
        <v>8905</v>
      </c>
      <c r="C437" s="8">
        <v>43066</v>
      </c>
      <c r="D437" s="6">
        <v>2017</v>
      </c>
      <c r="E437" s="8" t="s">
        <v>3468</v>
      </c>
      <c r="F437" s="7">
        <v>27</v>
      </c>
      <c r="G437" t="s">
        <v>3457</v>
      </c>
      <c r="H437" t="s">
        <v>3451</v>
      </c>
      <c r="I437" t="s">
        <v>4626</v>
      </c>
      <c r="J437" t="s">
        <v>3466</v>
      </c>
      <c r="K437" t="s">
        <v>3670</v>
      </c>
      <c r="L437">
        <v>53209</v>
      </c>
      <c r="M437" t="s">
        <v>283</v>
      </c>
      <c r="N437" t="s">
        <v>9</v>
      </c>
      <c r="O437" t="s">
        <v>20</v>
      </c>
      <c r="P437" t="s">
        <v>284</v>
      </c>
      <c r="Q437" s="4">
        <v>301000</v>
      </c>
      <c r="R437">
        <v>1</v>
      </c>
      <c r="S437" s="4">
        <f>Table3[[#This Row],[Harga]]*Table3[[#This Row],[Quantity]]</f>
        <v>301000</v>
      </c>
      <c r="T437">
        <v>0</v>
      </c>
      <c r="U437" s="4">
        <f>Table3[[#This Row],[Discount]]*Table3[[#This Row],[Revenue]]</f>
        <v>0</v>
      </c>
      <c r="V437" s="4">
        <f>Table3[[#This Row],[Revenue]]-Table3[[#This Row],[Total Discount]]</f>
        <v>301000</v>
      </c>
      <c r="W437" s="6"/>
      <c r="X437" s="5"/>
    </row>
    <row r="438" spans="1:24" x14ac:dyDescent="0.35">
      <c r="A438">
        <v>437</v>
      </c>
      <c r="B438" t="s">
        <v>8904</v>
      </c>
      <c r="C438" s="8">
        <v>41805</v>
      </c>
      <c r="D438" s="6">
        <v>2014</v>
      </c>
      <c r="E438" s="8" t="s">
        <v>3497</v>
      </c>
      <c r="F438" s="7">
        <v>15</v>
      </c>
      <c r="G438" t="s">
        <v>3457</v>
      </c>
      <c r="H438" t="s">
        <v>3462</v>
      </c>
      <c r="I438" t="s">
        <v>4936</v>
      </c>
      <c r="J438" t="s">
        <v>3466</v>
      </c>
      <c r="K438" t="s">
        <v>3509</v>
      </c>
      <c r="L438">
        <v>78207</v>
      </c>
      <c r="M438" t="s">
        <v>807</v>
      </c>
      <c r="N438" t="s">
        <v>9</v>
      </c>
      <c r="O438" t="s">
        <v>17</v>
      </c>
      <c r="P438" t="s">
        <v>808</v>
      </c>
      <c r="Q438" s="4">
        <v>100000</v>
      </c>
      <c r="R438">
        <v>2</v>
      </c>
      <c r="S438" s="4">
        <f>Table3[[#This Row],[Harga]]*Table3[[#This Row],[Quantity]]</f>
        <v>200000</v>
      </c>
      <c r="T438">
        <v>0.3</v>
      </c>
      <c r="U438" s="4">
        <f>Table3[[#This Row],[Discount]]*Table3[[#This Row],[Revenue]]</f>
        <v>60000</v>
      </c>
      <c r="V438" s="4">
        <f>Table3[[#This Row],[Revenue]]-Table3[[#This Row],[Total Discount]]</f>
        <v>140000</v>
      </c>
      <c r="W438" s="6"/>
      <c r="X438" s="5"/>
    </row>
    <row r="439" spans="1:24" x14ac:dyDescent="0.35">
      <c r="A439">
        <v>438</v>
      </c>
      <c r="B439" t="s">
        <v>8903</v>
      </c>
      <c r="C439" s="8">
        <v>42434</v>
      </c>
      <c r="D439" s="6">
        <v>2016</v>
      </c>
      <c r="E439" s="8" t="s">
        <v>3511</v>
      </c>
      <c r="F439" s="7">
        <v>5</v>
      </c>
      <c r="G439" t="s">
        <v>3457</v>
      </c>
      <c r="H439" t="s">
        <v>3451</v>
      </c>
      <c r="I439" t="s">
        <v>5196</v>
      </c>
      <c r="J439" t="s">
        <v>3466</v>
      </c>
      <c r="K439" t="s">
        <v>3600</v>
      </c>
      <c r="L439">
        <v>75220</v>
      </c>
      <c r="M439" t="s">
        <v>684</v>
      </c>
      <c r="N439" t="s">
        <v>13</v>
      </c>
      <c r="O439" t="s">
        <v>55</v>
      </c>
      <c r="P439" t="s">
        <v>685</v>
      </c>
      <c r="Q439" s="4">
        <v>187000</v>
      </c>
      <c r="R439">
        <v>3</v>
      </c>
      <c r="S439" s="4">
        <f>Table3[[#This Row],[Harga]]*Table3[[#This Row],[Quantity]]</f>
        <v>561000</v>
      </c>
      <c r="T439">
        <v>0.2</v>
      </c>
      <c r="U439" s="4">
        <f>Table3[[#This Row],[Discount]]*Table3[[#This Row],[Revenue]]</f>
        <v>112200</v>
      </c>
      <c r="V439" s="4">
        <f>Table3[[#This Row],[Revenue]]-Table3[[#This Row],[Total Discount]]</f>
        <v>448800</v>
      </c>
      <c r="W439" s="6"/>
      <c r="X439" s="5"/>
    </row>
    <row r="440" spans="1:24" x14ac:dyDescent="0.35">
      <c r="A440">
        <v>439</v>
      </c>
      <c r="B440" t="s">
        <v>8902</v>
      </c>
      <c r="C440" s="8">
        <v>41978</v>
      </c>
      <c r="D440" s="6">
        <v>2014</v>
      </c>
      <c r="E440" s="8" t="s">
        <v>3490</v>
      </c>
      <c r="F440" s="7">
        <v>5</v>
      </c>
      <c r="G440" t="s">
        <v>3538</v>
      </c>
      <c r="H440" t="s">
        <v>3554</v>
      </c>
      <c r="I440" t="s">
        <v>7121</v>
      </c>
      <c r="J440" t="s">
        <v>3449</v>
      </c>
      <c r="K440" t="s">
        <v>3707</v>
      </c>
      <c r="L440">
        <v>22304</v>
      </c>
      <c r="M440" t="s">
        <v>662</v>
      </c>
      <c r="N440" t="s">
        <v>13</v>
      </c>
      <c r="O440" t="s">
        <v>32</v>
      </c>
      <c r="P440" t="s">
        <v>663</v>
      </c>
      <c r="Q440" s="4">
        <v>25000</v>
      </c>
      <c r="R440">
        <v>2</v>
      </c>
      <c r="S440" s="4">
        <f>Table3[[#This Row],[Harga]]*Table3[[#This Row],[Quantity]]</f>
        <v>50000</v>
      </c>
      <c r="T440">
        <v>0</v>
      </c>
      <c r="U440" s="4">
        <f>Table3[[#This Row],[Discount]]*Table3[[#This Row],[Revenue]]</f>
        <v>0</v>
      </c>
      <c r="V440" s="4">
        <f>Table3[[#This Row],[Revenue]]-Table3[[#This Row],[Total Discount]]</f>
        <v>50000</v>
      </c>
      <c r="W440" s="6"/>
      <c r="X440" s="5"/>
    </row>
    <row r="441" spans="1:24" x14ac:dyDescent="0.35">
      <c r="A441">
        <v>440</v>
      </c>
      <c r="B441" t="s">
        <v>8901</v>
      </c>
      <c r="C441" s="8">
        <v>42105</v>
      </c>
      <c r="D441" s="6">
        <v>2015</v>
      </c>
      <c r="E441" s="8" t="s">
        <v>3529</v>
      </c>
      <c r="F441" s="7">
        <v>11</v>
      </c>
      <c r="G441" t="s">
        <v>3452</v>
      </c>
      <c r="H441" t="s">
        <v>3462</v>
      </c>
      <c r="I441" t="s">
        <v>4706</v>
      </c>
      <c r="J441" t="s">
        <v>3449</v>
      </c>
      <c r="K441" t="s">
        <v>3460</v>
      </c>
      <c r="L441">
        <v>10009</v>
      </c>
      <c r="M441" t="s">
        <v>809</v>
      </c>
      <c r="N441" t="s">
        <v>51</v>
      </c>
      <c r="O441" t="s">
        <v>64</v>
      </c>
      <c r="P441" t="s">
        <v>810</v>
      </c>
      <c r="Q441" s="4">
        <v>86000</v>
      </c>
      <c r="R441">
        <v>3</v>
      </c>
      <c r="S441" s="4">
        <f>Table3[[#This Row],[Harga]]*Table3[[#This Row],[Quantity]]</f>
        <v>258000</v>
      </c>
      <c r="T441">
        <v>0</v>
      </c>
      <c r="U441" s="4">
        <f>Table3[[#This Row],[Discount]]*Table3[[#This Row],[Revenue]]</f>
        <v>0</v>
      </c>
      <c r="V441" s="4">
        <f>Table3[[#This Row],[Revenue]]-Table3[[#This Row],[Total Discount]]</f>
        <v>258000</v>
      </c>
      <c r="W441" s="6"/>
      <c r="X441" s="5"/>
    </row>
    <row r="442" spans="1:24" x14ac:dyDescent="0.35">
      <c r="A442">
        <v>441</v>
      </c>
      <c r="B442" t="s">
        <v>8900</v>
      </c>
      <c r="C442" s="8">
        <v>42628</v>
      </c>
      <c r="D442" s="6">
        <v>2016</v>
      </c>
      <c r="E442" s="8" t="s">
        <v>3472</v>
      </c>
      <c r="F442" s="7">
        <v>15</v>
      </c>
      <c r="G442" t="s">
        <v>3452</v>
      </c>
      <c r="H442" t="s">
        <v>3451</v>
      </c>
      <c r="I442" t="s">
        <v>4646</v>
      </c>
      <c r="J442" t="s">
        <v>3466</v>
      </c>
      <c r="K442" t="s">
        <v>3600</v>
      </c>
      <c r="L442">
        <v>10011</v>
      </c>
      <c r="M442" t="s">
        <v>139</v>
      </c>
      <c r="N442" t="s">
        <v>13</v>
      </c>
      <c r="O442" t="s">
        <v>26</v>
      </c>
      <c r="P442" t="s">
        <v>140</v>
      </c>
      <c r="Q442" s="4">
        <v>158000</v>
      </c>
      <c r="R442">
        <v>2</v>
      </c>
      <c r="S442" s="4">
        <f>Table3[[#This Row],[Harga]]*Table3[[#This Row],[Quantity]]</f>
        <v>316000</v>
      </c>
      <c r="T442">
        <v>0.2</v>
      </c>
      <c r="U442" s="4">
        <f>Table3[[#This Row],[Discount]]*Table3[[#This Row],[Revenue]]</f>
        <v>63200</v>
      </c>
      <c r="V442" s="4">
        <f>Table3[[#This Row],[Revenue]]-Table3[[#This Row],[Total Discount]]</f>
        <v>252800</v>
      </c>
      <c r="W442" s="6"/>
      <c r="X442" s="5"/>
    </row>
    <row r="443" spans="1:24" x14ac:dyDescent="0.35">
      <c r="A443">
        <v>442</v>
      </c>
      <c r="B443" t="s">
        <v>8899</v>
      </c>
      <c r="C443" s="8">
        <v>41895</v>
      </c>
      <c r="D443" s="6">
        <v>2014</v>
      </c>
      <c r="E443" s="8" t="s">
        <v>3472</v>
      </c>
      <c r="F443" s="7">
        <v>13</v>
      </c>
      <c r="G443" t="s">
        <v>3457</v>
      </c>
      <c r="H443" t="s">
        <v>3462</v>
      </c>
      <c r="I443" t="s">
        <v>6008</v>
      </c>
      <c r="J443" t="s">
        <v>3449</v>
      </c>
      <c r="K443" t="s">
        <v>3499</v>
      </c>
      <c r="L443">
        <v>19143</v>
      </c>
      <c r="M443" t="s">
        <v>811</v>
      </c>
      <c r="N443" t="s">
        <v>13</v>
      </c>
      <c r="O443" t="s">
        <v>23</v>
      </c>
      <c r="P443" t="s">
        <v>812</v>
      </c>
      <c r="Q443" s="4">
        <v>16000</v>
      </c>
      <c r="R443">
        <v>3</v>
      </c>
      <c r="S443" s="4">
        <f>Table3[[#This Row],[Harga]]*Table3[[#This Row],[Quantity]]</f>
        <v>48000</v>
      </c>
      <c r="T443">
        <v>0.2</v>
      </c>
      <c r="U443" s="4">
        <f>Table3[[#This Row],[Discount]]*Table3[[#This Row],[Revenue]]</f>
        <v>9600</v>
      </c>
      <c r="V443" s="4">
        <f>Table3[[#This Row],[Revenue]]-Table3[[#This Row],[Total Discount]]</f>
        <v>38400</v>
      </c>
      <c r="W443" s="6"/>
      <c r="X443" s="5"/>
    </row>
    <row r="444" spans="1:24" x14ac:dyDescent="0.35">
      <c r="A444">
        <v>443</v>
      </c>
      <c r="B444" t="s">
        <v>8898</v>
      </c>
      <c r="C444" s="8">
        <v>42282</v>
      </c>
      <c r="D444" s="6">
        <v>2015</v>
      </c>
      <c r="E444" s="8" t="s">
        <v>3517</v>
      </c>
      <c r="F444" s="7">
        <v>5</v>
      </c>
      <c r="G444" t="s">
        <v>3452</v>
      </c>
      <c r="H444" t="s">
        <v>3501</v>
      </c>
      <c r="I444" t="s">
        <v>7454</v>
      </c>
      <c r="J444" t="s">
        <v>3488</v>
      </c>
      <c r="K444" t="s">
        <v>3670</v>
      </c>
      <c r="L444">
        <v>22153</v>
      </c>
      <c r="M444" t="s">
        <v>813</v>
      </c>
      <c r="N444" t="s">
        <v>13</v>
      </c>
      <c r="O444" t="s">
        <v>37</v>
      </c>
      <c r="P444" t="s">
        <v>814</v>
      </c>
      <c r="Q444" s="4">
        <v>47000</v>
      </c>
      <c r="R444">
        <v>4</v>
      </c>
      <c r="S444" s="4">
        <f>Table3[[#This Row],[Harga]]*Table3[[#This Row],[Quantity]]</f>
        <v>188000</v>
      </c>
      <c r="T444">
        <v>0</v>
      </c>
      <c r="U444" s="4">
        <f>Table3[[#This Row],[Discount]]*Table3[[#This Row],[Revenue]]</f>
        <v>0</v>
      </c>
      <c r="V444" s="4">
        <f>Table3[[#This Row],[Revenue]]-Table3[[#This Row],[Total Discount]]</f>
        <v>188000</v>
      </c>
      <c r="W444" s="6"/>
      <c r="X444" s="5"/>
    </row>
    <row r="445" spans="1:24" x14ac:dyDescent="0.35">
      <c r="A445">
        <v>444</v>
      </c>
      <c r="B445" t="s">
        <v>8897</v>
      </c>
      <c r="C445" s="8">
        <v>42839</v>
      </c>
      <c r="D445" s="6">
        <v>2017</v>
      </c>
      <c r="E445" s="8" t="s">
        <v>3529</v>
      </c>
      <c r="F445" s="7">
        <v>14</v>
      </c>
      <c r="G445" t="s">
        <v>3452</v>
      </c>
      <c r="H445" t="s">
        <v>3462</v>
      </c>
      <c r="I445" t="s">
        <v>4664</v>
      </c>
      <c r="J445" t="s">
        <v>3449</v>
      </c>
      <c r="K445" t="s">
        <v>3571</v>
      </c>
      <c r="L445">
        <v>43615</v>
      </c>
      <c r="M445" t="s">
        <v>511</v>
      </c>
      <c r="N445" t="s">
        <v>13</v>
      </c>
      <c r="O445" t="s">
        <v>37</v>
      </c>
      <c r="P445" t="s">
        <v>512</v>
      </c>
      <c r="Q445" s="4">
        <v>20000</v>
      </c>
      <c r="R445">
        <v>3</v>
      </c>
      <c r="S445" s="4">
        <f>Table3[[#This Row],[Harga]]*Table3[[#This Row],[Quantity]]</f>
        <v>60000</v>
      </c>
      <c r="T445">
        <v>0.2</v>
      </c>
      <c r="U445" s="4">
        <f>Table3[[#This Row],[Discount]]*Table3[[#This Row],[Revenue]]</f>
        <v>12000</v>
      </c>
      <c r="V445" s="4">
        <f>Table3[[#This Row],[Revenue]]-Table3[[#This Row],[Total Discount]]</f>
        <v>48000</v>
      </c>
      <c r="W445" s="6"/>
      <c r="X445" s="5"/>
    </row>
    <row r="446" spans="1:24" x14ac:dyDescent="0.35">
      <c r="A446">
        <v>445</v>
      </c>
      <c r="B446" t="s">
        <v>8896</v>
      </c>
      <c r="C446" s="8">
        <v>42980</v>
      </c>
      <c r="D446" s="6">
        <v>2017</v>
      </c>
      <c r="E446" s="8" t="s">
        <v>3472</v>
      </c>
      <c r="F446" s="7">
        <v>2</v>
      </c>
      <c r="G446" t="s">
        <v>3452</v>
      </c>
      <c r="H446" t="s">
        <v>3451</v>
      </c>
      <c r="I446" t="s">
        <v>8304</v>
      </c>
      <c r="J446" t="s">
        <v>3449</v>
      </c>
      <c r="K446" t="s">
        <v>3580</v>
      </c>
      <c r="L446">
        <v>19140</v>
      </c>
      <c r="M446" t="s">
        <v>815</v>
      </c>
      <c r="N446" t="s">
        <v>13</v>
      </c>
      <c r="O446" t="s">
        <v>23</v>
      </c>
      <c r="P446" t="s">
        <v>816</v>
      </c>
      <c r="Q446" s="4">
        <v>13000</v>
      </c>
      <c r="R446">
        <v>3</v>
      </c>
      <c r="S446" s="4">
        <f>Table3[[#This Row],[Harga]]*Table3[[#This Row],[Quantity]]</f>
        <v>39000</v>
      </c>
      <c r="T446">
        <v>0.2</v>
      </c>
      <c r="U446" s="4">
        <f>Table3[[#This Row],[Discount]]*Table3[[#This Row],[Revenue]]</f>
        <v>7800</v>
      </c>
      <c r="V446" s="4">
        <f>Table3[[#This Row],[Revenue]]-Table3[[#This Row],[Total Discount]]</f>
        <v>31200</v>
      </c>
      <c r="W446" s="6"/>
      <c r="X446" s="5"/>
    </row>
    <row r="447" spans="1:24" x14ac:dyDescent="0.35">
      <c r="A447">
        <v>446</v>
      </c>
      <c r="B447" t="s">
        <v>8895</v>
      </c>
      <c r="C447" s="8">
        <v>42541</v>
      </c>
      <c r="D447" s="6">
        <v>2016</v>
      </c>
      <c r="E447" s="8" t="s">
        <v>3497</v>
      </c>
      <c r="F447" s="7">
        <v>20</v>
      </c>
      <c r="G447" t="s">
        <v>3485</v>
      </c>
      <c r="H447" t="s">
        <v>3451</v>
      </c>
      <c r="I447" t="s">
        <v>3920</v>
      </c>
      <c r="J447" t="s">
        <v>3488</v>
      </c>
      <c r="K447" t="s">
        <v>3505</v>
      </c>
      <c r="L447">
        <v>19120</v>
      </c>
      <c r="M447" t="s">
        <v>817</v>
      </c>
      <c r="N447" t="s">
        <v>13</v>
      </c>
      <c r="O447" t="s">
        <v>23</v>
      </c>
      <c r="P447" t="s">
        <v>818</v>
      </c>
      <c r="Q447" s="4">
        <v>46000</v>
      </c>
      <c r="R447">
        <v>8</v>
      </c>
      <c r="S447" s="4">
        <f>Table3[[#This Row],[Harga]]*Table3[[#This Row],[Quantity]]</f>
        <v>368000</v>
      </c>
      <c r="T447">
        <v>0.2</v>
      </c>
      <c r="U447" s="4">
        <f>Table3[[#This Row],[Discount]]*Table3[[#This Row],[Revenue]]</f>
        <v>73600</v>
      </c>
      <c r="V447" s="4">
        <f>Table3[[#This Row],[Revenue]]-Table3[[#This Row],[Total Discount]]</f>
        <v>294400</v>
      </c>
      <c r="W447" s="6"/>
      <c r="X447" s="5"/>
    </row>
    <row r="448" spans="1:24" x14ac:dyDescent="0.35">
      <c r="A448">
        <v>447</v>
      </c>
      <c r="B448" t="s">
        <v>8894</v>
      </c>
      <c r="C448" s="8">
        <v>43044</v>
      </c>
      <c r="D448" s="6">
        <v>2017</v>
      </c>
      <c r="E448" s="8" t="s">
        <v>3468</v>
      </c>
      <c r="F448" s="7">
        <v>5</v>
      </c>
      <c r="G448" t="s">
        <v>3496</v>
      </c>
      <c r="H448" t="s">
        <v>3451</v>
      </c>
      <c r="I448" t="s">
        <v>3467</v>
      </c>
      <c r="J448" t="s">
        <v>3466</v>
      </c>
      <c r="K448" t="s">
        <v>3561</v>
      </c>
      <c r="L448">
        <v>87401</v>
      </c>
      <c r="M448" t="s">
        <v>608</v>
      </c>
      <c r="N448" t="s">
        <v>51</v>
      </c>
      <c r="O448" t="s">
        <v>64</v>
      </c>
      <c r="P448" t="s">
        <v>609</v>
      </c>
      <c r="Q448" s="4">
        <v>480000</v>
      </c>
      <c r="R448">
        <v>1</v>
      </c>
      <c r="S448" s="4">
        <f>Table3[[#This Row],[Harga]]*Table3[[#This Row],[Quantity]]</f>
        <v>480000</v>
      </c>
      <c r="T448">
        <v>0</v>
      </c>
      <c r="U448" s="4">
        <f>Table3[[#This Row],[Discount]]*Table3[[#This Row],[Revenue]]</f>
        <v>0</v>
      </c>
      <c r="V448" s="4">
        <f>Table3[[#This Row],[Revenue]]-Table3[[#This Row],[Total Discount]]</f>
        <v>480000</v>
      </c>
      <c r="W448" s="6"/>
      <c r="X448" s="5"/>
    </row>
    <row r="449" spans="1:24" x14ac:dyDescent="0.35">
      <c r="A449">
        <v>448</v>
      </c>
      <c r="B449" t="s">
        <v>8893</v>
      </c>
      <c r="C449" s="8">
        <v>42351</v>
      </c>
      <c r="D449" s="6">
        <v>2015</v>
      </c>
      <c r="E449" s="8" t="s">
        <v>3490</v>
      </c>
      <c r="F449" s="7">
        <v>13</v>
      </c>
      <c r="G449" t="s">
        <v>3457</v>
      </c>
      <c r="H449" t="s">
        <v>3462</v>
      </c>
      <c r="I449" t="s">
        <v>3939</v>
      </c>
      <c r="J449" t="s">
        <v>3466</v>
      </c>
      <c r="K449" t="s">
        <v>3670</v>
      </c>
      <c r="L449">
        <v>92503</v>
      </c>
      <c r="M449" t="s">
        <v>819</v>
      </c>
      <c r="N449" t="s">
        <v>13</v>
      </c>
      <c r="O449" t="s">
        <v>23</v>
      </c>
      <c r="P449" t="s">
        <v>820</v>
      </c>
      <c r="Q449" s="4">
        <v>13000</v>
      </c>
      <c r="R449">
        <v>2</v>
      </c>
      <c r="S449" s="4">
        <f>Table3[[#This Row],[Harga]]*Table3[[#This Row],[Quantity]]</f>
        <v>26000</v>
      </c>
      <c r="T449">
        <v>0</v>
      </c>
      <c r="U449" s="4">
        <f>Table3[[#This Row],[Discount]]*Table3[[#This Row],[Revenue]]</f>
        <v>0</v>
      </c>
      <c r="V449" s="4">
        <f>Table3[[#This Row],[Revenue]]-Table3[[#This Row],[Total Discount]]</f>
        <v>26000</v>
      </c>
      <c r="W449" s="6"/>
      <c r="X449" s="5"/>
    </row>
    <row r="450" spans="1:24" x14ac:dyDescent="0.35">
      <c r="A450">
        <v>449</v>
      </c>
      <c r="B450" t="s">
        <v>8892</v>
      </c>
      <c r="C450" s="8">
        <v>42540</v>
      </c>
      <c r="D450" s="6">
        <v>2016</v>
      </c>
      <c r="E450" s="8" t="s">
        <v>3497</v>
      </c>
      <c r="F450" s="7">
        <v>19</v>
      </c>
      <c r="G450" t="s">
        <v>3538</v>
      </c>
      <c r="H450" t="s">
        <v>3451</v>
      </c>
      <c r="I450" t="s">
        <v>5522</v>
      </c>
      <c r="J450" t="s">
        <v>3466</v>
      </c>
      <c r="K450" t="s">
        <v>3499</v>
      </c>
      <c r="L450">
        <v>94110</v>
      </c>
      <c r="M450" t="s">
        <v>821</v>
      </c>
      <c r="N450" t="s">
        <v>13</v>
      </c>
      <c r="O450" t="s">
        <v>23</v>
      </c>
      <c r="P450" t="s">
        <v>822</v>
      </c>
      <c r="Q450" s="4">
        <v>18000</v>
      </c>
      <c r="R450">
        <v>2</v>
      </c>
      <c r="S450" s="4">
        <f>Table3[[#This Row],[Harga]]*Table3[[#This Row],[Quantity]]</f>
        <v>36000</v>
      </c>
      <c r="T450">
        <v>0</v>
      </c>
      <c r="U450" s="4">
        <f>Table3[[#This Row],[Discount]]*Table3[[#This Row],[Revenue]]</f>
        <v>0</v>
      </c>
      <c r="V450" s="4">
        <f>Table3[[#This Row],[Revenue]]-Table3[[#This Row],[Total Discount]]</f>
        <v>36000</v>
      </c>
      <c r="W450" s="6"/>
      <c r="X450" s="5"/>
    </row>
    <row r="451" spans="1:24" x14ac:dyDescent="0.35">
      <c r="A451">
        <v>450</v>
      </c>
      <c r="B451" t="s">
        <v>8891</v>
      </c>
      <c r="C451" s="8">
        <v>42717</v>
      </c>
      <c r="D451" s="6">
        <v>2016</v>
      </c>
      <c r="E451" s="8" t="s">
        <v>3490</v>
      </c>
      <c r="F451" s="7">
        <v>13</v>
      </c>
      <c r="G451" t="s">
        <v>3457</v>
      </c>
      <c r="H451" t="s">
        <v>3462</v>
      </c>
      <c r="I451" t="s">
        <v>5196</v>
      </c>
      <c r="J451" t="s">
        <v>3466</v>
      </c>
      <c r="K451" t="s">
        <v>3571</v>
      </c>
      <c r="L451">
        <v>90503</v>
      </c>
      <c r="M451" t="s">
        <v>823</v>
      </c>
      <c r="N451" t="s">
        <v>13</v>
      </c>
      <c r="O451" t="s">
        <v>26</v>
      </c>
      <c r="P451" t="s">
        <v>824</v>
      </c>
      <c r="Q451" s="4">
        <v>7000</v>
      </c>
      <c r="R451">
        <v>2</v>
      </c>
      <c r="S451" s="4">
        <f>Table3[[#This Row],[Harga]]*Table3[[#This Row],[Quantity]]</f>
        <v>14000</v>
      </c>
      <c r="T451">
        <v>0.2</v>
      </c>
      <c r="U451" s="4">
        <f>Table3[[#This Row],[Discount]]*Table3[[#This Row],[Revenue]]</f>
        <v>2800</v>
      </c>
      <c r="V451" s="4">
        <f>Table3[[#This Row],[Revenue]]-Table3[[#This Row],[Total Discount]]</f>
        <v>11200</v>
      </c>
      <c r="W451" s="6"/>
      <c r="X451" s="5"/>
    </row>
    <row r="452" spans="1:24" x14ac:dyDescent="0.35">
      <c r="A452">
        <v>451</v>
      </c>
      <c r="B452" t="s">
        <v>8890</v>
      </c>
      <c r="C452" s="8">
        <v>42153</v>
      </c>
      <c r="D452" s="6">
        <v>2015</v>
      </c>
      <c r="E452" s="8" t="s">
        <v>3453</v>
      </c>
      <c r="F452" s="7">
        <v>29</v>
      </c>
      <c r="G452" t="s">
        <v>3485</v>
      </c>
      <c r="H452" t="s">
        <v>3451</v>
      </c>
      <c r="I452" t="s">
        <v>3805</v>
      </c>
      <c r="J452" t="s">
        <v>3449</v>
      </c>
      <c r="K452" t="s">
        <v>3448</v>
      </c>
      <c r="L452">
        <v>98105</v>
      </c>
      <c r="M452" t="s">
        <v>825</v>
      </c>
      <c r="N452" t="s">
        <v>13</v>
      </c>
      <c r="O452" t="s">
        <v>23</v>
      </c>
      <c r="P452" t="s">
        <v>826</v>
      </c>
      <c r="Q452" s="4">
        <v>33000</v>
      </c>
      <c r="R452">
        <v>5</v>
      </c>
      <c r="S452" s="4">
        <f>Table3[[#This Row],[Harga]]*Table3[[#This Row],[Quantity]]</f>
        <v>165000</v>
      </c>
      <c r="T452">
        <v>0</v>
      </c>
      <c r="U452" s="4">
        <f>Table3[[#This Row],[Discount]]*Table3[[#This Row],[Revenue]]</f>
        <v>0</v>
      </c>
      <c r="V452" s="4">
        <f>Table3[[#This Row],[Revenue]]-Table3[[#This Row],[Total Discount]]</f>
        <v>165000</v>
      </c>
      <c r="W452" s="6"/>
      <c r="X452" s="5"/>
    </row>
    <row r="453" spans="1:24" x14ac:dyDescent="0.35">
      <c r="A453">
        <v>452</v>
      </c>
      <c r="B453" t="s">
        <v>8889</v>
      </c>
      <c r="C453" s="8">
        <v>42211</v>
      </c>
      <c r="D453" s="6">
        <v>2015</v>
      </c>
      <c r="E453" s="8" t="s">
        <v>3507</v>
      </c>
      <c r="F453" s="7">
        <v>26</v>
      </c>
      <c r="G453" t="s">
        <v>3538</v>
      </c>
      <c r="H453" t="s">
        <v>3451</v>
      </c>
      <c r="I453" t="s">
        <v>4791</v>
      </c>
      <c r="J453" t="s">
        <v>3449</v>
      </c>
      <c r="K453" t="s">
        <v>3655</v>
      </c>
      <c r="L453">
        <v>85204</v>
      </c>
      <c r="M453" t="s">
        <v>827</v>
      </c>
      <c r="N453" t="s">
        <v>9</v>
      </c>
      <c r="O453" t="s">
        <v>17</v>
      </c>
      <c r="P453" t="s">
        <v>828</v>
      </c>
      <c r="Q453" s="4">
        <v>394000</v>
      </c>
      <c r="R453">
        <v>3</v>
      </c>
      <c r="S453" s="4">
        <f>Table3[[#This Row],[Harga]]*Table3[[#This Row],[Quantity]]</f>
        <v>1182000</v>
      </c>
      <c r="T453">
        <v>0.5</v>
      </c>
      <c r="U453" s="4">
        <f>Table3[[#This Row],[Discount]]*Table3[[#This Row],[Revenue]]</f>
        <v>591000</v>
      </c>
      <c r="V453" s="4">
        <f>Table3[[#This Row],[Revenue]]-Table3[[#This Row],[Total Discount]]</f>
        <v>591000</v>
      </c>
      <c r="W453" s="6"/>
      <c r="X453" s="5"/>
    </row>
    <row r="454" spans="1:24" x14ac:dyDescent="0.35">
      <c r="A454">
        <v>453</v>
      </c>
      <c r="B454" t="s">
        <v>8888</v>
      </c>
      <c r="C454" s="8">
        <v>43067</v>
      </c>
      <c r="D454" s="6">
        <v>2017</v>
      </c>
      <c r="E454" s="8" t="s">
        <v>3468</v>
      </c>
      <c r="F454" s="7">
        <v>28</v>
      </c>
      <c r="G454" t="s">
        <v>3452</v>
      </c>
      <c r="H454" t="s">
        <v>3462</v>
      </c>
      <c r="I454" t="s">
        <v>4313</v>
      </c>
      <c r="J454" t="s">
        <v>3488</v>
      </c>
      <c r="K454" t="s">
        <v>3571</v>
      </c>
      <c r="L454">
        <v>19120</v>
      </c>
      <c r="M454" t="s">
        <v>829</v>
      </c>
      <c r="N454" t="s">
        <v>9</v>
      </c>
      <c r="O454" t="s">
        <v>20</v>
      </c>
      <c r="P454" t="s">
        <v>830</v>
      </c>
      <c r="Q454" s="4">
        <v>517000</v>
      </c>
      <c r="R454">
        <v>7</v>
      </c>
      <c r="S454" s="4">
        <f>Table3[[#This Row],[Harga]]*Table3[[#This Row],[Quantity]]</f>
        <v>3619000</v>
      </c>
      <c r="T454">
        <v>0.2</v>
      </c>
      <c r="U454" s="4">
        <f>Table3[[#This Row],[Discount]]*Table3[[#This Row],[Revenue]]</f>
        <v>723800</v>
      </c>
      <c r="V454" s="4">
        <f>Table3[[#This Row],[Revenue]]-Table3[[#This Row],[Total Discount]]</f>
        <v>2895200</v>
      </c>
      <c r="W454" s="6"/>
      <c r="X454" s="5"/>
    </row>
    <row r="455" spans="1:24" x14ac:dyDescent="0.35">
      <c r="A455">
        <v>454</v>
      </c>
      <c r="B455" t="s">
        <v>8887</v>
      </c>
      <c r="C455" s="8">
        <v>42828</v>
      </c>
      <c r="D455" s="6">
        <v>2017</v>
      </c>
      <c r="E455" s="8" t="s">
        <v>3529</v>
      </c>
      <c r="F455" s="7">
        <v>3</v>
      </c>
      <c r="G455" t="s">
        <v>3485</v>
      </c>
      <c r="H455" t="s">
        <v>3451</v>
      </c>
      <c r="I455" t="s">
        <v>3676</v>
      </c>
      <c r="J455" t="s">
        <v>3449</v>
      </c>
      <c r="K455" t="s">
        <v>3477</v>
      </c>
      <c r="L455">
        <v>19143</v>
      </c>
      <c r="M455" t="s">
        <v>831</v>
      </c>
      <c r="N455" t="s">
        <v>9</v>
      </c>
      <c r="O455" t="s">
        <v>20</v>
      </c>
      <c r="P455" t="s">
        <v>832</v>
      </c>
      <c r="Q455" s="4">
        <v>26000</v>
      </c>
      <c r="R455">
        <v>4</v>
      </c>
      <c r="S455" s="4">
        <f>Table3[[#This Row],[Harga]]*Table3[[#This Row],[Quantity]]</f>
        <v>104000</v>
      </c>
      <c r="T455">
        <v>0.2</v>
      </c>
      <c r="U455" s="4">
        <f>Table3[[#This Row],[Discount]]*Table3[[#This Row],[Revenue]]</f>
        <v>20800</v>
      </c>
      <c r="V455" s="4">
        <f>Table3[[#This Row],[Revenue]]-Table3[[#This Row],[Total Discount]]</f>
        <v>83200</v>
      </c>
      <c r="W455" s="6"/>
      <c r="X455" s="5"/>
    </row>
    <row r="456" spans="1:24" x14ac:dyDescent="0.35">
      <c r="A456">
        <v>455</v>
      </c>
      <c r="B456" t="s">
        <v>8886</v>
      </c>
      <c r="C456" s="8">
        <v>43097</v>
      </c>
      <c r="D456" s="6">
        <v>2017</v>
      </c>
      <c r="E456" s="8" t="s">
        <v>3490</v>
      </c>
      <c r="F456" s="7">
        <v>28</v>
      </c>
      <c r="G456" t="s">
        <v>3538</v>
      </c>
      <c r="H456" t="s">
        <v>3451</v>
      </c>
      <c r="I456" t="s">
        <v>7108</v>
      </c>
      <c r="J456" t="s">
        <v>3449</v>
      </c>
      <c r="K456" t="s">
        <v>3460</v>
      </c>
      <c r="L456">
        <v>78664</v>
      </c>
      <c r="M456" t="s">
        <v>833</v>
      </c>
      <c r="N456" t="s">
        <v>13</v>
      </c>
      <c r="O456" t="s">
        <v>37</v>
      </c>
      <c r="P456" t="s">
        <v>834</v>
      </c>
      <c r="Q456" s="4">
        <v>28000</v>
      </c>
      <c r="R456">
        <v>2</v>
      </c>
      <c r="S456" s="4">
        <f>Table3[[#This Row],[Harga]]*Table3[[#This Row],[Quantity]]</f>
        <v>56000</v>
      </c>
      <c r="T456">
        <v>0.2</v>
      </c>
      <c r="U456" s="4">
        <f>Table3[[#This Row],[Discount]]*Table3[[#This Row],[Revenue]]</f>
        <v>11200</v>
      </c>
      <c r="V456" s="4">
        <f>Table3[[#This Row],[Revenue]]-Table3[[#This Row],[Total Discount]]</f>
        <v>44800</v>
      </c>
      <c r="W456" s="6"/>
      <c r="X456" s="5"/>
    </row>
    <row r="457" spans="1:24" x14ac:dyDescent="0.35">
      <c r="A457">
        <v>456</v>
      </c>
      <c r="B457" t="s">
        <v>8885</v>
      </c>
      <c r="C457" s="8">
        <v>43069</v>
      </c>
      <c r="D457" s="6">
        <v>2017</v>
      </c>
      <c r="E457" s="8" t="s">
        <v>3468</v>
      </c>
      <c r="F457" s="7">
        <v>30</v>
      </c>
      <c r="G457" t="s">
        <v>3452</v>
      </c>
      <c r="H457" t="s">
        <v>3451</v>
      </c>
      <c r="I457" t="s">
        <v>4211</v>
      </c>
      <c r="J457" t="s">
        <v>3449</v>
      </c>
      <c r="K457" t="s">
        <v>3682</v>
      </c>
      <c r="L457">
        <v>39212</v>
      </c>
      <c r="M457" t="s">
        <v>75</v>
      </c>
      <c r="N457" t="s">
        <v>13</v>
      </c>
      <c r="O457" t="s">
        <v>32</v>
      </c>
      <c r="P457" t="s">
        <v>76</v>
      </c>
      <c r="Q457" s="4">
        <v>209000</v>
      </c>
      <c r="R457">
        <v>5</v>
      </c>
      <c r="S457" s="4">
        <f>Table3[[#This Row],[Harga]]*Table3[[#This Row],[Quantity]]</f>
        <v>1045000</v>
      </c>
      <c r="T457">
        <v>0</v>
      </c>
      <c r="U457" s="4">
        <f>Table3[[#This Row],[Discount]]*Table3[[#This Row],[Revenue]]</f>
        <v>0</v>
      </c>
      <c r="V457" s="4">
        <f>Table3[[#This Row],[Revenue]]-Table3[[#This Row],[Total Discount]]</f>
        <v>1045000</v>
      </c>
      <c r="W457" s="6"/>
      <c r="X457" s="5"/>
    </row>
    <row r="458" spans="1:24" x14ac:dyDescent="0.35">
      <c r="A458">
        <v>457</v>
      </c>
      <c r="B458" t="s">
        <v>8884</v>
      </c>
      <c r="C458" s="8">
        <v>42870</v>
      </c>
      <c r="D458" s="6">
        <v>2017</v>
      </c>
      <c r="E458" s="8" t="s">
        <v>3453</v>
      </c>
      <c r="F458" s="7">
        <v>15</v>
      </c>
      <c r="G458" t="s">
        <v>3485</v>
      </c>
      <c r="H458" t="s">
        <v>3462</v>
      </c>
      <c r="I458" t="s">
        <v>5069</v>
      </c>
      <c r="J458" t="s">
        <v>3449</v>
      </c>
      <c r="K458" t="s">
        <v>3561</v>
      </c>
      <c r="L458">
        <v>85023</v>
      </c>
      <c r="M458" t="s">
        <v>835</v>
      </c>
      <c r="N458" t="s">
        <v>51</v>
      </c>
      <c r="O458" t="s">
        <v>52</v>
      </c>
      <c r="P458" t="s">
        <v>836</v>
      </c>
      <c r="Q458" s="4">
        <v>30000</v>
      </c>
      <c r="R458">
        <v>1</v>
      </c>
      <c r="S458" s="4">
        <f>Table3[[#This Row],[Harga]]*Table3[[#This Row],[Quantity]]</f>
        <v>30000</v>
      </c>
      <c r="T458">
        <v>0.2</v>
      </c>
      <c r="U458" s="4">
        <f>Table3[[#This Row],[Discount]]*Table3[[#This Row],[Revenue]]</f>
        <v>6000</v>
      </c>
      <c r="V458" s="4">
        <f>Table3[[#This Row],[Revenue]]-Table3[[#This Row],[Total Discount]]</f>
        <v>24000</v>
      </c>
      <c r="W458" s="6"/>
      <c r="X458" s="5"/>
    </row>
    <row r="459" spans="1:24" x14ac:dyDescent="0.35">
      <c r="A459">
        <v>458</v>
      </c>
      <c r="B459" t="s">
        <v>8883</v>
      </c>
      <c r="C459" s="8">
        <v>42269</v>
      </c>
      <c r="D459" s="6">
        <v>2015</v>
      </c>
      <c r="E459" s="8" t="s">
        <v>3472</v>
      </c>
      <c r="F459" s="7">
        <v>22</v>
      </c>
      <c r="G459" t="s">
        <v>3452</v>
      </c>
      <c r="H459" t="s">
        <v>3462</v>
      </c>
      <c r="I459" t="s">
        <v>5363</v>
      </c>
      <c r="J459" t="s">
        <v>3449</v>
      </c>
      <c r="K459" t="s">
        <v>3909</v>
      </c>
      <c r="L459">
        <v>92054</v>
      </c>
      <c r="M459" t="s">
        <v>837</v>
      </c>
      <c r="N459" t="s">
        <v>9</v>
      </c>
      <c r="O459" t="s">
        <v>20</v>
      </c>
      <c r="P459" t="s">
        <v>838</v>
      </c>
      <c r="Q459" s="4">
        <v>205000</v>
      </c>
      <c r="R459">
        <v>2</v>
      </c>
      <c r="S459" s="4">
        <f>Table3[[#This Row],[Harga]]*Table3[[#This Row],[Quantity]]</f>
        <v>410000</v>
      </c>
      <c r="T459">
        <v>0</v>
      </c>
      <c r="U459" s="4">
        <f>Table3[[#This Row],[Discount]]*Table3[[#This Row],[Revenue]]</f>
        <v>0</v>
      </c>
      <c r="V459" s="4">
        <f>Table3[[#This Row],[Revenue]]-Table3[[#This Row],[Total Discount]]</f>
        <v>410000</v>
      </c>
      <c r="W459" s="6"/>
      <c r="X459" s="5"/>
    </row>
    <row r="460" spans="1:24" x14ac:dyDescent="0.35">
      <c r="A460">
        <v>459</v>
      </c>
      <c r="B460" t="s">
        <v>8882</v>
      </c>
      <c r="C460" s="8">
        <v>43053</v>
      </c>
      <c r="D460" s="6">
        <v>2017</v>
      </c>
      <c r="E460" s="8" t="s">
        <v>3468</v>
      </c>
      <c r="F460" s="7">
        <v>14</v>
      </c>
      <c r="G460" t="s">
        <v>3538</v>
      </c>
      <c r="H460" t="s">
        <v>3462</v>
      </c>
      <c r="I460" t="s">
        <v>5665</v>
      </c>
      <c r="J460" t="s">
        <v>3466</v>
      </c>
      <c r="K460" t="s">
        <v>3670</v>
      </c>
      <c r="L460">
        <v>94110</v>
      </c>
      <c r="M460" t="s">
        <v>241</v>
      </c>
      <c r="N460" t="s">
        <v>9</v>
      </c>
      <c r="O460" t="s">
        <v>42</v>
      </c>
      <c r="P460" t="s">
        <v>242</v>
      </c>
      <c r="Q460" s="4">
        <v>322000</v>
      </c>
      <c r="R460">
        <v>2</v>
      </c>
      <c r="S460" s="4">
        <f>Table3[[#This Row],[Harga]]*Table3[[#This Row],[Quantity]]</f>
        <v>644000</v>
      </c>
      <c r="T460">
        <v>0.2</v>
      </c>
      <c r="U460" s="4">
        <f>Table3[[#This Row],[Discount]]*Table3[[#This Row],[Revenue]]</f>
        <v>128800</v>
      </c>
      <c r="V460" s="4">
        <f>Table3[[#This Row],[Revenue]]-Table3[[#This Row],[Total Discount]]</f>
        <v>515200</v>
      </c>
      <c r="W460" s="6"/>
      <c r="X460" s="5"/>
    </row>
    <row r="461" spans="1:24" x14ac:dyDescent="0.35">
      <c r="A461">
        <v>460</v>
      </c>
      <c r="B461" t="s">
        <v>8881</v>
      </c>
      <c r="C461" s="8">
        <v>42335</v>
      </c>
      <c r="D461" s="6">
        <v>2015</v>
      </c>
      <c r="E461" s="8" t="s">
        <v>3468</v>
      </c>
      <c r="F461" s="7">
        <v>27</v>
      </c>
      <c r="G461" t="s">
        <v>3452</v>
      </c>
      <c r="H461" t="s">
        <v>3451</v>
      </c>
      <c r="I461" t="s">
        <v>5450</v>
      </c>
      <c r="J461" t="s">
        <v>3488</v>
      </c>
      <c r="K461" t="s">
        <v>3571</v>
      </c>
      <c r="L461">
        <v>72701</v>
      </c>
      <c r="M461" t="s">
        <v>839</v>
      </c>
      <c r="N461" t="s">
        <v>13</v>
      </c>
      <c r="O461" t="s">
        <v>26</v>
      </c>
      <c r="P461" t="s">
        <v>840</v>
      </c>
      <c r="Q461" s="4">
        <v>7000</v>
      </c>
      <c r="R461">
        <v>2</v>
      </c>
      <c r="S461" s="4">
        <f>Table3[[#This Row],[Harga]]*Table3[[#This Row],[Quantity]]</f>
        <v>14000</v>
      </c>
      <c r="T461">
        <v>0</v>
      </c>
      <c r="U461" s="4">
        <f>Table3[[#This Row],[Discount]]*Table3[[#This Row],[Revenue]]</f>
        <v>0</v>
      </c>
      <c r="V461" s="4">
        <f>Table3[[#This Row],[Revenue]]-Table3[[#This Row],[Total Discount]]</f>
        <v>14000</v>
      </c>
      <c r="W461" s="6"/>
      <c r="X461" s="5"/>
    </row>
    <row r="462" spans="1:24" x14ac:dyDescent="0.35">
      <c r="A462">
        <v>461</v>
      </c>
      <c r="B462" t="s">
        <v>8880</v>
      </c>
      <c r="C462" s="8">
        <v>42614</v>
      </c>
      <c r="D462" s="6">
        <v>2016</v>
      </c>
      <c r="E462" s="8" t="s">
        <v>3472</v>
      </c>
      <c r="F462" s="7">
        <v>1</v>
      </c>
      <c r="G462" t="s">
        <v>3457</v>
      </c>
      <c r="H462" t="s">
        <v>3451</v>
      </c>
      <c r="I462" t="s">
        <v>4484</v>
      </c>
      <c r="J462" t="s">
        <v>3466</v>
      </c>
      <c r="K462" t="s">
        <v>3494</v>
      </c>
      <c r="L462">
        <v>94110</v>
      </c>
      <c r="M462" t="s">
        <v>841</v>
      </c>
      <c r="N462" t="s">
        <v>13</v>
      </c>
      <c r="O462" t="s">
        <v>55</v>
      </c>
      <c r="P462" t="s">
        <v>842</v>
      </c>
      <c r="Q462" s="4">
        <v>22000</v>
      </c>
      <c r="R462">
        <v>2</v>
      </c>
      <c r="S462" s="4">
        <f>Table3[[#This Row],[Harga]]*Table3[[#This Row],[Quantity]]</f>
        <v>44000</v>
      </c>
      <c r="T462">
        <v>0</v>
      </c>
      <c r="U462" s="4">
        <f>Table3[[#This Row],[Discount]]*Table3[[#This Row],[Revenue]]</f>
        <v>0</v>
      </c>
      <c r="V462" s="4">
        <f>Table3[[#This Row],[Revenue]]-Table3[[#This Row],[Total Discount]]</f>
        <v>44000</v>
      </c>
      <c r="W462" s="6"/>
      <c r="X462" s="5"/>
    </row>
    <row r="463" spans="1:24" x14ac:dyDescent="0.35">
      <c r="A463">
        <v>462</v>
      </c>
      <c r="B463" t="s">
        <v>8879</v>
      </c>
      <c r="C463" s="8">
        <v>41904</v>
      </c>
      <c r="D463" s="6">
        <v>2014</v>
      </c>
      <c r="E463" s="8" t="s">
        <v>3472</v>
      </c>
      <c r="F463" s="7">
        <v>22</v>
      </c>
      <c r="G463" t="s">
        <v>3457</v>
      </c>
      <c r="H463" t="s">
        <v>3451</v>
      </c>
      <c r="I463" t="s">
        <v>3832</v>
      </c>
      <c r="J463" t="s">
        <v>3449</v>
      </c>
      <c r="K463" t="s">
        <v>3548</v>
      </c>
      <c r="L463">
        <v>33433</v>
      </c>
      <c r="M463" t="s">
        <v>843</v>
      </c>
      <c r="N463" t="s">
        <v>13</v>
      </c>
      <c r="O463" t="s">
        <v>14</v>
      </c>
      <c r="P463" t="s">
        <v>844</v>
      </c>
      <c r="Q463" s="4">
        <v>5000</v>
      </c>
      <c r="R463">
        <v>2</v>
      </c>
      <c r="S463" s="4">
        <f>Table3[[#This Row],[Harga]]*Table3[[#This Row],[Quantity]]</f>
        <v>10000</v>
      </c>
      <c r="T463">
        <v>0.2</v>
      </c>
      <c r="U463" s="4">
        <f>Table3[[#This Row],[Discount]]*Table3[[#This Row],[Revenue]]</f>
        <v>2000</v>
      </c>
      <c r="V463" s="4">
        <f>Table3[[#This Row],[Revenue]]-Table3[[#This Row],[Total Discount]]</f>
        <v>8000</v>
      </c>
      <c r="W463" s="6"/>
      <c r="X463" s="5"/>
    </row>
    <row r="464" spans="1:24" x14ac:dyDescent="0.35">
      <c r="A464">
        <v>463</v>
      </c>
      <c r="B464" t="s">
        <v>8878</v>
      </c>
      <c r="C464" s="8">
        <v>42834</v>
      </c>
      <c r="D464" s="6">
        <v>2017</v>
      </c>
      <c r="E464" s="8" t="s">
        <v>3529</v>
      </c>
      <c r="F464" s="7">
        <v>9</v>
      </c>
      <c r="G464" t="s">
        <v>3452</v>
      </c>
      <c r="H464" t="s">
        <v>3462</v>
      </c>
      <c r="I464" t="s">
        <v>8103</v>
      </c>
      <c r="J464" t="s">
        <v>3488</v>
      </c>
      <c r="K464" t="s">
        <v>3470</v>
      </c>
      <c r="L464">
        <v>10011</v>
      </c>
      <c r="M464" t="s">
        <v>845</v>
      </c>
      <c r="N464" t="s">
        <v>13</v>
      </c>
      <c r="O464" t="s">
        <v>14</v>
      </c>
      <c r="P464" t="s">
        <v>846</v>
      </c>
      <c r="Q464" s="4">
        <v>10000</v>
      </c>
      <c r="R464">
        <v>2</v>
      </c>
      <c r="S464" s="4">
        <f>Table3[[#This Row],[Harga]]*Table3[[#This Row],[Quantity]]</f>
        <v>20000</v>
      </c>
      <c r="T464">
        <v>0</v>
      </c>
      <c r="U464" s="4">
        <f>Table3[[#This Row],[Discount]]*Table3[[#This Row],[Revenue]]</f>
        <v>0</v>
      </c>
      <c r="V464" s="4">
        <f>Table3[[#This Row],[Revenue]]-Table3[[#This Row],[Total Discount]]</f>
        <v>20000</v>
      </c>
      <c r="W464" s="6"/>
      <c r="X464" s="5"/>
    </row>
    <row r="465" spans="1:24" x14ac:dyDescent="0.35">
      <c r="A465">
        <v>464</v>
      </c>
      <c r="B465" t="s">
        <v>8877</v>
      </c>
      <c r="C465" s="8">
        <v>41655</v>
      </c>
      <c r="D465" s="6">
        <v>2014</v>
      </c>
      <c r="E465" s="8" t="s">
        <v>3463</v>
      </c>
      <c r="F465" s="7">
        <v>16</v>
      </c>
      <c r="G465" t="s">
        <v>3452</v>
      </c>
      <c r="H465" t="s">
        <v>3451</v>
      </c>
      <c r="I465" t="s">
        <v>3966</v>
      </c>
      <c r="J465" t="s">
        <v>3449</v>
      </c>
      <c r="K465" t="s">
        <v>3455</v>
      </c>
      <c r="L465">
        <v>19134</v>
      </c>
      <c r="M465" t="s">
        <v>847</v>
      </c>
      <c r="N465" t="s">
        <v>9</v>
      </c>
      <c r="O465" t="s">
        <v>20</v>
      </c>
      <c r="P465" t="s">
        <v>848</v>
      </c>
      <c r="Q465" s="4">
        <v>128000</v>
      </c>
      <c r="R465">
        <v>6</v>
      </c>
      <c r="S465" s="4">
        <f>Table3[[#This Row],[Harga]]*Table3[[#This Row],[Quantity]]</f>
        <v>768000</v>
      </c>
      <c r="T465">
        <v>0.2</v>
      </c>
      <c r="U465" s="4">
        <f>Table3[[#This Row],[Discount]]*Table3[[#This Row],[Revenue]]</f>
        <v>153600</v>
      </c>
      <c r="V465" s="4">
        <f>Table3[[#This Row],[Revenue]]-Table3[[#This Row],[Total Discount]]</f>
        <v>614400</v>
      </c>
      <c r="W465" s="6"/>
      <c r="X465" s="5"/>
    </row>
    <row r="466" spans="1:24" x14ac:dyDescent="0.35">
      <c r="A466">
        <v>465</v>
      </c>
      <c r="B466" t="s">
        <v>8876</v>
      </c>
      <c r="C466" s="8">
        <v>43013</v>
      </c>
      <c r="D466" s="6">
        <v>2017</v>
      </c>
      <c r="E466" s="8" t="s">
        <v>3517</v>
      </c>
      <c r="F466" s="7">
        <v>5</v>
      </c>
      <c r="G466" t="s">
        <v>3457</v>
      </c>
      <c r="H466" t="s">
        <v>3451</v>
      </c>
      <c r="I466" t="s">
        <v>5189</v>
      </c>
      <c r="J466" t="s">
        <v>3488</v>
      </c>
      <c r="K466" t="s">
        <v>3571</v>
      </c>
      <c r="L466">
        <v>10011</v>
      </c>
      <c r="M466" t="s">
        <v>473</v>
      </c>
      <c r="N466" t="s">
        <v>51</v>
      </c>
      <c r="O466" t="s">
        <v>52</v>
      </c>
      <c r="P466" t="s">
        <v>474</v>
      </c>
      <c r="Q466" s="4">
        <v>56000</v>
      </c>
      <c r="R466">
        <v>7</v>
      </c>
      <c r="S466" s="4">
        <f>Table3[[#This Row],[Harga]]*Table3[[#This Row],[Quantity]]</f>
        <v>392000</v>
      </c>
      <c r="T466">
        <v>0</v>
      </c>
      <c r="U466" s="4">
        <f>Table3[[#This Row],[Discount]]*Table3[[#This Row],[Revenue]]</f>
        <v>0</v>
      </c>
      <c r="V466" s="4">
        <f>Table3[[#This Row],[Revenue]]-Table3[[#This Row],[Total Discount]]</f>
        <v>392000</v>
      </c>
      <c r="W466" s="6"/>
      <c r="X466" s="5"/>
    </row>
    <row r="467" spans="1:24" x14ac:dyDescent="0.35">
      <c r="A467">
        <v>466</v>
      </c>
      <c r="B467" t="s">
        <v>8875</v>
      </c>
      <c r="C467" s="8">
        <v>42925</v>
      </c>
      <c r="D467" s="6">
        <v>2017</v>
      </c>
      <c r="E467" s="8" t="s">
        <v>3507</v>
      </c>
      <c r="F467" s="7">
        <v>9</v>
      </c>
      <c r="G467" t="s">
        <v>3538</v>
      </c>
      <c r="H467" t="s">
        <v>3532</v>
      </c>
      <c r="I467" t="s">
        <v>3876</v>
      </c>
      <c r="J467" t="s">
        <v>3449</v>
      </c>
      <c r="K467" t="s">
        <v>3465</v>
      </c>
      <c r="L467">
        <v>97206</v>
      </c>
      <c r="M467" t="s">
        <v>849</v>
      </c>
      <c r="N467" t="s">
        <v>13</v>
      </c>
      <c r="O467" t="s">
        <v>26</v>
      </c>
      <c r="P467" t="s">
        <v>850</v>
      </c>
      <c r="Q467" s="4">
        <v>2000</v>
      </c>
      <c r="R467">
        <v>2</v>
      </c>
      <c r="S467" s="4">
        <f>Table3[[#This Row],[Harga]]*Table3[[#This Row],[Quantity]]</f>
        <v>4000</v>
      </c>
      <c r="T467">
        <v>0.7</v>
      </c>
      <c r="U467" s="4">
        <f>Table3[[#This Row],[Discount]]*Table3[[#This Row],[Revenue]]</f>
        <v>2800</v>
      </c>
      <c r="V467" s="4">
        <f>Table3[[#This Row],[Revenue]]-Table3[[#This Row],[Total Discount]]</f>
        <v>1200</v>
      </c>
      <c r="W467" s="6"/>
      <c r="X467" s="5"/>
    </row>
    <row r="468" spans="1:24" x14ac:dyDescent="0.35">
      <c r="A468">
        <v>467</v>
      </c>
      <c r="B468" t="s">
        <v>8874</v>
      </c>
      <c r="C468" s="8">
        <v>42742</v>
      </c>
      <c r="D468" s="6">
        <v>2017</v>
      </c>
      <c r="E468" s="8" t="s">
        <v>3463</v>
      </c>
      <c r="F468" s="7">
        <v>7</v>
      </c>
      <c r="G468" t="s">
        <v>3538</v>
      </c>
      <c r="H468" t="s">
        <v>3532</v>
      </c>
      <c r="I468" t="s">
        <v>4026</v>
      </c>
      <c r="J468" t="s">
        <v>3466</v>
      </c>
      <c r="K468" t="s">
        <v>3460</v>
      </c>
      <c r="L468">
        <v>48205</v>
      </c>
      <c r="M468" t="s">
        <v>253</v>
      </c>
      <c r="N468" t="s">
        <v>51</v>
      </c>
      <c r="O468" t="s">
        <v>254</v>
      </c>
      <c r="P468" t="s">
        <v>255</v>
      </c>
      <c r="Q468" s="4">
        <v>3060000</v>
      </c>
      <c r="R468">
        <v>2</v>
      </c>
      <c r="S468" s="4">
        <f>Table3[[#This Row],[Harga]]*Table3[[#This Row],[Quantity]]</f>
        <v>6120000</v>
      </c>
      <c r="T468">
        <v>0.1</v>
      </c>
      <c r="U468" s="4">
        <f>Table3[[#This Row],[Discount]]*Table3[[#This Row],[Revenue]]</f>
        <v>612000</v>
      </c>
      <c r="V468" s="4">
        <f>Table3[[#This Row],[Revenue]]-Table3[[#This Row],[Total Discount]]</f>
        <v>5508000</v>
      </c>
      <c r="W468" s="6"/>
      <c r="X468" s="5"/>
    </row>
    <row r="469" spans="1:24" x14ac:dyDescent="0.35">
      <c r="A469">
        <v>468</v>
      </c>
      <c r="B469" t="s">
        <v>8873</v>
      </c>
      <c r="C469" s="8">
        <v>42520</v>
      </c>
      <c r="D469" s="6">
        <v>2016</v>
      </c>
      <c r="E469" s="8" t="s">
        <v>3453</v>
      </c>
      <c r="F469" s="7">
        <v>30</v>
      </c>
      <c r="G469" t="s">
        <v>3457</v>
      </c>
      <c r="H469" t="s">
        <v>3451</v>
      </c>
      <c r="I469" t="s">
        <v>6300</v>
      </c>
      <c r="J469" t="s">
        <v>3449</v>
      </c>
      <c r="K469" t="s">
        <v>3513</v>
      </c>
      <c r="L469">
        <v>28403</v>
      </c>
      <c r="M469" t="s">
        <v>543</v>
      </c>
      <c r="N469" t="s">
        <v>13</v>
      </c>
      <c r="O469" t="s">
        <v>26</v>
      </c>
      <c r="P469" t="s">
        <v>544</v>
      </c>
      <c r="Q469" s="4">
        <v>4000</v>
      </c>
      <c r="R469">
        <v>2</v>
      </c>
      <c r="S469" s="4">
        <f>Table3[[#This Row],[Harga]]*Table3[[#This Row],[Quantity]]</f>
        <v>8000</v>
      </c>
      <c r="T469">
        <v>0.7</v>
      </c>
      <c r="U469" s="4">
        <f>Table3[[#This Row],[Discount]]*Table3[[#This Row],[Revenue]]</f>
        <v>5600</v>
      </c>
      <c r="V469" s="4">
        <f>Table3[[#This Row],[Revenue]]-Table3[[#This Row],[Total Discount]]</f>
        <v>2400</v>
      </c>
      <c r="W469" s="6"/>
      <c r="X469" s="5"/>
    </row>
    <row r="470" spans="1:24" x14ac:dyDescent="0.35">
      <c r="A470">
        <v>469</v>
      </c>
      <c r="B470" t="s">
        <v>8872</v>
      </c>
      <c r="C470" s="8">
        <v>42347</v>
      </c>
      <c r="D470" s="6">
        <v>2015</v>
      </c>
      <c r="E470" s="8" t="s">
        <v>3490</v>
      </c>
      <c r="F470" s="7">
        <v>9</v>
      </c>
      <c r="G470" t="s">
        <v>3538</v>
      </c>
      <c r="H470" t="s">
        <v>3451</v>
      </c>
      <c r="I470" t="s">
        <v>4113</v>
      </c>
      <c r="J470" t="s">
        <v>3466</v>
      </c>
      <c r="K470" t="s">
        <v>3513</v>
      </c>
      <c r="L470">
        <v>47201</v>
      </c>
      <c r="M470" t="s">
        <v>851</v>
      </c>
      <c r="N470" t="s">
        <v>13</v>
      </c>
      <c r="O470" t="s">
        <v>23</v>
      </c>
      <c r="P470" t="s">
        <v>852</v>
      </c>
      <c r="Q470" s="4">
        <v>35000</v>
      </c>
      <c r="R470">
        <v>3</v>
      </c>
      <c r="S470" s="4">
        <f>Table3[[#This Row],[Harga]]*Table3[[#This Row],[Quantity]]</f>
        <v>105000</v>
      </c>
      <c r="T470">
        <v>0</v>
      </c>
      <c r="U470" s="4">
        <f>Table3[[#This Row],[Discount]]*Table3[[#This Row],[Revenue]]</f>
        <v>0</v>
      </c>
      <c r="V470" s="4">
        <f>Table3[[#This Row],[Revenue]]-Table3[[#This Row],[Total Discount]]</f>
        <v>105000</v>
      </c>
      <c r="W470" s="6"/>
      <c r="X470" s="5"/>
    </row>
    <row r="471" spans="1:24" x14ac:dyDescent="0.35">
      <c r="A471">
        <v>470</v>
      </c>
      <c r="B471" t="s">
        <v>8871</v>
      </c>
      <c r="C471" s="8">
        <v>42646</v>
      </c>
      <c r="D471" s="6">
        <v>2016</v>
      </c>
      <c r="E471" s="8" t="s">
        <v>3517</v>
      </c>
      <c r="F471" s="7">
        <v>3</v>
      </c>
      <c r="G471" t="s">
        <v>3485</v>
      </c>
      <c r="H471" t="s">
        <v>3451</v>
      </c>
      <c r="I471" t="s">
        <v>6392</v>
      </c>
      <c r="J471" t="s">
        <v>3449</v>
      </c>
      <c r="K471" t="s">
        <v>3494</v>
      </c>
      <c r="L471">
        <v>10035</v>
      </c>
      <c r="M471" t="s">
        <v>853</v>
      </c>
      <c r="N471" t="s">
        <v>9</v>
      </c>
      <c r="O471" t="s">
        <v>42</v>
      </c>
      <c r="P471" t="s">
        <v>854</v>
      </c>
      <c r="Q471" s="4">
        <v>600000</v>
      </c>
      <c r="R471">
        <v>6</v>
      </c>
      <c r="S471" s="4">
        <f>Table3[[#This Row],[Harga]]*Table3[[#This Row],[Quantity]]</f>
        <v>3600000</v>
      </c>
      <c r="T471">
        <v>0.1</v>
      </c>
      <c r="U471" s="4">
        <f>Table3[[#This Row],[Discount]]*Table3[[#This Row],[Revenue]]</f>
        <v>360000</v>
      </c>
      <c r="V471" s="4">
        <f>Table3[[#This Row],[Revenue]]-Table3[[#This Row],[Total Discount]]</f>
        <v>3240000</v>
      </c>
      <c r="W471" s="6"/>
      <c r="X471" s="5"/>
    </row>
    <row r="472" spans="1:24" x14ac:dyDescent="0.35">
      <c r="A472">
        <v>471</v>
      </c>
      <c r="B472" t="s">
        <v>8870</v>
      </c>
      <c r="C472" s="8">
        <v>41954</v>
      </c>
      <c r="D472" s="6">
        <v>2014</v>
      </c>
      <c r="E472" s="8" t="s">
        <v>3468</v>
      </c>
      <c r="F472" s="7">
        <v>11</v>
      </c>
      <c r="G472" t="s">
        <v>3538</v>
      </c>
      <c r="H472" t="s">
        <v>3532</v>
      </c>
      <c r="I472" t="s">
        <v>4650</v>
      </c>
      <c r="J472" t="s">
        <v>3449</v>
      </c>
      <c r="K472" t="s">
        <v>3474</v>
      </c>
      <c r="L472">
        <v>80027</v>
      </c>
      <c r="M472" t="s">
        <v>855</v>
      </c>
      <c r="N472" t="s">
        <v>13</v>
      </c>
      <c r="O472" t="s">
        <v>37</v>
      </c>
      <c r="P472" t="s">
        <v>856</v>
      </c>
      <c r="Q472" s="4">
        <v>4000</v>
      </c>
      <c r="R472">
        <v>1</v>
      </c>
      <c r="S472" s="4">
        <f>Table3[[#This Row],[Harga]]*Table3[[#This Row],[Quantity]]</f>
        <v>4000</v>
      </c>
      <c r="T472">
        <v>0.2</v>
      </c>
      <c r="U472" s="4">
        <f>Table3[[#This Row],[Discount]]*Table3[[#This Row],[Revenue]]</f>
        <v>800</v>
      </c>
      <c r="V472" s="4">
        <f>Table3[[#This Row],[Revenue]]-Table3[[#This Row],[Total Discount]]</f>
        <v>3200</v>
      </c>
      <c r="W472" s="6"/>
      <c r="X472" s="5"/>
    </row>
    <row r="473" spans="1:24" x14ac:dyDescent="0.35">
      <c r="A473">
        <v>472</v>
      </c>
      <c r="B473" t="s">
        <v>8869</v>
      </c>
      <c r="C473" s="8">
        <v>43007</v>
      </c>
      <c r="D473" s="6">
        <v>2017</v>
      </c>
      <c r="E473" s="8" t="s">
        <v>3472</v>
      </c>
      <c r="F473" s="7">
        <v>29</v>
      </c>
      <c r="G473" t="s">
        <v>3452</v>
      </c>
      <c r="H473" t="s">
        <v>3451</v>
      </c>
      <c r="I473" t="s">
        <v>4582</v>
      </c>
      <c r="J473" t="s">
        <v>3488</v>
      </c>
      <c r="K473" t="s">
        <v>3448</v>
      </c>
      <c r="L473">
        <v>77506</v>
      </c>
      <c r="M473" t="s">
        <v>694</v>
      </c>
      <c r="N473" t="s">
        <v>13</v>
      </c>
      <c r="O473" t="s">
        <v>14</v>
      </c>
      <c r="P473" t="s">
        <v>695</v>
      </c>
      <c r="Q473" s="4">
        <v>10000</v>
      </c>
      <c r="R473">
        <v>2</v>
      </c>
      <c r="S473" s="4">
        <f>Table3[[#This Row],[Harga]]*Table3[[#This Row],[Quantity]]</f>
        <v>20000</v>
      </c>
      <c r="T473">
        <v>0.2</v>
      </c>
      <c r="U473" s="4">
        <f>Table3[[#This Row],[Discount]]*Table3[[#This Row],[Revenue]]</f>
        <v>4000</v>
      </c>
      <c r="V473" s="4">
        <f>Table3[[#This Row],[Revenue]]-Table3[[#This Row],[Total Discount]]</f>
        <v>16000</v>
      </c>
      <c r="W473" s="6"/>
      <c r="X473" s="5"/>
    </row>
    <row r="474" spans="1:24" x14ac:dyDescent="0.35">
      <c r="A474">
        <v>473</v>
      </c>
      <c r="B474" t="s">
        <v>8868</v>
      </c>
      <c r="C474" s="8">
        <v>42073</v>
      </c>
      <c r="D474" s="6">
        <v>2015</v>
      </c>
      <c r="E474" s="8" t="s">
        <v>3511</v>
      </c>
      <c r="F474" s="7">
        <v>10</v>
      </c>
      <c r="G474" t="s">
        <v>3538</v>
      </c>
      <c r="H474" t="s">
        <v>3462</v>
      </c>
      <c r="I474" t="s">
        <v>4033</v>
      </c>
      <c r="J474" t="s">
        <v>3449</v>
      </c>
      <c r="K474" t="s">
        <v>3704</v>
      </c>
      <c r="L474">
        <v>77041</v>
      </c>
      <c r="M474" t="s">
        <v>857</v>
      </c>
      <c r="N474" t="s">
        <v>13</v>
      </c>
      <c r="O474" t="s">
        <v>26</v>
      </c>
      <c r="P474" t="s">
        <v>858</v>
      </c>
      <c r="Q474" s="4">
        <v>2000</v>
      </c>
      <c r="R474">
        <v>2</v>
      </c>
      <c r="S474" s="4">
        <f>Table3[[#This Row],[Harga]]*Table3[[#This Row],[Quantity]]</f>
        <v>4000</v>
      </c>
      <c r="T474">
        <v>0.8</v>
      </c>
      <c r="U474" s="4">
        <f>Table3[[#This Row],[Discount]]*Table3[[#This Row],[Revenue]]</f>
        <v>3200</v>
      </c>
      <c r="V474" s="4">
        <f>Table3[[#This Row],[Revenue]]-Table3[[#This Row],[Total Discount]]</f>
        <v>800</v>
      </c>
      <c r="W474" s="6"/>
      <c r="X474" s="5"/>
    </row>
    <row r="475" spans="1:24" x14ac:dyDescent="0.35">
      <c r="A475">
        <v>474</v>
      </c>
      <c r="B475" t="s">
        <v>8867</v>
      </c>
      <c r="C475" s="8">
        <v>42876</v>
      </c>
      <c r="D475" s="6">
        <v>2017</v>
      </c>
      <c r="E475" s="8" t="s">
        <v>3453</v>
      </c>
      <c r="F475" s="7">
        <v>21</v>
      </c>
      <c r="G475" t="s">
        <v>3496</v>
      </c>
      <c r="H475" t="s">
        <v>3451</v>
      </c>
      <c r="I475" t="s">
        <v>5464</v>
      </c>
      <c r="J475" t="s">
        <v>3466</v>
      </c>
      <c r="K475" t="s">
        <v>3670</v>
      </c>
      <c r="L475">
        <v>13021</v>
      </c>
      <c r="M475" t="s">
        <v>612</v>
      </c>
      <c r="N475" t="s">
        <v>9</v>
      </c>
      <c r="O475" t="s">
        <v>20</v>
      </c>
      <c r="P475" t="s">
        <v>613</v>
      </c>
      <c r="Q475" s="4">
        <v>105000</v>
      </c>
      <c r="R475">
        <v>5</v>
      </c>
      <c r="S475" s="4">
        <f>Table3[[#This Row],[Harga]]*Table3[[#This Row],[Quantity]]</f>
        <v>525000</v>
      </c>
      <c r="T475">
        <v>0</v>
      </c>
      <c r="U475" s="4">
        <f>Table3[[#This Row],[Discount]]*Table3[[#This Row],[Revenue]]</f>
        <v>0</v>
      </c>
      <c r="V475" s="4">
        <f>Table3[[#This Row],[Revenue]]-Table3[[#This Row],[Total Discount]]</f>
        <v>525000</v>
      </c>
      <c r="W475" s="6"/>
      <c r="X475" s="5"/>
    </row>
    <row r="476" spans="1:24" x14ac:dyDescent="0.35">
      <c r="A476">
        <v>475</v>
      </c>
      <c r="B476" t="s">
        <v>8866</v>
      </c>
      <c r="C476" s="8">
        <v>42092</v>
      </c>
      <c r="D476" s="6">
        <v>2015</v>
      </c>
      <c r="E476" s="8" t="s">
        <v>3511</v>
      </c>
      <c r="F476" s="7">
        <v>29</v>
      </c>
      <c r="G476" t="s">
        <v>3452</v>
      </c>
      <c r="H476" t="s">
        <v>3451</v>
      </c>
      <c r="I476" t="s">
        <v>3616</v>
      </c>
      <c r="J476" t="s">
        <v>3488</v>
      </c>
      <c r="K476" t="s">
        <v>3580</v>
      </c>
      <c r="L476">
        <v>32216</v>
      </c>
      <c r="M476" t="s">
        <v>859</v>
      </c>
      <c r="N476" t="s">
        <v>9</v>
      </c>
      <c r="O476" t="s">
        <v>42</v>
      </c>
      <c r="P476" t="s">
        <v>860</v>
      </c>
      <c r="Q476" s="4">
        <v>1167000</v>
      </c>
      <c r="R476">
        <v>5</v>
      </c>
      <c r="S476" s="4">
        <f>Table3[[#This Row],[Harga]]*Table3[[#This Row],[Quantity]]</f>
        <v>5835000</v>
      </c>
      <c r="T476">
        <v>0.2</v>
      </c>
      <c r="U476" s="4">
        <f>Table3[[#This Row],[Discount]]*Table3[[#This Row],[Revenue]]</f>
        <v>1167000</v>
      </c>
      <c r="V476" s="4">
        <f>Table3[[#This Row],[Revenue]]-Table3[[#This Row],[Total Discount]]</f>
        <v>4668000</v>
      </c>
      <c r="W476" s="6"/>
      <c r="X476" s="5"/>
    </row>
    <row r="477" spans="1:24" x14ac:dyDescent="0.35">
      <c r="A477">
        <v>476</v>
      </c>
      <c r="B477" t="s">
        <v>8865</v>
      </c>
      <c r="C477" s="8">
        <v>42622</v>
      </c>
      <c r="D477" s="6">
        <v>2016</v>
      </c>
      <c r="E477" s="8" t="s">
        <v>3472</v>
      </c>
      <c r="F477" s="7">
        <v>9</v>
      </c>
      <c r="G477" t="s">
        <v>3452</v>
      </c>
      <c r="H477" t="s">
        <v>3451</v>
      </c>
      <c r="I477" t="s">
        <v>3947</v>
      </c>
      <c r="J477" t="s">
        <v>3449</v>
      </c>
      <c r="K477" t="s">
        <v>3548</v>
      </c>
      <c r="L477">
        <v>10024</v>
      </c>
      <c r="M477" t="s">
        <v>676</v>
      </c>
      <c r="N477" t="s">
        <v>13</v>
      </c>
      <c r="O477" t="s">
        <v>26</v>
      </c>
      <c r="P477" t="s">
        <v>677</v>
      </c>
      <c r="Q477" s="4">
        <v>19000</v>
      </c>
      <c r="R477">
        <v>2</v>
      </c>
      <c r="S477" s="4">
        <f>Table3[[#This Row],[Harga]]*Table3[[#This Row],[Quantity]]</f>
        <v>38000</v>
      </c>
      <c r="T477">
        <v>0.2</v>
      </c>
      <c r="U477" s="4">
        <f>Table3[[#This Row],[Discount]]*Table3[[#This Row],[Revenue]]</f>
        <v>7600</v>
      </c>
      <c r="V477" s="4">
        <f>Table3[[#This Row],[Revenue]]-Table3[[#This Row],[Total Discount]]</f>
        <v>30400</v>
      </c>
      <c r="W477" s="6"/>
      <c r="X477" s="5"/>
    </row>
    <row r="478" spans="1:24" x14ac:dyDescent="0.35">
      <c r="A478">
        <v>477</v>
      </c>
      <c r="B478" t="s">
        <v>8864</v>
      </c>
      <c r="C478" s="8">
        <v>42608</v>
      </c>
      <c r="D478" s="6">
        <v>2016</v>
      </c>
      <c r="E478" s="8" t="s">
        <v>3481</v>
      </c>
      <c r="F478" s="7">
        <v>26</v>
      </c>
      <c r="G478" t="s">
        <v>3452</v>
      </c>
      <c r="H478" t="s">
        <v>3462</v>
      </c>
      <c r="I478" t="s">
        <v>6354</v>
      </c>
      <c r="J478" t="s">
        <v>3449</v>
      </c>
      <c r="K478" t="s">
        <v>3483</v>
      </c>
      <c r="L478">
        <v>95123</v>
      </c>
      <c r="M478" t="s">
        <v>281</v>
      </c>
      <c r="N478" t="s">
        <v>13</v>
      </c>
      <c r="O478" t="s">
        <v>73</v>
      </c>
      <c r="P478" t="s">
        <v>282</v>
      </c>
      <c r="Q478" s="4">
        <v>20000</v>
      </c>
      <c r="R478">
        <v>3</v>
      </c>
      <c r="S478" s="4">
        <f>Table3[[#This Row],[Harga]]*Table3[[#This Row],[Quantity]]</f>
        <v>60000</v>
      </c>
      <c r="T478">
        <v>0</v>
      </c>
      <c r="U478" s="4">
        <f>Table3[[#This Row],[Discount]]*Table3[[#This Row],[Revenue]]</f>
        <v>0</v>
      </c>
      <c r="V478" s="4">
        <f>Table3[[#This Row],[Revenue]]-Table3[[#This Row],[Total Discount]]</f>
        <v>60000</v>
      </c>
      <c r="W478" s="6"/>
      <c r="X478" s="5"/>
    </row>
    <row r="479" spans="1:24" x14ac:dyDescent="0.35">
      <c r="A479">
        <v>478</v>
      </c>
      <c r="B479" t="s">
        <v>8863</v>
      </c>
      <c r="C479" s="8">
        <v>41780</v>
      </c>
      <c r="D479" s="6">
        <v>2014</v>
      </c>
      <c r="E479" s="8" t="s">
        <v>3453</v>
      </c>
      <c r="F479" s="7">
        <v>21</v>
      </c>
      <c r="G479" t="s">
        <v>3538</v>
      </c>
      <c r="H479" t="s">
        <v>3451</v>
      </c>
      <c r="I479" t="s">
        <v>7679</v>
      </c>
      <c r="J479" t="s">
        <v>3466</v>
      </c>
      <c r="K479" t="s">
        <v>3600</v>
      </c>
      <c r="L479">
        <v>23464</v>
      </c>
      <c r="M479" t="s">
        <v>861</v>
      </c>
      <c r="N479" t="s">
        <v>13</v>
      </c>
      <c r="O479" t="s">
        <v>26</v>
      </c>
      <c r="P479" t="s">
        <v>862</v>
      </c>
      <c r="Q479" s="4">
        <v>2716000</v>
      </c>
      <c r="R479">
        <v>7</v>
      </c>
      <c r="S479" s="4">
        <f>Table3[[#This Row],[Harga]]*Table3[[#This Row],[Quantity]]</f>
        <v>19012000</v>
      </c>
      <c r="T479">
        <v>0</v>
      </c>
      <c r="U479" s="4">
        <f>Table3[[#This Row],[Discount]]*Table3[[#This Row],[Revenue]]</f>
        <v>0</v>
      </c>
      <c r="V479" s="4">
        <f>Table3[[#This Row],[Revenue]]-Table3[[#This Row],[Total Discount]]</f>
        <v>19012000</v>
      </c>
      <c r="W479" s="6"/>
      <c r="X479" s="5"/>
    </row>
    <row r="480" spans="1:24" x14ac:dyDescent="0.35">
      <c r="A480">
        <v>479</v>
      </c>
      <c r="B480" t="s">
        <v>8862</v>
      </c>
      <c r="C480" s="8">
        <v>42305</v>
      </c>
      <c r="D480" s="6">
        <v>2015</v>
      </c>
      <c r="E480" s="8" t="s">
        <v>3517</v>
      </c>
      <c r="F480" s="7">
        <v>28</v>
      </c>
      <c r="G480" t="s">
        <v>3452</v>
      </c>
      <c r="H480" t="s">
        <v>3462</v>
      </c>
      <c r="I480" t="s">
        <v>3593</v>
      </c>
      <c r="J480" t="s">
        <v>3449</v>
      </c>
      <c r="K480" t="s">
        <v>3704</v>
      </c>
      <c r="L480">
        <v>42420</v>
      </c>
      <c r="M480" t="s">
        <v>863</v>
      </c>
      <c r="N480" t="s">
        <v>13</v>
      </c>
      <c r="O480" t="s">
        <v>55</v>
      </c>
      <c r="P480" t="s">
        <v>864</v>
      </c>
      <c r="Q480" s="4">
        <v>11000</v>
      </c>
      <c r="R480">
        <v>1</v>
      </c>
      <c r="S480" s="4">
        <f>Table3[[#This Row],[Harga]]*Table3[[#This Row],[Quantity]]</f>
        <v>11000</v>
      </c>
      <c r="T480">
        <v>0</v>
      </c>
      <c r="U480" s="4">
        <f>Table3[[#This Row],[Discount]]*Table3[[#This Row],[Revenue]]</f>
        <v>0</v>
      </c>
      <c r="V480" s="4">
        <f>Table3[[#This Row],[Revenue]]-Table3[[#This Row],[Total Discount]]</f>
        <v>11000</v>
      </c>
      <c r="W480" s="6"/>
      <c r="X480" s="5"/>
    </row>
    <row r="481" spans="1:24" x14ac:dyDescent="0.35">
      <c r="A481">
        <v>480</v>
      </c>
      <c r="B481" t="s">
        <v>8861</v>
      </c>
      <c r="C481" s="8">
        <v>42687</v>
      </c>
      <c r="D481" s="6">
        <v>2016</v>
      </c>
      <c r="E481" s="8" t="s">
        <v>3468</v>
      </c>
      <c r="F481" s="7">
        <v>13</v>
      </c>
      <c r="G481" t="s">
        <v>3485</v>
      </c>
      <c r="H481" t="s">
        <v>3451</v>
      </c>
      <c r="I481" t="s">
        <v>3807</v>
      </c>
      <c r="J481" t="s">
        <v>3488</v>
      </c>
      <c r="K481" t="s">
        <v>3714</v>
      </c>
      <c r="L481">
        <v>98661</v>
      </c>
      <c r="M481" t="s">
        <v>728</v>
      </c>
      <c r="N481" t="s">
        <v>13</v>
      </c>
      <c r="O481" t="s">
        <v>37</v>
      </c>
      <c r="P481" t="s">
        <v>729</v>
      </c>
      <c r="Q481" s="4">
        <v>36000</v>
      </c>
      <c r="R481">
        <v>2</v>
      </c>
      <c r="S481" s="4">
        <f>Table3[[#This Row],[Harga]]*Table3[[#This Row],[Quantity]]</f>
        <v>72000</v>
      </c>
      <c r="T481">
        <v>0</v>
      </c>
      <c r="U481" s="4">
        <f>Table3[[#This Row],[Discount]]*Table3[[#This Row],[Revenue]]</f>
        <v>0</v>
      </c>
      <c r="V481" s="4">
        <f>Table3[[#This Row],[Revenue]]-Table3[[#This Row],[Total Discount]]</f>
        <v>72000</v>
      </c>
      <c r="W481" s="6"/>
      <c r="X481" s="5"/>
    </row>
    <row r="482" spans="1:24" x14ac:dyDescent="0.35">
      <c r="A482">
        <v>481</v>
      </c>
      <c r="B482" t="s">
        <v>8860</v>
      </c>
      <c r="C482" s="8">
        <v>42216</v>
      </c>
      <c r="D482" s="6">
        <v>2015</v>
      </c>
      <c r="E482" s="8" t="s">
        <v>3507</v>
      </c>
      <c r="F482" s="7">
        <v>31</v>
      </c>
      <c r="G482" t="s">
        <v>3457</v>
      </c>
      <c r="H482" t="s">
        <v>3462</v>
      </c>
      <c r="I482" t="s">
        <v>7907</v>
      </c>
      <c r="J482" t="s">
        <v>3449</v>
      </c>
      <c r="K482" t="s">
        <v>3474</v>
      </c>
      <c r="L482">
        <v>10024</v>
      </c>
      <c r="M482" t="s">
        <v>865</v>
      </c>
      <c r="N482" t="s">
        <v>51</v>
      </c>
      <c r="O482" t="s">
        <v>64</v>
      </c>
      <c r="P482" t="s">
        <v>866</v>
      </c>
      <c r="Q482" s="4">
        <v>2310000</v>
      </c>
      <c r="R482">
        <v>7</v>
      </c>
      <c r="S482" s="4">
        <f>Table3[[#This Row],[Harga]]*Table3[[#This Row],[Quantity]]</f>
        <v>16170000</v>
      </c>
      <c r="T482">
        <v>0</v>
      </c>
      <c r="U482" s="4">
        <f>Table3[[#This Row],[Discount]]*Table3[[#This Row],[Revenue]]</f>
        <v>0</v>
      </c>
      <c r="V482" s="4">
        <f>Table3[[#This Row],[Revenue]]-Table3[[#This Row],[Total Discount]]</f>
        <v>16170000</v>
      </c>
      <c r="W482" s="6"/>
      <c r="X482" s="5"/>
    </row>
    <row r="483" spans="1:24" x14ac:dyDescent="0.35">
      <c r="A483">
        <v>482</v>
      </c>
      <c r="B483" t="s">
        <v>8859</v>
      </c>
      <c r="C483" s="8">
        <v>42243</v>
      </c>
      <c r="D483" s="6">
        <v>2015</v>
      </c>
      <c r="E483" s="8" t="s">
        <v>3481</v>
      </c>
      <c r="F483" s="7">
        <v>27</v>
      </c>
      <c r="G483" t="s">
        <v>3485</v>
      </c>
      <c r="H483" t="s">
        <v>3554</v>
      </c>
      <c r="I483" t="s">
        <v>4850</v>
      </c>
      <c r="J483" t="s">
        <v>3449</v>
      </c>
      <c r="K483" t="s">
        <v>3655</v>
      </c>
      <c r="L483">
        <v>92563</v>
      </c>
      <c r="M483" t="s">
        <v>867</v>
      </c>
      <c r="N483" t="s">
        <v>13</v>
      </c>
      <c r="O483" t="s">
        <v>32</v>
      </c>
      <c r="P483" t="s">
        <v>868</v>
      </c>
      <c r="Q483" s="4">
        <v>485000</v>
      </c>
      <c r="R483">
        <v>3</v>
      </c>
      <c r="S483" s="4">
        <f>Table3[[#This Row],[Harga]]*Table3[[#This Row],[Quantity]]</f>
        <v>1455000</v>
      </c>
      <c r="T483">
        <v>0</v>
      </c>
      <c r="U483" s="4">
        <f>Table3[[#This Row],[Discount]]*Table3[[#This Row],[Revenue]]</f>
        <v>0</v>
      </c>
      <c r="V483" s="4">
        <f>Table3[[#This Row],[Revenue]]-Table3[[#This Row],[Total Discount]]</f>
        <v>1455000</v>
      </c>
      <c r="W483" s="6"/>
      <c r="X483" s="5"/>
    </row>
    <row r="484" spans="1:24" x14ac:dyDescent="0.35">
      <c r="A484">
        <v>483</v>
      </c>
      <c r="B484" t="s">
        <v>8858</v>
      </c>
      <c r="C484" s="8">
        <v>42321</v>
      </c>
      <c r="D484" s="6">
        <v>2015</v>
      </c>
      <c r="E484" s="8" t="s">
        <v>3468</v>
      </c>
      <c r="F484" s="7">
        <v>13</v>
      </c>
      <c r="G484" t="s">
        <v>3485</v>
      </c>
      <c r="H484" t="s">
        <v>3462</v>
      </c>
      <c r="I484" t="s">
        <v>3671</v>
      </c>
      <c r="J484" t="s">
        <v>3449</v>
      </c>
      <c r="K484" t="s">
        <v>3460</v>
      </c>
      <c r="L484">
        <v>28540</v>
      </c>
      <c r="M484" t="s">
        <v>766</v>
      </c>
      <c r="N484" t="s">
        <v>13</v>
      </c>
      <c r="O484" t="s">
        <v>23</v>
      </c>
      <c r="P484" t="s">
        <v>767</v>
      </c>
      <c r="Q484" s="4">
        <v>193000</v>
      </c>
      <c r="R484">
        <v>3</v>
      </c>
      <c r="S484" s="4">
        <f>Table3[[#This Row],[Harga]]*Table3[[#This Row],[Quantity]]</f>
        <v>579000</v>
      </c>
      <c r="T484">
        <v>0.2</v>
      </c>
      <c r="U484" s="4">
        <f>Table3[[#This Row],[Discount]]*Table3[[#This Row],[Revenue]]</f>
        <v>115800</v>
      </c>
      <c r="V484" s="4">
        <f>Table3[[#This Row],[Revenue]]-Table3[[#This Row],[Total Discount]]</f>
        <v>463200</v>
      </c>
      <c r="W484" s="6"/>
      <c r="X484" s="5"/>
    </row>
    <row r="485" spans="1:24" x14ac:dyDescent="0.35">
      <c r="A485">
        <v>484</v>
      </c>
      <c r="B485" t="s">
        <v>8857</v>
      </c>
      <c r="C485" s="8">
        <v>42314</v>
      </c>
      <c r="D485" s="6">
        <v>2015</v>
      </c>
      <c r="E485" s="8" t="s">
        <v>3468</v>
      </c>
      <c r="F485" s="7">
        <v>6</v>
      </c>
      <c r="G485" t="s">
        <v>3538</v>
      </c>
      <c r="H485" t="s">
        <v>3451</v>
      </c>
      <c r="I485" t="s">
        <v>4962</v>
      </c>
      <c r="J485" t="s">
        <v>3449</v>
      </c>
      <c r="K485" t="s">
        <v>3492</v>
      </c>
      <c r="L485">
        <v>85254</v>
      </c>
      <c r="M485" t="s">
        <v>869</v>
      </c>
      <c r="N485" t="s">
        <v>13</v>
      </c>
      <c r="O485" t="s">
        <v>55</v>
      </c>
      <c r="P485" t="s">
        <v>870</v>
      </c>
      <c r="Q485" s="4">
        <v>8000</v>
      </c>
      <c r="R485">
        <v>3</v>
      </c>
      <c r="S485" s="4">
        <f>Table3[[#This Row],[Harga]]*Table3[[#This Row],[Quantity]]</f>
        <v>24000</v>
      </c>
      <c r="T485">
        <v>0.2</v>
      </c>
      <c r="U485" s="4">
        <f>Table3[[#This Row],[Discount]]*Table3[[#This Row],[Revenue]]</f>
        <v>4800</v>
      </c>
      <c r="V485" s="4">
        <f>Table3[[#This Row],[Revenue]]-Table3[[#This Row],[Total Discount]]</f>
        <v>19200</v>
      </c>
      <c r="W485" s="6"/>
      <c r="X485" s="5"/>
    </row>
    <row r="486" spans="1:24" x14ac:dyDescent="0.35">
      <c r="A486">
        <v>485</v>
      </c>
      <c r="B486" t="s">
        <v>8856</v>
      </c>
      <c r="C486" s="8">
        <v>43095</v>
      </c>
      <c r="D486" s="6">
        <v>2017</v>
      </c>
      <c r="E486" s="8" t="s">
        <v>3490</v>
      </c>
      <c r="F486" s="7">
        <v>26</v>
      </c>
      <c r="G486" t="s">
        <v>3457</v>
      </c>
      <c r="H486" t="s">
        <v>3462</v>
      </c>
      <c r="I486" t="s">
        <v>3786</v>
      </c>
      <c r="J486" t="s">
        <v>3449</v>
      </c>
      <c r="K486" t="s">
        <v>3704</v>
      </c>
      <c r="L486">
        <v>52601</v>
      </c>
      <c r="M486" t="s">
        <v>871</v>
      </c>
      <c r="N486" t="s">
        <v>13</v>
      </c>
      <c r="O486" t="s">
        <v>23</v>
      </c>
      <c r="P486" t="s">
        <v>872</v>
      </c>
      <c r="Q486" s="4">
        <v>45000</v>
      </c>
      <c r="R486">
        <v>5</v>
      </c>
      <c r="S486" s="4">
        <f>Table3[[#This Row],[Harga]]*Table3[[#This Row],[Quantity]]</f>
        <v>225000</v>
      </c>
      <c r="T486">
        <v>0</v>
      </c>
      <c r="U486" s="4">
        <f>Table3[[#This Row],[Discount]]*Table3[[#This Row],[Revenue]]</f>
        <v>0</v>
      </c>
      <c r="V486" s="4">
        <f>Table3[[#This Row],[Revenue]]-Table3[[#This Row],[Total Discount]]</f>
        <v>225000</v>
      </c>
      <c r="W486" s="6"/>
      <c r="X486" s="5"/>
    </row>
    <row r="487" spans="1:24" x14ac:dyDescent="0.35">
      <c r="A487">
        <v>486</v>
      </c>
      <c r="B487" t="s">
        <v>8855</v>
      </c>
      <c r="C487" s="8">
        <v>42948</v>
      </c>
      <c r="D487" s="6">
        <v>2017</v>
      </c>
      <c r="E487" s="8" t="s">
        <v>3481</v>
      </c>
      <c r="F487" s="7">
        <v>1</v>
      </c>
      <c r="G487" t="s">
        <v>3485</v>
      </c>
      <c r="H487" t="s">
        <v>3554</v>
      </c>
      <c r="I487" t="s">
        <v>3760</v>
      </c>
      <c r="J487" t="s">
        <v>3449</v>
      </c>
      <c r="K487" t="s">
        <v>3909</v>
      </c>
      <c r="L487">
        <v>60653</v>
      </c>
      <c r="M487" t="s">
        <v>670</v>
      </c>
      <c r="N487" t="s">
        <v>51</v>
      </c>
      <c r="O487" t="s">
        <v>52</v>
      </c>
      <c r="P487" t="s">
        <v>671</v>
      </c>
      <c r="Q487" s="4">
        <v>108000</v>
      </c>
      <c r="R487">
        <v>2</v>
      </c>
      <c r="S487" s="4">
        <f>Table3[[#This Row],[Harga]]*Table3[[#This Row],[Quantity]]</f>
        <v>216000</v>
      </c>
      <c r="T487">
        <v>0.2</v>
      </c>
      <c r="U487" s="4">
        <f>Table3[[#This Row],[Discount]]*Table3[[#This Row],[Revenue]]</f>
        <v>43200</v>
      </c>
      <c r="V487" s="4">
        <f>Table3[[#This Row],[Revenue]]-Table3[[#This Row],[Total Discount]]</f>
        <v>172800</v>
      </c>
      <c r="W487" s="6"/>
      <c r="X487" s="5"/>
    </row>
    <row r="488" spans="1:24" x14ac:dyDescent="0.35">
      <c r="A488">
        <v>487</v>
      </c>
      <c r="B488" t="s">
        <v>8854</v>
      </c>
      <c r="C488" s="8">
        <v>41967</v>
      </c>
      <c r="D488" s="6">
        <v>2014</v>
      </c>
      <c r="E488" s="8" t="s">
        <v>3468</v>
      </c>
      <c r="F488" s="7">
        <v>24</v>
      </c>
      <c r="G488" t="s">
        <v>3538</v>
      </c>
      <c r="H488" t="s">
        <v>3451</v>
      </c>
      <c r="I488" t="s">
        <v>4452</v>
      </c>
      <c r="J488" t="s">
        <v>3449</v>
      </c>
      <c r="K488" t="s">
        <v>3561</v>
      </c>
      <c r="L488">
        <v>92037</v>
      </c>
      <c r="M488" t="s">
        <v>873</v>
      </c>
      <c r="N488" t="s">
        <v>9</v>
      </c>
      <c r="O488" t="s">
        <v>20</v>
      </c>
      <c r="P488" t="s">
        <v>874</v>
      </c>
      <c r="Q488" s="4">
        <v>152000</v>
      </c>
      <c r="R488">
        <v>4</v>
      </c>
      <c r="S488" s="4">
        <f>Table3[[#This Row],[Harga]]*Table3[[#This Row],[Quantity]]</f>
        <v>608000</v>
      </c>
      <c r="T488">
        <v>0</v>
      </c>
      <c r="U488" s="4">
        <f>Table3[[#This Row],[Discount]]*Table3[[#This Row],[Revenue]]</f>
        <v>0</v>
      </c>
      <c r="V488" s="4">
        <f>Table3[[#This Row],[Revenue]]-Table3[[#This Row],[Total Discount]]</f>
        <v>608000</v>
      </c>
      <c r="W488" s="6"/>
      <c r="X488" s="5"/>
    </row>
    <row r="489" spans="1:24" x14ac:dyDescent="0.35">
      <c r="A489">
        <v>488</v>
      </c>
      <c r="B489" t="s">
        <v>8853</v>
      </c>
      <c r="C489" s="8">
        <v>42903</v>
      </c>
      <c r="D489" s="6">
        <v>2017</v>
      </c>
      <c r="E489" s="8" t="s">
        <v>3497</v>
      </c>
      <c r="F489" s="7">
        <v>17</v>
      </c>
      <c r="G489" t="s">
        <v>3485</v>
      </c>
      <c r="H489" t="s">
        <v>3451</v>
      </c>
      <c r="I489" t="s">
        <v>4703</v>
      </c>
      <c r="J489" t="s">
        <v>3449</v>
      </c>
      <c r="K489" t="s">
        <v>3556</v>
      </c>
      <c r="L489">
        <v>98502</v>
      </c>
      <c r="M489" t="s">
        <v>153</v>
      </c>
      <c r="N489" t="s">
        <v>9</v>
      </c>
      <c r="O489" t="s">
        <v>20</v>
      </c>
      <c r="P489" t="s">
        <v>154</v>
      </c>
      <c r="Q489" s="4">
        <v>83000</v>
      </c>
      <c r="R489">
        <v>3</v>
      </c>
      <c r="S489" s="4">
        <f>Table3[[#This Row],[Harga]]*Table3[[#This Row],[Quantity]]</f>
        <v>249000</v>
      </c>
      <c r="T489">
        <v>0</v>
      </c>
      <c r="U489" s="4">
        <f>Table3[[#This Row],[Discount]]*Table3[[#This Row],[Revenue]]</f>
        <v>0</v>
      </c>
      <c r="V489" s="4">
        <f>Table3[[#This Row],[Revenue]]-Table3[[#This Row],[Total Discount]]</f>
        <v>249000</v>
      </c>
      <c r="W489" s="6"/>
      <c r="X489" s="5"/>
    </row>
    <row r="490" spans="1:24" x14ac:dyDescent="0.35">
      <c r="A490">
        <v>489</v>
      </c>
      <c r="B490" t="s">
        <v>8852</v>
      </c>
      <c r="C490" s="8">
        <v>42359</v>
      </c>
      <c r="D490" s="6">
        <v>2015</v>
      </c>
      <c r="E490" s="8" t="s">
        <v>3490</v>
      </c>
      <c r="F490" s="7">
        <v>21</v>
      </c>
      <c r="G490" t="s">
        <v>3457</v>
      </c>
      <c r="H490" t="s">
        <v>3451</v>
      </c>
      <c r="I490" t="s">
        <v>5477</v>
      </c>
      <c r="J490" t="s">
        <v>3449</v>
      </c>
      <c r="K490" t="s">
        <v>3556</v>
      </c>
      <c r="L490">
        <v>98103</v>
      </c>
      <c r="M490" t="s">
        <v>875</v>
      </c>
      <c r="N490" t="s">
        <v>9</v>
      </c>
      <c r="O490" t="s">
        <v>17</v>
      </c>
      <c r="P490" t="s">
        <v>876</v>
      </c>
      <c r="Q490" s="4">
        <v>1619000</v>
      </c>
      <c r="R490">
        <v>13</v>
      </c>
      <c r="S490" s="4">
        <f>Table3[[#This Row],[Harga]]*Table3[[#This Row],[Quantity]]</f>
        <v>21047000</v>
      </c>
      <c r="T490">
        <v>0</v>
      </c>
      <c r="U490" s="4">
        <f>Table3[[#This Row],[Discount]]*Table3[[#This Row],[Revenue]]</f>
        <v>0</v>
      </c>
      <c r="V490" s="4">
        <f>Table3[[#This Row],[Revenue]]-Table3[[#This Row],[Total Discount]]</f>
        <v>21047000</v>
      </c>
      <c r="W490" s="6"/>
      <c r="X490" s="5"/>
    </row>
    <row r="491" spans="1:24" x14ac:dyDescent="0.35">
      <c r="A491">
        <v>490</v>
      </c>
      <c r="B491" t="s">
        <v>8851</v>
      </c>
      <c r="C491" s="8">
        <v>42264</v>
      </c>
      <c r="D491" s="6">
        <v>2015</v>
      </c>
      <c r="E491" s="8" t="s">
        <v>3472</v>
      </c>
      <c r="F491" s="7">
        <v>17</v>
      </c>
      <c r="G491" t="s">
        <v>3538</v>
      </c>
      <c r="H491" t="s">
        <v>3451</v>
      </c>
      <c r="I491" t="s">
        <v>4031</v>
      </c>
      <c r="J491" t="s">
        <v>3488</v>
      </c>
      <c r="K491" t="s">
        <v>3548</v>
      </c>
      <c r="L491">
        <v>90036</v>
      </c>
      <c r="M491" t="s">
        <v>877</v>
      </c>
      <c r="N491" t="s">
        <v>13</v>
      </c>
      <c r="O491" t="s">
        <v>23</v>
      </c>
      <c r="P491" t="s">
        <v>878</v>
      </c>
      <c r="Q491" s="4">
        <v>33000</v>
      </c>
      <c r="R491">
        <v>5</v>
      </c>
      <c r="S491" s="4">
        <f>Table3[[#This Row],[Harga]]*Table3[[#This Row],[Quantity]]</f>
        <v>165000</v>
      </c>
      <c r="T491">
        <v>0</v>
      </c>
      <c r="U491" s="4">
        <f>Table3[[#This Row],[Discount]]*Table3[[#This Row],[Revenue]]</f>
        <v>0</v>
      </c>
      <c r="V491" s="4">
        <f>Table3[[#This Row],[Revenue]]-Table3[[#This Row],[Total Discount]]</f>
        <v>165000</v>
      </c>
      <c r="W491" s="6"/>
      <c r="X491" s="5"/>
    </row>
    <row r="492" spans="1:24" x14ac:dyDescent="0.35">
      <c r="A492">
        <v>491</v>
      </c>
      <c r="B492" t="s">
        <v>8850</v>
      </c>
      <c r="C492" s="8">
        <v>42191</v>
      </c>
      <c r="D492" s="6">
        <v>2015</v>
      </c>
      <c r="E492" s="8" t="s">
        <v>3507</v>
      </c>
      <c r="F492" s="7">
        <v>6</v>
      </c>
      <c r="G492" t="s">
        <v>3485</v>
      </c>
      <c r="H492" t="s">
        <v>3462</v>
      </c>
      <c r="I492" t="s">
        <v>4373</v>
      </c>
      <c r="J492" t="s">
        <v>3466</v>
      </c>
      <c r="K492" t="s">
        <v>3513</v>
      </c>
      <c r="L492">
        <v>10011</v>
      </c>
      <c r="M492" t="s">
        <v>879</v>
      </c>
      <c r="N492" t="s">
        <v>9</v>
      </c>
      <c r="O492" t="s">
        <v>20</v>
      </c>
      <c r="P492" t="s">
        <v>880</v>
      </c>
      <c r="Q492" s="4">
        <v>14000</v>
      </c>
      <c r="R492">
        <v>2</v>
      </c>
      <c r="S492" s="4">
        <f>Table3[[#This Row],[Harga]]*Table3[[#This Row],[Quantity]]</f>
        <v>28000</v>
      </c>
      <c r="T492">
        <v>0</v>
      </c>
      <c r="U492" s="4">
        <f>Table3[[#This Row],[Discount]]*Table3[[#This Row],[Revenue]]</f>
        <v>0</v>
      </c>
      <c r="V492" s="4">
        <f>Table3[[#This Row],[Revenue]]-Table3[[#This Row],[Total Discount]]</f>
        <v>28000</v>
      </c>
      <c r="W492" s="6"/>
      <c r="X492" s="5"/>
    </row>
    <row r="493" spans="1:24" x14ac:dyDescent="0.35">
      <c r="A493">
        <v>492</v>
      </c>
      <c r="B493" t="s">
        <v>8849</v>
      </c>
      <c r="C493" s="8">
        <v>42121</v>
      </c>
      <c r="D493" s="6">
        <v>2015</v>
      </c>
      <c r="E493" s="8" t="s">
        <v>3529</v>
      </c>
      <c r="F493" s="7">
        <v>27</v>
      </c>
      <c r="G493" t="s">
        <v>3457</v>
      </c>
      <c r="H493" t="s">
        <v>3451</v>
      </c>
      <c r="I493" t="s">
        <v>5419</v>
      </c>
      <c r="J493" t="s">
        <v>3449</v>
      </c>
      <c r="K493" t="s">
        <v>3670</v>
      </c>
      <c r="L493">
        <v>20016</v>
      </c>
      <c r="M493" t="s">
        <v>881</v>
      </c>
      <c r="N493" t="s">
        <v>13</v>
      </c>
      <c r="O493" t="s">
        <v>37</v>
      </c>
      <c r="P493" t="s">
        <v>882</v>
      </c>
      <c r="Q493" s="4">
        <v>23000</v>
      </c>
      <c r="R493">
        <v>3</v>
      </c>
      <c r="S493" s="4">
        <f>Table3[[#This Row],[Harga]]*Table3[[#This Row],[Quantity]]</f>
        <v>69000</v>
      </c>
      <c r="T493">
        <v>0</v>
      </c>
      <c r="U493" s="4">
        <f>Table3[[#This Row],[Discount]]*Table3[[#This Row],[Revenue]]</f>
        <v>0</v>
      </c>
      <c r="V493" s="4">
        <f>Table3[[#This Row],[Revenue]]-Table3[[#This Row],[Total Discount]]</f>
        <v>69000</v>
      </c>
      <c r="W493" s="6"/>
      <c r="X493" s="5"/>
    </row>
    <row r="494" spans="1:24" x14ac:dyDescent="0.35">
      <c r="A494">
        <v>493</v>
      </c>
      <c r="B494" t="s">
        <v>8848</v>
      </c>
      <c r="C494" s="8">
        <v>42171</v>
      </c>
      <c r="D494" s="6">
        <v>2015</v>
      </c>
      <c r="E494" s="8" t="s">
        <v>3497</v>
      </c>
      <c r="F494" s="7">
        <v>16</v>
      </c>
      <c r="G494" t="s">
        <v>3452</v>
      </c>
      <c r="H494" t="s">
        <v>3451</v>
      </c>
      <c r="I494" t="s">
        <v>4259</v>
      </c>
      <c r="J494" t="s">
        <v>3449</v>
      </c>
      <c r="K494" t="s">
        <v>3714</v>
      </c>
      <c r="L494">
        <v>19134</v>
      </c>
      <c r="M494" t="s">
        <v>883</v>
      </c>
      <c r="N494" t="s">
        <v>13</v>
      </c>
      <c r="O494" t="s">
        <v>55</v>
      </c>
      <c r="P494" t="s">
        <v>884</v>
      </c>
      <c r="Q494" s="4">
        <v>7000</v>
      </c>
      <c r="R494">
        <v>2</v>
      </c>
      <c r="S494" s="4">
        <f>Table3[[#This Row],[Harga]]*Table3[[#This Row],[Quantity]]</f>
        <v>14000</v>
      </c>
      <c r="T494">
        <v>0.2</v>
      </c>
      <c r="U494" s="4">
        <f>Table3[[#This Row],[Discount]]*Table3[[#This Row],[Revenue]]</f>
        <v>2800</v>
      </c>
      <c r="V494" s="4">
        <f>Table3[[#This Row],[Revenue]]-Table3[[#This Row],[Total Discount]]</f>
        <v>11200</v>
      </c>
      <c r="W494" s="6"/>
      <c r="X494" s="5"/>
    </row>
    <row r="495" spans="1:24" x14ac:dyDescent="0.35">
      <c r="A495">
        <v>494</v>
      </c>
      <c r="B495" t="s">
        <v>8847</v>
      </c>
      <c r="C495" s="8">
        <v>43086</v>
      </c>
      <c r="D495" s="6">
        <v>2017</v>
      </c>
      <c r="E495" s="8" t="s">
        <v>3490</v>
      </c>
      <c r="F495" s="7">
        <v>17</v>
      </c>
      <c r="G495" t="s">
        <v>3485</v>
      </c>
      <c r="H495" t="s">
        <v>3462</v>
      </c>
      <c r="I495" t="s">
        <v>3624</v>
      </c>
      <c r="J495" t="s">
        <v>3488</v>
      </c>
      <c r="K495" t="s">
        <v>3595</v>
      </c>
      <c r="L495">
        <v>90045</v>
      </c>
      <c r="M495" t="s">
        <v>885</v>
      </c>
      <c r="N495" t="s">
        <v>13</v>
      </c>
      <c r="O495" t="s">
        <v>26</v>
      </c>
      <c r="P495" t="s">
        <v>886</v>
      </c>
      <c r="Q495" s="4">
        <v>12000</v>
      </c>
      <c r="R495">
        <v>2</v>
      </c>
      <c r="S495" s="4">
        <f>Table3[[#This Row],[Harga]]*Table3[[#This Row],[Quantity]]</f>
        <v>24000</v>
      </c>
      <c r="T495">
        <v>0.2</v>
      </c>
      <c r="U495" s="4">
        <f>Table3[[#This Row],[Discount]]*Table3[[#This Row],[Revenue]]</f>
        <v>4800</v>
      </c>
      <c r="V495" s="4">
        <f>Table3[[#This Row],[Revenue]]-Table3[[#This Row],[Total Discount]]</f>
        <v>19200</v>
      </c>
      <c r="W495" s="6"/>
      <c r="X495" s="5"/>
    </row>
    <row r="496" spans="1:24" x14ac:dyDescent="0.35">
      <c r="A496">
        <v>495</v>
      </c>
      <c r="B496" t="s">
        <v>8846</v>
      </c>
      <c r="C496" s="8">
        <v>42380</v>
      </c>
      <c r="D496" s="6">
        <v>2016</v>
      </c>
      <c r="E496" s="8" t="s">
        <v>3463</v>
      </c>
      <c r="F496" s="7">
        <v>11</v>
      </c>
      <c r="G496" t="s">
        <v>3485</v>
      </c>
      <c r="H496" t="s">
        <v>3451</v>
      </c>
      <c r="I496" t="s">
        <v>5910</v>
      </c>
      <c r="J496" t="s">
        <v>3488</v>
      </c>
      <c r="K496" t="s">
        <v>3571</v>
      </c>
      <c r="L496">
        <v>45503</v>
      </c>
      <c r="M496" t="s">
        <v>887</v>
      </c>
      <c r="N496" t="s">
        <v>13</v>
      </c>
      <c r="O496" t="s">
        <v>23</v>
      </c>
      <c r="P496" t="s">
        <v>888</v>
      </c>
      <c r="Q496" s="4">
        <v>16000</v>
      </c>
      <c r="R496">
        <v>3</v>
      </c>
      <c r="S496" s="4">
        <f>Table3[[#This Row],[Harga]]*Table3[[#This Row],[Quantity]]</f>
        <v>48000</v>
      </c>
      <c r="T496">
        <v>0.2</v>
      </c>
      <c r="U496" s="4">
        <f>Table3[[#This Row],[Discount]]*Table3[[#This Row],[Revenue]]</f>
        <v>9600</v>
      </c>
      <c r="V496" s="4">
        <f>Table3[[#This Row],[Revenue]]-Table3[[#This Row],[Total Discount]]</f>
        <v>38400</v>
      </c>
      <c r="W496" s="6"/>
      <c r="X496" s="5"/>
    </row>
    <row r="497" spans="1:24" x14ac:dyDescent="0.35">
      <c r="A497">
        <v>496</v>
      </c>
      <c r="B497" t="s">
        <v>8845</v>
      </c>
      <c r="C497" s="8">
        <v>41831</v>
      </c>
      <c r="D497" s="6">
        <v>2014</v>
      </c>
      <c r="E497" s="8" t="s">
        <v>3507</v>
      </c>
      <c r="F497" s="7">
        <v>11</v>
      </c>
      <c r="G497" t="s">
        <v>3538</v>
      </c>
      <c r="H497" t="s">
        <v>3462</v>
      </c>
      <c r="I497" t="s">
        <v>4752</v>
      </c>
      <c r="J497" t="s">
        <v>3466</v>
      </c>
      <c r="K497" t="s">
        <v>3448</v>
      </c>
      <c r="L497">
        <v>7601</v>
      </c>
      <c r="M497" t="s">
        <v>278</v>
      </c>
      <c r="N497" t="s">
        <v>13</v>
      </c>
      <c r="O497" t="s">
        <v>23</v>
      </c>
      <c r="P497" t="s">
        <v>49</v>
      </c>
      <c r="Q497" s="4">
        <v>142000</v>
      </c>
      <c r="R497">
        <v>5</v>
      </c>
      <c r="S497" s="4">
        <f>Table3[[#This Row],[Harga]]*Table3[[#This Row],[Quantity]]</f>
        <v>710000</v>
      </c>
      <c r="T497">
        <v>0</v>
      </c>
      <c r="U497" s="4">
        <f>Table3[[#This Row],[Discount]]*Table3[[#This Row],[Revenue]]</f>
        <v>0</v>
      </c>
      <c r="V497" s="4">
        <f>Table3[[#This Row],[Revenue]]-Table3[[#This Row],[Total Discount]]</f>
        <v>710000</v>
      </c>
      <c r="W497" s="6"/>
      <c r="X497" s="5"/>
    </row>
    <row r="498" spans="1:24" x14ac:dyDescent="0.35">
      <c r="A498">
        <v>497</v>
      </c>
      <c r="B498" t="s">
        <v>8844</v>
      </c>
      <c r="C498" s="8">
        <v>42694</v>
      </c>
      <c r="D498" s="6">
        <v>2016</v>
      </c>
      <c r="E498" s="8" t="s">
        <v>3468</v>
      </c>
      <c r="F498" s="7">
        <v>20</v>
      </c>
      <c r="G498" t="s">
        <v>3485</v>
      </c>
      <c r="H498" t="s">
        <v>3451</v>
      </c>
      <c r="I498" t="s">
        <v>5231</v>
      </c>
      <c r="J498" t="s">
        <v>3449</v>
      </c>
      <c r="K498" t="s">
        <v>3542</v>
      </c>
      <c r="L498">
        <v>45231</v>
      </c>
      <c r="M498" t="s">
        <v>889</v>
      </c>
      <c r="N498" t="s">
        <v>13</v>
      </c>
      <c r="O498" t="s">
        <v>23</v>
      </c>
      <c r="P498" t="s">
        <v>890</v>
      </c>
      <c r="Q498" s="4">
        <v>16000</v>
      </c>
      <c r="R498">
        <v>3</v>
      </c>
      <c r="S498" s="4">
        <f>Table3[[#This Row],[Harga]]*Table3[[#This Row],[Quantity]]</f>
        <v>48000</v>
      </c>
      <c r="T498">
        <v>0.2</v>
      </c>
      <c r="U498" s="4">
        <f>Table3[[#This Row],[Discount]]*Table3[[#This Row],[Revenue]]</f>
        <v>9600</v>
      </c>
      <c r="V498" s="4">
        <f>Table3[[#This Row],[Revenue]]-Table3[[#This Row],[Total Discount]]</f>
        <v>38400</v>
      </c>
      <c r="W498" s="6"/>
      <c r="X498" s="5"/>
    </row>
    <row r="499" spans="1:24" x14ac:dyDescent="0.35">
      <c r="A499">
        <v>498</v>
      </c>
      <c r="B499" t="s">
        <v>8843</v>
      </c>
      <c r="C499" s="8">
        <v>42482</v>
      </c>
      <c r="D499" s="6">
        <v>2016</v>
      </c>
      <c r="E499" s="8" t="s">
        <v>3529</v>
      </c>
      <c r="F499" s="7">
        <v>22</v>
      </c>
      <c r="G499" t="s">
        <v>3452</v>
      </c>
      <c r="H499" t="s">
        <v>3462</v>
      </c>
      <c r="I499" t="s">
        <v>8842</v>
      </c>
      <c r="J499" t="s">
        <v>3488</v>
      </c>
      <c r="K499" t="s">
        <v>3448</v>
      </c>
      <c r="L499">
        <v>65109</v>
      </c>
      <c r="M499" t="s">
        <v>891</v>
      </c>
      <c r="N499" t="s">
        <v>9</v>
      </c>
      <c r="O499" t="s">
        <v>20</v>
      </c>
      <c r="P499" t="s">
        <v>892</v>
      </c>
      <c r="Q499" s="4">
        <v>87000</v>
      </c>
      <c r="R499">
        <v>2</v>
      </c>
      <c r="S499" s="4">
        <f>Table3[[#This Row],[Harga]]*Table3[[#This Row],[Quantity]]</f>
        <v>174000</v>
      </c>
      <c r="T499">
        <v>0</v>
      </c>
      <c r="U499" s="4">
        <f>Table3[[#This Row],[Discount]]*Table3[[#This Row],[Revenue]]</f>
        <v>0</v>
      </c>
      <c r="V499" s="4">
        <f>Table3[[#This Row],[Revenue]]-Table3[[#This Row],[Total Discount]]</f>
        <v>174000</v>
      </c>
      <c r="W499" s="6"/>
      <c r="X499" s="5"/>
    </row>
    <row r="500" spans="1:24" x14ac:dyDescent="0.35">
      <c r="A500">
        <v>499</v>
      </c>
      <c r="B500" t="s">
        <v>8841</v>
      </c>
      <c r="C500" s="8">
        <v>42168</v>
      </c>
      <c r="D500" s="6">
        <v>2015</v>
      </c>
      <c r="E500" s="8" t="s">
        <v>3497</v>
      </c>
      <c r="F500" s="7">
        <v>13</v>
      </c>
      <c r="G500" t="s">
        <v>3452</v>
      </c>
      <c r="H500" t="s">
        <v>3462</v>
      </c>
      <c r="I500" t="s">
        <v>3729</v>
      </c>
      <c r="J500" t="s">
        <v>3449</v>
      </c>
      <c r="K500" t="s">
        <v>3494</v>
      </c>
      <c r="L500">
        <v>90004</v>
      </c>
      <c r="M500" t="s">
        <v>893</v>
      </c>
      <c r="N500" t="s">
        <v>13</v>
      </c>
      <c r="O500" t="s">
        <v>26</v>
      </c>
      <c r="P500" t="s">
        <v>894</v>
      </c>
      <c r="Q500" s="4">
        <v>37000</v>
      </c>
      <c r="R500">
        <v>3</v>
      </c>
      <c r="S500" s="4">
        <f>Table3[[#This Row],[Harga]]*Table3[[#This Row],[Quantity]]</f>
        <v>111000</v>
      </c>
      <c r="T500">
        <v>0.2</v>
      </c>
      <c r="U500" s="4">
        <f>Table3[[#This Row],[Discount]]*Table3[[#This Row],[Revenue]]</f>
        <v>22200</v>
      </c>
      <c r="V500" s="4">
        <f>Table3[[#This Row],[Revenue]]-Table3[[#This Row],[Total Discount]]</f>
        <v>88800</v>
      </c>
      <c r="W500" s="6"/>
      <c r="X500" s="5"/>
    </row>
    <row r="501" spans="1:24" x14ac:dyDescent="0.35">
      <c r="A501">
        <v>500</v>
      </c>
      <c r="B501" t="s">
        <v>8840</v>
      </c>
      <c r="C501" s="8">
        <v>43059</v>
      </c>
      <c r="D501" s="6">
        <v>2017</v>
      </c>
      <c r="E501" s="8" t="s">
        <v>3468</v>
      </c>
      <c r="F501" s="7">
        <v>20</v>
      </c>
      <c r="G501" t="s">
        <v>3538</v>
      </c>
      <c r="H501" t="s">
        <v>3451</v>
      </c>
      <c r="I501" t="s">
        <v>4449</v>
      </c>
      <c r="J501" t="s">
        <v>3449</v>
      </c>
      <c r="K501" t="s">
        <v>3505</v>
      </c>
      <c r="L501">
        <v>27217</v>
      </c>
      <c r="M501" t="s">
        <v>895</v>
      </c>
      <c r="N501" t="s">
        <v>13</v>
      </c>
      <c r="O501" t="s">
        <v>37</v>
      </c>
      <c r="P501" t="s">
        <v>896</v>
      </c>
      <c r="Q501" s="4">
        <v>24000</v>
      </c>
      <c r="R501">
        <v>7</v>
      </c>
      <c r="S501" s="4">
        <f>Table3[[#This Row],[Harga]]*Table3[[#This Row],[Quantity]]</f>
        <v>168000</v>
      </c>
      <c r="T501">
        <v>0.2</v>
      </c>
      <c r="U501" s="4">
        <f>Table3[[#This Row],[Discount]]*Table3[[#This Row],[Revenue]]</f>
        <v>33600</v>
      </c>
      <c r="V501" s="4">
        <f>Table3[[#This Row],[Revenue]]-Table3[[#This Row],[Total Discount]]</f>
        <v>134400</v>
      </c>
      <c r="W501" s="6"/>
      <c r="X501" s="5"/>
    </row>
    <row r="502" spans="1:24" x14ac:dyDescent="0.35">
      <c r="A502">
        <v>501</v>
      </c>
      <c r="B502" t="s">
        <v>8839</v>
      </c>
      <c r="C502" s="8">
        <v>42449</v>
      </c>
      <c r="D502" s="6">
        <v>2016</v>
      </c>
      <c r="E502" s="8" t="s">
        <v>3511</v>
      </c>
      <c r="F502" s="7">
        <v>20</v>
      </c>
      <c r="G502" t="s">
        <v>3452</v>
      </c>
      <c r="H502" t="s">
        <v>3451</v>
      </c>
      <c r="I502" t="s">
        <v>3528</v>
      </c>
      <c r="J502" t="s">
        <v>3488</v>
      </c>
      <c r="K502" t="s">
        <v>3580</v>
      </c>
      <c r="L502">
        <v>63376</v>
      </c>
      <c r="M502" t="s">
        <v>660</v>
      </c>
      <c r="N502" t="s">
        <v>9</v>
      </c>
      <c r="O502" t="s">
        <v>17</v>
      </c>
      <c r="P502" t="s">
        <v>661</v>
      </c>
      <c r="Q502" s="4">
        <v>384000</v>
      </c>
      <c r="R502">
        <v>4</v>
      </c>
      <c r="S502" s="4">
        <f>Table3[[#This Row],[Harga]]*Table3[[#This Row],[Quantity]]</f>
        <v>1536000</v>
      </c>
      <c r="T502">
        <v>0</v>
      </c>
      <c r="U502" s="4">
        <f>Table3[[#This Row],[Discount]]*Table3[[#This Row],[Revenue]]</f>
        <v>0</v>
      </c>
      <c r="V502" s="4">
        <f>Table3[[#This Row],[Revenue]]-Table3[[#This Row],[Total Discount]]</f>
        <v>1536000</v>
      </c>
      <c r="W502" s="6"/>
      <c r="X502" s="5"/>
    </row>
    <row r="503" spans="1:24" x14ac:dyDescent="0.35">
      <c r="A503">
        <v>502</v>
      </c>
      <c r="B503" t="s">
        <v>8838</v>
      </c>
      <c r="C503" s="8">
        <v>42619</v>
      </c>
      <c r="D503" s="6">
        <v>2016</v>
      </c>
      <c r="E503" s="8" t="s">
        <v>3472</v>
      </c>
      <c r="F503" s="7">
        <v>6</v>
      </c>
      <c r="G503" t="s">
        <v>3452</v>
      </c>
      <c r="H503" t="s">
        <v>3451</v>
      </c>
      <c r="I503" t="s">
        <v>6855</v>
      </c>
      <c r="J503" t="s">
        <v>3449</v>
      </c>
      <c r="K503" t="s">
        <v>3580</v>
      </c>
      <c r="L503">
        <v>10035</v>
      </c>
      <c r="M503" t="s">
        <v>897</v>
      </c>
      <c r="N503" t="s">
        <v>51</v>
      </c>
      <c r="O503" t="s">
        <v>64</v>
      </c>
      <c r="P503" t="s">
        <v>898</v>
      </c>
      <c r="Q503" s="4">
        <v>32000</v>
      </c>
      <c r="R503">
        <v>2</v>
      </c>
      <c r="S503" s="4">
        <f>Table3[[#This Row],[Harga]]*Table3[[#This Row],[Quantity]]</f>
        <v>64000</v>
      </c>
      <c r="T503">
        <v>0</v>
      </c>
      <c r="U503" s="4">
        <f>Table3[[#This Row],[Discount]]*Table3[[#This Row],[Revenue]]</f>
        <v>0</v>
      </c>
      <c r="V503" s="4">
        <f>Table3[[#This Row],[Revenue]]-Table3[[#This Row],[Total Discount]]</f>
        <v>64000</v>
      </c>
      <c r="W503" s="6"/>
      <c r="X503" s="5"/>
    </row>
    <row r="504" spans="1:24" x14ac:dyDescent="0.35">
      <c r="A504">
        <v>503</v>
      </c>
      <c r="B504" t="s">
        <v>8837</v>
      </c>
      <c r="C504" s="8">
        <v>42925</v>
      </c>
      <c r="D504" s="6">
        <v>2017</v>
      </c>
      <c r="E504" s="8" t="s">
        <v>3507</v>
      </c>
      <c r="F504" s="7">
        <v>9</v>
      </c>
      <c r="G504" t="s">
        <v>3538</v>
      </c>
      <c r="H504" t="s">
        <v>3451</v>
      </c>
      <c r="I504" t="s">
        <v>3537</v>
      </c>
      <c r="J504" t="s">
        <v>3466</v>
      </c>
      <c r="K504" t="s">
        <v>3548</v>
      </c>
      <c r="L504">
        <v>60610</v>
      </c>
      <c r="M504" t="s">
        <v>899</v>
      </c>
      <c r="N504" t="s">
        <v>13</v>
      </c>
      <c r="O504" t="s">
        <v>37</v>
      </c>
      <c r="P504" t="s">
        <v>900</v>
      </c>
      <c r="Q504" s="4">
        <v>9000</v>
      </c>
      <c r="R504">
        <v>5</v>
      </c>
      <c r="S504" s="4">
        <f>Table3[[#This Row],[Harga]]*Table3[[#This Row],[Quantity]]</f>
        <v>45000</v>
      </c>
      <c r="T504">
        <v>0.2</v>
      </c>
      <c r="U504" s="4">
        <f>Table3[[#This Row],[Discount]]*Table3[[#This Row],[Revenue]]</f>
        <v>9000</v>
      </c>
      <c r="V504" s="4">
        <f>Table3[[#This Row],[Revenue]]-Table3[[#This Row],[Total Discount]]</f>
        <v>36000</v>
      </c>
      <c r="W504" s="6"/>
      <c r="X504" s="5"/>
    </row>
    <row r="505" spans="1:24" x14ac:dyDescent="0.35">
      <c r="A505">
        <v>504</v>
      </c>
      <c r="B505" t="s">
        <v>8836</v>
      </c>
      <c r="C505" s="8">
        <v>43020</v>
      </c>
      <c r="D505" s="6">
        <v>2017</v>
      </c>
      <c r="E505" s="8" t="s">
        <v>3517</v>
      </c>
      <c r="F505" s="7">
        <v>12</v>
      </c>
      <c r="G505" t="s">
        <v>3457</v>
      </c>
      <c r="H505" t="s">
        <v>3501</v>
      </c>
      <c r="I505" t="s">
        <v>7116</v>
      </c>
      <c r="J505" t="s">
        <v>3488</v>
      </c>
      <c r="K505" t="s">
        <v>3670</v>
      </c>
      <c r="L505">
        <v>61107</v>
      </c>
      <c r="M505" t="s">
        <v>901</v>
      </c>
      <c r="N505" t="s">
        <v>9</v>
      </c>
      <c r="O505" t="s">
        <v>42</v>
      </c>
      <c r="P505" t="s">
        <v>902</v>
      </c>
      <c r="Q505" s="4">
        <v>255000</v>
      </c>
      <c r="R505">
        <v>14</v>
      </c>
      <c r="S505" s="4">
        <f>Table3[[#This Row],[Harga]]*Table3[[#This Row],[Quantity]]</f>
        <v>3570000</v>
      </c>
      <c r="T505">
        <v>0.3</v>
      </c>
      <c r="U505" s="4">
        <f>Table3[[#This Row],[Discount]]*Table3[[#This Row],[Revenue]]</f>
        <v>1071000</v>
      </c>
      <c r="V505" s="4">
        <f>Table3[[#This Row],[Revenue]]-Table3[[#This Row],[Total Discount]]</f>
        <v>2499000</v>
      </c>
      <c r="W505" s="6"/>
      <c r="X505" s="5"/>
    </row>
    <row r="506" spans="1:24" x14ac:dyDescent="0.35">
      <c r="A506">
        <v>505</v>
      </c>
      <c r="B506" t="s">
        <v>8835</v>
      </c>
      <c r="C506" s="8">
        <v>42437</v>
      </c>
      <c r="D506" s="6">
        <v>2016</v>
      </c>
      <c r="E506" s="8" t="s">
        <v>3511</v>
      </c>
      <c r="F506" s="7">
        <v>8</v>
      </c>
      <c r="G506" t="s">
        <v>3452</v>
      </c>
      <c r="H506" t="s">
        <v>3451</v>
      </c>
      <c r="I506" t="s">
        <v>4477</v>
      </c>
      <c r="J506" t="s">
        <v>3449</v>
      </c>
      <c r="K506" t="s">
        <v>3470</v>
      </c>
      <c r="L506">
        <v>33142</v>
      </c>
      <c r="M506" t="s">
        <v>692</v>
      </c>
      <c r="N506" t="s">
        <v>51</v>
      </c>
      <c r="O506" t="s">
        <v>52</v>
      </c>
      <c r="P506" t="s">
        <v>693</v>
      </c>
      <c r="Q506" s="4">
        <v>1364000</v>
      </c>
      <c r="R506">
        <v>5</v>
      </c>
      <c r="S506" s="4">
        <f>Table3[[#This Row],[Harga]]*Table3[[#This Row],[Quantity]]</f>
        <v>6820000</v>
      </c>
      <c r="T506">
        <v>0.2</v>
      </c>
      <c r="U506" s="4">
        <f>Table3[[#This Row],[Discount]]*Table3[[#This Row],[Revenue]]</f>
        <v>1364000</v>
      </c>
      <c r="V506" s="4">
        <f>Table3[[#This Row],[Revenue]]-Table3[[#This Row],[Total Discount]]</f>
        <v>5456000</v>
      </c>
      <c r="W506" s="6"/>
      <c r="X506" s="5"/>
    </row>
    <row r="507" spans="1:24" x14ac:dyDescent="0.35">
      <c r="A507">
        <v>506</v>
      </c>
      <c r="B507" t="s">
        <v>8834</v>
      </c>
      <c r="C507" s="8">
        <v>41786</v>
      </c>
      <c r="D507" s="6">
        <v>2014</v>
      </c>
      <c r="E507" s="8" t="s">
        <v>3453</v>
      </c>
      <c r="F507" s="7">
        <v>27</v>
      </c>
      <c r="G507" t="s">
        <v>3538</v>
      </c>
      <c r="H507" t="s">
        <v>3451</v>
      </c>
      <c r="I507" t="s">
        <v>3817</v>
      </c>
      <c r="J507" t="s">
        <v>3449</v>
      </c>
      <c r="K507" t="s">
        <v>3513</v>
      </c>
      <c r="L507">
        <v>94109</v>
      </c>
      <c r="M507" t="s">
        <v>903</v>
      </c>
      <c r="N507" t="s">
        <v>51</v>
      </c>
      <c r="O507" t="s">
        <v>52</v>
      </c>
      <c r="P507" t="s">
        <v>904</v>
      </c>
      <c r="Q507" s="4">
        <v>1114000</v>
      </c>
      <c r="R507">
        <v>12</v>
      </c>
      <c r="S507" s="4">
        <f>Table3[[#This Row],[Harga]]*Table3[[#This Row],[Quantity]]</f>
        <v>13368000</v>
      </c>
      <c r="T507">
        <v>0.2</v>
      </c>
      <c r="U507" s="4">
        <f>Table3[[#This Row],[Discount]]*Table3[[#This Row],[Revenue]]</f>
        <v>2673600</v>
      </c>
      <c r="V507" s="4">
        <f>Table3[[#This Row],[Revenue]]-Table3[[#This Row],[Total Discount]]</f>
        <v>10694400</v>
      </c>
      <c r="W507" s="6"/>
      <c r="X507" s="5"/>
    </row>
    <row r="508" spans="1:24" x14ac:dyDescent="0.35">
      <c r="A508">
        <v>507</v>
      </c>
      <c r="B508" t="s">
        <v>8833</v>
      </c>
      <c r="C508" s="8">
        <v>42188</v>
      </c>
      <c r="D508" s="6">
        <v>2015</v>
      </c>
      <c r="E508" s="8" t="s">
        <v>3507</v>
      </c>
      <c r="F508" s="7">
        <v>3</v>
      </c>
      <c r="G508" t="s">
        <v>3485</v>
      </c>
      <c r="H508" t="s">
        <v>3451</v>
      </c>
      <c r="I508" t="s">
        <v>4095</v>
      </c>
      <c r="J508" t="s">
        <v>3466</v>
      </c>
      <c r="K508" t="s">
        <v>3641</v>
      </c>
      <c r="L508">
        <v>19134</v>
      </c>
      <c r="M508" t="s">
        <v>905</v>
      </c>
      <c r="N508" t="s">
        <v>9</v>
      </c>
      <c r="O508" t="s">
        <v>20</v>
      </c>
      <c r="P508" t="s">
        <v>906</v>
      </c>
      <c r="Q508" s="4">
        <v>169000</v>
      </c>
      <c r="R508">
        <v>2</v>
      </c>
      <c r="S508" s="4">
        <f>Table3[[#This Row],[Harga]]*Table3[[#This Row],[Quantity]]</f>
        <v>338000</v>
      </c>
      <c r="T508">
        <v>0.2</v>
      </c>
      <c r="U508" s="4">
        <f>Table3[[#This Row],[Discount]]*Table3[[#This Row],[Revenue]]</f>
        <v>67600</v>
      </c>
      <c r="V508" s="4">
        <f>Table3[[#This Row],[Revenue]]-Table3[[#This Row],[Total Discount]]</f>
        <v>270400</v>
      </c>
      <c r="W508" s="6"/>
      <c r="X508" s="5"/>
    </row>
    <row r="509" spans="1:24" x14ac:dyDescent="0.35">
      <c r="A509">
        <v>508</v>
      </c>
      <c r="B509" t="s">
        <v>8832</v>
      </c>
      <c r="C509" s="8">
        <v>42098</v>
      </c>
      <c r="D509" s="6">
        <v>2015</v>
      </c>
      <c r="E509" s="8" t="s">
        <v>3529</v>
      </c>
      <c r="F509" s="7">
        <v>4</v>
      </c>
      <c r="G509" t="s">
        <v>3452</v>
      </c>
      <c r="H509" t="s">
        <v>3462</v>
      </c>
      <c r="I509" t="s">
        <v>3933</v>
      </c>
      <c r="J509" t="s">
        <v>3488</v>
      </c>
      <c r="K509" t="s">
        <v>3561</v>
      </c>
      <c r="L509">
        <v>10009</v>
      </c>
      <c r="M509" t="s">
        <v>907</v>
      </c>
      <c r="N509" t="s">
        <v>13</v>
      </c>
      <c r="O509" t="s">
        <v>37</v>
      </c>
      <c r="P509" t="s">
        <v>908</v>
      </c>
      <c r="Q509" s="4">
        <v>12000</v>
      </c>
      <c r="R509">
        <v>2</v>
      </c>
      <c r="S509" s="4">
        <f>Table3[[#This Row],[Harga]]*Table3[[#This Row],[Quantity]]</f>
        <v>24000</v>
      </c>
      <c r="T509">
        <v>0</v>
      </c>
      <c r="U509" s="4">
        <f>Table3[[#This Row],[Discount]]*Table3[[#This Row],[Revenue]]</f>
        <v>0</v>
      </c>
      <c r="V509" s="4">
        <f>Table3[[#This Row],[Revenue]]-Table3[[#This Row],[Total Discount]]</f>
        <v>24000</v>
      </c>
      <c r="W509" s="6"/>
      <c r="X509" s="5"/>
    </row>
    <row r="510" spans="1:24" x14ac:dyDescent="0.35">
      <c r="A510">
        <v>509</v>
      </c>
      <c r="B510" t="s">
        <v>8831</v>
      </c>
      <c r="C510" s="8">
        <v>43079</v>
      </c>
      <c r="D510" s="6">
        <v>2017</v>
      </c>
      <c r="E510" s="8" t="s">
        <v>3490</v>
      </c>
      <c r="F510" s="7">
        <v>10</v>
      </c>
      <c r="G510" t="s">
        <v>3485</v>
      </c>
      <c r="H510" t="s">
        <v>3451</v>
      </c>
      <c r="I510" t="s">
        <v>4062</v>
      </c>
      <c r="J510" t="s">
        <v>3466</v>
      </c>
      <c r="K510" t="s">
        <v>3595</v>
      </c>
      <c r="L510">
        <v>92037</v>
      </c>
      <c r="M510" t="s">
        <v>909</v>
      </c>
      <c r="N510" t="s">
        <v>13</v>
      </c>
      <c r="O510" t="s">
        <v>26</v>
      </c>
      <c r="P510" t="s">
        <v>910</v>
      </c>
      <c r="Q510" s="4">
        <v>20000</v>
      </c>
      <c r="R510">
        <v>4</v>
      </c>
      <c r="S510" s="4">
        <f>Table3[[#This Row],[Harga]]*Table3[[#This Row],[Quantity]]</f>
        <v>80000</v>
      </c>
      <c r="T510">
        <v>0.2</v>
      </c>
      <c r="U510" s="4">
        <f>Table3[[#This Row],[Discount]]*Table3[[#This Row],[Revenue]]</f>
        <v>16000</v>
      </c>
      <c r="V510" s="4">
        <f>Table3[[#This Row],[Revenue]]-Table3[[#This Row],[Total Discount]]</f>
        <v>64000</v>
      </c>
      <c r="W510" s="6"/>
      <c r="X510" s="5"/>
    </row>
    <row r="511" spans="1:24" x14ac:dyDescent="0.35">
      <c r="A511">
        <v>510</v>
      </c>
      <c r="B511" t="s">
        <v>8830</v>
      </c>
      <c r="C511" s="8">
        <v>42698</v>
      </c>
      <c r="D511" s="6">
        <v>2016</v>
      </c>
      <c r="E511" s="8" t="s">
        <v>3468</v>
      </c>
      <c r="F511" s="7">
        <v>24</v>
      </c>
      <c r="G511" t="s">
        <v>3452</v>
      </c>
      <c r="H511" t="s">
        <v>3532</v>
      </c>
      <c r="I511" t="s">
        <v>4323</v>
      </c>
      <c r="J511" t="s">
        <v>3488</v>
      </c>
      <c r="K511" t="s">
        <v>3628</v>
      </c>
      <c r="L511">
        <v>19143</v>
      </c>
      <c r="M511" t="s">
        <v>911</v>
      </c>
      <c r="N511" t="s">
        <v>13</v>
      </c>
      <c r="O511" t="s">
        <v>73</v>
      </c>
      <c r="P511" t="s">
        <v>912</v>
      </c>
      <c r="Q511" s="4">
        <v>5000</v>
      </c>
      <c r="R511">
        <v>3</v>
      </c>
      <c r="S511" s="4">
        <f>Table3[[#This Row],[Harga]]*Table3[[#This Row],[Quantity]]</f>
        <v>15000</v>
      </c>
      <c r="T511">
        <v>0.2</v>
      </c>
      <c r="U511" s="4">
        <f>Table3[[#This Row],[Discount]]*Table3[[#This Row],[Revenue]]</f>
        <v>3000</v>
      </c>
      <c r="V511" s="4">
        <f>Table3[[#This Row],[Revenue]]-Table3[[#This Row],[Total Discount]]</f>
        <v>12000</v>
      </c>
      <c r="W511" s="6"/>
      <c r="X511" s="5"/>
    </row>
    <row r="512" spans="1:24" x14ac:dyDescent="0.35">
      <c r="A512">
        <v>511</v>
      </c>
      <c r="B512" t="s">
        <v>8829</v>
      </c>
      <c r="C512" s="8">
        <v>42086</v>
      </c>
      <c r="D512" s="6">
        <v>2015</v>
      </c>
      <c r="E512" s="8" t="s">
        <v>3511</v>
      </c>
      <c r="F512" s="7">
        <v>23</v>
      </c>
      <c r="G512" t="s">
        <v>3485</v>
      </c>
      <c r="H512" t="s">
        <v>3462</v>
      </c>
      <c r="I512" t="s">
        <v>6948</v>
      </c>
      <c r="J512" t="s">
        <v>3449</v>
      </c>
      <c r="K512" t="s">
        <v>3595</v>
      </c>
      <c r="L512">
        <v>77095</v>
      </c>
      <c r="M512" t="s">
        <v>410</v>
      </c>
      <c r="N512" t="s">
        <v>9</v>
      </c>
      <c r="O512" t="s">
        <v>42</v>
      </c>
      <c r="P512" t="s">
        <v>411</v>
      </c>
      <c r="Q512" s="4">
        <v>208000</v>
      </c>
      <c r="R512">
        <v>2</v>
      </c>
      <c r="S512" s="4">
        <f>Table3[[#This Row],[Harga]]*Table3[[#This Row],[Quantity]]</f>
        <v>416000</v>
      </c>
      <c r="T512">
        <v>0.3</v>
      </c>
      <c r="U512" s="4">
        <f>Table3[[#This Row],[Discount]]*Table3[[#This Row],[Revenue]]</f>
        <v>124800</v>
      </c>
      <c r="V512" s="4">
        <f>Table3[[#This Row],[Revenue]]-Table3[[#This Row],[Total Discount]]</f>
        <v>291200</v>
      </c>
      <c r="W512" s="6"/>
      <c r="X512" s="5"/>
    </row>
    <row r="513" spans="1:24" x14ac:dyDescent="0.35">
      <c r="A513">
        <v>512</v>
      </c>
      <c r="B513" t="s">
        <v>8828</v>
      </c>
      <c r="C513" s="8">
        <v>42110</v>
      </c>
      <c r="D513" s="6">
        <v>2015</v>
      </c>
      <c r="E513" s="8" t="s">
        <v>3529</v>
      </c>
      <c r="F513" s="7">
        <v>16</v>
      </c>
      <c r="G513" t="s">
        <v>3452</v>
      </c>
      <c r="H513" t="s">
        <v>3451</v>
      </c>
      <c r="I513" t="s">
        <v>6946</v>
      </c>
      <c r="J513" t="s">
        <v>3466</v>
      </c>
      <c r="K513" t="s">
        <v>3600</v>
      </c>
      <c r="L513">
        <v>43615</v>
      </c>
      <c r="M513" t="s">
        <v>913</v>
      </c>
      <c r="N513" t="s">
        <v>13</v>
      </c>
      <c r="O513" t="s">
        <v>29</v>
      </c>
      <c r="P513" t="s">
        <v>914</v>
      </c>
      <c r="Q513" s="4">
        <v>46000</v>
      </c>
      <c r="R513">
        <v>3</v>
      </c>
      <c r="S513" s="4">
        <f>Table3[[#This Row],[Harga]]*Table3[[#This Row],[Quantity]]</f>
        <v>138000</v>
      </c>
      <c r="T513">
        <v>0.2</v>
      </c>
      <c r="U513" s="4">
        <f>Table3[[#This Row],[Discount]]*Table3[[#This Row],[Revenue]]</f>
        <v>27600</v>
      </c>
      <c r="V513" s="4">
        <f>Table3[[#This Row],[Revenue]]-Table3[[#This Row],[Total Discount]]</f>
        <v>110400</v>
      </c>
      <c r="W513" s="6"/>
      <c r="X513" s="5"/>
    </row>
    <row r="514" spans="1:24" x14ac:dyDescent="0.35">
      <c r="A514">
        <v>513</v>
      </c>
      <c r="B514" t="s">
        <v>8827</v>
      </c>
      <c r="C514" s="8">
        <v>42644</v>
      </c>
      <c r="D514" s="6">
        <v>2016</v>
      </c>
      <c r="E514" s="8" t="s">
        <v>3517</v>
      </c>
      <c r="F514" s="7">
        <v>1</v>
      </c>
      <c r="G514" t="s">
        <v>3452</v>
      </c>
      <c r="H514" t="s">
        <v>3451</v>
      </c>
      <c r="I514" t="s">
        <v>4884</v>
      </c>
      <c r="J514" t="s">
        <v>3449</v>
      </c>
      <c r="K514" t="s">
        <v>3483</v>
      </c>
      <c r="L514">
        <v>94122</v>
      </c>
      <c r="M514" t="s">
        <v>79</v>
      </c>
      <c r="N514" t="s">
        <v>9</v>
      </c>
      <c r="O514" t="s">
        <v>42</v>
      </c>
      <c r="P514" t="s">
        <v>80</v>
      </c>
      <c r="Q514" s="4">
        <v>214000</v>
      </c>
      <c r="R514">
        <v>4</v>
      </c>
      <c r="S514" s="4">
        <f>Table3[[#This Row],[Harga]]*Table3[[#This Row],[Quantity]]</f>
        <v>856000</v>
      </c>
      <c r="T514">
        <v>0.2</v>
      </c>
      <c r="U514" s="4">
        <f>Table3[[#This Row],[Discount]]*Table3[[#This Row],[Revenue]]</f>
        <v>171200</v>
      </c>
      <c r="V514" s="4">
        <f>Table3[[#This Row],[Revenue]]-Table3[[#This Row],[Total Discount]]</f>
        <v>684800</v>
      </c>
      <c r="W514" s="6"/>
      <c r="X514" s="5"/>
    </row>
    <row r="515" spans="1:24" x14ac:dyDescent="0.35">
      <c r="A515">
        <v>514</v>
      </c>
      <c r="B515" t="s">
        <v>8826</v>
      </c>
      <c r="C515" s="8">
        <v>43006</v>
      </c>
      <c r="D515" s="6">
        <v>2017</v>
      </c>
      <c r="E515" s="8" t="s">
        <v>3472</v>
      </c>
      <c r="F515" s="7">
        <v>28</v>
      </c>
      <c r="G515" t="s">
        <v>3485</v>
      </c>
      <c r="H515" t="s">
        <v>3451</v>
      </c>
      <c r="I515" t="s">
        <v>4709</v>
      </c>
      <c r="J515" t="s">
        <v>3449</v>
      </c>
      <c r="K515" t="s">
        <v>3556</v>
      </c>
      <c r="L515">
        <v>78521</v>
      </c>
      <c r="M515" t="s">
        <v>915</v>
      </c>
      <c r="N515" t="s">
        <v>13</v>
      </c>
      <c r="O515" t="s">
        <v>366</v>
      </c>
      <c r="P515" t="s">
        <v>751</v>
      </c>
      <c r="Q515" s="4">
        <v>2000</v>
      </c>
      <c r="R515">
        <v>1</v>
      </c>
      <c r="S515" s="4">
        <f>Table3[[#This Row],[Harga]]*Table3[[#This Row],[Quantity]]</f>
        <v>2000</v>
      </c>
      <c r="T515">
        <v>0.2</v>
      </c>
      <c r="U515" s="4">
        <f>Table3[[#This Row],[Discount]]*Table3[[#This Row],[Revenue]]</f>
        <v>400</v>
      </c>
      <c r="V515" s="4">
        <f>Table3[[#This Row],[Revenue]]-Table3[[#This Row],[Total Discount]]</f>
        <v>1600</v>
      </c>
      <c r="W515" s="6"/>
      <c r="X515" s="5"/>
    </row>
    <row r="516" spans="1:24" x14ac:dyDescent="0.35">
      <c r="A516">
        <v>515</v>
      </c>
      <c r="B516" t="s">
        <v>8825</v>
      </c>
      <c r="C516" s="8">
        <v>42210</v>
      </c>
      <c r="D516" s="6">
        <v>2015</v>
      </c>
      <c r="E516" s="8" t="s">
        <v>3507</v>
      </c>
      <c r="F516" s="7">
        <v>25</v>
      </c>
      <c r="G516" t="s">
        <v>3452</v>
      </c>
      <c r="H516" t="s">
        <v>3451</v>
      </c>
      <c r="I516" t="s">
        <v>4313</v>
      </c>
      <c r="J516" t="s">
        <v>3488</v>
      </c>
      <c r="K516" t="s">
        <v>3474</v>
      </c>
      <c r="L516">
        <v>19143</v>
      </c>
      <c r="M516" t="s">
        <v>916</v>
      </c>
      <c r="N516" t="s">
        <v>13</v>
      </c>
      <c r="O516" t="s">
        <v>26</v>
      </c>
      <c r="P516" t="s">
        <v>917</v>
      </c>
      <c r="Q516" s="4">
        <v>26000</v>
      </c>
      <c r="R516">
        <v>4</v>
      </c>
      <c r="S516" s="4">
        <f>Table3[[#This Row],[Harga]]*Table3[[#This Row],[Quantity]]</f>
        <v>104000</v>
      </c>
      <c r="T516">
        <v>0.7</v>
      </c>
      <c r="U516" s="4">
        <f>Table3[[#This Row],[Discount]]*Table3[[#This Row],[Revenue]]</f>
        <v>72800</v>
      </c>
      <c r="V516" s="4">
        <f>Table3[[#This Row],[Revenue]]-Table3[[#This Row],[Total Discount]]</f>
        <v>31200</v>
      </c>
      <c r="W516" s="6"/>
      <c r="X516" s="5"/>
    </row>
    <row r="517" spans="1:24" x14ac:dyDescent="0.35">
      <c r="A517">
        <v>516</v>
      </c>
      <c r="B517" t="s">
        <v>8824</v>
      </c>
      <c r="C517" s="8">
        <v>42328</v>
      </c>
      <c r="D517" s="6">
        <v>2015</v>
      </c>
      <c r="E517" s="8" t="s">
        <v>3468</v>
      </c>
      <c r="F517" s="7">
        <v>20</v>
      </c>
      <c r="G517" t="s">
        <v>3452</v>
      </c>
      <c r="H517" t="s">
        <v>3451</v>
      </c>
      <c r="I517" t="s">
        <v>4524</v>
      </c>
      <c r="J517" t="s">
        <v>3488</v>
      </c>
      <c r="K517" t="s">
        <v>3474</v>
      </c>
      <c r="L517">
        <v>90008</v>
      </c>
      <c r="M517" t="s">
        <v>918</v>
      </c>
      <c r="N517" t="s">
        <v>13</v>
      </c>
      <c r="O517" t="s">
        <v>37</v>
      </c>
      <c r="P517" t="s">
        <v>919</v>
      </c>
      <c r="Q517" s="4">
        <v>20000</v>
      </c>
      <c r="R517">
        <v>7</v>
      </c>
      <c r="S517" s="4">
        <f>Table3[[#This Row],[Harga]]*Table3[[#This Row],[Quantity]]</f>
        <v>140000</v>
      </c>
      <c r="T517">
        <v>0</v>
      </c>
      <c r="U517" s="4">
        <f>Table3[[#This Row],[Discount]]*Table3[[#This Row],[Revenue]]</f>
        <v>0</v>
      </c>
      <c r="V517" s="4">
        <f>Table3[[#This Row],[Revenue]]-Table3[[#This Row],[Total Discount]]</f>
        <v>140000</v>
      </c>
      <c r="W517" s="6"/>
      <c r="X517" s="5"/>
    </row>
    <row r="518" spans="1:24" x14ac:dyDescent="0.35">
      <c r="A518">
        <v>517</v>
      </c>
      <c r="B518" t="s">
        <v>8823</v>
      </c>
      <c r="C518" s="8">
        <v>42488</v>
      </c>
      <c r="D518" s="6">
        <v>2016</v>
      </c>
      <c r="E518" s="8" t="s">
        <v>3529</v>
      </c>
      <c r="F518" s="7">
        <v>28</v>
      </c>
      <c r="G518" t="s">
        <v>3452</v>
      </c>
      <c r="H518" t="s">
        <v>3451</v>
      </c>
      <c r="I518" t="s">
        <v>4459</v>
      </c>
      <c r="J518" t="s">
        <v>3488</v>
      </c>
      <c r="K518" t="s">
        <v>3600</v>
      </c>
      <c r="L518">
        <v>80219</v>
      </c>
      <c r="M518" t="s">
        <v>920</v>
      </c>
      <c r="N518" t="s">
        <v>13</v>
      </c>
      <c r="O518" t="s">
        <v>23</v>
      </c>
      <c r="P518" t="s">
        <v>921</v>
      </c>
      <c r="Q518" s="4">
        <v>30000</v>
      </c>
      <c r="R518">
        <v>3</v>
      </c>
      <c r="S518" s="4">
        <f>Table3[[#This Row],[Harga]]*Table3[[#This Row],[Quantity]]</f>
        <v>90000</v>
      </c>
      <c r="T518">
        <v>0.2</v>
      </c>
      <c r="U518" s="4">
        <f>Table3[[#This Row],[Discount]]*Table3[[#This Row],[Revenue]]</f>
        <v>18000</v>
      </c>
      <c r="V518" s="4">
        <f>Table3[[#This Row],[Revenue]]-Table3[[#This Row],[Total Discount]]</f>
        <v>72000</v>
      </c>
      <c r="W518" s="6"/>
      <c r="X518" s="5"/>
    </row>
    <row r="519" spans="1:24" x14ac:dyDescent="0.35">
      <c r="A519">
        <v>518</v>
      </c>
      <c r="B519" t="s">
        <v>8822</v>
      </c>
      <c r="C519" s="8">
        <v>43053</v>
      </c>
      <c r="D519" s="6">
        <v>2017</v>
      </c>
      <c r="E519" s="8" t="s">
        <v>3468</v>
      </c>
      <c r="F519" s="7">
        <v>14</v>
      </c>
      <c r="G519" t="s">
        <v>3485</v>
      </c>
      <c r="H519" t="s">
        <v>3451</v>
      </c>
      <c r="I519" t="s">
        <v>3836</v>
      </c>
      <c r="J519" t="s">
        <v>3449</v>
      </c>
      <c r="K519" t="s">
        <v>3505</v>
      </c>
      <c r="L519">
        <v>10035</v>
      </c>
      <c r="M519" t="s">
        <v>922</v>
      </c>
      <c r="N519" t="s">
        <v>13</v>
      </c>
      <c r="O519" t="s">
        <v>26</v>
      </c>
      <c r="P519" t="s">
        <v>923</v>
      </c>
      <c r="Q519" s="4">
        <v>9000</v>
      </c>
      <c r="R519">
        <v>2</v>
      </c>
      <c r="S519" s="4">
        <f>Table3[[#This Row],[Harga]]*Table3[[#This Row],[Quantity]]</f>
        <v>18000</v>
      </c>
      <c r="T519">
        <v>0.2</v>
      </c>
      <c r="U519" s="4">
        <f>Table3[[#This Row],[Discount]]*Table3[[#This Row],[Revenue]]</f>
        <v>3600</v>
      </c>
      <c r="V519" s="4">
        <f>Table3[[#This Row],[Revenue]]-Table3[[#This Row],[Total Discount]]</f>
        <v>14400</v>
      </c>
      <c r="W519" s="6"/>
      <c r="X519" s="5"/>
    </row>
    <row r="520" spans="1:24" x14ac:dyDescent="0.35">
      <c r="A520">
        <v>519</v>
      </c>
      <c r="B520" t="s">
        <v>8821</v>
      </c>
      <c r="C520" s="8">
        <v>42686</v>
      </c>
      <c r="D520" s="6">
        <v>2016</v>
      </c>
      <c r="E520" s="8" t="s">
        <v>3468</v>
      </c>
      <c r="F520" s="7">
        <v>12</v>
      </c>
      <c r="G520" t="s">
        <v>3538</v>
      </c>
      <c r="H520" t="s">
        <v>3451</v>
      </c>
      <c r="I520" t="s">
        <v>3964</v>
      </c>
      <c r="J520" t="s">
        <v>3449</v>
      </c>
      <c r="K520" t="s">
        <v>3455</v>
      </c>
      <c r="L520">
        <v>85204</v>
      </c>
      <c r="M520" t="s">
        <v>924</v>
      </c>
      <c r="N520" t="s">
        <v>13</v>
      </c>
      <c r="O520" t="s">
        <v>26</v>
      </c>
      <c r="P520" t="s">
        <v>925</v>
      </c>
      <c r="Q520" s="4">
        <v>7000</v>
      </c>
      <c r="R520">
        <v>5</v>
      </c>
      <c r="S520" s="4">
        <f>Table3[[#This Row],[Harga]]*Table3[[#This Row],[Quantity]]</f>
        <v>35000</v>
      </c>
      <c r="T520">
        <v>0.7</v>
      </c>
      <c r="U520" s="4">
        <f>Table3[[#This Row],[Discount]]*Table3[[#This Row],[Revenue]]</f>
        <v>24500</v>
      </c>
      <c r="V520" s="4">
        <f>Table3[[#This Row],[Revenue]]-Table3[[#This Row],[Total Discount]]</f>
        <v>10500</v>
      </c>
      <c r="W520" s="6"/>
      <c r="X520" s="5"/>
    </row>
    <row r="521" spans="1:24" x14ac:dyDescent="0.35">
      <c r="A521">
        <v>520</v>
      </c>
      <c r="B521" t="s">
        <v>8820</v>
      </c>
      <c r="C521" s="8">
        <v>42642</v>
      </c>
      <c r="D521" s="6">
        <v>2016</v>
      </c>
      <c r="E521" s="8" t="s">
        <v>3472</v>
      </c>
      <c r="F521" s="7">
        <v>29</v>
      </c>
      <c r="G521" t="s">
        <v>3457</v>
      </c>
      <c r="H521" t="s">
        <v>3462</v>
      </c>
      <c r="I521" t="s">
        <v>3606</v>
      </c>
      <c r="J521" t="s">
        <v>3488</v>
      </c>
      <c r="K521" t="s">
        <v>3628</v>
      </c>
      <c r="L521">
        <v>47201</v>
      </c>
      <c r="M521" t="s">
        <v>926</v>
      </c>
      <c r="N521" t="s">
        <v>13</v>
      </c>
      <c r="O521" t="s">
        <v>37</v>
      </c>
      <c r="P521" t="s">
        <v>927</v>
      </c>
      <c r="Q521" s="4">
        <v>41000</v>
      </c>
      <c r="R521">
        <v>7</v>
      </c>
      <c r="S521" s="4">
        <f>Table3[[#This Row],[Harga]]*Table3[[#This Row],[Quantity]]</f>
        <v>287000</v>
      </c>
      <c r="T521">
        <v>0</v>
      </c>
      <c r="U521" s="4">
        <f>Table3[[#This Row],[Discount]]*Table3[[#This Row],[Revenue]]</f>
        <v>0</v>
      </c>
      <c r="V521" s="4">
        <f>Table3[[#This Row],[Revenue]]-Table3[[#This Row],[Total Discount]]</f>
        <v>287000</v>
      </c>
      <c r="W521" s="6"/>
      <c r="X521" s="5"/>
    </row>
    <row r="522" spans="1:24" x14ac:dyDescent="0.35">
      <c r="A522">
        <v>521</v>
      </c>
      <c r="B522" t="s">
        <v>8819</v>
      </c>
      <c r="C522" s="8">
        <v>43001</v>
      </c>
      <c r="D522" s="6">
        <v>2017</v>
      </c>
      <c r="E522" s="8" t="s">
        <v>3472</v>
      </c>
      <c r="F522" s="7">
        <v>23</v>
      </c>
      <c r="G522" t="s">
        <v>3538</v>
      </c>
      <c r="H522" t="s">
        <v>3451</v>
      </c>
      <c r="I522" t="s">
        <v>4156</v>
      </c>
      <c r="J522" t="s">
        <v>3449</v>
      </c>
      <c r="K522" t="s">
        <v>3600</v>
      </c>
      <c r="L522">
        <v>98105</v>
      </c>
      <c r="M522" t="s">
        <v>928</v>
      </c>
      <c r="N522" t="s">
        <v>13</v>
      </c>
      <c r="O522" t="s">
        <v>29</v>
      </c>
      <c r="P522" t="s">
        <v>929</v>
      </c>
      <c r="Q522" s="4">
        <v>120000</v>
      </c>
      <c r="R522">
        <v>2</v>
      </c>
      <c r="S522" s="4">
        <f>Table3[[#This Row],[Harga]]*Table3[[#This Row],[Quantity]]</f>
        <v>240000</v>
      </c>
      <c r="T522">
        <v>0</v>
      </c>
      <c r="U522" s="4">
        <f>Table3[[#This Row],[Discount]]*Table3[[#This Row],[Revenue]]</f>
        <v>0</v>
      </c>
      <c r="V522" s="4">
        <f>Table3[[#This Row],[Revenue]]-Table3[[#This Row],[Total Discount]]</f>
        <v>240000</v>
      </c>
      <c r="W522" s="6"/>
      <c r="X522" s="5"/>
    </row>
    <row r="523" spans="1:24" x14ac:dyDescent="0.35">
      <c r="A523">
        <v>522</v>
      </c>
      <c r="B523" t="s">
        <v>8818</v>
      </c>
      <c r="C523" s="8">
        <v>42337</v>
      </c>
      <c r="D523" s="6">
        <v>2015</v>
      </c>
      <c r="E523" s="8" t="s">
        <v>3468</v>
      </c>
      <c r="F523" s="7">
        <v>29</v>
      </c>
      <c r="G523" t="s">
        <v>3452</v>
      </c>
      <c r="H523" t="s">
        <v>3451</v>
      </c>
      <c r="I523" t="s">
        <v>4699</v>
      </c>
      <c r="J523" t="s">
        <v>3466</v>
      </c>
      <c r="K523" t="s">
        <v>3487</v>
      </c>
      <c r="L523">
        <v>48227</v>
      </c>
      <c r="M523" t="s">
        <v>930</v>
      </c>
      <c r="N523" t="s">
        <v>13</v>
      </c>
      <c r="O523" t="s">
        <v>23</v>
      </c>
      <c r="P523" t="s">
        <v>49</v>
      </c>
      <c r="Q523" s="4">
        <v>20000</v>
      </c>
      <c r="R523">
        <v>4</v>
      </c>
      <c r="S523" s="4">
        <f>Table3[[#This Row],[Harga]]*Table3[[#This Row],[Quantity]]</f>
        <v>80000</v>
      </c>
      <c r="T523">
        <v>0</v>
      </c>
      <c r="U523" s="4">
        <f>Table3[[#This Row],[Discount]]*Table3[[#This Row],[Revenue]]</f>
        <v>0</v>
      </c>
      <c r="V523" s="4">
        <f>Table3[[#This Row],[Revenue]]-Table3[[#This Row],[Total Discount]]</f>
        <v>80000</v>
      </c>
      <c r="W523" s="6"/>
      <c r="X523" s="5"/>
    </row>
    <row r="524" spans="1:24" x14ac:dyDescent="0.35">
      <c r="A524">
        <v>523</v>
      </c>
      <c r="B524" t="s">
        <v>8817</v>
      </c>
      <c r="C524" s="8">
        <v>42430</v>
      </c>
      <c r="D524" s="6">
        <v>2016</v>
      </c>
      <c r="E524" s="8" t="s">
        <v>3511</v>
      </c>
      <c r="F524" s="7">
        <v>1</v>
      </c>
      <c r="G524" t="s">
        <v>3457</v>
      </c>
      <c r="H524" t="s">
        <v>3451</v>
      </c>
      <c r="I524" t="s">
        <v>5144</v>
      </c>
      <c r="J524" t="s">
        <v>3449</v>
      </c>
      <c r="K524" t="s">
        <v>3483</v>
      </c>
      <c r="L524">
        <v>10701</v>
      </c>
      <c r="M524" t="s">
        <v>660</v>
      </c>
      <c r="N524" t="s">
        <v>9</v>
      </c>
      <c r="O524" t="s">
        <v>17</v>
      </c>
      <c r="P524" t="s">
        <v>661</v>
      </c>
      <c r="Q524" s="4">
        <v>384000</v>
      </c>
      <c r="R524">
        <v>8</v>
      </c>
      <c r="S524" s="4">
        <f>Table3[[#This Row],[Harga]]*Table3[[#This Row],[Quantity]]</f>
        <v>3072000</v>
      </c>
      <c r="T524">
        <v>0.4</v>
      </c>
      <c r="U524" s="4">
        <f>Table3[[#This Row],[Discount]]*Table3[[#This Row],[Revenue]]</f>
        <v>1228800</v>
      </c>
      <c r="V524" s="4">
        <f>Table3[[#This Row],[Revenue]]-Table3[[#This Row],[Total Discount]]</f>
        <v>1843200</v>
      </c>
      <c r="W524" s="6"/>
      <c r="X524" s="5"/>
    </row>
    <row r="525" spans="1:24" x14ac:dyDescent="0.35">
      <c r="A525">
        <v>524</v>
      </c>
      <c r="B525" t="s">
        <v>8816</v>
      </c>
      <c r="C525" s="8">
        <v>42594</v>
      </c>
      <c r="D525" s="6">
        <v>2016</v>
      </c>
      <c r="E525" s="8" t="s">
        <v>3481</v>
      </c>
      <c r="F525" s="7">
        <v>12</v>
      </c>
      <c r="G525" t="s">
        <v>3452</v>
      </c>
      <c r="H525" t="s">
        <v>3462</v>
      </c>
      <c r="I525" t="s">
        <v>3715</v>
      </c>
      <c r="J525" t="s">
        <v>3449</v>
      </c>
      <c r="K525" t="s">
        <v>3455</v>
      </c>
      <c r="L525">
        <v>50315</v>
      </c>
      <c r="M525" t="s">
        <v>931</v>
      </c>
      <c r="N525" t="s">
        <v>13</v>
      </c>
      <c r="O525" t="s">
        <v>23</v>
      </c>
      <c r="P525" t="s">
        <v>932</v>
      </c>
      <c r="Q525" s="4">
        <v>7000</v>
      </c>
      <c r="R525">
        <v>1</v>
      </c>
      <c r="S525" s="4">
        <f>Table3[[#This Row],[Harga]]*Table3[[#This Row],[Quantity]]</f>
        <v>7000</v>
      </c>
      <c r="T525">
        <v>0</v>
      </c>
      <c r="U525" s="4">
        <f>Table3[[#This Row],[Discount]]*Table3[[#This Row],[Revenue]]</f>
        <v>0</v>
      </c>
      <c r="V525" s="4">
        <f>Table3[[#This Row],[Revenue]]-Table3[[#This Row],[Total Discount]]</f>
        <v>7000</v>
      </c>
      <c r="W525" s="6"/>
      <c r="X525" s="5"/>
    </row>
    <row r="526" spans="1:24" x14ac:dyDescent="0.35">
      <c r="A526">
        <v>525</v>
      </c>
      <c r="B526" t="s">
        <v>8815</v>
      </c>
      <c r="C526" s="8">
        <v>42597</v>
      </c>
      <c r="D526" s="6">
        <v>2016</v>
      </c>
      <c r="E526" s="8" t="s">
        <v>3481</v>
      </c>
      <c r="F526" s="7">
        <v>15</v>
      </c>
      <c r="G526" t="s">
        <v>3452</v>
      </c>
      <c r="H526" t="s">
        <v>3451</v>
      </c>
      <c r="I526" t="s">
        <v>3644</v>
      </c>
      <c r="J526" t="s">
        <v>3466</v>
      </c>
      <c r="K526" t="s">
        <v>3499</v>
      </c>
      <c r="L526">
        <v>94601</v>
      </c>
      <c r="M526" t="s">
        <v>933</v>
      </c>
      <c r="N526" t="s">
        <v>51</v>
      </c>
      <c r="O526" t="s">
        <v>52</v>
      </c>
      <c r="P526" t="s">
        <v>934</v>
      </c>
      <c r="Q526" s="4">
        <v>72000</v>
      </c>
      <c r="R526">
        <v>3</v>
      </c>
      <c r="S526" s="4">
        <f>Table3[[#This Row],[Harga]]*Table3[[#This Row],[Quantity]]</f>
        <v>216000</v>
      </c>
      <c r="T526">
        <v>0.2</v>
      </c>
      <c r="U526" s="4">
        <f>Table3[[#This Row],[Discount]]*Table3[[#This Row],[Revenue]]</f>
        <v>43200</v>
      </c>
      <c r="V526" s="4">
        <f>Table3[[#This Row],[Revenue]]-Table3[[#This Row],[Total Discount]]</f>
        <v>172800</v>
      </c>
      <c r="W526" s="6"/>
      <c r="X526" s="5"/>
    </row>
    <row r="527" spans="1:24" x14ac:dyDescent="0.35">
      <c r="A527">
        <v>526</v>
      </c>
      <c r="B527" t="s">
        <v>8814</v>
      </c>
      <c r="C527" s="8">
        <v>42890</v>
      </c>
      <c r="D527" s="6">
        <v>2017</v>
      </c>
      <c r="E527" s="8" t="s">
        <v>3497</v>
      </c>
      <c r="F527" s="7">
        <v>4</v>
      </c>
      <c r="G527" t="s">
        <v>3457</v>
      </c>
      <c r="H527" t="s">
        <v>3532</v>
      </c>
      <c r="I527" t="s">
        <v>5665</v>
      </c>
      <c r="J527" t="s">
        <v>3466</v>
      </c>
      <c r="K527" t="s">
        <v>3670</v>
      </c>
      <c r="L527">
        <v>28110</v>
      </c>
      <c r="M527" t="s">
        <v>311</v>
      </c>
      <c r="N527" t="s">
        <v>9</v>
      </c>
      <c r="O527" t="s">
        <v>20</v>
      </c>
      <c r="P527" t="s">
        <v>312</v>
      </c>
      <c r="Q527" s="4">
        <v>16000</v>
      </c>
      <c r="R527">
        <v>2</v>
      </c>
      <c r="S527" s="4">
        <f>Table3[[#This Row],[Harga]]*Table3[[#This Row],[Quantity]]</f>
        <v>32000</v>
      </c>
      <c r="T527">
        <v>0.2</v>
      </c>
      <c r="U527" s="4">
        <f>Table3[[#This Row],[Discount]]*Table3[[#This Row],[Revenue]]</f>
        <v>6400</v>
      </c>
      <c r="V527" s="4">
        <f>Table3[[#This Row],[Revenue]]-Table3[[#This Row],[Total Discount]]</f>
        <v>25600</v>
      </c>
      <c r="W527" s="6"/>
      <c r="X527" s="5"/>
    </row>
    <row r="528" spans="1:24" x14ac:dyDescent="0.35">
      <c r="A528">
        <v>527</v>
      </c>
      <c r="B528" t="s">
        <v>8813</v>
      </c>
      <c r="C528" s="8">
        <v>42344</v>
      </c>
      <c r="D528" s="6">
        <v>2015</v>
      </c>
      <c r="E528" s="8" t="s">
        <v>3490</v>
      </c>
      <c r="F528" s="7">
        <v>6</v>
      </c>
      <c r="G528" t="s">
        <v>3452</v>
      </c>
      <c r="H528" t="s">
        <v>3451</v>
      </c>
      <c r="I528" t="s">
        <v>5633</v>
      </c>
      <c r="J528" t="s">
        <v>3449</v>
      </c>
      <c r="K528" t="s">
        <v>3509</v>
      </c>
      <c r="L528">
        <v>92105</v>
      </c>
      <c r="M528" t="s">
        <v>935</v>
      </c>
      <c r="N528" t="s">
        <v>13</v>
      </c>
      <c r="O528" t="s">
        <v>37</v>
      </c>
      <c r="P528" t="s">
        <v>936</v>
      </c>
      <c r="Q528" s="4">
        <v>121000</v>
      </c>
      <c r="R528">
        <v>9</v>
      </c>
      <c r="S528" s="4">
        <f>Table3[[#This Row],[Harga]]*Table3[[#This Row],[Quantity]]</f>
        <v>1089000</v>
      </c>
      <c r="T528">
        <v>0</v>
      </c>
      <c r="U528" s="4">
        <f>Table3[[#This Row],[Discount]]*Table3[[#This Row],[Revenue]]</f>
        <v>0</v>
      </c>
      <c r="V528" s="4">
        <f>Table3[[#This Row],[Revenue]]-Table3[[#This Row],[Total Discount]]</f>
        <v>1089000</v>
      </c>
      <c r="W528" s="6"/>
      <c r="X528" s="5"/>
    </row>
    <row r="529" spans="1:24" x14ac:dyDescent="0.35">
      <c r="A529">
        <v>528</v>
      </c>
      <c r="B529" t="s">
        <v>8812</v>
      </c>
      <c r="C529" s="8">
        <v>42365</v>
      </c>
      <c r="D529" s="6">
        <v>2015</v>
      </c>
      <c r="E529" s="8" t="s">
        <v>3490</v>
      </c>
      <c r="F529" s="7">
        <v>27</v>
      </c>
      <c r="G529" t="s">
        <v>3538</v>
      </c>
      <c r="H529" t="s">
        <v>3462</v>
      </c>
      <c r="I529" t="s">
        <v>3777</v>
      </c>
      <c r="J529" t="s">
        <v>3488</v>
      </c>
      <c r="K529" t="s">
        <v>3641</v>
      </c>
      <c r="L529">
        <v>20735</v>
      </c>
      <c r="M529" t="s">
        <v>937</v>
      </c>
      <c r="N529" t="s">
        <v>13</v>
      </c>
      <c r="O529" t="s">
        <v>23</v>
      </c>
      <c r="P529" t="s">
        <v>938</v>
      </c>
      <c r="Q529" s="4">
        <v>29000</v>
      </c>
      <c r="R529">
        <v>5</v>
      </c>
      <c r="S529" s="4">
        <f>Table3[[#This Row],[Harga]]*Table3[[#This Row],[Quantity]]</f>
        <v>145000</v>
      </c>
      <c r="T529">
        <v>0</v>
      </c>
      <c r="U529" s="4">
        <f>Table3[[#This Row],[Discount]]*Table3[[#This Row],[Revenue]]</f>
        <v>0</v>
      </c>
      <c r="V529" s="4">
        <f>Table3[[#This Row],[Revenue]]-Table3[[#This Row],[Total Discount]]</f>
        <v>145000</v>
      </c>
      <c r="W529" s="6"/>
      <c r="X529" s="5"/>
    </row>
    <row r="530" spans="1:24" x14ac:dyDescent="0.35">
      <c r="A530">
        <v>529</v>
      </c>
      <c r="B530" t="s">
        <v>8811</v>
      </c>
      <c r="C530" s="8">
        <v>42756</v>
      </c>
      <c r="D530" s="6">
        <v>2017</v>
      </c>
      <c r="E530" s="8" t="s">
        <v>3463</v>
      </c>
      <c r="F530" s="7">
        <v>21</v>
      </c>
      <c r="G530" t="s">
        <v>3538</v>
      </c>
      <c r="H530" t="s">
        <v>3462</v>
      </c>
      <c r="I530" t="s">
        <v>5775</v>
      </c>
      <c r="J530" t="s">
        <v>3488</v>
      </c>
      <c r="K530" t="s">
        <v>3655</v>
      </c>
      <c r="L530">
        <v>28205</v>
      </c>
      <c r="M530" t="s">
        <v>939</v>
      </c>
      <c r="N530" t="s">
        <v>13</v>
      </c>
      <c r="O530" t="s">
        <v>32</v>
      </c>
      <c r="P530" t="s">
        <v>940</v>
      </c>
      <c r="Q530" s="4">
        <v>349000</v>
      </c>
      <c r="R530">
        <v>7</v>
      </c>
      <c r="S530" s="4">
        <f>Table3[[#This Row],[Harga]]*Table3[[#This Row],[Quantity]]</f>
        <v>2443000</v>
      </c>
      <c r="T530">
        <v>0.2</v>
      </c>
      <c r="U530" s="4">
        <f>Table3[[#This Row],[Discount]]*Table3[[#This Row],[Revenue]]</f>
        <v>488600</v>
      </c>
      <c r="V530" s="4">
        <f>Table3[[#This Row],[Revenue]]-Table3[[#This Row],[Total Discount]]</f>
        <v>1954400</v>
      </c>
      <c r="W530" s="6"/>
      <c r="X530" s="5"/>
    </row>
    <row r="531" spans="1:24" x14ac:dyDescent="0.35">
      <c r="A531">
        <v>530</v>
      </c>
      <c r="B531" t="s">
        <v>8810</v>
      </c>
      <c r="C531" s="8">
        <v>41815</v>
      </c>
      <c r="D531" s="6">
        <v>2014</v>
      </c>
      <c r="E531" s="8" t="s">
        <v>3497</v>
      </c>
      <c r="F531" s="7">
        <v>25</v>
      </c>
      <c r="G531" t="s">
        <v>3485</v>
      </c>
      <c r="H531" t="s">
        <v>3462</v>
      </c>
      <c r="I531" t="s">
        <v>3537</v>
      </c>
      <c r="J531" t="s">
        <v>3466</v>
      </c>
      <c r="K531" t="s">
        <v>3505</v>
      </c>
      <c r="L531">
        <v>90049</v>
      </c>
      <c r="M531" t="s">
        <v>941</v>
      </c>
      <c r="N531" t="s">
        <v>9</v>
      </c>
      <c r="O531" t="s">
        <v>17</v>
      </c>
      <c r="P531" t="s">
        <v>942</v>
      </c>
      <c r="Q531" s="4">
        <v>448000</v>
      </c>
      <c r="R531">
        <v>5</v>
      </c>
      <c r="S531" s="4">
        <f>Table3[[#This Row],[Harga]]*Table3[[#This Row],[Quantity]]</f>
        <v>2240000</v>
      </c>
      <c r="T531">
        <v>0.2</v>
      </c>
      <c r="U531" s="4">
        <f>Table3[[#This Row],[Discount]]*Table3[[#This Row],[Revenue]]</f>
        <v>448000</v>
      </c>
      <c r="V531" s="4">
        <f>Table3[[#This Row],[Revenue]]-Table3[[#This Row],[Total Discount]]</f>
        <v>1792000</v>
      </c>
      <c r="W531" s="6"/>
      <c r="X531" s="5"/>
    </row>
    <row r="532" spans="1:24" x14ac:dyDescent="0.35">
      <c r="A532">
        <v>531</v>
      </c>
      <c r="B532" t="s">
        <v>8809</v>
      </c>
      <c r="C532" s="8">
        <v>42535</v>
      </c>
      <c r="D532" s="6">
        <v>2016</v>
      </c>
      <c r="E532" s="8" t="s">
        <v>3497</v>
      </c>
      <c r="F532" s="7">
        <v>14</v>
      </c>
      <c r="G532" t="s">
        <v>3538</v>
      </c>
      <c r="H532" t="s">
        <v>3451</v>
      </c>
      <c r="I532" t="s">
        <v>4946</v>
      </c>
      <c r="J532" t="s">
        <v>3488</v>
      </c>
      <c r="K532" t="s">
        <v>3580</v>
      </c>
      <c r="L532">
        <v>94122</v>
      </c>
      <c r="M532" t="s">
        <v>943</v>
      </c>
      <c r="N532" t="s">
        <v>13</v>
      </c>
      <c r="O532" t="s">
        <v>37</v>
      </c>
      <c r="P532" t="s">
        <v>944</v>
      </c>
      <c r="Q532" s="4">
        <v>8000</v>
      </c>
      <c r="R532">
        <v>4</v>
      </c>
      <c r="S532" s="4">
        <f>Table3[[#This Row],[Harga]]*Table3[[#This Row],[Quantity]]</f>
        <v>32000</v>
      </c>
      <c r="T532">
        <v>0</v>
      </c>
      <c r="U532" s="4">
        <f>Table3[[#This Row],[Discount]]*Table3[[#This Row],[Revenue]]</f>
        <v>0</v>
      </c>
      <c r="V532" s="4">
        <f>Table3[[#This Row],[Revenue]]-Table3[[#This Row],[Total Discount]]</f>
        <v>32000</v>
      </c>
      <c r="W532" s="6"/>
      <c r="X532" s="5"/>
    </row>
    <row r="533" spans="1:24" x14ac:dyDescent="0.35">
      <c r="A533">
        <v>532</v>
      </c>
      <c r="B533" t="s">
        <v>8808</v>
      </c>
      <c r="C533" s="8">
        <v>42846</v>
      </c>
      <c r="D533" s="6">
        <v>2017</v>
      </c>
      <c r="E533" s="8" t="s">
        <v>3529</v>
      </c>
      <c r="F533" s="7">
        <v>21</v>
      </c>
      <c r="G533" t="s">
        <v>3452</v>
      </c>
      <c r="H533" t="s">
        <v>3451</v>
      </c>
      <c r="I533" t="s">
        <v>4222</v>
      </c>
      <c r="J533" t="s">
        <v>3449</v>
      </c>
      <c r="K533" t="s">
        <v>3670</v>
      </c>
      <c r="L533">
        <v>77041</v>
      </c>
      <c r="M533" t="s">
        <v>945</v>
      </c>
      <c r="N533" t="s">
        <v>13</v>
      </c>
      <c r="O533" t="s">
        <v>26</v>
      </c>
      <c r="P533" t="s">
        <v>946</v>
      </c>
      <c r="Q533" s="4">
        <v>3000</v>
      </c>
      <c r="R533">
        <v>3</v>
      </c>
      <c r="S533" s="4">
        <f>Table3[[#This Row],[Harga]]*Table3[[#This Row],[Quantity]]</f>
        <v>9000</v>
      </c>
      <c r="T533">
        <v>0.8</v>
      </c>
      <c r="U533" s="4">
        <f>Table3[[#This Row],[Discount]]*Table3[[#This Row],[Revenue]]</f>
        <v>7200</v>
      </c>
      <c r="V533" s="4">
        <f>Table3[[#This Row],[Revenue]]-Table3[[#This Row],[Total Discount]]</f>
        <v>1800</v>
      </c>
      <c r="W533" s="6"/>
      <c r="X533" s="5"/>
    </row>
    <row r="534" spans="1:24" x14ac:dyDescent="0.35">
      <c r="A534">
        <v>533</v>
      </c>
      <c r="B534" t="s">
        <v>8807</v>
      </c>
      <c r="C534" s="8">
        <v>42664</v>
      </c>
      <c r="D534" s="6">
        <v>2016</v>
      </c>
      <c r="E534" s="8" t="s">
        <v>3517</v>
      </c>
      <c r="F534" s="7">
        <v>21</v>
      </c>
      <c r="G534" t="s">
        <v>3457</v>
      </c>
      <c r="H534" t="s">
        <v>3462</v>
      </c>
      <c r="I534" t="s">
        <v>3848</v>
      </c>
      <c r="J534" t="s">
        <v>3449</v>
      </c>
      <c r="K534" t="s">
        <v>3704</v>
      </c>
      <c r="L534">
        <v>92503</v>
      </c>
      <c r="M534" t="s">
        <v>947</v>
      </c>
      <c r="N534" t="s">
        <v>13</v>
      </c>
      <c r="O534" t="s">
        <v>23</v>
      </c>
      <c r="P534" t="s">
        <v>948</v>
      </c>
      <c r="Q534" s="4">
        <v>23000</v>
      </c>
      <c r="R534">
        <v>3</v>
      </c>
      <c r="S534" s="4">
        <f>Table3[[#This Row],[Harga]]*Table3[[#This Row],[Quantity]]</f>
        <v>69000</v>
      </c>
      <c r="T534">
        <v>0</v>
      </c>
      <c r="U534" s="4">
        <f>Table3[[#This Row],[Discount]]*Table3[[#This Row],[Revenue]]</f>
        <v>0</v>
      </c>
      <c r="V534" s="4">
        <f>Table3[[#This Row],[Revenue]]-Table3[[#This Row],[Total Discount]]</f>
        <v>69000</v>
      </c>
      <c r="W534" s="6"/>
      <c r="X534" s="5"/>
    </row>
    <row r="535" spans="1:24" x14ac:dyDescent="0.35">
      <c r="A535">
        <v>534</v>
      </c>
      <c r="B535" t="s">
        <v>8806</v>
      </c>
      <c r="C535" s="8">
        <v>42693</v>
      </c>
      <c r="D535" s="6">
        <v>2016</v>
      </c>
      <c r="E535" s="8" t="s">
        <v>3468</v>
      </c>
      <c r="F535" s="7">
        <v>19</v>
      </c>
      <c r="G535" t="s">
        <v>3457</v>
      </c>
      <c r="H535" t="s">
        <v>3451</v>
      </c>
      <c r="I535" t="s">
        <v>4307</v>
      </c>
      <c r="J535" t="s">
        <v>3449</v>
      </c>
      <c r="K535" t="s">
        <v>3470</v>
      </c>
      <c r="L535">
        <v>77041</v>
      </c>
      <c r="M535" t="s">
        <v>221</v>
      </c>
      <c r="N535" t="s">
        <v>13</v>
      </c>
      <c r="O535" t="s">
        <v>32</v>
      </c>
      <c r="P535" t="s">
        <v>222</v>
      </c>
      <c r="Q535" s="4">
        <v>84000</v>
      </c>
      <c r="R535">
        <v>6</v>
      </c>
      <c r="S535" s="4">
        <f>Table3[[#This Row],[Harga]]*Table3[[#This Row],[Quantity]]</f>
        <v>504000</v>
      </c>
      <c r="T535">
        <v>0.2</v>
      </c>
      <c r="U535" s="4">
        <f>Table3[[#This Row],[Discount]]*Table3[[#This Row],[Revenue]]</f>
        <v>100800</v>
      </c>
      <c r="V535" s="4">
        <f>Table3[[#This Row],[Revenue]]-Table3[[#This Row],[Total Discount]]</f>
        <v>403200</v>
      </c>
      <c r="W535" s="6"/>
      <c r="X535" s="5"/>
    </row>
    <row r="536" spans="1:24" x14ac:dyDescent="0.35">
      <c r="A536">
        <v>535</v>
      </c>
      <c r="B536" t="s">
        <v>8805</v>
      </c>
      <c r="C536" s="8">
        <v>43087</v>
      </c>
      <c r="D536" s="6">
        <v>2017</v>
      </c>
      <c r="E536" s="8" t="s">
        <v>3490</v>
      </c>
      <c r="F536" s="7">
        <v>18</v>
      </c>
      <c r="G536" t="s">
        <v>3485</v>
      </c>
      <c r="H536" t="s">
        <v>3462</v>
      </c>
      <c r="I536" t="s">
        <v>6165</v>
      </c>
      <c r="J536" t="s">
        <v>3449</v>
      </c>
      <c r="K536" t="s">
        <v>3670</v>
      </c>
      <c r="L536">
        <v>92024</v>
      </c>
      <c r="M536" t="s">
        <v>949</v>
      </c>
      <c r="N536" t="s">
        <v>13</v>
      </c>
      <c r="O536" t="s">
        <v>26</v>
      </c>
      <c r="P536" t="s">
        <v>950</v>
      </c>
      <c r="Q536" s="4">
        <v>47000</v>
      </c>
      <c r="R536">
        <v>2</v>
      </c>
      <c r="S536" s="4">
        <f>Table3[[#This Row],[Harga]]*Table3[[#This Row],[Quantity]]</f>
        <v>94000</v>
      </c>
      <c r="T536">
        <v>0.2</v>
      </c>
      <c r="U536" s="4">
        <f>Table3[[#This Row],[Discount]]*Table3[[#This Row],[Revenue]]</f>
        <v>18800</v>
      </c>
      <c r="V536" s="4">
        <f>Table3[[#This Row],[Revenue]]-Table3[[#This Row],[Total Discount]]</f>
        <v>75200</v>
      </c>
      <c r="W536" s="6"/>
      <c r="X536" s="5"/>
    </row>
    <row r="537" spans="1:24" x14ac:dyDescent="0.35">
      <c r="A537">
        <v>536</v>
      </c>
      <c r="B537" t="s">
        <v>8804</v>
      </c>
      <c r="C537" s="8">
        <v>42573</v>
      </c>
      <c r="D537" s="6">
        <v>2016</v>
      </c>
      <c r="E537" s="8" t="s">
        <v>3507</v>
      </c>
      <c r="F537" s="7">
        <v>22</v>
      </c>
      <c r="G537" t="s">
        <v>3457</v>
      </c>
      <c r="H537" t="s">
        <v>3462</v>
      </c>
      <c r="I537" t="s">
        <v>5828</v>
      </c>
      <c r="J537" t="s">
        <v>3466</v>
      </c>
      <c r="K537" t="s">
        <v>3509</v>
      </c>
      <c r="L537">
        <v>94110</v>
      </c>
      <c r="M537" t="s">
        <v>951</v>
      </c>
      <c r="N537" t="s">
        <v>13</v>
      </c>
      <c r="O537" t="s">
        <v>14</v>
      </c>
      <c r="P537" t="s">
        <v>952</v>
      </c>
      <c r="Q537" s="4">
        <v>7000</v>
      </c>
      <c r="R537">
        <v>2</v>
      </c>
      <c r="S537" s="4">
        <f>Table3[[#This Row],[Harga]]*Table3[[#This Row],[Quantity]]</f>
        <v>14000</v>
      </c>
      <c r="T537">
        <v>0</v>
      </c>
      <c r="U537" s="4">
        <f>Table3[[#This Row],[Discount]]*Table3[[#This Row],[Revenue]]</f>
        <v>0</v>
      </c>
      <c r="V537" s="4">
        <f>Table3[[#This Row],[Revenue]]-Table3[[#This Row],[Total Discount]]</f>
        <v>14000</v>
      </c>
      <c r="W537" s="6"/>
      <c r="X537" s="5"/>
    </row>
    <row r="538" spans="1:24" x14ac:dyDescent="0.35">
      <c r="A538">
        <v>537</v>
      </c>
      <c r="B538" t="s">
        <v>8803</v>
      </c>
      <c r="C538" s="8">
        <v>42251</v>
      </c>
      <c r="D538" s="6">
        <v>2015</v>
      </c>
      <c r="E538" s="8" t="s">
        <v>3472</v>
      </c>
      <c r="F538" s="7">
        <v>4</v>
      </c>
      <c r="G538" t="s">
        <v>3485</v>
      </c>
      <c r="H538" t="s">
        <v>3451</v>
      </c>
      <c r="I538" t="s">
        <v>4420</v>
      </c>
      <c r="J538" t="s">
        <v>3449</v>
      </c>
      <c r="K538" t="s">
        <v>3561</v>
      </c>
      <c r="L538">
        <v>30076</v>
      </c>
      <c r="M538" t="s">
        <v>920</v>
      </c>
      <c r="N538" t="s">
        <v>13</v>
      </c>
      <c r="O538" t="s">
        <v>23</v>
      </c>
      <c r="P538" t="s">
        <v>5996</v>
      </c>
      <c r="Q538" s="4">
        <v>30000</v>
      </c>
      <c r="R538">
        <v>5</v>
      </c>
      <c r="S538" s="4">
        <f>Table3[[#This Row],[Harga]]*Table3[[#This Row],[Quantity]]</f>
        <v>150000</v>
      </c>
      <c r="T538">
        <v>0</v>
      </c>
      <c r="U538" s="4">
        <f>Table3[[#This Row],[Discount]]*Table3[[#This Row],[Revenue]]</f>
        <v>0</v>
      </c>
      <c r="V538" s="4">
        <f>Table3[[#This Row],[Revenue]]-Table3[[#This Row],[Total Discount]]</f>
        <v>150000</v>
      </c>
      <c r="W538" s="6"/>
      <c r="X538" s="5"/>
    </row>
    <row r="539" spans="1:24" x14ac:dyDescent="0.35">
      <c r="A539">
        <v>538</v>
      </c>
      <c r="B539" t="s">
        <v>8802</v>
      </c>
      <c r="C539" s="8">
        <v>41659</v>
      </c>
      <c r="D539" s="6">
        <v>2014</v>
      </c>
      <c r="E539" s="8" t="s">
        <v>3463</v>
      </c>
      <c r="F539" s="7">
        <v>20</v>
      </c>
      <c r="G539" t="s">
        <v>3452</v>
      </c>
      <c r="H539" t="s">
        <v>3451</v>
      </c>
      <c r="I539" t="s">
        <v>6979</v>
      </c>
      <c r="J539" t="s">
        <v>3449</v>
      </c>
      <c r="K539" t="s">
        <v>3505</v>
      </c>
      <c r="L539">
        <v>72401</v>
      </c>
      <c r="M539" t="s">
        <v>953</v>
      </c>
      <c r="N539" t="s">
        <v>51</v>
      </c>
      <c r="O539" t="s">
        <v>52</v>
      </c>
      <c r="P539" t="s">
        <v>954</v>
      </c>
      <c r="Q539" s="4">
        <v>700000</v>
      </c>
      <c r="R539">
        <v>7</v>
      </c>
      <c r="S539" s="4">
        <f>Table3[[#This Row],[Harga]]*Table3[[#This Row],[Quantity]]</f>
        <v>4900000</v>
      </c>
      <c r="T539">
        <v>0</v>
      </c>
      <c r="U539" s="4">
        <f>Table3[[#This Row],[Discount]]*Table3[[#This Row],[Revenue]]</f>
        <v>0</v>
      </c>
      <c r="V539" s="4">
        <f>Table3[[#This Row],[Revenue]]-Table3[[#This Row],[Total Discount]]</f>
        <v>4900000</v>
      </c>
      <c r="W539" s="6"/>
      <c r="X539" s="5"/>
    </row>
    <row r="540" spans="1:24" x14ac:dyDescent="0.35">
      <c r="A540">
        <v>539</v>
      </c>
      <c r="B540" t="s">
        <v>8801</v>
      </c>
      <c r="C540" s="8">
        <v>42065</v>
      </c>
      <c r="D540" s="6">
        <v>2015</v>
      </c>
      <c r="E540" s="8" t="s">
        <v>3511</v>
      </c>
      <c r="F540" s="7">
        <v>2</v>
      </c>
      <c r="G540" t="s">
        <v>3457</v>
      </c>
      <c r="H540" t="s">
        <v>3451</v>
      </c>
      <c r="I540" t="s">
        <v>4716</v>
      </c>
      <c r="J540" t="s">
        <v>3488</v>
      </c>
      <c r="K540" t="s">
        <v>3494</v>
      </c>
      <c r="L540">
        <v>47374</v>
      </c>
      <c r="M540" t="s">
        <v>955</v>
      </c>
      <c r="N540" t="s">
        <v>13</v>
      </c>
      <c r="O540" t="s">
        <v>37</v>
      </c>
      <c r="P540" t="s">
        <v>956</v>
      </c>
      <c r="Q540" s="4">
        <v>11000</v>
      </c>
      <c r="R540">
        <v>1</v>
      </c>
      <c r="S540" s="4">
        <f>Table3[[#This Row],[Harga]]*Table3[[#This Row],[Quantity]]</f>
        <v>11000</v>
      </c>
      <c r="T540">
        <v>0</v>
      </c>
      <c r="U540" s="4">
        <f>Table3[[#This Row],[Discount]]*Table3[[#This Row],[Revenue]]</f>
        <v>0</v>
      </c>
      <c r="V540" s="4">
        <f>Table3[[#This Row],[Revenue]]-Table3[[#This Row],[Total Discount]]</f>
        <v>11000</v>
      </c>
      <c r="W540" s="6"/>
      <c r="X540" s="5"/>
    </row>
    <row r="541" spans="1:24" x14ac:dyDescent="0.35">
      <c r="A541">
        <v>540</v>
      </c>
      <c r="B541" t="s">
        <v>8800</v>
      </c>
      <c r="C541" s="8">
        <v>42472</v>
      </c>
      <c r="D541" s="6">
        <v>2016</v>
      </c>
      <c r="E541" s="8" t="s">
        <v>3529</v>
      </c>
      <c r="F541" s="7">
        <v>12</v>
      </c>
      <c r="G541" t="s">
        <v>3457</v>
      </c>
      <c r="H541" t="s">
        <v>3554</v>
      </c>
      <c r="I541" t="s">
        <v>3653</v>
      </c>
      <c r="J541" t="s">
        <v>3449</v>
      </c>
      <c r="K541" t="s">
        <v>3542</v>
      </c>
      <c r="L541">
        <v>22153</v>
      </c>
      <c r="M541" t="s">
        <v>957</v>
      </c>
      <c r="N541" t="s">
        <v>9</v>
      </c>
      <c r="O541" t="s">
        <v>17</v>
      </c>
      <c r="P541" t="s">
        <v>958</v>
      </c>
      <c r="Q541" s="4">
        <v>344000</v>
      </c>
      <c r="R541">
        <v>4</v>
      </c>
      <c r="S541" s="4">
        <f>Table3[[#This Row],[Harga]]*Table3[[#This Row],[Quantity]]</f>
        <v>1376000</v>
      </c>
      <c r="T541">
        <v>0</v>
      </c>
      <c r="U541" s="4">
        <f>Table3[[#This Row],[Discount]]*Table3[[#This Row],[Revenue]]</f>
        <v>0</v>
      </c>
      <c r="V541" s="4">
        <f>Table3[[#This Row],[Revenue]]-Table3[[#This Row],[Total Discount]]</f>
        <v>1376000</v>
      </c>
      <c r="W541" s="6"/>
      <c r="X541" s="5"/>
    </row>
    <row r="542" spans="1:24" x14ac:dyDescent="0.35">
      <c r="A542">
        <v>541</v>
      </c>
      <c r="B542" t="s">
        <v>8799</v>
      </c>
      <c r="C542" s="8">
        <v>42710</v>
      </c>
      <c r="D542" s="6">
        <v>2016</v>
      </c>
      <c r="E542" s="8" t="s">
        <v>3490</v>
      </c>
      <c r="F542" s="7">
        <v>6</v>
      </c>
      <c r="G542" t="s">
        <v>3452</v>
      </c>
      <c r="H542" t="s">
        <v>3451</v>
      </c>
      <c r="I542" t="s">
        <v>5165</v>
      </c>
      <c r="J542" t="s">
        <v>3466</v>
      </c>
      <c r="K542" t="s">
        <v>3492</v>
      </c>
      <c r="L542">
        <v>94509</v>
      </c>
      <c r="M542" t="s">
        <v>877</v>
      </c>
      <c r="N542" t="s">
        <v>13</v>
      </c>
      <c r="O542" t="s">
        <v>23</v>
      </c>
      <c r="P542" t="s">
        <v>878</v>
      </c>
      <c r="Q542" s="4">
        <v>33000</v>
      </c>
      <c r="R542">
        <v>3</v>
      </c>
      <c r="S542" s="4">
        <f>Table3[[#This Row],[Harga]]*Table3[[#This Row],[Quantity]]</f>
        <v>99000</v>
      </c>
      <c r="T542">
        <v>0</v>
      </c>
      <c r="U542" s="4">
        <f>Table3[[#This Row],[Discount]]*Table3[[#This Row],[Revenue]]</f>
        <v>0</v>
      </c>
      <c r="V542" s="4">
        <f>Table3[[#This Row],[Revenue]]-Table3[[#This Row],[Total Discount]]</f>
        <v>99000</v>
      </c>
      <c r="W542" s="6"/>
      <c r="X542" s="5"/>
    </row>
    <row r="543" spans="1:24" x14ac:dyDescent="0.35">
      <c r="A543">
        <v>542</v>
      </c>
      <c r="B543" t="s">
        <v>8798</v>
      </c>
      <c r="C543" s="8">
        <v>42526</v>
      </c>
      <c r="D543" s="6">
        <v>2016</v>
      </c>
      <c r="E543" s="8" t="s">
        <v>3497</v>
      </c>
      <c r="F543" s="7">
        <v>5</v>
      </c>
      <c r="G543" t="s">
        <v>3452</v>
      </c>
      <c r="H543" t="s">
        <v>3462</v>
      </c>
      <c r="I543" t="s">
        <v>6240</v>
      </c>
      <c r="J543" t="s">
        <v>3488</v>
      </c>
      <c r="K543" t="s">
        <v>3499</v>
      </c>
      <c r="L543">
        <v>19134</v>
      </c>
      <c r="M543" t="s">
        <v>59</v>
      </c>
      <c r="N543" t="s">
        <v>13</v>
      </c>
      <c r="O543" t="s">
        <v>32</v>
      </c>
      <c r="P543" t="s">
        <v>60</v>
      </c>
      <c r="Q543" s="4">
        <v>78000</v>
      </c>
      <c r="R543">
        <v>4</v>
      </c>
      <c r="S543" s="4">
        <f>Table3[[#This Row],[Harga]]*Table3[[#This Row],[Quantity]]</f>
        <v>312000</v>
      </c>
      <c r="T543">
        <v>0.2</v>
      </c>
      <c r="U543" s="4">
        <f>Table3[[#This Row],[Discount]]*Table3[[#This Row],[Revenue]]</f>
        <v>62400</v>
      </c>
      <c r="V543" s="4">
        <f>Table3[[#This Row],[Revenue]]-Table3[[#This Row],[Total Discount]]</f>
        <v>249600</v>
      </c>
      <c r="W543" s="6"/>
      <c r="X543" s="5"/>
    </row>
    <row r="544" spans="1:24" x14ac:dyDescent="0.35">
      <c r="A544">
        <v>543</v>
      </c>
      <c r="B544" t="s">
        <v>8797</v>
      </c>
      <c r="C544" s="8">
        <v>42715</v>
      </c>
      <c r="D544" s="6">
        <v>2016</v>
      </c>
      <c r="E544" s="8" t="s">
        <v>3490</v>
      </c>
      <c r="F544" s="7">
        <v>11</v>
      </c>
      <c r="G544" t="s">
        <v>3452</v>
      </c>
      <c r="H544" t="s">
        <v>3451</v>
      </c>
      <c r="I544" t="s">
        <v>4220</v>
      </c>
      <c r="J544" t="s">
        <v>3449</v>
      </c>
      <c r="K544" t="s">
        <v>3548</v>
      </c>
      <c r="L544">
        <v>33030</v>
      </c>
      <c r="M544" t="s">
        <v>959</v>
      </c>
      <c r="N544" t="s">
        <v>13</v>
      </c>
      <c r="O544" t="s">
        <v>32</v>
      </c>
      <c r="P544" t="s">
        <v>960</v>
      </c>
      <c r="Q544" s="4">
        <v>86000</v>
      </c>
      <c r="R544">
        <v>3</v>
      </c>
      <c r="S544" s="4">
        <f>Table3[[#This Row],[Harga]]*Table3[[#This Row],[Quantity]]</f>
        <v>258000</v>
      </c>
      <c r="T544">
        <v>0.2</v>
      </c>
      <c r="U544" s="4">
        <f>Table3[[#This Row],[Discount]]*Table3[[#This Row],[Revenue]]</f>
        <v>51600</v>
      </c>
      <c r="V544" s="4">
        <f>Table3[[#This Row],[Revenue]]-Table3[[#This Row],[Total Discount]]</f>
        <v>206400</v>
      </c>
      <c r="W544" s="6"/>
      <c r="X544" s="5"/>
    </row>
    <row r="545" spans="1:24" x14ac:dyDescent="0.35">
      <c r="A545">
        <v>544</v>
      </c>
      <c r="B545" t="s">
        <v>8796</v>
      </c>
      <c r="C545" s="8">
        <v>42686</v>
      </c>
      <c r="D545" s="6">
        <v>2016</v>
      </c>
      <c r="E545" s="8" t="s">
        <v>3468</v>
      </c>
      <c r="F545" s="7">
        <v>12</v>
      </c>
      <c r="G545" t="s">
        <v>3452</v>
      </c>
      <c r="H545" t="s">
        <v>3462</v>
      </c>
      <c r="I545" t="s">
        <v>4097</v>
      </c>
      <c r="J545" t="s">
        <v>3466</v>
      </c>
      <c r="K545" t="s">
        <v>3513</v>
      </c>
      <c r="L545">
        <v>46350</v>
      </c>
      <c r="M545" t="s">
        <v>961</v>
      </c>
      <c r="N545" t="s">
        <v>13</v>
      </c>
      <c r="O545" t="s">
        <v>55</v>
      </c>
      <c r="P545" t="s">
        <v>962</v>
      </c>
      <c r="Q545" s="4">
        <v>288000</v>
      </c>
      <c r="R545">
        <v>8</v>
      </c>
      <c r="S545" s="4">
        <f>Table3[[#This Row],[Harga]]*Table3[[#This Row],[Quantity]]</f>
        <v>2304000</v>
      </c>
      <c r="T545">
        <v>0</v>
      </c>
      <c r="U545" s="4">
        <f>Table3[[#This Row],[Discount]]*Table3[[#This Row],[Revenue]]</f>
        <v>0</v>
      </c>
      <c r="V545" s="4">
        <f>Table3[[#This Row],[Revenue]]-Table3[[#This Row],[Total Discount]]</f>
        <v>2304000</v>
      </c>
      <c r="W545" s="6"/>
      <c r="X545" s="5"/>
    </row>
    <row r="546" spans="1:24" x14ac:dyDescent="0.35">
      <c r="A546">
        <v>545</v>
      </c>
      <c r="B546" t="s">
        <v>8795</v>
      </c>
      <c r="C546" s="8">
        <v>41911</v>
      </c>
      <c r="D546" s="6">
        <v>2014</v>
      </c>
      <c r="E546" s="8" t="s">
        <v>3472</v>
      </c>
      <c r="F546" s="7">
        <v>29</v>
      </c>
      <c r="G546" t="s">
        <v>3457</v>
      </c>
      <c r="H546" t="s">
        <v>3451</v>
      </c>
      <c r="I546" t="s">
        <v>5715</v>
      </c>
      <c r="J546" t="s">
        <v>3449</v>
      </c>
      <c r="K546" t="s">
        <v>3704</v>
      </c>
      <c r="L546">
        <v>90045</v>
      </c>
      <c r="M546" t="s">
        <v>837</v>
      </c>
      <c r="N546" t="s">
        <v>9</v>
      </c>
      <c r="O546" t="s">
        <v>20</v>
      </c>
      <c r="P546" t="s">
        <v>838</v>
      </c>
      <c r="Q546" s="4">
        <v>205000</v>
      </c>
      <c r="R546">
        <v>2</v>
      </c>
      <c r="S546" s="4">
        <f>Table3[[#This Row],[Harga]]*Table3[[#This Row],[Quantity]]</f>
        <v>410000</v>
      </c>
      <c r="T546">
        <v>0</v>
      </c>
      <c r="U546" s="4">
        <f>Table3[[#This Row],[Discount]]*Table3[[#This Row],[Revenue]]</f>
        <v>0</v>
      </c>
      <c r="V546" s="4">
        <f>Table3[[#This Row],[Revenue]]-Table3[[#This Row],[Total Discount]]</f>
        <v>410000</v>
      </c>
      <c r="W546" s="6"/>
      <c r="X546" s="5"/>
    </row>
    <row r="547" spans="1:24" x14ac:dyDescent="0.35">
      <c r="A547">
        <v>546</v>
      </c>
      <c r="B547" t="s">
        <v>8794</v>
      </c>
      <c r="C547" s="8">
        <v>42098</v>
      </c>
      <c r="D547" s="6">
        <v>2015</v>
      </c>
      <c r="E547" s="8" t="s">
        <v>3529</v>
      </c>
      <c r="F547" s="7">
        <v>4</v>
      </c>
      <c r="G547" t="s">
        <v>3452</v>
      </c>
      <c r="H547" t="s">
        <v>3462</v>
      </c>
      <c r="I547" t="s">
        <v>4857</v>
      </c>
      <c r="J547" t="s">
        <v>3449</v>
      </c>
      <c r="K547" t="s">
        <v>3628</v>
      </c>
      <c r="L547">
        <v>48911</v>
      </c>
      <c r="M547" t="s">
        <v>963</v>
      </c>
      <c r="N547" t="s">
        <v>13</v>
      </c>
      <c r="O547" t="s">
        <v>29</v>
      </c>
      <c r="P547" t="s">
        <v>964</v>
      </c>
      <c r="Q547" s="4">
        <v>645000</v>
      </c>
      <c r="R547">
        <v>2</v>
      </c>
      <c r="S547" s="4">
        <f>Table3[[#This Row],[Harga]]*Table3[[#This Row],[Quantity]]</f>
        <v>1290000</v>
      </c>
      <c r="T547">
        <v>0.1</v>
      </c>
      <c r="U547" s="4">
        <f>Table3[[#This Row],[Discount]]*Table3[[#This Row],[Revenue]]</f>
        <v>129000</v>
      </c>
      <c r="V547" s="4">
        <f>Table3[[#This Row],[Revenue]]-Table3[[#This Row],[Total Discount]]</f>
        <v>1161000</v>
      </c>
      <c r="W547" s="6"/>
      <c r="X547" s="5"/>
    </row>
    <row r="548" spans="1:24" x14ac:dyDescent="0.35">
      <c r="A548">
        <v>547</v>
      </c>
      <c r="B548" t="s">
        <v>8793</v>
      </c>
      <c r="C548" s="8">
        <v>42132</v>
      </c>
      <c r="D548" s="6">
        <v>2015</v>
      </c>
      <c r="E548" s="8" t="s">
        <v>3453</v>
      </c>
      <c r="F548" s="7">
        <v>8</v>
      </c>
      <c r="G548" t="s">
        <v>3538</v>
      </c>
      <c r="H548" t="s">
        <v>3462</v>
      </c>
      <c r="I548" t="s">
        <v>4284</v>
      </c>
      <c r="J548" t="s">
        <v>3466</v>
      </c>
      <c r="K548" t="s">
        <v>3670</v>
      </c>
      <c r="L548">
        <v>44221</v>
      </c>
      <c r="M548" t="s">
        <v>965</v>
      </c>
      <c r="N548" t="s">
        <v>9</v>
      </c>
      <c r="O548" t="s">
        <v>20</v>
      </c>
      <c r="P548" t="s">
        <v>966</v>
      </c>
      <c r="Q548" s="4">
        <v>9000</v>
      </c>
      <c r="R548">
        <v>6</v>
      </c>
      <c r="S548" s="4">
        <f>Table3[[#This Row],[Harga]]*Table3[[#This Row],[Quantity]]</f>
        <v>54000</v>
      </c>
      <c r="T548">
        <v>0.2</v>
      </c>
      <c r="U548" s="4">
        <f>Table3[[#This Row],[Discount]]*Table3[[#This Row],[Revenue]]</f>
        <v>10800</v>
      </c>
      <c r="V548" s="4">
        <f>Table3[[#This Row],[Revenue]]-Table3[[#This Row],[Total Discount]]</f>
        <v>43200</v>
      </c>
      <c r="W548" s="6"/>
      <c r="X548" s="5"/>
    </row>
    <row r="549" spans="1:24" x14ac:dyDescent="0.35">
      <c r="A549">
        <v>548</v>
      </c>
      <c r="B549" t="s">
        <v>8792</v>
      </c>
      <c r="C549" s="8">
        <v>42735</v>
      </c>
      <c r="D549" s="6">
        <v>2016</v>
      </c>
      <c r="E549" s="8" t="s">
        <v>3490</v>
      </c>
      <c r="F549" s="7">
        <v>31</v>
      </c>
      <c r="G549" t="s">
        <v>3485</v>
      </c>
      <c r="H549" t="s">
        <v>3451</v>
      </c>
      <c r="I549" t="s">
        <v>4936</v>
      </c>
      <c r="J549" t="s">
        <v>3466</v>
      </c>
      <c r="K549" t="s">
        <v>3513</v>
      </c>
      <c r="L549">
        <v>89502</v>
      </c>
      <c r="M549" t="s">
        <v>967</v>
      </c>
      <c r="N549" t="s">
        <v>13</v>
      </c>
      <c r="O549" t="s">
        <v>37</v>
      </c>
      <c r="P549" t="s">
        <v>968</v>
      </c>
      <c r="Q549" s="4">
        <v>4000</v>
      </c>
      <c r="R549">
        <v>2</v>
      </c>
      <c r="S549" s="4">
        <f>Table3[[#This Row],[Harga]]*Table3[[#This Row],[Quantity]]</f>
        <v>8000</v>
      </c>
      <c r="T549">
        <v>0</v>
      </c>
      <c r="U549" s="4">
        <f>Table3[[#This Row],[Discount]]*Table3[[#This Row],[Revenue]]</f>
        <v>0</v>
      </c>
      <c r="V549" s="4">
        <f>Table3[[#This Row],[Revenue]]-Table3[[#This Row],[Total Discount]]</f>
        <v>8000</v>
      </c>
      <c r="W549" s="6"/>
      <c r="X549" s="5"/>
    </row>
    <row r="550" spans="1:24" x14ac:dyDescent="0.35">
      <c r="A550">
        <v>549</v>
      </c>
      <c r="B550" t="s">
        <v>8791</v>
      </c>
      <c r="C550" s="8">
        <v>41993</v>
      </c>
      <c r="D550" s="6">
        <v>2014</v>
      </c>
      <c r="E550" s="8" t="s">
        <v>3490</v>
      </c>
      <c r="F550" s="7">
        <v>20</v>
      </c>
      <c r="G550" t="s">
        <v>3457</v>
      </c>
      <c r="H550" t="s">
        <v>3451</v>
      </c>
      <c r="I550" t="s">
        <v>5775</v>
      </c>
      <c r="J550" t="s">
        <v>3488</v>
      </c>
      <c r="K550" t="s">
        <v>3548</v>
      </c>
      <c r="L550">
        <v>22801</v>
      </c>
      <c r="M550" t="s">
        <v>969</v>
      </c>
      <c r="N550" t="s">
        <v>13</v>
      </c>
      <c r="O550" t="s">
        <v>32</v>
      </c>
      <c r="P550" t="s">
        <v>970</v>
      </c>
      <c r="Q550" s="4">
        <v>123000</v>
      </c>
      <c r="R550">
        <v>2</v>
      </c>
      <c r="S550" s="4">
        <f>Table3[[#This Row],[Harga]]*Table3[[#This Row],[Quantity]]</f>
        <v>246000</v>
      </c>
      <c r="T550">
        <v>0</v>
      </c>
      <c r="U550" s="4">
        <f>Table3[[#This Row],[Discount]]*Table3[[#This Row],[Revenue]]</f>
        <v>0</v>
      </c>
      <c r="V550" s="4">
        <f>Table3[[#This Row],[Revenue]]-Table3[[#This Row],[Total Discount]]</f>
        <v>246000</v>
      </c>
      <c r="W550" s="6"/>
      <c r="X550" s="5"/>
    </row>
    <row r="551" spans="1:24" x14ac:dyDescent="0.35">
      <c r="A551">
        <v>550</v>
      </c>
      <c r="B551" t="s">
        <v>8790</v>
      </c>
      <c r="C551" s="8">
        <v>42553</v>
      </c>
      <c r="D551" s="6">
        <v>2016</v>
      </c>
      <c r="E551" s="8" t="s">
        <v>3507</v>
      </c>
      <c r="F551" s="7">
        <v>2</v>
      </c>
      <c r="G551" t="s">
        <v>3485</v>
      </c>
      <c r="H551" t="s">
        <v>3451</v>
      </c>
      <c r="I551" t="s">
        <v>4763</v>
      </c>
      <c r="J551" t="s">
        <v>3466</v>
      </c>
      <c r="K551" t="s">
        <v>3483</v>
      </c>
      <c r="L551">
        <v>90004</v>
      </c>
      <c r="M551" t="s">
        <v>971</v>
      </c>
      <c r="N551" t="s">
        <v>9</v>
      </c>
      <c r="O551" t="s">
        <v>42</v>
      </c>
      <c r="P551" t="s">
        <v>972</v>
      </c>
      <c r="Q551" s="4">
        <v>196000</v>
      </c>
      <c r="R551">
        <v>1</v>
      </c>
      <c r="S551" s="4">
        <f>Table3[[#This Row],[Harga]]*Table3[[#This Row],[Quantity]]</f>
        <v>196000</v>
      </c>
      <c r="T551">
        <v>0.2</v>
      </c>
      <c r="U551" s="4">
        <f>Table3[[#This Row],[Discount]]*Table3[[#This Row],[Revenue]]</f>
        <v>39200</v>
      </c>
      <c r="V551" s="4">
        <f>Table3[[#This Row],[Revenue]]-Table3[[#This Row],[Total Discount]]</f>
        <v>156800</v>
      </c>
      <c r="W551" s="6"/>
      <c r="X551" s="5"/>
    </row>
    <row r="552" spans="1:24" x14ac:dyDescent="0.35">
      <c r="A552">
        <v>551</v>
      </c>
      <c r="B552" t="s">
        <v>8789</v>
      </c>
      <c r="C552" s="8">
        <v>42915</v>
      </c>
      <c r="D552" s="6">
        <v>2017</v>
      </c>
      <c r="E552" s="8" t="s">
        <v>3497</v>
      </c>
      <c r="F552" s="7">
        <v>29</v>
      </c>
      <c r="G552" t="s">
        <v>3457</v>
      </c>
      <c r="H552" t="s">
        <v>3451</v>
      </c>
      <c r="I552" t="s">
        <v>5448</v>
      </c>
      <c r="J552" t="s">
        <v>3449</v>
      </c>
      <c r="K552" t="s">
        <v>3666</v>
      </c>
      <c r="L552">
        <v>55407</v>
      </c>
      <c r="M552" t="s">
        <v>704</v>
      </c>
      <c r="N552" t="s">
        <v>13</v>
      </c>
      <c r="O552" t="s">
        <v>29</v>
      </c>
      <c r="P552" t="s">
        <v>7877</v>
      </c>
      <c r="Q552" s="4">
        <v>356000</v>
      </c>
      <c r="R552">
        <v>3</v>
      </c>
      <c r="S552" s="4">
        <f>Table3[[#This Row],[Harga]]*Table3[[#This Row],[Quantity]]</f>
        <v>1068000</v>
      </c>
      <c r="T552">
        <v>0</v>
      </c>
      <c r="U552" s="4">
        <f>Table3[[#This Row],[Discount]]*Table3[[#This Row],[Revenue]]</f>
        <v>0</v>
      </c>
      <c r="V552" s="4">
        <f>Table3[[#This Row],[Revenue]]-Table3[[#This Row],[Total Discount]]</f>
        <v>1068000</v>
      </c>
      <c r="W552" s="6"/>
      <c r="X552" s="5"/>
    </row>
    <row r="553" spans="1:24" x14ac:dyDescent="0.35">
      <c r="A553">
        <v>552</v>
      </c>
      <c r="B553" t="s">
        <v>8788</v>
      </c>
      <c r="C553" s="8">
        <v>41883</v>
      </c>
      <c r="D553" s="6">
        <v>2014</v>
      </c>
      <c r="E553" s="8" t="s">
        <v>3472</v>
      </c>
      <c r="F553" s="7">
        <v>1</v>
      </c>
      <c r="G553" t="s">
        <v>3485</v>
      </c>
      <c r="H553" t="s">
        <v>3462</v>
      </c>
      <c r="I553" t="s">
        <v>5489</v>
      </c>
      <c r="J553" t="s">
        <v>3449</v>
      </c>
      <c r="K553" t="s">
        <v>3580</v>
      </c>
      <c r="L553">
        <v>92025</v>
      </c>
      <c r="M553" t="s">
        <v>973</v>
      </c>
      <c r="N553" t="s">
        <v>13</v>
      </c>
      <c r="O553" t="s">
        <v>37</v>
      </c>
      <c r="P553" t="s">
        <v>974</v>
      </c>
      <c r="Q553" s="4">
        <v>54000</v>
      </c>
      <c r="R553">
        <v>3</v>
      </c>
      <c r="S553" s="4">
        <f>Table3[[#This Row],[Harga]]*Table3[[#This Row],[Quantity]]</f>
        <v>162000</v>
      </c>
      <c r="T553">
        <v>0</v>
      </c>
      <c r="U553" s="4">
        <f>Table3[[#This Row],[Discount]]*Table3[[#This Row],[Revenue]]</f>
        <v>0</v>
      </c>
      <c r="V553" s="4">
        <f>Table3[[#This Row],[Revenue]]-Table3[[#This Row],[Total Discount]]</f>
        <v>162000</v>
      </c>
      <c r="W553" s="6"/>
      <c r="X553" s="5"/>
    </row>
    <row r="554" spans="1:24" x14ac:dyDescent="0.35">
      <c r="A554">
        <v>553</v>
      </c>
      <c r="B554" t="s">
        <v>8787</v>
      </c>
      <c r="C554" s="8">
        <v>41701</v>
      </c>
      <c r="D554" s="6">
        <v>2014</v>
      </c>
      <c r="E554" s="8" t="s">
        <v>3511</v>
      </c>
      <c r="F554" s="7">
        <v>3</v>
      </c>
      <c r="G554" t="s">
        <v>3457</v>
      </c>
      <c r="H554" t="s">
        <v>3451</v>
      </c>
      <c r="I554" t="s">
        <v>3489</v>
      </c>
      <c r="J554" t="s">
        <v>3488</v>
      </c>
      <c r="K554" t="s">
        <v>3628</v>
      </c>
      <c r="L554">
        <v>10035</v>
      </c>
      <c r="M554" t="s">
        <v>975</v>
      </c>
      <c r="N554" t="s">
        <v>51</v>
      </c>
      <c r="O554" t="s">
        <v>52</v>
      </c>
      <c r="P554" t="s">
        <v>976</v>
      </c>
      <c r="Q554" s="4">
        <v>10000</v>
      </c>
      <c r="R554">
        <v>1</v>
      </c>
      <c r="S554" s="4">
        <f>Table3[[#This Row],[Harga]]*Table3[[#This Row],[Quantity]]</f>
        <v>10000</v>
      </c>
      <c r="T554">
        <v>0</v>
      </c>
      <c r="U554" s="4">
        <f>Table3[[#This Row],[Discount]]*Table3[[#This Row],[Revenue]]</f>
        <v>0</v>
      </c>
      <c r="V554" s="4">
        <f>Table3[[#This Row],[Revenue]]-Table3[[#This Row],[Total Discount]]</f>
        <v>10000</v>
      </c>
      <c r="W554" s="6"/>
      <c r="X554" s="5"/>
    </row>
    <row r="555" spans="1:24" x14ac:dyDescent="0.35">
      <c r="A555">
        <v>554</v>
      </c>
      <c r="B555" t="s">
        <v>8786</v>
      </c>
      <c r="C555" s="8">
        <v>41763</v>
      </c>
      <c r="D555" s="6">
        <v>2014</v>
      </c>
      <c r="E555" s="8" t="s">
        <v>3453</v>
      </c>
      <c r="F555" s="7">
        <v>4</v>
      </c>
      <c r="G555" t="s">
        <v>3452</v>
      </c>
      <c r="H555" t="s">
        <v>3451</v>
      </c>
      <c r="I555" t="s">
        <v>4756</v>
      </c>
      <c r="J555" t="s">
        <v>3449</v>
      </c>
      <c r="K555" t="s">
        <v>3492</v>
      </c>
      <c r="L555">
        <v>49201</v>
      </c>
      <c r="M555" t="s">
        <v>738</v>
      </c>
      <c r="N555" t="s">
        <v>13</v>
      </c>
      <c r="O555" t="s">
        <v>26</v>
      </c>
      <c r="P555" t="s">
        <v>739</v>
      </c>
      <c r="Q555" s="4">
        <v>38000</v>
      </c>
      <c r="R555">
        <v>4</v>
      </c>
      <c r="S555" s="4">
        <f>Table3[[#This Row],[Harga]]*Table3[[#This Row],[Quantity]]</f>
        <v>152000</v>
      </c>
      <c r="T555">
        <v>0</v>
      </c>
      <c r="U555" s="4">
        <f>Table3[[#This Row],[Discount]]*Table3[[#This Row],[Revenue]]</f>
        <v>0</v>
      </c>
      <c r="V555" s="4">
        <f>Table3[[#This Row],[Revenue]]-Table3[[#This Row],[Total Discount]]</f>
        <v>152000</v>
      </c>
      <c r="W555" s="6"/>
      <c r="X555" s="5"/>
    </row>
    <row r="556" spans="1:24" x14ac:dyDescent="0.35">
      <c r="A556">
        <v>555</v>
      </c>
      <c r="B556" t="s">
        <v>8785</v>
      </c>
      <c r="C556" s="8">
        <v>42310</v>
      </c>
      <c r="D556" s="6">
        <v>2015</v>
      </c>
      <c r="E556" s="8" t="s">
        <v>3468</v>
      </c>
      <c r="F556" s="7">
        <v>2</v>
      </c>
      <c r="G556" t="s">
        <v>3457</v>
      </c>
      <c r="H556" t="s">
        <v>3451</v>
      </c>
      <c r="I556" t="s">
        <v>7060</v>
      </c>
      <c r="J556" t="s">
        <v>3449</v>
      </c>
      <c r="K556" t="s">
        <v>3595</v>
      </c>
      <c r="L556">
        <v>98115</v>
      </c>
      <c r="M556" t="s">
        <v>125</v>
      </c>
      <c r="N556" t="s">
        <v>51</v>
      </c>
      <c r="O556" t="s">
        <v>64</v>
      </c>
      <c r="P556" t="s">
        <v>126</v>
      </c>
      <c r="Q556" s="4">
        <v>239000</v>
      </c>
      <c r="R556">
        <v>9</v>
      </c>
      <c r="S556" s="4">
        <f>Table3[[#This Row],[Harga]]*Table3[[#This Row],[Quantity]]</f>
        <v>2151000</v>
      </c>
      <c r="T556">
        <v>0</v>
      </c>
      <c r="U556" s="4">
        <f>Table3[[#This Row],[Discount]]*Table3[[#This Row],[Revenue]]</f>
        <v>0</v>
      </c>
      <c r="V556" s="4">
        <f>Table3[[#This Row],[Revenue]]-Table3[[#This Row],[Total Discount]]</f>
        <v>2151000</v>
      </c>
      <c r="W556" s="6"/>
      <c r="X556" s="5"/>
    </row>
    <row r="557" spans="1:24" x14ac:dyDescent="0.35">
      <c r="A557">
        <v>556</v>
      </c>
      <c r="B557" t="s">
        <v>8784</v>
      </c>
      <c r="C557" s="8">
        <v>43077</v>
      </c>
      <c r="D557" s="6">
        <v>2017</v>
      </c>
      <c r="E557" s="8" t="s">
        <v>3490</v>
      </c>
      <c r="F557" s="7">
        <v>8</v>
      </c>
      <c r="G557" t="s">
        <v>3485</v>
      </c>
      <c r="H557" t="s">
        <v>3451</v>
      </c>
      <c r="I557" t="s">
        <v>3966</v>
      </c>
      <c r="J557" t="s">
        <v>3449</v>
      </c>
      <c r="K557" t="s">
        <v>3561</v>
      </c>
      <c r="L557">
        <v>10035</v>
      </c>
      <c r="M557" t="s">
        <v>977</v>
      </c>
      <c r="N557" t="s">
        <v>9</v>
      </c>
      <c r="O557" t="s">
        <v>20</v>
      </c>
      <c r="P557" t="s">
        <v>978</v>
      </c>
      <c r="Q557" s="4">
        <v>110000</v>
      </c>
      <c r="R557">
        <v>2</v>
      </c>
      <c r="S557" s="4">
        <f>Table3[[#This Row],[Harga]]*Table3[[#This Row],[Quantity]]</f>
        <v>220000</v>
      </c>
      <c r="T557">
        <v>0</v>
      </c>
      <c r="U557" s="4">
        <f>Table3[[#This Row],[Discount]]*Table3[[#This Row],[Revenue]]</f>
        <v>0</v>
      </c>
      <c r="V557" s="4">
        <f>Table3[[#This Row],[Revenue]]-Table3[[#This Row],[Total Discount]]</f>
        <v>220000</v>
      </c>
      <c r="W557" s="6"/>
      <c r="X557" s="5"/>
    </row>
    <row r="558" spans="1:24" x14ac:dyDescent="0.35">
      <c r="A558">
        <v>557</v>
      </c>
      <c r="B558" t="s">
        <v>8783</v>
      </c>
      <c r="C558" s="8">
        <v>41708</v>
      </c>
      <c r="D558" s="6">
        <v>2014</v>
      </c>
      <c r="E558" s="8" t="s">
        <v>3511</v>
      </c>
      <c r="F558" s="7">
        <v>10</v>
      </c>
      <c r="G558" t="s">
        <v>3457</v>
      </c>
      <c r="H558" t="s">
        <v>3532</v>
      </c>
      <c r="I558" t="s">
        <v>4211</v>
      </c>
      <c r="J558" t="s">
        <v>3449</v>
      </c>
      <c r="K558" t="s">
        <v>3556</v>
      </c>
      <c r="L558">
        <v>48073</v>
      </c>
      <c r="M558" t="s">
        <v>979</v>
      </c>
      <c r="N558" t="s">
        <v>13</v>
      </c>
      <c r="O558" t="s">
        <v>23</v>
      </c>
      <c r="P558" t="s">
        <v>980</v>
      </c>
      <c r="Q558" s="4">
        <v>23000</v>
      </c>
      <c r="R558">
        <v>2</v>
      </c>
      <c r="S558" s="4">
        <f>Table3[[#This Row],[Harga]]*Table3[[#This Row],[Quantity]]</f>
        <v>46000</v>
      </c>
      <c r="T558">
        <v>0</v>
      </c>
      <c r="U558" s="4">
        <f>Table3[[#This Row],[Discount]]*Table3[[#This Row],[Revenue]]</f>
        <v>0</v>
      </c>
      <c r="V558" s="4">
        <f>Table3[[#This Row],[Revenue]]-Table3[[#This Row],[Total Discount]]</f>
        <v>46000</v>
      </c>
      <c r="W558" s="6"/>
      <c r="X558" s="5"/>
    </row>
    <row r="559" spans="1:24" x14ac:dyDescent="0.35">
      <c r="A559">
        <v>558</v>
      </c>
      <c r="B559" t="s">
        <v>8782</v>
      </c>
      <c r="C559" s="8">
        <v>41750</v>
      </c>
      <c r="D559" s="6">
        <v>2014</v>
      </c>
      <c r="E559" s="8" t="s">
        <v>3529</v>
      </c>
      <c r="F559" s="7">
        <v>21</v>
      </c>
      <c r="G559" t="s">
        <v>3538</v>
      </c>
      <c r="H559" t="s">
        <v>3462</v>
      </c>
      <c r="I559" t="s">
        <v>3943</v>
      </c>
      <c r="J559" t="s">
        <v>3449</v>
      </c>
      <c r="K559" t="s">
        <v>3499</v>
      </c>
      <c r="L559">
        <v>90008</v>
      </c>
      <c r="M559" t="s">
        <v>981</v>
      </c>
      <c r="N559" t="s">
        <v>13</v>
      </c>
      <c r="O559" t="s">
        <v>26</v>
      </c>
      <c r="P559" t="s">
        <v>982</v>
      </c>
      <c r="Q559" s="4">
        <v>17000</v>
      </c>
      <c r="R559">
        <v>5</v>
      </c>
      <c r="S559" s="4">
        <f>Table3[[#This Row],[Harga]]*Table3[[#This Row],[Quantity]]</f>
        <v>85000</v>
      </c>
      <c r="T559">
        <v>0.2</v>
      </c>
      <c r="U559" s="4">
        <f>Table3[[#This Row],[Discount]]*Table3[[#This Row],[Revenue]]</f>
        <v>17000</v>
      </c>
      <c r="V559" s="4">
        <f>Table3[[#This Row],[Revenue]]-Table3[[#This Row],[Total Discount]]</f>
        <v>68000</v>
      </c>
      <c r="W559" s="6"/>
      <c r="X559" s="5"/>
    </row>
    <row r="560" spans="1:24" x14ac:dyDescent="0.35">
      <c r="A560">
        <v>559</v>
      </c>
      <c r="B560" t="s">
        <v>8781</v>
      </c>
      <c r="C560" s="8">
        <v>42299</v>
      </c>
      <c r="D560" s="6">
        <v>2015</v>
      </c>
      <c r="E560" s="8" t="s">
        <v>3517</v>
      </c>
      <c r="F560" s="7">
        <v>22</v>
      </c>
      <c r="G560" t="s">
        <v>3452</v>
      </c>
      <c r="H560" t="s">
        <v>3451</v>
      </c>
      <c r="I560" t="s">
        <v>5037</v>
      </c>
      <c r="J560" t="s">
        <v>3449</v>
      </c>
      <c r="K560" t="s">
        <v>3666</v>
      </c>
      <c r="L560">
        <v>61701</v>
      </c>
      <c r="M560" t="s">
        <v>983</v>
      </c>
      <c r="N560" t="s">
        <v>13</v>
      </c>
      <c r="O560" t="s">
        <v>26</v>
      </c>
      <c r="P560" t="s">
        <v>984</v>
      </c>
      <c r="Q560" s="4">
        <v>6000</v>
      </c>
      <c r="R560">
        <v>4</v>
      </c>
      <c r="S560" s="4">
        <f>Table3[[#This Row],[Harga]]*Table3[[#This Row],[Quantity]]</f>
        <v>24000</v>
      </c>
      <c r="T560">
        <v>0.8</v>
      </c>
      <c r="U560" s="4">
        <f>Table3[[#This Row],[Discount]]*Table3[[#This Row],[Revenue]]</f>
        <v>19200</v>
      </c>
      <c r="V560" s="4">
        <f>Table3[[#This Row],[Revenue]]-Table3[[#This Row],[Total Discount]]</f>
        <v>4800</v>
      </c>
      <c r="W560" s="6"/>
      <c r="X560" s="5"/>
    </row>
    <row r="561" spans="1:24" x14ac:dyDescent="0.35">
      <c r="A561">
        <v>560</v>
      </c>
      <c r="B561" t="s">
        <v>8780</v>
      </c>
      <c r="C561" s="8">
        <v>42238</v>
      </c>
      <c r="D561" s="6">
        <v>2015</v>
      </c>
      <c r="E561" s="8" t="s">
        <v>3481</v>
      </c>
      <c r="F561" s="7">
        <v>22</v>
      </c>
      <c r="G561" t="s">
        <v>3485</v>
      </c>
      <c r="H561" t="s">
        <v>3462</v>
      </c>
      <c r="I561" t="s">
        <v>4085</v>
      </c>
      <c r="J561" t="s">
        <v>3466</v>
      </c>
      <c r="K561" t="s">
        <v>3542</v>
      </c>
      <c r="L561">
        <v>10035</v>
      </c>
      <c r="M561" t="s">
        <v>985</v>
      </c>
      <c r="N561" t="s">
        <v>13</v>
      </c>
      <c r="O561" t="s">
        <v>26</v>
      </c>
      <c r="P561" t="s">
        <v>986</v>
      </c>
      <c r="Q561" s="4">
        <v>51000</v>
      </c>
      <c r="R561">
        <v>6</v>
      </c>
      <c r="S561" s="4">
        <f>Table3[[#This Row],[Harga]]*Table3[[#This Row],[Quantity]]</f>
        <v>306000</v>
      </c>
      <c r="T561">
        <v>0.2</v>
      </c>
      <c r="U561" s="4">
        <f>Table3[[#This Row],[Discount]]*Table3[[#This Row],[Revenue]]</f>
        <v>61200</v>
      </c>
      <c r="V561" s="4">
        <f>Table3[[#This Row],[Revenue]]-Table3[[#This Row],[Total Discount]]</f>
        <v>244800</v>
      </c>
      <c r="W561" s="6"/>
      <c r="X561" s="5"/>
    </row>
    <row r="562" spans="1:24" x14ac:dyDescent="0.35">
      <c r="A562">
        <v>561</v>
      </c>
      <c r="B562" t="s">
        <v>8779</v>
      </c>
      <c r="C562" s="8">
        <v>42611</v>
      </c>
      <c r="D562" s="6">
        <v>2016</v>
      </c>
      <c r="E562" s="8" t="s">
        <v>3481</v>
      </c>
      <c r="F562" s="7">
        <v>29</v>
      </c>
      <c r="G562" t="s">
        <v>3485</v>
      </c>
      <c r="H562" t="s">
        <v>3462</v>
      </c>
      <c r="I562" t="s">
        <v>3984</v>
      </c>
      <c r="J562" t="s">
        <v>3488</v>
      </c>
      <c r="K562" t="s">
        <v>3460</v>
      </c>
      <c r="L562">
        <v>3301</v>
      </c>
      <c r="M562" t="s">
        <v>987</v>
      </c>
      <c r="N562" t="s">
        <v>13</v>
      </c>
      <c r="O562" t="s">
        <v>366</v>
      </c>
      <c r="P562" t="s">
        <v>988</v>
      </c>
      <c r="Q562" s="4">
        <v>28000</v>
      </c>
      <c r="R562">
        <v>3</v>
      </c>
      <c r="S562" s="4">
        <f>Table3[[#This Row],[Harga]]*Table3[[#This Row],[Quantity]]</f>
        <v>84000</v>
      </c>
      <c r="T562">
        <v>0</v>
      </c>
      <c r="U562" s="4">
        <f>Table3[[#This Row],[Discount]]*Table3[[#This Row],[Revenue]]</f>
        <v>0</v>
      </c>
      <c r="V562" s="4">
        <f>Table3[[#This Row],[Revenue]]-Table3[[#This Row],[Total Discount]]</f>
        <v>84000</v>
      </c>
      <c r="W562" s="6"/>
      <c r="X562" s="5"/>
    </row>
    <row r="563" spans="1:24" x14ac:dyDescent="0.35">
      <c r="A563">
        <v>562</v>
      </c>
      <c r="B563" t="s">
        <v>8778</v>
      </c>
      <c r="C563" s="8">
        <v>42000</v>
      </c>
      <c r="D563" s="6">
        <v>2014</v>
      </c>
      <c r="E563" s="8" t="s">
        <v>3490</v>
      </c>
      <c r="F563" s="7">
        <v>27</v>
      </c>
      <c r="G563" t="s">
        <v>3538</v>
      </c>
      <c r="H563" t="s">
        <v>3462</v>
      </c>
      <c r="I563" t="s">
        <v>3559</v>
      </c>
      <c r="J563" t="s">
        <v>3488</v>
      </c>
      <c r="K563" t="s">
        <v>3492</v>
      </c>
      <c r="L563">
        <v>90004</v>
      </c>
      <c r="M563" t="s">
        <v>989</v>
      </c>
      <c r="N563" t="s">
        <v>13</v>
      </c>
      <c r="O563" t="s">
        <v>14</v>
      </c>
      <c r="P563" t="s">
        <v>990</v>
      </c>
      <c r="Q563" s="4">
        <v>12000</v>
      </c>
      <c r="R563">
        <v>4</v>
      </c>
      <c r="S563" s="4">
        <f>Table3[[#This Row],[Harga]]*Table3[[#This Row],[Quantity]]</f>
        <v>48000</v>
      </c>
      <c r="T563">
        <v>0</v>
      </c>
      <c r="U563" s="4">
        <f>Table3[[#This Row],[Discount]]*Table3[[#This Row],[Revenue]]</f>
        <v>0</v>
      </c>
      <c r="V563" s="4">
        <f>Table3[[#This Row],[Revenue]]-Table3[[#This Row],[Total Discount]]</f>
        <v>48000</v>
      </c>
      <c r="W563" s="6"/>
      <c r="X563" s="5"/>
    </row>
    <row r="564" spans="1:24" x14ac:dyDescent="0.35">
      <c r="A564">
        <v>563</v>
      </c>
      <c r="B564" t="s">
        <v>8777</v>
      </c>
      <c r="C564" s="8">
        <v>42705</v>
      </c>
      <c r="D564" s="6">
        <v>2016</v>
      </c>
      <c r="E564" s="8" t="s">
        <v>3490</v>
      </c>
      <c r="F564" s="7">
        <v>1</v>
      </c>
      <c r="G564" t="s">
        <v>3452</v>
      </c>
      <c r="H564" t="s">
        <v>3451</v>
      </c>
      <c r="I564" t="s">
        <v>6534</v>
      </c>
      <c r="J564" t="s">
        <v>3449</v>
      </c>
      <c r="K564" t="s">
        <v>3465</v>
      </c>
      <c r="L564">
        <v>20852</v>
      </c>
      <c r="M564" t="s">
        <v>991</v>
      </c>
      <c r="N564" t="s">
        <v>9</v>
      </c>
      <c r="O564" t="s">
        <v>42</v>
      </c>
      <c r="P564" t="s">
        <v>992</v>
      </c>
      <c r="Q564" s="4">
        <v>173000</v>
      </c>
      <c r="R564">
        <v>2</v>
      </c>
      <c r="S564" s="4">
        <f>Table3[[#This Row],[Harga]]*Table3[[#This Row],[Quantity]]</f>
        <v>346000</v>
      </c>
      <c r="T564">
        <v>0</v>
      </c>
      <c r="U564" s="4">
        <f>Table3[[#This Row],[Discount]]*Table3[[#This Row],[Revenue]]</f>
        <v>0</v>
      </c>
      <c r="V564" s="4">
        <f>Table3[[#This Row],[Revenue]]-Table3[[#This Row],[Total Discount]]</f>
        <v>346000</v>
      </c>
      <c r="W564" s="6"/>
      <c r="X564" s="5"/>
    </row>
    <row r="565" spans="1:24" x14ac:dyDescent="0.35">
      <c r="A565">
        <v>564</v>
      </c>
      <c r="B565" t="s">
        <v>8776</v>
      </c>
      <c r="C565" s="8">
        <v>42484</v>
      </c>
      <c r="D565" s="6">
        <v>2016</v>
      </c>
      <c r="E565" s="8" t="s">
        <v>3529</v>
      </c>
      <c r="F565" s="7">
        <v>24</v>
      </c>
      <c r="G565" t="s">
        <v>3452</v>
      </c>
      <c r="H565" t="s">
        <v>3451</v>
      </c>
      <c r="I565" t="s">
        <v>5099</v>
      </c>
      <c r="J565" t="s">
        <v>3488</v>
      </c>
      <c r="K565" t="s">
        <v>3523</v>
      </c>
      <c r="L565">
        <v>77070</v>
      </c>
      <c r="M565" t="s">
        <v>993</v>
      </c>
      <c r="N565" t="s">
        <v>51</v>
      </c>
      <c r="O565" t="s">
        <v>64</v>
      </c>
      <c r="P565" t="s">
        <v>994</v>
      </c>
      <c r="Q565" s="4">
        <v>259000</v>
      </c>
      <c r="R565">
        <v>3</v>
      </c>
      <c r="S565" s="4">
        <f>Table3[[#This Row],[Harga]]*Table3[[#This Row],[Quantity]]</f>
        <v>777000</v>
      </c>
      <c r="T565">
        <v>0.2</v>
      </c>
      <c r="U565" s="4">
        <f>Table3[[#This Row],[Discount]]*Table3[[#This Row],[Revenue]]</f>
        <v>155400</v>
      </c>
      <c r="V565" s="4">
        <f>Table3[[#This Row],[Revenue]]-Table3[[#This Row],[Total Discount]]</f>
        <v>621600</v>
      </c>
      <c r="W565" s="6"/>
      <c r="X565" s="5"/>
    </row>
    <row r="566" spans="1:24" x14ac:dyDescent="0.35">
      <c r="A566">
        <v>565</v>
      </c>
      <c r="B566" t="s">
        <v>8775</v>
      </c>
      <c r="C566" s="8">
        <v>41811</v>
      </c>
      <c r="D566" s="6">
        <v>2014</v>
      </c>
      <c r="E566" s="8" t="s">
        <v>3497</v>
      </c>
      <c r="F566" s="7">
        <v>21</v>
      </c>
      <c r="G566" t="s">
        <v>3457</v>
      </c>
      <c r="H566" t="s">
        <v>3451</v>
      </c>
      <c r="I566" t="s">
        <v>3456</v>
      </c>
      <c r="J566" t="s">
        <v>3449</v>
      </c>
      <c r="K566" t="s">
        <v>3548</v>
      </c>
      <c r="L566">
        <v>8701</v>
      </c>
      <c r="M566" t="s">
        <v>995</v>
      </c>
      <c r="N566" t="s">
        <v>51</v>
      </c>
      <c r="O566" t="s">
        <v>52</v>
      </c>
      <c r="P566" t="s">
        <v>996</v>
      </c>
      <c r="Q566" s="4">
        <v>1323000</v>
      </c>
      <c r="R566">
        <v>7</v>
      </c>
      <c r="S566" s="4">
        <f>Table3[[#This Row],[Harga]]*Table3[[#This Row],[Quantity]]</f>
        <v>9261000</v>
      </c>
      <c r="T566">
        <v>0</v>
      </c>
      <c r="U566" s="4">
        <f>Table3[[#This Row],[Discount]]*Table3[[#This Row],[Revenue]]</f>
        <v>0</v>
      </c>
      <c r="V566" s="4">
        <f>Table3[[#This Row],[Revenue]]-Table3[[#This Row],[Total Discount]]</f>
        <v>9261000</v>
      </c>
      <c r="W566" s="6"/>
      <c r="X566" s="5"/>
    </row>
    <row r="567" spans="1:24" x14ac:dyDescent="0.35">
      <c r="A567">
        <v>566</v>
      </c>
      <c r="B567" t="s">
        <v>8774</v>
      </c>
      <c r="C567" s="8">
        <v>42749</v>
      </c>
      <c r="D567" s="6">
        <v>2017</v>
      </c>
      <c r="E567" s="8" t="s">
        <v>3463</v>
      </c>
      <c r="F567" s="7">
        <v>14</v>
      </c>
      <c r="G567" t="s">
        <v>3538</v>
      </c>
      <c r="H567" t="s">
        <v>3451</v>
      </c>
      <c r="I567" t="s">
        <v>5193</v>
      </c>
      <c r="J567" t="s">
        <v>3449</v>
      </c>
      <c r="K567" t="s">
        <v>3492</v>
      </c>
      <c r="L567">
        <v>28540</v>
      </c>
      <c r="M567" t="s">
        <v>997</v>
      </c>
      <c r="N567" t="s">
        <v>13</v>
      </c>
      <c r="O567" t="s">
        <v>55</v>
      </c>
      <c r="P567" t="s">
        <v>998</v>
      </c>
      <c r="Q567" s="4">
        <v>22000</v>
      </c>
      <c r="R567">
        <v>1</v>
      </c>
      <c r="S567" s="4">
        <f>Table3[[#This Row],[Harga]]*Table3[[#This Row],[Quantity]]</f>
        <v>22000</v>
      </c>
      <c r="T567">
        <v>0.2</v>
      </c>
      <c r="U567" s="4">
        <f>Table3[[#This Row],[Discount]]*Table3[[#This Row],[Revenue]]</f>
        <v>4400</v>
      </c>
      <c r="V567" s="4">
        <f>Table3[[#This Row],[Revenue]]-Table3[[#This Row],[Total Discount]]</f>
        <v>17600</v>
      </c>
      <c r="W567" s="6"/>
      <c r="X567" s="5"/>
    </row>
    <row r="568" spans="1:24" x14ac:dyDescent="0.35">
      <c r="A568">
        <v>567</v>
      </c>
      <c r="B568" t="s">
        <v>8773</v>
      </c>
      <c r="C568" s="8">
        <v>41967</v>
      </c>
      <c r="D568" s="6">
        <v>2014</v>
      </c>
      <c r="E568" s="8" t="s">
        <v>3468</v>
      </c>
      <c r="F568" s="7">
        <v>24</v>
      </c>
      <c r="G568" t="s">
        <v>3538</v>
      </c>
      <c r="H568" t="s">
        <v>3451</v>
      </c>
      <c r="I568" t="s">
        <v>4768</v>
      </c>
      <c r="J568" t="s">
        <v>3466</v>
      </c>
      <c r="K568" t="s">
        <v>3494</v>
      </c>
      <c r="L568">
        <v>98103</v>
      </c>
      <c r="M568" t="s">
        <v>999</v>
      </c>
      <c r="N568" t="s">
        <v>13</v>
      </c>
      <c r="O568" t="s">
        <v>26</v>
      </c>
      <c r="P568" t="s">
        <v>1000</v>
      </c>
      <c r="Q568" s="4">
        <v>13000</v>
      </c>
      <c r="R568">
        <v>7</v>
      </c>
      <c r="S568" s="4">
        <f>Table3[[#This Row],[Harga]]*Table3[[#This Row],[Quantity]]</f>
        <v>91000</v>
      </c>
      <c r="T568">
        <v>0.2</v>
      </c>
      <c r="U568" s="4">
        <f>Table3[[#This Row],[Discount]]*Table3[[#This Row],[Revenue]]</f>
        <v>18200</v>
      </c>
      <c r="V568" s="4">
        <f>Table3[[#This Row],[Revenue]]-Table3[[#This Row],[Total Discount]]</f>
        <v>72800</v>
      </c>
      <c r="W568" s="6"/>
      <c r="X568" s="5"/>
    </row>
    <row r="569" spans="1:24" x14ac:dyDescent="0.35">
      <c r="A569">
        <v>568</v>
      </c>
      <c r="B569" t="s">
        <v>8772</v>
      </c>
      <c r="C569" s="8">
        <v>42792</v>
      </c>
      <c r="D569" s="6">
        <v>2017</v>
      </c>
      <c r="E569" s="8" t="s">
        <v>3458</v>
      </c>
      <c r="F569" s="7">
        <v>26</v>
      </c>
      <c r="G569" t="s">
        <v>3457</v>
      </c>
      <c r="H569" t="s">
        <v>3462</v>
      </c>
      <c r="I569" t="s">
        <v>4289</v>
      </c>
      <c r="J569" t="s">
        <v>3488</v>
      </c>
      <c r="K569" t="s">
        <v>3580</v>
      </c>
      <c r="L569">
        <v>90036</v>
      </c>
      <c r="M569" t="s">
        <v>600</v>
      </c>
      <c r="N569" t="s">
        <v>13</v>
      </c>
      <c r="O569" t="s">
        <v>29</v>
      </c>
      <c r="P569" t="s">
        <v>601</v>
      </c>
      <c r="Q569" s="4">
        <v>62000</v>
      </c>
      <c r="R569">
        <v>4</v>
      </c>
      <c r="S569" s="4">
        <f>Table3[[#This Row],[Harga]]*Table3[[#This Row],[Quantity]]</f>
        <v>248000</v>
      </c>
      <c r="T569">
        <v>0</v>
      </c>
      <c r="U569" s="4">
        <f>Table3[[#This Row],[Discount]]*Table3[[#This Row],[Revenue]]</f>
        <v>0</v>
      </c>
      <c r="V569" s="4">
        <f>Table3[[#This Row],[Revenue]]-Table3[[#This Row],[Total Discount]]</f>
        <v>248000</v>
      </c>
      <c r="W569" s="6"/>
      <c r="X569" s="5"/>
    </row>
    <row r="570" spans="1:24" x14ac:dyDescent="0.35">
      <c r="A570">
        <v>569</v>
      </c>
      <c r="B570" t="s">
        <v>8771</v>
      </c>
      <c r="C570" s="8">
        <v>42262</v>
      </c>
      <c r="D570" s="6">
        <v>2015</v>
      </c>
      <c r="E570" s="8" t="s">
        <v>3472</v>
      </c>
      <c r="F570" s="7">
        <v>15</v>
      </c>
      <c r="G570" t="s">
        <v>3485</v>
      </c>
      <c r="H570" t="s">
        <v>3451</v>
      </c>
      <c r="I570" t="s">
        <v>6092</v>
      </c>
      <c r="J570" t="s">
        <v>3466</v>
      </c>
      <c r="K570" t="s">
        <v>3707</v>
      </c>
      <c r="L570">
        <v>33065</v>
      </c>
      <c r="M570" t="s">
        <v>1001</v>
      </c>
      <c r="N570" t="s">
        <v>13</v>
      </c>
      <c r="O570" t="s">
        <v>23</v>
      </c>
      <c r="P570" t="s">
        <v>1002</v>
      </c>
      <c r="Q570" s="4">
        <v>16000</v>
      </c>
      <c r="R570">
        <v>3</v>
      </c>
      <c r="S570" s="4">
        <f>Table3[[#This Row],[Harga]]*Table3[[#This Row],[Quantity]]</f>
        <v>48000</v>
      </c>
      <c r="T570">
        <v>0.2</v>
      </c>
      <c r="U570" s="4">
        <f>Table3[[#This Row],[Discount]]*Table3[[#This Row],[Revenue]]</f>
        <v>9600</v>
      </c>
      <c r="V570" s="4">
        <f>Table3[[#This Row],[Revenue]]-Table3[[#This Row],[Total Discount]]</f>
        <v>38400</v>
      </c>
      <c r="W570" s="6"/>
      <c r="X570" s="5"/>
    </row>
    <row r="571" spans="1:24" x14ac:dyDescent="0.35">
      <c r="A571">
        <v>570</v>
      </c>
      <c r="B571" t="s">
        <v>8770</v>
      </c>
      <c r="C571" s="8">
        <v>42468</v>
      </c>
      <c r="D571" s="6">
        <v>2016</v>
      </c>
      <c r="E571" s="8" t="s">
        <v>3529</v>
      </c>
      <c r="F571" s="7">
        <v>8</v>
      </c>
      <c r="G571" t="s">
        <v>3452</v>
      </c>
      <c r="H571" t="s">
        <v>3451</v>
      </c>
      <c r="I571" t="s">
        <v>4477</v>
      </c>
      <c r="J571" t="s">
        <v>3449</v>
      </c>
      <c r="K571" t="s">
        <v>3492</v>
      </c>
      <c r="L571">
        <v>77041</v>
      </c>
      <c r="M571" t="s">
        <v>1003</v>
      </c>
      <c r="N571" t="s">
        <v>51</v>
      </c>
      <c r="O571" t="s">
        <v>64</v>
      </c>
      <c r="P571" t="s">
        <v>1004</v>
      </c>
      <c r="Q571" s="4">
        <v>432000</v>
      </c>
      <c r="R571">
        <v>9</v>
      </c>
      <c r="S571" s="4">
        <f>Table3[[#This Row],[Harga]]*Table3[[#This Row],[Quantity]]</f>
        <v>3888000</v>
      </c>
      <c r="T571">
        <v>0.2</v>
      </c>
      <c r="U571" s="4">
        <f>Table3[[#This Row],[Discount]]*Table3[[#This Row],[Revenue]]</f>
        <v>777600</v>
      </c>
      <c r="V571" s="4">
        <f>Table3[[#This Row],[Revenue]]-Table3[[#This Row],[Total Discount]]</f>
        <v>3110400</v>
      </c>
      <c r="W571" s="6"/>
      <c r="X571" s="5"/>
    </row>
    <row r="572" spans="1:24" x14ac:dyDescent="0.35">
      <c r="A572">
        <v>571</v>
      </c>
      <c r="B572" t="s">
        <v>8769</v>
      </c>
      <c r="C572" s="8">
        <v>42569</v>
      </c>
      <c r="D572" s="6">
        <v>2016</v>
      </c>
      <c r="E572" s="8" t="s">
        <v>3507</v>
      </c>
      <c r="F572" s="7">
        <v>18</v>
      </c>
      <c r="G572" t="s">
        <v>3457</v>
      </c>
      <c r="H572" t="s">
        <v>3462</v>
      </c>
      <c r="I572" t="s">
        <v>5755</v>
      </c>
      <c r="J572" t="s">
        <v>3466</v>
      </c>
      <c r="K572" t="s">
        <v>3605</v>
      </c>
      <c r="L572">
        <v>80219</v>
      </c>
      <c r="M572" t="s">
        <v>680</v>
      </c>
      <c r="N572" t="s">
        <v>9</v>
      </c>
      <c r="O572" t="s">
        <v>42</v>
      </c>
      <c r="P572" t="s">
        <v>681</v>
      </c>
      <c r="Q572" s="4">
        <v>545000</v>
      </c>
      <c r="R572">
        <v>3</v>
      </c>
      <c r="S572" s="4">
        <f>Table3[[#This Row],[Harga]]*Table3[[#This Row],[Quantity]]</f>
        <v>1635000</v>
      </c>
      <c r="T572">
        <v>0.2</v>
      </c>
      <c r="U572" s="4">
        <f>Table3[[#This Row],[Discount]]*Table3[[#This Row],[Revenue]]</f>
        <v>327000</v>
      </c>
      <c r="V572" s="4">
        <f>Table3[[#This Row],[Revenue]]-Table3[[#This Row],[Total Discount]]</f>
        <v>1308000</v>
      </c>
      <c r="W572" s="6"/>
      <c r="X572" s="5"/>
    </row>
    <row r="573" spans="1:24" x14ac:dyDescent="0.35">
      <c r="A573">
        <v>572</v>
      </c>
      <c r="B573" t="s">
        <v>8768</v>
      </c>
      <c r="C573" s="8">
        <v>42948</v>
      </c>
      <c r="D573" s="6">
        <v>2017</v>
      </c>
      <c r="E573" s="8" t="s">
        <v>3481</v>
      </c>
      <c r="F573" s="7">
        <v>1</v>
      </c>
      <c r="G573" t="s">
        <v>3452</v>
      </c>
      <c r="H573" t="s">
        <v>3451</v>
      </c>
      <c r="I573" t="s">
        <v>5670</v>
      </c>
      <c r="J573" t="s">
        <v>3449</v>
      </c>
      <c r="K573" t="s">
        <v>3548</v>
      </c>
      <c r="L573">
        <v>28205</v>
      </c>
      <c r="M573" t="s">
        <v>1005</v>
      </c>
      <c r="N573" t="s">
        <v>51</v>
      </c>
      <c r="O573" t="s">
        <v>52</v>
      </c>
      <c r="P573" t="s">
        <v>1006</v>
      </c>
      <c r="Q573" s="4">
        <v>272000</v>
      </c>
      <c r="R573">
        <v>5</v>
      </c>
      <c r="S573" s="4">
        <f>Table3[[#This Row],[Harga]]*Table3[[#This Row],[Quantity]]</f>
        <v>1360000</v>
      </c>
      <c r="T573">
        <v>0.2</v>
      </c>
      <c r="U573" s="4">
        <f>Table3[[#This Row],[Discount]]*Table3[[#This Row],[Revenue]]</f>
        <v>272000</v>
      </c>
      <c r="V573" s="4">
        <f>Table3[[#This Row],[Revenue]]-Table3[[#This Row],[Total Discount]]</f>
        <v>1088000</v>
      </c>
      <c r="W573" s="6"/>
      <c r="X573" s="5"/>
    </row>
    <row r="574" spans="1:24" x14ac:dyDescent="0.35">
      <c r="A574">
        <v>573</v>
      </c>
      <c r="B574" t="s">
        <v>8767</v>
      </c>
      <c r="C574" s="8">
        <v>42565</v>
      </c>
      <c r="D574" s="6">
        <v>2016</v>
      </c>
      <c r="E574" s="8" t="s">
        <v>3507</v>
      </c>
      <c r="F574" s="7">
        <v>14</v>
      </c>
      <c r="G574" t="s">
        <v>3538</v>
      </c>
      <c r="H574" t="s">
        <v>3462</v>
      </c>
      <c r="I574" t="s">
        <v>5401</v>
      </c>
      <c r="J574" t="s">
        <v>3466</v>
      </c>
      <c r="K574" t="s">
        <v>3714</v>
      </c>
      <c r="L574">
        <v>10009</v>
      </c>
      <c r="M574" t="s">
        <v>1007</v>
      </c>
      <c r="N574" t="s">
        <v>13</v>
      </c>
      <c r="O574" t="s">
        <v>32</v>
      </c>
      <c r="P574" t="s">
        <v>1008</v>
      </c>
      <c r="Q574" s="4">
        <v>12000</v>
      </c>
      <c r="R574">
        <v>1</v>
      </c>
      <c r="S574" s="4">
        <f>Table3[[#This Row],[Harga]]*Table3[[#This Row],[Quantity]]</f>
        <v>12000</v>
      </c>
      <c r="T574">
        <v>0</v>
      </c>
      <c r="U574" s="4">
        <f>Table3[[#This Row],[Discount]]*Table3[[#This Row],[Revenue]]</f>
        <v>0</v>
      </c>
      <c r="V574" s="4">
        <f>Table3[[#This Row],[Revenue]]-Table3[[#This Row],[Total Discount]]</f>
        <v>12000</v>
      </c>
      <c r="W574" s="6"/>
      <c r="X574" s="5"/>
    </row>
    <row r="575" spans="1:24" x14ac:dyDescent="0.35">
      <c r="A575">
        <v>574</v>
      </c>
      <c r="B575" t="s">
        <v>8766</v>
      </c>
      <c r="C575" s="8">
        <v>42987</v>
      </c>
      <c r="D575" s="6">
        <v>2017</v>
      </c>
      <c r="E575" s="8" t="s">
        <v>3472</v>
      </c>
      <c r="F575" s="7">
        <v>9</v>
      </c>
      <c r="G575" t="s">
        <v>3452</v>
      </c>
      <c r="H575" t="s">
        <v>3532</v>
      </c>
      <c r="I575" t="s">
        <v>5284</v>
      </c>
      <c r="J575" t="s">
        <v>3466</v>
      </c>
      <c r="K575" t="s">
        <v>3460</v>
      </c>
      <c r="L575">
        <v>19134</v>
      </c>
      <c r="M575" t="s">
        <v>231</v>
      </c>
      <c r="N575" t="s">
        <v>9</v>
      </c>
      <c r="O575" t="s">
        <v>42</v>
      </c>
      <c r="P575" t="s">
        <v>232</v>
      </c>
      <c r="Q575" s="4">
        <v>162000</v>
      </c>
      <c r="R575">
        <v>2</v>
      </c>
      <c r="S575" s="4">
        <f>Table3[[#This Row],[Harga]]*Table3[[#This Row],[Quantity]]</f>
        <v>324000</v>
      </c>
      <c r="T575">
        <v>0.3</v>
      </c>
      <c r="U575" s="4">
        <f>Table3[[#This Row],[Discount]]*Table3[[#This Row],[Revenue]]</f>
        <v>97200</v>
      </c>
      <c r="V575" s="4">
        <f>Table3[[#This Row],[Revenue]]-Table3[[#This Row],[Total Discount]]</f>
        <v>226800</v>
      </c>
      <c r="W575" s="6"/>
      <c r="X575" s="5"/>
    </row>
    <row r="576" spans="1:24" x14ac:dyDescent="0.35">
      <c r="A576">
        <v>575</v>
      </c>
      <c r="B576" t="s">
        <v>8765</v>
      </c>
      <c r="C576" s="8">
        <v>41832</v>
      </c>
      <c r="D576" s="6">
        <v>2014</v>
      </c>
      <c r="E576" s="8" t="s">
        <v>3507</v>
      </c>
      <c r="F576" s="7">
        <v>12</v>
      </c>
      <c r="G576" t="s">
        <v>3452</v>
      </c>
      <c r="H576" t="s">
        <v>3451</v>
      </c>
      <c r="I576" t="s">
        <v>4599</v>
      </c>
      <c r="J576" t="s">
        <v>3488</v>
      </c>
      <c r="K576" t="s">
        <v>3670</v>
      </c>
      <c r="L576">
        <v>90036</v>
      </c>
      <c r="M576" t="s">
        <v>34</v>
      </c>
      <c r="N576" t="s">
        <v>13</v>
      </c>
      <c r="O576" t="s">
        <v>32</v>
      </c>
      <c r="P576" t="s">
        <v>35</v>
      </c>
      <c r="Q576" s="4">
        <v>56000</v>
      </c>
      <c r="R576">
        <v>9</v>
      </c>
      <c r="S576" s="4">
        <f>Table3[[#This Row],[Harga]]*Table3[[#This Row],[Quantity]]</f>
        <v>504000</v>
      </c>
      <c r="T576">
        <v>0</v>
      </c>
      <c r="U576" s="4">
        <f>Table3[[#This Row],[Discount]]*Table3[[#This Row],[Revenue]]</f>
        <v>0</v>
      </c>
      <c r="V576" s="4">
        <f>Table3[[#This Row],[Revenue]]-Table3[[#This Row],[Total Discount]]</f>
        <v>504000</v>
      </c>
      <c r="W576" s="6"/>
      <c r="X576" s="5"/>
    </row>
    <row r="577" spans="1:24" x14ac:dyDescent="0.35">
      <c r="A577">
        <v>576</v>
      </c>
      <c r="B577" t="s">
        <v>8764</v>
      </c>
      <c r="C577" s="8">
        <v>42708</v>
      </c>
      <c r="D577" s="6">
        <v>2016</v>
      </c>
      <c r="E577" s="8" t="s">
        <v>3490</v>
      </c>
      <c r="F577" s="7">
        <v>4</v>
      </c>
      <c r="G577" t="s">
        <v>3485</v>
      </c>
      <c r="H577" t="s">
        <v>3451</v>
      </c>
      <c r="I577" t="s">
        <v>4355</v>
      </c>
      <c r="J577" t="s">
        <v>3449</v>
      </c>
      <c r="K577" t="s">
        <v>3465</v>
      </c>
      <c r="L577">
        <v>10024</v>
      </c>
      <c r="M577" t="s">
        <v>873</v>
      </c>
      <c r="N577" t="s">
        <v>9</v>
      </c>
      <c r="O577" t="s">
        <v>20</v>
      </c>
      <c r="P577" t="s">
        <v>874</v>
      </c>
      <c r="Q577" s="4">
        <v>152000</v>
      </c>
      <c r="R577">
        <v>3</v>
      </c>
      <c r="S577" s="4">
        <f>Table3[[#This Row],[Harga]]*Table3[[#This Row],[Quantity]]</f>
        <v>456000</v>
      </c>
      <c r="T577">
        <v>0</v>
      </c>
      <c r="U577" s="4">
        <f>Table3[[#This Row],[Discount]]*Table3[[#This Row],[Revenue]]</f>
        <v>0</v>
      </c>
      <c r="V577" s="4">
        <f>Table3[[#This Row],[Revenue]]-Table3[[#This Row],[Total Discount]]</f>
        <v>456000</v>
      </c>
      <c r="W577" s="6"/>
      <c r="X577" s="5"/>
    </row>
    <row r="578" spans="1:24" x14ac:dyDescent="0.35">
      <c r="A578">
        <v>577</v>
      </c>
      <c r="B578" t="s">
        <v>8763</v>
      </c>
      <c r="C578" s="8">
        <v>43045</v>
      </c>
      <c r="D578" s="6">
        <v>2017</v>
      </c>
      <c r="E578" s="8" t="s">
        <v>3468</v>
      </c>
      <c r="F578" s="7">
        <v>6</v>
      </c>
      <c r="G578" t="s">
        <v>3538</v>
      </c>
      <c r="H578" t="s">
        <v>3451</v>
      </c>
      <c r="I578" t="s">
        <v>4477</v>
      </c>
      <c r="J578" t="s">
        <v>3449</v>
      </c>
      <c r="K578" t="s">
        <v>3494</v>
      </c>
      <c r="L578">
        <v>90045</v>
      </c>
      <c r="M578" t="s">
        <v>622</v>
      </c>
      <c r="N578" t="s">
        <v>13</v>
      </c>
      <c r="O578" t="s">
        <v>55</v>
      </c>
      <c r="P578" t="s">
        <v>623</v>
      </c>
      <c r="Q578" s="4">
        <v>25000</v>
      </c>
      <c r="R578">
        <v>2</v>
      </c>
      <c r="S578" s="4">
        <f>Table3[[#This Row],[Harga]]*Table3[[#This Row],[Quantity]]</f>
        <v>50000</v>
      </c>
      <c r="T578">
        <v>0</v>
      </c>
      <c r="U578" s="4">
        <f>Table3[[#This Row],[Discount]]*Table3[[#This Row],[Revenue]]</f>
        <v>0</v>
      </c>
      <c r="V578" s="4">
        <f>Table3[[#This Row],[Revenue]]-Table3[[#This Row],[Total Discount]]</f>
        <v>50000</v>
      </c>
      <c r="W578" s="6"/>
      <c r="X578" s="5"/>
    </row>
    <row r="579" spans="1:24" x14ac:dyDescent="0.35">
      <c r="A579">
        <v>578</v>
      </c>
      <c r="B579" t="s">
        <v>8762</v>
      </c>
      <c r="C579" s="8">
        <v>42308</v>
      </c>
      <c r="D579" s="6">
        <v>2015</v>
      </c>
      <c r="E579" s="8" t="s">
        <v>3517</v>
      </c>
      <c r="F579" s="7">
        <v>31</v>
      </c>
      <c r="G579" t="s">
        <v>3538</v>
      </c>
      <c r="H579" t="s">
        <v>3451</v>
      </c>
      <c r="I579" t="s">
        <v>3970</v>
      </c>
      <c r="J579" t="s">
        <v>3449</v>
      </c>
      <c r="K579" t="s">
        <v>3509</v>
      </c>
      <c r="L579">
        <v>14215</v>
      </c>
      <c r="M579" t="s">
        <v>398</v>
      </c>
      <c r="N579" t="s">
        <v>13</v>
      </c>
      <c r="O579" t="s">
        <v>37</v>
      </c>
      <c r="P579" t="s">
        <v>399</v>
      </c>
      <c r="Q579" s="4">
        <v>7000</v>
      </c>
      <c r="R579">
        <v>2</v>
      </c>
      <c r="S579" s="4">
        <f>Table3[[#This Row],[Harga]]*Table3[[#This Row],[Quantity]]</f>
        <v>14000</v>
      </c>
      <c r="T579">
        <v>0</v>
      </c>
      <c r="U579" s="4">
        <f>Table3[[#This Row],[Discount]]*Table3[[#This Row],[Revenue]]</f>
        <v>0</v>
      </c>
      <c r="V579" s="4">
        <f>Table3[[#This Row],[Revenue]]-Table3[[#This Row],[Total Discount]]</f>
        <v>14000</v>
      </c>
      <c r="W579" s="6"/>
      <c r="X579" s="5"/>
    </row>
    <row r="580" spans="1:24" x14ac:dyDescent="0.35">
      <c r="A580">
        <v>579</v>
      </c>
      <c r="B580" t="s">
        <v>8761</v>
      </c>
      <c r="C580" s="8">
        <v>42520</v>
      </c>
      <c r="D580" s="6">
        <v>2016</v>
      </c>
      <c r="E580" s="8" t="s">
        <v>3453</v>
      </c>
      <c r="F580" s="7">
        <v>30</v>
      </c>
      <c r="G580" t="s">
        <v>3496</v>
      </c>
      <c r="H580" t="s">
        <v>3451</v>
      </c>
      <c r="I580" t="s">
        <v>5075</v>
      </c>
      <c r="J580" t="s">
        <v>3466</v>
      </c>
      <c r="K580" t="s">
        <v>3571</v>
      </c>
      <c r="L580">
        <v>45231</v>
      </c>
      <c r="M580" t="s">
        <v>1009</v>
      </c>
      <c r="N580" t="s">
        <v>51</v>
      </c>
      <c r="O580" t="s">
        <v>471</v>
      </c>
      <c r="P580" t="s">
        <v>1010</v>
      </c>
      <c r="Q580" s="4">
        <v>840000</v>
      </c>
      <c r="R580">
        <v>2</v>
      </c>
      <c r="S580" s="4">
        <f>Table3[[#This Row],[Harga]]*Table3[[#This Row],[Quantity]]</f>
        <v>1680000</v>
      </c>
      <c r="T580">
        <v>0.4</v>
      </c>
      <c r="U580" s="4">
        <f>Table3[[#This Row],[Discount]]*Table3[[#This Row],[Revenue]]</f>
        <v>672000</v>
      </c>
      <c r="V580" s="4">
        <f>Table3[[#This Row],[Revenue]]-Table3[[#This Row],[Total Discount]]</f>
        <v>1008000</v>
      </c>
      <c r="W580" s="6"/>
      <c r="X580" s="5"/>
    </row>
    <row r="581" spans="1:24" x14ac:dyDescent="0.35">
      <c r="A581">
        <v>580</v>
      </c>
      <c r="B581" t="s">
        <v>8760</v>
      </c>
      <c r="C581" s="8">
        <v>42671</v>
      </c>
      <c r="D581" s="6">
        <v>2016</v>
      </c>
      <c r="E581" s="8" t="s">
        <v>3517</v>
      </c>
      <c r="F581" s="7">
        <v>28</v>
      </c>
      <c r="G581" t="s">
        <v>3452</v>
      </c>
      <c r="H581" t="s">
        <v>3451</v>
      </c>
      <c r="I581" t="s">
        <v>4418</v>
      </c>
      <c r="J581" t="s">
        <v>3449</v>
      </c>
      <c r="K581" t="s">
        <v>3600</v>
      </c>
      <c r="L581">
        <v>33437</v>
      </c>
      <c r="M581" t="s">
        <v>1011</v>
      </c>
      <c r="N581" t="s">
        <v>9</v>
      </c>
      <c r="O581" t="s">
        <v>20</v>
      </c>
      <c r="P581" t="s">
        <v>1012</v>
      </c>
      <c r="Q581" s="4">
        <v>48000</v>
      </c>
      <c r="R581">
        <v>3</v>
      </c>
      <c r="S581" s="4">
        <f>Table3[[#This Row],[Harga]]*Table3[[#This Row],[Quantity]]</f>
        <v>144000</v>
      </c>
      <c r="T581">
        <v>0.2</v>
      </c>
      <c r="U581" s="4">
        <f>Table3[[#This Row],[Discount]]*Table3[[#This Row],[Revenue]]</f>
        <v>28800</v>
      </c>
      <c r="V581" s="4">
        <f>Table3[[#This Row],[Revenue]]-Table3[[#This Row],[Total Discount]]</f>
        <v>115200</v>
      </c>
      <c r="W581" s="6"/>
      <c r="X581" s="5"/>
    </row>
    <row r="582" spans="1:24" x14ac:dyDescent="0.35">
      <c r="A582">
        <v>581</v>
      </c>
      <c r="B582" t="s">
        <v>8759</v>
      </c>
      <c r="C582" s="8">
        <v>41862</v>
      </c>
      <c r="D582" s="6">
        <v>2014</v>
      </c>
      <c r="E582" s="8" t="s">
        <v>3481</v>
      </c>
      <c r="F582" s="7">
        <v>11</v>
      </c>
      <c r="G582" t="s">
        <v>3452</v>
      </c>
      <c r="H582" t="s">
        <v>3451</v>
      </c>
      <c r="I582" t="s">
        <v>4052</v>
      </c>
      <c r="J582" t="s">
        <v>3449</v>
      </c>
      <c r="K582" t="s">
        <v>3477</v>
      </c>
      <c r="L582">
        <v>98105</v>
      </c>
      <c r="M582" t="s">
        <v>1013</v>
      </c>
      <c r="N582" t="s">
        <v>9</v>
      </c>
      <c r="O582" t="s">
        <v>20</v>
      </c>
      <c r="P582" t="s">
        <v>1014</v>
      </c>
      <c r="Q582" s="4">
        <v>13000</v>
      </c>
      <c r="R582">
        <v>1</v>
      </c>
      <c r="S582" s="4">
        <f>Table3[[#This Row],[Harga]]*Table3[[#This Row],[Quantity]]</f>
        <v>13000</v>
      </c>
      <c r="T582">
        <v>0</v>
      </c>
      <c r="U582" s="4">
        <f>Table3[[#This Row],[Discount]]*Table3[[#This Row],[Revenue]]</f>
        <v>0</v>
      </c>
      <c r="V582" s="4">
        <f>Table3[[#This Row],[Revenue]]-Table3[[#This Row],[Total Discount]]</f>
        <v>13000</v>
      </c>
      <c r="W582" s="6"/>
      <c r="X582" s="5"/>
    </row>
    <row r="583" spans="1:24" x14ac:dyDescent="0.35">
      <c r="A583">
        <v>582</v>
      </c>
      <c r="B583" t="s">
        <v>8758</v>
      </c>
      <c r="C583" s="8">
        <v>42611</v>
      </c>
      <c r="D583" s="6">
        <v>2016</v>
      </c>
      <c r="E583" s="8" t="s">
        <v>3481</v>
      </c>
      <c r="F583" s="7">
        <v>29</v>
      </c>
      <c r="G583" t="s">
        <v>3496</v>
      </c>
      <c r="H583" t="s">
        <v>3462</v>
      </c>
      <c r="I583" t="s">
        <v>4031</v>
      </c>
      <c r="J583" t="s">
        <v>3488</v>
      </c>
      <c r="K583" t="s">
        <v>3487</v>
      </c>
      <c r="L583">
        <v>10024</v>
      </c>
      <c r="M583" t="s">
        <v>1015</v>
      </c>
      <c r="N583" t="s">
        <v>51</v>
      </c>
      <c r="O583" t="s">
        <v>52</v>
      </c>
      <c r="P583" t="s">
        <v>1016</v>
      </c>
      <c r="Q583" s="4">
        <v>22000</v>
      </c>
      <c r="R583">
        <v>4</v>
      </c>
      <c r="S583" s="4">
        <f>Table3[[#This Row],[Harga]]*Table3[[#This Row],[Quantity]]</f>
        <v>88000</v>
      </c>
      <c r="T583">
        <v>0</v>
      </c>
      <c r="U583" s="4">
        <f>Table3[[#This Row],[Discount]]*Table3[[#This Row],[Revenue]]</f>
        <v>0</v>
      </c>
      <c r="V583" s="4">
        <f>Table3[[#This Row],[Revenue]]-Table3[[#This Row],[Total Discount]]</f>
        <v>88000</v>
      </c>
      <c r="W583" s="6"/>
      <c r="X583" s="5"/>
    </row>
    <row r="584" spans="1:24" x14ac:dyDescent="0.35">
      <c r="A584">
        <v>583</v>
      </c>
      <c r="B584" t="s">
        <v>8757</v>
      </c>
      <c r="C584" s="8">
        <v>42415</v>
      </c>
      <c r="D584" s="6">
        <v>2016</v>
      </c>
      <c r="E584" s="8" t="s">
        <v>3458</v>
      </c>
      <c r="F584" s="7">
        <v>15</v>
      </c>
      <c r="G584" t="s">
        <v>3485</v>
      </c>
      <c r="H584" t="s">
        <v>3451</v>
      </c>
      <c r="I584" t="s">
        <v>4418</v>
      </c>
      <c r="J584" t="s">
        <v>3449</v>
      </c>
      <c r="K584" t="s">
        <v>3682</v>
      </c>
      <c r="L584">
        <v>10009</v>
      </c>
      <c r="M584" t="s">
        <v>1017</v>
      </c>
      <c r="N584" t="s">
        <v>13</v>
      </c>
      <c r="O584" t="s">
        <v>26</v>
      </c>
      <c r="P584" t="s">
        <v>1018</v>
      </c>
      <c r="Q584" s="4">
        <v>399000</v>
      </c>
      <c r="R584">
        <v>3</v>
      </c>
      <c r="S584" s="4">
        <f>Table3[[#This Row],[Harga]]*Table3[[#This Row],[Quantity]]</f>
        <v>1197000</v>
      </c>
      <c r="T584">
        <v>0.2</v>
      </c>
      <c r="U584" s="4">
        <f>Table3[[#This Row],[Discount]]*Table3[[#This Row],[Revenue]]</f>
        <v>239400</v>
      </c>
      <c r="V584" s="4">
        <f>Table3[[#This Row],[Revenue]]-Table3[[#This Row],[Total Discount]]</f>
        <v>957600</v>
      </c>
      <c r="W584" s="6"/>
      <c r="X584" s="5"/>
    </row>
    <row r="585" spans="1:24" x14ac:dyDescent="0.35">
      <c r="A585">
        <v>584</v>
      </c>
      <c r="B585" t="s">
        <v>8756</v>
      </c>
      <c r="C585" s="8">
        <v>42869</v>
      </c>
      <c r="D585" s="6">
        <v>2017</v>
      </c>
      <c r="E585" s="8" t="s">
        <v>3453</v>
      </c>
      <c r="F585" s="7">
        <v>14</v>
      </c>
      <c r="G585" t="s">
        <v>3452</v>
      </c>
      <c r="H585" t="s">
        <v>3532</v>
      </c>
      <c r="I585" t="s">
        <v>4631</v>
      </c>
      <c r="J585" t="s">
        <v>3449</v>
      </c>
      <c r="K585" t="s">
        <v>3499</v>
      </c>
      <c r="L585">
        <v>39503</v>
      </c>
      <c r="M585" t="s">
        <v>1019</v>
      </c>
      <c r="N585" t="s">
        <v>13</v>
      </c>
      <c r="O585" t="s">
        <v>55</v>
      </c>
      <c r="P585" t="s">
        <v>1020</v>
      </c>
      <c r="Q585" s="4">
        <v>49000</v>
      </c>
      <c r="R585">
        <v>9</v>
      </c>
      <c r="S585" s="4">
        <f>Table3[[#This Row],[Harga]]*Table3[[#This Row],[Quantity]]</f>
        <v>441000</v>
      </c>
      <c r="T585">
        <v>0</v>
      </c>
      <c r="U585" s="4">
        <f>Table3[[#This Row],[Discount]]*Table3[[#This Row],[Revenue]]</f>
        <v>0</v>
      </c>
      <c r="V585" s="4">
        <f>Table3[[#This Row],[Revenue]]-Table3[[#This Row],[Total Discount]]</f>
        <v>441000</v>
      </c>
      <c r="W585" s="6"/>
      <c r="X585" s="5"/>
    </row>
    <row r="586" spans="1:24" x14ac:dyDescent="0.35">
      <c r="A586">
        <v>585</v>
      </c>
      <c r="B586" t="s">
        <v>8755</v>
      </c>
      <c r="C586" s="8">
        <v>41985</v>
      </c>
      <c r="D586" s="6">
        <v>2014</v>
      </c>
      <c r="E586" s="8" t="s">
        <v>3490</v>
      </c>
      <c r="F586" s="7">
        <v>12</v>
      </c>
      <c r="G586" t="s">
        <v>3452</v>
      </c>
      <c r="H586" t="s">
        <v>3462</v>
      </c>
      <c r="I586" t="s">
        <v>4087</v>
      </c>
      <c r="J586" t="s">
        <v>3449</v>
      </c>
      <c r="K586" t="s">
        <v>3707</v>
      </c>
      <c r="L586">
        <v>93727</v>
      </c>
      <c r="M586" t="s">
        <v>1021</v>
      </c>
      <c r="N586" t="s">
        <v>9</v>
      </c>
      <c r="O586" t="s">
        <v>17</v>
      </c>
      <c r="P586" t="s">
        <v>1022</v>
      </c>
      <c r="Q586" s="4">
        <v>765000</v>
      </c>
      <c r="R586">
        <v>6</v>
      </c>
      <c r="S586" s="4">
        <f>Table3[[#This Row],[Harga]]*Table3[[#This Row],[Quantity]]</f>
        <v>4590000</v>
      </c>
      <c r="T586">
        <v>0.2</v>
      </c>
      <c r="U586" s="4">
        <f>Table3[[#This Row],[Discount]]*Table3[[#This Row],[Revenue]]</f>
        <v>918000</v>
      </c>
      <c r="V586" s="4">
        <f>Table3[[#This Row],[Revenue]]-Table3[[#This Row],[Total Discount]]</f>
        <v>3672000</v>
      </c>
      <c r="W586" s="6"/>
      <c r="X586" s="5"/>
    </row>
    <row r="587" spans="1:24" x14ac:dyDescent="0.35">
      <c r="A587">
        <v>586</v>
      </c>
      <c r="B587" t="s">
        <v>8754</v>
      </c>
      <c r="C587" s="8">
        <v>43087</v>
      </c>
      <c r="D587" s="6">
        <v>2017</v>
      </c>
      <c r="E587" s="8" t="s">
        <v>3490</v>
      </c>
      <c r="F587" s="7">
        <v>18</v>
      </c>
      <c r="G587" t="s">
        <v>3538</v>
      </c>
      <c r="H587" t="s">
        <v>3462</v>
      </c>
      <c r="I587" t="s">
        <v>8235</v>
      </c>
      <c r="J587" t="s">
        <v>3449</v>
      </c>
      <c r="K587" t="s">
        <v>3909</v>
      </c>
      <c r="L587">
        <v>10009</v>
      </c>
      <c r="M587" t="s">
        <v>1023</v>
      </c>
      <c r="N587" t="s">
        <v>13</v>
      </c>
      <c r="O587" t="s">
        <v>37</v>
      </c>
      <c r="P587" t="s">
        <v>882</v>
      </c>
      <c r="Q587" s="4">
        <v>39000</v>
      </c>
      <c r="R587">
        <v>6</v>
      </c>
      <c r="S587" s="4">
        <f>Table3[[#This Row],[Harga]]*Table3[[#This Row],[Quantity]]</f>
        <v>234000</v>
      </c>
      <c r="T587">
        <v>0</v>
      </c>
      <c r="U587" s="4">
        <f>Table3[[#This Row],[Discount]]*Table3[[#This Row],[Revenue]]</f>
        <v>0</v>
      </c>
      <c r="V587" s="4">
        <f>Table3[[#This Row],[Revenue]]-Table3[[#This Row],[Total Discount]]</f>
        <v>234000</v>
      </c>
      <c r="W587" s="6"/>
      <c r="X587" s="5"/>
    </row>
    <row r="588" spans="1:24" x14ac:dyDescent="0.35">
      <c r="A588">
        <v>587</v>
      </c>
      <c r="B588" t="s">
        <v>8753</v>
      </c>
      <c r="C588" s="8">
        <v>42189</v>
      </c>
      <c r="D588" s="6">
        <v>2015</v>
      </c>
      <c r="E588" s="8" t="s">
        <v>3507</v>
      </c>
      <c r="F588" s="7">
        <v>4</v>
      </c>
      <c r="G588" t="s">
        <v>3538</v>
      </c>
      <c r="H588" t="s">
        <v>3462</v>
      </c>
      <c r="I588" t="s">
        <v>6824</v>
      </c>
      <c r="J588" t="s">
        <v>3449</v>
      </c>
      <c r="K588" t="s">
        <v>3714</v>
      </c>
      <c r="L588">
        <v>53209</v>
      </c>
      <c r="M588" t="s">
        <v>1024</v>
      </c>
      <c r="N588" t="s">
        <v>51</v>
      </c>
      <c r="O588" t="s">
        <v>52</v>
      </c>
      <c r="P588" t="s">
        <v>1025</v>
      </c>
      <c r="Q588" s="4">
        <v>1100000</v>
      </c>
      <c r="R588">
        <v>4</v>
      </c>
      <c r="S588" s="4">
        <f>Table3[[#This Row],[Harga]]*Table3[[#This Row],[Quantity]]</f>
        <v>4400000</v>
      </c>
      <c r="T588">
        <v>0</v>
      </c>
      <c r="U588" s="4">
        <f>Table3[[#This Row],[Discount]]*Table3[[#This Row],[Revenue]]</f>
        <v>0</v>
      </c>
      <c r="V588" s="4">
        <f>Table3[[#This Row],[Revenue]]-Table3[[#This Row],[Total Discount]]</f>
        <v>4400000</v>
      </c>
      <c r="W588" s="6"/>
      <c r="X588" s="5"/>
    </row>
    <row r="589" spans="1:24" x14ac:dyDescent="0.35">
      <c r="A589">
        <v>588</v>
      </c>
      <c r="B589" t="s">
        <v>8752</v>
      </c>
      <c r="C589" s="8">
        <v>42804</v>
      </c>
      <c r="D589" s="6">
        <v>2017</v>
      </c>
      <c r="E589" s="8" t="s">
        <v>3511</v>
      </c>
      <c r="F589" s="7">
        <v>10</v>
      </c>
      <c r="G589" t="s">
        <v>3452</v>
      </c>
      <c r="H589" t="s">
        <v>3462</v>
      </c>
      <c r="I589" t="s">
        <v>4414</v>
      </c>
      <c r="J589" t="s">
        <v>3488</v>
      </c>
      <c r="K589" t="s">
        <v>3487</v>
      </c>
      <c r="L589">
        <v>19013</v>
      </c>
      <c r="M589" t="s">
        <v>1026</v>
      </c>
      <c r="N589" t="s">
        <v>13</v>
      </c>
      <c r="O589" t="s">
        <v>37</v>
      </c>
      <c r="P589" t="s">
        <v>1027</v>
      </c>
      <c r="Q589" s="4">
        <v>6000</v>
      </c>
      <c r="R589">
        <v>2</v>
      </c>
      <c r="S589" s="4">
        <f>Table3[[#This Row],[Harga]]*Table3[[#This Row],[Quantity]]</f>
        <v>12000</v>
      </c>
      <c r="T589">
        <v>0.2</v>
      </c>
      <c r="U589" s="4">
        <f>Table3[[#This Row],[Discount]]*Table3[[#This Row],[Revenue]]</f>
        <v>2400</v>
      </c>
      <c r="V589" s="4">
        <f>Table3[[#This Row],[Revenue]]-Table3[[#This Row],[Total Discount]]</f>
        <v>9600</v>
      </c>
      <c r="W589" s="6"/>
      <c r="X589" s="5"/>
    </row>
    <row r="590" spans="1:24" x14ac:dyDescent="0.35">
      <c r="A590">
        <v>589</v>
      </c>
      <c r="B590" t="s">
        <v>8751</v>
      </c>
      <c r="C590" s="8">
        <v>42728</v>
      </c>
      <c r="D590" s="6">
        <v>2016</v>
      </c>
      <c r="E590" s="8" t="s">
        <v>3490</v>
      </c>
      <c r="F590" s="7">
        <v>24</v>
      </c>
      <c r="G590" t="s">
        <v>3452</v>
      </c>
      <c r="H590" t="s">
        <v>3451</v>
      </c>
      <c r="I590" t="s">
        <v>4313</v>
      </c>
      <c r="J590" t="s">
        <v>3488</v>
      </c>
      <c r="K590" t="s">
        <v>3909</v>
      </c>
      <c r="L590">
        <v>28205</v>
      </c>
      <c r="M590" t="s">
        <v>1028</v>
      </c>
      <c r="N590" t="s">
        <v>13</v>
      </c>
      <c r="O590" t="s">
        <v>26</v>
      </c>
      <c r="P590" t="s">
        <v>1029</v>
      </c>
      <c r="Q590" s="4">
        <v>28000</v>
      </c>
      <c r="R590">
        <v>3</v>
      </c>
      <c r="S590" s="4">
        <f>Table3[[#This Row],[Harga]]*Table3[[#This Row],[Quantity]]</f>
        <v>84000</v>
      </c>
      <c r="T590">
        <v>0.7</v>
      </c>
      <c r="U590" s="4">
        <f>Table3[[#This Row],[Discount]]*Table3[[#This Row],[Revenue]]</f>
        <v>58799.999999999993</v>
      </c>
      <c r="V590" s="4">
        <f>Table3[[#This Row],[Revenue]]-Table3[[#This Row],[Total Discount]]</f>
        <v>25200.000000000007</v>
      </c>
      <c r="W590" s="6"/>
      <c r="X590" s="5"/>
    </row>
    <row r="591" spans="1:24" x14ac:dyDescent="0.35">
      <c r="A591">
        <v>590</v>
      </c>
      <c r="B591" t="s">
        <v>8750</v>
      </c>
      <c r="C591" s="8">
        <v>43031</v>
      </c>
      <c r="D591" s="6">
        <v>2017</v>
      </c>
      <c r="E591" s="8" t="s">
        <v>3517</v>
      </c>
      <c r="F591" s="7">
        <v>23</v>
      </c>
      <c r="G591" t="s">
        <v>3457</v>
      </c>
      <c r="H591" t="s">
        <v>3451</v>
      </c>
      <c r="I591" t="s">
        <v>8749</v>
      </c>
      <c r="J591" t="s">
        <v>3449</v>
      </c>
      <c r="K591" t="s">
        <v>3509</v>
      </c>
      <c r="L591">
        <v>32216</v>
      </c>
      <c r="M591" t="s">
        <v>1030</v>
      </c>
      <c r="N591" t="s">
        <v>51</v>
      </c>
      <c r="O591" t="s">
        <v>52</v>
      </c>
      <c r="P591" t="s">
        <v>1031</v>
      </c>
      <c r="Q591" s="4">
        <v>864000</v>
      </c>
      <c r="R591">
        <v>3</v>
      </c>
      <c r="S591" s="4">
        <f>Table3[[#This Row],[Harga]]*Table3[[#This Row],[Quantity]]</f>
        <v>2592000</v>
      </c>
      <c r="T591">
        <v>0.2</v>
      </c>
      <c r="U591" s="4">
        <f>Table3[[#This Row],[Discount]]*Table3[[#This Row],[Revenue]]</f>
        <v>518400</v>
      </c>
      <c r="V591" s="4">
        <f>Table3[[#This Row],[Revenue]]-Table3[[#This Row],[Total Discount]]</f>
        <v>2073600</v>
      </c>
      <c r="W591" s="6"/>
      <c r="X591" s="5"/>
    </row>
    <row r="592" spans="1:24" x14ac:dyDescent="0.35">
      <c r="A592">
        <v>591</v>
      </c>
      <c r="B592" t="s">
        <v>8748</v>
      </c>
      <c r="C592" s="8">
        <v>42671</v>
      </c>
      <c r="D592" s="6">
        <v>2016</v>
      </c>
      <c r="E592" s="8" t="s">
        <v>3517</v>
      </c>
      <c r="F592" s="7">
        <v>28</v>
      </c>
      <c r="G592" t="s">
        <v>3457</v>
      </c>
      <c r="H592" t="s">
        <v>3451</v>
      </c>
      <c r="I592" t="s">
        <v>3622</v>
      </c>
      <c r="J592" t="s">
        <v>3466</v>
      </c>
      <c r="K592" t="s">
        <v>3460</v>
      </c>
      <c r="L592">
        <v>27834</v>
      </c>
      <c r="M592" t="s">
        <v>1032</v>
      </c>
      <c r="N592" t="s">
        <v>13</v>
      </c>
      <c r="O592" t="s">
        <v>26</v>
      </c>
      <c r="P592" t="s">
        <v>1033</v>
      </c>
      <c r="Q592" s="4">
        <v>18000</v>
      </c>
      <c r="R592">
        <v>4</v>
      </c>
      <c r="S592" s="4">
        <f>Table3[[#This Row],[Harga]]*Table3[[#This Row],[Quantity]]</f>
        <v>72000</v>
      </c>
      <c r="T592">
        <v>0.7</v>
      </c>
      <c r="U592" s="4">
        <f>Table3[[#This Row],[Discount]]*Table3[[#This Row],[Revenue]]</f>
        <v>50400</v>
      </c>
      <c r="V592" s="4">
        <f>Table3[[#This Row],[Revenue]]-Table3[[#This Row],[Total Discount]]</f>
        <v>21600</v>
      </c>
      <c r="W592" s="6"/>
      <c r="X592" s="5"/>
    </row>
    <row r="593" spans="1:24" x14ac:dyDescent="0.35">
      <c r="A593">
        <v>592</v>
      </c>
      <c r="B593" t="s">
        <v>8747</v>
      </c>
      <c r="C593" s="8">
        <v>42923</v>
      </c>
      <c r="D593" s="6">
        <v>2017</v>
      </c>
      <c r="E593" s="8" t="s">
        <v>3507</v>
      </c>
      <c r="F593" s="7">
        <v>7</v>
      </c>
      <c r="G593" t="s">
        <v>3538</v>
      </c>
      <c r="H593" t="s">
        <v>3462</v>
      </c>
      <c r="I593" t="s">
        <v>4420</v>
      </c>
      <c r="J593" t="s">
        <v>3449</v>
      </c>
      <c r="K593" t="s">
        <v>3568</v>
      </c>
      <c r="L593">
        <v>11561</v>
      </c>
      <c r="M593" t="s">
        <v>44</v>
      </c>
      <c r="N593" t="s">
        <v>13</v>
      </c>
      <c r="O593" t="s">
        <v>26</v>
      </c>
      <c r="P593" t="s">
        <v>45</v>
      </c>
      <c r="Q593" s="4">
        <v>12000</v>
      </c>
      <c r="R593">
        <v>3</v>
      </c>
      <c r="S593" s="4">
        <f>Table3[[#This Row],[Harga]]*Table3[[#This Row],[Quantity]]</f>
        <v>36000</v>
      </c>
      <c r="T593">
        <v>0.2</v>
      </c>
      <c r="U593" s="4">
        <f>Table3[[#This Row],[Discount]]*Table3[[#This Row],[Revenue]]</f>
        <v>7200</v>
      </c>
      <c r="V593" s="4">
        <f>Table3[[#This Row],[Revenue]]-Table3[[#This Row],[Total Discount]]</f>
        <v>28800</v>
      </c>
      <c r="W593" s="6"/>
      <c r="X593" s="5"/>
    </row>
    <row r="594" spans="1:24" x14ac:dyDescent="0.35">
      <c r="A594">
        <v>593</v>
      </c>
      <c r="B594" t="s">
        <v>8746</v>
      </c>
      <c r="C594" s="8">
        <v>42644</v>
      </c>
      <c r="D594" s="6">
        <v>2016</v>
      </c>
      <c r="E594" s="8" t="s">
        <v>3517</v>
      </c>
      <c r="F594" s="7">
        <v>1</v>
      </c>
      <c r="G594" t="s">
        <v>3538</v>
      </c>
      <c r="H594" t="s">
        <v>3451</v>
      </c>
      <c r="I594" t="s">
        <v>3450</v>
      </c>
      <c r="J594" t="s">
        <v>3449</v>
      </c>
      <c r="K594" t="s">
        <v>3556</v>
      </c>
      <c r="L594">
        <v>46350</v>
      </c>
      <c r="M594" t="s">
        <v>161</v>
      </c>
      <c r="N594" t="s">
        <v>51</v>
      </c>
      <c r="O594" t="s">
        <v>52</v>
      </c>
      <c r="P594" t="s">
        <v>162</v>
      </c>
      <c r="Q594" s="4">
        <v>385000</v>
      </c>
      <c r="R594">
        <v>2</v>
      </c>
      <c r="S594" s="4">
        <f>Table3[[#This Row],[Harga]]*Table3[[#This Row],[Quantity]]</f>
        <v>770000</v>
      </c>
      <c r="T594">
        <v>0</v>
      </c>
      <c r="U594" s="4">
        <f>Table3[[#This Row],[Discount]]*Table3[[#This Row],[Revenue]]</f>
        <v>0</v>
      </c>
      <c r="V594" s="4">
        <f>Table3[[#This Row],[Revenue]]-Table3[[#This Row],[Total Discount]]</f>
        <v>770000</v>
      </c>
      <c r="W594" s="6"/>
      <c r="X594" s="5"/>
    </row>
    <row r="595" spans="1:24" x14ac:dyDescent="0.35">
      <c r="A595">
        <v>594</v>
      </c>
      <c r="B595" t="s">
        <v>8745</v>
      </c>
      <c r="C595" s="8">
        <v>42980</v>
      </c>
      <c r="D595" s="6">
        <v>2017</v>
      </c>
      <c r="E595" s="8" t="s">
        <v>3472</v>
      </c>
      <c r="F595" s="7">
        <v>2</v>
      </c>
      <c r="G595" t="s">
        <v>3496</v>
      </c>
      <c r="H595" t="s">
        <v>3451</v>
      </c>
      <c r="I595" t="s">
        <v>3691</v>
      </c>
      <c r="J595" t="s">
        <v>3449</v>
      </c>
      <c r="K595" t="s">
        <v>3605</v>
      </c>
      <c r="L595">
        <v>94122</v>
      </c>
      <c r="M595" t="s">
        <v>1034</v>
      </c>
      <c r="N595" t="s">
        <v>13</v>
      </c>
      <c r="O595" t="s">
        <v>37</v>
      </c>
      <c r="P595" t="s">
        <v>1035</v>
      </c>
      <c r="Q595" s="4">
        <v>7000</v>
      </c>
      <c r="R595">
        <v>3</v>
      </c>
      <c r="S595" s="4">
        <f>Table3[[#This Row],[Harga]]*Table3[[#This Row],[Quantity]]</f>
        <v>21000</v>
      </c>
      <c r="T595">
        <v>0</v>
      </c>
      <c r="U595" s="4">
        <f>Table3[[#This Row],[Discount]]*Table3[[#This Row],[Revenue]]</f>
        <v>0</v>
      </c>
      <c r="V595" s="4">
        <f>Table3[[#This Row],[Revenue]]-Table3[[#This Row],[Total Discount]]</f>
        <v>21000</v>
      </c>
      <c r="W595" s="6"/>
      <c r="X595" s="5"/>
    </row>
    <row r="596" spans="1:24" x14ac:dyDescent="0.35">
      <c r="A596">
        <v>595</v>
      </c>
      <c r="B596" t="s">
        <v>8744</v>
      </c>
      <c r="C596" s="8">
        <v>41997</v>
      </c>
      <c r="D596" s="6">
        <v>2014</v>
      </c>
      <c r="E596" s="8" t="s">
        <v>3490</v>
      </c>
      <c r="F596" s="7">
        <v>24</v>
      </c>
      <c r="G596" t="s">
        <v>3485</v>
      </c>
      <c r="H596" t="s">
        <v>3462</v>
      </c>
      <c r="I596" t="s">
        <v>4536</v>
      </c>
      <c r="J596" t="s">
        <v>3466</v>
      </c>
      <c r="K596" t="s">
        <v>3523</v>
      </c>
      <c r="L596">
        <v>90045</v>
      </c>
      <c r="M596" t="s">
        <v>402</v>
      </c>
      <c r="N596" t="s">
        <v>13</v>
      </c>
      <c r="O596" t="s">
        <v>32</v>
      </c>
      <c r="P596" t="s">
        <v>403</v>
      </c>
      <c r="Q596" s="4">
        <v>715000</v>
      </c>
      <c r="R596">
        <v>1</v>
      </c>
      <c r="S596" s="4">
        <f>Table3[[#This Row],[Harga]]*Table3[[#This Row],[Quantity]]</f>
        <v>715000</v>
      </c>
      <c r="T596">
        <v>0</v>
      </c>
      <c r="U596" s="4">
        <f>Table3[[#This Row],[Discount]]*Table3[[#This Row],[Revenue]]</f>
        <v>0</v>
      </c>
      <c r="V596" s="4">
        <f>Table3[[#This Row],[Revenue]]-Table3[[#This Row],[Total Discount]]</f>
        <v>715000</v>
      </c>
      <c r="W596" s="6"/>
      <c r="X596" s="5"/>
    </row>
    <row r="597" spans="1:24" x14ac:dyDescent="0.35">
      <c r="A597">
        <v>596</v>
      </c>
      <c r="B597" t="s">
        <v>8743</v>
      </c>
      <c r="C597" s="8">
        <v>43001</v>
      </c>
      <c r="D597" s="6">
        <v>2017</v>
      </c>
      <c r="E597" s="8" t="s">
        <v>3472</v>
      </c>
      <c r="F597" s="7">
        <v>23</v>
      </c>
      <c r="G597" t="s">
        <v>3452</v>
      </c>
      <c r="H597" t="s">
        <v>3451</v>
      </c>
      <c r="I597" t="s">
        <v>5075</v>
      </c>
      <c r="J597" t="s">
        <v>3466</v>
      </c>
      <c r="K597" t="s">
        <v>3470</v>
      </c>
      <c r="L597">
        <v>80027</v>
      </c>
      <c r="M597" t="s">
        <v>412</v>
      </c>
      <c r="N597" t="s">
        <v>9</v>
      </c>
      <c r="O597" t="s">
        <v>20</v>
      </c>
      <c r="P597" t="s">
        <v>413</v>
      </c>
      <c r="Q597" s="4">
        <v>13000</v>
      </c>
      <c r="R597">
        <v>3</v>
      </c>
      <c r="S597" s="4">
        <f>Table3[[#This Row],[Harga]]*Table3[[#This Row],[Quantity]]</f>
        <v>39000</v>
      </c>
      <c r="T597">
        <v>0.2</v>
      </c>
      <c r="U597" s="4">
        <f>Table3[[#This Row],[Discount]]*Table3[[#This Row],[Revenue]]</f>
        <v>7800</v>
      </c>
      <c r="V597" s="4">
        <f>Table3[[#This Row],[Revenue]]-Table3[[#This Row],[Total Discount]]</f>
        <v>31200</v>
      </c>
      <c r="W597" s="6"/>
      <c r="X597" s="5"/>
    </row>
    <row r="598" spans="1:24" x14ac:dyDescent="0.35">
      <c r="A598">
        <v>597</v>
      </c>
      <c r="B598" t="s">
        <v>8742</v>
      </c>
      <c r="C598" s="8">
        <v>42890</v>
      </c>
      <c r="D598" s="6">
        <v>2017</v>
      </c>
      <c r="E598" s="8" t="s">
        <v>3497</v>
      </c>
      <c r="F598" s="7">
        <v>4</v>
      </c>
      <c r="G598" t="s">
        <v>3496</v>
      </c>
      <c r="H598" t="s">
        <v>3451</v>
      </c>
      <c r="I598" t="s">
        <v>4300</v>
      </c>
      <c r="J598" t="s">
        <v>3449</v>
      </c>
      <c r="K598" t="s">
        <v>3628</v>
      </c>
      <c r="L598">
        <v>35630</v>
      </c>
      <c r="M598" t="s">
        <v>1036</v>
      </c>
      <c r="N598" t="s">
        <v>13</v>
      </c>
      <c r="O598" t="s">
        <v>23</v>
      </c>
      <c r="P598" t="s">
        <v>1037</v>
      </c>
      <c r="Q598" s="4">
        <v>13000</v>
      </c>
      <c r="R598">
        <v>2</v>
      </c>
      <c r="S598" s="4">
        <f>Table3[[#This Row],[Harga]]*Table3[[#This Row],[Quantity]]</f>
        <v>26000</v>
      </c>
      <c r="T598">
        <v>0</v>
      </c>
      <c r="U598" s="4">
        <f>Table3[[#This Row],[Discount]]*Table3[[#This Row],[Revenue]]</f>
        <v>0</v>
      </c>
      <c r="V598" s="4">
        <f>Table3[[#This Row],[Revenue]]-Table3[[#This Row],[Total Discount]]</f>
        <v>26000</v>
      </c>
      <c r="W598" s="6"/>
      <c r="X598" s="5"/>
    </row>
    <row r="599" spans="1:24" x14ac:dyDescent="0.35">
      <c r="A599">
        <v>598</v>
      </c>
      <c r="B599" t="s">
        <v>8741</v>
      </c>
      <c r="C599" s="8">
        <v>42481</v>
      </c>
      <c r="D599" s="6">
        <v>2016</v>
      </c>
      <c r="E599" s="8" t="s">
        <v>3529</v>
      </c>
      <c r="F599" s="7">
        <v>21</v>
      </c>
      <c r="G599" t="s">
        <v>3457</v>
      </c>
      <c r="H599" t="s">
        <v>3451</v>
      </c>
      <c r="I599" t="s">
        <v>4468</v>
      </c>
      <c r="J599" t="s">
        <v>3466</v>
      </c>
      <c r="K599" t="s">
        <v>3542</v>
      </c>
      <c r="L599">
        <v>60623</v>
      </c>
      <c r="M599" t="s">
        <v>1038</v>
      </c>
      <c r="N599" t="s">
        <v>13</v>
      </c>
      <c r="O599" t="s">
        <v>32</v>
      </c>
      <c r="P599" t="s">
        <v>1039</v>
      </c>
      <c r="Q599" s="4">
        <v>103000</v>
      </c>
      <c r="R599">
        <v>4</v>
      </c>
      <c r="S599" s="4">
        <f>Table3[[#This Row],[Harga]]*Table3[[#This Row],[Quantity]]</f>
        <v>412000</v>
      </c>
      <c r="T599">
        <v>0.2</v>
      </c>
      <c r="U599" s="4">
        <f>Table3[[#This Row],[Discount]]*Table3[[#This Row],[Revenue]]</f>
        <v>82400</v>
      </c>
      <c r="V599" s="4">
        <f>Table3[[#This Row],[Revenue]]-Table3[[#This Row],[Total Discount]]</f>
        <v>329600</v>
      </c>
      <c r="W599" s="6"/>
      <c r="X599" s="5"/>
    </row>
    <row r="600" spans="1:24" x14ac:dyDescent="0.35">
      <c r="A600">
        <v>599</v>
      </c>
      <c r="B600" t="s">
        <v>8740</v>
      </c>
      <c r="C600" s="8">
        <v>42516</v>
      </c>
      <c r="D600" s="6">
        <v>2016</v>
      </c>
      <c r="E600" s="8" t="s">
        <v>3453</v>
      </c>
      <c r="F600" s="7">
        <v>26</v>
      </c>
      <c r="G600" t="s">
        <v>3485</v>
      </c>
      <c r="H600" t="s">
        <v>3532</v>
      </c>
      <c r="I600" t="s">
        <v>3964</v>
      </c>
      <c r="J600" t="s">
        <v>3449</v>
      </c>
      <c r="K600" t="s">
        <v>3499</v>
      </c>
      <c r="L600">
        <v>76106</v>
      </c>
      <c r="M600" t="s">
        <v>1040</v>
      </c>
      <c r="N600" t="s">
        <v>13</v>
      </c>
      <c r="O600" t="s">
        <v>23</v>
      </c>
      <c r="P600" t="s">
        <v>1041</v>
      </c>
      <c r="Q600" s="4">
        <v>11000</v>
      </c>
      <c r="R600">
        <v>2</v>
      </c>
      <c r="S600" s="4">
        <f>Table3[[#This Row],[Harga]]*Table3[[#This Row],[Quantity]]</f>
        <v>22000</v>
      </c>
      <c r="T600">
        <v>0.2</v>
      </c>
      <c r="U600" s="4">
        <f>Table3[[#This Row],[Discount]]*Table3[[#This Row],[Revenue]]</f>
        <v>4400</v>
      </c>
      <c r="V600" s="4">
        <f>Table3[[#This Row],[Revenue]]-Table3[[#This Row],[Total Discount]]</f>
        <v>17600</v>
      </c>
      <c r="W600" s="6"/>
      <c r="X600" s="5"/>
    </row>
    <row r="601" spans="1:24" x14ac:dyDescent="0.35">
      <c r="A601">
        <v>600</v>
      </c>
      <c r="B601" t="s">
        <v>8739</v>
      </c>
      <c r="C601" s="8">
        <v>42492</v>
      </c>
      <c r="D601" s="6">
        <v>2016</v>
      </c>
      <c r="E601" s="8" t="s">
        <v>3453</v>
      </c>
      <c r="F601" s="7">
        <v>2</v>
      </c>
      <c r="G601" t="s">
        <v>3452</v>
      </c>
      <c r="H601" t="s">
        <v>3451</v>
      </c>
      <c r="I601" t="s">
        <v>4701</v>
      </c>
      <c r="J601" t="s">
        <v>3449</v>
      </c>
      <c r="K601" t="s">
        <v>3483</v>
      </c>
      <c r="L601">
        <v>77070</v>
      </c>
      <c r="M601" t="s">
        <v>1042</v>
      </c>
      <c r="N601" t="s">
        <v>13</v>
      </c>
      <c r="O601" t="s">
        <v>37</v>
      </c>
      <c r="P601" t="s">
        <v>1043</v>
      </c>
      <c r="Q601" s="4">
        <v>87000</v>
      </c>
      <c r="R601">
        <v>3</v>
      </c>
      <c r="S601" s="4">
        <f>Table3[[#This Row],[Harga]]*Table3[[#This Row],[Quantity]]</f>
        <v>261000</v>
      </c>
      <c r="T601">
        <v>0.2</v>
      </c>
      <c r="U601" s="4">
        <f>Table3[[#This Row],[Discount]]*Table3[[#This Row],[Revenue]]</f>
        <v>52200</v>
      </c>
      <c r="V601" s="4">
        <f>Table3[[#This Row],[Revenue]]-Table3[[#This Row],[Total Discount]]</f>
        <v>208800</v>
      </c>
      <c r="W601" s="6"/>
      <c r="X601" s="5"/>
    </row>
    <row r="602" spans="1:24" x14ac:dyDescent="0.35">
      <c r="A602">
        <v>601</v>
      </c>
      <c r="B602" t="s">
        <v>8738</v>
      </c>
      <c r="C602" s="8">
        <v>41890</v>
      </c>
      <c r="D602" s="6">
        <v>2014</v>
      </c>
      <c r="E602" s="8" t="s">
        <v>3472</v>
      </c>
      <c r="F602" s="7">
        <v>8</v>
      </c>
      <c r="G602" t="s">
        <v>3538</v>
      </c>
      <c r="H602" t="s">
        <v>3462</v>
      </c>
      <c r="I602" t="s">
        <v>5522</v>
      </c>
      <c r="J602" t="s">
        <v>3466</v>
      </c>
      <c r="K602" t="s">
        <v>3714</v>
      </c>
      <c r="L602">
        <v>31204</v>
      </c>
      <c r="M602" t="s">
        <v>1044</v>
      </c>
      <c r="N602" t="s">
        <v>51</v>
      </c>
      <c r="O602" t="s">
        <v>64</v>
      </c>
      <c r="P602" t="s">
        <v>1045</v>
      </c>
      <c r="Q602" s="4">
        <v>33000</v>
      </c>
      <c r="R602">
        <v>3</v>
      </c>
      <c r="S602" s="4">
        <f>Table3[[#This Row],[Harga]]*Table3[[#This Row],[Quantity]]</f>
        <v>99000</v>
      </c>
      <c r="T602">
        <v>0</v>
      </c>
      <c r="U602" s="4">
        <f>Table3[[#This Row],[Discount]]*Table3[[#This Row],[Revenue]]</f>
        <v>0</v>
      </c>
      <c r="V602" s="4">
        <f>Table3[[#This Row],[Revenue]]-Table3[[#This Row],[Total Discount]]</f>
        <v>99000</v>
      </c>
      <c r="W602" s="6"/>
      <c r="X602" s="5"/>
    </row>
    <row r="603" spans="1:24" x14ac:dyDescent="0.35">
      <c r="A603">
        <v>602</v>
      </c>
      <c r="B603" t="s">
        <v>8737</v>
      </c>
      <c r="C603" s="8">
        <v>42618</v>
      </c>
      <c r="D603" s="6">
        <v>2016</v>
      </c>
      <c r="E603" s="8" t="s">
        <v>3472</v>
      </c>
      <c r="F603" s="7">
        <v>5</v>
      </c>
      <c r="G603" t="s">
        <v>3538</v>
      </c>
      <c r="H603" t="s">
        <v>3532</v>
      </c>
      <c r="I603" t="s">
        <v>5483</v>
      </c>
      <c r="J603" t="s">
        <v>3449</v>
      </c>
      <c r="K603" t="s">
        <v>3460</v>
      </c>
      <c r="L603">
        <v>52402</v>
      </c>
      <c r="M603" t="s">
        <v>1046</v>
      </c>
      <c r="N603" t="s">
        <v>51</v>
      </c>
      <c r="O603" t="s">
        <v>52</v>
      </c>
      <c r="P603" t="s">
        <v>1047</v>
      </c>
      <c r="Q603" s="4">
        <v>279000</v>
      </c>
      <c r="R603">
        <v>3</v>
      </c>
      <c r="S603" s="4">
        <f>Table3[[#This Row],[Harga]]*Table3[[#This Row],[Quantity]]</f>
        <v>837000</v>
      </c>
      <c r="T603">
        <v>0</v>
      </c>
      <c r="U603" s="4">
        <f>Table3[[#This Row],[Discount]]*Table3[[#This Row],[Revenue]]</f>
        <v>0</v>
      </c>
      <c r="V603" s="4">
        <f>Table3[[#This Row],[Revenue]]-Table3[[#This Row],[Total Discount]]</f>
        <v>837000</v>
      </c>
      <c r="W603" s="6"/>
      <c r="X603" s="5"/>
    </row>
    <row r="604" spans="1:24" x14ac:dyDescent="0.35">
      <c r="A604">
        <v>603</v>
      </c>
      <c r="B604" t="s">
        <v>8736</v>
      </c>
      <c r="C604" s="8">
        <v>42834</v>
      </c>
      <c r="D604" s="6">
        <v>2017</v>
      </c>
      <c r="E604" s="8" t="s">
        <v>3529</v>
      </c>
      <c r="F604" s="7">
        <v>9</v>
      </c>
      <c r="G604" t="s">
        <v>3452</v>
      </c>
      <c r="H604" t="s">
        <v>3462</v>
      </c>
      <c r="I604" t="s">
        <v>4487</v>
      </c>
      <c r="J604" t="s">
        <v>3449</v>
      </c>
      <c r="K604" t="s">
        <v>3568</v>
      </c>
      <c r="L604">
        <v>32216</v>
      </c>
      <c r="M604" t="s">
        <v>1048</v>
      </c>
      <c r="N604" t="s">
        <v>13</v>
      </c>
      <c r="O604" t="s">
        <v>14</v>
      </c>
      <c r="P604" t="s">
        <v>1049</v>
      </c>
      <c r="Q604" s="4">
        <v>16000</v>
      </c>
      <c r="R604">
        <v>3</v>
      </c>
      <c r="S604" s="4">
        <f>Table3[[#This Row],[Harga]]*Table3[[#This Row],[Quantity]]</f>
        <v>48000</v>
      </c>
      <c r="T604">
        <v>0.2</v>
      </c>
      <c r="U604" s="4">
        <f>Table3[[#This Row],[Discount]]*Table3[[#This Row],[Revenue]]</f>
        <v>9600</v>
      </c>
      <c r="V604" s="4">
        <f>Table3[[#This Row],[Revenue]]-Table3[[#This Row],[Total Discount]]</f>
        <v>38400</v>
      </c>
      <c r="W604" s="6"/>
      <c r="X604" s="5"/>
    </row>
    <row r="605" spans="1:24" x14ac:dyDescent="0.35">
      <c r="A605">
        <v>604</v>
      </c>
      <c r="B605" t="s">
        <v>8735</v>
      </c>
      <c r="C605" s="8">
        <v>42344</v>
      </c>
      <c r="D605" s="6">
        <v>2015</v>
      </c>
      <c r="E605" s="8" t="s">
        <v>3490</v>
      </c>
      <c r="F605" s="7">
        <v>6</v>
      </c>
      <c r="G605" t="s">
        <v>3457</v>
      </c>
      <c r="H605" t="s">
        <v>3462</v>
      </c>
      <c r="I605" t="s">
        <v>6423</v>
      </c>
      <c r="J605" t="s">
        <v>3449</v>
      </c>
      <c r="K605" t="s">
        <v>3487</v>
      </c>
      <c r="L605">
        <v>78745</v>
      </c>
      <c r="M605" t="s">
        <v>1050</v>
      </c>
      <c r="N605" t="s">
        <v>13</v>
      </c>
      <c r="O605" t="s">
        <v>26</v>
      </c>
      <c r="P605" t="s">
        <v>1051</v>
      </c>
      <c r="Q605" s="4">
        <v>3000</v>
      </c>
      <c r="R605">
        <v>7</v>
      </c>
      <c r="S605" s="4">
        <f>Table3[[#This Row],[Harga]]*Table3[[#This Row],[Quantity]]</f>
        <v>21000</v>
      </c>
      <c r="T605">
        <v>0.8</v>
      </c>
      <c r="U605" s="4">
        <f>Table3[[#This Row],[Discount]]*Table3[[#This Row],[Revenue]]</f>
        <v>16800</v>
      </c>
      <c r="V605" s="4">
        <f>Table3[[#This Row],[Revenue]]-Table3[[#This Row],[Total Discount]]</f>
        <v>4200</v>
      </c>
      <c r="W605" s="6"/>
      <c r="X605" s="5"/>
    </row>
    <row r="606" spans="1:24" x14ac:dyDescent="0.35">
      <c r="A606">
        <v>605</v>
      </c>
      <c r="B606" t="s">
        <v>8734</v>
      </c>
      <c r="C606" s="8">
        <v>42547</v>
      </c>
      <c r="D606" s="6">
        <v>2016</v>
      </c>
      <c r="E606" s="8" t="s">
        <v>3497</v>
      </c>
      <c r="F606" s="7">
        <v>26</v>
      </c>
      <c r="G606" t="s">
        <v>3485</v>
      </c>
      <c r="H606" t="s">
        <v>3451</v>
      </c>
      <c r="I606" t="s">
        <v>3803</v>
      </c>
      <c r="J606" t="s">
        <v>3449</v>
      </c>
      <c r="K606" t="s">
        <v>3455</v>
      </c>
      <c r="L606">
        <v>2908</v>
      </c>
      <c r="M606" t="s">
        <v>1052</v>
      </c>
      <c r="N606" t="s">
        <v>13</v>
      </c>
      <c r="O606" t="s">
        <v>32</v>
      </c>
      <c r="P606" t="s">
        <v>1053</v>
      </c>
      <c r="Q606" s="4">
        <v>15000</v>
      </c>
      <c r="R606">
        <v>5</v>
      </c>
      <c r="S606" s="4">
        <f>Table3[[#This Row],[Harga]]*Table3[[#This Row],[Quantity]]</f>
        <v>75000</v>
      </c>
      <c r="T606">
        <v>0</v>
      </c>
      <c r="U606" s="4">
        <f>Table3[[#This Row],[Discount]]*Table3[[#This Row],[Revenue]]</f>
        <v>0</v>
      </c>
      <c r="V606" s="4">
        <f>Table3[[#This Row],[Revenue]]-Table3[[#This Row],[Total Discount]]</f>
        <v>75000</v>
      </c>
      <c r="W606" s="6"/>
      <c r="X606" s="5"/>
    </row>
    <row r="607" spans="1:24" x14ac:dyDescent="0.35">
      <c r="A607">
        <v>606</v>
      </c>
      <c r="B607" t="s">
        <v>8733</v>
      </c>
      <c r="C607" s="8">
        <v>42189</v>
      </c>
      <c r="D607" s="6">
        <v>2015</v>
      </c>
      <c r="E607" s="8" t="s">
        <v>3507</v>
      </c>
      <c r="F607" s="7">
        <v>4</v>
      </c>
      <c r="G607" t="s">
        <v>3457</v>
      </c>
      <c r="H607" t="s">
        <v>3501</v>
      </c>
      <c r="I607" t="s">
        <v>3738</v>
      </c>
      <c r="J607" t="s">
        <v>3488</v>
      </c>
      <c r="K607" t="s">
        <v>3483</v>
      </c>
      <c r="L607">
        <v>10035</v>
      </c>
      <c r="M607" t="s">
        <v>1054</v>
      </c>
      <c r="N607" t="s">
        <v>13</v>
      </c>
      <c r="O607" t="s">
        <v>37</v>
      </c>
      <c r="P607" t="s">
        <v>1055</v>
      </c>
      <c r="Q607" s="4">
        <v>16000</v>
      </c>
      <c r="R607">
        <v>3</v>
      </c>
      <c r="S607" s="4">
        <f>Table3[[#This Row],[Harga]]*Table3[[#This Row],[Quantity]]</f>
        <v>48000</v>
      </c>
      <c r="T607">
        <v>0</v>
      </c>
      <c r="U607" s="4">
        <f>Table3[[#This Row],[Discount]]*Table3[[#This Row],[Revenue]]</f>
        <v>0</v>
      </c>
      <c r="V607" s="4">
        <f>Table3[[#This Row],[Revenue]]-Table3[[#This Row],[Total Discount]]</f>
        <v>48000</v>
      </c>
      <c r="W607" s="6"/>
      <c r="X607" s="5"/>
    </row>
    <row r="608" spans="1:24" x14ac:dyDescent="0.35">
      <c r="A608">
        <v>607</v>
      </c>
      <c r="B608" t="s">
        <v>8732</v>
      </c>
      <c r="C608" s="8">
        <v>42696</v>
      </c>
      <c r="D608" s="6">
        <v>2016</v>
      </c>
      <c r="E608" s="8" t="s">
        <v>3468</v>
      </c>
      <c r="F608" s="7">
        <v>22</v>
      </c>
      <c r="G608" t="s">
        <v>3485</v>
      </c>
      <c r="H608" t="s">
        <v>3451</v>
      </c>
      <c r="I608" t="s">
        <v>6485</v>
      </c>
      <c r="J608" t="s">
        <v>3466</v>
      </c>
      <c r="K608" t="s">
        <v>3513</v>
      </c>
      <c r="L608">
        <v>10009</v>
      </c>
      <c r="M608" t="s">
        <v>1056</v>
      </c>
      <c r="N608" t="s">
        <v>9</v>
      </c>
      <c r="O608" t="s">
        <v>20</v>
      </c>
      <c r="P608" t="s">
        <v>1057</v>
      </c>
      <c r="Q608" s="4">
        <v>40000</v>
      </c>
      <c r="R608">
        <v>2</v>
      </c>
      <c r="S608" s="4">
        <f>Table3[[#This Row],[Harga]]*Table3[[#This Row],[Quantity]]</f>
        <v>80000</v>
      </c>
      <c r="T608">
        <v>0</v>
      </c>
      <c r="U608" s="4">
        <f>Table3[[#This Row],[Discount]]*Table3[[#This Row],[Revenue]]</f>
        <v>0</v>
      </c>
      <c r="V608" s="4">
        <f>Table3[[#This Row],[Revenue]]-Table3[[#This Row],[Total Discount]]</f>
        <v>80000</v>
      </c>
      <c r="W608" s="6"/>
      <c r="X608" s="5"/>
    </row>
    <row r="609" spans="1:24" x14ac:dyDescent="0.35">
      <c r="A609">
        <v>608</v>
      </c>
      <c r="B609" t="s">
        <v>8731</v>
      </c>
      <c r="C609" s="8">
        <v>42684</v>
      </c>
      <c r="D609" s="6">
        <v>2016</v>
      </c>
      <c r="E609" s="8" t="s">
        <v>3468</v>
      </c>
      <c r="F609" s="7">
        <v>10</v>
      </c>
      <c r="G609" t="s">
        <v>3538</v>
      </c>
      <c r="H609" t="s">
        <v>3462</v>
      </c>
      <c r="I609" t="s">
        <v>4035</v>
      </c>
      <c r="J609" t="s">
        <v>3488</v>
      </c>
      <c r="K609" t="s">
        <v>3600</v>
      </c>
      <c r="L609">
        <v>94122</v>
      </c>
      <c r="M609" t="s">
        <v>1058</v>
      </c>
      <c r="N609" t="s">
        <v>13</v>
      </c>
      <c r="O609" t="s">
        <v>26</v>
      </c>
      <c r="P609" t="s">
        <v>1059</v>
      </c>
      <c r="Q609" s="4">
        <v>14000</v>
      </c>
      <c r="R609">
        <v>4</v>
      </c>
      <c r="S609" s="4">
        <f>Table3[[#This Row],[Harga]]*Table3[[#This Row],[Quantity]]</f>
        <v>56000</v>
      </c>
      <c r="T609">
        <v>0.2</v>
      </c>
      <c r="U609" s="4">
        <f>Table3[[#This Row],[Discount]]*Table3[[#This Row],[Revenue]]</f>
        <v>11200</v>
      </c>
      <c r="V609" s="4">
        <f>Table3[[#This Row],[Revenue]]-Table3[[#This Row],[Total Discount]]</f>
        <v>44800</v>
      </c>
      <c r="W609" s="6"/>
      <c r="X609" s="5"/>
    </row>
    <row r="610" spans="1:24" x14ac:dyDescent="0.35">
      <c r="A610">
        <v>609</v>
      </c>
      <c r="B610" t="s">
        <v>8730</v>
      </c>
      <c r="C610" s="8">
        <v>42243</v>
      </c>
      <c r="D610" s="6">
        <v>2015</v>
      </c>
      <c r="E610" s="8" t="s">
        <v>3481</v>
      </c>
      <c r="F610" s="7">
        <v>27</v>
      </c>
      <c r="G610" t="s">
        <v>3538</v>
      </c>
      <c r="H610" t="s">
        <v>3451</v>
      </c>
      <c r="I610" t="s">
        <v>4703</v>
      </c>
      <c r="J610" t="s">
        <v>3449</v>
      </c>
      <c r="K610" t="s">
        <v>3909</v>
      </c>
      <c r="L610">
        <v>92105</v>
      </c>
      <c r="M610" t="s">
        <v>1060</v>
      </c>
      <c r="N610" t="s">
        <v>13</v>
      </c>
      <c r="O610" t="s">
        <v>366</v>
      </c>
      <c r="P610" t="s">
        <v>1061</v>
      </c>
      <c r="Q610" s="4">
        <v>33000</v>
      </c>
      <c r="R610">
        <v>3</v>
      </c>
      <c r="S610" s="4">
        <f>Table3[[#This Row],[Harga]]*Table3[[#This Row],[Quantity]]</f>
        <v>99000</v>
      </c>
      <c r="T610">
        <v>0</v>
      </c>
      <c r="U610" s="4">
        <f>Table3[[#This Row],[Discount]]*Table3[[#This Row],[Revenue]]</f>
        <v>0</v>
      </c>
      <c r="V610" s="4">
        <f>Table3[[#This Row],[Revenue]]-Table3[[#This Row],[Total Discount]]</f>
        <v>99000</v>
      </c>
      <c r="W610" s="6"/>
      <c r="X610" s="5"/>
    </row>
    <row r="611" spans="1:24" x14ac:dyDescent="0.35">
      <c r="A611">
        <v>610</v>
      </c>
      <c r="B611" t="s">
        <v>8729</v>
      </c>
      <c r="C611" s="8">
        <v>42149</v>
      </c>
      <c r="D611" s="6">
        <v>2015</v>
      </c>
      <c r="E611" s="8" t="s">
        <v>3453</v>
      </c>
      <c r="F611" s="7">
        <v>25</v>
      </c>
      <c r="G611" t="s">
        <v>3485</v>
      </c>
      <c r="H611" t="s">
        <v>3451</v>
      </c>
      <c r="I611" t="s">
        <v>4153</v>
      </c>
      <c r="J611" t="s">
        <v>3449</v>
      </c>
      <c r="K611" t="s">
        <v>3492</v>
      </c>
      <c r="L611">
        <v>81001</v>
      </c>
      <c r="M611" t="s">
        <v>1062</v>
      </c>
      <c r="N611" t="s">
        <v>13</v>
      </c>
      <c r="O611" t="s">
        <v>29</v>
      </c>
      <c r="P611" t="s">
        <v>1063</v>
      </c>
      <c r="Q611" s="4">
        <v>846000</v>
      </c>
      <c r="R611">
        <v>13</v>
      </c>
      <c r="S611" s="4">
        <f>Table3[[#This Row],[Harga]]*Table3[[#This Row],[Quantity]]</f>
        <v>10998000</v>
      </c>
      <c r="T611">
        <v>0.2</v>
      </c>
      <c r="U611" s="4">
        <f>Table3[[#This Row],[Discount]]*Table3[[#This Row],[Revenue]]</f>
        <v>2199600</v>
      </c>
      <c r="V611" s="4">
        <f>Table3[[#This Row],[Revenue]]-Table3[[#This Row],[Total Discount]]</f>
        <v>8798400</v>
      </c>
      <c r="W611" s="6"/>
      <c r="X611" s="5"/>
    </row>
    <row r="612" spans="1:24" x14ac:dyDescent="0.35">
      <c r="A612">
        <v>611</v>
      </c>
      <c r="B612" t="s">
        <v>8728</v>
      </c>
      <c r="C612" s="8">
        <v>43099</v>
      </c>
      <c r="D612" s="6">
        <v>2017</v>
      </c>
      <c r="E612" s="8" t="s">
        <v>3490</v>
      </c>
      <c r="F612" s="7">
        <v>30</v>
      </c>
      <c r="G612" t="s">
        <v>3452</v>
      </c>
      <c r="H612" t="s">
        <v>3462</v>
      </c>
      <c r="I612" t="s">
        <v>4317</v>
      </c>
      <c r="J612" t="s">
        <v>3466</v>
      </c>
      <c r="K612" t="s">
        <v>3595</v>
      </c>
      <c r="L612">
        <v>94533</v>
      </c>
      <c r="M612" t="s">
        <v>551</v>
      </c>
      <c r="N612" t="s">
        <v>13</v>
      </c>
      <c r="O612" t="s">
        <v>26</v>
      </c>
      <c r="P612" t="s">
        <v>552</v>
      </c>
      <c r="Q612" s="4">
        <v>9000</v>
      </c>
      <c r="R612">
        <v>2</v>
      </c>
      <c r="S612" s="4">
        <f>Table3[[#This Row],[Harga]]*Table3[[#This Row],[Quantity]]</f>
        <v>18000</v>
      </c>
      <c r="T612">
        <v>0.2</v>
      </c>
      <c r="U612" s="4">
        <f>Table3[[#This Row],[Discount]]*Table3[[#This Row],[Revenue]]</f>
        <v>3600</v>
      </c>
      <c r="V612" s="4">
        <f>Table3[[#This Row],[Revenue]]-Table3[[#This Row],[Total Discount]]</f>
        <v>14400</v>
      </c>
      <c r="W612" s="6"/>
      <c r="X612" s="5"/>
    </row>
    <row r="613" spans="1:24" x14ac:dyDescent="0.35">
      <c r="A613">
        <v>612</v>
      </c>
      <c r="B613" t="s">
        <v>8727</v>
      </c>
      <c r="C613" s="8">
        <v>42712</v>
      </c>
      <c r="D613" s="6">
        <v>2016</v>
      </c>
      <c r="E613" s="8" t="s">
        <v>3490</v>
      </c>
      <c r="F613" s="7">
        <v>8</v>
      </c>
      <c r="G613" t="s">
        <v>3457</v>
      </c>
      <c r="H613" t="s">
        <v>3532</v>
      </c>
      <c r="I613" t="s">
        <v>3733</v>
      </c>
      <c r="J613" t="s">
        <v>3466</v>
      </c>
      <c r="K613" t="s">
        <v>3670</v>
      </c>
      <c r="L613">
        <v>55106</v>
      </c>
      <c r="M613" t="s">
        <v>473</v>
      </c>
      <c r="N613" t="s">
        <v>51</v>
      </c>
      <c r="O613" t="s">
        <v>52</v>
      </c>
      <c r="P613" t="s">
        <v>474</v>
      </c>
      <c r="Q613" s="4">
        <v>56000</v>
      </c>
      <c r="R613">
        <v>5</v>
      </c>
      <c r="S613" s="4">
        <f>Table3[[#This Row],[Harga]]*Table3[[#This Row],[Quantity]]</f>
        <v>280000</v>
      </c>
      <c r="T613">
        <v>0</v>
      </c>
      <c r="U613" s="4">
        <f>Table3[[#This Row],[Discount]]*Table3[[#This Row],[Revenue]]</f>
        <v>0</v>
      </c>
      <c r="V613" s="4">
        <f>Table3[[#This Row],[Revenue]]-Table3[[#This Row],[Total Discount]]</f>
        <v>280000</v>
      </c>
      <c r="W613" s="6"/>
      <c r="X613" s="5"/>
    </row>
    <row r="614" spans="1:24" x14ac:dyDescent="0.35">
      <c r="A614">
        <v>613</v>
      </c>
      <c r="B614" t="s">
        <v>8726</v>
      </c>
      <c r="C614" s="8">
        <v>42281</v>
      </c>
      <c r="D614" s="6">
        <v>2015</v>
      </c>
      <c r="E614" s="8" t="s">
        <v>3517</v>
      </c>
      <c r="F614" s="7">
        <v>4</v>
      </c>
      <c r="G614" t="s">
        <v>3485</v>
      </c>
      <c r="H614" t="s">
        <v>3462</v>
      </c>
      <c r="I614" t="s">
        <v>5448</v>
      </c>
      <c r="J614" t="s">
        <v>3449</v>
      </c>
      <c r="K614" t="s">
        <v>3695</v>
      </c>
      <c r="L614">
        <v>94109</v>
      </c>
      <c r="M614" t="s">
        <v>1064</v>
      </c>
      <c r="N614" t="s">
        <v>13</v>
      </c>
      <c r="O614" t="s">
        <v>32</v>
      </c>
      <c r="P614" t="s">
        <v>1065</v>
      </c>
      <c r="Q614" s="4">
        <v>27000</v>
      </c>
      <c r="R614">
        <v>2</v>
      </c>
      <c r="S614" s="4">
        <f>Table3[[#This Row],[Harga]]*Table3[[#This Row],[Quantity]]</f>
        <v>54000</v>
      </c>
      <c r="T614">
        <v>0</v>
      </c>
      <c r="U614" s="4">
        <f>Table3[[#This Row],[Discount]]*Table3[[#This Row],[Revenue]]</f>
        <v>0</v>
      </c>
      <c r="V614" s="4">
        <f>Table3[[#This Row],[Revenue]]-Table3[[#This Row],[Total Discount]]</f>
        <v>54000</v>
      </c>
      <c r="W614" s="6"/>
      <c r="X614" s="5"/>
    </row>
    <row r="615" spans="1:24" x14ac:dyDescent="0.35">
      <c r="A615">
        <v>614</v>
      </c>
      <c r="B615" t="s">
        <v>8725</v>
      </c>
      <c r="C615" s="8">
        <v>42727</v>
      </c>
      <c r="D615" s="6">
        <v>2016</v>
      </c>
      <c r="E615" s="8" t="s">
        <v>3490</v>
      </c>
      <c r="F615" s="7">
        <v>23</v>
      </c>
      <c r="G615" t="s">
        <v>3485</v>
      </c>
      <c r="H615" t="s">
        <v>3532</v>
      </c>
      <c r="I615" t="s">
        <v>4081</v>
      </c>
      <c r="J615" t="s">
        <v>3449</v>
      </c>
      <c r="K615" t="s">
        <v>3704</v>
      </c>
      <c r="L615">
        <v>22153</v>
      </c>
      <c r="M615" t="s">
        <v>1066</v>
      </c>
      <c r="N615" t="s">
        <v>9</v>
      </c>
      <c r="O615" t="s">
        <v>20</v>
      </c>
      <c r="P615" t="s">
        <v>1067</v>
      </c>
      <c r="Q615" s="4">
        <v>573000</v>
      </c>
      <c r="R615">
        <v>6</v>
      </c>
      <c r="S615" s="4">
        <f>Table3[[#This Row],[Harga]]*Table3[[#This Row],[Quantity]]</f>
        <v>3438000</v>
      </c>
      <c r="T615">
        <v>0</v>
      </c>
      <c r="U615" s="4">
        <f>Table3[[#This Row],[Discount]]*Table3[[#This Row],[Revenue]]</f>
        <v>0</v>
      </c>
      <c r="V615" s="4">
        <f>Table3[[#This Row],[Revenue]]-Table3[[#This Row],[Total Discount]]</f>
        <v>3438000</v>
      </c>
      <c r="W615" s="6"/>
      <c r="X615" s="5"/>
    </row>
    <row r="616" spans="1:24" x14ac:dyDescent="0.35">
      <c r="A616">
        <v>615</v>
      </c>
      <c r="B616" t="s">
        <v>8724</v>
      </c>
      <c r="C616" s="8">
        <v>42266</v>
      </c>
      <c r="D616" s="6">
        <v>2015</v>
      </c>
      <c r="E616" s="8" t="s">
        <v>3472</v>
      </c>
      <c r="F616" s="7">
        <v>19</v>
      </c>
      <c r="G616" t="s">
        <v>3538</v>
      </c>
      <c r="H616" t="s">
        <v>3451</v>
      </c>
      <c r="I616" t="s">
        <v>3698</v>
      </c>
      <c r="J616" t="s">
        <v>3488</v>
      </c>
      <c r="K616" t="s">
        <v>3477</v>
      </c>
      <c r="L616">
        <v>22204</v>
      </c>
      <c r="M616" t="s">
        <v>1068</v>
      </c>
      <c r="N616" t="s">
        <v>9</v>
      </c>
      <c r="O616" t="s">
        <v>10</v>
      </c>
      <c r="P616" t="s">
        <v>1069</v>
      </c>
      <c r="Q616" s="4">
        <v>62000</v>
      </c>
      <c r="R616">
        <v>2</v>
      </c>
      <c r="S616" s="4">
        <f>Table3[[#This Row],[Harga]]*Table3[[#This Row],[Quantity]]</f>
        <v>124000</v>
      </c>
      <c r="T616">
        <v>0</v>
      </c>
      <c r="U616" s="4">
        <f>Table3[[#This Row],[Discount]]*Table3[[#This Row],[Revenue]]</f>
        <v>0</v>
      </c>
      <c r="V616" s="4">
        <f>Table3[[#This Row],[Revenue]]-Table3[[#This Row],[Total Discount]]</f>
        <v>124000</v>
      </c>
      <c r="W616" s="6"/>
      <c r="X616" s="5"/>
    </row>
    <row r="617" spans="1:24" x14ac:dyDescent="0.35">
      <c r="A617">
        <v>616</v>
      </c>
      <c r="B617" t="s">
        <v>8723</v>
      </c>
      <c r="C617" s="8">
        <v>42919</v>
      </c>
      <c r="D617" s="6">
        <v>2017</v>
      </c>
      <c r="E617" s="8" t="s">
        <v>3507</v>
      </c>
      <c r="F617" s="7">
        <v>3</v>
      </c>
      <c r="G617" t="s">
        <v>3485</v>
      </c>
      <c r="H617" t="s">
        <v>3451</v>
      </c>
      <c r="I617" t="s">
        <v>8119</v>
      </c>
      <c r="J617" t="s">
        <v>3449</v>
      </c>
      <c r="K617" t="s">
        <v>3477</v>
      </c>
      <c r="L617">
        <v>31907</v>
      </c>
      <c r="M617" t="s">
        <v>1070</v>
      </c>
      <c r="N617" t="s">
        <v>9</v>
      </c>
      <c r="O617" t="s">
        <v>20</v>
      </c>
      <c r="P617" t="s">
        <v>1071</v>
      </c>
      <c r="Q617" s="4">
        <v>24000</v>
      </c>
      <c r="R617">
        <v>1</v>
      </c>
      <c r="S617" s="4">
        <f>Table3[[#This Row],[Harga]]*Table3[[#This Row],[Quantity]]</f>
        <v>24000</v>
      </c>
      <c r="T617">
        <v>0</v>
      </c>
      <c r="U617" s="4">
        <f>Table3[[#This Row],[Discount]]*Table3[[#This Row],[Revenue]]</f>
        <v>0</v>
      </c>
      <c r="V617" s="4">
        <f>Table3[[#This Row],[Revenue]]-Table3[[#This Row],[Total Discount]]</f>
        <v>24000</v>
      </c>
      <c r="W617" s="6"/>
      <c r="X617" s="5"/>
    </row>
    <row r="618" spans="1:24" x14ac:dyDescent="0.35">
      <c r="A618">
        <v>617</v>
      </c>
      <c r="B618" t="s">
        <v>8722</v>
      </c>
      <c r="C618" s="8">
        <v>42565</v>
      </c>
      <c r="D618" s="6">
        <v>2016</v>
      </c>
      <c r="E618" s="8" t="s">
        <v>3507</v>
      </c>
      <c r="F618" s="7">
        <v>14</v>
      </c>
      <c r="G618" t="s">
        <v>3485</v>
      </c>
      <c r="H618" t="s">
        <v>3462</v>
      </c>
      <c r="I618" t="s">
        <v>4056</v>
      </c>
      <c r="J618" t="s">
        <v>3449</v>
      </c>
      <c r="K618" t="s">
        <v>3600</v>
      </c>
      <c r="L618">
        <v>77036</v>
      </c>
      <c r="M618" t="s">
        <v>1072</v>
      </c>
      <c r="N618" t="s">
        <v>51</v>
      </c>
      <c r="O618" t="s">
        <v>52</v>
      </c>
      <c r="P618" t="s">
        <v>1073</v>
      </c>
      <c r="Q618" s="4">
        <v>420000</v>
      </c>
      <c r="R618">
        <v>7</v>
      </c>
      <c r="S618" s="4">
        <f>Table3[[#This Row],[Harga]]*Table3[[#This Row],[Quantity]]</f>
        <v>2940000</v>
      </c>
      <c r="T618">
        <v>0.2</v>
      </c>
      <c r="U618" s="4">
        <f>Table3[[#This Row],[Discount]]*Table3[[#This Row],[Revenue]]</f>
        <v>588000</v>
      </c>
      <c r="V618" s="4">
        <f>Table3[[#This Row],[Revenue]]-Table3[[#This Row],[Total Discount]]</f>
        <v>2352000</v>
      </c>
      <c r="W618" s="6"/>
      <c r="X618" s="5"/>
    </row>
    <row r="619" spans="1:24" x14ac:dyDescent="0.35">
      <c r="A619">
        <v>618</v>
      </c>
      <c r="B619" t="s">
        <v>8721</v>
      </c>
      <c r="C619" s="8">
        <v>42541</v>
      </c>
      <c r="D619" s="6">
        <v>2016</v>
      </c>
      <c r="E619" s="8" t="s">
        <v>3497</v>
      </c>
      <c r="F619" s="7">
        <v>20</v>
      </c>
      <c r="G619" t="s">
        <v>3457</v>
      </c>
      <c r="H619" t="s">
        <v>3451</v>
      </c>
      <c r="I619" t="s">
        <v>7121</v>
      </c>
      <c r="J619" t="s">
        <v>3449</v>
      </c>
      <c r="K619" t="s">
        <v>3605</v>
      </c>
      <c r="L619">
        <v>91104</v>
      </c>
      <c r="M619" t="s">
        <v>1074</v>
      </c>
      <c r="N619" t="s">
        <v>13</v>
      </c>
      <c r="O619" t="s">
        <v>23</v>
      </c>
      <c r="P619" t="s">
        <v>1075</v>
      </c>
      <c r="Q619" s="4">
        <v>47000</v>
      </c>
      <c r="R619">
        <v>7</v>
      </c>
      <c r="S619" s="4">
        <f>Table3[[#This Row],[Harga]]*Table3[[#This Row],[Quantity]]</f>
        <v>329000</v>
      </c>
      <c r="T619">
        <v>0</v>
      </c>
      <c r="U619" s="4">
        <f>Table3[[#This Row],[Discount]]*Table3[[#This Row],[Revenue]]</f>
        <v>0</v>
      </c>
      <c r="V619" s="4">
        <f>Table3[[#This Row],[Revenue]]-Table3[[#This Row],[Total Discount]]</f>
        <v>329000</v>
      </c>
      <c r="W619" s="6"/>
      <c r="X619" s="5"/>
    </row>
    <row r="620" spans="1:24" x14ac:dyDescent="0.35">
      <c r="A620">
        <v>619</v>
      </c>
      <c r="B620" t="s">
        <v>8720</v>
      </c>
      <c r="C620" s="8">
        <v>42713</v>
      </c>
      <c r="D620" s="6">
        <v>2016</v>
      </c>
      <c r="E620" s="8" t="s">
        <v>3490</v>
      </c>
      <c r="F620" s="7">
        <v>9</v>
      </c>
      <c r="G620" t="s">
        <v>3457</v>
      </c>
      <c r="H620" t="s">
        <v>3462</v>
      </c>
      <c r="I620" t="s">
        <v>4199</v>
      </c>
      <c r="J620" t="s">
        <v>3449</v>
      </c>
      <c r="K620" t="s">
        <v>3483</v>
      </c>
      <c r="L620">
        <v>1841</v>
      </c>
      <c r="M620" t="s">
        <v>1076</v>
      </c>
      <c r="N620" t="s">
        <v>13</v>
      </c>
      <c r="O620" t="s">
        <v>14</v>
      </c>
      <c r="P620" t="s">
        <v>1077</v>
      </c>
      <c r="Q620" s="4">
        <v>4000</v>
      </c>
      <c r="R620">
        <v>1</v>
      </c>
      <c r="S620" s="4">
        <f>Table3[[#This Row],[Harga]]*Table3[[#This Row],[Quantity]]</f>
        <v>4000</v>
      </c>
      <c r="T620">
        <v>0</v>
      </c>
      <c r="U620" s="4">
        <f>Table3[[#This Row],[Discount]]*Table3[[#This Row],[Revenue]]</f>
        <v>0</v>
      </c>
      <c r="V620" s="4">
        <f>Table3[[#This Row],[Revenue]]-Table3[[#This Row],[Total Discount]]</f>
        <v>4000</v>
      </c>
      <c r="W620" s="6"/>
      <c r="X620" s="5"/>
    </row>
    <row r="621" spans="1:24" x14ac:dyDescent="0.35">
      <c r="A621">
        <v>620</v>
      </c>
      <c r="B621" t="s">
        <v>8719</v>
      </c>
      <c r="C621" s="8">
        <v>42637</v>
      </c>
      <c r="D621" s="6">
        <v>2016</v>
      </c>
      <c r="E621" s="8" t="s">
        <v>3472</v>
      </c>
      <c r="F621" s="7">
        <v>24</v>
      </c>
      <c r="G621" t="s">
        <v>3485</v>
      </c>
      <c r="H621" t="s">
        <v>3451</v>
      </c>
      <c r="I621" t="s">
        <v>4193</v>
      </c>
      <c r="J621" t="s">
        <v>3449</v>
      </c>
      <c r="K621" t="s">
        <v>3474</v>
      </c>
      <c r="L621">
        <v>43229</v>
      </c>
      <c r="M621" t="s">
        <v>853</v>
      </c>
      <c r="N621" t="s">
        <v>9</v>
      </c>
      <c r="O621" t="s">
        <v>42</v>
      </c>
      <c r="P621" t="s">
        <v>854</v>
      </c>
      <c r="Q621" s="4">
        <v>600000</v>
      </c>
      <c r="R621">
        <v>2</v>
      </c>
      <c r="S621" s="4">
        <f>Table3[[#This Row],[Harga]]*Table3[[#This Row],[Quantity]]</f>
        <v>1200000</v>
      </c>
      <c r="T621">
        <v>0.3</v>
      </c>
      <c r="U621" s="4">
        <f>Table3[[#This Row],[Discount]]*Table3[[#This Row],[Revenue]]</f>
        <v>360000</v>
      </c>
      <c r="V621" s="4">
        <f>Table3[[#This Row],[Revenue]]-Table3[[#This Row],[Total Discount]]</f>
        <v>840000</v>
      </c>
      <c r="W621" s="6"/>
      <c r="X621" s="5"/>
    </row>
    <row r="622" spans="1:24" x14ac:dyDescent="0.35">
      <c r="A622">
        <v>621</v>
      </c>
      <c r="B622" t="s">
        <v>8718</v>
      </c>
      <c r="C622" s="8">
        <v>42722</v>
      </c>
      <c r="D622" s="6">
        <v>2016</v>
      </c>
      <c r="E622" s="8" t="s">
        <v>3490</v>
      </c>
      <c r="F622" s="7">
        <v>18</v>
      </c>
      <c r="G622" t="s">
        <v>3538</v>
      </c>
      <c r="H622" t="s">
        <v>3451</v>
      </c>
      <c r="I622" t="s">
        <v>3870</v>
      </c>
      <c r="J622" t="s">
        <v>3466</v>
      </c>
      <c r="K622" t="s">
        <v>3568</v>
      </c>
      <c r="L622">
        <v>90032</v>
      </c>
      <c r="M622" t="s">
        <v>1078</v>
      </c>
      <c r="N622" t="s">
        <v>13</v>
      </c>
      <c r="O622" t="s">
        <v>23</v>
      </c>
      <c r="P622" t="s">
        <v>1079</v>
      </c>
      <c r="Q622" s="4">
        <v>39000</v>
      </c>
      <c r="R622">
        <v>6</v>
      </c>
      <c r="S622" s="4">
        <f>Table3[[#This Row],[Harga]]*Table3[[#This Row],[Quantity]]</f>
        <v>234000</v>
      </c>
      <c r="T622">
        <v>0</v>
      </c>
      <c r="U622" s="4">
        <f>Table3[[#This Row],[Discount]]*Table3[[#This Row],[Revenue]]</f>
        <v>0</v>
      </c>
      <c r="V622" s="4">
        <f>Table3[[#This Row],[Revenue]]-Table3[[#This Row],[Total Discount]]</f>
        <v>234000</v>
      </c>
      <c r="W622" s="6"/>
      <c r="X622" s="5"/>
    </row>
    <row r="623" spans="1:24" x14ac:dyDescent="0.35">
      <c r="A623">
        <v>622</v>
      </c>
      <c r="B623" t="s">
        <v>8717</v>
      </c>
      <c r="C623" s="8">
        <v>43079</v>
      </c>
      <c r="D623" s="6">
        <v>2017</v>
      </c>
      <c r="E623" s="8" t="s">
        <v>3490</v>
      </c>
      <c r="F623" s="7">
        <v>10</v>
      </c>
      <c r="G623" t="s">
        <v>3457</v>
      </c>
      <c r="H623" t="s">
        <v>3451</v>
      </c>
      <c r="I623" t="s">
        <v>7138</v>
      </c>
      <c r="J623" t="s">
        <v>3449</v>
      </c>
      <c r="K623" t="s">
        <v>3707</v>
      </c>
      <c r="L623">
        <v>19120</v>
      </c>
      <c r="M623" t="s">
        <v>1080</v>
      </c>
      <c r="N623" t="s">
        <v>51</v>
      </c>
      <c r="O623" t="s">
        <v>64</v>
      </c>
      <c r="P623" t="s">
        <v>1081</v>
      </c>
      <c r="Q623" s="4">
        <v>15000</v>
      </c>
      <c r="R623">
        <v>1</v>
      </c>
      <c r="S623" s="4">
        <f>Table3[[#This Row],[Harga]]*Table3[[#This Row],[Quantity]]</f>
        <v>15000</v>
      </c>
      <c r="T623">
        <v>0.2</v>
      </c>
      <c r="U623" s="4">
        <f>Table3[[#This Row],[Discount]]*Table3[[#This Row],[Revenue]]</f>
        <v>3000</v>
      </c>
      <c r="V623" s="4">
        <f>Table3[[#This Row],[Revenue]]-Table3[[#This Row],[Total Discount]]</f>
        <v>12000</v>
      </c>
      <c r="W623" s="6"/>
      <c r="X623" s="5"/>
    </row>
    <row r="624" spans="1:24" x14ac:dyDescent="0.35">
      <c r="A624">
        <v>623</v>
      </c>
      <c r="B624" t="s">
        <v>8716</v>
      </c>
      <c r="C624" s="8">
        <v>41821</v>
      </c>
      <c r="D624" s="6">
        <v>2014</v>
      </c>
      <c r="E624" s="8" t="s">
        <v>3507</v>
      </c>
      <c r="F624" s="7">
        <v>1</v>
      </c>
      <c r="G624" t="s">
        <v>3538</v>
      </c>
      <c r="H624" t="s">
        <v>3501</v>
      </c>
      <c r="I624" t="s">
        <v>5078</v>
      </c>
      <c r="J624" t="s">
        <v>3466</v>
      </c>
      <c r="K624" t="s">
        <v>3483</v>
      </c>
      <c r="L624">
        <v>32725</v>
      </c>
      <c r="M624" t="s">
        <v>1030</v>
      </c>
      <c r="N624" t="s">
        <v>51</v>
      </c>
      <c r="O624" t="s">
        <v>52</v>
      </c>
      <c r="P624" t="s">
        <v>1031</v>
      </c>
      <c r="Q624" s="4">
        <v>864000</v>
      </c>
      <c r="R624">
        <v>2</v>
      </c>
      <c r="S624" s="4">
        <f>Table3[[#This Row],[Harga]]*Table3[[#This Row],[Quantity]]</f>
        <v>1728000</v>
      </c>
      <c r="T624">
        <v>0.2</v>
      </c>
      <c r="U624" s="4">
        <f>Table3[[#This Row],[Discount]]*Table3[[#This Row],[Revenue]]</f>
        <v>345600</v>
      </c>
      <c r="V624" s="4">
        <f>Table3[[#This Row],[Revenue]]-Table3[[#This Row],[Total Discount]]</f>
        <v>1382400</v>
      </c>
      <c r="W624" s="6"/>
      <c r="X624" s="5"/>
    </row>
    <row r="625" spans="1:24" x14ac:dyDescent="0.35">
      <c r="A625">
        <v>624</v>
      </c>
      <c r="B625" t="s">
        <v>8715</v>
      </c>
      <c r="C625" s="8">
        <v>42769</v>
      </c>
      <c r="D625" s="6">
        <v>2017</v>
      </c>
      <c r="E625" s="8" t="s">
        <v>3458</v>
      </c>
      <c r="F625" s="7">
        <v>3</v>
      </c>
      <c r="G625" t="s">
        <v>3457</v>
      </c>
      <c r="H625" t="s">
        <v>3462</v>
      </c>
      <c r="I625" t="s">
        <v>5711</v>
      </c>
      <c r="J625" t="s">
        <v>3449</v>
      </c>
      <c r="K625" t="s">
        <v>3487</v>
      </c>
      <c r="L625">
        <v>45231</v>
      </c>
      <c r="M625" t="s">
        <v>780</v>
      </c>
      <c r="N625" t="s">
        <v>13</v>
      </c>
      <c r="O625" t="s">
        <v>26</v>
      </c>
      <c r="P625" t="s">
        <v>781</v>
      </c>
      <c r="Q625" s="4">
        <v>14000</v>
      </c>
      <c r="R625">
        <v>3</v>
      </c>
      <c r="S625" s="4">
        <f>Table3[[#This Row],[Harga]]*Table3[[#This Row],[Quantity]]</f>
        <v>42000</v>
      </c>
      <c r="T625">
        <v>0.7</v>
      </c>
      <c r="U625" s="4">
        <f>Table3[[#This Row],[Discount]]*Table3[[#This Row],[Revenue]]</f>
        <v>29399.999999999996</v>
      </c>
      <c r="V625" s="4">
        <f>Table3[[#This Row],[Revenue]]-Table3[[#This Row],[Total Discount]]</f>
        <v>12600.000000000004</v>
      </c>
      <c r="W625" s="6"/>
      <c r="X625" s="5"/>
    </row>
    <row r="626" spans="1:24" x14ac:dyDescent="0.35">
      <c r="A626">
        <v>625</v>
      </c>
      <c r="B626" t="s">
        <v>8714</v>
      </c>
      <c r="C626" s="8">
        <v>42797</v>
      </c>
      <c r="D626" s="6">
        <v>2017</v>
      </c>
      <c r="E626" s="8" t="s">
        <v>3511</v>
      </c>
      <c r="F626" s="7">
        <v>3</v>
      </c>
      <c r="G626" t="s">
        <v>3457</v>
      </c>
      <c r="H626" t="s">
        <v>3451</v>
      </c>
      <c r="I626" t="s">
        <v>3583</v>
      </c>
      <c r="J626" t="s">
        <v>3449</v>
      </c>
      <c r="K626" t="s">
        <v>3666</v>
      </c>
      <c r="L626">
        <v>42071</v>
      </c>
      <c r="M626" t="s">
        <v>1082</v>
      </c>
      <c r="N626" t="s">
        <v>13</v>
      </c>
      <c r="O626" t="s">
        <v>29</v>
      </c>
      <c r="P626" t="s">
        <v>1083</v>
      </c>
      <c r="Q626" s="4">
        <v>73000</v>
      </c>
      <c r="R626">
        <v>5</v>
      </c>
      <c r="S626" s="4">
        <f>Table3[[#This Row],[Harga]]*Table3[[#This Row],[Quantity]]</f>
        <v>365000</v>
      </c>
      <c r="T626">
        <v>0</v>
      </c>
      <c r="U626" s="4">
        <f>Table3[[#This Row],[Discount]]*Table3[[#This Row],[Revenue]]</f>
        <v>0</v>
      </c>
      <c r="V626" s="4">
        <f>Table3[[#This Row],[Revenue]]-Table3[[#This Row],[Total Discount]]</f>
        <v>365000</v>
      </c>
      <c r="W626" s="6"/>
      <c r="X626" s="5"/>
    </row>
    <row r="627" spans="1:24" x14ac:dyDescent="0.35">
      <c r="A627">
        <v>626</v>
      </c>
      <c r="B627" t="s">
        <v>8713</v>
      </c>
      <c r="C627" s="8">
        <v>43017</v>
      </c>
      <c r="D627" s="6">
        <v>2017</v>
      </c>
      <c r="E627" s="8" t="s">
        <v>3517</v>
      </c>
      <c r="F627" s="7">
        <v>9</v>
      </c>
      <c r="G627" t="s">
        <v>3457</v>
      </c>
      <c r="H627" t="s">
        <v>3462</v>
      </c>
      <c r="I627" t="s">
        <v>3744</v>
      </c>
      <c r="J627" t="s">
        <v>3449</v>
      </c>
      <c r="K627" t="s">
        <v>3595</v>
      </c>
      <c r="L627">
        <v>28403</v>
      </c>
      <c r="M627" t="s">
        <v>1084</v>
      </c>
      <c r="N627" t="s">
        <v>13</v>
      </c>
      <c r="O627" t="s">
        <v>23</v>
      </c>
      <c r="P627" t="s">
        <v>1085</v>
      </c>
      <c r="Q627" s="4">
        <v>11000</v>
      </c>
      <c r="R627">
        <v>4</v>
      </c>
      <c r="S627" s="4">
        <f>Table3[[#This Row],[Harga]]*Table3[[#This Row],[Quantity]]</f>
        <v>44000</v>
      </c>
      <c r="T627">
        <v>0.2</v>
      </c>
      <c r="U627" s="4">
        <f>Table3[[#This Row],[Discount]]*Table3[[#This Row],[Revenue]]</f>
        <v>8800</v>
      </c>
      <c r="V627" s="4">
        <f>Table3[[#This Row],[Revenue]]-Table3[[#This Row],[Total Discount]]</f>
        <v>35200</v>
      </c>
      <c r="W627" s="6"/>
      <c r="X627" s="5"/>
    </row>
    <row r="628" spans="1:24" x14ac:dyDescent="0.35">
      <c r="A628">
        <v>627</v>
      </c>
      <c r="B628" t="s">
        <v>8712</v>
      </c>
      <c r="C628" s="8">
        <v>41910</v>
      </c>
      <c r="D628" s="6">
        <v>2014</v>
      </c>
      <c r="E628" s="8" t="s">
        <v>3472</v>
      </c>
      <c r="F628" s="7">
        <v>28</v>
      </c>
      <c r="G628" t="s">
        <v>3457</v>
      </c>
      <c r="H628" t="s">
        <v>3462</v>
      </c>
      <c r="I628" t="s">
        <v>4227</v>
      </c>
      <c r="J628" t="s">
        <v>3466</v>
      </c>
      <c r="K628" t="s">
        <v>3470</v>
      </c>
      <c r="L628">
        <v>1841</v>
      </c>
      <c r="M628" t="s">
        <v>774</v>
      </c>
      <c r="N628" t="s">
        <v>13</v>
      </c>
      <c r="O628" t="s">
        <v>32</v>
      </c>
      <c r="P628" t="s">
        <v>775</v>
      </c>
      <c r="Q628" s="4">
        <v>31000</v>
      </c>
      <c r="R628">
        <v>3</v>
      </c>
      <c r="S628" s="4">
        <f>Table3[[#This Row],[Harga]]*Table3[[#This Row],[Quantity]]</f>
        <v>93000</v>
      </c>
      <c r="T628">
        <v>0</v>
      </c>
      <c r="U628" s="4">
        <f>Table3[[#This Row],[Discount]]*Table3[[#This Row],[Revenue]]</f>
        <v>0</v>
      </c>
      <c r="V628" s="4">
        <f>Table3[[#This Row],[Revenue]]-Table3[[#This Row],[Total Discount]]</f>
        <v>93000</v>
      </c>
      <c r="W628" s="6"/>
      <c r="X628" s="5"/>
    </row>
    <row r="629" spans="1:24" x14ac:dyDescent="0.35">
      <c r="A629">
        <v>628</v>
      </c>
      <c r="B629" t="s">
        <v>8711</v>
      </c>
      <c r="C629" s="8">
        <v>41786</v>
      </c>
      <c r="D629" s="6">
        <v>2014</v>
      </c>
      <c r="E629" s="8" t="s">
        <v>3453</v>
      </c>
      <c r="F629" s="7">
        <v>27</v>
      </c>
      <c r="G629" t="s">
        <v>3452</v>
      </c>
      <c r="H629" t="s">
        <v>3451</v>
      </c>
      <c r="I629" t="s">
        <v>4398</v>
      </c>
      <c r="J629" t="s">
        <v>3449</v>
      </c>
      <c r="K629" t="s">
        <v>3595</v>
      </c>
      <c r="L629">
        <v>60653</v>
      </c>
      <c r="M629" t="s">
        <v>1086</v>
      </c>
      <c r="N629" t="s">
        <v>13</v>
      </c>
      <c r="O629" t="s">
        <v>26</v>
      </c>
      <c r="P629" t="s">
        <v>1087</v>
      </c>
      <c r="Q629" s="4">
        <v>18000</v>
      </c>
      <c r="R629">
        <v>6</v>
      </c>
      <c r="S629" s="4">
        <f>Table3[[#This Row],[Harga]]*Table3[[#This Row],[Quantity]]</f>
        <v>108000</v>
      </c>
      <c r="T629">
        <v>0.8</v>
      </c>
      <c r="U629" s="4">
        <f>Table3[[#This Row],[Discount]]*Table3[[#This Row],[Revenue]]</f>
        <v>86400</v>
      </c>
      <c r="V629" s="4">
        <f>Table3[[#This Row],[Revenue]]-Table3[[#This Row],[Total Discount]]</f>
        <v>21600</v>
      </c>
      <c r="W629" s="6"/>
      <c r="X629" s="5"/>
    </row>
    <row r="630" spans="1:24" x14ac:dyDescent="0.35">
      <c r="A630">
        <v>629</v>
      </c>
      <c r="B630" t="s">
        <v>8710</v>
      </c>
      <c r="C630" s="8">
        <v>42169</v>
      </c>
      <c r="D630" s="6">
        <v>2015</v>
      </c>
      <c r="E630" s="8" t="s">
        <v>3497</v>
      </c>
      <c r="F630" s="7">
        <v>14</v>
      </c>
      <c r="G630" t="s">
        <v>3485</v>
      </c>
      <c r="H630" t="s">
        <v>3451</v>
      </c>
      <c r="I630" t="s">
        <v>3738</v>
      </c>
      <c r="J630" t="s">
        <v>3488</v>
      </c>
      <c r="K630" t="s">
        <v>3641</v>
      </c>
      <c r="L630">
        <v>19120</v>
      </c>
      <c r="M630" t="s">
        <v>1088</v>
      </c>
      <c r="N630" t="s">
        <v>9</v>
      </c>
      <c r="O630" t="s">
        <v>20</v>
      </c>
      <c r="P630" t="s">
        <v>1089</v>
      </c>
      <c r="Q630" s="4">
        <v>52000</v>
      </c>
      <c r="R630">
        <v>6</v>
      </c>
      <c r="S630" s="4">
        <f>Table3[[#This Row],[Harga]]*Table3[[#This Row],[Quantity]]</f>
        <v>312000</v>
      </c>
      <c r="T630">
        <v>0.2</v>
      </c>
      <c r="U630" s="4">
        <f>Table3[[#This Row],[Discount]]*Table3[[#This Row],[Revenue]]</f>
        <v>62400</v>
      </c>
      <c r="V630" s="4">
        <f>Table3[[#This Row],[Revenue]]-Table3[[#This Row],[Total Discount]]</f>
        <v>249600</v>
      </c>
      <c r="W630" s="6"/>
      <c r="X630" s="5"/>
    </row>
    <row r="631" spans="1:24" x14ac:dyDescent="0.35">
      <c r="A631">
        <v>630</v>
      </c>
      <c r="B631" t="s">
        <v>8709</v>
      </c>
      <c r="C631" s="8">
        <v>42459</v>
      </c>
      <c r="D631" s="6">
        <v>2016</v>
      </c>
      <c r="E631" s="8" t="s">
        <v>3511</v>
      </c>
      <c r="F631" s="7">
        <v>30</v>
      </c>
      <c r="G631" t="s">
        <v>3457</v>
      </c>
      <c r="H631" t="s">
        <v>3451</v>
      </c>
      <c r="I631" t="s">
        <v>4185</v>
      </c>
      <c r="J631" t="s">
        <v>3466</v>
      </c>
      <c r="K631" t="s">
        <v>3523</v>
      </c>
      <c r="L631">
        <v>6360</v>
      </c>
      <c r="M631" t="s">
        <v>851</v>
      </c>
      <c r="N631" t="s">
        <v>13</v>
      </c>
      <c r="O631" t="s">
        <v>23</v>
      </c>
      <c r="P631" t="s">
        <v>852</v>
      </c>
      <c r="Q631" s="4">
        <v>35000</v>
      </c>
      <c r="R631">
        <v>1</v>
      </c>
      <c r="S631" s="4">
        <f>Table3[[#This Row],[Harga]]*Table3[[#This Row],[Quantity]]</f>
        <v>35000</v>
      </c>
      <c r="T631">
        <v>0</v>
      </c>
      <c r="U631" s="4">
        <f>Table3[[#This Row],[Discount]]*Table3[[#This Row],[Revenue]]</f>
        <v>0</v>
      </c>
      <c r="V631" s="4">
        <f>Table3[[#This Row],[Revenue]]-Table3[[#This Row],[Total Discount]]</f>
        <v>35000</v>
      </c>
      <c r="W631" s="6"/>
      <c r="X631" s="5"/>
    </row>
    <row r="632" spans="1:24" x14ac:dyDescent="0.35">
      <c r="A632">
        <v>631</v>
      </c>
      <c r="B632" t="s">
        <v>8708</v>
      </c>
      <c r="C632" s="8">
        <v>43023</v>
      </c>
      <c r="D632" s="6">
        <v>2017</v>
      </c>
      <c r="E632" s="8" t="s">
        <v>3517</v>
      </c>
      <c r="F632" s="7">
        <v>15</v>
      </c>
      <c r="G632" t="s">
        <v>3452</v>
      </c>
      <c r="H632" t="s">
        <v>3451</v>
      </c>
      <c r="I632" t="s">
        <v>4022</v>
      </c>
      <c r="J632" t="s">
        <v>3488</v>
      </c>
      <c r="K632" t="s">
        <v>3523</v>
      </c>
      <c r="L632">
        <v>94110</v>
      </c>
      <c r="M632" t="s">
        <v>1090</v>
      </c>
      <c r="N632" t="s">
        <v>13</v>
      </c>
      <c r="O632" t="s">
        <v>37</v>
      </c>
      <c r="P632" t="s">
        <v>1091</v>
      </c>
      <c r="Q632" s="4">
        <v>88000</v>
      </c>
      <c r="R632">
        <v>4</v>
      </c>
      <c r="S632" s="4">
        <f>Table3[[#This Row],[Harga]]*Table3[[#This Row],[Quantity]]</f>
        <v>352000</v>
      </c>
      <c r="T632">
        <v>0</v>
      </c>
      <c r="U632" s="4">
        <f>Table3[[#This Row],[Discount]]*Table3[[#This Row],[Revenue]]</f>
        <v>0</v>
      </c>
      <c r="V632" s="4">
        <f>Table3[[#This Row],[Revenue]]-Table3[[#This Row],[Total Discount]]</f>
        <v>352000</v>
      </c>
      <c r="W632" s="6"/>
      <c r="X632" s="5"/>
    </row>
    <row r="633" spans="1:24" x14ac:dyDescent="0.35">
      <c r="A633">
        <v>632</v>
      </c>
      <c r="B633" t="s">
        <v>8707</v>
      </c>
      <c r="C633" s="8">
        <v>42513</v>
      </c>
      <c r="D633" s="6">
        <v>2016</v>
      </c>
      <c r="E633" s="8" t="s">
        <v>3453</v>
      </c>
      <c r="F633" s="7">
        <v>23</v>
      </c>
      <c r="G633" t="s">
        <v>3457</v>
      </c>
      <c r="H633" t="s">
        <v>3451</v>
      </c>
      <c r="I633" t="s">
        <v>3764</v>
      </c>
      <c r="J633" t="s">
        <v>3449</v>
      </c>
      <c r="K633" t="s">
        <v>3492</v>
      </c>
      <c r="L633">
        <v>94109</v>
      </c>
      <c r="M633" t="s">
        <v>1013</v>
      </c>
      <c r="N633" t="s">
        <v>9</v>
      </c>
      <c r="O633" t="s">
        <v>20</v>
      </c>
      <c r="P633" t="s">
        <v>1014</v>
      </c>
      <c r="Q633" s="4">
        <v>13000</v>
      </c>
      <c r="R633">
        <v>3</v>
      </c>
      <c r="S633" s="4">
        <f>Table3[[#This Row],[Harga]]*Table3[[#This Row],[Quantity]]</f>
        <v>39000</v>
      </c>
      <c r="T633">
        <v>0</v>
      </c>
      <c r="U633" s="4">
        <f>Table3[[#This Row],[Discount]]*Table3[[#This Row],[Revenue]]</f>
        <v>0</v>
      </c>
      <c r="V633" s="4">
        <f>Table3[[#This Row],[Revenue]]-Table3[[#This Row],[Total Discount]]</f>
        <v>39000</v>
      </c>
      <c r="W633" s="6"/>
      <c r="X633" s="5"/>
    </row>
    <row r="634" spans="1:24" x14ac:dyDescent="0.35">
      <c r="A634">
        <v>633</v>
      </c>
      <c r="B634" t="s">
        <v>8706</v>
      </c>
      <c r="C634" s="8">
        <v>42888</v>
      </c>
      <c r="D634" s="6">
        <v>2017</v>
      </c>
      <c r="E634" s="8" t="s">
        <v>3497</v>
      </c>
      <c r="F634" s="7">
        <v>2</v>
      </c>
      <c r="G634" t="s">
        <v>3452</v>
      </c>
      <c r="H634" t="s">
        <v>3462</v>
      </c>
      <c r="I634" t="s">
        <v>4002</v>
      </c>
      <c r="J634" t="s">
        <v>3488</v>
      </c>
      <c r="K634" t="s">
        <v>3494</v>
      </c>
      <c r="L634">
        <v>44052</v>
      </c>
      <c r="M634" t="s">
        <v>1092</v>
      </c>
      <c r="N634" t="s">
        <v>51</v>
      </c>
      <c r="O634" t="s">
        <v>52</v>
      </c>
      <c r="P634" t="s">
        <v>1093</v>
      </c>
      <c r="Q634" s="4">
        <v>3000</v>
      </c>
      <c r="R634">
        <v>1</v>
      </c>
      <c r="S634" s="4">
        <f>Table3[[#This Row],[Harga]]*Table3[[#This Row],[Quantity]]</f>
        <v>3000</v>
      </c>
      <c r="T634">
        <v>0.4</v>
      </c>
      <c r="U634" s="4">
        <f>Table3[[#This Row],[Discount]]*Table3[[#This Row],[Revenue]]</f>
        <v>1200</v>
      </c>
      <c r="V634" s="4">
        <f>Table3[[#This Row],[Revenue]]-Table3[[#This Row],[Total Discount]]</f>
        <v>1800</v>
      </c>
      <c r="W634" s="6"/>
      <c r="X634" s="5"/>
    </row>
    <row r="635" spans="1:24" x14ac:dyDescent="0.35">
      <c r="A635">
        <v>634</v>
      </c>
      <c r="B635" t="s">
        <v>8705</v>
      </c>
      <c r="C635" s="8">
        <v>41686</v>
      </c>
      <c r="D635" s="6">
        <v>2014</v>
      </c>
      <c r="E635" s="8" t="s">
        <v>3458</v>
      </c>
      <c r="F635" s="7">
        <v>16</v>
      </c>
      <c r="G635" t="s">
        <v>3457</v>
      </c>
      <c r="H635" t="s">
        <v>3462</v>
      </c>
      <c r="I635" t="s">
        <v>5307</v>
      </c>
      <c r="J635" t="s">
        <v>3449</v>
      </c>
      <c r="K635" t="s">
        <v>3477</v>
      </c>
      <c r="L635">
        <v>75220</v>
      </c>
      <c r="M635" t="s">
        <v>849</v>
      </c>
      <c r="N635" t="s">
        <v>13</v>
      </c>
      <c r="O635" t="s">
        <v>26</v>
      </c>
      <c r="P635" t="s">
        <v>850</v>
      </c>
      <c r="Q635" s="4">
        <v>2000</v>
      </c>
      <c r="R635">
        <v>3</v>
      </c>
      <c r="S635" s="4">
        <f>Table3[[#This Row],[Harga]]*Table3[[#This Row],[Quantity]]</f>
        <v>6000</v>
      </c>
      <c r="T635">
        <v>0.8</v>
      </c>
      <c r="U635" s="4">
        <f>Table3[[#This Row],[Discount]]*Table3[[#This Row],[Revenue]]</f>
        <v>4800</v>
      </c>
      <c r="V635" s="4">
        <f>Table3[[#This Row],[Revenue]]-Table3[[#This Row],[Total Discount]]</f>
        <v>1200</v>
      </c>
      <c r="W635" s="6"/>
      <c r="X635" s="5"/>
    </row>
    <row r="636" spans="1:24" x14ac:dyDescent="0.35">
      <c r="A636">
        <v>635</v>
      </c>
      <c r="B636" t="s">
        <v>8704</v>
      </c>
      <c r="C636" s="8">
        <v>41765</v>
      </c>
      <c r="D636" s="6">
        <v>2014</v>
      </c>
      <c r="E636" s="8" t="s">
        <v>3453</v>
      </c>
      <c r="F636" s="7">
        <v>6</v>
      </c>
      <c r="G636" t="s">
        <v>3457</v>
      </c>
      <c r="H636" t="s">
        <v>3532</v>
      </c>
      <c r="I636" t="s">
        <v>3829</v>
      </c>
      <c r="J636" t="s">
        <v>3488</v>
      </c>
      <c r="K636" t="s">
        <v>3666</v>
      </c>
      <c r="L636">
        <v>90049</v>
      </c>
      <c r="M636" t="s">
        <v>1094</v>
      </c>
      <c r="N636" t="s">
        <v>13</v>
      </c>
      <c r="O636" t="s">
        <v>26</v>
      </c>
      <c r="P636" t="s">
        <v>1095</v>
      </c>
      <c r="Q636" s="4">
        <v>141000</v>
      </c>
      <c r="R636">
        <v>8</v>
      </c>
      <c r="S636" s="4">
        <f>Table3[[#This Row],[Harga]]*Table3[[#This Row],[Quantity]]</f>
        <v>1128000</v>
      </c>
      <c r="T636">
        <v>0.2</v>
      </c>
      <c r="U636" s="4">
        <f>Table3[[#This Row],[Discount]]*Table3[[#This Row],[Revenue]]</f>
        <v>225600</v>
      </c>
      <c r="V636" s="4">
        <f>Table3[[#This Row],[Revenue]]-Table3[[#This Row],[Total Discount]]</f>
        <v>902400</v>
      </c>
      <c r="W636" s="6"/>
      <c r="X636" s="5"/>
    </row>
    <row r="637" spans="1:24" x14ac:dyDescent="0.35">
      <c r="A637">
        <v>636</v>
      </c>
      <c r="B637" t="s">
        <v>8703</v>
      </c>
      <c r="C637" s="8">
        <v>42506</v>
      </c>
      <c r="D637" s="6">
        <v>2016</v>
      </c>
      <c r="E637" s="8" t="s">
        <v>3453</v>
      </c>
      <c r="F637" s="7">
        <v>16</v>
      </c>
      <c r="G637" t="s">
        <v>3457</v>
      </c>
      <c r="H637" t="s">
        <v>3462</v>
      </c>
      <c r="I637" t="s">
        <v>8686</v>
      </c>
      <c r="J637" t="s">
        <v>3449</v>
      </c>
      <c r="K637" t="s">
        <v>3494</v>
      </c>
      <c r="L637">
        <v>6457</v>
      </c>
      <c r="M637" t="s">
        <v>1096</v>
      </c>
      <c r="N637" t="s">
        <v>13</v>
      </c>
      <c r="O637" t="s">
        <v>32</v>
      </c>
      <c r="P637" t="s">
        <v>1097</v>
      </c>
      <c r="Q637" s="4">
        <v>553000</v>
      </c>
      <c r="R637">
        <v>4</v>
      </c>
      <c r="S637" s="4">
        <f>Table3[[#This Row],[Harga]]*Table3[[#This Row],[Quantity]]</f>
        <v>2212000</v>
      </c>
      <c r="T637">
        <v>0</v>
      </c>
      <c r="U637" s="4">
        <f>Table3[[#This Row],[Discount]]*Table3[[#This Row],[Revenue]]</f>
        <v>0</v>
      </c>
      <c r="V637" s="4">
        <f>Table3[[#This Row],[Revenue]]-Table3[[#This Row],[Total Discount]]</f>
        <v>2212000</v>
      </c>
      <c r="W637" s="6"/>
      <c r="X637" s="5"/>
    </row>
    <row r="638" spans="1:24" x14ac:dyDescent="0.35">
      <c r="A638">
        <v>637</v>
      </c>
      <c r="B638" t="s">
        <v>8702</v>
      </c>
      <c r="C638" s="8">
        <v>42827</v>
      </c>
      <c r="D638" s="6">
        <v>2017</v>
      </c>
      <c r="E638" s="8" t="s">
        <v>3529</v>
      </c>
      <c r="F638" s="7">
        <v>2</v>
      </c>
      <c r="G638" t="s">
        <v>3457</v>
      </c>
      <c r="H638" t="s">
        <v>3451</v>
      </c>
      <c r="I638" t="s">
        <v>3564</v>
      </c>
      <c r="J638" t="s">
        <v>3449</v>
      </c>
      <c r="K638" t="s">
        <v>3568</v>
      </c>
      <c r="L638">
        <v>90008</v>
      </c>
      <c r="M638" t="s">
        <v>1098</v>
      </c>
      <c r="N638" t="s">
        <v>9</v>
      </c>
      <c r="O638" t="s">
        <v>20</v>
      </c>
      <c r="P638" t="s">
        <v>1099</v>
      </c>
      <c r="Q638" s="4">
        <v>26000</v>
      </c>
      <c r="R638">
        <v>3</v>
      </c>
      <c r="S638" s="4">
        <f>Table3[[#This Row],[Harga]]*Table3[[#This Row],[Quantity]]</f>
        <v>78000</v>
      </c>
      <c r="T638">
        <v>0</v>
      </c>
      <c r="U638" s="4">
        <f>Table3[[#This Row],[Discount]]*Table3[[#This Row],[Revenue]]</f>
        <v>0</v>
      </c>
      <c r="V638" s="4">
        <f>Table3[[#This Row],[Revenue]]-Table3[[#This Row],[Total Discount]]</f>
        <v>78000</v>
      </c>
      <c r="W638" s="6"/>
      <c r="X638" s="5"/>
    </row>
    <row r="639" spans="1:24" x14ac:dyDescent="0.35">
      <c r="A639">
        <v>638</v>
      </c>
      <c r="B639" t="s">
        <v>8701</v>
      </c>
      <c r="C639" s="8">
        <v>42825</v>
      </c>
      <c r="D639" s="6">
        <v>2017</v>
      </c>
      <c r="E639" s="8" t="s">
        <v>3511</v>
      </c>
      <c r="F639" s="7">
        <v>31</v>
      </c>
      <c r="G639" t="s">
        <v>3452</v>
      </c>
      <c r="H639" t="s">
        <v>3462</v>
      </c>
      <c r="I639" t="s">
        <v>5029</v>
      </c>
      <c r="J639" t="s">
        <v>3449</v>
      </c>
      <c r="K639" t="s">
        <v>3600</v>
      </c>
      <c r="L639">
        <v>10011</v>
      </c>
      <c r="M639" t="s">
        <v>1100</v>
      </c>
      <c r="N639" t="s">
        <v>9</v>
      </c>
      <c r="O639" t="s">
        <v>20</v>
      </c>
      <c r="P639" t="s">
        <v>1101</v>
      </c>
      <c r="Q639" s="4">
        <v>30000</v>
      </c>
      <c r="R639">
        <v>2</v>
      </c>
      <c r="S639" s="4">
        <f>Table3[[#This Row],[Harga]]*Table3[[#This Row],[Quantity]]</f>
        <v>60000</v>
      </c>
      <c r="T639">
        <v>0</v>
      </c>
      <c r="U639" s="4">
        <f>Table3[[#This Row],[Discount]]*Table3[[#This Row],[Revenue]]</f>
        <v>0</v>
      </c>
      <c r="V639" s="4">
        <f>Table3[[#This Row],[Revenue]]-Table3[[#This Row],[Total Discount]]</f>
        <v>60000</v>
      </c>
      <c r="W639" s="6"/>
      <c r="X639" s="5"/>
    </row>
    <row r="640" spans="1:24" x14ac:dyDescent="0.35">
      <c r="A640">
        <v>639</v>
      </c>
      <c r="B640" t="s">
        <v>8700</v>
      </c>
      <c r="C640" s="8">
        <v>42737</v>
      </c>
      <c r="D640" s="6">
        <v>2017</v>
      </c>
      <c r="E640" s="8" t="s">
        <v>3463</v>
      </c>
      <c r="F640" s="7">
        <v>2</v>
      </c>
      <c r="G640" t="s">
        <v>3485</v>
      </c>
      <c r="H640" t="s">
        <v>3462</v>
      </c>
      <c r="I640" t="s">
        <v>3945</v>
      </c>
      <c r="J640" t="s">
        <v>3466</v>
      </c>
      <c r="K640" t="s">
        <v>3448</v>
      </c>
      <c r="L640">
        <v>28540</v>
      </c>
      <c r="M640" t="s">
        <v>1102</v>
      </c>
      <c r="N640" t="s">
        <v>51</v>
      </c>
      <c r="O640" t="s">
        <v>254</v>
      </c>
      <c r="P640" t="s">
        <v>1103</v>
      </c>
      <c r="Q640" s="4">
        <v>696000</v>
      </c>
      <c r="R640">
        <v>2</v>
      </c>
      <c r="S640" s="4">
        <f>Table3[[#This Row],[Harga]]*Table3[[#This Row],[Quantity]]</f>
        <v>1392000</v>
      </c>
      <c r="T640">
        <v>0.5</v>
      </c>
      <c r="U640" s="4">
        <f>Table3[[#This Row],[Discount]]*Table3[[#This Row],[Revenue]]</f>
        <v>696000</v>
      </c>
      <c r="V640" s="4">
        <f>Table3[[#This Row],[Revenue]]-Table3[[#This Row],[Total Discount]]</f>
        <v>696000</v>
      </c>
      <c r="W640" s="6"/>
      <c r="X640" s="5"/>
    </row>
    <row r="641" spans="1:24" x14ac:dyDescent="0.35">
      <c r="A641">
        <v>640</v>
      </c>
      <c r="B641" t="s">
        <v>8699</v>
      </c>
      <c r="C641" s="8">
        <v>42152</v>
      </c>
      <c r="D641" s="6">
        <v>2015</v>
      </c>
      <c r="E641" s="8" t="s">
        <v>3453</v>
      </c>
      <c r="F641" s="7">
        <v>28</v>
      </c>
      <c r="G641" t="s">
        <v>3452</v>
      </c>
      <c r="H641" t="s">
        <v>3462</v>
      </c>
      <c r="I641" t="s">
        <v>4041</v>
      </c>
      <c r="J641" t="s">
        <v>3449</v>
      </c>
      <c r="K641" t="s">
        <v>3470</v>
      </c>
      <c r="L641">
        <v>11520</v>
      </c>
      <c r="M641" t="s">
        <v>1104</v>
      </c>
      <c r="N641" t="s">
        <v>13</v>
      </c>
      <c r="O641" t="s">
        <v>37</v>
      </c>
      <c r="P641" t="s">
        <v>1105</v>
      </c>
      <c r="Q641" s="4">
        <v>48000</v>
      </c>
      <c r="R641">
        <v>3</v>
      </c>
      <c r="S641" s="4">
        <f>Table3[[#This Row],[Harga]]*Table3[[#This Row],[Quantity]]</f>
        <v>144000</v>
      </c>
      <c r="T641">
        <v>0</v>
      </c>
      <c r="U641" s="4">
        <f>Table3[[#This Row],[Discount]]*Table3[[#This Row],[Revenue]]</f>
        <v>0</v>
      </c>
      <c r="V641" s="4">
        <f>Table3[[#This Row],[Revenue]]-Table3[[#This Row],[Total Discount]]</f>
        <v>144000</v>
      </c>
      <c r="W641" s="6"/>
      <c r="X641" s="5"/>
    </row>
    <row r="642" spans="1:24" x14ac:dyDescent="0.35">
      <c r="A642">
        <v>641</v>
      </c>
      <c r="B642" t="s">
        <v>8698</v>
      </c>
      <c r="C642" s="8">
        <v>41715</v>
      </c>
      <c r="D642" s="6">
        <v>2014</v>
      </c>
      <c r="E642" s="8" t="s">
        <v>3511</v>
      </c>
      <c r="F642" s="7">
        <v>17</v>
      </c>
      <c r="G642" t="s">
        <v>3457</v>
      </c>
      <c r="H642" t="s">
        <v>3451</v>
      </c>
      <c r="I642" t="s">
        <v>7373</v>
      </c>
      <c r="J642" t="s">
        <v>3449</v>
      </c>
      <c r="K642" t="s">
        <v>3542</v>
      </c>
      <c r="L642">
        <v>55044</v>
      </c>
      <c r="M642" t="s">
        <v>624</v>
      </c>
      <c r="N642" t="s">
        <v>13</v>
      </c>
      <c r="O642" t="s">
        <v>29</v>
      </c>
      <c r="P642" t="s">
        <v>625</v>
      </c>
      <c r="Q642" s="4">
        <v>282000</v>
      </c>
      <c r="R642">
        <v>2</v>
      </c>
      <c r="S642" s="4">
        <f>Table3[[#This Row],[Harga]]*Table3[[#This Row],[Quantity]]</f>
        <v>564000</v>
      </c>
      <c r="T642">
        <v>0</v>
      </c>
      <c r="U642" s="4">
        <f>Table3[[#This Row],[Discount]]*Table3[[#This Row],[Revenue]]</f>
        <v>0</v>
      </c>
      <c r="V642" s="4">
        <f>Table3[[#This Row],[Revenue]]-Table3[[#This Row],[Total Discount]]</f>
        <v>564000</v>
      </c>
      <c r="W642" s="6"/>
      <c r="X642" s="5"/>
    </row>
    <row r="643" spans="1:24" x14ac:dyDescent="0.35">
      <c r="A643">
        <v>642</v>
      </c>
      <c r="B643" t="s">
        <v>8697</v>
      </c>
      <c r="C643" s="8">
        <v>41915</v>
      </c>
      <c r="D643" s="6">
        <v>2014</v>
      </c>
      <c r="E643" s="8" t="s">
        <v>3517</v>
      </c>
      <c r="F643" s="7">
        <v>3</v>
      </c>
      <c r="G643" t="s">
        <v>3538</v>
      </c>
      <c r="H643" t="s">
        <v>3451</v>
      </c>
      <c r="I643" t="s">
        <v>3725</v>
      </c>
      <c r="J643" t="s">
        <v>3449</v>
      </c>
      <c r="K643" t="s">
        <v>3556</v>
      </c>
      <c r="L643">
        <v>60201</v>
      </c>
      <c r="M643" t="s">
        <v>1106</v>
      </c>
      <c r="N643" t="s">
        <v>9</v>
      </c>
      <c r="O643" t="s">
        <v>42</v>
      </c>
      <c r="P643" t="s">
        <v>1107</v>
      </c>
      <c r="Q643" s="4">
        <v>259000</v>
      </c>
      <c r="R643">
        <v>3</v>
      </c>
      <c r="S643" s="4">
        <f>Table3[[#This Row],[Harga]]*Table3[[#This Row],[Quantity]]</f>
        <v>777000</v>
      </c>
      <c r="T643">
        <v>0.3</v>
      </c>
      <c r="U643" s="4">
        <f>Table3[[#This Row],[Discount]]*Table3[[#This Row],[Revenue]]</f>
        <v>233100</v>
      </c>
      <c r="V643" s="4">
        <f>Table3[[#This Row],[Revenue]]-Table3[[#This Row],[Total Discount]]</f>
        <v>543900</v>
      </c>
      <c r="W643" s="6"/>
      <c r="X643" s="5"/>
    </row>
    <row r="644" spans="1:24" x14ac:dyDescent="0.35">
      <c r="A644">
        <v>643</v>
      </c>
      <c r="B644" t="s">
        <v>8696</v>
      </c>
      <c r="C644" s="8">
        <v>42457</v>
      </c>
      <c r="D644" s="6">
        <v>2016</v>
      </c>
      <c r="E644" s="8" t="s">
        <v>3511</v>
      </c>
      <c r="F644" s="7">
        <v>28</v>
      </c>
      <c r="G644" t="s">
        <v>3485</v>
      </c>
      <c r="H644" t="s">
        <v>3451</v>
      </c>
      <c r="I644" t="s">
        <v>3945</v>
      </c>
      <c r="J644" t="s">
        <v>3466</v>
      </c>
      <c r="K644" t="s">
        <v>3470</v>
      </c>
      <c r="L644">
        <v>22204</v>
      </c>
      <c r="M644" t="s">
        <v>1108</v>
      </c>
      <c r="N644" t="s">
        <v>13</v>
      </c>
      <c r="O644" t="s">
        <v>32</v>
      </c>
      <c r="P644" t="s">
        <v>1109</v>
      </c>
      <c r="Q644" s="4">
        <v>32000</v>
      </c>
      <c r="R644">
        <v>2</v>
      </c>
      <c r="S644" s="4">
        <f>Table3[[#This Row],[Harga]]*Table3[[#This Row],[Quantity]]</f>
        <v>64000</v>
      </c>
      <c r="T644">
        <v>0</v>
      </c>
      <c r="U644" s="4">
        <f>Table3[[#This Row],[Discount]]*Table3[[#This Row],[Revenue]]</f>
        <v>0</v>
      </c>
      <c r="V644" s="4">
        <f>Table3[[#This Row],[Revenue]]-Table3[[#This Row],[Total Discount]]</f>
        <v>64000</v>
      </c>
      <c r="W644" s="6"/>
      <c r="X644" s="5"/>
    </row>
    <row r="645" spans="1:24" x14ac:dyDescent="0.35">
      <c r="A645">
        <v>644</v>
      </c>
      <c r="B645" t="s">
        <v>8695</v>
      </c>
      <c r="C645" s="8">
        <v>42859</v>
      </c>
      <c r="D645" s="6">
        <v>2017</v>
      </c>
      <c r="E645" s="8" t="s">
        <v>3453</v>
      </c>
      <c r="F645" s="7">
        <v>4</v>
      </c>
      <c r="G645" t="s">
        <v>3457</v>
      </c>
      <c r="H645" t="s">
        <v>3451</v>
      </c>
      <c r="I645" t="s">
        <v>5665</v>
      </c>
      <c r="J645" t="s">
        <v>3466</v>
      </c>
      <c r="K645" t="s">
        <v>3580</v>
      </c>
      <c r="L645">
        <v>94109</v>
      </c>
      <c r="M645" t="s">
        <v>1110</v>
      </c>
      <c r="N645" t="s">
        <v>51</v>
      </c>
      <c r="O645" t="s">
        <v>52</v>
      </c>
      <c r="P645" t="s">
        <v>1111</v>
      </c>
      <c r="Q645" s="4">
        <v>184000</v>
      </c>
      <c r="R645">
        <v>5</v>
      </c>
      <c r="S645" s="4">
        <f>Table3[[#This Row],[Harga]]*Table3[[#This Row],[Quantity]]</f>
        <v>920000</v>
      </c>
      <c r="T645">
        <v>0.2</v>
      </c>
      <c r="U645" s="4">
        <f>Table3[[#This Row],[Discount]]*Table3[[#This Row],[Revenue]]</f>
        <v>184000</v>
      </c>
      <c r="V645" s="4">
        <f>Table3[[#This Row],[Revenue]]-Table3[[#This Row],[Total Discount]]</f>
        <v>736000</v>
      </c>
      <c r="W645" s="6"/>
      <c r="X645" s="5"/>
    </row>
    <row r="646" spans="1:24" x14ac:dyDescent="0.35">
      <c r="A646">
        <v>645</v>
      </c>
      <c r="B646" t="s">
        <v>8694</v>
      </c>
      <c r="C646" s="8">
        <v>41825</v>
      </c>
      <c r="D646" s="6">
        <v>2014</v>
      </c>
      <c r="E646" s="8" t="s">
        <v>3507</v>
      </c>
      <c r="F646" s="7">
        <v>5</v>
      </c>
      <c r="G646" t="s">
        <v>3485</v>
      </c>
      <c r="H646" t="s">
        <v>3554</v>
      </c>
      <c r="I646" t="s">
        <v>4300</v>
      </c>
      <c r="J646" t="s">
        <v>3449</v>
      </c>
      <c r="K646" t="s">
        <v>3655</v>
      </c>
      <c r="L646">
        <v>77036</v>
      </c>
      <c r="M646" t="s">
        <v>590</v>
      </c>
      <c r="N646" t="s">
        <v>13</v>
      </c>
      <c r="O646" t="s">
        <v>32</v>
      </c>
      <c r="P646" t="s">
        <v>591</v>
      </c>
      <c r="Q646" s="4">
        <v>460000</v>
      </c>
      <c r="R646">
        <v>3</v>
      </c>
      <c r="S646" s="4">
        <f>Table3[[#This Row],[Harga]]*Table3[[#This Row],[Quantity]]</f>
        <v>1380000</v>
      </c>
      <c r="T646">
        <v>0.2</v>
      </c>
      <c r="U646" s="4">
        <f>Table3[[#This Row],[Discount]]*Table3[[#This Row],[Revenue]]</f>
        <v>276000</v>
      </c>
      <c r="V646" s="4">
        <f>Table3[[#This Row],[Revenue]]-Table3[[#This Row],[Total Discount]]</f>
        <v>1104000</v>
      </c>
      <c r="W646" s="6"/>
      <c r="X646" s="5"/>
    </row>
    <row r="647" spans="1:24" x14ac:dyDescent="0.35">
      <c r="A647">
        <v>646</v>
      </c>
      <c r="B647" t="s">
        <v>8693</v>
      </c>
      <c r="C647" s="8">
        <v>42495</v>
      </c>
      <c r="D647" s="6">
        <v>2016</v>
      </c>
      <c r="E647" s="8" t="s">
        <v>3453</v>
      </c>
      <c r="F647" s="7">
        <v>5</v>
      </c>
      <c r="G647" t="s">
        <v>3452</v>
      </c>
      <c r="H647" t="s">
        <v>3462</v>
      </c>
      <c r="I647" t="s">
        <v>4939</v>
      </c>
      <c r="J647" t="s">
        <v>3449</v>
      </c>
      <c r="K647" t="s">
        <v>3499</v>
      </c>
      <c r="L647">
        <v>40214</v>
      </c>
      <c r="M647" t="s">
        <v>1112</v>
      </c>
      <c r="N647" t="s">
        <v>13</v>
      </c>
      <c r="O647" t="s">
        <v>23</v>
      </c>
      <c r="P647" t="s">
        <v>1113</v>
      </c>
      <c r="Q647" s="4">
        <v>80000</v>
      </c>
      <c r="R647">
        <v>3</v>
      </c>
      <c r="S647" s="4">
        <f>Table3[[#This Row],[Harga]]*Table3[[#This Row],[Quantity]]</f>
        <v>240000</v>
      </c>
      <c r="T647">
        <v>0</v>
      </c>
      <c r="U647" s="4">
        <f>Table3[[#This Row],[Discount]]*Table3[[#This Row],[Revenue]]</f>
        <v>0</v>
      </c>
      <c r="V647" s="4">
        <f>Table3[[#This Row],[Revenue]]-Table3[[#This Row],[Total Discount]]</f>
        <v>240000</v>
      </c>
      <c r="W647" s="6"/>
      <c r="X647" s="5"/>
    </row>
    <row r="648" spans="1:24" x14ac:dyDescent="0.35">
      <c r="A648">
        <v>647</v>
      </c>
      <c r="B648" t="s">
        <v>8692</v>
      </c>
      <c r="C648" s="8">
        <v>42851</v>
      </c>
      <c r="D648" s="6">
        <v>2017</v>
      </c>
      <c r="E648" s="8" t="s">
        <v>3529</v>
      </c>
      <c r="F648" s="7">
        <v>26</v>
      </c>
      <c r="G648" t="s">
        <v>3457</v>
      </c>
      <c r="H648" t="s">
        <v>3451</v>
      </c>
      <c r="I648" t="s">
        <v>5274</v>
      </c>
      <c r="J648" t="s">
        <v>3449</v>
      </c>
      <c r="K648" t="s">
        <v>3561</v>
      </c>
      <c r="L648">
        <v>76106</v>
      </c>
      <c r="M648" t="s">
        <v>628</v>
      </c>
      <c r="N648" t="s">
        <v>9</v>
      </c>
      <c r="O648" t="s">
        <v>20</v>
      </c>
      <c r="P648" t="s">
        <v>629</v>
      </c>
      <c r="Q648" s="4">
        <v>10000</v>
      </c>
      <c r="R648">
        <v>1</v>
      </c>
      <c r="S648" s="4">
        <f>Table3[[#This Row],[Harga]]*Table3[[#This Row],[Quantity]]</f>
        <v>10000</v>
      </c>
      <c r="T648">
        <v>0.6</v>
      </c>
      <c r="U648" s="4">
        <f>Table3[[#This Row],[Discount]]*Table3[[#This Row],[Revenue]]</f>
        <v>6000</v>
      </c>
      <c r="V648" s="4">
        <f>Table3[[#This Row],[Revenue]]-Table3[[#This Row],[Total Discount]]</f>
        <v>4000</v>
      </c>
      <c r="W648" s="6"/>
      <c r="X648" s="5"/>
    </row>
    <row r="649" spans="1:24" x14ac:dyDescent="0.35">
      <c r="A649">
        <v>648</v>
      </c>
      <c r="B649" t="s">
        <v>8691</v>
      </c>
      <c r="C649" s="8">
        <v>41908</v>
      </c>
      <c r="D649" s="6">
        <v>2014</v>
      </c>
      <c r="E649" s="8" t="s">
        <v>3472</v>
      </c>
      <c r="F649" s="7">
        <v>26</v>
      </c>
      <c r="G649" t="s">
        <v>3457</v>
      </c>
      <c r="H649" t="s">
        <v>3451</v>
      </c>
      <c r="I649" t="s">
        <v>6382</v>
      </c>
      <c r="J649" t="s">
        <v>3449</v>
      </c>
      <c r="K649" t="s">
        <v>3448</v>
      </c>
      <c r="L649">
        <v>90049</v>
      </c>
      <c r="M649" t="s">
        <v>1114</v>
      </c>
      <c r="N649" t="s">
        <v>9</v>
      </c>
      <c r="O649" t="s">
        <v>42</v>
      </c>
      <c r="P649" t="s">
        <v>1115</v>
      </c>
      <c r="Q649" s="4">
        <v>146000</v>
      </c>
      <c r="R649">
        <v>2</v>
      </c>
      <c r="S649" s="4">
        <f>Table3[[#This Row],[Harga]]*Table3[[#This Row],[Quantity]]</f>
        <v>292000</v>
      </c>
      <c r="T649">
        <v>0.2</v>
      </c>
      <c r="U649" s="4">
        <f>Table3[[#This Row],[Discount]]*Table3[[#This Row],[Revenue]]</f>
        <v>58400</v>
      </c>
      <c r="V649" s="4">
        <f>Table3[[#This Row],[Revenue]]-Table3[[#This Row],[Total Discount]]</f>
        <v>233600</v>
      </c>
      <c r="W649" s="6"/>
      <c r="X649" s="5"/>
    </row>
    <row r="650" spans="1:24" x14ac:dyDescent="0.35">
      <c r="A650">
        <v>649</v>
      </c>
      <c r="B650" t="s">
        <v>8690</v>
      </c>
      <c r="C650" s="8">
        <v>43027</v>
      </c>
      <c r="D650" s="6">
        <v>2017</v>
      </c>
      <c r="E650" s="8" t="s">
        <v>3517</v>
      </c>
      <c r="F650" s="7">
        <v>19</v>
      </c>
      <c r="G650" t="s">
        <v>3538</v>
      </c>
      <c r="H650" t="s">
        <v>3451</v>
      </c>
      <c r="I650" t="s">
        <v>4191</v>
      </c>
      <c r="J650" t="s">
        <v>3466</v>
      </c>
      <c r="K650" t="s">
        <v>3628</v>
      </c>
      <c r="L650">
        <v>19120</v>
      </c>
      <c r="M650" t="s">
        <v>728</v>
      </c>
      <c r="N650" t="s">
        <v>13</v>
      </c>
      <c r="O650" t="s">
        <v>37</v>
      </c>
      <c r="P650" t="s">
        <v>729</v>
      </c>
      <c r="Q650" s="4">
        <v>36000</v>
      </c>
      <c r="R650">
        <v>7</v>
      </c>
      <c r="S650" s="4">
        <f>Table3[[#This Row],[Harga]]*Table3[[#This Row],[Quantity]]</f>
        <v>252000</v>
      </c>
      <c r="T650">
        <v>0.2</v>
      </c>
      <c r="U650" s="4">
        <f>Table3[[#This Row],[Discount]]*Table3[[#This Row],[Revenue]]</f>
        <v>50400</v>
      </c>
      <c r="V650" s="4">
        <f>Table3[[#This Row],[Revenue]]-Table3[[#This Row],[Total Discount]]</f>
        <v>201600</v>
      </c>
      <c r="W650" s="6"/>
      <c r="X650" s="5"/>
    </row>
    <row r="651" spans="1:24" x14ac:dyDescent="0.35">
      <c r="A651">
        <v>650</v>
      </c>
      <c r="B651" t="s">
        <v>8689</v>
      </c>
      <c r="C651" s="8">
        <v>43049</v>
      </c>
      <c r="D651" s="6">
        <v>2017</v>
      </c>
      <c r="E651" s="8" t="s">
        <v>3468</v>
      </c>
      <c r="F651" s="7">
        <v>10</v>
      </c>
      <c r="G651" t="s">
        <v>3485</v>
      </c>
      <c r="H651" t="s">
        <v>3451</v>
      </c>
      <c r="I651" t="s">
        <v>5289</v>
      </c>
      <c r="J651" t="s">
        <v>3466</v>
      </c>
      <c r="K651" t="s">
        <v>3666</v>
      </c>
      <c r="L651">
        <v>85705</v>
      </c>
      <c r="M651" t="s">
        <v>676</v>
      </c>
      <c r="N651" t="s">
        <v>13</v>
      </c>
      <c r="O651" t="s">
        <v>26</v>
      </c>
      <c r="P651" t="s">
        <v>677</v>
      </c>
      <c r="Q651" s="4">
        <v>19000</v>
      </c>
      <c r="R651">
        <v>14</v>
      </c>
      <c r="S651" s="4">
        <f>Table3[[#This Row],[Harga]]*Table3[[#This Row],[Quantity]]</f>
        <v>266000</v>
      </c>
      <c r="T651">
        <v>0.7</v>
      </c>
      <c r="U651" s="4">
        <f>Table3[[#This Row],[Discount]]*Table3[[#This Row],[Revenue]]</f>
        <v>186200</v>
      </c>
      <c r="V651" s="4">
        <f>Table3[[#This Row],[Revenue]]-Table3[[#This Row],[Total Discount]]</f>
        <v>79800</v>
      </c>
      <c r="W651" s="6"/>
      <c r="X651" s="5"/>
    </row>
    <row r="652" spans="1:24" x14ac:dyDescent="0.35">
      <c r="A652">
        <v>651</v>
      </c>
      <c r="B652" t="s">
        <v>8688</v>
      </c>
      <c r="C652" s="8">
        <v>42924</v>
      </c>
      <c r="D652" s="6">
        <v>2017</v>
      </c>
      <c r="E652" s="8" t="s">
        <v>3507</v>
      </c>
      <c r="F652" s="7">
        <v>8</v>
      </c>
      <c r="G652" t="s">
        <v>3538</v>
      </c>
      <c r="H652" t="s">
        <v>3451</v>
      </c>
      <c r="I652" t="s">
        <v>4352</v>
      </c>
      <c r="J652" t="s">
        <v>3488</v>
      </c>
      <c r="K652" t="s">
        <v>3513</v>
      </c>
      <c r="L652">
        <v>90660</v>
      </c>
      <c r="M652" t="s">
        <v>299</v>
      </c>
      <c r="N652" t="s">
        <v>9</v>
      </c>
      <c r="O652" t="s">
        <v>20</v>
      </c>
      <c r="P652" t="s">
        <v>300</v>
      </c>
      <c r="Q652" s="4">
        <v>88000</v>
      </c>
      <c r="R652">
        <v>5</v>
      </c>
      <c r="S652" s="4">
        <f>Table3[[#This Row],[Harga]]*Table3[[#This Row],[Quantity]]</f>
        <v>440000</v>
      </c>
      <c r="T652">
        <v>0</v>
      </c>
      <c r="U652" s="4">
        <f>Table3[[#This Row],[Discount]]*Table3[[#This Row],[Revenue]]</f>
        <v>0</v>
      </c>
      <c r="V652" s="4">
        <f>Table3[[#This Row],[Revenue]]-Table3[[#This Row],[Total Discount]]</f>
        <v>440000</v>
      </c>
      <c r="W652" s="6"/>
      <c r="X652" s="5"/>
    </row>
    <row r="653" spans="1:24" x14ac:dyDescent="0.35">
      <c r="A653">
        <v>652</v>
      </c>
      <c r="B653" t="s">
        <v>8687</v>
      </c>
      <c r="C653" s="8">
        <v>42362</v>
      </c>
      <c r="D653" s="6">
        <v>2015</v>
      </c>
      <c r="E653" s="8" t="s">
        <v>3490</v>
      </c>
      <c r="F653" s="7">
        <v>24</v>
      </c>
      <c r="G653" t="s">
        <v>3452</v>
      </c>
      <c r="H653" t="s">
        <v>3532</v>
      </c>
      <c r="I653" t="s">
        <v>8686</v>
      </c>
      <c r="J653" t="s">
        <v>3449</v>
      </c>
      <c r="K653" t="s">
        <v>3641</v>
      </c>
      <c r="L653">
        <v>80906</v>
      </c>
      <c r="M653" t="s">
        <v>201</v>
      </c>
      <c r="N653" t="s">
        <v>9</v>
      </c>
      <c r="O653" t="s">
        <v>10</v>
      </c>
      <c r="P653" t="s">
        <v>202</v>
      </c>
      <c r="Q653" s="4">
        <v>900000</v>
      </c>
      <c r="R653">
        <v>7</v>
      </c>
      <c r="S653" s="4">
        <f>Table3[[#This Row],[Harga]]*Table3[[#This Row],[Quantity]]</f>
        <v>6300000</v>
      </c>
      <c r="T653">
        <v>0.7</v>
      </c>
      <c r="U653" s="4">
        <f>Table3[[#This Row],[Discount]]*Table3[[#This Row],[Revenue]]</f>
        <v>4410000</v>
      </c>
      <c r="V653" s="4">
        <f>Table3[[#This Row],[Revenue]]-Table3[[#This Row],[Total Discount]]</f>
        <v>1890000</v>
      </c>
      <c r="W653" s="6"/>
      <c r="X653" s="5"/>
    </row>
    <row r="654" spans="1:24" x14ac:dyDescent="0.35">
      <c r="A654">
        <v>653</v>
      </c>
      <c r="B654" t="s">
        <v>8685</v>
      </c>
      <c r="C654" s="8">
        <v>42801</v>
      </c>
      <c r="D654" s="6">
        <v>2017</v>
      </c>
      <c r="E654" s="8" t="s">
        <v>3511</v>
      </c>
      <c r="F654" s="7">
        <v>7</v>
      </c>
      <c r="G654" t="s">
        <v>3485</v>
      </c>
      <c r="H654" t="s">
        <v>3554</v>
      </c>
      <c r="I654" t="s">
        <v>4907</v>
      </c>
      <c r="J654" t="s">
        <v>3488</v>
      </c>
      <c r="K654" t="s">
        <v>3704</v>
      </c>
      <c r="L654">
        <v>20735</v>
      </c>
      <c r="M654" t="s">
        <v>1116</v>
      </c>
      <c r="N654" t="s">
        <v>51</v>
      </c>
      <c r="O654" t="s">
        <v>64</v>
      </c>
      <c r="P654" t="s">
        <v>1117</v>
      </c>
      <c r="Q654" s="4">
        <v>50000</v>
      </c>
      <c r="R654">
        <v>3</v>
      </c>
      <c r="S654" s="4">
        <f>Table3[[#This Row],[Harga]]*Table3[[#This Row],[Quantity]]</f>
        <v>150000</v>
      </c>
      <c r="T654">
        <v>0</v>
      </c>
      <c r="U654" s="4">
        <f>Table3[[#This Row],[Discount]]*Table3[[#This Row],[Revenue]]</f>
        <v>0</v>
      </c>
      <c r="V654" s="4">
        <f>Table3[[#This Row],[Revenue]]-Table3[[#This Row],[Total Discount]]</f>
        <v>150000</v>
      </c>
      <c r="W654" s="6"/>
      <c r="X654" s="5"/>
    </row>
    <row r="655" spans="1:24" x14ac:dyDescent="0.35">
      <c r="A655">
        <v>654</v>
      </c>
      <c r="B655" t="s">
        <v>8684</v>
      </c>
      <c r="C655" s="8">
        <v>41730</v>
      </c>
      <c r="D655" s="6">
        <v>2014</v>
      </c>
      <c r="E655" s="8" t="s">
        <v>3529</v>
      </c>
      <c r="F655" s="7">
        <v>1</v>
      </c>
      <c r="G655" t="s">
        <v>3485</v>
      </c>
      <c r="H655" t="s">
        <v>3462</v>
      </c>
      <c r="I655" t="s">
        <v>3746</v>
      </c>
      <c r="J655" t="s">
        <v>3449</v>
      </c>
      <c r="K655" t="s">
        <v>3556</v>
      </c>
      <c r="L655">
        <v>94591</v>
      </c>
      <c r="M655" t="s">
        <v>1118</v>
      </c>
      <c r="N655" t="s">
        <v>13</v>
      </c>
      <c r="O655" t="s">
        <v>14</v>
      </c>
      <c r="P655" t="s">
        <v>1119</v>
      </c>
      <c r="Q655" s="4">
        <v>30000</v>
      </c>
      <c r="R655">
        <v>2</v>
      </c>
      <c r="S655" s="4">
        <f>Table3[[#This Row],[Harga]]*Table3[[#This Row],[Quantity]]</f>
        <v>60000</v>
      </c>
      <c r="T655">
        <v>0</v>
      </c>
      <c r="U655" s="4">
        <f>Table3[[#This Row],[Discount]]*Table3[[#This Row],[Revenue]]</f>
        <v>0</v>
      </c>
      <c r="V655" s="4">
        <f>Table3[[#This Row],[Revenue]]-Table3[[#This Row],[Total Discount]]</f>
        <v>60000</v>
      </c>
      <c r="W655" s="6"/>
      <c r="X655" s="5"/>
    </row>
    <row r="656" spans="1:24" x14ac:dyDescent="0.35">
      <c r="A656">
        <v>655</v>
      </c>
      <c r="B656" t="s">
        <v>8683</v>
      </c>
      <c r="C656" s="8">
        <v>42261</v>
      </c>
      <c r="D656" s="6">
        <v>2015</v>
      </c>
      <c r="E656" s="8" t="s">
        <v>3472</v>
      </c>
      <c r="F656" s="7">
        <v>14</v>
      </c>
      <c r="G656" t="s">
        <v>3452</v>
      </c>
      <c r="H656" t="s">
        <v>3451</v>
      </c>
      <c r="I656" t="s">
        <v>3596</v>
      </c>
      <c r="J656" t="s">
        <v>3449</v>
      </c>
      <c r="K656" t="s">
        <v>3600</v>
      </c>
      <c r="L656">
        <v>84604</v>
      </c>
      <c r="M656" t="s">
        <v>1120</v>
      </c>
      <c r="N656" t="s">
        <v>9</v>
      </c>
      <c r="O656" t="s">
        <v>17</v>
      </c>
      <c r="P656" t="s">
        <v>1121</v>
      </c>
      <c r="Q656" s="4">
        <v>913000</v>
      </c>
      <c r="R656">
        <v>5</v>
      </c>
      <c r="S656" s="4">
        <f>Table3[[#This Row],[Harga]]*Table3[[#This Row],[Quantity]]</f>
        <v>4565000</v>
      </c>
      <c r="T656">
        <v>0</v>
      </c>
      <c r="U656" s="4">
        <f>Table3[[#This Row],[Discount]]*Table3[[#This Row],[Revenue]]</f>
        <v>0</v>
      </c>
      <c r="V656" s="4">
        <f>Table3[[#This Row],[Revenue]]-Table3[[#This Row],[Total Discount]]</f>
        <v>4565000</v>
      </c>
      <c r="W656" s="6"/>
      <c r="X656" s="5"/>
    </row>
    <row r="657" spans="1:24" x14ac:dyDescent="0.35">
      <c r="A657">
        <v>656</v>
      </c>
      <c r="B657" t="s">
        <v>8682</v>
      </c>
      <c r="C657" s="8">
        <v>41855</v>
      </c>
      <c r="D657" s="6">
        <v>2014</v>
      </c>
      <c r="E657" s="8" t="s">
        <v>3481</v>
      </c>
      <c r="F657" s="7">
        <v>4</v>
      </c>
      <c r="G657" t="s">
        <v>3538</v>
      </c>
      <c r="H657" t="s">
        <v>3451</v>
      </c>
      <c r="I657" t="s">
        <v>5647</v>
      </c>
      <c r="J657" t="s">
        <v>3449</v>
      </c>
      <c r="K657" t="s">
        <v>3580</v>
      </c>
      <c r="L657">
        <v>84062</v>
      </c>
      <c r="M657" t="s">
        <v>1122</v>
      </c>
      <c r="N657" t="s">
        <v>13</v>
      </c>
      <c r="O657" t="s">
        <v>29</v>
      </c>
      <c r="P657" t="s">
        <v>1123</v>
      </c>
      <c r="Q657" s="4">
        <v>1090000</v>
      </c>
      <c r="R657">
        <v>3</v>
      </c>
      <c r="S657" s="4">
        <f>Table3[[#This Row],[Harga]]*Table3[[#This Row],[Quantity]]</f>
        <v>3270000</v>
      </c>
      <c r="T657">
        <v>0</v>
      </c>
      <c r="U657" s="4">
        <f>Table3[[#This Row],[Discount]]*Table3[[#This Row],[Revenue]]</f>
        <v>0</v>
      </c>
      <c r="V657" s="4">
        <f>Table3[[#This Row],[Revenue]]-Table3[[#This Row],[Total Discount]]</f>
        <v>3270000</v>
      </c>
      <c r="W657" s="6"/>
      <c r="X657" s="5"/>
    </row>
    <row r="658" spans="1:24" x14ac:dyDescent="0.35">
      <c r="A658">
        <v>657</v>
      </c>
      <c r="B658" t="s">
        <v>8681</v>
      </c>
      <c r="C658" s="8">
        <v>42616</v>
      </c>
      <c r="D658" s="6">
        <v>2016</v>
      </c>
      <c r="E658" s="8" t="s">
        <v>3472</v>
      </c>
      <c r="F658" s="7">
        <v>3</v>
      </c>
      <c r="G658" t="s">
        <v>3452</v>
      </c>
      <c r="H658" t="s">
        <v>3451</v>
      </c>
      <c r="I658" t="s">
        <v>5187</v>
      </c>
      <c r="J658" t="s">
        <v>3488</v>
      </c>
      <c r="K658" t="s">
        <v>3556</v>
      </c>
      <c r="L658">
        <v>60505</v>
      </c>
      <c r="M658" t="s">
        <v>616</v>
      </c>
      <c r="N658" t="s">
        <v>9</v>
      </c>
      <c r="O658" t="s">
        <v>20</v>
      </c>
      <c r="P658" t="s">
        <v>617</v>
      </c>
      <c r="Q658" s="4">
        <v>210000</v>
      </c>
      <c r="R658">
        <v>3</v>
      </c>
      <c r="S658" s="4">
        <f>Table3[[#This Row],[Harga]]*Table3[[#This Row],[Quantity]]</f>
        <v>630000</v>
      </c>
      <c r="T658">
        <v>0.6</v>
      </c>
      <c r="U658" s="4">
        <f>Table3[[#This Row],[Discount]]*Table3[[#This Row],[Revenue]]</f>
        <v>378000</v>
      </c>
      <c r="V658" s="4">
        <f>Table3[[#This Row],[Revenue]]-Table3[[#This Row],[Total Discount]]</f>
        <v>252000</v>
      </c>
      <c r="W658" s="6"/>
      <c r="X658" s="5"/>
    </row>
    <row r="659" spans="1:24" x14ac:dyDescent="0.35">
      <c r="A659">
        <v>658</v>
      </c>
      <c r="B659" t="s">
        <v>8680</v>
      </c>
      <c r="C659" s="8">
        <v>42405</v>
      </c>
      <c r="D659" s="6">
        <v>2016</v>
      </c>
      <c r="E659" s="8" t="s">
        <v>3458</v>
      </c>
      <c r="F659" s="7">
        <v>5</v>
      </c>
      <c r="G659" t="s">
        <v>3485</v>
      </c>
      <c r="H659" t="s">
        <v>3451</v>
      </c>
      <c r="I659" t="s">
        <v>4060</v>
      </c>
      <c r="J659" t="s">
        <v>3488</v>
      </c>
      <c r="K659" t="s">
        <v>3499</v>
      </c>
      <c r="L659">
        <v>30080</v>
      </c>
      <c r="M659" t="s">
        <v>1124</v>
      </c>
      <c r="N659" t="s">
        <v>13</v>
      </c>
      <c r="O659" t="s">
        <v>32</v>
      </c>
      <c r="P659" t="s">
        <v>1125</v>
      </c>
      <c r="Q659" s="4">
        <v>81000</v>
      </c>
      <c r="R659">
        <v>1</v>
      </c>
      <c r="S659" s="4">
        <f>Table3[[#This Row],[Harga]]*Table3[[#This Row],[Quantity]]</f>
        <v>81000</v>
      </c>
      <c r="T659">
        <v>0</v>
      </c>
      <c r="U659" s="4">
        <f>Table3[[#This Row],[Discount]]*Table3[[#This Row],[Revenue]]</f>
        <v>0</v>
      </c>
      <c r="V659" s="4">
        <f>Table3[[#This Row],[Revenue]]-Table3[[#This Row],[Total Discount]]</f>
        <v>81000</v>
      </c>
      <c r="W659" s="6"/>
      <c r="X659" s="5"/>
    </row>
    <row r="660" spans="1:24" x14ac:dyDescent="0.35">
      <c r="A660">
        <v>659</v>
      </c>
      <c r="B660" t="s">
        <v>8679</v>
      </c>
      <c r="C660" s="8">
        <v>42919</v>
      </c>
      <c r="D660" s="6">
        <v>2017</v>
      </c>
      <c r="E660" s="8" t="s">
        <v>3507</v>
      </c>
      <c r="F660" s="7">
        <v>3</v>
      </c>
      <c r="G660" t="s">
        <v>3452</v>
      </c>
      <c r="H660" t="s">
        <v>3451</v>
      </c>
      <c r="I660" t="s">
        <v>4926</v>
      </c>
      <c r="J660" t="s">
        <v>3466</v>
      </c>
      <c r="K660" t="s">
        <v>3628</v>
      </c>
      <c r="L660">
        <v>27217</v>
      </c>
      <c r="M660" t="s">
        <v>1126</v>
      </c>
      <c r="N660" t="s">
        <v>13</v>
      </c>
      <c r="O660" t="s">
        <v>37</v>
      </c>
      <c r="P660" t="s">
        <v>1127</v>
      </c>
      <c r="Q660" s="4">
        <v>10000</v>
      </c>
      <c r="R660">
        <v>3</v>
      </c>
      <c r="S660" s="4">
        <f>Table3[[#This Row],[Harga]]*Table3[[#This Row],[Quantity]]</f>
        <v>30000</v>
      </c>
      <c r="T660">
        <v>0.2</v>
      </c>
      <c r="U660" s="4">
        <f>Table3[[#This Row],[Discount]]*Table3[[#This Row],[Revenue]]</f>
        <v>6000</v>
      </c>
      <c r="V660" s="4">
        <f>Table3[[#This Row],[Revenue]]-Table3[[#This Row],[Total Discount]]</f>
        <v>24000</v>
      </c>
      <c r="W660" s="6"/>
      <c r="X660" s="5"/>
    </row>
    <row r="661" spans="1:24" x14ac:dyDescent="0.35">
      <c r="A661">
        <v>660</v>
      </c>
      <c r="B661" t="s">
        <v>8678</v>
      </c>
      <c r="C661" s="8">
        <v>43017</v>
      </c>
      <c r="D661" s="6">
        <v>2017</v>
      </c>
      <c r="E661" s="8" t="s">
        <v>3517</v>
      </c>
      <c r="F661" s="7">
        <v>9</v>
      </c>
      <c r="G661" t="s">
        <v>3457</v>
      </c>
      <c r="H661" t="s">
        <v>3462</v>
      </c>
      <c r="I661" t="s">
        <v>4557</v>
      </c>
      <c r="J661" t="s">
        <v>3466</v>
      </c>
      <c r="K661" t="s">
        <v>3523</v>
      </c>
      <c r="L661">
        <v>60505</v>
      </c>
      <c r="M661" t="s">
        <v>1128</v>
      </c>
      <c r="N661" t="s">
        <v>9</v>
      </c>
      <c r="O661" t="s">
        <v>17</v>
      </c>
      <c r="P661" t="s">
        <v>1129</v>
      </c>
      <c r="Q661" s="4">
        <v>653000</v>
      </c>
      <c r="R661">
        <v>5</v>
      </c>
      <c r="S661" s="4">
        <f>Table3[[#This Row],[Harga]]*Table3[[#This Row],[Quantity]]</f>
        <v>3265000</v>
      </c>
      <c r="T661">
        <v>0.5</v>
      </c>
      <c r="U661" s="4">
        <f>Table3[[#This Row],[Discount]]*Table3[[#This Row],[Revenue]]</f>
        <v>1632500</v>
      </c>
      <c r="V661" s="4">
        <f>Table3[[#This Row],[Revenue]]-Table3[[#This Row],[Total Discount]]</f>
        <v>1632500</v>
      </c>
      <c r="W661" s="6"/>
      <c r="X661" s="5"/>
    </row>
    <row r="662" spans="1:24" x14ac:dyDescent="0.35">
      <c r="A662">
        <v>661</v>
      </c>
      <c r="B662" t="s">
        <v>8677</v>
      </c>
      <c r="C662" s="8">
        <v>42698</v>
      </c>
      <c r="D662" s="6">
        <v>2016</v>
      </c>
      <c r="E662" s="8" t="s">
        <v>3468</v>
      </c>
      <c r="F662" s="7">
        <v>24</v>
      </c>
      <c r="G662" t="s">
        <v>3538</v>
      </c>
      <c r="H662" t="s">
        <v>3451</v>
      </c>
      <c r="I662" t="s">
        <v>4857</v>
      </c>
      <c r="J662" t="s">
        <v>3449</v>
      </c>
      <c r="K662" t="s">
        <v>3641</v>
      </c>
      <c r="L662">
        <v>10035</v>
      </c>
      <c r="M662" t="s">
        <v>1130</v>
      </c>
      <c r="N662" t="s">
        <v>13</v>
      </c>
      <c r="O662" t="s">
        <v>26</v>
      </c>
      <c r="P662" t="s">
        <v>1131</v>
      </c>
      <c r="Q662" s="4">
        <v>18000</v>
      </c>
      <c r="R662">
        <v>4</v>
      </c>
      <c r="S662" s="4">
        <f>Table3[[#This Row],[Harga]]*Table3[[#This Row],[Quantity]]</f>
        <v>72000</v>
      </c>
      <c r="T662">
        <v>0.2</v>
      </c>
      <c r="U662" s="4">
        <f>Table3[[#This Row],[Discount]]*Table3[[#This Row],[Revenue]]</f>
        <v>14400</v>
      </c>
      <c r="V662" s="4">
        <f>Table3[[#This Row],[Revenue]]-Table3[[#This Row],[Total Discount]]</f>
        <v>57600</v>
      </c>
      <c r="W662" s="6"/>
      <c r="X662" s="5"/>
    </row>
    <row r="663" spans="1:24" x14ac:dyDescent="0.35">
      <c r="A663">
        <v>662</v>
      </c>
      <c r="B663" t="s">
        <v>8676</v>
      </c>
      <c r="C663" s="8">
        <v>42675</v>
      </c>
      <c r="D663" s="6">
        <v>2016</v>
      </c>
      <c r="E663" s="8" t="s">
        <v>3468</v>
      </c>
      <c r="F663" s="7">
        <v>1</v>
      </c>
      <c r="G663" t="s">
        <v>3452</v>
      </c>
      <c r="H663" t="s">
        <v>3451</v>
      </c>
      <c r="I663" t="s">
        <v>3710</v>
      </c>
      <c r="J663" t="s">
        <v>3488</v>
      </c>
      <c r="K663" t="s">
        <v>3600</v>
      </c>
      <c r="L663">
        <v>24153</v>
      </c>
      <c r="M663" t="s">
        <v>1132</v>
      </c>
      <c r="N663" t="s">
        <v>51</v>
      </c>
      <c r="O663" t="s">
        <v>52</v>
      </c>
      <c r="P663" t="s">
        <v>1133</v>
      </c>
      <c r="Q663" s="4">
        <v>22000</v>
      </c>
      <c r="R663">
        <v>2</v>
      </c>
      <c r="S663" s="4">
        <f>Table3[[#This Row],[Harga]]*Table3[[#This Row],[Quantity]]</f>
        <v>44000</v>
      </c>
      <c r="T663">
        <v>0</v>
      </c>
      <c r="U663" s="4">
        <f>Table3[[#This Row],[Discount]]*Table3[[#This Row],[Revenue]]</f>
        <v>0</v>
      </c>
      <c r="V663" s="4">
        <f>Table3[[#This Row],[Revenue]]-Table3[[#This Row],[Total Discount]]</f>
        <v>44000</v>
      </c>
      <c r="W663" s="6"/>
      <c r="X663" s="5"/>
    </row>
    <row r="664" spans="1:24" x14ac:dyDescent="0.35">
      <c r="A664">
        <v>663</v>
      </c>
      <c r="B664" t="s">
        <v>8675</v>
      </c>
      <c r="C664" s="8">
        <v>42479</v>
      </c>
      <c r="D664" s="6">
        <v>2016</v>
      </c>
      <c r="E664" s="8" t="s">
        <v>3529</v>
      </c>
      <c r="F664" s="7">
        <v>19</v>
      </c>
      <c r="G664" t="s">
        <v>3457</v>
      </c>
      <c r="H664" t="s">
        <v>3451</v>
      </c>
      <c r="I664" t="s">
        <v>6049</v>
      </c>
      <c r="J664" t="s">
        <v>3488</v>
      </c>
      <c r="K664" t="s">
        <v>3909</v>
      </c>
      <c r="L664">
        <v>43229</v>
      </c>
      <c r="M664" t="s">
        <v>1134</v>
      </c>
      <c r="N664" t="s">
        <v>9</v>
      </c>
      <c r="O664" t="s">
        <v>17</v>
      </c>
      <c r="P664" t="s">
        <v>1135</v>
      </c>
      <c r="Q664" s="4">
        <v>206000</v>
      </c>
      <c r="R664">
        <v>2</v>
      </c>
      <c r="S664" s="4">
        <f>Table3[[#This Row],[Harga]]*Table3[[#This Row],[Quantity]]</f>
        <v>412000</v>
      </c>
      <c r="T664">
        <v>0.4</v>
      </c>
      <c r="U664" s="4">
        <f>Table3[[#This Row],[Discount]]*Table3[[#This Row],[Revenue]]</f>
        <v>164800</v>
      </c>
      <c r="V664" s="4">
        <f>Table3[[#This Row],[Revenue]]-Table3[[#This Row],[Total Discount]]</f>
        <v>247200</v>
      </c>
      <c r="W664" s="6"/>
      <c r="X664" s="5"/>
    </row>
    <row r="665" spans="1:24" x14ac:dyDescent="0.35">
      <c r="A665">
        <v>664</v>
      </c>
      <c r="B665" t="s">
        <v>8674</v>
      </c>
      <c r="C665" s="8">
        <v>41735</v>
      </c>
      <c r="D665" s="6">
        <v>2014</v>
      </c>
      <c r="E665" s="8" t="s">
        <v>3529</v>
      </c>
      <c r="F665" s="7">
        <v>6</v>
      </c>
      <c r="G665" t="s">
        <v>3457</v>
      </c>
      <c r="H665" t="s">
        <v>3451</v>
      </c>
      <c r="I665" t="s">
        <v>5343</v>
      </c>
      <c r="J665" t="s">
        <v>3488</v>
      </c>
      <c r="K665" t="s">
        <v>3605</v>
      </c>
      <c r="L665">
        <v>19143</v>
      </c>
      <c r="M665" t="s">
        <v>527</v>
      </c>
      <c r="N665" t="s">
        <v>13</v>
      </c>
      <c r="O665" t="s">
        <v>366</v>
      </c>
      <c r="P665" t="s">
        <v>528</v>
      </c>
      <c r="Q665" s="4">
        <v>52000</v>
      </c>
      <c r="R665">
        <v>1</v>
      </c>
      <c r="S665" s="4">
        <f>Table3[[#This Row],[Harga]]*Table3[[#This Row],[Quantity]]</f>
        <v>52000</v>
      </c>
      <c r="T665">
        <v>0.2</v>
      </c>
      <c r="U665" s="4">
        <f>Table3[[#This Row],[Discount]]*Table3[[#This Row],[Revenue]]</f>
        <v>10400</v>
      </c>
      <c r="V665" s="4">
        <f>Table3[[#This Row],[Revenue]]-Table3[[#This Row],[Total Discount]]</f>
        <v>41600</v>
      </c>
      <c r="W665" s="6"/>
      <c r="X665" s="5"/>
    </row>
    <row r="666" spans="1:24" x14ac:dyDescent="0.35">
      <c r="A666">
        <v>665</v>
      </c>
      <c r="B666" t="s">
        <v>8673</v>
      </c>
      <c r="C666" s="8">
        <v>42615</v>
      </c>
      <c r="D666" s="6">
        <v>2016</v>
      </c>
      <c r="E666" s="8" t="s">
        <v>3472</v>
      </c>
      <c r="F666" s="7">
        <v>2</v>
      </c>
      <c r="G666" t="s">
        <v>3457</v>
      </c>
      <c r="H666" t="s">
        <v>3451</v>
      </c>
      <c r="I666" t="s">
        <v>5144</v>
      </c>
      <c r="J666" t="s">
        <v>3449</v>
      </c>
      <c r="K666" t="s">
        <v>3474</v>
      </c>
      <c r="L666">
        <v>10024</v>
      </c>
      <c r="M666" t="s">
        <v>1136</v>
      </c>
      <c r="N666" t="s">
        <v>13</v>
      </c>
      <c r="O666" t="s">
        <v>37</v>
      </c>
      <c r="P666" t="s">
        <v>1137</v>
      </c>
      <c r="Q666" s="4">
        <v>76000</v>
      </c>
      <c r="R666">
        <v>2</v>
      </c>
      <c r="S666" s="4">
        <f>Table3[[#This Row],[Harga]]*Table3[[#This Row],[Quantity]]</f>
        <v>152000</v>
      </c>
      <c r="T666">
        <v>0</v>
      </c>
      <c r="U666" s="4">
        <f>Table3[[#This Row],[Discount]]*Table3[[#This Row],[Revenue]]</f>
        <v>0</v>
      </c>
      <c r="V666" s="4">
        <f>Table3[[#This Row],[Revenue]]-Table3[[#This Row],[Total Discount]]</f>
        <v>152000</v>
      </c>
      <c r="W666" s="6"/>
      <c r="X666" s="5"/>
    </row>
    <row r="667" spans="1:24" x14ac:dyDescent="0.35">
      <c r="A667">
        <v>666</v>
      </c>
      <c r="B667" t="s">
        <v>8672</v>
      </c>
      <c r="C667" s="8">
        <v>42638</v>
      </c>
      <c r="D667" s="6">
        <v>2016</v>
      </c>
      <c r="E667" s="8" t="s">
        <v>3472</v>
      </c>
      <c r="F667" s="7">
        <v>25</v>
      </c>
      <c r="G667" t="s">
        <v>3457</v>
      </c>
      <c r="H667" t="s">
        <v>3501</v>
      </c>
      <c r="I667" t="s">
        <v>4248</v>
      </c>
      <c r="J667" t="s">
        <v>3449</v>
      </c>
      <c r="K667" t="s">
        <v>3470</v>
      </c>
      <c r="L667">
        <v>85023</v>
      </c>
      <c r="M667" t="s">
        <v>827</v>
      </c>
      <c r="N667" t="s">
        <v>9</v>
      </c>
      <c r="O667" t="s">
        <v>17</v>
      </c>
      <c r="P667" t="s">
        <v>828</v>
      </c>
      <c r="Q667" s="4">
        <v>394000</v>
      </c>
      <c r="R667">
        <v>3</v>
      </c>
      <c r="S667" s="4">
        <f>Table3[[#This Row],[Harga]]*Table3[[#This Row],[Quantity]]</f>
        <v>1182000</v>
      </c>
      <c r="T667">
        <v>0.5</v>
      </c>
      <c r="U667" s="4">
        <f>Table3[[#This Row],[Discount]]*Table3[[#This Row],[Revenue]]</f>
        <v>591000</v>
      </c>
      <c r="V667" s="4">
        <f>Table3[[#This Row],[Revenue]]-Table3[[#This Row],[Total Discount]]</f>
        <v>591000</v>
      </c>
      <c r="W667" s="6"/>
      <c r="X667" s="5"/>
    </row>
    <row r="668" spans="1:24" x14ac:dyDescent="0.35">
      <c r="A668">
        <v>667</v>
      </c>
      <c r="B668" t="s">
        <v>8671</v>
      </c>
      <c r="C668" s="8">
        <v>43043</v>
      </c>
      <c r="D668" s="6">
        <v>2017</v>
      </c>
      <c r="E668" s="8" t="s">
        <v>3468</v>
      </c>
      <c r="F668" s="7">
        <v>4</v>
      </c>
      <c r="G668" t="s">
        <v>3457</v>
      </c>
      <c r="H668" t="s">
        <v>3451</v>
      </c>
      <c r="I668" t="s">
        <v>4352</v>
      </c>
      <c r="J668" t="s">
        <v>3488</v>
      </c>
      <c r="K668" t="s">
        <v>3641</v>
      </c>
      <c r="L668">
        <v>75051</v>
      </c>
      <c r="M668" t="s">
        <v>446</v>
      </c>
      <c r="N668" t="s">
        <v>13</v>
      </c>
      <c r="O668" t="s">
        <v>14</v>
      </c>
      <c r="P668" t="s">
        <v>447</v>
      </c>
      <c r="Q668" s="4">
        <v>30000</v>
      </c>
      <c r="R668">
        <v>2</v>
      </c>
      <c r="S668" s="4">
        <f>Table3[[#This Row],[Harga]]*Table3[[#This Row],[Quantity]]</f>
        <v>60000</v>
      </c>
      <c r="T668">
        <v>0.2</v>
      </c>
      <c r="U668" s="4">
        <f>Table3[[#This Row],[Discount]]*Table3[[#This Row],[Revenue]]</f>
        <v>12000</v>
      </c>
      <c r="V668" s="4">
        <f>Table3[[#This Row],[Revenue]]-Table3[[#This Row],[Total Discount]]</f>
        <v>48000</v>
      </c>
      <c r="W668" s="6"/>
      <c r="X668" s="5"/>
    </row>
    <row r="669" spans="1:24" x14ac:dyDescent="0.35">
      <c r="A669">
        <v>668</v>
      </c>
      <c r="B669" t="s">
        <v>8670</v>
      </c>
      <c r="C669" s="8">
        <v>42560</v>
      </c>
      <c r="D669" s="6">
        <v>2016</v>
      </c>
      <c r="E669" s="8" t="s">
        <v>3507</v>
      </c>
      <c r="F669" s="7">
        <v>9</v>
      </c>
      <c r="G669" t="s">
        <v>3452</v>
      </c>
      <c r="H669" t="s">
        <v>3451</v>
      </c>
      <c r="I669" t="s">
        <v>4125</v>
      </c>
      <c r="J669" t="s">
        <v>3466</v>
      </c>
      <c r="K669" t="s">
        <v>3556</v>
      </c>
      <c r="L669">
        <v>10035</v>
      </c>
      <c r="M669" t="s">
        <v>680</v>
      </c>
      <c r="N669" t="s">
        <v>9</v>
      </c>
      <c r="O669" t="s">
        <v>42</v>
      </c>
      <c r="P669" t="s">
        <v>681</v>
      </c>
      <c r="Q669" s="4">
        <v>545000</v>
      </c>
      <c r="R669">
        <v>2</v>
      </c>
      <c r="S669" s="4">
        <f>Table3[[#This Row],[Harga]]*Table3[[#This Row],[Quantity]]</f>
        <v>1090000</v>
      </c>
      <c r="T669">
        <v>0.1</v>
      </c>
      <c r="U669" s="4">
        <f>Table3[[#This Row],[Discount]]*Table3[[#This Row],[Revenue]]</f>
        <v>109000</v>
      </c>
      <c r="V669" s="4">
        <f>Table3[[#This Row],[Revenue]]-Table3[[#This Row],[Total Discount]]</f>
        <v>981000</v>
      </c>
      <c r="W669" s="6"/>
      <c r="X669" s="5"/>
    </row>
    <row r="670" spans="1:24" x14ac:dyDescent="0.35">
      <c r="A670">
        <v>669</v>
      </c>
      <c r="B670" t="s">
        <v>8669</v>
      </c>
      <c r="C670" s="8">
        <v>41820</v>
      </c>
      <c r="D670" s="6">
        <v>2014</v>
      </c>
      <c r="E670" s="8" t="s">
        <v>3497</v>
      </c>
      <c r="F670" s="7">
        <v>30</v>
      </c>
      <c r="G670" t="s">
        <v>3452</v>
      </c>
      <c r="H670" t="s">
        <v>3451</v>
      </c>
      <c r="I670" t="s">
        <v>5117</v>
      </c>
      <c r="J670" t="s">
        <v>3449</v>
      </c>
      <c r="K670" t="s">
        <v>3704</v>
      </c>
      <c r="L670">
        <v>10024</v>
      </c>
      <c r="M670" t="s">
        <v>1138</v>
      </c>
      <c r="N670" t="s">
        <v>13</v>
      </c>
      <c r="O670" t="s">
        <v>26</v>
      </c>
      <c r="P670" t="s">
        <v>1139</v>
      </c>
      <c r="Q670" s="4">
        <v>335000</v>
      </c>
      <c r="R670">
        <v>7</v>
      </c>
      <c r="S670" s="4">
        <f>Table3[[#This Row],[Harga]]*Table3[[#This Row],[Quantity]]</f>
        <v>2345000</v>
      </c>
      <c r="T670">
        <v>0.2</v>
      </c>
      <c r="U670" s="4">
        <f>Table3[[#This Row],[Discount]]*Table3[[#This Row],[Revenue]]</f>
        <v>469000</v>
      </c>
      <c r="V670" s="4">
        <f>Table3[[#This Row],[Revenue]]-Table3[[#This Row],[Total Discount]]</f>
        <v>1876000</v>
      </c>
      <c r="W670" s="6"/>
      <c r="X670" s="5"/>
    </row>
    <row r="671" spans="1:24" x14ac:dyDescent="0.35">
      <c r="A671">
        <v>670</v>
      </c>
      <c r="B671" t="s">
        <v>8668</v>
      </c>
      <c r="C671" s="8">
        <v>42763</v>
      </c>
      <c r="D671" s="6">
        <v>2017</v>
      </c>
      <c r="E671" s="8" t="s">
        <v>3463</v>
      </c>
      <c r="F671" s="7">
        <v>28</v>
      </c>
      <c r="G671" t="s">
        <v>3457</v>
      </c>
      <c r="H671" t="s">
        <v>3462</v>
      </c>
      <c r="I671" t="s">
        <v>7133</v>
      </c>
      <c r="J671" t="s">
        <v>3488</v>
      </c>
      <c r="K671" t="s">
        <v>3470</v>
      </c>
      <c r="L671">
        <v>92627</v>
      </c>
      <c r="M671" t="s">
        <v>1140</v>
      </c>
      <c r="N671" t="s">
        <v>51</v>
      </c>
      <c r="O671" t="s">
        <v>64</v>
      </c>
      <c r="P671" t="s">
        <v>1141</v>
      </c>
      <c r="Q671" s="4">
        <v>240000</v>
      </c>
      <c r="R671">
        <v>3</v>
      </c>
      <c r="S671" s="4">
        <f>Table3[[#This Row],[Harga]]*Table3[[#This Row],[Quantity]]</f>
        <v>720000</v>
      </c>
      <c r="T671">
        <v>0</v>
      </c>
      <c r="U671" s="4">
        <f>Table3[[#This Row],[Discount]]*Table3[[#This Row],[Revenue]]</f>
        <v>0</v>
      </c>
      <c r="V671" s="4">
        <f>Table3[[#This Row],[Revenue]]-Table3[[#This Row],[Total Discount]]</f>
        <v>720000</v>
      </c>
      <c r="W671" s="6"/>
      <c r="X671" s="5"/>
    </row>
    <row r="672" spans="1:24" x14ac:dyDescent="0.35">
      <c r="A672">
        <v>671</v>
      </c>
      <c r="B672" t="s">
        <v>8667</v>
      </c>
      <c r="C672" s="8">
        <v>42268</v>
      </c>
      <c r="D672" s="6">
        <v>2015</v>
      </c>
      <c r="E672" s="8" t="s">
        <v>3472</v>
      </c>
      <c r="F672" s="7">
        <v>21</v>
      </c>
      <c r="G672" t="s">
        <v>3538</v>
      </c>
      <c r="H672" t="s">
        <v>3451</v>
      </c>
      <c r="I672" t="s">
        <v>3899</v>
      </c>
      <c r="J672" t="s">
        <v>3466</v>
      </c>
      <c r="K672" t="s">
        <v>3695</v>
      </c>
      <c r="L672">
        <v>77041</v>
      </c>
      <c r="M672" t="s">
        <v>1142</v>
      </c>
      <c r="N672" t="s">
        <v>51</v>
      </c>
      <c r="O672" t="s">
        <v>52</v>
      </c>
      <c r="P672" t="s">
        <v>1143</v>
      </c>
      <c r="Q672" s="4">
        <v>947000</v>
      </c>
      <c r="R672">
        <v>7</v>
      </c>
      <c r="S672" s="4">
        <f>Table3[[#This Row],[Harga]]*Table3[[#This Row],[Quantity]]</f>
        <v>6629000</v>
      </c>
      <c r="T672">
        <v>0.2</v>
      </c>
      <c r="U672" s="4">
        <f>Table3[[#This Row],[Discount]]*Table3[[#This Row],[Revenue]]</f>
        <v>1325800</v>
      </c>
      <c r="V672" s="4">
        <f>Table3[[#This Row],[Revenue]]-Table3[[#This Row],[Total Discount]]</f>
        <v>5303200</v>
      </c>
      <c r="W672" s="6"/>
      <c r="X672" s="5"/>
    </row>
    <row r="673" spans="1:24" x14ac:dyDescent="0.35">
      <c r="A673">
        <v>672</v>
      </c>
      <c r="B673" t="s">
        <v>8666</v>
      </c>
      <c r="C673" s="8">
        <v>42273</v>
      </c>
      <c r="D673" s="6">
        <v>2015</v>
      </c>
      <c r="E673" s="8" t="s">
        <v>3472</v>
      </c>
      <c r="F673" s="7">
        <v>26</v>
      </c>
      <c r="G673" t="s">
        <v>3496</v>
      </c>
      <c r="H673" t="s">
        <v>3462</v>
      </c>
      <c r="I673" t="s">
        <v>4387</v>
      </c>
      <c r="J673" t="s">
        <v>3466</v>
      </c>
      <c r="K673" t="s">
        <v>3455</v>
      </c>
      <c r="L673">
        <v>85204</v>
      </c>
      <c r="M673" t="s">
        <v>1144</v>
      </c>
      <c r="N673" t="s">
        <v>13</v>
      </c>
      <c r="O673" t="s">
        <v>23</v>
      </c>
      <c r="P673" t="s">
        <v>1145</v>
      </c>
      <c r="Q673" s="4">
        <v>87000</v>
      </c>
      <c r="R673">
        <v>4</v>
      </c>
      <c r="S673" s="4">
        <f>Table3[[#This Row],[Harga]]*Table3[[#This Row],[Quantity]]</f>
        <v>348000</v>
      </c>
      <c r="T673">
        <v>0.2</v>
      </c>
      <c r="U673" s="4">
        <f>Table3[[#This Row],[Discount]]*Table3[[#This Row],[Revenue]]</f>
        <v>69600</v>
      </c>
      <c r="V673" s="4">
        <f>Table3[[#This Row],[Revenue]]-Table3[[#This Row],[Total Discount]]</f>
        <v>278400</v>
      </c>
      <c r="W673" s="6"/>
      <c r="X673" s="5"/>
    </row>
    <row r="674" spans="1:24" x14ac:dyDescent="0.35">
      <c r="A674">
        <v>673</v>
      </c>
      <c r="B674" t="s">
        <v>8665</v>
      </c>
      <c r="C674" s="8">
        <v>42308</v>
      </c>
      <c r="D674" s="6">
        <v>2015</v>
      </c>
      <c r="E674" s="8" t="s">
        <v>3517</v>
      </c>
      <c r="F674" s="7">
        <v>31</v>
      </c>
      <c r="G674" t="s">
        <v>3452</v>
      </c>
      <c r="H674" t="s">
        <v>3451</v>
      </c>
      <c r="I674" t="s">
        <v>3916</v>
      </c>
      <c r="J674" t="s">
        <v>3466</v>
      </c>
      <c r="K674" t="s">
        <v>3487</v>
      </c>
      <c r="L674">
        <v>93905</v>
      </c>
      <c r="M674" t="s">
        <v>1146</v>
      </c>
      <c r="N674" t="s">
        <v>13</v>
      </c>
      <c r="O674" t="s">
        <v>26</v>
      </c>
      <c r="P674" t="s">
        <v>1147</v>
      </c>
      <c r="Q674" s="4">
        <v>10000</v>
      </c>
      <c r="R674">
        <v>2</v>
      </c>
      <c r="S674" s="4">
        <f>Table3[[#This Row],[Harga]]*Table3[[#This Row],[Quantity]]</f>
        <v>20000</v>
      </c>
      <c r="T674">
        <v>0.2</v>
      </c>
      <c r="U674" s="4">
        <f>Table3[[#This Row],[Discount]]*Table3[[#This Row],[Revenue]]</f>
        <v>4000</v>
      </c>
      <c r="V674" s="4">
        <f>Table3[[#This Row],[Revenue]]-Table3[[#This Row],[Total Discount]]</f>
        <v>16000</v>
      </c>
      <c r="W674" s="6"/>
      <c r="X674" s="5"/>
    </row>
    <row r="675" spans="1:24" x14ac:dyDescent="0.35">
      <c r="A675">
        <v>674</v>
      </c>
      <c r="B675" t="s">
        <v>8664</v>
      </c>
      <c r="C675" s="8">
        <v>43065</v>
      </c>
      <c r="D675" s="6">
        <v>2017</v>
      </c>
      <c r="E675" s="8" t="s">
        <v>3468</v>
      </c>
      <c r="F675" s="7">
        <v>26</v>
      </c>
      <c r="G675" t="s">
        <v>3485</v>
      </c>
      <c r="H675" t="s">
        <v>3451</v>
      </c>
      <c r="I675" t="s">
        <v>5037</v>
      </c>
      <c r="J675" t="s">
        <v>3449</v>
      </c>
      <c r="K675" t="s">
        <v>3666</v>
      </c>
      <c r="L675">
        <v>43229</v>
      </c>
      <c r="M675" t="s">
        <v>1110</v>
      </c>
      <c r="N675" t="s">
        <v>51</v>
      </c>
      <c r="O675" t="s">
        <v>52</v>
      </c>
      <c r="P675" t="s">
        <v>1111</v>
      </c>
      <c r="Q675" s="4">
        <v>184000</v>
      </c>
      <c r="R675">
        <v>8</v>
      </c>
      <c r="S675" s="4">
        <f>Table3[[#This Row],[Harga]]*Table3[[#This Row],[Quantity]]</f>
        <v>1472000</v>
      </c>
      <c r="T675">
        <v>0.4</v>
      </c>
      <c r="U675" s="4">
        <f>Table3[[#This Row],[Discount]]*Table3[[#This Row],[Revenue]]</f>
        <v>588800</v>
      </c>
      <c r="V675" s="4">
        <f>Table3[[#This Row],[Revenue]]-Table3[[#This Row],[Total Discount]]</f>
        <v>883200</v>
      </c>
      <c r="W675" s="6"/>
      <c r="X675" s="5"/>
    </row>
    <row r="676" spans="1:24" x14ac:dyDescent="0.35">
      <c r="A676">
        <v>675</v>
      </c>
      <c r="B676" t="s">
        <v>8663</v>
      </c>
      <c r="C676" s="8">
        <v>41992</v>
      </c>
      <c r="D676" s="6">
        <v>2014</v>
      </c>
      <c r="E676" s="8" t="s">
        <v>3490</v>
      </c>
      <c r="F676" s="7">
        <v>19</v>
      </c>
      <c r="G676" t="s">
        <v>3496</v>
      </c>
      <c r="H676" t="s">
        <v>3451</v>
      </c>
      <c r="I676" t="s">
        <v>6824</v>
      </c>
      <c r="J676" t="s">
        <v>3449</v>
      </c>
      <c r="K676" t="s">
        <v>3556</v>
      </c>
      <c r="L676">
        <v>35630</v>
      </c>
      <c r="M676" t="s">
        <v>1148</v>
      </c>
      <c r="N676" t="s">
        <v>13</v>
      </c>
      <c r="O676" t="s">
        <v>26</v>
      </c>
      <c r="P676" t="s">
        <v>1149</v>
      </c>
      <c r="Q676" s="4">
        <v>153000</v>
      </c>
      <c r="R676">
        <v>6</v>
      </c>
      <c r="S676" s="4">
        <f>Table3[[#This Row],[Harga]]*Table3[[#This Row],[Quantity]]</f>
        <v>918000</v>
      </c>
      <c r="T676">
        <v>0</v>
      </c>
      <c r="U676" s="4">
        <f>Table3[[#This Row],[Discount]]*Table3[[#This Row],[Revenue]]</f>
        <v>0</v>
      </c>
      <c r="V676" s="4">
        <f>Table3[[#This Row],[Revenue]]-Table3[[#This Row],[Total Discount]]</f>
        <v>918000</v>
      </c>
      <c r="W676" s="6"/>
      <c r="X676" s="5"/>
    </row>
    <row r="677" spans="1:24" x14ac:dyDescent="0.35">
      <c r="A677">
        <v>676</v>
      </c>
      <c r="B677" t="s">
        <v>8662</v>
      </c>
      <c r="C677" s="8">
        <v>42730</v>
      </c>
      <c r="D677" s="6">
        <v>2016</v>
      </c>
      <c r="E677" s="8" t="s">
        <v>3490</v>
      </c>
      <c r="F677" s="7">
        <v>26</v>
      </c>
      <c r="G677" t="s">
        <v>3485</v>
      </c>
      <c r="H677" t="s">
        <v>3451</v>
      </c>
      <c r="I677" t="s">
        <v>4471</v>
      </c>
      <c r="J677" t="s">
        <v>3449</v>
      </c>
      <c r="K677" t="s">
        <v>3568</v>
      </c>
      <c r="L677">
        <v>98105</v>
      </c>
      <c r="M677" t="s">
        <v>1150</v>
      </c>
      <c r="N677" t="s">
        <v>13</v>
      </c>
      <c r="O677" t="s">
        <v>23</v>
      </c>
      <c r="P677" t="s">
        <v>1151</v>
      </c>
      <c r="Q677" s="4">
        <v>34000</v>
      </c>
      <c r="R677">
        <v>5</v>
      </c>
      <c r="S677" s="4">
        <f>Table3[[#This Row],[Harga]]*Table3[[#This Row],[Quantity]]</f>
        <v>170000</v>
      </c>
      <c r="T677">
        <v>0</v>
      </c>
      <c r="U677" s="4">
        <f>Table3[[#This Row],[Discount]]*Table3[[#This Row],[Revenue]]</f>
        <v>0</v>
      </c>
      <c r="V677" s="4">
        <f>Table3[[#This Row],[Revenue]]-Table3[[#This Row],[Total Discount]]</f>
        <v>170000</v>
      </c>
      <c r="W677" s="6"/>
      <c r="X677" s="5"/>
    </row>
    <row r="678" spans="1:24" x14ac:dyDescent="0.35">
      <c r="A678">
        <v>677</v>
      </c>
      <c r="B678" t="s">
        <v>8661</v>
      </c>
      <c r="C678" s="8">
        <v>42906</v>
      </c>
      <c r="D678" s="6">
        <v>2017</v>
      </c>
      <c r="E678" s="8" t="s">
        <v>3497</v>
      </c>
      <c r="F678" s="7">
        <v>20</v>
      </c>
      <c r="G678" t="s">
        <v>3485</v>
      </c>
      <c r="H678" t="s">
        <v>3451</v>
      </c>
      <c r="I678" t="s">
        <v>4740</v>
      </c>
      <c r="J678" t="s">
        <v>3449</v>
      </c>
      <c r="K678" t="s">
        <v>3483</v>
      </c>
      <c r="L678">
        <v>44134</v>
      </c>
      <c r="M678" t="s">
        <v>1152</v>
      </c>
      <c r="N678" t="s">
        <v>13</v>
      </c>
      <c r="O678" t="s">
        <v>23</v>
      </c>
      <c r="P678" t="s">
        <v>1153</v>
      </c>
      <c r="Q678" s="4">
        <v>32000</v>
      </c>
      <c r="R678">
        <v>6</v>
      </c>
      <c r="S678" s="4">
        <f>Table3[[#This Row],[Harga]]*Table3[[#This Row],[Quantity]]</f>
        <v>192000</v>
      </c>
      <c r="T678">
        <v>0.2</v>
      </c>
      <c r="U678" s="4">
        <f>Table3[[#This Row],[Discount]]*Table3[[#This Row],[Revenue]]</f>
        <v>38400</v>
      </c>
      <c r="V678" s="4">
        <f>Table3[[#This Row],[Revenue]]-Table3[[#This Row],[Total Discount]]</f>
        <v>153600</v>
      </c>
      <c r="W678" s="6"/>
      <c r="X678" s="5"/>
    </row>
    <row r="679" spans="1:24" x14ac:dyDescent="0.35">
      <c r="A679">
        <v>678</v>
      </c>
      <c r="B679" t="s">
        <v>8660</v>
      </c>
      <c r="C679" s="8">
        <v>42292</v>
      </c>
      <c r="D679" s="6">
        <v>2015</v>
      </c>
      <c r="E679" s="8" t="s">
        <v>3517</v>
      </c>
      <c r="F679" s="7">
        <v>15</v>
      </c>
      <c r="G679" t="s">
        <v>3457</v>
      </c>
      <c r="H679" t="s">
        <v>3462</v>
      </c>
      <c r="I679" t="s">
        <v>6534</v>
      </c>
      <c r="J679" t="s">
        <v>3449</v>
      </c>
      <c r="K679" t="s">
        <v>3682</v>
      </c>
      <c r="L679">
        <v>79109</v>
      </c>
      <c r="M679" t="s">
        <v>1154</v>
      </c>
      <c r="N679" t="s">
        <v>51</v>
      </c>
      <c r="O679" t="s">
        <v>64</v>
      </c>
      <c r="P679" t="s">
        <v>1155</v>
      </c>
      <c r="Q679" s="4">
        <v>264000</v>
      </c>
      <c r="R679">
        <v>3</v>
      </c>
      <c r="S679" s="4">
        <f>Table3[[#This Row],[Harga]]*Table3[[#This Row],[Quantity]]</f>
        <v>792000</v>
      </c>
      <c r="T679">
        <v>0.2</v>
      </c>
      <c r="U679" s="4">
        <f>Table3[[#This Row],[Discount]]*Table3[[#This Row],[Revenue]]</f>
        <v>158400</v>
      </c>
      <c r="V679" s="4">
        <f>Table3[[#This Row],[Revenue]]-Table3[[#This Row],[Total Discount]]</f>
        <v>633600</v>
      </c>
      <c r="W679" s="6"/>
      <c r="X679" s="5"/>
    </row>
    <row r="680" spans="1:24" x14ac:dyDescent="0.35">
      <c r="A680">
        <v>679</v>
      </c>
      <c r="B680" t="s">
        <v>8659</v>
      </c>
      <c r="C680" s="8">
        <v>42837</v>
      </c>
      <c r="D680" s="6">
        <v>2017</v>
      </c>
      <c r="E680" s="8" t="s">
        <v>3529</v>
      </c>
      <c r="F680" s="7">
        <v>12</v>
      </c>
      <c r="G680" t="s">
        <v>3485</v>
      </c>
      <c r="H680" t="s">
        <v>3462</v>
      </c>
      <c r="I680" t="s">
        <v>3863</v>
      </c>
      <c r="J680" t="s">
        <v>3449</v>
      </c>
      <c r="K680" t="s">
        <v>3682</v>
      </c>
      <c r="L680">
        <v>2908</v>
      </c>
      <c r="M680" t="s">
        <v>1156</v>
      </c>
      <c r="N680" t="s">
        <v>13</v>
      </c>
      <c r="O680" t="s">
        <v>26</v>
      </c>
      <c r="P680" t="s">
        <v>318</v>
      </c>
      <c r="Q680" s="4">
        <v>30000</v>
      </c>
      <c r="R680">
        <v>5</v>
      </c>
      <c r="S680" s="4">
        <f>Table3[[#This Row],[Harga]]*Table3[[#This Row],[Quantity]]</f>
        <v>150000</v>
      </c>
      <c r="T680">
        <v>0</v>
      </c>
      <c r="U680" s="4">
        <f>Table3[[#This Row],[Discount]]*Table3[[#This Row],[Revenue]]</f>
        <v>0</v>
      </c>
      <c r="V680" s="4">
        <f>Table3[[#This Row],[Revenue]]-Table3[[#This Row],[Total Discount]]</f>
        <v>150000</v>
      </c>
      <c r="W680" s="6"/>
      <c r="X680" s="5"/>
    </row>
    <row r="681" spans="1:24" x14ac:dyDescent="0.35">
      <c r="A681">
        <v>680</v>
      </c>
      <c r="B681" t="s">
        <v>8658</v>
      </c>
      <c r="C681" s="8">
        <v>43088</v>
      </c>
      <c r="D681" s="6">
        <v>2017</v>
      </c>
      <c r="E681" s="8" t="s">
        <v>3490</v>
      </c>
      <c r="F681" s="7">
        <v>19</v>
      </c>
      <c r="G681" t="s">
        <v>3538</v>
      </c>
      <c r="H681" t="s">
        <v>3451</v>
      </c>
      <c r="I681" t="s">
        <v>3587</v>
      </c>
      <c r="J681" t="s">
        <v>3449</v>
      </c>
      <c r="K681" t="s">
        <v>3556</v>
      </c>
      <c r="L681">
        <v>94110</v>
      </c>
      <c r="M681" t="s">
        <v>1157</v>
      </c>
      <c r="N681" t="s">
        <v>13</v>
      </c>
      <c r="O681" t="s">
        <v>26</v>
      </c>
      <c r="P681" t="s">
        <v>1158</v>
      </c>
      <c r="Q681" s="4">
        <v>37000</v>
      </c>
      <c r="R681">
        <v>2</v>
      </c>
      <c r="S681" s="4">
        <f>Table3[[#This Row],[Harga]]*Table3[[#This Row],[Quantity]]</f>
        <v>74000</v>
      </c>
      <c r="T681">
        <v>0.2</v>
      </c>
      <c r="U681" s="4">
        <f>Table3[[#This Row],[Discount]]*Table3[[#This Row],[Revenue]]</f>
        <v>14800</v>
      </c>
      <c r="V681" s="4">
        <f>Table3[[#This Row],[Revenue]]-Table3[[#This Row],[Total Discount]]</f>
        <v>59200</v>
      </c>
      <c r="W681" s="6"/>
      <c r="X681" s="5"/>
    </row>
    <row r="682" spans="1:24" x14ac:dyDescent="0.35">
      <c r="A682">
        <v>681</v>
      </c>
      <c r="B682" t="s">
        <v>8657</v>
      </c>
      <c r="C682" s="8">
        <v>42952</v>
      </c>
      <c r="D682" s="6">
        <v>2017</v>
      </c>
      <c r="E682" s="8" t="s">
        <v>3481</v>
      </c>
      <c r="F682" s="7">
        <v>5</v>
      </c>
      <c r="G682" t="s">
        <v>3485</v>
      </c>
      <c r="H682" t="s">
        <v>3462</v>
      </c>
      <c r="I682" t="s">
        <v>3859</v>
      </c>
      <c r="J682" t="s">
        <v>3466</v>
      </c>
      <c r="K682" t="s">
        <v>3580</v>
      </c>
      <c r="L682">
        <v>40475</v>
      </c>
      <c r="M682" t="s">
        <v>1159</v>
      </c>
      <c r="N682" t="s">
        <v>13</v>
      </c>
      <c r="O682" t="s">
        <v>23</v>
      </c>
      <c r="P682" t="s">
        <v>1160</v>
      </c>
      <c r="Q682" s="4">
        <v>14000</v>
      </c>
      <c r="R682">
        <v>2</v>
      </c>
      <c r="S682" s="4">
        <f>Table3[[#This Row],[Harga]]*Table3[[#This Row],[Quantity]]</f>
        <v>28000</v>
      </c>
      <c r="T682">
        <v>0</v>
      </c>
      <c r="U682" s="4">
        <f>Table3[[#This Row],[Discount]]*Table3[[#This Row],[Revenue]]</f>
        <v>0</v>
      </c>
      <c r="V682" s="4">
        <f>Table3[[#This Row],[Revenue]]-Table3[[#This Row],[Total Discount]]</f>
        <v>28000</v>
      </c>
      <c r="W682" s="6"/>
      <c r="X682" s="5"/>
    </row>
    <row r="683" spans="1:24" x14ac:dyDescent="0.35">
      <c r="A683">
        <v>682</v>
      </c>
      <c r="B683" t="s">
        <v>8656</v>
      </c>
      <c r="C683" s="8">
        <v>42278</v>
      </c>
      <c r="D683" s="6">
        <v>2015</v>
      </c>
      <c r="E683" s="8" t="s">
        <v>3517</v>
      </c>
      <c r="F683" s="7">
        <v>1</v>
      </c>
      <c r="G683" t="s">
        <v>3452</v>
      </c>
      <c r="H683" t="s">
        <v>3451</v>
      </c>
      <c r="I683" t="s">
        <v>5529</v>
      </c>
      <c r="J683" t="s">
        <v>3466</v>
      </c>
      <c r="K683" t="s">
        <v>3483</v>
      </c>
      <c r="L683">
        <v>80013</v>
      </c>
      <c r="M683" t="s">
        <v>525</v>
      </c>
      <c r="N683" t="s">
        <v>13</v>
      </c>
      <c r="O683" t="s">
        <v>32</v>
      </c>
      <c r="P683" t="s">
        <v>526</v>
      </c>
      <c r="Q683" s="4">
        <v>70000</v>
      </c>
      <c r="R683">
        <v>4</v>
      </c>
      <c r="S683" s="4">
        <f>Table3[[#This Row],[Harga]]*Table3[[#This Row],[Quantity]]</f>
        <v>280000</v>
      </c>
      <c r="T683">
        <v>0.2</v>
      </c>
      <c r="U683" s="4">
        <f>Table3[[#This Row],[Discount]]*Table3[[#This Row],[Revenue]]</f>
        <v>56000</v>
      </c>
      <c r="V683" s="4">
        <f>Table3[[#This Row],[Revenue]]-Table3[[#This Row],[Total Discount]]</f>
        <v>224000</v>
      </c>
      <c r="W683" s="6"/>
      <c r="X683" s="5"/>
    </row>
    <row r="684" spans="1:24" x14ac:dyDescent="0.35">
      <c r="A684">
        <v>683</v>
      </c>
      <c r="B684" t="s">
        <v>8655</v>
      </c>
      <c r="C684" s="8">
        <v>42513</v>
      </c>
      <c r="D684" s="6">
        <v>2016</v>
      </c>
      <c r="E684" s="8" t="s">
        <v>3453</v>
      </c>
      <c r="F684" s="7">
        <v>23</v>
      </c>
      <c r="G684" t="s">
        <v>3452</v>
      </c>
      <c r="H684" t="s">
        <v>3451</v>
      </c>
      <c r="I684" t="s">
        <v>3809</v>
      </c>
      <c r="J684" t="s">
        <v>3449</v>
      </c>
      <c r="K684" t="s">
        <v>3909</v>
      </c>
      <c r="L684">
        <v>60623</v>
      </c>
      <c r="M684" t="s">
        <v>1024</v>
      </c>
      <c r="N684" t="s">
        <v>51</v>
      </c>
      <c r="O684" t="s">
        <v>52</v>
      </c>
      <c r="P684" t="s">
        <v>1025</v>
      </c>
      <c r="Q684" s="4">
        <v>1100000</v>
      </c>
      <c r="R684">
        <v>9</v>
      </c>
      <c r="S684" s="4">
        <f>Table3[[#This Row],[Harga]]*Table3[[#This Row],[Quantity]]</f>
        <v>9900000</v>
      </c>
      <c r="T684">
        <v>0.2</v>
      </c>
      <c r="U684" s="4">
        <f>Table3[[#This Row],[Discount]]*Table3[[#This Row],[Revenue]]</f>
        <v>1980000</v>
      </c>
      <c r="V684" s="4">
        <f>Table3[[#This Row],[Revenue]]-Table3[[#This Row],[Total Discount]]</f>
        <v>7920000</v>
      </c>
      <c r="W684" s="6"/>
      <c r="X684" s="5"/>
    </row>
    <row r="685" spans="1:24" x14ac:dyDescent="0.35">
      <c r="A685">
        <v>684</v>
      </c>
      <c r="B685" t="s">
        <v>8654</v>
      </c>
      <c r="C685" s="8">
        <v>42899</v>
      </c>
      <c r="D685" s="6">
        <v>2017</v>
      </c>
      <c r="E685" s="8" t="s">
        <v>3497</v>
      </c>
      <c r="F685" s="7">
        <v>13</v>
      </c>
      <c r="G685" t="s">
        <v>3452</v>
      </c>
      <c r="H685" t="s">
        <v>3462</v>
      </c>
      <c r="I685" t="s">
        <v>5343</v>
      </c>
      <c r="J685" t="s">
        <v>3488</v>
      </c>
      <c r="K685" t="s">
        <v>3483</v>
      </c>
      <c r="L685">
        <v>60653</v>
      </c>
      <c r="M685" t="s">
        <v>1161</v>
      </c>
      <c r="N685" t="s">
        <v>13</v>
      </c>
      <c r="O685" t="s">
        <v>32</v>
      </c>
      <c r="P685" t="s">
        <v>1162</v>
      </c>
      <c r="Q685" s="4">
        <v>165000</v>
      </c>
      <c r="R685">
        <v>4</v>
      </c>
      <c r="S685" s="4">
        <f>Table3[[#This Row],[Harga]]*Table3[[#This Row],[Quantity]]</f>
        <v>660000</v>
      </c>
      <c r="T685">
        <v>0.2</v>
      </c>
      <c r="U685" s="4">
        <f>Table3[[#This Row],[Discount]]*Table3[[#This Row],[Revenue]]</f>
        <v>132000</v>
      </c>
      <c r="V685" s="4">
        <f>Table3[[#This Row],[Revenue]]-Table3[[#This Row],[Total Discount]]</f>
        <v>528000</v>
      </c>
      <c r="W685" s="6"/>
      <c r="X685" s="5"/>
    </row>
    <row r="686" spans="1:24" x14ac:dyDescent="0.35">
      <c r="A686">
        <v>685</v>
      </c>
      <c r="B686" t="s">
        <v>8653</v>
      </c>
      <c r="C686" s="8">
        <v>41752</v>
      </c>
      <c r="D686" s="6">
        <v>2014</v>
      </c>
      <c r="E686" s="8" t="s">
        <v>3529</v>
      </c>
      <c r="F686" s="7">
        <v>23</v>
      </c>
      <c r="G686" t="s">
        <v>3485</v>
      </c>
      <c r="H686" t="s">
        <v>3451</v>
      </c>
      <c r="I686" t="s">
        <v>6946</v>
      </c>
      <c r="J686" t="s">
        <v>3466</v>
      </c>
      <c r="K686" t="s">
        <v>3707</v>
      </c>
      <c r="L686">
        <v>19134</v>
      </c>
      <c r="M686" t="s">
        <v>1163</v>
      </c>
      <c r="N686" t="s">
        <v>13</v>
      </c>
      <c r="O686" t="s">
        <v>26</v>
      </c>
      <c r="P686" t="s">
        <v>1164</v>
      </c>
      <c r="Q686" s="4">
        <v>3000</v>
      </c>
      <c r="R686">
        <v>3</v>
      </c>
      <c r="S686" s="4">
        <f>Table3[[#This Row],[Harga]]*Table3[[#This Row],[Quantity]]</f>
        <v>9000</v>
      </c>
      <c r="T686">
        <v>0.7</v>
      </c>
      <c r="U686" s="4">
        <f>Table3[[#This Row],[Discount]]*Table3[[#This Row],[Revenue]]</f>
        <v>6300</v>
      </c>
      <c r="V686" s="4">
        <f>Table3[[#This Row],[Revenue]]-Table3[[#This Row],[Total Discount]]</f>
        <v>2700</v>
      </c>
      <c r="W686" s="6"/>
      <c r="X686" s="5"/>
    </row>
    <row r="687" spans="1:24" x14ac:dyDescent="0.35">
      <c r="A687">
        <v>686</v>
      </c>
      <c r="B687" t="s">
        <v>8652</v>
      </c>
      <c r="C687" s="8">
        <v>42125</v>
      </c>
      <c r="D687" s="6">
        <v>2015</v>
      </c>
      <c r="E687" s="8" t="s">
        <v>3453</v>
      </c>
      <c r="F687" s="7">
        <v>1</v>
      </c>
      <c r="G687" t="s">
        <v>3485</v>
      </c>
      <c r="H687" t="s">
        <v>3451</v>
      </c>
      <c r="I687" t="s">
        <v>3960</v>
      </c>
      <c r="J687" t="s">
        <v>3466</v>
      </c>
      <c r="K687" t="s">
        <v>3556</v>
      </c>
      <c r="L687">
        <v>90008</v>
      </c>
      <c r="M687" t="s">
        <v>1165</v>
      </c>
      <c r="N687" t="s">
        <v>51</v>
      </c>
      <c r="O687" t="s">
        <v>52</v>
      </c>
      <c r="P687" t="s">
        <v>1166</v>
      </c>
      <c r="Q687" s="4">
        <v>89000</v>
      </c>
      <c r="R687">
        <v>3</v>
      </c>
      <c r="S687" s="4">
        <f>Table3[[#This Row],[Harga]]*Table3[[#This Row],[Quantity]]</f>
        <v>267000</v>
      </c>
      <c r="T687">
        <v>0.2</v>
      </c>
      <c r="U687" s="4">
        <f>Table3[[#This Row],[Discount]]*Table3[[#This Row],[Revenue]]</f>
        <v>53400</v>
      </c>
      <c r="V687" s="4">
        <f>Table3[[#This Row],[Revenue]]-Table3[[#This Row],[Total Discount]]</f>
        <v>213600</v>
      </c>
      <c r="W687" s="6"/>
      <c r="X687" s="5"/>
    </row>
    <row r="688" spans="1:24" x14ac:dyDescent="0.35">
      <c r="A688">
        <v>687</v>
      </c>
      <c r="B688" t="s">
        <v>8651</v>
      </c>
      <c r="C688" s="8">
        <v>42204</v>
      </c>
      <c r="D688" s="6">
        <v>2015</v>
      </c>
      <c r="E688" s="8" t="s">
        <v>3507</v>
      </c>
      <c r="F688" s="7">
        <v>19</v>
      </c>
      <c r="G688" t="s">
        <v>3457</v>
      </c>
      <c r="H688" t="s">
        <v>3451</v>
      </c>
      <c r="I688" t="s">
        <v>8300</v>
      </c>
      <c r="J688" t="s">
        <v>3449</v>
      </c>
      <c r="K688" t="s">
        <v>3605</v>
      </c>
      <c r="L688">
        <v>85023</v>
      </c>
      <c r="M688" t="s">
        <v>1167</v>
      </c>
      <c r="N688" t="s">
        <v>13</v>
      </c>
      <c r="O688" t="s">
        <v>26</v>
      </c>
      <c r="P688" t="s">
        <v>1168</v>
      </c>
      <c r="Q688" s="4">
        <v>3000</v>
      </c>
      <c r="R688">
        <v>1</v>
      </c>
      <c r="S688" s="4">
        <f>Table3[[#This Row],[Harga]]*Table3[[#This Row],[Quantity]]</f>
        <v>3000</v>
      </c>
      <c r="T688">
        <v>0.7</v>
      </c>
      <c r="U688" s="4">
        <f>Table3[[#This Row],[Discount]]*Table3[[#This Row],[Revenue]]</f>
        <v>2100</v>
      </c>
      <c r="V688" s="4">
        <f>Table3[[#This Row],[Revenue]]-Table3[[#This Row],[Total Discount]]</f>
        <v>900</v>
      </c>
      <c r="W688" s="6"/>
      <c r="X688" s="5"/>
    </row>
    <row r="689" spans="1:24" x14ac:dyDescent="0.35">
      <c r="A689">
        <v>688</v>
      </c>
      <c r="B689" t="s">
        <v>8650</v>
      </c>
      <c r="C689" s="8">
        <v>42700</v>
      </c>
      <c r="D689" s="6">
        <v>2016</v>
      </c>
      <c r="E689" s="8" t="s">
        <v>3468</v>
      </c>
      <c r="F689" s="7">
        <v>26</v>
      </c>
      <c r="G689" t="s">
        <v>3485</v>
      </c>
      <c r="H689" t="s">
        <v>3462</v>
      </c>
      <c r="I689" t="s">
        <v>4759</v>
      </c>
      <c r="J689" t="s">
        <v>3466</v>
      </c>
      <c r="K689" t="s">
        <v>3483</v>
      </c>
      <c r="L689">
        <v>36608</v>
      </c>
      <c r="M689" t="s">
        <v>1169</v>
      </c>
      <c r="N689" t="s">
        <v>13</v>
      </c>
      <c r="O689" t="s">
        <v>23</v>
      </c>
      <c r="P689" t="s">
        <v>49</v>
      </c>
      <c r="Q689" s="4">
        <v>71000</v>
      </c>
      <c r="R689">
        <v>7</v>
      </c>
      <c r="S689" s="4">
        <f>Table3[[#This Row],[Harga]]*Table3[[#This Row],[Quantity]]</f>
        <v>497000</v>
      </c>
      <c r="T689">
        <v>0</v>
      </c>
      <c r="U689" s="4">
        <f>Table3[[#This Row],[Discount]]*Table3[[#This Row],[Revenue]]</f>
        <v>0</v>
      </c>
      <c r="V689" s="4">
        <f>Table3[[#This Row],[Revenue]]-Table3[[#This Row],[Total Discount]]</f>
        <v>497000</v>
      </c>
      <c r="W689" s="6"/>
      <c r="X689" s="5"/>
    </row>
    <row r="690" spans="1:24" x14ac:dyDescent="0.35">
      <c r="A690">
        <v>689</v>
      </c>
      <c r="B690" t="s">
        <v>8649</v>
      </c>
      <c r="C690" s="8">
        <v>42898</v>
      </c>
      <c r="D690" s="6">
        <v>2017</v>
      </c>
      <c r="E690" s="8" t="s">
        <v>3497</v>
      </c>
      <c r="F690" s="7">
        <v>12</v>
      </c>
      <c r="G690" t="s">
        <v>3452</v>
      </c>
      <c r="H690" t="s">
        <v>3501</v>
      </c>
      <c r="I690" t="s">
        <v>3823</v>
      </c>
      <c r="J690" t="s">
        <v>3488</v>
      </c>
      <c r="K690" t="s">
        <v>3448</v>
      </c>
      <c r="L690">
        <v>31907</v>
      </c>
      <c r="M690" t="s">
        <v>1170</v>
      </c>
      <c r="N690" t="s">
        <v>13</v>
      </c>
      <c r="O690" t="s">
        <v>26</v>
      </c>
      <c r="P690" t="s">
        <v>1171</v>
      </c>
      <c r="Q690" s="4">
        <v>92000</v>
      </c>
      <c r="R690">
        <v>3</v>
      </c>
      <c r="S690" s="4">
        <f>Table3[[#This Row],[Harga]]*Table3[[#This Row],[Quantity]]</f>
        <v>276000</v>
      </c>
      <c r="T690">
        <v>0</v>
      </c>
      <c r="U690" s="4">
        <f>Table3[[#This Row],[Discount]]*Table3[[#This Row],[Revenue]]</f>
        <v>0</v>
      </c>
      <c r="V690" s="4">
        <f>Table3[[#This Row],[Revenue]]-Table3[[#This Row],[Total Discount]]</f>
        <v>276000</v>
      </c>
      <c r="W690" s="6"/>
      <c r="X690" s="5"/>
    </row>
    <row r="691" spans="1:24" x14ac:dyDescent="0.35">
      <c r="A691">
        <v>690</v>
      </c>
      <c r="B691" t="s">
        <v>8648</v>
      </c>
      <c r="C691" s="8">
        <v>42233</v>
      </c>
      <c r="D691" s="6">
        <v>2015</v>
      </c>
      <c r="E691" s="8" t="s">
        <v>3481</v>
      </c>
      <c r="F691" s="7">
        <v>17</v>
      </c>
      <c r="G691" t="s">
        <v>3485</v>
      </c>
      <c r="H691" t="s">
        <v>3451</v>
      </c>
      <c r="I691" t="s">
        <v>5529</v>
      </c>
      <c r="J691" t="s">
        <v>3466</v>
      </c>
      <c r="K691" t="s">
        <v>3595</v>
      </c>
      <c r="L691">
        <v>2740</v>
      </c>
      <c r="M691" t="s">
        <v>333</v>
      </c>
      <c r="N691" t="s">
        <v>13</v>
      </c>
      <c r="O691" t="s">
        <v>26</v>
      </c>
      <c r="P691" t="s">
        <v>334</v>
      </c>
      <c r="Q691" s="4">
        <v>24000</v>
      </c>
      <c r="R691">
        <v>9</v>
      </c>
      <c r="S691" s="4">
        <f>Table3[[#This Row],[Harga]]*Table3[[#This Row],[Quantity]]</f>
        <v>216000</v>
      </c>
      <c r="T691">
        <v>0</v>
      </c>
      <c r="U691" s="4">
        <f>Table3[[#This Row],[Discount]]*Table3[[#This Row],[Revenue]]</f>
        <v>0</v>
      </c>
      <c r="V691" s="4">
        <f>Table3[[#This Row],[Revenue]]-Table3[[#This Row],[Total Discount]]</f>
        <v>216000</v>
      </c>
      <c r="W691" s="6"/>
      <c r="X691" s="5"/>
    </row>
    <row r="692" spans="1:24" x14ac:dyDescent="0.35">
      <c r="A692">
        <v>691</v>
      </c>
      <c r="B692" t="s">
        <v>8647</v>
      </c>
      <c r="C692" s="8">
        <v>42638</v>
      </c>
      <c r="D692" s="6">
        <v>2016</v>
      </c>
      <c r="E692" s="8" t="s">
        <v>3472</v>
      </c>
      <c r="F692" s="7">
        <v>25</v>
      </c>
      <c r="G692" t="s">
        <v>3485</v>
      </c>
      <c r="H692" t="s">
        <v>3451</v>
      </c>
      <c r="I692" t="s">
        <v>3526</v>
      </c>
      <c r="J692" t="s">
        <v>3466</v>
      </c>
      <c r="K692" t="s">
        <v>3655</v>
      </c>
      <c r="L692">
        <v>75061</v>
      </c>
      <c r="M692" t="s">
        <v>694</v>
      </c>
      <c r="N692" t="s">
        <v>13</v>
      </c>
      <c r="O692" t="s">
        <v>14</v>
      </c>
      <c r="P692" t="s">
        <v>695</v>
      </c>
      <c r="Q692" s="4">
        <v>10000</v>
      </c>
      <c r="R692">
        <v>4</v>
      </c>
      <c r="S692" s="4">
        <f>Table3[[#This Row],[Harga]]*Table3[[#This Row],[Quantity]]</f>
        <v>40000</v>
      </c>
      <c r="T692">
        <v>0.2</v>
      </c>
      <c r="U692" s="4">
        <f>Table3[[#This Row],[Discount]]*Table3[[#This Row],[Revenue]]</f>
        <v>8000</v>
      </c>
      <c r="V692" s="4">
        <f>Table3[[#This Row],[Revenue]]-Table3[[#This Row],[Total Discount]]</f>
        <v>32000</v>
      </c>
      <c r="W692" s="6"/>
      <c r="X692" s="5"/>
    </row>
    <row r="693" spans="1:24" x14ac:dyDescent="0.35">
      <c r="A693">
        <v>692</v>
      </c>
      <c r="B693" t="s">
        <v>8646</v>
      </c>
      <c r="C693" s="8">
        <v>41763</v>
      </c>
      <c r="D693" s="6">
        <v>2014</v>
      </c>
      <c r="E693" s="8" t="s">
        <v>3453</v>
      </c>
      <c r="F693" s="7">
        <v>4</v>
      </c>
      <c r="G693" t="s">
        <v>3538</v>
      </c>
      <c r="H693" t="s">
        <v>3462</v>
      </c>
      <c r="I693" t="s">
        <v>5331</v>
      </c>
      <c r="J693" t="s">
        <v>3449</v>
      </c>
      <c r="K693" t="s">
        <v>3505</v>
      </c>
      <c r="L693">
        <v>6457</v>
      </c>
      <c r="M693" t="s">
        <v>1172</v>
      </c>
      <c r="N693" t="s">
        <v>9</v>
      </c>
      <c r="O693" t="s">
        <v>20</v>
      </c>
      <c r="P693" t="s">
        <v>1173</v>
      </c>
      <c r="Q693" s="4">
        <v>28000</v>
      </c>
      <c r="R693">
        <v>2</v>
      </c>
      <c r="S693" s="4">
        <f>Table3[[#This Row],[Harga]]*Table3[[#This Row],[Quantity]]</f>
        <v>56000</v>
      </c>
      <c r="T693">
        <v>0</v>
      </c>
      <c r="U693" s="4">
        <f>Table3[[#This Row],[Discount]]*Table3[[#This Row],[Revenue]]</f>
        <v>0</v>
      </c>
      <c r="V693" s="4">
        <f>Table3[[#This Row],[Revenue]]-Table3[[#This Row],[Total Discount]]</f>
        <v>56000</v>
      </c>
      <c r="W693" s="6"/>
      <c r="X693" s="5"/>
    </row>
    <row r="694" spans="1:24" x14ac:dyDescent="0.35">
      <c r="A694">
        <v>693</v>
      </c>
      <c r="B694" t="s">
        <v>8645</v>
      </c>
      <c r="C694" s="8">
        <v>42339</v>
      </c>
      <c r="D694" s="6">
        <v>2015</v>
      </c>
      <c r="E694" s="8" t="s">
        <v>3490</v>
      </c>
      <c r="F694" s="7">
        <v>1</v>
      </c>
      <c r="G694" t="s">
        <v>3485</v>
      </c>
      <c r="H694" t="s">
        <v>3451</v>
      </c>
      <c r="I694" t="s">
        <v>4081</v>
      </c>
      <c r="J694" t="s">
        <v>3449</v>
      </c>
      <c r="K694" t="s">
        <v>3499</v>
      </c>
      <c r="L694">
        <v>98103</v>
      </c>
      <c r="M694" t="s">
        <v>1174</v>
      </c>
      <c r="N694" t="s">
        <v>13</v>
      </c>
      <c r="O694" t="s">
        <v>26</v>
      </c>
      <c r="P694" t="s">
        <v>1175</v>
      </c>
      <c r="Q694" s="4">
        <v>56000</v>
      </c>
      <c r="R694">
        <v>2</v>
      </c>
      <c r="S694" s="4">
        <f>Table3[[#This Row],[Harga]]*Table3[[#This Row],[Quantity]]</f>
        <v>112000</v>
      </c>
      <c r="T694">
        <v>0.2</v>
      </c>
      <c r="U694" s="4">
        <f>Table3[[#This Row],[Discount]]*Table3[[#This Row],[Revenue]]</f>
        <v>22400</v>
      </c>
      <c r="V694" s="4">
        <f>Table3[[#This Row],[Revenue]]-Table3[[#This Row],[Total Discount]]</f>
        <v>89600</v>
      </c>
      <c r="W694" s="6"/>
      <c r="X694" s="5"/>
    </row>
    <row r="695" spans="1:24" x14ac:dyDescent="0.35">
      <c r="A695">
        <v>694</v>
      </c>
      <c r="B695" t="s">
        <v>8644</v>
      </c>
      <c r="C695" s="8">
        <v>42440</v>
      </c>
      <c r="D695" s="6">
        <v>2016</v>
      </c>
      <c r="E695" s="8" t="s">
        <v>3511</v>
      </c>
      <c r="F695" s="7">
        <v>11</v>
      </c>
      <c r="G695" t="s">
        <v>3452</v>
      </c>
      <c r="H695" t="s">
        <v>3451</v>
      </c>
      <c r="I695" t="s">
        <v>4350</v>
      </c>
      <c r="J695" t="s">
        <v>3449</v>
      </c>
      <c r="K695" t="s">
        <v>3455</v>
      </c>
      <c r="L695">
        <v>8360</v>
      </c>
      <c r="M695" t="s">
        <v>660</v>
      </c>
      <c r="N695" t="s">
        <v>9</v>
      </c>
      <c r="O695" t="s">
        <v>17</v>
      </c>
      <c r="P695" t="s">
        <v>661</v>
      </c>
      <c r="Q695" s="4">
        <v>384000</v>
      </c>
      <c r="R695">
        <v>2</v>
      </c>
      <c r="S695" s="4">
        <f>Table3[[#This Row],[Harga]]*Table3[[#This Row],[Quantity]]</f>
        <v>768000</v>
      </c>
      <c r="T695">
        <v>0.3</v>
      </c>
      <c r="U695" s="4">
        <f>Table3[[#This Row],[Discount]]*Table3[[#This Row],[Revenue]]</f>
        <v>230400</v>
      </c>
      <c r="V695" s="4">
        <f>Table3[[#This Row],[Revenue]]-Table3[[#This Row],[Total Discount]]</f>
        <v>537600</v>
      </c>
      <c r="W695" s="6"/>
      <c r="X695" s="5"/>
    </row>
    <row r="696" spans="1:24" x14ac:dyDescent="0.35">
      <c r="A696">
        <v>695</v>
      </c>
      <c r="B696" t="s">
        <v>8643</v>
      </c>
      <c r="C696" s="8">
        <v>42608</v>
      </c>
      <c r="D696" s="6">
        <v>2016</v>
      </c>
      <c r="E696" s="8" t="s">
        <v>3481</v>
      </c>
      <c r="F696" s="7">
        <v>26</v>
      </c>
      <c r="G696" t="s">
        <v>3452</v>
      </c>
      <c r="H696" t="s">
        <v>3451</v>
      </c>
      <c r="I696" t="s">
        <v>5606</v>
      </c>
      <c r="J696" t="s">
        <v>3466</v>
      </c>
      <c r="K696" t="s">
        <v>3605</v>
      </c>
      <c r="L696">
        <v>77506</v>
      </c>
      <c r="M696" t="s">
        <v>1176</v>
      </c>
      <c r="N696" t="s">
        <v>51</v>
      </c>
      <c r="O696" t="s">
        <v>64</v>
      </c>
      <c r="P696" t="s">
        <v>1177</v>
      </c>
      <c r="Q696" s="4">
        <v>160000</v>
      </c>
      <c r="R696">
        <v>2</v>
      </c>
      <c r="S696" s="4">
        <f>Table3[[#This Row],[Harga]]*Table3[[#This Row],[Quantity]]</f>
        <v>320000</v>
      </c>
      <c r="T696">
        <v>0.2</v>
      </c>
      <c r="U696" s="4">
        <f>Table3[[#This Row],[Discount]]*Table3[[#This Row],[Revenue]]</f>
        <v>64000</v>
      </c>
      <c r="V696" s="4">
        <f>Table3[[#This Row],[Revenue]]-Table3[[#This Row],[Total Discount]]</f>
        <v>256000</v>
      </c>
      <c r="W696" s="6"/>
      <c r="X696" s="5"/>
    </row>
    <row r="697" spans="1:24" x14ac:dyDescent="0.35">
      <c r="A697">
        <v>696</v>
      </c>
      <c r="B697" t="s">
        <v>8642</v>
      </c>
      <c r="C697" s="8">
        <v>42720</v>
      </c>
      <c r="D697" s="6">
        <v>2016</v>
      </c>
      <c r="E697" s="8" t="s">
        <v>3490</v>
      </c>
      <c r="F697" s="7">
        <v>16</v>
      </c>
      <c r="G697" t="s">
        <v>3485</v>
      </c>
      <c r="H697" t="s">
        <v>3451</v>
      </c>
      <c r="I697" t="s">
        <v>3886</v>
      </c>
      <c r="J697" t="s">
        <v>3466</v>
      </c>
      <c r="K697" t="s">
        <v>3474</v>
      </c>
      <c r="L697">
        <v>10009</v>
      </c>
      <c r="M697" t="s">
        <v>911</v>
      </c>
      <c r="N697" t="s">
        <v>13</v>
      </c>
      <c r="O697" t="s">
        <v>73</v>
      </c>
      <c r="P697" t="s">
        <v>912</v>
      </c>
      <c r="Q697" s="4">
        <v>5000</v>
      </c>
      <c r="R697">
        <v>2</v>
      </c>
      <c r="S697" s="4">
        <f>Table3[[#This Row],[Harga]]*Table3[[#This Row],[Quantity]]</f>
        <v>10000</v>
      </c>
      <c r="T697">
        <v>0</v>
      </c>
      <c r="U697" s="4">
        <f>Table3[[#This Row],[Discount]]*Table3[[#This Row],[Revenue]]</f>
        <v>0</v>
      </c>
      <c r="V697" s="4">
        <f>Table3[[#This Row],[Revenue]]-Table3[[#This Row],[Total Discount]]</f>
        <v>10000</v>
      </c>
      <c r="W697" s="6"/>
      <c r="X697" s="5"/>
    </row>
    <row r="698" spans="1:24" x14ac:dyDescent="0.35">
      <c r="A698">
        <v>697</v>
      </c>
      <c r="B698" t="s">
        <v>8641</v>
      </c>
      <c r="C698" s="8">
        <v>41859</v>
      </c>
      <c r="D698" s="6">
        <v>2014</v>
      </c>
      <c r="E698" s="8" t="s">
        <v>3481</v>
      </c>
      <c r="F698" s="7">
        <v>8</v>
      </c>
      <c r="G698" t="s">
        <v>3452</v>
      </c>
      <c r="H698" t="s">
        <v>3451</v>
      </c>
      <c r="I698" t="s">
        <v>3914</v>
      </c>
      <c r="J698" t="s">
        <v>3449</v>
      </c>
      <c r="K698" t="s">
        <v>3492</v>
      </c>
      <c r="L698">
        <v>85301</v>
      </c>
      <c r="M698" t="s">
        <v>873</v>
      </c>
      <c r="N698" t="s">
        <v>9</v>
      </c>
      <c r="O698" t="s">
        <v>20</v>
      </c>
      <c r="P698" t="s">
        <v>874</v>
      </c>
      <c r="Q698" s="4">
        <v>152000</v>
      </c>
      <c r="R698">
        <v>4</v>
      </c>
      <c r="S698" s="4">
        <f>Table3[[#This Row],[Harga]]*Table3[[#This Row],[Quantity]]</f>
        <v>608000</v>
      </c>
      <c r="T698">
        <v>0.2</v>
      </c>
      <c r="U698" s="4">
        <f>Table3[[#This Row],[Discount]]*Table3[[#This Row],[Revenue]]</f>
        <v>121600</v>
      </c>
      <c r="V698" s="4">
        <f>Table3[[#This Row],[Revenue]]-Table3[[#This Row],[Total Discount]]</f>
        <v>486400</v>
      </c>
      <c r="W698" s="6"/>
      <c r="X698" s="5"/>
    </row>
    <row r="699" spans="1:24" x14ac:dyDescent="0.35">
      <c r="A699">
        <v>698</v>
      </c>
      <c r="B699" t="s">
        <v>8640</v>
      </c>
      <c r="C699" s="8">
        <v>42140</v>
      </c>
      <c r="D699" s="6">
        <v>2015</v>
      </c>
      <c r="E699" s="8" t="s">
        <v>3453</v>
      </c>
      <c r="F699" s="7">
        <v>16</v>
      </c>
      <c r="G699" t="s">
        <v>3485</v>
      </c>
      <c r="H699" t="s">
        <v>3451</v>
      </c>
      <c r="I699" t="s">
        <v>7012</v>
      </c>
      <c r="J699" t="s">
        <v>3488</v>
      </c>
      <c r="K699" t="s">
        <v>3448</v>
      </c>
      <c r="L699">
        <v>32216</v>
      </c>
      <c r="M699" t="s">
        <v>720</v>
      </c>
      <c r="N699" t="s">
        <v>51</v>
      </c>
      <c r="O699" t="s">
        <v>64</v>
      </c>
      <c r="P699" t="s">
        <v>721</v>
      </c>
      <c r="Q699" s="4">
        <v>240000</v>
      </c>
      <c r="R699">
        <v>4</v>
      </c>
      <c r="S699" s="4">
        <f>Table3[[#This Row],[Harga]]*Table3[[#This Row],[Quantity]]</f>
        <v>960000</v>
      </c>
      <c r="T699">
        <v>0.2</v>
      </c>
      <c r="U699" s="4">
        <f>Table3[[#This Row],[Discount]]*Table3[[#This Row],[Revenue]]</f>
        <v>192000</v>
      </c>
      <c r="V699" s="4">
        <f>Table3[[#This Row],[Revenue]]-Table3[[#This Row],[Total Discount]]</f>
        <v>768000</v>
      </c>
      <c r="W699" s="6"/>
      <c r="X699" s="5"/>
    </row>
    <row r="700" spans="1:24" x14ac:dyDescent="0.35">
      <c r="A700">
        <v>699</v>
      </c>
      <c r="B700" t="s">
        <v>8639</v>
      </c>
      <c r="C700" s="8">
        <v>43078</v>
      </c>
      <c r="D700" s="6">
        <v>2017</v>
      </c>
      <c r="E700" s="8" t="s">
        <v>3490</v>
      </c>
      <c r="F700" s="7">
        <v>9</v>
      </c>
      <c r="G700" t="s">
        <v>3457</v>
      </c>
      <c r="H700" t="s">
        <v>3451</v>
      </c>
      <c r="I700" t="s">
        <v>3916</v>
      </c>
      <c r="J700" t="s">
        <v>3466</v>
      </c>
      <c r="K700" t="s">
        <v>3448</v>
      </c>
      <c r="L700">
        <v>48234</v>
      </c>
      <c r="M700" t="s">
        <v>1178</v>
      </c>
      <c r="N700" t="s">
        <v>9</v>
      </c>
      <c r="O700" t="s">
        <v>42</v>
      </c>
      <c r="P700" t="s">
        <v>1179</v>
      </c>
      <c r="Q700" s="4">
        <v>873000</v>
      </c>
      <c r="R700">
        <v>3</v>
      </c>
      <c r="S700" s="4">
        <f>Table3[[#This Row],[Harga]]*Table3[[#This Row],[Quantity]]</f>
        <v>2619000</v>
      </c>
      <c r="T700">
        <v>0</v>
      </c>
      <c r="U700" s="4">
        <f>Table3[[#This Row],[Discount]]*Table3[[#This Row],[Revenue]]</f>
        <v>0</v>
      </c>
      <c r="V700" s="4">
        <f>Table3[[#This Row],[Revenue]]-Table3[[#This Row],[Total Discount]]</f>
        <v>2619000</v>
      </c>
      <c r="W700" s="6"/>
      <c r="X700" s="5"/>
    </row>
    <row r="701" spans="1:24" x14ac:dyDescent="0.35">
      <c r="A701">
        <v>700</v>
      </c>
      <c r="B701" t="s">
        <v>8638</v>
      </c>
      <c r="C701" s="8">
        <v>42271</v>
      </c>
      <c r="D701" s="6">
        <v>2015</v>
      </c>
      <c r="E701" s="8" t="s">
        <v>3472</v>
      </c>
      <c r="F701" s="7">
        <v>24</v>
      </c>
      <c r="G701" t="s">
        <v>3538</v>
      </c>
      <c r="H701" t="s">
        <v>3451</v>
      </c>
      <c r="I701" t="s">
        <v>4873</v>
      </c>
      <c r="J701" t="s">
        <v>3466</v>
      </c>
      <c r="K701" t="s">
        <v>3460</v>
      </c>
      <c r="L701">
        <v>19120</v>
      </c>
      <c r="M701" t="s">
        <v>1180</v>
      </c>
      <c r="N701" t="s">
        <v>13</v>
      </c>
      <c r="O701" t="s">
        <v>37</v>
      </c>
      <c r="P701" t="s">
        <v>1181</v>
      </c>
      <c r="Q701" s="4">
        <v>7000</v>
      </c>
      <c r="R701">
        <v>2</v>
      </c>
      <c r="S701" s="4">
        <f>Table3[[#This Row],[Harga]]*Table3[[#This Row],[Quantity]]</f>
        <v>14000</v>
      </c>
      <c r="T701">
        <v>0.2</v>
      </c>
      <c r="U701" s="4">
        <f>Table3[[#This Row],[Discount]]*Table3[[#This Row],[Revenue]]</f>
        <v>2800</v>
      </c>
      <c r="V701" s="4">
        <f>Table3[[#This Row],[Revenue]]-Table3[[#This Row],[Total Discount]]</f>
        <v>11200</v>
      </c>
      <c r="W701" s="6"/>
      <c r="X701" s="5"/>
    </row>
    <row r="702" spans="1:24" x14ac:dyDescent="0.35">
      <c r="A702">
        <v>701</v>
      </c>
      <c r="B702" t="s">
        <v>8637</v>
      </c>
      <c r="C702" s="8">
        <v>42927</v>
      </c>
      <c r="D702" s="6">
        <v>2017</v>
      </c>
      <c r="E702" s="8" t="s">
        <v>3507</v>
      </c>
      <c r="F702" s="7">
        <v>11</v>
      </c>
      <c r="G702" t="s">
        <v>3496</v>
      </c>
      <c r="H702" t="s">
        <v>3462</v>
      </c>
      <c r="I702" t="s">
        <v>3569</v>
      </c>
      <c r="J702" t="s">
        <v>3466</v>
      </c>
      <c r="K702" t="s">
        <v>3595</v>
      </c>
      <c r="L702">
        <v>90004</v>
      </c>
      <c r="M702" t="s">
        <v>754</v>
      </c>
      <c r="N702" t="s">
        <v>13</v>
      </c>
      <c r="O702" t="s">
        <v>14</v>
      </c>
      <c r="P702" t="s">
        <v>755</v>
      </c>
      <c r="Q702" s="4">
        <v>3000</v>
      </c>
      <c r="R702">
        <v>3</v>
      </c>
      <c r="S702" s="4">
        <f>Table3[[#This Row],[Harga]]*Table3[[#This Row],[Quantity]]</f>
        <v>9000</v>
      </c>
      <c r="T702">
        <v>0</v>
      </c>
      <c r="U702" s="4">
        <f>Table3[[#This Row],[Discount]]*Table3[[#This Row],[Revenue]]</f>
        <v>0</v>
      </c>
      <c r="V702" s="4">
        <f>Table3[[#This Row],[Revenue]]-Table3[[#This Row],[Total Discount]]</f>
        <v>9000</v>
      </c>
      <c r="W702" s="6"/>
      <c r="X702" s="5"/>
    </row>
    <row r="703" spans="1:24" x14ac:dyDescent="0.35">
      <c r="A703">
        <v>702</v>
      </c>
      <c r="B703" t="s">
        <v>8636</v>
      </c>
      <c r="C703" s="8">
        <v>42339</v>
      </c>
      <c r="D703" s="6">
        <v>2015</v>
      </c>
      <c r="E703" s="8" t="s">
        <v>3490</v>
      </c>
      <c r="F703" s="7">
        <v>1</v>
      </c>
      <c r="G703" t="s">
        <v>3538</v>
      </c>
      <c r="H703" t="s">
        <v>3451</v>
      </c>
      <c r="I703" t="s">
        <v>3848</v>
      </c>
      <c r="J703" t="s">
        <v>3449</v>
      </c>
      <c r="K703" t="s">
        <v>3548</v>
      </c>
      <c r="L703">
        <v>77036</v>
      </c>
      <c r="M703" t="s">
        <v>1182</v>
      </c>
      <c r="N703" t="s">
        <v>9</v>
      </c>
      <c r="O703" t="s">
        <v>20</v>
      </c>
      <c r="P703" t="s">
        <v>1183</v>
      </c>
      <c r="Q703" s="4">
        <v>7000</v>
      </c>
      <c r="R703">
        <v>4</v>
      </c>
      <c r="S703" s="4">
        <f>Table3[[#This Row],[Harga]]*Table3[[#This Row],[Quantity]]</f>
        <v>28000</v>
      </c>
      <c r="T703">
        <v>0.6</v>
      </c>
      <c r="U703" s="4">
        <f>Table3[[#This Row],[Discount]]*Table3[[#This Row],[Revenue]]</f>
        <v>16800</v>
      </c>
      <c r="V703" s="4">
        <f>Table3[[#This Row],[Revenue]]-Table3[[#This Row],[Total Discount]]</f>
        <v>11200</v>
      </c>
      <c r="W703" s="6"/>
      <c r="X703" s="5"/>
    </row>
    <row r="704" spans="1:24" x14ac:dyDescent="0.35">
      <c r="A704">
        <v>703</v>
      </c>
      <c r="B704" t="s">
        <v>8635</v>
      </c>
      <c r="C704" s="8">
        <v>42693</v>
      </c>
      <c r="D704" s="6">
        <v>2016</v>
      </c>
      <c r="E704" s="8" t="s">
        <v>3468</v>
      </c>
      <c r="F704" s="7">
        <v>19</v>
      </c>
      <c r="G704" t="s">
        <v>3485</v>
      </c>
      <c r="H704" t="s">
        <v>3451</v>
      </c>
      <c r="I704" t="s">
        <v>3614</v>
      </c>
      <c r="J704" t="s">
        <v>3488</v>
      </c>
      <c r="K704" t="s">
        <v>3477</v>
      </c>
      <c r="L704">
        <v>14304</v>
      </c>
      <c r="M704" t="s">
        <v>1184</v>
      </c>
      <c r="N704" t="s">
        <v>13</v>
      </c>
      <c r="O704" t="s">
        <v>37</v>
      </c>
      <c r="P704" t="s">
        <v>1185</v>
      </c>
      <c r="Q704" s="4">
        <v>18000</v>
      </c>
      <c r="R704">
        <v>6</v>
      </c>
      <c r="S704" s="4">
        <f>Table3[[#This Row],[Harga]]*Table3[[#This Row],[Quantity]]</f>
        <v>108000</v>
      </c>
      <c r="T704">
        <v>0</v>
      </c>
      <c r="U704" s="4">
        <f>Table3[[#This Row],[Discount]]*Table3[[#This Row],[Revenue]]</f>
        <v>0</v>
      </c>
      <c r="V704" s="4">
        <f>Table3[[#This Row],[Revenue]]-Table3[[#This Row],[Total Discount]]</f>
        <v>108000</v>
      </c>
      <c r="W704" s="6"/>
      <c r="X704" s="5"/>
    </row>
    <row r="705" spans="1:24" x14ac:dyDescent="0.35">
      <c r="A705">
        <v>704</v>
      </c>
      <c r="B705" t="s">
        <v>8634</v>
      </c>
      <c r="C705" s="8">
        <v>42813</v>
      </c>
      <c r="D705" s="6">
        <v>2017</v>
      </c>
      <c r="E705" s="8" t="s">
        <v>3511</v>
      </c>
      <c r="F705" s="7">
        <v>19</v>
      </c>
      <c r="G705" t="s">
        <v>3485</v>
      </c>
      <c r="H705" t="s">
        <v>3462</v>
      </c>
      <c r="I705" t="s">
        <v>3920</v>
      </c>
      <c r="J705" t="s">
        <v>3488</v>
      </c>
      <c r="K705" t="s">
        <v>3695</v>
      </c>
      <c r="L705">
        <v>10024</v>
      </c>
      <c r="M705" t="s">
        <v>1186</v>
      </c>
      <c r="N705" t="s">
        <v>13</v>
      </c>
      <c r="O705" t="s">
        <v>14</v>
      </c>
      <c r="P705" t="s">
        <v>1187</v>
      </c>
      <c r="Q705" s="4">
        <v>29000</v>
      </c>
      <c r="R705">
        <v>7</v>
      </c>
      <c r="S705" s="4">
        <f>Table3[[#This Row],[Harga]]*Table3[[#This Row],[Quantity]]</f>
        <v>203000</v>
      </c>
      <c r="T705">
        <v>0</v>
      </c>
      <c r="U705" s="4">
        <f>Table3[[#This Row],[Discount]]*Table3[[#This Row],[Revenue]]</f>
        <v>0</v>
      </c>
      <c r="V705" s="4">
        <f>Table3[[#This Row],[Revenue]]-Table3[[#This Row],[Total Discount]]</f>
        <v>203000</v>
      </c>
      <c r="W705" s="6"/>
      <c r="X705" s="5"/>
    </row>
    <row r="706" spans="1:24" x14ac:dyDescent="0.35">
      <c r="A706">
        <v>705</v>
      </c>
      <c r="B706" t="s">
        <v>8633</v>
      </c>
      <c r="C706" s="8">
        <v>42687</v>
      </c>
      <c r="D706" s="6">
        <v>2016</v>
      </c>
      <c r="E706" s="8" t="s">
        <v>3468</v>
      </c>
      <c r="F706" s="7">
        <v>13</v>
      </c>
      <c r="G706" t="s">
        <v>3538</v>
      </c>
      <c r="H706" t="s">
        <v>3451</v>
      </c>
      <c r="I706" t="s">
        <v>3825</v>
      </c>
      <c r="J706" t="s">
        <v>3449</v>
      </c>
      <c r="K706" t="s">
        <v>3513</v>
      </c>
      <c r="L706">
        <v>27360</v>
      </c>
      <c r="M706" t="s">
        <v>987</v>
      </c>
      <c r="N706" t="s">
        <v>13</v>
      </c>
      <c r="O706" t="s">
        <v>366</v>
      </c>
      <c r="P706" t="s">
        <v>988</v>
      </c>
      <c r="Q706" s="4">
        <v>28000</v>
      </c>
      <c r="R706">
        <v>7</v>
      </c>
      <c r="S706" s="4">
        <f>Table3[[#This Row],[Harga]]*Table3[[#This Row],[Quantity]]</f>
        <v>196000</v>
      </c>
      <c r="T706">
        <v>0.2</v>
      </c>
      <c r="U706" s="4">
        <f>Table3[[#This Row],[Discount]]*Table3[[#This Row],[Revenue]]</f>
        <v>39200</v>
      </c>
      <c r="V706" s="4">
        <f>Table3[[#This Row],[Revenue]]-Table3[[#This Row],[Total Discount]]</f>
        <v>156800</v>
      </c>
      <c r="W706" s="6"/>
      <c r="X706" s="5"/>
    </row>
    <row r="707" spans="1:24" x14ac:dyDescent="0.35">
      <c r="A707">
        <v>706</v>
      </c>
      <c r="B707" t="s">
        <v>8632</v>
      </c>
      <c r="C707" s="8">
        <v>43058</v>
      </c>
      <c r="D707" s="6">
        <v>2017</v>
      </c>
      <c r="E707" s="8" t="s">
        <v>3468</v>
      </c>
      <c r="F707" s="7">
        <v>19</v>
      </c>
      <c r="G707" t="s">
        <v>3485</v>
      </c>
      <c r="H707" t="s">
        <v>3532</v>
      </c>
      <c r="I707" t="s">
        <v>5169</v>
      </c>
      <c r="J707" t="s">
        <v>3449</v>
      </c>
      <c r="K707" t="s">
        <v>3492</v>
      </c>
      <c r="L707">
        <v>92683</v>
      </c>
      <c r="M707" t="s">
        <v>450</v>
      </c>
      <c r="N707" t="s">
        <v>51</v>
      </c>
      <c r="O707" t="s">
        <v>52</v>
      </c>
      <c r="P707" t="s">
        <v>451</v>
      </c>
      <c r="Q707" s="4">
        <v>8000</v>
      </c>
      <c r="R707">
        <v>4</v>
      </c>
      <c r="S707" s="4">
        <f>Table3[[#This Row],[Harga]]*Table3[[#This Row],[Quantity]]</f>
        <v>32000</v>
      </c>
      <c r="T707">
        <v>0.2</v>
      </c>
      <c r="U707" s="4">
        <f>Table3[[#This Row],[Discount]]*Table3[[#This Row],[Revenue]]</f>
        <v>6400</v>
      </c>
      <c r="V707" s="4">
        <f>Table3[[#This Row],[Revenue]]-Table3[[#This Row],[Total Discount]]</f>
        <v>25600</v>
      </c>
      <c r="W707" s="6"/>
      <c r="X707" s="5"/>
    </row>
    <row r="708" spans="1:24" x14ac:dyDescent="0.35">
      <c r="A708">
        <v>707</v>
      </c>
      <c r="B708" t="s">
        <v>8631</v>
      </c>
      <c r="C708" s="8">
        <v>42706</v>
      </c>
      <c r="D708" s="6">
        <v>2016</v>
      </c>
      <c r="E708" s="8" t="s">
        <v>3490</v>
      </c>
      <c r="F708" s="7">
        <v>2</v>
      </c>
      <c r="G708" t="s">
        <v>3452</v>
      </c>
      <c r="H708" t="s">
        <v>3462</v>
      </c>
      <c r="I708" t="s">
        <v>5382</v>
      </c>
      <c r="J708" t="s">
        <v>3449</v>
      </c>
      <c r="K708" t="s">
        <v>3605</v>
      </c>
      <c r="L708">
        <v>94122</v>
      </c>
      <c r="M708" t="s">
        <v>1188</v>
      </c>
      <c r="N708" t="s">
        <v>13</v>
      </c>
      <c r="O708" t="s">
        <v>23</v>
      </c>
      <c r="P708" t="s">
        <v>1189</v>
      </c>
      <c r="Q708" s="4">
        <v>26000</v>
      </c>
      <c r="R708">
        <v>4</v>
      </c>
      <c r="S708" s="4">
        <f>Table3[[#This Row],[Harga]]*Table3[[#This Row],[Quantity]]</f>
        <v>104000</v>
      </c>
      <c r="T708">
        <v>0</v>
      </c>
      <c r="U708" s="4">
        <f>Table3[[#This Row],[Discount]]*Table3[[#This Row],[Revenue]]</f>
        <v>0</v>
      </c>
      <c r="V708" s="4">
        <f>Table3[[#This Row],[Revenue]]-Table3[[#This Row],[Total Discount]]</f>
        <v>104000</v>
      </c>
      <c r="W708" s="6"/>
      <c r="X708" s="5"/>
    </row>
    <row r="709" spans="1:24" x14ac:dyDescent="0.35">
      <c r="A709">
        <v>708</v>
      </c>
      <c r="B709" t="s">
        <v>8630</v>
      </c>
      <c r="C709" s="8">
        <v>42972</v>
      </c>
      <c r="D709" s="6">
        <v>2017</v>
      </c>
      <c r="E709" s="8" t="s">
        <v>3481</v>
      </c>
      <c r="F709" s="7">
        <v>25</v>
      </c>
      <c r="G709" t="s">
        <v>3457</v>
      </c>
      <c r="H709" t="s">
        <v>3462</v>
      </c>
      <c r="I709" t="s">
        <v>4156</v>
      </c>
      <c r="J709" t="s">
        <v>3449</v>
      </c>
      <c r="K709" t="s">
        <v>3523</v>
      </c>
      <c r="L709">
        <v>38301</v>
      </c>
      <c r="M709" t="s">
        <v>511</v>
      </c>
      <c r="N709" t="s">
        <v>13</v>
      </c>
      <c r="O709" t="s">
        <v>37</v>
      </c>
      <c r="P709" t="s">
        <v>512</v>
      </c>
      <c r="Q709" s="4">
        <v>20000</v>
      </c>
      <c r="R709">
        <v>2</v>
      </c>
      <c r="S709" s="4">
        <f>Table3[[#This Row],[Harga]]*Table3[[#This Row],[Quantity]]</f>
        <v>40000</v>
      </c>
      <c r="T709">
        <v>0.2</v>
      </c>
      <c r="U709" s="4">
        <f>Table3[[#This Row],[Discount]]*Table3[[#This Row],[Revenue]]</f>
        <v>8000</v>
      </c>
      <c r="V709" s="4">
        <f>Table3[[#This Row],[Revenue]]-Table3[[#This Row],[Total Discount]]</f>
        <v>32000</v>
      </c>
      <c r="W709" s="6"/>
      <c r="X709" s="5"/>
    </row>
    <row r="710" spans="1:24" x14ac:dyDescent="0.35">
      <c r="A710">
        <v>709</v>
      </c>
      <c r="B710" t="s">
        <v>8629</v>
      </c>
      <c r="C710" s="8">
        <v>42657</v>
      </c>
      <c r="D710" s="6">
        <v>2016</v>
      </c>
      <c r="E710" s="8" t="s">
        <v>3517</v>
      </c>
      <c r="F710" s="7">
        <v>14</v>
      </c>
      <c r="G710" t="s">
        <v>3485</v>
      </c>
      <c r="H710" t="s">
        <v>3451</v>
      </c>
      <c r="I710" t="s">
        <v>3540</v>
      </c>
      <c r="J710" t="s">
        <v>3466</v>
      </c>
      <c r="K710" t="s">
        <v>3605</v>
      </c>
      <c r="L710">
        <v>98115</v>
      </c>
      <c r="M710" t="s">
        <v>1190</v>
      </c>
      <c r="N710" t="s">
        <v>51</v>
      </c>
      <c r="O710" t="s">
        <v>64</v>
      </c>
      <c r="P710" t="s">
        <v>1191</v>
      </c>
      <c r="Q710" s="4">
        <v>177000</v>
      </c>
      <c r="R710">
        <v>3</v>
      </c>
      <c r="S710" s="4">
        <f>Table3[[#This Row],[Harga]]*Table3[[#This Row],[Quantity]]</f>
        <v>531000</v>
      </c>
      <c r="T710">
        <v>0</v>
      </c>
      <c r="U710" s="4">
        <f>Table3[[#This Row],[Discount]]*Table3[[#This Row],[Revenue]]</f>
        <v>0</v>
      </c>
      <c r="V710" s="4">
        <f>Table3[[#This Row],[Revenue]]-Table3[[#This Row],[Total Discount]]</f>
        <v>531000</v>
      </c>
      <c r="W710" s="6"/>
      <c r="X710" s="5"/>
    </row>
    <row r="711" spans="1:24" x14ac:dyDescent="0.35">
      <c r="A711">
        <v>710</v>
      </c>
      <c r="B711" t="s">
        <v>8628</v>
      </c>
      <c r="C711" s="8">
        <v>41970</v>
      </c>
      <c r="D711" s="6">
        <v>2014</v>
      </c>
      <c r="E711" s="8" t="s">
        <v>3468</v>
      </c>
      <c r="F711" s="7">
        <v>27</v>
      </c>
      <c r="G711" t="s">
        <v>3496</v>
      </c>
      <c r="H711" t="s">
        <v>3451</v>
      </c>
      <c r="I711" t="s">
        <v>3821</v>
      </c>
      <c r="J711" t="s">
        <v>3449</v>
      </c>
      <c r="K711" t="s">
        <v>3548</v>
      </c>
      <c r="L711">
        <v>10035</v>
      </c>
      <c r="M711" t="s">
        <v>1192</v>
      </c>
      <c r="N711" t="s">
        <v>13</v>
      </c>
      <c r="O711" t="s">
        <v>73</v>
      </c>
      <c r="P711" t="s">
        <v>476</v>
      </c>
      <c r="Q711" s="4">
        <v>4000</v>
      </c>
      <c r="R711">
        <v>2</v>
      </c>
      <c r="S711" s="4">
        <f>Table3[[#This Row],[Harga]]*Table3[[#This Row],[Quantity]]</f>
        <v>8000</v>
      </c>
      <c r="T711">
        <v>0</v>
      </c>
      <c r="U711" s="4">
        <f>Table3[[#This Row],[Discount]]*Table3[[#This Row],[Revenue]]</f>
        <v>0</v>
      </c>
      <c r="V711" s="4">
        <f>Table3[[#This Row],[Revenue]]-Table3[[#This Row],[Total Discount]]</f>
        <v>8000</v>
      </c>
      <c r="W711" s="6"/>
      <c r="X711" s="5"/>
    </row>
    <row r="712" spans="1:24" x14ac:dyDescent="0.35">
      <c r="A712">
        <v>711</v>
      </c>
      <c r="B712" t="s">
        <v>8627</v>
      </c>
      <c r="C712" s="8">
        <v>42311</v>
      </c>
      <c r="D712" s="6">
        <v>2015</v>
      </c>
      <c r="E712" s="8" t="s">
        <v>3468</v>
      </c>
      <c r="F712" s="7">
        <v>3</v>
      </c>
      <c r="G712" t="s">
        <v>3452</v>
      </c>
      <c r="H712" t="s">
        <v>3451</v>
      </c>
      <c r="I712" t="s">
        <v>3510</v>
      </c>
      <c r="J712" t="s">
        <v>3488</v>
      </c>
      <c r="K712" t="s">
        <v>3470</v>
      </c>
      <c r="L712">
        <v>90008</v>
      </c>
      <c r="M712" t="s">
        <v>1193</v>
      </c>
      <c r="N712" t="s">
        <v>51</v>
      </c>
      <c r="O712" t="s">
        <v>52</v>
      </c>
      <c r="P712" t="s">
        <v>1194</v>
      </c>
      <c r="Q712" s="4">
        <v>1213000</v>
      </c>
      <c r="R712">
        <v>7</v>
      </c>
      <c r="S712" s="4">
        <f>Table3[[#This Row],[Harga]]*Table3[[#This Row],[Quantity]]</f>
        <v>8491000</v>
      </c>
      <c r="T712">
        <v>0.2</v>
      </c>
      <c r="U712" s="4">
        <f>Table3[[#This Row],[Discount]]*Table3[[#This Row],[Revenue]]</f>
        <v>1698200</v>
      </c>
      <c r="V712" s="4">
        <f>Table3[[#This Row],[Revenue]]-Table3[[#This Row],[Total Discount]]</f>
        <v>6792800</v>
      </c>
      <c r="W712" s="6"/>
      <c r="X712" s="5"/>
    </row>
    <row r="713" spans="1:24" x14ac:dyDescent="0.35">
      <c r="A713">
        <v>712</v>
      </c>
      <c r="B713" t="s">
        <v>8626</v>
      </c>
      <c r="C713" s="8">
        <v>41972</v>
      </c>
      <c r="D713" s="6">
        <v>2014</v>
      </c>
      <c r="E713" s="8" t="s">
        <v>3468</v>
      </c>
      <c r="F713" s="7">
        <v>29</v>
      </c>
      <c r="G713" t="s">
        <v>3457</v>
      </c>
      <c r="H713" t="s">
        <v>3462</v>
      </c>
      <c r="I713" t="s">
        <v>5056</v>
      </c>
      <c r="J713" t="s">
        <v>3449</v>
      </c>
      <c r="K713" t="s">
        <v>3465</v>
      </c>
      <c r="L713">
        <v>19143</v>
      </c>
      <c r="M713" t="s">
        <v>1195</v>
      </c>
      <c r="N713" t="s">
        <v>13</v>
      </c>
      <c r="O713" t="s">
        <v>14</v>
      </c>
      <c r="P713" t="s">
        <v>1196</v>
      </c>
      <c r="Q713" s="4">
        <v>6000</v>
      </c>
      <c r="R713">
        <v>2</v>
      </c>
      <c r="S713" s="4">
        <f>Table3[[#This Row],[Harga]]*Table3[[#This Row],[Quantity]]</f>
        <v>12000</v>
      </c>
      <c r="T713">
        <v>0.2</v>
      </c>
      <c r="U713" s="4">
        <f>Table3[[#This Row],[Discount]]*Table3[[#This Row],[Revenue]]</f>
        <v>2400</v>
      </c>
      <c r="V713" s="4">
        <f>Table3[[#This Row],[Revenue]]-Table3[[#This Row],[Total Discount]]</f>
        <v>9600</v>
      </c>
      <c r="W713" s="6"/>
      <c r="X713" s="5"/>
    </row>
    <row r="714" spans="1:24" x14ac:dyDescent="0.35">
      <c r="A714">
        <v>713</v>
      </c>
      <c r="B714" t="s">
        <v>8625</v>
      </c>
      <c r="C714" s="8">
        <v>42855</v>
      </c>
      <c r="D714" s="6">
        <v>2017</v>
      </c>
      <c r="E714" s="8" t="s">
        <v>3529</v>
      </c>
      <c r="F714" s="7">
        <v>30</v>
      </c>
      <c r="G714" t="s">
        <v>3452</v>
      </c>
      <c r="H714" t="s">
        <v>3451</v>
      </c>
      <c r="I714" t="s">
        <v>5828</v>
      </c>
      <c r="J714" t="s">
        <v>3466</v>
      </c>
      <c r="K714" t="s">
        <v>3714</v>
      </c>
      <c r="L714">
        <v>10024</v>
      </c>
      <c r="M714" t="s">
        <v>54</v>
      </c>
      <c r="N714" t="s">
        <v>13</v>
      </c>
      <c r="O714" t="s">
        <v>55</v>
      </c>
      <c r="P714" t="s">
        <v>56</v>
      </c>
      <c r="Q714" s="4">
        <v>114000</v>
      </c>
      <c r="R714">
        <v>4</v>
      </c>
      <c r="S714" s="4">
        <f>Table3[[#This Row],[Harga]]*Table3[[#This Row],[Quantity]]</f>
        <v>456000</v>
      </c>
      <c r="T714">
        <v>0</v>
      </c>
      <c r="U714" s="4">
        <f>Table3[[#This Row],[Discount]]*Table3[[#This Row],[Revenue]]</f>
        <v>0</v>
      </c>
      <c r="V714" s="4">
        <f>Table3[[#This Row],[Revenue]]-Table3[[#This Row],[Total Discount]]</f>
        <v>456000</v>
      </c>
      <c r="W714" s="6"/>
      <c r="X714" s="5"/>
    </row>
    <row r="715" spans="1:24" x14ac:dyDescent="0.35">
      <c r="A715">
        <v>714</v>
      </c>
      <c r="B715" t="s">
        <v>8624</v>
      </c>
      <c r="C715" s="8">
        <v>43063</v>
      </c>
      <c r="D715" s="6">
        <v>2017</v>
      </c>
      <c r="E715" s="8" t="s">
        <v>3468</v>
      </c>
      <c r="F715" s="7">
        <v>24</v>
      </c>
      <c r="G715" t="s">
        <v>3452</v>
      </c>
      <c r="H715" t="s">
        <v>3451</v>
      </c>
      <c r="I715" t="s">
        <v>6081</v>
      </c>
      <c r="J715" t="s">
        <v>3466</v>
      </c>
      <c r="K715" t="s">
        <v>3655</v>
      </c>
      <c r="L715">
        <v>10035</v>
      </c>
      <c r="M715" t="s">
        <v>1197</v>
      </c>
      <c r="N715" t="s">
        <v>13</v>
      </c>
      <c r="O715" t="s">
        <v>23</v>
      </c>
      <c r="P715" t="s">
        <v>1198</v>
      </c>
      <c r="Q715" s="4">
        <v>6000</v>
      </c>
      <c r="R715">
        <v>1</v>
      </c>
      <c r="S715" s="4">
        <f>Table3[[#This Row],[Harga]]*Table3[[#This Row],[Quantity]]</f>
        <v>6000</v>
      </c>
      <c r="T715">
        <v>0</v>
      </c>
      <c r="U715" s="4">
        <f>Table3[[#This Row],[Discount]]*Table3[[#This Row],[Revenue]]</f>
        <v>0</v>
      </c>
      <c r="V715" s="4">
        <f>Table3[[#This Row],[Revenue]]-Table3[[#This Row],[Total Discount]]</f>
        <v>6000</v>
      </c>
      <c r="W715" s="6"/>
      <c r="X715" s="5"/>
    </row>
    <row r="716" spans="1:24" x14ac:dyDescent="0.35">
      <c r="A716">
        <v>715</v>
      </c>
      <c r="B716" t="s">
        <v>8623</v>
      </c>
      <c r="C716" s="8">
        <v>43038</v>
      </c>
      <c r="D716" s="6">
        <v>2017</v>
      </c>
      <c r="E716" s="8" t="s">
        <v>3517</v>
      </c>
      <c r="F716" s="7">
        <v>30</v>
      </c>
      <c r="G716" t="s">
        <v>3452</v>
      </c>
      <c r="H716" t="s">
        <v>3451</v>
      </c>
      <c r="I716" t="s">
        <v>4528</v>
      </c>
      <c r="J716" t="s">
        <v>3466</v>
      </c>
      <c r="K716" t="s">
        <v>3909</v>
      </c>
      <c r="L716">
        <v>98661</v>
      </c>
      <c r="M716" t="s">
        <v>1199</v>
      </c>
      <c r="N716" t="s">
        <v>9</v>
      </c>
      <c r="O716" t="s">
        <v>20</v>
      </c>
      <c r="P716" t="s">
        <v>1200</v>
      </c>
      <c r="Q716" s="4">
        <v>10000</v>
      </c>
      <c r="R716">
        <v>2</v>
      </c>
      <c r="S716" s="4">
        <f>Table3[[#This Row],[Harga]]*Table3[[#This Row],[Quantity]]</f>
        <v>20000</v>
      </c>
      <c r="T716">
        <v>0</v>
      </c>
      <c r="U716" s="4">
        <f>Table3[[#This Row],[Discount]]*Table3[[#This Row],[Revenue]]</f>
        <v>0</v>
      </c>
      <c r="V716" s="4">
        <f>Table3[[#This Row],[Revenue]]-Table3[[#This Row],[Total Discount]]</f>
        <v>20000</v>
      </c>
      <c r="W716" s="6"/>
      <c r="X716" s="5"/>
    </row>
    <row r="717" spans="1:24" x14ac:dyDescent="0.35">
      <c r="A717">
        <v>716</v>
      </c>
      <c r="B717" t="s">
        <v>8622</v>
      </c>
      <c r="C717" s="8">
        <v>41990</v>
      </c>
      <c r="D717" s="6">
        <v>2014</v>
      </c>
      <c r="E717" s="8" t="s">
        <v>3490</v>
      </c>
      <c r="F717" s="7">
        <v>17</v>
      </c>
      <c r="G717" t="s">
        <v>3457</v>
      </c>
      <c r="H717" t="s">
        <v>3462</v>
      </c>
      <c r="I717" t="s">
        <v>3612</v>
      </c>
      <c r="J717" t="s">
        <v>3449</v>
      </c>
      <c r="K717" t="s">
        <v>3494</v>
      </c>
      <c r="L717">
        <v>31907</v>
      </c>
      <c r="M717" t="s">
        <v>935</v>
      </c>
      <c r="N717" t="s">
        <v>13</v>
      </c>
      <c r="O717" t="s">
        <v>37</v>
      </c>
      <c r="P717" t="s">
        <v>936</v>
      </c>
      <c r="Q717" s="4">
        <v>121000</v>
      </c>
      <c r="R717">
        <v>3</v>
      </c>
      <c r="S717" s="4">
        <f>Table3[[#This Row],[Harga]]*Table3[[#This Row],[Quantity]]</f>
        <v>363000</v>
      </c>
      <c r="T717">
        <v>0</v>
      </c>
      <c r="U717" s="4">
        <f>Table3[[#This Row],[Discount]]*Table3[[#This Row],[Revenue]]</f>
        <v>0</v>
      </c>
      <c r="V717" s="4">
        <f>Table3[[#This Row],[Revenue]]-Table3[[#This Row],[Total Discount]]</f>
        <v>363000</v>
      </c>
      <c r="W717" s="6"/>
      <c r="X717" s="5"/>
    </row>
    <row r="718" spans="1:24" x14ac:dyDescent="0.35">
      <c r="A718">
        <v>717</v>
      </c>
      <c r="B718" t="s">
        <v>8621</v>
      </c>
      <c r="C718" s="8">
        <v>42982</v>
      </c>
      <c r="D718" s="6">
        <v>2017</v>
      </c>
      <c r="E718" s="8" t="s">
        <v>3472</v>
      </c>
      <c r="F718" s="7">
        <v>4</v>
      </c>
      <c r="G718" t="s">
        <v>3538</v>
      </c>
      <c r="H718" t="s">
        <v>3462</v>
      </c>
      <c r="I718" t="s">
        <v>5040</v>
      </c>
      <c r="J718" t="s">
        <v>3449</v>
      </c>
      <c r="K718" t="s">
        <v>3477</v>
      </c>
      <c r="L718">
        <v>75019</v>
      </c>
      <c r="M718" t="s">
        <v>967</v>
      </c>
      <c r="N718" t="s">
        <v>13</v>
      </c>
      <c r="O718" t="s">
        <v>37</v>
      </c>
      <c r="P718" t="s">
        <v>968</v>
      </c>
      <c r="Q718" s="4">
        <v>4000</v>
      </c>
      <c r="R718">
        <v>7</v>
      </c>
      <c r="S718" s="4">
        <f>Table3[[#This Row],[Harga]]*Table3[[#This Row],[Quantity]]</f>
        <v>28000</v>
      </c>
      <c r="T718">
        <v>0.2</v>
      </c>
      <c r="U718" s="4">
        <f>Table3[[#This Row],[Discount]]*Table3[[#This Row],[Revenue]]</f>
        <v>5600</v>
      </c>
      <c r="V718" s="4">
        <f>Table3[[#This Row],[Revenue]]-Table3[[#This Row],[Total Discount]]</f>
        <v>22400</v>
      </c>
      <c r="W718" s="6"/>
      <c r="X718" s="5"/>
    </row>
    <row r="719" spans="1:24" x14ac:dyDescent="0.35">
      <c r="A719">
        <v>718</v>
      </c>
      <c r="B719" t="s">
        <v>8620</v>
      </c>
      <c r="C719" s="8">
        <v>42660</v>
      </c>
      <c r="D719" s="6">
        <v>2016</v>
      </c>
      <c r="E719" s="8" t="s">
        <v>3517</v>
      </c>
      <c r="F719" s="7">
        <v>17</v>
      </c>
      <c r="G719" t="s">
        <v>3538</v>
      </c>
      <c r="H719" t="s">
        <v>3451</v>
      </c>
      <c r="I719" t="s">
        <v>3783</v>
      </c>
      <c r="J719" t="s">
        <v>3488</v>
      </c>
      <c r="K719" t="s">
        <v>3655</v>
      </c>
      <c r="L719">
        <v>94122</v>
      </c>
      <c r="M719" t="s">
        <v>1201</v>
      </c>
      <c r="N719" t="s">
        <v>13</v>
      </c>
      <c r="O719" t="s">
        <v>26</v>
      </c>
      <c r="P719" t="s">
        <v>1202</v>
      </c>
      <c r="Q719" s="4">
        <v>19000</v>
      </c>
      <c r="R719">
        <v>5</v>
      </c>
      <c r="S719" s="4">
        <f>Table3[[#This Row],[Harga]]*Table3[[#This Row],[Quantity]]</f>
        <v>95000</v>
      </c>
      <c r="T719">
        <v>0.2</v>
      </c>
      <c r="U719" s="4">
        <f>Table3[[#This Row],[Discount]]*Table3[[#This Row],[Revenue]]</f>
        <v>19000</v>
      </c>
      <c r="V719" s="4">
        <f>Table3[[#This Row],[Revenue]]-Table3[[#This Row],[Total Discount]]</f>
        <v>76000</v>
      </c>
      <c r="W719" s="6"/>
      <c r="X719" s="5"/>
    </row>
    <row r="720" spans="1:24" x14ac:dyDescent="0.35">
      <c r="A720">
        <v>719</v>
      </c>
      <c r="B720" t="s">
        <v>8619</v>
      </c>
      <c r="C720" s="8">
        <v>43051</v>
      </c>
      <c r="D720" s="6">
        <v>2017</v>
      </c>
      <c r="E720" s="8" t="s">
        <v>3468</v>
      </c>
      <c r="F720" s="7">
        <v>12</v>
      </c>
      <c r="G720" t="s">
        <v>3485</v>
      </c>
      <c r="H720" t="s">
        <v>3532</v>
      </c>
      <c r="I720" t="s">
        <v>6914</v>
      </c>
      <c r="J720" t="s">
        <v>3449</v>
      </c>
      <c r="K720" t="s">
        <v>3561</v>
      </c>
      <c r="L720">
        <v>78745</v>
      </c>
      <c r="M720" t="s">
        <v>1203</v>
      </c>
      <c r="N720" t="s">
        <v>13</v>
      </c>
      <c r="O720" t="s">
        <v>23</v>
      </c>
      <c r="P720" t="s">
        <v>1204</v>
      </c>
      <c r="Q720" s="4">
        <v>17000</v>
      </c>
      <c r="R720">
        <v>3</v>
      </c>
      <c r="S720" s="4">
        <f>Table3[[#This Row],[Harga]]*Table3[[#This Row],[Quantity]]</f>
        <v>51000</v>
      </c>
      <c r="T720">
        <v>0.2</v>
      </c>
      <c r="U720" s="4">
        <f>Table3[[#This Row],[Discount]]*Table3[[#This Row],[Revenue]]</f>
        <v>10200</v>
      </c>
      <c r="V720" s="4">
        <f>Table3[[#This Row],[Revenue]]-Table3[[#This Row],[Total Discount]]</f>
        <v>40800</v>
      </c>
      <c r="W720" s="6"/>
      <c r="X720" s="5"/>
    </row>
    <row r="721" spans="1:24" x14ac:dyDescent="0.35">
      <c r="A721">
        <v>720</v>
      </c>
      <c r="B721" t="s">
        <v>8618</v>
      </c>
      <c r="C721" s="8">
        <v>42698</v>
      </c>
      <c r="D721" s="6">
        <v>2016</v>
      </c>
      <c r="E721" s="8" t="s">
        <v>3468</v>
      </c>
      <c r="F721" s="7">
        <v>24</v>
      </c>
      <c r="G721" t="s">
        <v>3457</v>
      </c>
      <c r="H721" t="s">
        <v>3462</v>
      </c>
      <c r="I721" t="s">
        <v>3559</v>
      </c>
      <c r="J721" t="s">
        <v>3488</v>
      </c>
      <c r="K721" t="s">
        <v>3628</v>
      </c>
      <c r="L721">
        <v>90045</v>
      </c>
      <c r="M721" t="s">
        <v>1205</v>
      </c>
      <c r="N721" t="s">
        <v>51</v>
      </c>
      <c r="O721" t="s">
        <v>52</v>
      </c>
      <c r="P721" t="s">
        <v>1206</v>
      </c>
      <c r="Q721" s="4">
        <v>34000</v>
      </c>
      <c r="R721">
        <v>2</v>
      </c>
      <c r="S721" s="4">
        <f>Table3[[#This Row],[Harga]]*Table3[[#This Row],[Quantity]]</f>
        <v>68000</v>
      </c>
      <c r="T721">
        <v>0.2</v>
      </c>
      <c r="U721" s="4">
        <f>Table3[[#This Row],[Discount]]*Table3[[#This Row],[Revenue]]</f>
        <v>13600</v>
      </c>
      <c r="V721" s="4">
        <f>Table3[[#This Row],[Revenue]]-Table3[[#This Row],[Total Discount]]</f>
        <v>54400</v>
      </c>
      <c r="W721" s="6"/>
      <c r="X721" s="5"/>
    </row>
    <row r="722" spans="1:24" x14ac:dyDescent="0.35">
      <c r="A722">
        <v>721</v>
      </c>
      <c r="B722" t="s">
        <v>8617</v>
      </c>
      <c r="C722" s="8">
        <v>42217</v>
      </c>
      <c r="D722" s="6">
        <v>2015</v>
      </c>
      <c r="E722" s="8" t="s">
        <v>3481</v>
      </c>
      <c r="F722" s="7">
        <v>1</v>
      </c>
      <c r="G722" t="s">
        <v>3538</v>
      </c>
      <c r="H722" t="s">
        <v>3462</v>
      </c>
      <c r="I722" t="s">
        <v>6057</v>
      </c>
      <c r="J722" t="s">
        <v>3488</v>
      </c>
      <c r="K722" t="s">
        <v>3455</v>
      </c>
      <c r="L722">
        <v>90004</v>
      </c>
      <c r="M722" t="s">
        <v>1207</v>
      </c>
      <c r="N722" t="s">
        <v>13</v>
      </c>
      <c r="O722" t="s">
        <v>37</v>
      </c>
      <c r="P722" t="s">
        <v>1208</v>
      </c>
      <c r="Q722" s="4">
        <v>7000</v>
      </c>
      <c r="R722">
        <v>4</v>
      </c>
      <c r="S722" s="4">
        <f>Table3[[#This Row],[Harga]]*Table3[[#This Row],[Quantity]]</f>
        <v>28000</v>
      </c>
      <c r="T722">
        <v>0</v>
      </c>
      <c r="U722" s="4">
        <f>Table3[[#This Row],[Discount]]*Table3[[#This Row],[Revenue]]</f>
        <v>0</v>
      </c>
      <c r="V722" s="4">
        <f>Table3[[#This Row],[Revenue]]-Table3[[#This Row],[Total Discount]]</f>
        <v>28000</v>
      </c>
      <c r="W722" s="6"/>
      <c r="X722" s="5"/>
    </row>
    <row r="723" spans="1:24" x14ac:dyDescent="0.35">
      <c r="A723">
        <v>722</v>
      </c>
      <c r="B723" t="s">
        <v>8616</v>
      </c>
      <c r="C723" s="8">
        <v>43093</v>
      </c>
      <c r="D723" s="6">
        <v>2017</v>
      </c>
      <c r="E723" s="8" t="s">
        <v>3490</v>
      </c>
      <c r="F723" s="7">
        <v>24</v>
      </c>
      <c r="G723" t="s">
        <v>3538</v>
      </c>
      <c r="H723" t="s">
        <v>3462</v>
      </c>
      <c r="I723" t="s">
        <v>5455</v>
      </c>
      <c r="J723" t="s">
        <v>3449</v>
      </c>
      <c r="K723" t="s">
        <v>3628</v>
      </c>
      <c r="L723">
        <v>10024</v>
      </c>
      <c r="M723" t="s">
        <v>1209</v>
      </c>
      <c r="N723" t="s">
        <v>13</v>
      </c>
      <c r="O723" t="s">
        <v>26</v>
      </c>
      <c r="P723" t="s">
        <v>1210</v>
      </c>
      <c r="Q723" s="4">
        <v>18000</v>
      </c>
      <c r="R723">
        <v>3</v>
      </c>
      <c r="S723" s="4">
        <f>Table3[[#This Row],[Harga]]*Table3[[#This Row],[Quantity]]</f>
        <v>54000</v>
      </c>
      <c r="T723">
        <v>0.2</v>
      </c>
      <c r="U723" s="4">
        <f>Table3[[#This Row],[Discount]]*Table3[[#This Row],[Revenue]]</f>
        <v>10800</v>
      </c>
      <c r="V723" s="4">
        <f>Table3[[#This Row],[Revenue]]-Table3[[#This Row],[Total Discount]]</f>
        <v>43200</v>
      </c>
      <c r="W723" s="6"/>
      <c r="X723" s="5"/>
    </row>
    <row r="724" spans="1:24" x14ac:dyDescent="0.35">
      <c r="A724">
        <v>723</v>
      </c>
      <c r="B724" t="s">
        <v>8615</v>
      </c>
      <c r="C724" s="8">
        <v>42630</v>
      </c>
      <c r="D724" s="6">
        <v>2016</v>
      </c>
      <c r="E724" s="8" t="s">
        <v>3472</v>
      </c>
      <c r="F724" s="7">
        <v>17</v>
      </c>
      <c r="G724" t="s">
        <v>3485</v>
      </c>
      <c r="H724" t="s">
        <v>3532</v>
      </c>
      <c r="I724" t="s">
        <v>3825</v>
      </c>
      <c r="J724" t="s">
        <v>3449</v>
      </c>
      <c r="K724" t="s">
        <v>3448</v>
      </c>
      <c r="L724">
        <v>31907</v>
      </c>
      <c r="M724" t="s">
        <v>1211</v>
      </c>
      <c r="N724" t="s">
        <v>51</v>
      </c>
      <c r="O724" t="s">
        <v>254</v>
      </c>
      <c r="P724" t="s">
        <v>1212</v>
      </c>
      <c r="Q724" s="4">
        <v>396000</v>
      </c>
      <c r="R724">
        <v>4</v>
      </c>
      <c r="S724" s="4">
        <f>Table3[[#This Row],[Harga]]*Table3[[#This Row],[Quantity]]</f>
        <v>1584000</v>
      </c>
      <c r="T724">
        <v>0</v>
      </c>
      <c r="U724" s="4">
        <f>Table3[[#This Row],[Discount]]*Table3[[#This Row],[Revenue]]</f>
        <v>0</v>
      </c>
      <c r="V724" s="4">
        <f>Table3[[#This Row],[Revenue]]-Table3[[#This Row],[Total Discount]]</f>
        <v>1584000</v>
      </c>
      <c r="W724" s="6"/>
      <c r="X724" s="5"/>
    </row>
    <row r="725" spans="1:24" x14ac:dyDescent="0.35">
      <c r="A725">
        <v>724</v>
      </c>
      <c r="B725" t="s">
        <v>8614</v>
      </c>
      <c r="C725" s="8">
        <v>43079</v>
      </c>
      <c r="D725" s="6">
        <v>2017</v>
      </c>
      <c r="E725" s="8" t="s">
        <v>3490</v>
      </c>
      <c r="F725" s="7">
        <v>10</v>
      </c>
      <c r="G725" t="s">
        <v>3538</v>
      </c>
      <c r="H725" t="s">
        <v>3451</v>
      </c>
      <c r="I725" t="s">
        <v>5198</v>
      </c>
      <c r="J725" t="s">
        <v>3488</v>
      </c>
      <c r="K725" t="s">
        <v>3670</v>
      </c>
      <c r="L725">
        <v>68104</v>
      </c>
      <c r="M725" t="s">
        <v>1213</v>
      </c>
      <c r="N725" t="s">
        <v>13</v>
      </c>
      <c r="O725" t="s">
        <v>26</v>
      </c>
      <c r="P725" t="s">
        <v>1214</v>
      </c>
      <c r="Q725" s="4">
        <v>35000</v>
      </c>
      <c r="R725">
        <v>3</v>
      </c>
      <c r="S725" s="4">
        <f>Table3[[#This Row],[Harga]]*Table3[[#This Row],[Quantity]]</f>
        <v>105000</v>
      </c>
      <c r="T725">
        <v>0</v>
      </c>
      <c r="U725" s="4">
        <f>Table3[[#This Row],[Discount]]*Table3[[#This Row],[Revenue]]</f>
        <v>0</v>
      </c>
      <c r="V725" s="4">
        <f>Table3[[#This Row],[Revenue]]-Table3[[#This Row],[Total Discount]]</f>
        <v>105000</v>
      </c>
      <c r="W725" s="6"/>
      <c r="X725" s="5"/>
    </row>
    <row r="726" spans="1:24" x14ac:dyDescent="0.35">
      <c r="A726">
        <v>725</v>
      </c>
      <c r="B726" t="s">
        <v>8613</v>
      </c>
      <c r="C726" s="8">
        <v>42990</v>
      </c>
      <c r="D726" s="6">
        <v>2017</v>
      </c>
      <c r="E726" s="8" t="s">
        <v>3472</v>
      </c>
      <c r="F726" s="7">
        <v>12</v>
      </c>
      <c r="G726" t="s">
        <v>3538</v>
      </c>
      <c r="H726" t="s">
        <v>3462</v>
      </c>
      <c r="I726" t="s">
        <v>6008</v>
      </c>
      <c r="J726" t="s">
        <v>3449</v>
      </c>
      <c r="K726" t="s">
        <v>3561</v>
      </c>
      <c r="L726">
        <v>90036</v>
      </c>
      <c r="M726" t="s">
        <v>1182</v>
      </c>
      <c r="N726" t="s">
        <v>9</v>
      </c>
      <c r="O726" t="s">
        <v>20</v>
      </c>
      <c r="P726" t="s">
        <v>1183</v>
      </c>
      <c r="Q726" s="4">
        <v>7000</v>
      </c>
      <c r="R726">
        <v>2</v>
      </c>
      <c r="S726" s="4">
        <f>Table3[[#This Row],[Harga]]*Table3[[#This Row],[Quantity]]</f>
        <v>14000</v>
      </c>
      <c r="T726">
        <v>0</v>
      </c>
      <c r="U726" s="4">
        <f>Table3[[#This Row],[Discount]]*Table3[[#This Row],[Revenue]]</f>
        <v>0</v>
      </c>
      <c r="V726" s="4">
        <f>Table3[[#This Row],[Revenue]]-Table3[[#This Row],[Total Discount]]</f>
        <v>14000</v>
      </c>
      <c r="W726" s="6"/>
      <c r="X726" s="5"/>
    </row>
    <row r="727" spans="1:24" x14ac:dyDescent="0.35">
      <c r="A727">
        <v>726</v>
      </c>
      <c r="B727" t="s">
        <v>8612</v>
      </c>
      <c r="C727" s="8">
        <v>42910</v>
      </c>
      <c r="D727" s="6">
        <v>2017</v>
      </c>
      <c r="E727" s="8" t="s">
        <v>3497</v>
      </c>
      <c r="F727" s="7">
        <v>24</v>
      </c>
      <c r="G727" t="s">
        <v>3452</v>
      </c>
      <c r="H727" t="s">
        <v>3462</v>
      </c>
      <c r="I727" t="s">
        <v>3526</v>
      </c>
      <c r="J727" t="s">
        <v>3466</v>
      </c>
      <c r="K727" t="s">
        <v>3487</v>
      </c>
      <c r="L727">
        <v>91767</v>
      </c>
      <c r="M727" t="s">
        <v>1215</v>
      </c>
      <c r="N727" t="s">
        <v>13</v>
      </c>
      <c r="O727" t="s">
        <v>37</v>
      </c>
      <c r="P727" t="s">
        <v>1216</v>
      </c>
      <c r="Q727" s="4">
        <v>386000</v>
      </c>
      <c r="R727">
        <v>8</v>
      </c>
      <c r="S727" s="4">
        <f>Table3[[#This Row],[Harga]]*Table3[[#This Row],[Quantity]]</f>
        <v>3088000</v>
      </c>
      <c r="T727">
        <v>0</v>
      </c>
      <c r="U727" s="4">
        <f>Table3[[#This Row],[Discount]]*Table3[[#This Row],[Revenue]]</f>
        <v>0</v>
      </c>
      <c r="V727" s="4">
        <f>Table3[[#This Row],[Revenue]]-Table3[[#This Row],[Total Discount]]</f>
        <v>3088000</v>
      </c>
      <c r="W727" s="6"/>
      <c r="X727" s="5"/>
    </row>
    <row r="728" spans="1:24" x14ac:dyDescent="0.35">
      <c r="A728">
        <v>727</v>
      </c>
      <c r="B728" t="s">
        <v>8611</v>
      </c>
      <c r="C728" s="8">
        <v>42965</v>
      </c>
      <c r="D728" s="6">
        <v>2017</v>
      </c>
      <c r="E728" s="8" t="s">
        <v>3481</v>
      </c>
      <c r="F728" s="7">
        <v>18</v>
      </c>
      <c r="G728" t="s">
        <v>3538</v>
      </c>
      <c r="H728" t="s">
        <v>3451</v>
      </c>
      <c r="I728" t="s">
        <v>6165</v>
      </c>
      <c r="J728" t="s">
        <v>3449</v>
      </c>
      <c r="K728" t="s">
        <v>3487</v>
      </c>
      <c r="L728">
        <v>75220</v>
      </c>
      <c r="M728" t="s">
        <v>1217</v>
      </c>
      <c r="N728" t="s">
        <v>13</v>
      </c>
      <c r="O728" t="s">
        <v>32</v>
      </c>
      <c r="P728" t="s">
        <v>1218</v>
      </c>
      <c r="Q728" s="4">
        <v>201000</v>
      </c>
      <c r="R728">
        <v>3</v>
      </c>
      <c r="S728" s="4">
        <f>Table3[[#This Row],[Harga]]*Table3[[#This Row],[Quantity]]</f>
        <v>603000</v>
      </c>
      <c r="T728">
        <v>0.2</v>
      </c>
      <c r="U728" s="4">
        <f>Table3[[#This Row],[Discount]]*Table3[[#This Row],[Revenue]]</f>
        <v>120600</v>
      </c>
      <c r="V728" s="4">
        <f>Table3[[#This Row],[Revenue]]-Table3[[#This Row],[Total Discount]]</f>
        <v>482400</v>
      </c>
      <c r="W728" s="6"/>
      <c r="X728" s="5"/>
    </row>
    <row r="729" spans="1:24" x14ac:dyDescent="0.35">
      <c r="A729">
        <v>728</v>
      </c>
      <c r="B729" t="s">
        <v>8610</v>
      </c>
      <c r="C729" s="8">
        <v>43080</v>
      </c>
      <c r="D729" s="6">
        <v>2017</v>
      </c>
      <c r="E729" s="8" t="s">
        <v>3490</v>
      </c>
      <c r="F729" s="7">
        <v>11</v>
      </c>
      <c r="G729" t="s">
        <v>3457</v>
      </c>
      <c r="H729" t="s">
        <v>3462</v>
      </c>
      <c r="I729" t="s">
        <v>4243</v>
      </c>
      <c r="J729" t="s">
        <v>3449</v>
      </c>
      <c r="K729" t="s">
        <v>3494</v>
      </c>
      <c r="L729">
        <v>19120</v>
      </c>
      <c r="M729" t="s">
        <v>1114</v>
      </c>
      <c r="N729" t="s">
        <v>9</v>
      </c>
      <c r="O729" t="s">
        <v>42</v>
      </c>
      <c r="P729" t="s">
        <v>1115</v>
      </c>
      <c r="Q729" s="4">
        <v>146000</v>
      </c>
      <c r="R729">
        <v>1</v>
      </c>
      <c r="S729" s="4">
        <f>Table3[[#This Row],[Harga]]*Table3[[#This Row],[Quantity]]</f>
        <v>146000</v>
      </c>
      <c r="T729">
        <v>0.3</v>
      </c>
      <c r="U729" s="4">
        <f>Table3[[#This Row],[Discount]]*Table3[[#This Row],[Revenue]]</f>
        <v>43800</v>
      </c>
      <c r="V729" s="4">
        <f>Table3[[#This Row],[Revenue]]-Table3[[#This Row],[Total Discount]]</f>
        <v>102200</v>
      </c>
      <c r="W729" s="6"/>
      <c r="X729" s="5"/>
    </row>
    <row r="730" spans="1:24" x14ac:dyDescent="0.35">
      <c r="A730">
        <v>729</v>
      </c>
      <c r="B730" t="s">
        <v>8609</v>
      </c>
      <c r="C730" s="8">
        <v>43079</v>
      </c>
      <c r="D730" s="6">
        <v>2017</v>
      </c>
      <c r="E730" s="8" t="s">
        <v>3490</v>
      </c>
      <c r="F730" s="7">
        <v>10</v>
      </c>
      <c r="G730" t="s">
        <v>3538</v>
      </c>
      <c r="H730" t="s">
        <v>3451</v>
      </c>
      <c r="I730" t="s">
        <v>5007</v>
      </c>
      <c r="J730" t="s">
        <v>3449</v>
      </c>
      <c r="K730" t="s">
        <v>3666</v>
      </c>
      <c r="L730">
        <v>89031</v>
      </c>
      <c r="M730" t="s">
        <v>1219</v>
      </c>
      <c r="N730" t="s">
        <v>9</v>
      </c>
      <c r="O730" t="s">
        <v>17</v>
      </c>
      <c r="P730" t="s">
        <v>1220</v>
      </c>
      <c r="Q730" s="4">
        <v>1670000</v>
      </c>
      <c r="R730">
        <v>4</v>
      </c>
      <c r="S730" s="4">
        <f>Table3[[#This Row],[Harga]]*Table3[[#This Row],[Quantity]]</f>
        <v>6680000</v>
      </c>
      <c r="T730">
        <v>0</v>
      </c>
      <c r="U730" s="4">
        <f>Table3[[#This Row],[Discount]]*Table3[[#This Row],[Revenue]]</f>
        <v>0</v>
      </c>
      <c r="V730" s="4">
        <f>Table3[[#This Row],[Revenue]]-Table3[[#This Row],[Total Discount]]</f>
        <v>6680000</v>
      </c>
      <c r="W730" s="6"/>
      <c r="X730" s="5"/>
    </row>
    <row r="731" spans="1:24" x14ac:dyDescent="0.35">
      <c r="A731">
        <v>730</v>
      </c>
      <c r="B731" t="s">
        <v>8608</v>
      </c>
      <c r="C731" s="8">
        <v>41673</v>
      </c>
      <c r="D731" s="6">
        <v>2014</v>
      </c>
      <c r="E731" s="8" t="s">
        <v>3458</v>
      </c>
      <c r="F731" s="7">
        <v>3</v>
      </c>
      <c r="G731" t="s">
        <v>3457</v>
      </c>
      <c r="H731" t="s">
        <v>3462</v>
      </c>
      <c r="I731" t="s">
        <v>3461</v>
      </c>
      <c r="J731" t="s">
        <v>3449</v>
      </c>
      <c r="K731" t="s">
        <v>3561</v>
      </c>
      <c r="L731">
        <v>98105</v>
      </c>
      <c r="M731" t="s">
        <v>309</v>
      </c>
      <c r="N731" t="s">
        <v>13</v>
      </c>
      <c r="O731" t="s">
        <v>26</v>
      </c>
      <c r="P731" t="s">
        <v>310</v>
      </c>
      <c r="Q731" s="4">
        <v>252000</v>
      </c>
      <c r="R731">
        <v>2</v>
      </c>
      <c r="S731" s="4">
        <f>Table3[[#This Row],[Harga]]*Table3[[#This Row],[Quantity]]</f>
        <v>504000</v>
      </c>
      <c r="T731">
        <v>0.2</v>
      </c>
      <c r="U731" s="4">
        <f>Table3[[#This Row],[Discount]]*Table3[[#This Row],[Revenue]]</f>
        <v>100800</v>
      </c>
      <c r="V731" s="4">
        <f>Table3[[#This Row],[Revenue]]-Table3[[#This Row],[Total Discount]]</f>
        <v>403200</v>
      </c>
      <c r="W731" s="6"/>
      <c r="X731" s="5"/>
    </row>
    <row r="732" spans="1:24" x14ac:dyDescent="0.35">
      <c r="A732">
        <v>731</v>
      </c>
      <c r="B732" t="s">
        <v>8607</v>
      </c>
      <c r="C732" s="8">
        <v>42777</v>
      </c>
      <c r="D732" s="6">
        <v>2017</v>
      </c>
      <c r="E732" s="8" t="s">
        <v>3458</v>
      </c>
      <c r="F732" s="7">
        <v>11</v>
      </c>
      <c r="G732" t="s">
        <v>3457</v>
      </c>
      <c r="H732" t="s">
        <v>3451</v>
      </c>
      <c r="I732" t="s">
        <v>4064</v>
      </c>
      <c r="J732" t="s">
        <v>3466</v>
      </c>
      <c r="K732" t="s">
        <v>3513</v>
      </c>
      <c r="L732">
        <v>94110</v>
      </c>
      <c r="M732" t="s">
        <v>823</v>
      </c>
      <c r="N732" t="s">
        <v>13</v>
      </c>
      <c r="O732" t="s">
        <v>26</v>
      </c>
      <c r="P732" t="s">
        <v>824</v>
      </c>
      <c r="Q732" s="4">
        <v>7000</v>
      </c>
      <c r="R732">
        <v>7</v>
      </c>
      <c r="S732" s="4">
        <f>Table3[[#This Row],[Harga]]*Table3[[#This Row],[Quantity]]</f>
        <v>49000</v>
      </c>
      <c r="T732">
        <v>0.2</v>
      </c>
      <c r="U732" s="4">
        <f>Table3[[#This Row],[Discount]]*Table3[[#This Row],[Revenue]]</f>
        <v>9800</v>
      </c>
      <c r="V732" s="4">
        <f>Table3[[#This Row],[Revenue]]-Table3[[#This Row],[Total Discount]]</f>
        <v>39200</v>
      </c>
      <c r="W732" s="6"/>
      <c r="X732" s="5"/>
    </row>
    <row r="733" spans="1:24" x14ac:dyDescent="0.35">
      <c r="A733">
        <v>732</v>
      </c>
      <c r="B733" t="s">
        <v>8606</v>
      </c>
      <c r="C733" s="8">
        <v>42841</v>
      </c>
      <c r="D733" s="6">
        <v>2017</v>
      </c>
      <c r="E733" s="8" t="s">
        <v>3529</v>
      </c>
      <c r="F733" s="7">
        <v>16</v>
      </c>
      <c r="G733" t="s">
        <v>3452</v>
      </c>
      <c r="H733" t="s">
        <v>3451</v>
      </c>
      <c r="I733" t="s">
        <v>6320</v>
      </c>
      <c r="J733" t="s">
        <v>3488</v>
      </c>
      <c r="K733" t="s">
        <v>3670</v>
      </c>
      <c r="L733">
        <v>60610</v>
      </c>
      <c r="M733" t="s">
        <v>1221</v>
      </c>
      <c r="N733" t="s">
        <v>13</v>
      </c>
      <c r="O733" t="s">
        <v>37</v>
      </c>
      <c r="P733" t="s">
        <v>1222</v>
      </c>
      <c r="Q733" s="4">
        <v>17000</v>
      </c>
      <c r="R733">
        <v>5</v>
      </c>
      <c r="S733" s="4">
        <f>Table3[[#This Row],[Harga]]*Table3[[#This Row],[Quantity]]</f>
        <v>85000</v>
      </c>
      <c r="T733">
        <v>0.2</v>
      </c>
      <c r="U733" s="4">
        <f>Table3[[#This Row],[Discount]]*Table3[[#This Row],[Revenue]]</f>
        <v>17000</v>
      </c>
      <c r="V733" s="4">
        <f>Table3[[#This Row],[Revenue]]-Table3[[#This Row],[Total Discount]]</f>
        <v>68000</v>
      </c>
      <c r="W733" s="6"/>
      <c r="X733" s="5"/>
    </row>
    <row r="734" spans="1:24" x14ac:dyDescent="0.35">
      <c r="A734">
        <v>733</v>
      </c>
      <c r="B734" t="s">
        <v>8605</v>
      </c>
      <c r="C734" s="8">
        <v>42344</v>
      </c>
      <c r="D734" s="6">
        <v>2015</v>
      </c>
      <c r="E734" s="8" t="s">
        <v>3490</v>
      </c>
      <c r="F734" s="7">
        <v>6</v>
      </c>
      <c r="G734" t="s">
        <v>3485</v>
      </c>
      <c r="H734" t="s">
        <v>3451</v>
      </c>
      <c r="I734" t="s">
        <v>5514</v>
      </c>
      <c r="J734" t="s">
        <v>3449</v>
      </c>
      <c r="K734" t="s">
        <v>3909</v>
      </c>
      <c r="L734">
        <v>85705</v>
      </c>
      <c r="M734" t="s">
        <v>630</v>
      </c>
      <c r="N734" t="s">
        <v>9</v>
      </c>
      <c r="O734" t="s">
        <v>20</v>
      </c>
      <c r="P734" t="s">
        <v>631</v>
      </c>
      <c r="Q734" s="4">
        <v>104000</v>
      </c>
      <c r="R734">
        <v>6</v>
      </c>
      <c r="S734" s="4">
        <f>Table3[[#This Row],[Harga]]*Table3[[#This Row],[Quantity]]</f>
        <v>624000</v>
      </c>
      <c r="T734">
        <v>0.2</v>
      </c>
      <c r="U734" s="4">
        <f>Table3[[#This Row],[Discount]]*Table3[[#This Row],[Revenue]]</f>
        <v>124800</v>
      </c>
      <c r="V734" s="4">
        <f>Table3[[#This Row],[Revenue]]-Table3[[#This Row],[Total Discount]]</f>
        <v>499200</v>
      </c>
      <c r="W734" s="6"/>
      <c r="X734" s="5"/>
    </row>
    <row r="735" spans="1:24" x14ac:dyDescent="0.35">
      <c r="A735">
        <v>734</v>
      </c>
      <c r="B735" t="s">
        <v>8604</v>
      </c>
      <c r="C735" s="8">
        <v>42573</v>
      </c>
      <c r="D735" s="6">
        <v>2016</v>
      </c>
      <c r="E735" s="8" t="s">
        <v>3507</v>
      </c>
      <c r="F735" s="7">
        <v>22</v>
      </c>
      <c r="G735" t="s">
        <v>3485</v>
      </c>
      <c r="H735" t="s">
        <v>3462</v>
      </c>
      <c r="I735" t="s">
        <v>3678</v>
      </c>
      <c r="J735" t="s">
        <v>3449</v>
      </c>
      <c r="K735" t="s">
        <v>3470</v>
      </c>
      <c r="L735">
        <v>18103</v>
      </c>
      <c r="M735" t="s">
        <v>1223</v>
      </c>
      <c r="N735" t="s">
        <v>13</v>
      </c>
      <c r="O735" t="s">
        <v>37</v>
      </c>
      <c r="P735" t="s">
        <v>1224</v>
      </c>
      <c r="Q735" s="4">
        <v>5000</v>
      </c>
      <c r="R735">
        <v>2</v>
      </c>
      <c r="S735" s="4">
        <f>Table3[[#This Row],[Harga]]*Table3[[#This Row],[Quantity]]</f>
        <v>10000</v>
      </c>
      <c r="T735">
        <v>0.2</v>
      </c>
      <c r="U735" s="4">
        <f>Table3[[#This Row],[Discount]]*Table3[[#This Row],[Revenue]]</f>
        <v>2000</v>
      </c>
      <c r="V735" s="4">
        <f>Table3[[#This Row],[Revenue]]-Table3[[#This Row],[Total Discount]]</f>
        <v>8000</v>
      </c>
      <c r="W735" s="6"/>
      <c r="X735" s="5"/>
    </row>
    <row r="736" spans="1:24" x14ac:dyDescent="0.35">
      <c r="A736">
        <v>735</v>
      </c>
      <c r="B736" t="s">
        <v>8603</v>
      </c>
      <c r="C736" s="8">
        <v>42315</v>
      </c>
      <c r="D736" s="6">
        <v>2015</v>
      </c>
      <c r="E736" s="8" t="s">
        <v>3468</v>
      </c>
      <c r="F736" s="7">
        <v>7</v>
      </c>
      <c r="G736" t="s">
        <v>3538</v>
      </c>
      <c r="H736" t="s">
        <v>3532</v>
      </c>
      <c r="I736" t="s">
        <v>5495</v>
      </c>
      <c r="J736" t="s">
        <v>3466</v>
      </c>
      <c r="K736" t="s">
        <v>3548</v>
      </c>
      <c r="L736">
        <v>19711</v>
      </c>
      <c r="M736" t="s">
        <v>1225</v>
      </c>
      <c r="N736" t="s">
        <v>13</v>
      </c>
      <c r="O736" t="s">
        <v>73</v>
      </c>
      <c r="P736" t="s">
        <v>1226</v>
      </c>
      <c r="Q736" s="4">
        <v>27000</v>
      </c>
      <c r="R736">
        <v>7</v>
      </c>
      <c r="S736" s="4">
        <f>Table3[[#This Row],[Harga]]*Table3[[#This Row],[Quantity]]</f>
        <v>189000</v>
      </c>
      <c r="T736">
        <v>0</v>
      </c>
      <c r="U736" s="4">
        <f>Table3[[#This Row],[Discount]]*Table3[[#This Row],[Revenue]]</f>
        <v>0</v>
      </c>
      <c r="V736" s="4">
        <f>Table3[[#This Row],[Revenue]]-Table3[[#This Row],[Total Discount]]</f>
        <v>189000</v>
      </c>
      <c r="W736" s="6"/>
      <c r="X736" s="5"/>
    </row>
    <row r="737" spans="1:24" x14ac:dyDescent="0.35">
      <c r="A737">
        <v>736</v>
      </c>
      <c r="B737" t="s">
        <v>8602</v>
      </c>
      <c r="C737" s="8">
        <v>42089</v>
      </c>
      <c r="D737" s="6">
        <v>2015</v>
      </c>
      <c r="E737" s="8" t="s">
        <v>3511</v>
      </c>
      <c r="F737" s="7">
        <v>26</v>
      </c>
      <c r="G737" t="s">
        <v>3485</v>
      </c>
      <c r="H737" t="s">
        <v>3451</v>
      </c>
      <c r="I737" t="s">
        <v>5882</v>
      </c>
      <c r="J737" t="s">
        <v>3466</v>
      </c>
      <c r="K737" t="s">
        <v>3704</v>
      </c>
      <c r="L737">
        <v>33142</v>
      </c>
      <c r="M737" t="s">
        <v>1227</v>
      </c>
      <c r="N737" t="s">
        <v>13</v>
      </c>
      <c r="O737" t="s">
        <v>23</v>
      </c>
      <c r="P737" t="s">
        <v>1228</v>
      </c>
      <c r="Q737" s="4">
        <v>75000</v>
      </c>
      <c r="R737">
        <v>3</v>
      </c>
      <c r="S737" s="4">
        <f>Table3[[#This Row],[Harga]]*Table3[[#This Row],[Quantity]]</f>
        <v>225000</v>
      </c>
      <c r="T737">
        <v>0.2</v>
      </c>
      <c r="U737" s="4">
        <f>Table3[[#This Row],[Discount]]*Table3[[#This Row],[Revenue]]</f>
        <v>45000</v>
      </c>
      <c r="V737" s="4">
        <f>Table3[[#This Row],[Revenue]]-Table3[[#This Row],[Total Discount]]</f>
        <v>180000</v>
      </c>
      <c r="W737" s="6"/>
      <c r="X737" s="5"/>
    </row>
    <row r="738" spans="1:24" x14ac:dyDescent="0.35">
      <c r="A738">
        <v>737</v>
      </c>
      <c r="B738" t="s">
        <v>8601</v>
      </c>
      <c r="C738" s="8">
        <v>42978</v>
      </c>
      <c r="D738" s="6">
        <v>2017</v>
      </c>
      <c r="E738" s="8" t="s">
        <v>3481</v>
      </c>
      <c r="F738" s="7">
        <v>31</v>
      </c>
      <c r="G738" t="s">
        <v>3538</v>
      </c>
      <c r="H738" t="s">
        <v>3462</v>
      </c>
      <c r="I738" t="s">
        <v>3557</v>
      </c>
      <c r="J738" t="s">
        <v>3449</v>
      </c>
      <c r="K738" t="s">
        <v>3568</v>
      </c>
      <c r="L738">
        <v>85281</v>
      </c>
      <c r="M738" t="s">
        <v>1229</v>
      </c>
      <c r="N738" t="s">
        <v>13</v>
      </c>
      <c r="O738" t="s">
        <v>32</v>
      </c>
      <c r="P738" t="s">
        <v>1230</v>
      </c>
      <c r="Q738" s="4">
        <v>11000</v>
      </c>
      <c r="R738">
        <v>1</v>
      </c>
      <c r="S738" s="4">
        <f>Table3[[#This Row],[Harga]]*Table3[[#This Row],[Quantity]]</f>
        <v>11000</v>
      </c>
      <c r="T738">
        <v>0.2</v>
      </c>
      <c r="U738" s="4">
        <f>Table3[[#This Row],[Discount]]*Table3[[#This Row],[Revenue]]</f>
        <v>2200</v>
      </c>
      <c r="V738" s="4">
        <f>Table3[[#This Row],[Revenue]]-Table3[[#This Row],[Total Discount]]</f>
        <v>8800</v>
      </c>
      <c r="W738" s="6"/>
      <c r="X738" s="5"/>
    </row>
    <row r="739" spans="1:24" x14ac:dyDescent="0.35">
      <c r="A739">
        <v>738</v>
      </c>
      <c r="B739" t="s">
        <v>8600</v>
      </c>
      <c r="C739" s="8">
        <v>42708</v>
      </c>
      <c r="D739" s="6">
        <v>2016</v>
      </c>
      <c r="E739" s="8" t="s">
        <v>3490</v>
      </c>
      <c r="F739" s="7">
        <v>4</v>
      </c>
      <c r="G739" t="s">
        <v>3457</v>
      </c>
      <c r="H739" t="s">
        <v>3451</v>
      </c>
      <c r="I739" t="s">
        <v>3626</v>
      </c>
      <c r="J739" t="s">
        <v>3466</v>
      </c>
      <c r="K739" t="s">
        <v>3714</v>
      </c>
      <c r="L739">
        <v>10035</v>
      </c>
      <c r="M739" t="s">
        <v>1231</v>
      </c>
      <c r="N739" t="s">
        <v>13</v>
      </c>
      <c r="O739" t="s">
        <v>32</v>
      </c>
      <c r="P739" t="s">
        <v>1232</v>
      </c>
      <c r="Q739" s="4">
        <v>213000</v>
      </c>
      <c r="R739">
        <v>6</v>
      </c>
      <c r="S739" s="4">
        <f>Table3[[#This Row],[Harga]]*Table3[[#This Row],[Quantity]]</f>
        <v>1278000</v>
      </c>
      <c r="T739">
        <v>0</v>
      </c>
      <c r="U739" s="4">
        <f>Table3[[#This Row],[Discount]]*Table3[[#This Row],[Revenue]]</f>
        <v>0</v>
      </c>
      <c r="V739" s="4">
        <f>Table3[[#This Row],[Revenue]]-Table3[[#This Row],[Total Discount]]</f>
        <v>1278000</v>
      </c>
      <c r="W739" s="6"/>
      <c r="X739" s="5"/>
    </row>
    <row r="740" spans="1:24" x14ac:dyDescent="0.35">
      <c r="A740">
        <v>739</v>
      </c>
      <c r="B740" t="s">
        <v>8599</v>
      </c>
      <c r="C740" s="8">
        <v>42776</v>
      </c>
      <c r="D740" s="6">
        <v>2017</v>
      </c>
      <c r="E740" s="8" t="s">
        <v>3458</v>
      </c>
      <c r="F740" s="7">
        <v>10</v>
      </c>
      <c r="G740" t="s">
        <v>3452</v>
      </c>
      <c r="H740" t="s">
        <v>3451</v>
      </c>
      <c r="I740" t="s">
        <v>3581</v>
      </c>
      <c r="J740" t="s">
        <v>3488</v>
      </c>
      <c r="K740" t="s">
        <v>3568</v>
      </c>
      <c r="L740">
        <v>92677</v>
      </c>
      <c r="M740" t="s">
        <v>610</v>
      </c>
      <c r="N740" t="s">
        <v>9</v>
      </c>
      <c r="O740" t="s">
        <v>10</v>
      </c>
      <c r="P740" t="s">
        <v>611</v>
      </c>
      <c r="Q740" s="4">
        <v>192000</v>
      </c>
      <c r="R740">
        <v>2</v>
      </c>
      <c r="S740" s="4">
        <f>Table3[[#This Row],[Harga]]*Table3[[#This Row],[Quantity]]</f>
        <v>384000</v>
      </c>
      <c r="T740">
        <v>0.15</v>
      </c>
      <c r="U740" s="4">
        <f>Table3[[#This Row],[Discount]]*Table3[[#This Row],[Revenue]]</f>
        <v>57600</v>
      </c>
      <c r="V740" s="4">
        <f>Table3[[#This Row],[Revenue]]-Table3[[#This Row],[Total Discount]]</f>
        <v>326400</v>
      </c>
      <c r="W740" s="6"/>
      <c r="X740" s="5"/>
    </row>
    <row r="741" spans="1:24" x14ac:dyDescent="0.35">
      <c r="A741">
        <v>740</v>
      </c>
      <c r="B741" t="s">
        <v>8598</v>
      </c>
      <c r="C741" s="8">
        <v>42672</v>
      </c>
      <c r="D741" s="6">
        <v>2016</v>
      </c>
      <c r="E741" s="8" t="s">
        <v>3517</v>
      </c>
      <c r="F741" s="7">
        <v>29</v>
      </c>
      <c r="G741" t="s">
        <v>3452</v>
      </c>
      <c r="H741" t="s">
        <v>3451</v>
      </c>
      <c r="I741" t="s">
        <v>5375</v>
      </c>
      <c r="J741" t="s">
        <v>3466</v>
      </c>
      <c r="K741" t="s">
        <v>3605</v>
      </c>
      <c r="L741">
        <v>8302</v>
      </c>
      <c r="M741" t="s">
        <v>1233</v>
      </c>
      <c r="N741" t="s">
        <v>13</v>
      </c>
      <c r="O741" t="s">
        <v>32</v>
      </c>
      <c r="P741" t="s">
        <v>1234</v>
      </c>
      <c r="Q741" s="4">
        <v>41000</v>
      </c>
      <c r="R741">
        <v>3</v>
      </c>
      <c r="S741" s="4">
        <f>Table3[[#This Row],[Harga]]*Table3[[#This Row],[Quantity]]</f>
        <v>123000</v>
      </c>
      <c r="T741">
        <v>0</v>
      </c>
      <c r="U741" s="4">
        <f>Table3[[#This Row],[Discount]]*Table3[[#This Row],[Revenue]]</f>
        <v>0</v>
      </c>
      <c r="V741" s="4">
        <f>Table3[[#This Row],[Revenue]]-Table3[[#This Row],[Total Discount]]</f>
        <v>123000</v>
      </c>
      <c r="W741" s="6"/>
      <c r="X741" s="5"/>
    </row>
    <row r="742" spans="1:24" x14ac:dyDescent="0.35">
      <c r="A742">
        <v>741</v>
      </c>
      <c r="B742" t="s">
        <v>8597</v>
      </c>
      <c r="C742" s="8">
        <v>42993</v>
      </c>
      <c r="D742" s="6">
        <v>2017</v>
      </c>
      <c r="E742" s="8" t="s">
        <v>3472</v>
      </c>
      <c r="F742" s="7">
        <v>15</v>
      </c>
      <c r="G742" t="s">
        <v>3452</v>
      </c>
      <c r="H742" t="s">
        <v>3451</v>
      </c>
      <c r="I742" t="s">
        <v>7594</v>
      </c>
      <c r="J742" t="s">
        <v>3449</v>
      </c>
      <c r="K742" t="s">
        <v>3499</v>
      </c>
      <c r="L742">
        <v>2149</v>
      </c>
      <c r="M742" t="s">
        <v>1235</v>
      </c>
      <c r="N742" t="s">
        <v>51</v>
      </c>
      <c r="O742" t="s">
        <v>52</v>
      </c>
      <c r="P742" t="s">
        <v>1236</v>
      </c>
      <c r="Q742" s="4">
        <v>40000</v>
      </c>
      <c r="R742">
        <v>1</v>
      </c>
      <c r="S742" s="4">
        <f>Table3[[#This Row],[Harga]]*Table3[[#This Row],[Quantity]]</f>
        <v>40000</v>
      </c>
      <c r="T742">
        <v>0</v>
      </c>
      <c r="U742" s="4">
        <f>Table3[[#This Row],[Discount]]*Table3[[#This Row],[Revenue]]</f>
        <v>0</v>
      </c>
      <c r="V742" s="4">
        <f>Table3[[#This Row],[Revenue]]-Table3[[#This Row],[Total Discount]]</f>
        <v>40000</v>
      </c>
      <c r="W742" s="6"/>
      <c r="X742" s="5"/>
    </row>
    <row r="743" spans="1:24" x14ac:dyDescent="0.35">
      <c r="A743">
        <v>742</v>
      </c>
      <c r="B743" t="s">
        <v>8596</v>
      </c>
      <c r="C743" s="8">
        <v>41709</v>
      </c>
      <c r="D743" s="6">
        <v>2014</v>
      </c>
      <c r="E743" s="8" t="s">
        <v>3511</v>
      </c>
      <c r="F743" s="7">
        <v>11</v>
      </c>
      <c r="G743" t="s">
        <v>3452</v>
      </c>
      <c r="H743" t="s">
        <v>3451</v>
      </c>
      <c r="I743" t="s">
        <v>4608</v>
      </c>
      <c r="J743" t="s">
        <v>3449</v>
      </c>
      <c r="K743" t="s">
        <v>3487</v>
      </c>
      <c r="L743">
        <v>43229</v>
      </c>
      <c r="M743" t="s">
        <v>1237</v>
      </c>
      <c r="N743" t="s">
        <v>9</v>
      </c>
      <c r="O743" t="s">
        <v>20</v>
      </c>
      <c r="P743" t="s">
        <v>429</v>
      </c>
      <c r="Q743" s="4">
        <v>9000</v>
      </c>
      <c r="R743">
        <v>5</v>
      </c>
      <c r="S743" s="4">
        <f>Table3[[#This Row],[Harga]]*Table3[[#This Row],[Quantity]]</f>
        <v>45000</v>
      </c>
      <c r="T743">
        <v>0.2</v>
      </c>
      <c r="U743" s="4">
        <f>Table3[[#This Row],[Discount]]*Table3[[#This Row],[Revenue]]</f>
        <v>9000</v>
      </c>
      <c r="V743" s="4">
        <f>Table3[[#This Row],[Revenue]]-Table3[[#This Row],[Total Discount]]</f>
        <v>36000</v>
      </c>
      <c r="W743" s="6"/>
      <c r="X743" s="5"/>
    </row>
    <row r="744" spans="1:24" x14ac:dyDescent="0.35">
      <c r="A744">
        <v>743</v>
      </c>
      <c r="B744" t="s">
        <v>8595</v>
      </c>
      <c r="C744" s="8">
        <v>41674</v>
      </c>
      <c r="D744" s="6">
        <v>2014</v>
      </c>
      <c r="E744" s="8" t="s">
        <v>3458</v>
      </c>
      <c r="F744" s="7">
        <v>4</v>
      </c>
      <c r="G744" t="s">
        <v>3485</v>
      </c>
      <c r="H744" t="s">
        <v>3451</v>
      </c>
      <c r="I744" t="s">
        <v>3762</v>
      </c>
      <c r="J744" t="s">
        <v>3488</v>
      </c>
      <c r="K744" t="s">
        <v>3695</v>
      </c>
      <c r="L744">
        <v>92024</v>
      </c>
      <c r="M744" t="s">
        <v>1238</v>
      </c>
      <c r="N744" t="s">
        <v>13</v>
      </c>
      <c r="O744" t="s">
        <v>26</v>
      </c>
      <c r="P744" t="s">
        <v>1239</v>
      </c>
      <c r="Q744" s="4">
        <v>83000</v>
      </c>
      <c r="R744">
        <v>3</v>
      </c>
      <c r="S744" s="4">
        <f>Table3[[#This Row],[Harga]]*Table3[[#This Row],[Quantity]]</f>
        <v>249000</v>
      </c>
      <c r="T744">
        <v>0.2</v>
      </c>
      <c r="U744" s="4">
        <f>Table3[[#This Row],[Discount]]*Table3[[#This Row],[Revenue]]</f>
        <v>49800</v>
      </c>
      <c r="V744" s="4">
        <f>Table3[[#This Row],[Revenue]]-Table3[[#This Row],[Total Discount]]</f>
        <v>199200</v>
      </c>
      <c r="W744" s="6"/>
      <c r="X744" s="5"/>
    </row>
    <row r="745" spans="1:24" x14ac:dyDescent="0.35">
      <c r="A745">
        <v>744</v>
      </c>
      <c r="B745" t="s">
        <v>8594</v>
      </c>
      <c r="C745" s="8">
        <v>42004</v>
      </c>
      <c r="D745" s="6">
        <v>2014</v>
      </c>
      <c r="E745" s="8" t="s">
        <v>3490</v>
      </c>
      <c r="F745" s="7">
        <v>31</v>
      </c>
      <c r="G745" t="s">
        <v>3457</v>
      </c>
      <c r="H745" t="s">
        <v>3462</v>
      </c>
      <c r="I745" t="s">
        <v>6220</v>
      </c>
      <c r="J745" t="s">
        <v>3466</v>
      </c>
      <c r="K745" t="s">
        <v>3513</v>
      </c>
      <c r="L745">
        <v>13601</v>
      </c>
      <c r="M745" t="s">
        <v>201</v>
      </c>
      <c r="N745" t="s">
        <v>9</v>
      </c>
      <c r="O745" t="s">
        <v>10</v>
      </c>
      <c r="P745" t="s">
        <v>202</v>
      </c>
      <c r="Q745" s="4">
        <v>900000</v>
      </c>
      <c r="R745">
        <v>7</v>
      </c>
      <c r="S745" s="4">
        <f>Table3[[#This Row],[Harga]]*Table3[[#This Row],[Quantity]]</f>
        <v>6300000</v>
      </c>
      <c r="T745">
        <v>0.2</v>
      </c>
      <c r="U745" s="4">
        <f>Table3[[#This Row],[Discount]]*Table3[[#This Row],[Revenue]]</f>
        <v>1260000</v>
      </c>
      <c r="V745" s="4">
        <f>Table3[[#This Row],[Revenue]]-Table3[[#This Row],[Total Discount]]</f>
        <v>5040000</v>
      </c>
      <c r="W745" s="6"/>
      <c r="X745" s="5"/>
    </row>
    <row r="746" spans="1:24" x14ac:dyDescent="0.35">
      <c r="A746">
        <v>745</v>
      </c>
      <c r="B746" t="s">
        <v>8593</v>
      </c>
      <c r="C746" s="8">
        <v>42331</v>
      </c>
      <c r="D746" s="6">
        <v>2015</v>
      </c>
      <c r="E746" s="8" t="s">
        <v>3468</v>
      </c>
      <c r="F746" s="7">
        <v>23</v>
      </c>
      <c r="G746" t="s">
        <v>3485</v>
      </c>
      <c r="H746" t="s">
        <v>3554</v>
      </c>
      <c r="I746" t="s">
        <v>4761</v>
      </c>
      <c r="J746" t="s">
        <v>3466</v>
      </c>
      <c r="K746" t="s">
        <v>3628</v>
      </c>
      <c r="L746">
        <v>78207</v>
      </c>
      <c r="M746" t="s">
        <v>1240</v>
      </c>
      <c r="N746" t="s">
        <v>13</v>
      </c>
      <c r="O746" t="s">
        <v>23</v>
      </c>
      <c r="P746" t="s">
        <v>1241</v>
      </c>
      <c r="Q746" s="4">
        <v>336000</v>
      </c>
      <c r="R746">
        <v>4</v>
      </c>
      <c r="S746" s="4">
        <f>Table3[[#This Row],[Harga]]*Table3[[#This Row],[Quantity]]</f>
        <v>1344000</v>
      </c>
      <c r="T746">
        <v>0.2</v>
      </c>
      <c r="U746" s="4">
        <f>Table3[[#This Row],[Discount]]*Table3[[#This Row],[Revenue]]</f>
        <v>268800</v>
      </c>
      <c r="V746" s="4">
        <f>Table3[[#This Row],[Revenue]]-Table3[[#This Row],[Total Discount]]</f>
        <v>1075200</v>
      </c>
      <c r="W746" s="6"/>
      <c r="X746" s="5"/>
    </row>
    <row r="747" spans="1:24" x14ac:dyDescent="0.35">
      <c r="A747">
        <v>746</v>
      </c>
      <c r="B747" t="s">
        <v>8592</v>
      </c>
      <c r="C747" s="8">
        <v>41826</v>
      </c>
      <c r="D747" s="6">
        <v>2014</v>
      </c>
      <c r="E747" s="8" t="s">
        <v>3507</v>
      </c>
      <c r="F747" s="7">
        <v>6</v>
      </c>
      <c r="G747" t="s">
        <v>3452</v>
      </c>
      <c r="H747" t="s">
        <v>3501</v>
      </c>
      <c r="I747" t="s">
        <v>3719</v>
      </c>
      <c r="J747" t="s">
        <v>3449</v>
      </c>
      <c r="K747" t="s">
        <v>3523</v>
      </c>
      <c r="L747">
        <v>10011</v>
      </c>
      <c r="M747" t="s">
        <v>1009</v>
      </c>
      <c r="N747" t="s">
        <v>51</v>
      </c>
      <c r="O747" t="s">
        <v>471</v>
      </c>
      <c r="P747" t="s">
        <v>1010</v>
      </c>
      <c r="Q747" s="4">
        <v>840000</v>
      </c>
      <c r="R747">
        <v>1</v>
      </c>
      <c r="S747" s="4">
        <f>Table3[[#This Row],[Harga]]*Table3[[#This Row],[Quantity]]</f>
        <v>840000</v>
      </c>
      <c r="T747">
        <v>0.2</v>
      </c>
      <c r="U747" s="4">
        <f>Table3[[#This Row],[Discount]]*Table3[[#This Row],[Revenue]]</f>
        <v>168000</v>
      </c>
      <c r="V747" s="4">
        <f>Table3[[#This Row],[Revenue]]-Table3[[#This Row],[Total Discount]]</f>
        <v>672000</v>
      </c>
      <c r="W747" s="6"/>
      <c r="X747" s="5"/>
    </row>
    <row r="748" spans="1:24" x14ac:dyDescent="0.35">
      <c r="A748">
        <v>747</v>
      </c>
      <c r="B748" t="s">
        <v>8591</v>
      </c>
      <c r="C748" s="8">
        <v>43052</v>
      </c>
      <c r="D748" s="6">
        <v>2017</v>
      </c>
      <c r="E748" s="8" t="s">
        <v>3468</v>
      </c>
      <c r="F748" s="7">
        <v>13</v>
      </c>
      <c r="G748" t="s">
        <v>3496</v>
      </c>
      <c r="H748" t="s">
        <v>3554</v>
      </c>
      <c r="I748" t="s">
        <v>3823</v>
      </c>
      <c r="J748" t="s">
        <v>3488</v>
      </c>
      <c r="K748" t="s">
        <v>3580</v>
      </c>
      <c r="L748">
        <v>77095</v>
      </c>
      <c r="M748" t="s">
        <v>1242</v>
      </c>
      <c r="N748" t="s">
        <v>13</v>
      </c>
      <c r="O748" t="s">
        <v>29</v>
      </c>
      <c r="P748" t="s">
        <v>1243</v>
      </c>
      <c r="Q748" s="4">
        <v>10000</v>
      </c>
      <c r="R748">
        <v>6</v>
      </c>
      <c r="S748" s="4">
        <f>Table3[[#This Row],[Harga]]*Table3[[#This Row],[Quantity]]</f>
        <v>60000</v>
      </c>
      <c r="T748">
        <v>0.8</v>
      </c>
      <c r="U748" s="4">
        <f>Table3[[#This Row],[Discount]]*Table3[[#This Row],[Revenue]]</f>
        <v>48000</v>
      </c>
      <c r="V748" s="4">
        <f>Table3[[#This Row],[Revenue]]-Table3[[#This Row],[Total Discount]]</f>
        <v>12000</v>
      </c>
      <c r="W748" s="6"/>
      <c r="X748" s="5"/>
    </row>
    <row r="749" spans="1:24" x14ac:dyDescent="0.35">
      <c r="A749">
        <v>748</v>
      </c>
      <c r="B749" t="s">
        <v>8590</v>
      </c>
      <c r="C749" s="8">
        <v>42538</v>
      </c>
      <c r="D749" s="6">
        <v>2016</v>
      </c>
      <c r="E749" s="8" t="s">
        <v>3497</v>
      </c>
      <c r="F749" s="7">
        <v>17</v>
      </c>
      <c r="G749" t="s">
        <v>3452</v>
      </c>
      <c r="H749" t="s">
        <v>3532</v>
      </c>
      <c r="I749" t="s">
        <v>4826</v>
      </c>
      <c r="J749" t="s">
        <v>3449</v>
      </c>
      <c r="K749" t="s">
        <v>3492</v>
      </c>
      <c r="L749">
        <v>92024</v>
      </c>
      <c r="M749" t="s">
        <v>1244</v>
      </c>
      <c r="N749" t="s">
        <v>13</v>
      </c>
      <c r="O749" t="s">
        <v>23</v>
      </c>
      <c r="P749" t="s">
        <v>1245</v>
      </c>
      <c r="Q749" s="4">
        <v>112000</v>
      </c>
      <c r="R749">
        <v>2</v>
      </c>
      <c r="S749" s="4">
        <f>Table3[[#This Row],[Harga]]*Table3[[#This Row],[Quantity]]</f>
        <v>224000</v>
      </c>
      <c r="T749">
        <v>0</v>
      </c>
      <c r="U749" s="4">
        <f>Table3[[#This Row],[Discount]]*Table3[[#This Row],[Revenue]]</f>
        <v>0</v>
      </c>
      <c r="V749" s="4">
        <f>Table3[[#This Row],[Revenue]]-Table3[[#This Row],[Total Discount]]</f>
        <v>224000</v>
      </c>
      <c r="W749" s="6"/>
      <c r="X749" s="5"/>
    </row>
    <row r="750" spans="1:24" x14ac:dyDescent="0.35">
      <c r="A750">
        <v>749</v>
      </c>
      <c r="B750" t="s">
        <v>8589</v>
      </c>
      <c r="C750" s="8">
        <v>41762</v>
      </c>
      <c r="D750" s="6">
        <v>2014</v>
      </c>
      <c r="E750" s="8" t="s">
        <v>3453</v>
      </c>
      <c r="F750" s="7">
        <v>3</v>
      </c>
      <c r="G750" t="s">
        <v>3457</v>
      </c>
      <c r="H750" t="s">
        <v>3451</v>
      </c>
      <c r="I750" t="s">
        <v>6240</v>
      </c>
      <c r="J750" t="s">
        <v>3488</v>
      </c>
      <c r="K750" t="s">
        <v>3483</v>
      </c>
      <c r="L750">
        <v>54915</v>
      </c>
      <c r="M750" t="s">
        <v>1246</v>
      </c>
      <c r="N750" t="s">
        <v>13</v>
      </c>
      <c r="O750" t="s">
        <v>14</v>
      </c>
      <c r="P750" t="s">
        <v>1247</v>
      </c>
      <c r="Q750" s="4">
        <v>22000</v>
      </c>
      <c r="R750">
        <v>7</v>
      </c>
      <c r="S750" s="4">
        <f>Table3[[#This Row],[Harga]]*Table3[[#This Row],[Quantity]]</f>
        <v>154000</v>
      </c>
      <c r="T750">
        <v>0</v>
      </c>
      <c r="U750" s="4">
        <f>Table3[[#This Row],[Discount]]*Table3[[#This Row],[Revenue]]</f>
        <v>0</v>
      </c>
      <c r="V750" s="4">
        <f>Table3[[#This Row],[Revenue]]-Table3[[#This Row],[Total Discount]]</f>
        <v>154000</v>
      </c>
      <c r="W750" s="6"/>
      <c r="X750" s="5"/>
    </row>
    <row r="751" spans="1:24" x14ac:dyDescent="0.35">
      <c r="A751">
        <v>750</v>
      </c>
      <c r="B751" t="s">
        <v>8588</v>
      </c>
      <c r="C751" s="8">
        <v>43024</v>
      </c>
      <c r="D751" s="6">
        <v>2017</v>
      </c>
      <c r="E751" s="8" t="s">
        <v>3517</v>
      </c>
      <c r="F751" s="7">
        <v>16</v>
      </c>
      <c r="G751" t="s">
        <v>3485</v>
      </c>
      <c r="H751" t="s">
        <v>3462</v>
      </c>
      <c r="I751" t="s">
        <v>5609</v>
      </c>
      <c r="J751" t="s">
        <v>3449</v>
      </c>
      <c r="K751" t="s">
        <v>3695</v>
      </c>
      <c r="L751">
        <v>40475</v>
      </c>
      <c r="M751" t="s">
        <v>758</v>
      </c>
      <c r="N751" t="s">
        <v>13</v>
      </c>
      <c r="O751" t="s">
        <v>26</v>
      </c>
      <c r="P751" t="s">
        <v>759</v>
      </c>
      <c r="Q751" s="4">
        <v>45000</v>
      </c>
      <c r="R751">
        <v>5</v>
      </c>
      <c r="S751" s="4">
        <f>Table3[[#This Row],[Harga]]*Table3[[#This Row],[Quantity]]</f>
        <v>225000</v>
      </c>
      <c r="T751">
        <v>0</v>
      </c>
      <c r="U751" s="4">
        <f>Table3[[#This Row],[Discount]]*Table3[[#This Row],[Revenue]]</f>
        <v>0</v>
      </c>
      <c r="V751" s="4">
        <f>Table3[[#This Row],[Revenue]]-Table3[[#This Row],[Total Discount]]</f>
        <v>225000</v>
      </c>
      <c r="W751" s="6"/>
      <c r="X751" s="5"/>
    </row>
    <row r="752" spans="1:24" x14ac:dyDescent="0.35">
      <c r="A752">
        <v>751</v>
      </c>
      <c r="B752" t="s">
        <v>8587</v>
      </c>
      <c r="C752" s="8">
        <v>42041</v>
      </c>
      <c r="D752" s="6">
        <v>2015</v>
      </c>
      <c r="E752" s="8" t="s">
        <v>3458</v>
      </c>
      <c r="F752" s="7">
        <v>6</v>
      </c>
      <c r="G752" t="s">
        <v>3485</v>
      </c>
      <c r="H752" t="s">
        <v>3451</v>
      </c>
      <c r="I752" t="s">
        <v>4064</v>
      </c>
      <c r="J752" t="s">
        <v>3466</v>
      </c>
      <c r="K752" t="s">
        <v>3548</v>
      </c>
      <c r="L752">
        <v>98006</v>
      </c>
      <c r="M752" t="s">
        <v>1248</v>
      </c>
      <c r="N752" t="s">
        <v>13</v>
      </c>
      <c r="O752" t="s">
        <v>37</v>
      </c>
      <c r="P752" t="s">
        <v>1249</v>
      </c>
      <c r="Q752" s="4">
        <v>6000</v>
      </c>
      <c r="R752">
        <v>3</v>
      </c>
      <c r="S752" s="4">
        <f>Table3[[#This Row],[Harga]]*Table3[[#This Row],[Quantity]]</f>
        <v>18000</v>
      </c>
      <c r="T752">
        <v>0</v>
      </c>
      <c r="U752" s="4">
        <f>Table3[[#This Row],[Discount]]*Table3[[#This Row],[Revenue]]</f>
        <v>0</v>
      </c>
      <c r="V752" s="4">
        <f>Table3[[#This Row],[Revenue]]-Table3[[#This Row],[Total Discount]]</f>
        <v>18000</v>
      </c>
      <c r="W752" s="6"/>
      <c r="X752" s="5"/>
    </row>
    <row r="753" spans="1:24" x14ac:dyDescent="0.35">
      <c r="A753">
        <v>752</v>
      </c>
      <c r="B753" t="s">
        <v>8586</v>
      </c>
      <c r="C753" s="8">
        <v>42982</v>
      </c>
      <c r="D753" s="6">
        <v>2017</v>
      </c>
      <c r="E753" s="8" t="s">
        <v>3472</v>
      </c>
      <c r="F753" s="7">
        <v>4</v>
      </c>
      <c r="G753" t="s">
        <v>3457</v>
      </c>
      <c r="H753" t="s">
        <v>3451</v>
      </c>
      <c r="I753" t="s">
        <v>4797</v>
      </c>
      <c r="J753" t="s">
        <v>3449</v>
      </c>
      <c r="K753" t="s">
        <v>3707</v>
      </c>
      <c r="L753">
        <v>11561</v>
      </c>
      <c r="M753" t="s">
        <v>63</v>
      </c>
      <c r="N753" t="s">
        <v>51</v>
      </c>
      <c r="O753" t="s">
        <v>64</v>
      </c>
      <c r="P753" t="s">
        <v>65</v>
      </c>
      <c r="Q753" s="4">
        <v>46000</v>
      </c>
      <c r="R753">
        <v>4</v>
      </c>
      <c r="S753" s="4">
        <f>Table3[[#This Row],[Harga]]*Table3[[#This Row],[Quantity]]</f>
        <v>184000</v>
      </c>
      <c r="T753">
        <v>0</v>
      </c>
      <c r="U753" s="4">
        <f>Table3[[#This Row],[Discount]]*Table3[[#This Row],[Revenue]]</f>
        <v>0</v>
      </c>
      <c r="V753" s="4">
        <f>Table3[[#This Row],[Revenue]]-Table3[[#This Row],[Total Discount]]</f>
        <v>184000</v>
      </c>
      <c r="W753" s="6"/>
      <c r="X753" s="5"/>
    </row>
    <row r="754" spans="1:24" x14ac:dyDescent="0.35">
      <c r="A754">
        <v>753</v>
      </c>
      <c r="B754" t="s">
        <v>8585</v>
      </c>
      <c r="C754" s="8">
        <v>42499</v>
      </c>
      <c r="D754" s="6">
        <v>2016</v>
      </c>
      <c r="E754" s="8" t="s">
        <v>3453</v>
      </c>
      <c r="F754" s="7">
        <v>9</v>
      </c>
      <c r="G754" t="s">
        <v>3538</v>
      </c>
      <c r="H754" t="s">
        <v>3451</v>
      </c>
      <c r="I754" t="s">
        <v>5642</v>
      </c>
      <c r="J754" t="s">
        <v>3449</v>
      </c>
      <c r="K754" t="s">
        <v>3571</v>
      </c>
      <c r="L754">
        <v>19140</v>
      </c>
      <c r="M754" t="s">
        <v>1250</v>
      </c>
      <c r="N754" t="s">
        <v>13</v>
      </c>
      <c r="O754" t="s">
        <v>55</v>
      </c>
      <c r="P754" t="s">
        <v>176</v>
      </c>
      <c r="Q754" s="4">
        <v>10000</v>
      </c>
      <c r="R754">
        <v>1</v>
      </c>
      <c r="S754" s="4">
        <f>Table3[[#This Row],[Harga]]*Table3[[#This Row],[Quantity]]</f>
        <v>10000</v>
      </c>
      <c r="T754">
        <v>0.2</v>
      </c>
      <c r="U754" s="4">
        <f>Table3[[#This Row],[Discount]]*Table3[[#This Row],[Revenue]]</f>
        <v>2000</v>
      </c>
      <c r="V754" s="4">
        <f>Table3[[#This Row],[Revenue]]-Table3[[#This Row],[Total Discount]]</f>
        <v>8000</v>
      </c>
      <c r="W754" s="6"/>
      <c r="X754" s="5"/>
    </row>
    <row r="755" spans="1:24" x14ac:dyDescent="0.35">
      <c r="A755">
        <v>754</v>
      </c>
      <c r="B755" t="s">
        <v>8584</v>
      </c>
      <c r="C755" s="8">
        <v>42079</v>
      </c>
      <c r="D755" s="6">
        <v>2015</v>
      </c>
      <c r="E755" s="8" t="s">
        <v>3511</v>
      </c>
      <c r="F755" s="7">
        <v>16</v>
      </c>
      <c r="G755" t="s">
        <v>3496</v>
      </c>
      <c r="H755" t="s">
        <v>3451</v>
      </c>
      <c r="I755" t="s">
        <v>6224</v>
      </c>
      <c r="J755" t="s">
        <v>3449</v>
      </c>
      <c r="K755" t="s">
        <v>3682</v>
      </c>
      <c r="L755">
        <v>98103</v>
      </c>
      <c r="M755" t="s">
        <v>1251</v>
      </c>
      <c r="N755" t="s">
        <v>9</v>
      </c>
      <c r="O755" t="s">
        <v>17</v>
      </c>
      <c r="P755" t="s">
        <v>958</v>
      </c>
      <c r="Q755" s="4">
        <v>172000</v>
      </c>
      <c r="R755">
        <v>2</v>
      </c>
      <c r="S755" s="4">
        <f>Table3[[#This Row],[Harga]]*Table3[[#This Row],[Quantity]]</f>
        <v>344000</v>
      </c>
      <c r="T755">
        <v>0</v>
      </c>
      <c r="U755" s="4">
        <f>Table3[[#This Row],[Discount]]*Table3[[#This Row],[Revenue]]</f>
        <v>0</v>
      </c>
      <c r="V755" s="4">
        <f>Table3[[#This Row],[Revenue]]-Table3[[#This Row],[Total Discount]]</f>
        <v>344000</v>
      </c>
      <c r="W755" s="6"/>
      <c r="X755" s="5"/>
    </row>
    <row r="756" spans="1:24" x14ac:dyDescent="0.35">
      <c r="A756">
        <v>755</v>
      </c>
      <c r="B756" t="s">
        <v>8583</v>
      </c>
      <c r="C756" s="8">
        <v>42469</v>
      </c>
      <c r="D756" s="6">
        <v>2016</v>
      </c>
      <c r="E756" s="8" t="s">
        <v>3529</v>
      </c>
      <c r="F756" s="7">
        <v>9</v>
      </c>
      <c r="G756" t="s">
        <v>3457</v>
      </c>
      <c r="H756" t="s">
        <v>3451</v>
      </c>
      <c r="I756" t="s">
        <v>4863</v>
      </c>
      <c r="J756" t="s">
        <v>3466</v>
      </c>
      <c r="K756" t="s">
        <v>3655</v>
      </c>
      <c r="L756">
        <v>98103</v>
      </c>
      <c r="M756" t="s">
        <v>770</v>
      </c>
      <c r="N756" t="s">
        <v>13</v>
      </c>
      <c r="O756" t="s">
        <v>26</v>
      </c>
      <c r="P756" t="s">
        <v>771</v>
      </c>
      <c r="Q756" s="4">
        <v>6000</v>
      </c>
      <c r="R756">
        <v>9</v>
      </c>
      <c r="S756" s="4">
        <f>Table3[[#This Row],[Harga]]*Table3[[#This Row],[Quantity]]</f>
        <v>54000</v>
      </c>
      <c r="T756">
        <v>0.2</v>
      </c>
      <c r="U756" s="4">
        <f>Table3[[#This Row],[Discount]]*Table3[[#This Row],[Revenue]]</f>
        <v>10800</v>
      </c>
      <c r="V756" s="4">
        <f>Table3[[#This Row],[Revenue]]-Table3[[#This Row],[Total Discount]]</f>
        <v>43200</v>
      </c>
      <c r="W756" s="6"/>
      <c r="X756" s="5"/>
    </row>
    <row r="757" spans="1:24" x14ac:dyDescent="0.35">
      <c r="A757">
        <v>756</v>
      </c>
      <c r="B757" t="s">
        <v>8582</v>
      </c>
      <c r="C757" s="8">
        <v>41733</v>
      </c>
      <c r="D757" s="6">
        <v>2014</v>
      </c>
      <c r="E757" s="8" t="s">
        <v>3529</v>
      </c>
      <c r="F757" s="7">
        <v>4</v>
      </c>
      <c r="G757" t="s">
        <v>3485</v>
      </c>
      <c r="H757" t="s">
        <v>3451</v>
      </c>
      <c r="I757" t="s">
        <v>8581</v>
      </c>
      <c r="J757" t="s">
        <v>3488</v>
      </c>
      <c r="K757" t="s">
        <v>3670</v>
      </c>
      <c r="L757">
        <v>94109</v>
      </c>
      <c r="M757" t="s">
        <v>1252</v>
      </c>
      <c r="N757" t="s">
        <v>13</v>
      </c>
      <c r="O757" t="s">
        <v>14</v>
      </c>
      <c r="P757" t="s">
        <v>1253</v>
      </c>
      <c r="Q757" s="4">
        <v>19000</v>
      </c>
      <c r="R757">
        <v>6</v>
      </c>
      <c r="S757" s="4">
        <f>Table3[[#This Row],[Harga]]*Table3[[#This Row],[Quantity]]</f>
        <v>114000</v>
      </c>
      <c r="T757">
        <v>0</v>
      </c>
      <c r="U757" s="4">
        <f>Table3[[#This Row],[Discount]]*Table3[[#This Row],[Revenue]]</f>
        <v>0</v>
      </c>
      <c r="V757" s="4">
        <f>Table3[[#This Row],[Revenue]]-Table3[[#This Row],[Total Discount]]</f>
        <v>114000</v>
      </c>
      <c r="W757" s="6"/>
      <c r="X757" s="5"/>
    </row>
    <row r="758" spans="1:24" x14ac:dyDescent="0.35">
      <c r="A758">
        <v>757</v>
      </c>
      <c r="B758" t="s">
        <v>8580</v>
      </c>
      <c r="C758" s="8">
        <v>42983</v>
      </c>
      <c r="D758" s="6">
        <v>2017</v>
      </c>
      <c r="E758" s="8" t="s">
        <v>3472</v>
      </c>
      <c r="F758" s="7">
        <v>5</v>
      </c>
      <c r="G758" t="s">
        <v>3485</v>
      </c>
      <c r="H758" t="s">
        <v>3462</v>
      </c>
      <c r="I758" t="s">
        <v>4640</v>
      </c>
      <c r="J758" t="s">
        <v>3488</v>
      </c>
      <c r="K758" t="s">
        <v>3707</v>
      </c>
      <c r="L758">
        <v>98115</v>
      </c>
      <c r="M758" t="s">
        <v>918</v>
      </c>
      <c r="N758" t="s">
        <v>13</v>
      </c>
      <c r="O758" t="s">
        <v>37</v>
      </c>
      <c r="P758" t="s">
        <v>919</v>
      </c>
      <c r="Q758" s="4">
        <v>20000</v>
      </c>
      <c r="R758">
        <v>1</v>
      </c>
      <c r="S758" s="4">
        <f>Table3[[#This Row],[Harga]]*Table3[[#This Row],[Quantity]]</f>
        <v>20000</v>
      </c>
      <c r="T758">
        <v>0</v>
      </c>
      <c r="U758" s="4">
        <f>Table3[[#This Row],[Discount]]*Table3[[#This Row],[Revenue]]</f>
        <v>0</v>
      </c>
      <c r="V758" s="4">
        <f>Table3[[#This Row],[Revenue]]-Table3[[#This Row],[Total Discount]]</f>
        <v>20000</v>
      </c>
      <c r="W758" s="6"/>
      <c r="X758" s="5"/>
    </row>
    <row r="759" spans="1:24" x14ac:dyDescent="0.35">
      <c r="A759">
        <v>758</v>
      </c>
      <c r="B759" t="s">
        <v>8579</v>
      </c>
      <c r="C759" s="8">
        <v>42916</v>
      </c>
      <c r="D759" s="6">
        <v>2017</v>
      </c>
      <c r="E759" s="8" t="s">
        <v>3497</v>
      </c>
      <c r="F759" s="7">
        <v>30</v>
      </c>
      <c r="G759" t="s">
        <v>3538</v>
      </c>
      <c r="H759" t="s">
        <v>3451</v>
      </c>
      <c r="I759" t="s">
        <v>4393</v>
      </c>
      <c r="J759" t="s">
        <v>3449</v>
      </c>
      <c r="K759" t="s">
        <v>3487</v>
      </c>
      <c r="L759">
        <v>10011</v>
      </c>
      <c r="M759" t="s">
        <v>16</v>
      </c>
      <c r="N759" t="s">
        <v>9</v>
      </c>
      <c r="O759" t="s">
        <v>17</v>
      </c>
      <c r="P759" t="s">
        <v>18</v>
      </c>
      <c r="Q759" s="4">
        <v>958000</v>
      </c>
      <c r="R759">
        <v>5</v>
      </c>
      <c r="S759" s="4">
        <f>Table3[[#This Row],[Harga]]*Table3[[#This Row],[Quantity]]</f>
        <v>4790000</v>
      </c>
      <c r="T759">
        <v>0.4</v>
      </c>
      <c r="U759" s="4">
        <f>Table3[[#This Row],[Discount]]*Table3[[#This Row],[Revenue]]</f>
        <v>1916000</v>
      </c>
      <c r="V759" s="4">
        <f>Table3[[#This Row],[Revenue]]-Table3[[#This Row],[Total Discount]]</f>
        <v>2874000</v>
      </c>
      <c r="W759" s="6"/>
      <c r="X759" s="5"/>
    </row>
    <row r="760" spans="1:24" x14ac:dyDescent="0.35">
      <c r="A760">
        <v>759</v>
      </c>
      <c r="B760" t="s">
        <v>8578</v>
      </c>
      <c r="C760" s="8">
        <v>42317</v>
      </c>
      <c r="D760" s="6">
        <v>2015</v>
      </c>
      <c r="E760" s="8" t="s">
        <v>3468</v>
      </c>
      <c r="F760" s="7">
        <v>9</v>
      </c>
      <c r="G760" t="s">
        <v>3457</v>
      </c>
      <c r="H760" t="s">
        <v>3451</v>
      </c>
      <c r="I760" t="s">
        <v>4736</v>
      </c>
      <c r="J760" t="s">
        <v>3449</v>
      </c>
      <c r="K760" t="s">
        <v>3909</v>
      </c>
      <c r="L760">
        <v>19134</v>
      </c>
      <c r="M760" t="s">
        <v>1254</v>
      </c>
      <c r="N760" t="s">
        <v>13</v>
      </c>
      <c r="O760" t="s">
        <v>23</v>
      </c>
      <c r="P760" t="s">
        <v>1255</v>
      </c>
      <c r="Q760" s="4">
        <v>12000</v>
      </c>
      <c r="R760">
        <v>3</v>
      </c>
      <c r="S760" s="4">
        <f>Table3[[#This Row],[Harga]]*Table3[[#This Row],[Quantity]]</f>
        <v>36000</v>
      </c>
      <c r="T760">
        <v>0.2</v>
      </c>
      <c r="U760" s="4">
        <f>Table3[[#This Row],[Discount]]*Table3[[#This Row],[Revenue]]</f>
        <v>7200</v>
      </c>
      <c r="V760" s="4">
        <f>Table3[[#This Row],[Revenue]]-Table3[[#This Row],[Total Discount]]</f>
        <v>28800</v>
      </c>
      <c r="W760" s="6"/>
      <c r="X760" s="5"/>
    </row>
    <row r="761" spans="1:24" x14ac:dyDescent="0.35">
      <c r="A761">
        <v>760</v>
      </c>
      <c r="B761" t="s">
        <v>8577</v>
      </c>
      <c r="C761" s="8">
        <v>41702</v>
      </c>
      <c r="D761" s="6">
        <v>2014</v>
      </c>
      <c r="E761" s="8" t="s">
        <v>3511</v>
      </c>
      <c r="F761" s="7">
        <v>4</v>
      </c>
      <c r="G761" t="s">
        <v>3457</v>
      </c>
      <c r="H761" t="s">
        <v>3451</v>
      </c>
      <c r="I761" t="s">
        <v>3687</v>
      </c>
      <c r="J761" t="s">
        <v>3449</v>
      </c>
      <c r="K761" t="s">
        <v>3494</v>
      </c>
      <c r="L761">
        <v>29203</v>
      </c>
      <c r="M761" t="s">
        <v>1256</v>
      </c>
      <c r="N761" t="s">
        <v>13</v>
      </c>
      <c r="O761" t="s">
        <v>32</v>
      </c>
      <c r="P761" t="s">
        <v>1257</v>
      </c>
      <c r="Q761" s="4">
        <v>355000</v>
      </c>
      <c r="R761">
        <v>5</v>
      </c>
      <c r="S761" s="4">
        <f>Table3[[#This Row],[Harga]]*Table3[[#This Row],[Quantity]]</f>
        <v>1775000</v>
      </c>
      <c r="T761">
        <v>0</v>
      </c>
      <c r="U761" s="4">
        <f>Table3[[#This Row],[Discount]]*Table3[[#This Row],[Revenue]]</f>
        <v>0</v>
      </c>
      <c r="V761" s="4">
        <f>Table3[[#This Row],[Revenue]]-Table3[[#This Row],[Total Discount]]</f>
        <v>1775000</v>
      </c>
      <c r="W761" s="6"/>
      <c r="X761" s="5"/>
    </row>
    <row r="762" spans="1:24" x14ac:dyDescent="0.35">
      <c r="A762">
        <v>761</v>
      </c>
      <c r="B762" t="s">
        <v>8576</v>
      </c>
      <c r="C762" s="8">
        <v>42082</v>
      </c>
      <c r="D762" s="6">
        <v>2015</v>
      </c>
      <c r="E762" s="8" t="s">
        <v>3511</v>
      </c>
      <c r="F762" s="7">
        <v>19</v>
      </c>
      <c r="G762" t="s">
        <v>3538</v>
      </c>
      <c r="H762" t="s">
        <v>3462</v>
      </c>
      <c r="I762" t="s">
        <v>5318</v>
      </c>
      <c r="J762" t="s">
        <v>3488</v>
      </c>
      <c r="K762" t="s">
        <v>3909</v>
      </c>
      <c r="L762">
        <v>98105</v>
      </c>
      <c r="M762" t="s">
        <v>995</v>
      </c>
      <c r="N762" t="s">
        <v>51</v>
      </c>
      <c r="O762" t="s">
        <v>52</v>
      </c>
      <c r="P762" t="s">
        <v>996</v>
      </c>
      <c r="Q762" s="4">
        <v>1323000</v>
      </c>
      <c r="R762">
        <v>3</v>
      </c>
      <c r="S762" s="4">
        <f>Table3[[#This Row],[Harga]]*Table3[[#This Row],[Quantity]]</f>
        <v>3969000</v>
      </c>
      <c r="T762">
        <v>0.2</v>
      </c>
      <c r="U762" s="4">
        <f>Table3[[#This Row],[Discount]]*Table3[[#This Row],[Revenue]]</f>
        <v>793800</v>
      </c>
      <c r="V762" s="4">
        <f>Table3[[#This Row],[Revenue]]-Table3[[#This Row],[Total Discount]]</f>
        <v>3175200</v>
      </c>
      <c r="W762" s="6"/>
      <c r="X762" s="5"/>
    </row>
    <row r="763" spans="1:24" x14ac:dyDescent="0.35">
      <c r="A763">
        <v>762</v>
      </c>
      <c r="B763" t="s">
        <v>8575</v>
      </c>
      <c r="C763" s="8">
        <v>42337</v>
      </c>
      <c r="D763" s="6">
        <v>2015</v>
      </c>
      <c r="E763" s="8" t="s">
        <v>3468</v>
      </c>
      <c r="F763" s="7">
        <v>29</v>
      </c>
      <c r="G763" t="s">
        <v>3452</v>
      </c>
      <c r="H763" t="s">
        <v>3462</v>
      </c>
      <c r="I763" t="s">
        <v>7369</v>
      </c>
      <c r="J763" t="s">
        <v>3449</v>
      </c>
      <c r="K763" t="s">
        <v>3595</v>
      </c>
      <c r="L763">
        <v>75002</v>
      </c>
      <c r="M763" t="s">
        <v>1258</v>
      </c>
      <c r="N763" t="s">
        <v>51</v>
      </c>
      <c r="O763" t="s">
        <v>64</v>
      </c>
      <c r="P763" t="s">
        <v>1259</v>
      </c>
      <c r="Q763" s="4">
        <v>22000</v>
      </c>
      <c r="R763">
        <v>3</v>
      </c>
      <c r="S763" s="4">
        <f>Table3[[#This Row],[Harga]]*Table3[[#This Row],[Quantity]]</f>
        <v>66000</v>
      </c>
      <c r="T763">
        <v>0.2</v>
      </c>
      <c r="U763" s="4">
        <f>Table3[[#This Row],[Discount]]*Table3[[#This Row],[Revenue]]</f>
        <v>13200</v>
      </c>
      <c r="V763" s="4">
        <f>Table3[[#This Row],[Revenue]]-Table3[[#This Row],[Total Discount]]</f>
        <v>52800</v>
      </c>
      <c r="W763" s="6"/>
      <c r="X763" s="5"/>
    </row>
    <row r="764" spans="1:24" x14ac:dyDescent="0.35">
      <c r="A764">
        <v>763</v>
      </c>
      <c r="B764" t="s">
        <v>8574</v>
      </c>
      <c r="C764" s="8">
        <v>42897</v>
      </c>
      <c r="D764" s="6">
        <v>2017</v>
      </c>
      <c r="E764" s="8" t="s">
        <v>3497</v>
      </c>
      <c r="F764" s="7">
        <v>11</v>
      </c>
      <c r="G764" t="s">
        <v>3452</v>
      </c>
      <c r="H764" t="s">
        <v>3451</v>
      </c>
      <c r="I764" t="s">
        <v>3475</v>
      </c>
      <c r="J764" t="s">
        <v>3449</v>
      </c>
      <c r="K764" t="s">
        <v>3666</v>
      </c>
      <c r="L764">
        <v>90004</v>
      </c>
      <c r="M764" t="s">
        <v>1260</v>
      </c>
      <c r="N764" t="s">
        <v>13</v>
      </c>
      <c r="O764" t="s">
        <v>23</v>
      </c>
      <c r="P764" t="s">
        <v>1261</v>
      </c>
      <c r="Q764" s="4">
        <v>123000</v>
      </c>
      <c r="R764">
        <v>3</v>
      </c>
      <c r="S764" s="4">
        <f>Table3[[#This Row],[Harga]]*Table3[[#This Row],[Quantity]]</f>
        <v>369000</v>
      </c>
      <c r="T764">
        <v>0</v>
      </c>
      <c r="U764" s="4">
        <f>Table3[[#This Row],[Discount]]*Table3[[#This Row],[Revenue]]</f>
        <v>0</v>
      </c>
      <c r="V764" s="4">
        <f>Table3[[#This Row],[Revenue]]-Table3[[#This Row],[Total Discount]]</f>
        <v>369000</v>
      </c>
      <c r="W764" s="6"/>
      <c r="X764" s="5"/>
    </row>
    <row r="765" spans="1:24" x14ac:dyDescent="0.35">
      <c r="A765">
        <v>764</v>
      </c>
      <c r="B765" t="s">
        <v>8573</v>
      </c>
      <c r="C765" s="8">
        <v>43065</v>
      </c>
      <c r="D765" s="6">
        <v>2017</v>
      </c>
      <c r="E765" s="8" t="s">
        <v>3468</v>
      </c>
      <c r="F765" s="7">
        <v>26</v>
      </c>
      <c r="G765" t="s">
        <v>3457</v>
      </c>
      <c r="H765" t="s">
        <v>3451</v>
      </c>
      <c r="I765" t="s">
        <v>4646</v>
      </c>
      <c r="J765" t="s">
        <v>3466</v>
      </c>
      <c r="K765" t="s">
        <v>3465</v>
      </c>
      <c r="L765">
        <v>30318</v>
      </c>
      <c r="M765" t="s">
        <v>1262</v>
      </c>
      <c r="N765" t="s">
        <v>13</v>
      </c>
      <c r="O765" t="s">
        <v>37</v>
      </c>
      <c r="P765" t="s">
        <v>1263</v>
      </c>
      <c r="Q765" s="4">
        <v>13000</v>
      </c>
      <c r="R765">
        <v>3</v>
      </c>
      <c r="S765" s="4">
        <f>Table3[[#This Row],[Harga]]*Table3[[#This Row],[Quantity]]</f>
        <v>39000</v>
      </c>
      <c r="T765">
        <v>0</v>
      </c>
      <c r="U765" s="4">
        <f>Table3[[#This Row],[Discount]]*Table3[[#This Row],[Revenue]]</f>
        <v>0</v>
      </c>
      <c r="V765" s="4">
        <f>Table3[[#This Row],[Revenue]]-Table3[[#This Row],[Total Discount]]</f>
        <v>39000</v>
      </c>
      <c r="W765" s="6"/>
      <c r="X765" s="5"/>
    </row>
    <row r="766" spans="1:24" x14ac:dyDescent="0.35">
      <c r="A766">
        <v>765</v>
      </c>
      <c r="B766" t="s">
        <v>8572</v>
      </c>
      <c r="C766" s="8">
        <v>41966</v>
      </c>
      <c r="D766" s="6">
        <v>2014</v>
      </c>
      <c r="E766" s="8" t="s">
        <v>3468</v>
      </c>
      <c r="F766" s="7">
        <v>23</v>
      </c>
      <c r="G766" t="s">
        <v>3457</v>
      </c>
      <c r="H766" t="s">
        <v>3451</v>
      </c>
      <c r="I766" t="s">
        <v>3866</v>
      </c>
      <c r="J766" t="s">
        <v>3449</v>
      </c>
      <c r="K766" t="s">
        <v>3704</v>
      </c>
      <c r="L766">
        <v>90004</v>
      </c>
      <c r="M766" t="s">
        <v>103</v>
      </c>
      <c r="N766" t="s">
        <v>9</v>
      </c>
      <c r="O766" t="s">
        <v>42</v>
      </c>
      <c r="P766" t="s">
        <v>104</v>
      </c>
      <c r="Q766" s="4">
        <v>302000</v>
      </c>
      <c r="R766">
        <v>5</v>
      </c>
      <c r="S766" s="4">
        <f>Table3[[#This Row],[Harga]]*Table3[[#This Row],[Quantity]]</f>
        <v>1510000</v>
      </c>
      <c r="T766">
        <v>0.2</v>
      </c>
      <c r="U766" s="4">
        <f>Table3[[#This Row],[Discount]]*Table3[[#This Row],[Revenue]]</f>
        <v>302000</v>
      </c>
      <c r="V766" s="4">
        <f>Table3[[#This Row],[Revenue]]-Table3[[#This Row],[Total Discount]]</f>
        <v>1208000</v>
      </c>
      <c r="W766" s="6"/>
      <c r="X766" s="5"/>
    </row>
    <row r="767" spans="1:24" x14ac:dyDescent="0.35">
      <c r="A767">
        <v>766</v>
      </c>
      <c r="B767" t="s">
        <v>8571</v>
      </c>
      <c r="C767" s="8">
        <v>41988</v>
      </c>
      <c r="D767" s="6">
        <v>2014</v>
      </c>
      <c r="E767" s="8" t="s">
        <v>3490</v>
      </c>
      <c r="F767" s="7">
        <v>15</v>
      </c>
      <c r="G767" t="s">
        <v>3457</v>
      </c>
      <c r="H767" t="s">
        <v>3462</v>
      </c>
      <c r="I767" t="s">
        <v>3705</v>
      </c>
      <c r="J767" t="s">
        <v>3449</v>
      </c>
      <c r="K767" t="s">
        <v>3670</v>
      </c>
      <c r="L767">
        <v>79907</v>
      </c>
      <c r="M767" t="s">
        <v>1264</v>
      </c>
      <c r="N767" t="s">
        <v>51</v>
      </c>
      <c r="O767" t="s">
        <v>52</v>
      </c>
      <c r="P767" t="s">
        <v>1265</v>
      </c>
      <c r="Q767" s="4">
        <v>41000</v>
      </c>
      <c r="R767">
        <v>3</v>
      </c>
      <c r="S767" s="4">
        <f>Table3[[#This Row],[Harga]]*Table3[[#This Row],[Quantity]]</f>
        <v>123000</v>
      </c>
      <c r="T767">
        <v>0.2</v>
      </c>
      <c r="U767" s="4">
        <f>Table3[[#This Row],[Discount]]*Table3[[#This Row],[Revenue]]</f>
        <v>24600</v>
      </c>
      <c r="V767" s="4">
        <f>Table3[[#This Row],[Revenue]]-Table3[[#This Row],[Total Discount]]</f>
        <v>98400</v>
      </c>
      <c r="W767" s="6"/>
      <c r="X767" s="5"/>
    </row>
    <row r="768" spans="1:24" x14ac:dyDescent="0.35">
      <c r="A768">
        <v>767</v>
      </c>
      <c r="B768" t="s">
        <v>8570</v>
      </c>
      <c r="C768" s="8">
        <v>42482</v>
      </c>
      <c r="D768" s="6">
        <v>2016</v>
      </c>
      <c r="E768" s="8" t="s">
        <v>3529</v>
      </c>
      <c r="F768" s="7">
        <v>22</v>
      </c>
      <c r="G768" t="s">
        <v>3538</v>
      </c>
      <c r="H768" t="s">
        <v>3501</v>
      </c>
      <c r="I768" t="s">
        <v>4526</v>
      </c>
      <c r="J768" t="s">
        <v>3488</v>
      </c>
      <c r="K768" t="s">
        <v>3513</v>
      </c>
      <c r="L768">
        <v>60505</v>
      </c>
      <c r="M768" t="s">
        <v>1266</v>
      </c>
      <c r="N768" t="s">
        <v>13</v>
      </c>
      <c r="O768" t="s">
        <v>32</v>
      </c>
      <c r="P768" t="s">
        <v>1267</v>
      </c>
      <c r="Q768" s="4">
        <v>24000</v>
      </c>
      <c r="R768">
        <v>2</v>
      </c>
      <c r="S768" s="4">
        <f>Table3[[#This Row],[Harga]]*Table3[[#This Row],[Quantity]]</f>
        <v>48000</v>
      </c>
      <c r="T768">
        <v>0.2</v>
      </c>
      <c r="U768" s="4">
        <f>Table3[[#This Row],[Discount]]*Table3[[#This Row],[Revenue]]</f>
        <v>9600</v>
      </c>
      <c r="V768" s="4">
        <f>Table3[[#This Row],[Revenue]]-Table3[[#This Row],[Total Discount]]</f>
        <v>38400</v>
      </c>
      <c r="W768" s="6"/>
      <c r="X768" s="5"/>
    </row>
    <row r="769" spans="1:24" x14ac:dyDescent="0.35">
      <c r="A769">
        <v>768</v>
      </c>
      <c r="B769" t="s">
        <v>8569</v>
      </c>
      <c r="C769" s="8">
        <v>42513</v>
      </c>
      <c r="D769" s="6">
        <v>2016</v>
      </c>
      <c r="E769" s="8" t="s">
        <v>3453</v>
      </c>
      <c r="F769" s="7">
        <v>23</v>
      </c>
      <c r="G769" t="s">
        <v>3452</v>
      </c>
      <c r="H769" t="s">
        <v>3532</v>
      </c>
      <c r="I769" t="s">
        <v>3489</v>
      </c>
      <c r="J769" t="s">
        <v>3488</v>
      </c>
      <c r="K769" t="s">
        <v>3492</v>
      </c>
      <c r="L769">
        <v>35630</v>
      </c>
      <c r="M769" t="s">
        <v>1268</v>
      </c>
      <c r="N769" t="s">
        <v>13</v>
      </c>
      <c r="O769" t="s">
        <v>23</v>
      </c>
      <c r="P769" t="s">
        <v>1269</v>
      </c>
      <c r="Q769" s="4">
        <v>5000</v>
      </c>
      <c r="R769">
        <v>1</v>
      </c>
      <c r="S769" s="4">
        <f>Table3[[#This Row],[Harga]]*Table3[[#This Row],[Quantity]]</f>
        <v>5000</v>
      </c>
      <c r="T769">
        <v>0</v>
      </c>
      <c r="U769" s="4">
        <f>Table3[[#This Row],[Discount]]*Table3[[#This Row],[Revenue]]</f>
        <v>0</v>
      </c>
      <c r="V769" s="4">
        <f>Table3[[#This Row],[Revenue]]-Table3[[#This Row],[Total Discount]]</f>
        <v>5000</v>
      </c>
      <c r="W769" s="6"/>
      <c r="X769" s="5"/>
    </row>
    <row r="770" spans="1:24" x14ac:dyDescent="0.35">
      <c r="A770">
        <v>769</v>
      </c>
      <c r="B770" t="s">
        <v>8568</v>
      </c>
      <c r="C770" s="8">
        <v>42427</v>
      </c>
      <c r="D770" s="6">
        <v>2016</v>
      </c>
      <c r="E770" s="8" t="s">
        <v>3458</v>
      </c>
      <c r="F770" s="7">
        <v>27</v>
      </c>
      <c r="G770" t="s">
        <v>3452</v>
      </c>
      <c r="H770" t="s">
        <v>3451</v>
      </c>
      <c r="I770" t="s">
        <v>3639</v>
      </c>
      <c r="J770" t="s">
        <v>3449</v>
      </c>
      <c r="K770" t="s">
        <v>3487</v>
      </c>
      <c r="L770">
        <v>10011</v>
      </c>
      <c r="M770" t="s">
        <v>1270</v>
      </c>
      <c r="N770" t="s">
        <v>13</v>
      </c>
      <c r="O770" t="s">
        <v>29</v>
      </c>
      <c r="P770" t="s">
        <v>1271</v>
      </c>
      <c r="Q770" s="4">
        <v>171000</v>
      </c>
      <c r="R770">
        <v>3</v>
      </c>
      <c r="S770" s="4">
        <f>Table3[[#This Row],[Harga]]*Table3[[#This Row],[Quantity]]</f>
        <v>513000</v>
      </c>
      <c r="T770">
        <v>0</v>
      </c>
      <c r="U770" s="4">
        <f>Table3[[#This Row],[Discount]]*Table3[[#This Row],[Revenue]]</f>
        <v>0</v>
      </c>
      <c r="V770" s="4">
        <f>Table3[[#This Row],[Revenue]]-Table3[[#This Row],[Total Discount]]</f>
        <v>513000</v>
      </c>
      <c r="W770" s="6"/>
      <c r="X770" s="5"/>
    </row>
    <row r="771" spans="1:24" x14ac:dyDescent="0.35">
      <c r="A771">
        <v>770</v>
      </c>
      <c r="B771" t="s">
        <v>8567</v>
      </c>
      <c r="C771" s="8">
        <v>42225</v>
      </c>
      <c r="D771" s="6">
        <v>2015</v>
      </c>
      <c r="E771" s="8" t="s">
        <v>3481</v>
      </c>
      <c r="F771" s="7">
        <v>9</v>
      </c>
      <c r="G771" t="s">
        <v>3457</v>
      </c>
      <c r="H771" t="s">
        <v>3451</v>
      </c>
      <c r="I771" t="s">
        <v>5633</v>
      </c>
      <c r="J771" t="s">
        <v>3449</v>
      </c>
      <c r="K771" t="s">
        <v>3499</v>
      </c>
      <c r="L771">
        <v>10024</v>
      </c>
      <c r="M771" t="s">
        <v>357</v>
      </c>
      <c r="N771" t="s">
        <v>51</v>
      </c>
      <c r="O771" t="s">
        <v>52</v>
      </c>
      <c r="P771" t="s">
        <v>358</v>
      </c>
      <c r="Q771" s="4">
        <v>247000</v>
      </c>
      <c r="R771">
        <v>2</v>
      </c>
      <c r="S771" s="4">
        <f>Table3[[#This Row],[Harga]]*Table3[[#This Row],[Quantity]]</f>
        <v>494000</v>
      </c>
      <c r="T771">
        <v>0</v>
      </c>
      <c r="U771" s="4">
        <f>Table3[[#This Row],[Discount]]*Table3[[#This Row],[Revenue]]</f>
        <v>0</v>
      </c>
      <c r="V771" s="4">
        <f>Table3[[#This Row],[Revenue]]-Table3[[#This Row],[Total Discount]]</f>
        <v>494000</v>
      </c>
      <c r="W771" s="6"/>
      <c r="X771" s="5"/>
    </row>
    <row r="772" spans="1:24" x14ac:dyDescent="0.35">
      <c r="A772">
        <v>771</v>
      </c>
      <c r="B772" t="s">
        <v>8566</v>
      </c>
      <c r="C772" s="8">
        <v>42502</v>
      </c>
      <c r="D772" s="6">
        <v>2016</v>
      </c>
      <c r="E772" s="8" t="s">
        <v>3453</v>
      </c>
      <c r="F772" s="7">
        <v>12</v>
      </c>
      <c r="G772" t="s">
        <v>3538</v>
      </c>
      <c r="H772" t="s">
        <v>3451</v>
      </c>
      <c r="I772" t="s">
        <v>3591</v>
      </c>
      <c r="J772" t="s">
        <v>3466</v>
      </c>
      <c r="K772" t="s">
        <v>3474</v>
      </c>
      <c r="L772">
        <v>23464</v>
      </c>
      <c r="M772" t="s">
        <v>464</v>
      </c>
      <c r="N772" t="s">
        <v>13</v>
      </c>
      <c r="O772" t="s">
        <v>37</v>
      </c>
      <c r="P772" t="s">
        <v>465</v>
      </c>
      <c r="Q772" s="4">
        <v>3000</v>
      </c>
      <c r="R772">
        <v>4</v>
      </c>
      <c r="S772" s="4">
        <f>Table3[[#This Row],[Harga]]*Table3[[#This Row],[Quantity]]</f>
        <v>12000</v>
      </c>
      <c r="T772">
        <v>0</v>
      </c>
      <c r="U772" s="4">
        <f>Table3[[#This Row],[Discount]]*Table3[[#This Row],[Revenue]]</f>
        <v>0</v>
      </c>
      <c r="V772" s="4">
        <f>Table3[[#This Row],[Revenue]]-Table3[[#This Row],[Total Discount]]</f>
        <v>12000</v>
      </c>
      <c r="W772" s="6"/>
      <c r="X772" s="5"/>
    </row>
    <row r="773" spans="1:24" x14ac:dyDescent="0.35">
      <c r="A773">
        <v>772</v>
      </c>
      <c r="B773" t="s">
        <v>8565</v>
      </c>
      <c r="C773" s="8">
        <v>42475</v>
      </c>
      <c r="D773" s="6">
        <v>2016</v>
      </c>
      <c r="E773" s="8" t="s">
        <v>3529</v>
      </c>
      <c r="F773" s="7">
        <v>15</v>
      </c>
      <c r="G773" t="s">
        <v>3485</v>
      </c>
      <c r="H773" t="s">
        <v>3462</v>
      </c>
      <c r="I773" t="s">
        <v>3562</v>
      </c>
      <c r="J773" t="s">
        <v>3466</v>
      </c>
      <c r="K773" t="s">
        <v>3513</v>
      </c>
      <c r="L773">
        <v>76051</v>
      </c>
      <c r="M773" t="s">
        <v>1272</v>
      </c>
      <c r="N773" t="s">
        <v>13</v>
      </c>
      <c r="O773" t="s">
        <v>37</v>
      </c>
      <c r="P773" t="s">
        <v>1273</v>
      </c>
      <c r="Q773" s="4">
        <v>34000</v>
      </c>
      <c r="R773">
        <v>7</v>
      </c>
      <c r="S773" s="4">
        <f>Table3[[#This Row],[Harga]]*Table3[[#This Row],[Quantity]]</f>
        <v>238000</v>
      </c>
      <c r="T773">
        <v>0.2</v>
      </c>
      <c r="U773" s="4">
        <f>Table3[[#This Row],[Discount]]*Table3[[#This Row],[Revenue]]</f>
        <v>47600</v>
      </c>
      <c r="V773" s="4">
        <f>Table3[[#This Row],[Revenue]]-Table3[[#This Row],[Total Discount]]</f>
        <v>190400</v>
      </c>
      <c r="W773" s="6"/>
      <c r="X773" s="5"/>
    </row>
    <row r="774" spans="1:24" x14ac:dyDescent="0.35">
      <c r="A774">
        <v>773</v>
      </c>
      <c r="B774" t="s">
        <v>8564</v>
      </c>
      <c r="C774" s="8">
        <v>42178</v>
      </c>
      <c r="D774" s="6">
        <v>2015</v>
      </c>
      <c r="E774" s="8" t="s">
        <v>3497</v>
      </c>
      <c r="F774" s="7">
        <v>23</v>
      </c>
      <c r="G774" t="s">
        <v>3457</v>
      </c>
      <c r="H774" t="s">
        <v>3501</v>
      </c>
      <c r="I774" t="s">
        <v>4121</v>
      </c>
      <c r="J774" t="s">
        <v>3449</v>
      </c>
      <c r="K774" t="s">
        <v>3714</v>
      </c>
      <c r="L774">
        <v>98502</v>
      </c>
      <c r="M774" t="s">
        <v>1274</v>
      </c>
      <c r="N774" t="s">
        <v>51</v>
      </c>
      <c r="O774" t="s">
        <v>52</v>
      </c>
      <c r="P774" t="s">
        <v>1275</v>
      </c>
      <c r="Q774" s="4">
        <v>202000</v>
      </c>
      <c r="R774">
        <v>4</v>
      </c>
      <c r="S774" s="4">
        <f>Table3[[#This Row],[Harga]]*Table3[[#This Row],[Quantity]]</f>
        <v>808000</v>
      </c>
      <c r="T774">
        <v>0.2</v>
      </c>
      <c r="U774" s="4">
        <f>Table3[[#This Row],[Discount]]*Table3[[#This Row],[Revenue]]</f>
        <v>161600</v>
      </c>
      <c r="V774" s="4">
        <f>Table3[[#This Row],[Revenue]]-Table3[[#This Row],[Total Discount]]</f>
        <v>646400</v>
      </c>
      <c r="W774" s="6"/>
      <c r="X774" s="5"/>
    </row>
    <row r="775" spans="1:24" x14ac:dyDescent="0.35">
      <c r="A775">
        <v>774</v>
      </c>
      <c r="B775" t="s">
        <v>8563</v>
      </c>
      <c r="C775" s="8">
        <v>41931</v>
      </c>
      <c r="D775" s="6">
        <v>2014</v>
      </c>
      <c r="E775" s="8" t="s">
        <v>3517</v>
      </c>
      <c r="F775" s="7">
        <v>19</v>
      </c>
      <c r="G775" t="s">
        <v>3496</v>
      </c>
      <c r="H775" t="s">
        <v>3451</v>
      </c>
      <c r="I775" t="s">
        <v>3557</v>
      </c>
      <c r="J775" t="s">
        <v>3449</v>
      </c>
      <c r="K775" t="s">
        <v>3655</v>
      </c>
      <c r="L775">
        <v>90032</v>
      </c>
      <c r="M775" t="s">
        <v>1276</v>
      </c>
      <c r="N775" t="s">
        <v>13</v>
      </c>
      <c r="O775" t="s">
        <v>23</v>
      </c>
      <c r="P775" t="s">
        <v>1277</v>
      </c>
      <c r="Q775" s="4">
        <v>14000</v>
      </c>
      <c r="R775">
        <v>3</v>
      </c>
      <c r="S775" s="4">
        <f>Table3[[#This Row],[Harga]]*Table3[[#This Row],[Quantity]]</f>
        <v>42000</v>
      </c>
      <c r="T775">
        <v>0</v>
      </c>
      <c r="U775" s="4">
        <f>Table3[[#This Row],[Discount]]*Table3[[#This Row],[Revenue]]</f>
        <v>0</v>
      </c>
      <c r="V775" s="4">
        <f>Table3[[#This Row],[Revenue]]-Table3[[#This Row],[Total Discount]]</f>
        <v>42000</v>
      </c>
      <c r="W775" s="6"/>
      <c r="X775" s="5"/>
    </row>
    <row r="776" spans="1:24" x14ac:dyDescent="0.35">
      <c r="A776">
        <v>775</v>
      </c>
      <c r="B776" t="s">
        <v>8562</v>
      </c>
      <c r="C776" s="8">
        <v>42087</v>
      </c>
      <c r="D776" s="6">
        <v>2015</v>
      </c>
      <c r="E776" s="8" t="s">
        <v>3511</v>
      </c>
      <c r="F776" s="7">
        <v>24</v>
      </c>
      <c r="G776" t="s">
        <v>3452</v>
      </c>
      <c r="H776" t="s">
        <v>3462</v>
      </c>
      <c r="I776" t="s">
        <v>4811</v>
      </c>
      <c r="J776" t="s">
        <v>3488</v>
      </c>
      <c r="K776" t="s">
        <v>3682</v>
      </c>
      <c r="L776">
        <v>61604</v>
      </c>
      <c r="M776" t="s">
        <v>1278</v>
      </c>
      <c r="N776" t="s">
        <v>9</v>
      </c>
      <c r="O776" t="s">
        <v>10</v>
      </c>
      <c r="P776" t="s">
        <v>1279</v>
      </c>
      <c r="Q776" s="4">
        <v>360000</v>
      </c>
      <c r="R776">
        <v>3</v>
      </c>
      <c r="S776" s="4">
        <f>Table3[[#This Row],[Harga]]*Table3[[#This Row],[Quantity]]</f>
        <v>1080000</v>
      </c>
      <c r="T776">
        <v>0.3</v>
      </c>
      <c r="U776" s="4">
        <f>Table3[[#This Row],[Discount]]*Table3[[#This Row],[Revenue]]</f>
        <v>324000</v>
      </c>
      <c r="V776" s="4">
        <f>Table3[[#This Row],[Revenue]]-Table3[[#This Row],[Total Discount]]</f>
        <v>756000</v>
      </c>
      <c r="W776" s="6"/>
      <c r="X776" s="5"/>
    </row>
    <row r="777" spans="1:24" x14ac:dyDescent="0.35">
      <c r="A777">
        <v>776</v>
      </c>
      <c r="B777" t="s">
        <v>8561</v>
      </c>
      <c r="C777" s="8">
        <v>42863</v>
      </c>
      <c r="D777" s="6">
        <v>2017</v>
      </c>
      <c r="E777" s="8" t="s">
        <v>3453</v>
      </c>
      <c r="F777" s="7">
        <v>8</v>
      </c>
      <c r="G777" t="s">
        <v>3452</v>
      </c>
      <c r="H777" t="s">
        <v>3462</v>
      </c>
      <c r="I777" t="s">
        <v>3531</v>
      </c>
      <c r="J777" t="s">
        <v>3449</v>
      </c>
      <c r="K777" t="s">
        <v>3595</v>
      </c>
      <c r="L777">
        <v>43229</v>
      </c>
      <c r="M777" t="s">
        <v>1280</v>
      </c>
      <c r="N777" t="s">
        <v>9</v>
      </c>
      <c r="O777" t="s">
        <v>42</v>
      </c>
      <c r="P777" t="s">
        <v>1281</v>
      </c>
      <c r="Q777" s="4">
        <v>48000</v>
      </c>
      <c r="R777">
        <v>2</v>
      </c>
      <c r="S777" s="4">
        <f>Table3[[#This Row],[Harga]]*Table3[[#This Row],[Quantity]]</f>
        <v>96000</v>
      </c>
      <c r="T777">
        <v>0.3</v>
      </c>
      <c r="U777" s="4">
        <f>Table3[[#This Row],[Discount]]*Table3[[#This Row],[Revenue]]</f>
        <v>28800</v>
      </c>
      <c r="V777" s="4">
        <f>Table3[[#This Row],[Revenue]]-Table3[[#This Row],[Total Discount]]</f>
        <v>67200</v>
      </c>
      <c r="W777" s="6"/>
      <c r="X777" s="5"/>
    </row>
    <row r="778" spans="1:24" x14ac:dyDescent="0.35">
      <c r="A778">
        <v>777</v>
      </c>
      <c r="B778" t="s">
        <v>8560</v>
      </c>
      <c r="C778" s="8">
        <v>43024</v>
      </c>
      <c r="D778" s="6">
        <v>2017</v>
      </c>
      <c r="E778" s="8" t="s">
        <v>3517</v>
      </c>
      <c r="F778" s="7">
        <v>16</v>
      </c>
      <c r="G778" t="s">
        <v>3538</v>
      </c>
      <c r="H778" t="s">
        <v>3554</v>
      </c>
      <c r="I778" t="s">
        <v>4197</v>
      </c>
      <c r="J778" t="s">
        <v>3466</v>
      </c>
      <c r="K778" t="s">
        <v>3707</v>
      </c>
      <c r="L778">
        <v>10011</v>
      </c>
      <c r="M778" t="s">
        <v>466</v>
      </c>
      <c r="N778" t="s">
        <v>9</v>
      </c>
      <c r="O778" t="s">
        <v>20</v>
      </c>
      <c r="P778" t="s">
        <v>467</v>
      </c>
      <c r="Q778" s="4">
        <v>127000</v>
      </c>
      <c r="R778">
        <v>13</v>
      </c>
      <c r="S778" s="4">
        <f>Table3[[#This Row],[Harga]]*Table3[[#This Row],[Quantity]]</f>
        <v>1651000</v>
      </c>
      <c r="T778">
        <v>0</v>
      </c>
      <c r="U778" s="4">
        <f>Table3[[#This Row],[Discount]]*Table3[[#This Row],[Revenue]]</f>
        <v>0</v>
      </c>
      <c r="V778" s="4">
        <f>Table3[[#This Row],[Revenue]]-Table3[[#This Row],[Total Discount]]</f>
        <v>1651000</v>
      </c>
      <c r="W778" s="6"/>
      <c r="X778" s="5"/>
    </row>
    <row r="779" spans="1:24" x14ac:dyDescent="0.35">
      <c r="A779">
        <v>778</v>
      </c>
      <c r="B779" t="s">
        <v>8559</v>
      </c>
      <c r="C779" s="8">
        <v>43058</v>
      </c>
      <c r="D779" s="6">
        <v>2017</v>
      </c>
      <c r="E779" s="8" t="s">
        <v>3468</v>
      </c>
      <c r="F779" s="7">
        <v>19</v>
      </c>
      <c r="G779" t="s">
        <v>3485</v>
      </c>
      <c r="H779" t="s">
        <v>3451</v>
      </c>
      <c r="I779" t="s">
        <v>4797</v>
      </c>
      <c r="J779" t="s">
        <v>3449</v>
      </c>
      <c r="K779" t="s">
        <v>3628</v>
      </c>
      <c r="L779">
        <v>75007</v>
      </c>
      <c r="M779" t="s">
        <v>1282</v>
      </c>
      <c r="N779" t="s">
        <v>13</v>
      </c>
      <c r="O779" t="s">
        <v>23</v>
      </c>
      <c r="P779" t="s">
        <v>1283</v>
      </c>
      <c r="Q779" s="4">
        <v>17000</v>
      </c>
      <c r="R779">
        <v>4</v>
      </c>
      <c r="S779" s="4">
        <f>Table3[[#This Row],[Harga]]*Table3[[#This Row],[Quantity]]</f>
        <v>68000</v>
      </c>
      <c r="T779">
        <v>0.2</v>
      </c>
      <c r="U779" s="4">
        <f>Table3[[#This Row],[Discount]]*Table3[[#This Row],[Revenue]]</f>
        <v>13600</v>
      </c>
      <c r="V779" s="4">
        <f>Table3[[#This Row],[Revenue]]-Table3[[#This Row],[Total Discount]]</f>
        <v>54400</v>
      </c>
      <c r="W779" s="6"/>
      <c r="X779" s="5"/>
    </row>
    <row r="780" spans="1:24" x14ac:dyDescent="0.35">
      <c r="A780">
        <v>779</v>
      </c>
      <c r="B780" t="s">
        <v>8558</v>
      </c>
      <c r="C780" s="8">
        <v>42498</v>
      </c>
      <c r="D780" s="6">
        <v>2016</v>
      </c>
      <c r="E780" s="8" t="s">
        <v>3453</v>
      </c>
      <c r="F780" s="7">
        <v>8</v>
      </c>
      <c r="G780" t="s">
        <v>3485</v>
      </c>
      <c r="H780" t="s">
        <v>3554</v>
      </c>
      <c r="I780" t="s">
        <v>4763</v>
      </c>
      <c r="J780" t="s">
        <v>3466</v>
      </c>
      <c r="K780" t="s">
        <v>3707</v>
      </c>
      <c r="L780">
        <v>19901</v>
      </c>
      <c r="M780" t="s">
        <v>1284</v>
      </c>
      <c r="N780" t="s">
        <v>9</v>
      </c>
      <c r="O780" t="s">
        <v>20</v>
      </c>
      <c r="P780" t="s">
        <v>1285</v>
      </c>
      <c r="Q780" s="4">
        <v>212000</v>
      </c>
      <c r="R780">
        <v>2</v>
      </c>
      <c r="S780" s="4">
        <f>Table3[[#This Row],[Harga]]*Table3[[#This Row],[Quantity]]</f>
        <v>424000</v>
      </c>
      <c r="T780">
        <v>0</v>
      </c>
      <c r="U780" s="4">
        <f>Table3[[#This Row],[Discount]]*Table3[[#This Row],[Revenue]]</f>
        <v>0</v>
      </c>
      <c r="V780" s="4">
        <f>Table3[[#This Row],[Revenue]]-Table3[[#This Row],[Total Discount]]</f>
        <v>424000</v>
      </c>
      <c r="W780" s="6"/>
      <c r="X780" s="5"/>
    </row>
    <row r="781" spans="1:24" x14ac:dyDescent="0.35">
      <c r="A781">
        <v>780</v>
      </c>
      <c r="B781" t="s">
        <v>8557</v>
      </c>
      <c r="C781" s="8">
        <v>42715</v>
      </c>
      <c r="D781" s="6">
        <v>2016</v>
      </c>
      <c r="E781" s="8" t="s">
        <v>3490</v>
      </c>
      <c r="F781" s="7">
        <v>11</v>
      </c>
      <c r="G781" t="s">
        <v>3452</v>
      </c>
      <c r="H781" t="s">
        <v>3462</v>
      </c>
      <c r="I781" t="s">
        <v>4791</v>
      </c>
      <c r="J781" t="s">
        <v>3449</v>
      </c>
      <c r="K781" t="s">
        <v>3595</v>
      </c>
      <c r="L781">
        <v>37167</v>
      </c>
      <c r="M781" t="s">
        <v>1286</v>
      </c>
      <c r="N781" t="s">
        <v>13</v>
      </c>
      <c r="O781" t="s">
        <v>37</v>
      </c>
      <c r="P781" t="s">
        <v>1287</v>
      </c>
      <c r="Q781" s="4">
        <v>7000</v>
      </c>
      <c r="R781">
        <v>3</v>
      </c>
      <c r="S781" s="4">
        <f>Table3[[#This Row],[Harga]]*Table3[[#This Row],[Quantity]]</f>
        <v>21000</v>
      </c>
      <c r="T781">
        <v>0.2</v>
      </c>
      <c r="U781" s="4">
        <f>Table3[[#This Row],[Discount]]*Table3[[#This Row],[Revenue]]</f>
        <v>4200</v>
      </c>
      <c r="V781" s="4">
        <f>Table3[[#This Row],[Revenue]]-Table3[[#This Row],[Total Discount]]</f>
        <v>16800</v>
      </c>
      <c r="W781" s="6"/>
      <c r="X781" s="5"/>
    </row>
    <row r="782" spans="1:24" x14ac:dyDescent="0.35">
      <c r="A782">
        <v>781</v>
      </c>
      <c r="B782" t="s">
        <v>8556</v>
      </c>
      <c r="C782" s="8">
        <v>43069</v>
      </c>
      <c r="D782" s="6">
        <v>2017</v>
      </c>
      <c r="E782" s="8" t="s">
        <v>3468</v>
      </c>
      <c r="F782" s="7">
        <v>30</v>
      </c>
      <c r="G782" t="s">
        <v>3538</v>
      </c>
      <c r="H782" t="s">
        <v>3462</v>
      </c>
      <c r="I782" t="s">
        <v>3683</v>
      </c>
      <c r="J782" t="s">
        <v>3449</v>
      </c>
      <c r="K782" t="s">
        <v>3509</v>
      </c>
      <c r="L782">
        <v>19711</v>
      </c>
      <c r="M782" t="s">
        <v>1288</v>
      </c>
      <c r="N782" t="s">
        <v>13</v>
      </c>
      <c r="O782" t="s">
        <v>37</v>
      </c>
      <c r="P782" t="s">
        <v>1289</v>
      </c>
      <c r="Q782" s="4">
        <v>156000</v>
      </c>
      <c r="R782">
        <v>6</v>
      </c>
      <c r="S782" s="4">
        <f>Table3[[#This Row],[Harga]]*Table3[[#This Row],[Quantity]]</f>
        <v>936000</v>
      </c>
      <c r="T782">
        <v>0</v>
      </c>
      <c r="U782" s="4">
        <f>Table3[[#This Row],[Discount]]*Table3[[#This Row],[Revenue]]</f>
        <v>0</v>
      </c>
      <c r="V782" s="4">
        <f>Table3[[#This Row],[Revenue]]-Table3[[#This Row],[Total Discount]]</f>
        <v>936000</v>
      </c>
      <c r="W782" s="6"/>
      <c r="X782" s="5"/>
    </row>
    <row r="783" spans="1:24" x14ac:dyDescent="0.35">
      <c r="A783">
        <v>782</v>
      </c>
      <c r="B783" t="s">
        <v>8555</v>
      </c>
      <c r="C783" s="8">
        <v>42479</v>
      </c>
      <c r="D783" s="6">
        <v>2016</v>
      </c>
      <c r="E783" s="8" t="s">
        <v>3529</v>
      </c>
      <c r="F783" s="7">
        <v>19</v>
      </c>
      <c r="G783" t="s">
        <v>3457</v>
      </c>
      <c r="H783" t="s">
        <v>3554</v>
      </c>
      <c r="I783" t="s">
        <v>6498</v>
      </c>
      <c r="J783" t="s">
        <v>3449</v>
      </c>
      <c r="K783" t="s">
        <v>3595</v>
      </c>
      <c r="L783">
        <v>90049</v>
      </c>
      <c r="M783" t="s">
        <v>975</v>
      </c>
      <c r="N783" t="s">
        <v>51</v>
      </c>
      <c r="O783" t="s">
        <v>52</v>
      </c>
      <c r="P783" t="s">
        <v>976</v>
      </c>
      <c r="Q783" s="4">
        <v>10000</v>
      </c>
      <c r="R783">
        <v>5</v>
      </c>
      <c r="S783" s="4">
        <f>Table3[[#This Row],[Harga]]*Table3[[#This Row],[Quantity]]</f>
        <v>50000</v>
      </c>
      <c r="T783">
        <v>0.2</v>
      </c>
      <c r="U783" s="4">
        <f>Table3[[#This Row],[Discount]]*Table3[[#This Row],[Revenue]]</f>
        <v>10000</v>
      </c>
      <c r="V783" s="4">
        <f>Table3[[#This Row],[Revenue]]-Table3[[#This Row],[Total Discount]]</f>
        <v>40000</v>
      </c>
      <c r="W783" s="6"/>
      <c r="X783" s="5"/>
    </row>
    <row r="784" spans="1:24" x14ac:dyDescent="0.35">
      <c r="A784">
        <v>783</v>
      </c>
      <c r="B784" t="s">
        <v>8554</v>
      </c>
      <c r="C784" s="8">
        <v>41785</v>
      </c>
      <c r="D784" s="6">
        <v>2014</v>
      </c>
      <c r="E784" s="8" t="s">
        <v>3453</v>
      </c>
      <c r="F784" s="7">
        <v>26</v>
      </c>
      <c r="G784" t="s">
        <v>3452</v>
      </c>
      <c r="H784" t="s">
        <v>3451</v>
      </c>
      <c r="I784" t="s">
        <v>3708</v>
      </c>
      <c r="J784" t="s">
        <v>3466</v>
      </c>
      <c r="K784" t="s">
        <v>3670</v>
      </c>
      <c r="L784">
        <v>90008</v>
      </c>
      <c r="M784" t="s">
        <v>1278</v>
      </c>
      <c r="N784" t="s">
        <v>9</v>
      </c>
      <c r="O784" t="s">
        <v>10</v>
      </c>
      <c r="P784" t="s">
        <v>1279</v>
      </c>
      <c r="Q784" s="4">
        <v>360000</v>
      </c>
      <c r="R784">
        <v>2</v>
      </c>
      <c r="S784" s="4">
        <f>Table3[[#This Row],[Harga]]*Table3[[#This Row],[Quantity]]</f>
        <v>720000</v>
      </c>
      <c r="T784">
        <v>0.15</v>
      </c>
      <c r="U784" s="4">
        <f>Table3[[#This Row],[Discount]]*Table3[[#This Row],[Revenue]]</f>
        <v>108000</v>
      </c>
      <c r="V784" s="4">
        <f>Table3[[#This Row],[Revenue]]-Table3[[#This Row],[Total Discount]]</f>
        <v>612000</v>
      </c>
      <c r="W784" s="6"/>
      <c r="X784" s="5"/>
    </row>
    <row r="785" spans="1:24" x14ac:dyDescent="0.35">
      <c r="A785">
        <v>784</v>
      </c>
      <c r="B785" t="s">
        <v>8553</v>
      </c>
      <c r="C785" s="8">
        <v>43090</v>
      </c>
      <c r="D785" s="6">
        <v>2017</v>
      </c>
      <c r="E785" s="8" t="s">
        <v>3490</v>
      </c>
      <c r="F785" s="7">
        <v>21</v>
      </c>
      <c r="G785" t="s">
        <v>3485</v>
      </c>
      <c r="H785" t="s">
        <v>3532</v>
      </c>
      <c r="I785" t="s">
        <v>4926</v>
      </c>
      <c r="J785" t="s">
        <v>3466</v>
      </c>
      <c r="K785" t="s">
        <v>3499</v>
      </c>
      <c r="L785">
        <v>94601</v>
      </c>
      <c r="M785" t="s">
        <v>402</v>
      </c>
      <c r="N785" t="s">
        <v>13</v>
      </c>
      <c r="O785" t="s">
        <v>32</v>
      </c>
      <c r="P785" t="s">
        <v>403</v>
      </c>
      <c r="Q785" s="4">
        <v>715000</v>
      </c>
      <c r="R785">
        <v>7</v>
      </c>
      <c r="S785" s="4">
        <f>Table3[[#This Row],[Harga]]*Table3[[#This Row],[Quantity]]</f>
        <v>5005000</v>
      </c>
      <c r="T785">
        <v>0</v>
      </c>
      <c r="U785" s="4">
        <f>Table3[[#This Row],[Discount]]*Table3[[#This Row],[Revenue]]</f>
        <v>0</v>
      </c>
      <c r="V785" s="4">
        <f>Table3[[#This Row],[Revenue]]-Table3[[#This Row],[Total Discount]]</f>
        <v>5005000</v>
      </c>
      <c r="W785" s="6"/>
      <c r="X785" s="5"/>
    </row>
    <row r="786" spans="1:24" x14ac:dyDescent="0.35">
      <c r="A786">
        <v>785</v>
      </c>
      <c r="B786" t="s">
        <v>8552</v>
      </c>
      <c r="C786" s="8">
        <v>42444</v>
      </c>
      <c r="D786" s="6">
        <v>2016</v>
      </c>
      <c r="E786" s="8" t="s">
        <v>3511</v>
      </c>
      <c r="F786" s="7">
        <v>15</v>
      </c>
      <c r="G786" t="s">
        <v>3457</v>
      </c>
      <c r="H786" t="s">
        <v>3462</v>
      </c>
      <c r="I786" t="s">
        <v>6320</v>
      </c>
      <c r="J786" t="s">
        <v>3488</v>
      </c>
      <c r="K786" t="s">
        <v>3909</v>
      </c>
      <c r="L786">
        <v>19143</v>
      </c>
      <c r="M786" t="s">
        <v>1290</v>
      </c>
      <c r="N786" t="s">
        <v>51</v>
      </c>
      <c r="O786" t="s">
        <v>64</v>
      </c>
      <c r="P786" t="s">
        <v>1291</v>
      </c>
      <c r="Q786" s="4">
        <v>84000</v>
      </c>
      <c r="R786">
        <v>3</v>
      </c>
      <c r="S786" s="4">
        <f>Table3[[#This Row],[Harga]]*Table3[[#This Row],[Quantity]]</f>
        <v>252000</v>
      </c>
      <c r="T786">
        <v>0.2</v>
      </c>
      <c r="U786" s="4">
        <f>Table3[[#This Row],[Discount]]*Table3[[#This Row],[Revenue]]</f>
        <v>50400</v>
      </c>
      <c r="V786" s="4">
        <f>Table3[[#This Row],[Revenue]]-Table3[[#This Row],[Total Discount]]</f>
        <v>201600</v>
      </c>
      <c r="W786" s="6"/>
      <c r="X786" s="5"/>
    </row>
    <row r="787" spans="1:24" x14ac:dyDescent="0.35">
      <c r="A787">
        <v>786</v>
      </c>
      <c r="B787" t="s">
        <v>8551</v>
      </c>
      <c r="C787" s="8">
        <v>42226</v>
      </c>
      <c r="D787" s="6">
        <v>2015</v>
      </c>
      <c r="E787" s="8" t="s">
        <v>3481</v>
      </c>
      <c r="F787" s="7">
        <v>10</v>
      </c>
      <c r="G787" t="s">
        <v>3452</v>
      </c>
      <c r="H787" t="s">
        <v>3451</v>
      </c>
      <c r="I787" t="s">
        <v>5187</v>
      </c>
      <c r="J787" t="s">
        <v>3488</v>
      </c>
      <c r="K787" t="s">
        <v>3448</v>
      </c>
      <c r="L787">
        <v>55122</v>
      </c>
      <c r="M787" t="s">
        <v>1292</v>
      </c>
      <c r="N787" t="s">
        <v>13</v>
      </c>
      <c r="O787" t="s">
        <v>14</v>
      </c>
      <c r="P787" t="s">
        <v>1293</v>
      </c>
      <c r="Q787" s="4">
        <v>4000</v>
      </c>
      <c r="R787">
        <v>1</v>
      </c>
      <c r="S787" s="4">
        <f>Table3[[#This Row],[Harga]]*Table3[[#This Row],[Quantity]]</f>
        <v>4000</v>
      </c>
      <c r="T787">
        <v>0</v>
      </c>
      <c r="U787" s="4">
        <f>Table3[[#This Row],[Discount]]*Table3[[#This Row],[Revenue]]</f>
        <v>0</v>
      </c>
      <c r="V787" s="4">
        <f>Table3[[#This Row],[Revenue]]-Table3[[#This Row],[Total Discount]]</f>
        <v>4000</v>
      </c>
      <c r="W787" s="6"/>
      <c r="X787" s="5"/>
    </row>
    <row r="788" spans="1:24" x14ac:dyDescent="0.35">
      <c r="A788">
        <v>787</v>
      </c>
      <c r="B788" t="s">
        <v>8550</v>
      </c>
      <c r="C788" s="8">
        <v>42623</v>
      </c>
      <c r="D788" s="6">
        <v>2016</v>
      </c>
      <c r="E788" s="8" t="s">
        <v>3472</v>
      </c>
      <c r="F788" s="7">
        <v>10</v>
      </c>
      <c r="G788" t="s">
        <v>3538</v>
      </c>
      <c r="H788" t="s">
        <v>3462</v>
      </c>
      <c r="I788" t="s">
        <v>4821</v>
      </c>
      <c r="J788" t="s">
        <v>3488</v>
      </c>
      <c r="K788" t="s">
        <v>3513</v>
      </c>
      <c r="L788">
        <v>10011</v>
      </c>
      <c r="M788" t="s">
        <v>1294</v>
      </c>
      <c r="N788" t="s">
        <v>13</v>
      </c>
      <c r="O788" t="s">
        <v>32</v>
      </c>
      <c r="P788" t="s">
        <v>1295</v>
      </c>
      <c r="Q788" s="4">
        <v>60000</v>
      </c>
      <c r="R788">
        <v>2</v>
      </c>
      <c r="S788" s="4">
        <f>Table3[[#This Row],[Harga]]*Table3[[#This Row],[Quantity]]</f>
        <v>120000</v>
      </c>
      <c r="T788">
        <v>0</v>
      </c>
      <c r="U788" s="4">
        <f>Table3[[#This Row],[Discount]]*Table3[[#This Row],[Revenue]]</f>
        <v>0</v>
      </c>
      <c r="V788" s="4">
        <f>Table3[[#This Row],[Revenue]]-Table3[[#This Row],[Total Discount]]</f>
        <v>120000</v>
      </c>
      <c r="W788" s="6"/>
      <c r="X788" s="5"/>
    </row>
    <row r="789" spans="1:24" x14ac:dyDescent="0.35">
      <c r="A789">
        <v>788</v>
      </c>
      <c r="B789" t="s">
        <v>8549</v>
      </c>
      <c r="C789" s="8">
        <v>42924</v>
      </c>
      <c r="D789" s="6">
        <v>2017</v>
      </c>
      <c r="E789" s="8" t="s">
        <v>3507</v>
      </c>
      <c r="F789" s="7">
        <v>8</v>
      </c>
      <c r="G789" t="s">
        <v>3485</v>
      </c>
      <c r="H789" t="s">
        <v>3451</v>
      </c>
      <c r="I789" t="s">
        <v>8548</v>
      </c>
      <c r="J789" t="s">
        <v>3449</v>
      </c>
      <c r="K789" t="s">
        <v>3448</v>
      </c>
      <c r="L789">
        <v>98031</v>
      </c>
      <c r="M789" t="s">
        <v>1296</v>
      </c>
      <c r="N789" t="s">
        <v>9</v>
      </c>
      <c r="O789" t="s">
        <v>20</v>
      </c>
      <c r="P789" t="s">
        <v>1297</v>
      </c>
      <c r="Q789" s="4">
        <v>199000</v>
      </c>
      <c r="R789">
        <v>2</v>
      </c>
      <c r="S789" s="4">
        <f>Table3[[#This Row],[Harga]]*Table3[[#This Row],[Quantity]]</f>
        <v>398000</v>
      </c>
      <c r="T789">
        <v>0</v>
      </c>
      <c r="U789" s="4">
        <f>Table3[[#This Row],[Discount]]*Table3[[#This Row],[Revenue]]</f>
        <v>0</v>
      </c>
      <c r="V789" s="4">
        <f>Table3[[#This Row],[Revenue]]-Table3[[#This Row],[Total Discount]]</f>
        <v>398000</v>
      </c>
      <c r="W789" s="6"/>
      <c r="X789" s="5"/>
    </row>
    <row r="790" spans="1:24" x14ac:dyDescent="0.35">
      <c r="A790">
        <v>789</v>
      </c>
      <c r="B790" t="s">
        <v>8547</v>
      </c>
      <c r="C790" s="8">
        <v>42357</v>
      </c>
      <c r="D790" s="6">
        <v>2015</v>
      </c>
      <c r="E790" s="8" t="s">
        <v>3490</v>
      </c>
      <c r="F790" s="7">
        <v>19</v>
      </c>
      <c r="G790" t="s">
        <v>3496</v>
      </c>
      <c r="H790" t="s">
        <v>3451</v>
      </c>
      <c r="I790" t="s">
        <v>4612</v>
      </c>
      <c r="J790" t="s">
        <v>3449</v>
      </c>
      <c r="K790" t="s">
        <v>3499</v>
      </c>
      <c r="L790">
        <v>90049</v>
      </c>
      <c r="M790" t="s">
        <v>1142</v>
      </c>
      <c r="N790" t="s">
        <v>51</v>
      </c>
      <c r="O790" t="s">
        <v>52</v>
      </c>
      <c r="P790" t="s">
        <v>1143</v>
      </c>
      <c r="Q790" s="4">
        <v>947000</v>
      </c>
      <c r="R790">
        <v>5</v>
      </c>
      <c r="S790" s="4">
        <f>Table3[[#This Row],[Harga]]*Table3[[#This Row],[Quantity]]</f>
        <v>4735000</v>
      </c>
      <c r="T790">
        <v>0.2</v>
      </c>
      <c r="U790" s="4">
        <f>Table3[[#This Row],[Discount]]*Table3[[#This Row],[Revenue]]</f>
        <v>947000</v>
      </c>
      <c r="V790" s="4">
        <f>Table3[[#This Row],[Revenue]]-Table3[[#This Row],[Total Discount]]</f>
        <v>3788000</v>
      </c>
      <c r="W790" s="6"/>
      <c r="X790" s="5"/>
    </row>
    <row r="791" spans="1:24" x14ac:dyDescent="0.35">
      <c r="A791">
        <v>790</v>
      </c>
      <c r="B791" t="s">
        <v>8546</v>
      </c>
      <c r="C791" s="8">
        <v>42324</v>
      </c>
      <c r="D791" s="6">
        <v>2015</v>
      </c>
      <c r="E791" s="8" t="s">
        <v>3468</v>
      </c>
      <c r="F791" s="7">
        <v>16</v>
      </c>
      <c r="G791" t="s">
        <v>3457</v>
      </c>
      <c r="H791" t="s">
        <v>3451</v>
      </c>
      <c r="I791" t="s">
        <v>4593</v>
      </c>
      <c r="J791" t="s">
        <v>3488</v>
      </c>
      <c r="K791" t="s">
        <v>3492</v>
      </c>
      <c r="L791">
        <v>10011</v>
      </c>
      <c r="M791" t="s">
        <v>579</v>
      </c>
      <c r="N791" t="s">
        <v>13</v>
      </c>
      <c r="O791" t="s">
        <v>29</v>
      </c>
      <c r="P791" t="s">
        <v>580</v>
      </c>
      <c r="Q791" s="4">
        <v>210000</v>
      </c>
      <c r="R791">
        <v>5</v>
      </c>
      <c r="S791" s="4">
        <f>Table3[[#This Row],[Harga]]*Table3[[#This Row],[Quantity]]</f>
        <v>1050000</v>
      </c>
      <c r="T791">
        <v>0</v>
      </c>
      <c r="U791" s="4">
        <f>Table3[[#This Row],[Discount]]*Table3[[#This Row],[Revenue]]</f>
        <v>0</v>
      </c>
      <c r="V791" s="4">
        <f>Table3[[#This Row],[Revenue]]-Table3[[#This Row],[Total Discount]]</f>
        <v>1050000</v>
      </c>
      <c r="W791" s="6"/>
      <c r="X791" s="5"/>
    </row>
    <row r="792" spans="1:24" x14ac:dyDescent="0.35">
      <c r="A792">
        <v>791</v>
      </c>
      <c r="B792" t="s">
        <v>8545</v>
      </c>
      <c r="C792" s="8">
        <v>42271</v>
      </c>
      <c r="D792" s="6">
        <v>2015</v>
      </c>
      <c r="E792" s="8" t="s">
        <v>3472</v>
      </c>
      <c r="F792" s="7">
        <v>24</v>
      </c>
      <c r="G792" t="s">
        <v>3538</v>
      </c>
      <c r="H792" t="s">
        <v>3554</v>
      </c>
      <c r="I792" t="s">
        <v>5335</v>
      </c>
      <c r="J792" t="s">
        <v>3449</v>
      </c>
      <c r="K792" t="s">
        <v>3548</v>
      </c>
      <c r="L792">
        <v>70506</v>
      </c>
      <c r="M792" t="s">
        <v>991</v>
      </c>
      <c r="N792" t="s">
        <v>9</v>
      </c>
      <c r="O792" t="s">
        <v>42</v>
      </c>
      <c r="P792" t="s">
        <v>992</v>
      </c>
      <c r="Q792" s="4">
        <v>173000</v>
      </c>
      <c r="R792">
        <v>6</v>
      </c>
      <c r="S792" s="4">
        <f>Table3[[#This Row],[Harga]]*Table3[[#This Row],[Quantity]]</f>
        <v>1038000</v>
      </c>
      <c r="T792">
        <v>0</v>
      </c>
      <c r="U792" s="4">
        <f>Table3[[#This Row],[Discount]]*Table3[[#This Row],[Revenue]]</f>
        <v>0</v>
      </c>
      <c r="V792" s="4">
        <f>Table3[[#This Row],[Revenue]]-Table3[[#This Row],[Total Discount]]</f>
        <v>1038000</v>
      </c>
      <c r="W792" s="6"/>
      <c r="X792" s="5"/>
    </row>
    <row r="793" spans="1:24" x14ac:dyDescent="0.35">
      <c r="A793">
        <v>792</v>
      </c>
      <c r="B793" t="s">
        <v>8544</v>
      </c>
      <c r="C793" s="8">
        <v>42907</v>
      </c>
      <c r="D793" s="6">
        <v>2017</v>
      </c>
      <c r="E793" s="8" t="s">
        <v>3497</v>
      </c>
      <c r="F793" s="7">
        <v>21</v>
      </c>
      <c r="G793" t="s">
        <v>3457</v>
      </c>
      <c r="H793" t="s">
        <v>3462</v>
      </c>
      <c r="I793" t="s">
        <v>3506</v>
      </c>
      <c r="J793" t="s">
        <v>3449</v>
      </c>
      <c r="K793" t="s">
        <v>3600</v>
      </c>
      <c r="L793">
        <v>44105</v>
      </c>
      <c r="M793" t="s">
        <v>1298</v>
      </c>
      <c r="N793" t="s">
        <v>9</v>
      </c>
      <c r="O793" t="s">
        <v>20</v>
      </c>
      <c r="P793" t="s">
        <v>1299</v>
      </c>
      <c r="Q793" s="4">
        <v>18000</v>
      </c>
      <c r="R793">
        <v>5</v>
      </c>
      <c r="S793" s="4">
        <f>Table3[[#This Row],[Harga]]*Table3[[#This Row],[Quantity]]</f>
        <v>90000</v>
      </c>
      <c r="T793">
        <v>0.2</v>
      </c>
      <c r="U793" s="4">
        <f>Table3[[#This Row],[Discount]]*Table3[[#This Row],[Revenue]]</f>
        <v>18000</v>
      </c>
      <c r="V793" s="4">
        <f>Table3[[#This Row],[Revenue]]-Table3[[#This Row],[Total Discount]]</f>
        <v>72000</v>
      </c>
      <c r="W793" s="6"/>
      <c r="X793" s="5"/>
    </row>
    <row r="794" spans="1:24" x14ac:dyDescent="0.35">
      <c r="A794">
        <v>793</v>
      </c>
      <c r="B794" t="s">
        <v>8543</v>
      </c>
      <c r="C794" s="8">
        <v>42498</v>
      </c>
      <c r="D794" s="6">
        <v>2016</v>
      </c>
      <c r="E794" s="8" t="s">
        <v>3453</v>
      </c>
      <c r="F794" s="7">
        <v>8</v>
      </c>
      <c r="G794" t="s">
        <v>3496</v>
      </c>
      <c r="H794" t="s">
        <v>3451</v>
      </c>
      <c r="I794" t="s">
        <v>3687</v>
      </c>
      <c r="J794" t="s">
        <v>3449</v>
      </c>
      <c r="K794" t="s">
        <v>3655</v>
      </c>
      <c r="L794">
        <v>44105</v>
      </c>
      <c r="M794" t="s">
        <v>1300</v>
      </c>
      <c r="N794" t="s">
        <v>13</v>
      </c>
      <c r="O794" t="s">
        <v>32</v>
      </c>
      <c r="P794" t="s">
        <v>1301</v>
      </c>
      <c r="Q794" s="4">
        <v>1007000</v>
      </c>
      <c r="R794">
        <v>3</v>
      </c>
      <c r="S794" s="4">
        <f>Table3[[#This Row],[Harga]]*Table3[[#This Row],[Quantity]]</f>
        <v>3021000</v>
      </c>
      <c r="T794">
        <v>0.2</v>
      </c>
      <c r="U794" s="4">
        <f>Table3[[#This Row],[Discount]]*Table3[[#This Row],[Revenue]]</f>
        <v>604200</v>
      </c>
      <c r="V794" s="4">
        <f>Table3[[#This Row],[Revenue]]-Table3[[#This Row],[Total Discount]]</f>
        <v>2416800</v>
      </c>
      <c r="W794" s="6"/>
      <c r="X794" s="5"/>
    </row>
    <row r="795" spans="1:24" x14ac:dyDescent="0.35">
      <c r="A795">
        <v>794</v>
      </c>
      <c r="B795" t="s">
        <v>8542</v>
      </c>
      <c r="C795" s="8">
        <v>41969</v>
      </c>
      <c r="D795" s="6">
        <v>2014</v>
      </c>
      <c r="E795" s="8" t="s">
        <v>3468</v>
      </c>
      <c r="F795" s="7">
        <v>26</v>
      </c>
      <c r="G795" t="s">
        <v>3452</v>
      </c>
      <c r="H795" t="s">
        <v>3451</v>
      </c>
      <c r="I795" t="s">
        <v>4463</v>
      </c>
      <c r="J795" t="s">
        <v>3449</v>
      </c>
      <c r="K795" t="s">
        <v>3561</v>
      </c>
      <c r="L795">
        <v>97224</v>
      </c>
      <c r="M795" t="s">
        <v>887</v>
      </c>
      <c r="N795" t="s">
        <v>13</v>
      </c>
      <c r="O795" t="s">
        <v>23</v>
      </c>
      <c r="P795" t="s">
        <v>888</v>
      </c>
      <c r="Q795" s="4">
        <v>16000</v>
      </c>
      <c r="R795">
        <v>3</v>
      </c>
      <c r="S795" s="4">
        <f>Table3[[#This Row],[Harga]]*Table3[[#This Row],[Quantity]]</f>
        <v>48000</v>
      </c>
      <c r="T795">
        <v>0.2</v>
      </c>
      <c r="U795" s="4">
        <f>Table3[[#This Row],[Discount]]*Table3[[#This Row],[Revenue]]</f>
        <v>9600</v>
      </c>
      <c r="V795" s="4">
        <f>Table3[[#This Row],[Revenue]]-Table3[[#This Row],[Total Discount]]</f>
        <v>38400</v>
      </c>
      <c r="W795" s="6"/>
      <c r="X795" s="5"/>
    </row>
    <row r="796" spans="1:24" x14ac:dyDescent="0.35">
      <c r="A796">
        <v>795</v>
      </c>
      <c r="B796" t="s">
        <v>8541</v>
      </c>
      <c r="C796" s="8">
        <v>42516</v>
      </c>
      <c r="D796" s="6">
        <v>2016</v>
      </c>
      <c r="E796" s="8" t="s">
        <v>3453</v>
      </c>
      <c r="F796" s="7">
        <v>26</v>
      </c>
      <c r="G796" t="s">
        <v>3452</v>
      </c>
      <c r="H796" t="s">
        <v>3462</v>
      </c>
      <c r="I796" t="s">
        <v>4412</v>
      </c>
      <c r="J796" t="s">
        <v>3449</v>
      </c>
      <c r="K796" t="s">
        <v>3600</v>
      </c>
      <c r="L796">
        <v>20016</v>
      </c>
      <c r="M796" t="s">
        <v>1302</v>
      </c>
      <c r="N796" t="s">
        <v>13</v>
      </c>
      <c r="O796" t="s">
        <v>23</v>
      </c>
      <c r="P796" t="s">
        <v>1303</v>
      </c>
      <c r="Q796" s="4">
        <v>20000</v>
      </c>
      <c r="R796">
        <v>3</v>
      </c>
      <c r="S796" s="4">
        <f>Table3[[#This Row],[Harga]]*Table3[[#This Row],[Quantity]]</f>
        <v>60000</v>
      </c>
      <c r="T796">
        <v>0</v>
      </c>
      <c r="U796" s="4">
        <f>Table3[[#This Row],[Discount]]*Table3[[#This Row],[Revenue]]</f>
        <v>0</v>
      </c>
      <c r="V796" s="4">
        <f>Table3[[#This Row],[Revenue]]-Table3[[#This Row],[Total Discount]]</f>
        <v>60000</v>
      </c>
      <c r="W796" s="6"/>
      <c r="X796" s="5"/>
    </row>
    <row r="797" spans="1:24" x14ac:dyDescent="0.35">
      <c r="A797">
        <v>796</v>
      </c>
      <c r="B797" t="s">
        <v>8540</v>
      </c>
      <c r="C797" s="8">
        <v>41972</v>
      </c>
      <c r="D797" s="6">
        <v>2014</v>
      </c>
      <c r="E797" s="8" t="s">
        <v>3468</v>
      </c>
      <c r="F797" s="7">
        <v>29</v>
      </c>
      <c r="G797" t="s">
        <v>3485</v>
      </c>
      <c r="H797" t="s">
        <v>3532</v>
      </c>
      <c r="I797" t="s">
        <v>3857</v>
      </c>
      <c r="J797" t="s">
        <v>3466</v>
      </c>
      <c r="K797" t="s">
        <v>3509</v>
      </c>
      <c r="L797">
        <v>60076</v>
      </c>
      <c r="M797" t="s">
        <v>581</v>
      </c>
      <c r="N797" t="s">
        <v>13</v>
      </c>
      <c r="O797" t="s">
        <v>73</v>
      </c>
      <c r="P797" t="s">
        <v>476</v>
      </c>
      <c r="Q797" s="4">
        <v>32000</v>
      </c>
      <c r="R797">
        <v>2</v>
      </c>
      <c r="S797" s="4">
        <f>Table3[[#This Row],[Harga]]*Table3[[#This Row],[Quantity]]</f>
        <v>64000</v>
      </c>
      <c r="T797">
        <v>0.2</v>
      </c>
      <c r="U797" s="4">
        <f>Table3[[#This Row],[Discount]]*Table3[[#This Row],[Revenue]]</f>
        <v>12800</v>
      </c>
      <c r="V797" s="4">
        <f>Table3[[#This Row],[Revenue]]-Table3[[#This Row],[Total Discount]]</f>
        <v>51200</v>
      </c>
      <c r="W797" s="6"/>
      <c r="X797" s="5"/>
    </row>
    <row r="798" spans="1:24" x14ac:dyDescent="0.35">
      <c r="A798">
        <v>797</v>
      </c>
      <c r="B798" t="s">
        <v>8539</v>
      </c>
      <c r="C798" s="8">
        <v>42082</v>
      </c>
      <c r="D798" s="6">
        <v>2015</v>
      </c>
      <c r="E798" s="8" t="s">
        <v>3511</v>
      </c>
      <c r="F798" s="7">
        <v>19</v>
      </c>
      <c r="G798" t="s">
        <v>3457</v>
      </c>
      <c r="H798" t="s">
        <v>3451</v>
      </c>
      <c r="I798" t="s">
        <v>4253</v>
      </c>
      <c r="J798" t="s">
        <v>3466</v>
      </c>
      <c r="K798" t="s">
        <v>3556</v>
      </c>
      <c r="L798">
        <v>98115</v>
      </c>
      <c r="M798" t="s">
        <v>1304</v>
      </c>
      <c r="N798" t="s">
        <v>13</v>
      </c>
      <c r="O798" t="s">
        <v>32</v>
      </c>
      <c r="P798" t="s">
        <v>1305</v>
      </c>
      <c r="Q798" s="4">
        <v>1248000</v>
      </c>
      <c r="R798">
        <v>3</v>
      </c>
      <c r="S798" s="4">
        <f>Table3[[#This Row],[Harga]]*Table3[[#This Row],[Quantity]]</f>
        <v>3744000</v>
      </c>
      <c r="T798">
        <v>0</v>
      </c>
      <c r="U798" s="4">
        <f>Table3[[#This Row],[Discount]]*Table3[[#This Row],[Revenue]]</f>
        <v>0</v>
      </c>
      <c r="V798" s="4">
        <f>Table3[[#This Row],[Revenue]]-Table3[[#This Row],[Total Discount]]</f>
        <v>3744000</v>
      </c>
      <c r="W798" s="6"/>
      <c r="X798" s="5"/>
    </row>
    <row r="799" spans="1:24" x14ac:dyDescent="0.35">
      <c r="A799">
        <v>798</v>
      </c>
      <c r="B799" t="s">
        <v>8538</v>
      </c>
      <c r="C799" s="8">
        <v>42309</v>
      </c>
      <c r="D799" s="6">
        <v>2015</v>
      </c>
      <c r="E799" s="8" t="s">
        <v>3468</v>
      </c>
      <c r="F799" s="7">
        <v>1</v>
      </c>
      <c r="G799" t="s">
        <v>3538</v>
      </c>
      <c r="H799" t="s">
        <v>3462</v>
      </c>
      <c r="I799" t="s">
        <v>4571</v>
      </c>
      <c r="J799" t="s">
        <v>3488</v>
      </c>
      <c r="K799" t="s">
        <v>3523</v>
      </c>
      <c r="L799">
        <v>19140</v>
      </c>
      <c r="M799" t="s">
        <v>197</v>
      </c>
      <c r="N799" t="s">
        <v>51</v>
      </c>
      <c r="O799" t="s">
        <v>64</v>
      </c>
      <c r="P799" t="s">
        <v>198</v>
      </c>
      <c r="Q799" s="4">
        <v>177000</v>
      </c>
      <c r="R799">
        <v>2</v>
      </c>
      <c r="S799" s="4">
        <f>Table3[[#This Row],[Harga]]*Table3[[#This Row],[Quantity]]</f>
        <v>354000</v>
      </c>
      <c r="T799">
        <v>0.2</v>
      </c>
      <c r="U799" s="4">
        <f>Table3[[#This Row],[Discount]]*Table3[[#This Row],[Revenue]]</f>
        <v>70800</v>
      </c>
      <c r="V799" s="4">
        <f>Table3[[#This Row],[Revenue]]-Table3[[#This Row],[Total Discount]]</f>
        <v>283200</v>
      </c>
      <c r="W799" s="6"/>
      <c r="X799" s="5"/>
    </row>
    <row r="800" spans="1:24" x14ac:dyDescent="0.35">
      <c r="A800">
        <v>799</v>
      </c>
      <c r="B800" t="s">
        <v>8537</v>
      </c>
      <c r="C800" s="8">
        <v>42273</v>
      </c>
      <c r="D800" s="6">
        <v>2015</v>
      </c>
      <c r="E800" s="8" t="s">
        <v>3472</v>
      </c>
      <c r="F800" s="7">
        <v>26</v>
      </c>
      <c r="G800" t="s">
        <v>3538</v>
      </c>
      <c r="H800" t="s">
        <v>3451</v>
      </c>
      <c r="I800" t="s">
        <v>4102</v>
      </c>
      <c r="J800" t="s">
        <v>3449</v>
      </c>
      <c r="K800" t="s">
        <v>3628</v>
      </c>
      <c r="L800">
        <v>19143</v>
      </c>
      <c r="M800" t="s">
        <v>1306</v>
      </c>
      <c r="N800" t="s">
        <v>13</v>
      </c>
      <c r="O800" t="s">
        <v>26</v>
      </c>
      <c r="P800" t="s">
        <v>1307</v>
      </c>
      <c r="Q800" s="4">
        <v>122000</v>
      </c>
      <c r="R800">
        <v>6</v>
      </c>
      <c r="S800" s="4">
        <f>Table3[[#This Row],[Harga]]*Table3[[#This Row],[Quantity]]</f>
        <v>732000</v>
      </c>
      <c r="T800">
        <v>0.7</v>
      </c>
      <c r="U800" s="4">
        <f>Table3[[#This Row],[Discount]]*Table3[[#This Row],[Revenue]]</f>
        <v>512399.99999999994</v>
      </c>
      <c r="V800" s="4">
        <f>Table3[[#This Row],[Revenue]]-Table3[[#This Row],[Total Discount]]</f>
        <v>219600.00000000006</v>
      </c>
      <c r="W800" s="6"/>
      <c r="X800" s="5"/>
    </row>
    <row r="801" spans="1:24" x14ac:dyDescent="0.35">
      <c r="A801">
        <v>800</v>
      </c>
      <c r="B801" t="s">
        <v>8536</v>
      </c>
      <c r="C801" s="8">
        <v>41880</v>
      </c>
      <c r="D801" s="6">
        <v>2014</v>
      </c>
      <c r="E801" s="8" t="s">
        <v>3481</v>
      </c>
      <c r="F801" s="7">
        <v>29</v>
      </c>
      <c r="G801" t="s">
        <v>3538</v>
      </c>
      <c r="H801" t="s">
        <v>3554</v>
      </c>
      <c r="I801" t="s">
        <v>7801</v>
      </c>
      <c r="J801" t="s">
        <v>3466</v>
      </c>
      <c r="K801" t="s">
        <v>3655</v>
      </c>
      <c r="L801">
        <v>94110</v>
      </c>
      <c r="M801" t="s">
        <v>1308</v>
      </c>
      <c r="N801" t="s">
        <v>13</v>
      </c>
      <c r="O801" t="s">
        <v>23</v>
      </c>
      <c r="P801" t="s">
        <v>1309</v>
      </c>
      <c r="Q801" s="4">
        <v>110000</v>
      </c>
      <c r="R801">
        <v>2</v>
      </c>
      <c r="S801" s="4">
        <f>Table3[[#This Row],[Harga]]*Table3[[#This Row],[Quantity]]</f>
        <v>220000</v>
      </c>
      <c r="T801">
        <v>0</v>
      </c>
      <c r="U801" s="4">
        <f>Table3[[#This Row],[Discount]]*Table3[[#This Row],[Revenue]]</f>
        <v>0</v>
      </c>
      <c r="V801" s="4">
        <f>Table3[[#This Row],[Revenue]]-Table3[[#This Row],[Total Discount]]</f>
        <v>220000</v>
      </c>
      <c r="W801" s="6"/>
      <c r="X801" s="5"/>
    </row>
    <row r="802" spans="1:24" x14ac:dyDescent="0.35">
      <c r="A802">
        <v>801</v>
      </c>
      <c r="B802" t="s">
        <v>8535</v>
      </c>
      <c r="C802" s="8">
        <v>43057</v>
      </c>
      <c r="D802" s="6">
        <v>2017</v>
      </c>
      <c r="E802" s="8" t="s">
        <v>3468</v>
      </c>
      <c r="F802" s="7">
        <v>18</v>
      </c>
      <c r="G802" t="s">
        <v>3452</v>
      </c>
      <c r="H802" t="s">
        <v>3451</v>
      </c>
      <c r="I802" t="s">
        <v>4012</v>
      </c>
      <c r="J802" t="s">
        <v>3449</v>
      </c>
      <c r="K802" t="s">
        <v>3455</v>
      </c>
      <c r="L802">
        <v>98105</v>
      </c>
      <c r="M802" t="s">
        <v>107</v>
      </c>
      <c r="N802" t="s">
        <v>13</v>
      </c>
      <c r="O802" t="s">
        <v>32</v>
      </c>
      <c r="P802" t="s">
        <v>108</v>
      </c>
      <c r="Q802" s="4">
        <v>159000</v>
      </c>
      <c r="R802">
        <v>6</v>
      </c>
      <c r="S802" s="4">
        <f>Table3[[#This Row],[Harga]]*Table3[[#This Row],[Quantity]]</f>
        <v>954000</v>
      </c>
      <c r="T802">
        <v>0</v>
      </c>
      <c r="U802" s="4">
        <f>Table3[[#This Row],[Discount]]*Table3[[#This Row],[Revenue]]</f>
        <v>0</v>
      </c>
      <c r="V802" s="4">
        <f>Table3[[#This Row],[Revenue]]-Table3[[#This Row],[Total Discount]]</f>
        <v>954000</v>
      </c>
      <c r="W802" s="6"/>
      <c r="X802" s="5"/>
    </row>
    <row r="803" spans="1:24" x14ac:dyDescent="0.35">
      <c r="A803">
        <v>802</v>
      </c>
      <c r="B803" t="s">
        <v>8534</v>
      </c>
      <c r="C803" s="8">
        <v>41771</v>
      </c>
      <c r="D803" s="6">
        <v>2014</v>
      </c>
      <c r="E803" s="8" t="s">
        <v>3453</v>
      </c>
      <c r="F803" s="7">
        <v>12</v>
      </c>
      <c r="G803" t="s">
        <v>3452</v>
      </c>
      <c r="H803" t="s">
        <v>3554</v>
      </c>
      <c r="I803" t="s">
        <v>6979</v>
      </c>
      <c r="J803" t="s">
        <v>3449</v>
      </c>
      <c r="K803" t="s">
        <v>3448</v>
      </c>
      <c r="L803">
        <v>53209</v>
      </c>
      <c r="M803" t="s">
        <v>628</v>
      </c>
      <c r="N803" t="s">
        <v>9</v>
      </c>
      <c r="O803" t="s">
        <v>20</v>
      </c>
      <c r="P803" t="s">
        <v>629</v>
      </c>
      <c r="Q803" s="4">
        <v>10000</v>
      </c>
      <c r="R803">
        <v>7</v>
      </c>
      <c r="S803" s="4">
        <f>Table3[[#This Row],[Harga]]*Table3[[#This Row],[Quantity]]</f>
        <v>70000</v>
      </c>
      <c r="T803">
        <v>0</v>
      </c>
      <c r="U803" s="4">
        <f>Table3[[#This Row],[Discount]]*Table3[[#This Row],[Revenue]]</f>
        <v>0</v>
      </c>
      <c r="V803" s="4">
        <f>Table3[[#This Row],[Revenue]]-Table3[[#This Row],[Total Discount]]</f>
        <v>70000</v>
      </c>
      <c r="W803" s="6"/>
      <c r="X803" s="5"/>
    </row>
    <row r="804" spans="1:24" x14ac:dyDescent="0.35">
      <c r="A804">
        <v>803</v>
      </c>
      <c r="B804" t="s">
        <v>8533</v>
      </c>
      <c r="C804" s="8">
        <v>42755</v>
      </c>
      <c r="D804" s="6">
        <v>2017</v>
      </c>
      <c r="E804" s="8" t="s">
        <v>3463</v>
      </c>
      <c r="F804" s="7">
        <v>20</v>
      </c>
      <c r="G804" t="s">
        <v>3538</v>
      </c>
      <c r="H804" t="s">
        <v>3462</v>
      </c>
      <c r="I804" t="s">
        <v>4871</v>
      </c>
      <c r="J804" t="s">
        <v>3449</v>
      </c>
      <c r="K804" t="s">
        <v>3628</v>
      </c>
      <c r="L804">
        <v>90045</v>
      </c>
      <c r="M804" t="s">
        <v>1310</v>
      </c>
      <c r="N804" t="s">
        <v>51</v>
      </c>
      <c r="O804" t="s">
        <v>52</v>
      </c>
      <c r="P804" t="s">
        <v>1311</v>
      </c>
      <c r="Q804" s="4">
        <v>161000</v>
      </c>
      <c r="R804">
        <v>3</v>
      </c>
      <c r="S804" s="4">
        <f>Table3[[#This Row],[Harga]]*Table3[[#This Row],[Quantity]]</f>
        <v>483000</v>
      </c>
      <c r="T804">
        <v>0.2</v>
      </c>
      <c r="U804" s="4">
        <f>Table3[[#This Row],[Discount]]*Table3[[#This Row],[Revenue]]</f>
        <v>96600</v>
      </c>
      <c r="V804" s="4">
        <f>Table3[[#This Row],[Revenue]]-Table3[[#This Row],[Total Discount]]</f>
        <v>386400</v>
      </c>
      <c r="W804" s="6"/>
      <c r="X804" s="5"/>
    </row>
    <row r="805" spans="1:24" x14ac:dyDescent="0.35">
      <c r="A805">
        <v>804</v>
      </c>
      <c r="B805" t="s">
        <v>8532</v>
      </c>
      <c r="C805" s="8">
        <v>43038</v>
      </c>
      <c r="D805" s="6">
        <v>2017</v>
      </c>
      <c r="E805" s="8" t="s">
        <v>3517</v>
      </c>
      <c r="F805" s="7">
        <v>30</v>
      </c>
      <c r="G805" t="s">
        <v>3457</v>
      </c>
      <c r="H805" t="s">
        <v>3462</v>
      </c>
      <c r="I805" t="s">
        <v>3962</v>
      </c>
      <c r="J805" t="s">
        <v>3449</v>
      </c>
      <c r="K805" t="s">
        <v>3477</v>
      </c>
      <c r="L805">
        <v>98115</v>
      </c>
      <c r="M805" t="s">
        <v>1312</v>
      </c>
      <c r="N805" t="s">
        <v>13</v>
      </c>
      <c r="O805" t="s">
        <v>26</v>
      </c>
      <c r="P805" t="s">
        <v>1313</v>
      </c>
      <c r="Q805" s="4">
        <v>89000</v>
      </c>
      <c r="R805">
        <v>3</v>
      </c>
      <c r="S805" s="4">
        <f>Table3[[#This Row],[Harga]]*Table3[[#This Row],[Quantity]]</f>
        <v>267000</v>
      </c>
      <c r="T805">
        <v>0.2</v>
      </c>
      <c r="U805" s="4">
        <f>Table3[[#This Row],[Discount]]*Table3[[#This Row],[Revenue]]</f>
        <v>53400</v>
      </c>
      <c r="V805" s="4">
        <f>Table3[[#This Row],[Revenue]]-Table3[[#This Row],[Total Discount]]</f>
        <v>213600</v>
      </c>
      <c r="W805" s="6"/>
      <c r="X805" s="5"/>
    </row>
    <row r="806" spans="1:24" x14ac:dyDescent="0.35">
      <c r="A806">
        <v>805</v>
      </c>
      <c r="B806" t="s">
        <v>8531</v>
      </c>
      <c r="C806" s="8">
        <v>42855</v>
      </c>
      <c r="D806" s="6">
        <v>2017</v>
      </c>
      <c r="E806" s="8" t="s">
        <v>3529</v>
      </c>
      <c r="F806" s="7">
        <v>30</v>
      </c>
      <c r="G806" t="s">
        <v>3452</v>
      </c>
      <c r="H806" t="s">
        <v>3451</v>
      </c>
      <c r="I806" t="s">
        <v>3733</v>
      </c>
      <c r="J806" t="s">
        <v>3466</v>
      </c>
      <c r="K806" t="s">
        <v>3571</v>
      </c>
      <c r="L806">
        <v>19143</v>
      </c>
      <c r="M806" t="s">
        <v>1314</v>
      </c>
      <c r="N806" t="s">
        <v>51</v>
      </c>
      <c r="O806" t="s">
        <v>52</v>
      </c>
      <c r="P806" t="s">
        <v>1315</v>
      </c>
      <c r="Q806" s="4">
        <v>678000</v>
      </c>
      <c r="R806">
        <v>5</v>
      </c>
      <c r="S806" s="4">
        <f>Table3[[#This Row],[Harga]]*Table3[[#This Row],[Quantity]]</f>
        <v>3390000</v>
      </c>
      <c r="T806">
        <v>0.4</v>
      </c>
      <c r="U806" s="4">
        <f>Table3[[#This Row],[Discount]]*Table3[[#This Row],[Revenue]]</f>
        <v>1356000</v>
      </c>
      <c r="V806" s="4">
        <f>Table3[[#This Row],[Revenue]]-Table3[[#This Row],[Total Discount]]</f>
        <v>2034000</v>
      </c>
      <c r="W806" s="6"/>
      <c r="X806" s="5"/>
    </row>
    <row r="807" spans="1:24" x14ac:dyDescent="0.35">
      <c r="A807">
        <v>806</v>
      </c>
      <c r="B807" t="s">
        <v>8530</v>
      </c>
      <c r="C807" s="8">
        <v>42698</v>
      </c>
      <c r="D807" s="6">
        <v>2016</v>
      </c>
      <c r="E807" s="8" t="s">
        <v>3468</v>
      </c>
      <c r="F807" s="7">
        <v>24</v>
      </c>
      <c r="G807" t="s">
        <v>3496</v>
      </c>
      <c r="H807" t="s">
        <v>3451</v>
      </c>
      <c r="I807" t="s">
        <v>4315</v>
      </c>
      <c r="J807" t="s">
        <v>3449</v>
      </c>
      <c r="K807" t="s">
        <v>3666</v>
      </c>
      <c r="L807">
        <v>75217</v>
      </c>
      <c r="M807" t="s">
        <v>487</v>
      </c>
      <c r="N807" t="s">
        <v>13</v>
      </c>
      <c r="O807" t="s">
        <v>32</v>
      </c>
      <c r="P807" t="s">
        <v>488</v>
      </c>
      <c r="Q807" s="4">
        <v>17000</v>
      </c>
      <c r="R807">
        <v>5</v>
      </c>
      <c r="S807" s="4">
        <f>Table3[[#This Row],[Harga]]*Table3[[#This Row],[Quantity]]</f>
        <v>85000</v>
      </c>
      <c r="T807">
        <v>0.2</v>
      </c>
      <c r="U807" s="4">
        <f>Table3[[#This Row],[Discount]]*Table3[[#This Row],[Revenue]]</f>
        <v>17000</v>
      </c>
      <c r="V807" s="4">
        <f>Table3[[#This Row],[Revenue]]-Table3[[#This Row],[Total Discount]]</f>
        <v>68000</v>
      </c>
      <c r="W807" s="6"/>
      <c r="X807" s="5"/>
    </row>
    <row r="808" spans="1:24" x14ac:dyDescent="0.35">
      <c r="A808">
        <v>807</v>
      </c>
      <c r="B808" t="s">
        <v>8529</v>
      </c>
      <c r="C808" s="8">
        <v>42014</v>
      </c>
      <c r="D808" s="6">
        <v>2015</v>
      </c>
      <c r="E808" s="8" t="s">
        <v>3463</v>
      </c>
      <c r="F808" s="7">
        <v>10</v>
      </c>
      <c r="G808" t="s">
        <v>3457</v>
      </c>
      <c r="H808" t="s">
        <v>3451</v>
      </c>
      <c r="I808" t="s">
        <v>3587</v>
      </c>
      <c r="J808" t="s">
        <v>3449</v>
      </c>
      <c r="K808" t="s">
        <v>3477</v>
      </c>
      <c r="L808">
        <v>10011</v>
      </c>
      <c r="M808" t="s">
        <v>1316</v>
      </c>
      <c r="N808" t="s">
        <v>9</v>
      </c>
      <c r="O808" t="s">
        <v>17</v>
      </c>
      <c r="P808" t="s">
        <v>1317</v>
      </c>
      <c r="Q808" s="4">
        <v>1019000</v>
      </c>
      <c r="R808">
        <v>4</v>
      </c>
      <c r="S808" s="4">
        <f>Table3[[#This Row],[Harga]]*Table3[[#This Row],[Quantity]]</f>
        <v>4076000</v>
      </c>
      <c r="T808">
        <v>0.4</v>
      </c>
      <c r="U808" s="4">
        <f>Table3[[#This Row],[Discount]]*Table3[[#This Row],[Revenue]]</f>
        <v>1630400</v>
      </c>
      <c r="V808" s="4">
        <f>Table3[[#This Row],[Revenue]]-Table3[[#This Row],[Total Discount]]</f>
        <v>2445600</v>
      </c>
      <c r="W808" s="6"/>
      <c r="X808" s="5"/>
    </row>
    <row r="809" spans="1:24" x14ac:dyDescent="0.35">
      <c r="A809">
        <v>808</v>
      </c>
      <c r="B809" t="s">
        <v>8528</v>
      </c>
      <c r="C809" s="8">
        <v>43027</v>
      </c>
      <c r="D809" s="6">
        <v>2017</v>
      </c>
      <c r="E809" s="8" t="s">
        <v>3517</v>
      </c>
      <c r="F809" s="7">
        <v>19</v>
      </c>
      <c r="G809" t="s">
        <v>3496</v>
      </c>
      <c r="H809" t="s">
        <v>3451</v>
      </c>
      <c r="I809" t="s">
        <v>4121</v>
      </c>
      <c r="J809" t="s">
        <v>3449</v>
      </c>
      <c r="K809" t="s">
        <v>3556</v>
      </c>
      <c r="L809">
        <v>77095</v>
      </c>
      <c r="M809" t="s">
        <v>1318</v>
      </c>
      <c r="N809" t="s">
        <v>51</v>
      </c>
      <c r="O809" t="s">
        <v>52</v>
      </c>
      <c r="P809" t="s">
        <v>1319</v>
      </c>
      <c r="Q809" s="4">
        <v>17000</v>
      </c>
      <c r="R809">
        <v>3</v>
      </c>
      <c r="S809" s="4">
        <f>Table3[[#This Row],[Harga]]*Table3[[#This Row],[Quantity]]</f>
        <v>51000</v>
      </c>
      <c r="T809">
        <v>0.2</v>
      </c>
      <c r="U809" s="4">
        <f>Table3[[#This Row],[Discount]]*Table3[[#This Row],[Revenue]]</f>
        <v>10200</v>
      </c>
      <c r="V809" s="4">
        <f>Table3[[#This Row],[Revenue]]-Table3[[#This Row],[Total Discount]]</f>
        <v>40800</v>
      </c>
      <c r="W809" s="6"/>
      <c r="X809" s="5"/>
    </row>
    <row r="810" spans="1:24" x14ac:dyDescent="0.35">
      <c r="A810">
        <v>809</v>
      </c>
      <c r="B810" t="s">
        <v>8527</v>
      </c>
      <c r="C810" s="8">
        <v>42451</v>
      </c>
      <c r="D810" s="6">
        <v>2016</v>
      </c>
      <c r="E810" s="8" t="s">
        <v>3511</v>
      </c>
      <c r="F810" s="7">
        <v>22</v>
      </c>
      <c r="G810" t="s">
        <v>3452</v>
      </c>
      <c r="H810" t="s">
        <v>3462</v>
      </c>
      <c r="I810" t="s">
        <v>5844</v>
      </c>
      <c r="J810" t="s">
        <v>3466</v>
      </c>
      <c r="K810" t="s">
        <v>3509</v>
      </c>
      <c r="L810">
        <v>89031</v>
      </c>
      <c r="M810" t="s">
        <v>1320</v>
      </c>
      <c r="N810" t="s">
        <v>51</v>
      </c>
      <c r="O810" t="s">
        <v>64</v>
      </c>
      <c r="P810" t="s">
        <v>1321</v>
      </c>
      <c r="Q810" s="4">
        <v>59000</v>
      </c>
      <c r="R810">
        <v>2</v>
      </c>
      <c r="S810" s="4">
        <f>Table3[[#This Row],[Harga]]*Table3[[#This Row],[Quantity]]</f>
        <v>118000</v>
      </c>
      <c r="T810">
        <v>0</v>
      </c>
      <c r="U810" s="4">
        <f>Table3[[#This Row],[Discount]]*Table3[[#This Row],[Revenue]]</f>
        <v>0</v>
      </c>
      <c r="V810" s="4">
        <f>Table3[[#This Row],[Revenue]]-Table3[[#This Row],[Total Discount]]</f>
        <v>118000</v>
      </c>
      <c r="W810" s="6"/>
      <c r="X810" s="5"/>
    </row>
    <row r="811" spans="1:24" x14ac:dyDescent="0.35">
      <c r="A811">
        <v>810</v>
      </c>
      <c r="B811" t="s">
        <v>8526</v>
      </c>
      <c r="C811" s="8">
        <v>42919</v>
      </c>
      <c r="D811" s="6">
        <v>2017</v>
      </c>
      <c r="E811" s="8" t="s">
        <v>3507</v>
      </c>
      <c r="F811" s="7">
        <v>3</v>
      </c>
      <c r="G811" t="s">
        <v>3452</v>
      </c>
      <c r="H811" t="s">
        <v>3451</v>
      </c>
      <c r="I811" t="s">
        <v>3593</v>
      </c>
      <c r="J811" t="s">
        <v>3449</v>
      </c>
      <c r="K811" t="s">
        <v>3523</v>
      </c>
      <c r="L811">
        <v>75023</v>
      </c>
      <c r="M811" t="s">
        <v>1322</v>
      </c>
      <c r="N811" t="s">
        <v>51</v>
      </c>
      <c r="O811" t="s">
        <v>52</v>
      </c>
      <c r="P811" t="s">
        <v>1323</v>
      </c>
      <c r="Q811" s="4">
        <v>168000</v>
      </c>
      <c r="R811">
        <v>4</v>
      </c>
      <c r="S811" s="4">
        <f>Table3[[#This Row],[Harga]]*Table3[[#This Row],[Quantity]]</f>
        <v>672000</v>
      </c>
      <c r="T811">
        <v>0.2</v>
      </c>
      <c r="U811" s="4">
        <f>Table3[[#This Row],[Discount]]*Table3[[#This Row],[Revenue]]</f>
        <v>134400</v>
      </c>
      <c r="V811" s="4">
        <f>Table3[[#This Row],[Revenue]]-Table3[[#This Row],[Total Discount]]</f>
        <v>537600</v>
      </c>
      <c r="W811" s="6"/>
      <c r="X811" s="5"/>
    </row>
    <row r="812" spans="1:24" x14ac:dyDescent="0.35">
      <c r="A812">
        <v>811</v>
      </c>
      <c r="B812" t="s">
        <v>8525</v>
      </c>
      <c r="C812" s="8">
        <v>42349</v>
      </c>
      <c r="D812" s="6">
        <v>2015</v>
      </c>
      <c r="E812" s="8" t="s">
        <v>3490</v>
      </c>
      <c r="F812" s="7">
        <v>11</v>
      </c>
      <c r="G812" t="s">
        <v>3485</v>
      </c>
      <c r="H812" t="s">
        <v>3451</v>
      </c>
      <c r="I812" t="s">
        <v>3484</v>
      </c>
      <c r="J812" t="s">
        <v>3449</v>
      </c>
      <c r="K812" t="s">
        <v>3542</v>
      </c>
      <c r="L812">
        <v>23434</v>
      </c>
      <c r="M812" t="s">
        <v>1324</v>
      </c>
      <c r="N812" t="s">
        <v>13</v>
      </c>
      <c r="O812" t="s">
        <v>14</v>
      </c>
      <c r="P812" t="s">
        <v>1325</v>
      </c>
      <c r="Q812" s="4">
        <v>197000</v>
      </c>
      <c r="R812">
        <v>2</v>
      </c>
      <c r="S812" s="4">
        <f>Table3[[#This Row],[Harga]]*Table3[[#This Row],[Quantity]]</f>
        <v>394000</v>
      </c>
      <c r="T812">
        <v>0</v>
      </c>
      <c r="U812" s="4">
        <f>Table3[[#This Row],[Discount]]*Table3[[#This Row],[Revenue]]</f>
        <v>0</v>
      </c>
      <c r="V812" s="4">
        <f>Table3[[#This Row],[Revenue]]-Table3[[#This Row],[Total Discount]]</f>
        <v>394000</v>
      </c>
      <c r="W812" s="6"/>
      <c r="X812" s="5"/>
    </row>
    <row r="813" spans="1:24" x14ac:dyDescent="0.35">
      <c r="A813">
        <v>812</v>
      </c>
      <c r="B813" t="s">
        <v>8524</v>
      </c>
      <c r="C813" s="8">
        <v>42264</v>
      </c>
      <c r="D813" s="6">
        <v>2015</v>
      </c>
      <c r="E813" s="8" t="s">
        <v>3472</v>
      </c>
      <c r="F813" s="7">
        <v>17</v>
      </c>
      <c r="G813" t="s">
        <v>3457</v>
      </c>
      <c r="H813" t="s">
        <v>3451</v>
      </c>
      <c r="I813" t="s">
        <v>3712</v>
      </c>
      <c r="J813" t="s">
        <v>3466</v>
      </c>
      <c r="K813" t="s">
        <v>3499</v>
      </c>
      <c r="L813">
        <v>77041</v>
      </c>
      <c r="M813" t="s">
        <v>1326</v>
      </c>
      <c r="N813" t="s">
        <v>9</v>
      </c>
      <c r="O813" t="s">
        <v>20</v>
      </c>
      <c r="P813" t="s">
        <v>1327</v>
      </c>
      <c r="Q813" s="4">
        <v>22000</v>
      </c>
      <c r="R813">
        <v>2</v>
      </c>
      <c r="S813" s="4">
        <f>Table3[[#This Row],[Harga]]*Table3[[#This Row],[Quantity]]</f>
        <v>44000</v>
      </c>
      <c r="T813">
        <v>0.6</v>
      </c>
      <c r="U813" s="4">
        <f>Table3[[#This Row],[Discount]]*Table3[[#This Row],[Revenue]]</f>
        <v>26400</v>
      </c>
      <c r="V813" s="4">
        <f>Table3[[#This Row],[Revenue]]-Table3[[#This Row],[Total Discount]]</f>
        <v>17600</v>
      </c>
      <c r="W813" s="6"/>
      <c r="X813" s="5"/>
    </row>
    <row r="814" spans="1:24" x14ac:dyDescent="0.35">
      <c r="A814">
        <v>813</v>
      </c>
      <c r="B814" t="s">
        <v>8523</v>
      </c>
      <c r="C814" s="8">
        <v>42508</v>
      </c>
      <c r="D814" s="6">
        <v>2016</v>
      </c>
      <c r="E814" s="8" t="s">
        <v>3453</v>
      </c>
      <c r="F814" s="7">
        <v>18</v>
      </c>
      <c r="G814" t="s">
        <v>3452</v>
      </c>
      <c r="H814" t="s">
        <v>3451</v>
      </c>
      <c r="I814" t="s">
        <v>4292</v>
      </c>
      <c r="J814" t="s">
        <v>3449</v>
      </c>
      <c r="K814" t="s">
        <v>3494</v>
      </c>
      <c r="L814">
        <v>94110</v>
      </c>
      <c r="M814" t="s">
        <v>75</v>
      </c>
      <c r="N814" t="s">
        <v>13</v>
      </c>
      <c r="O814" t="s">
        <v>32</v>
      </c>
      <c r="P814" t="s">
        <v>76</v>
      </c>
      <c r="Q814" s="4">
        <v>209000</v>
      </c>
      <c r="R814">
        <v>3</v>
      </c>
      <c r="S814" s="4">
        <f>Table3[[#This Row],[Harga]]*Table3[[#This Row],[Quantity]]</f>
        <v>627000</v>
      </c>
      <c r="T814">
        <v>0</v>
      </c>
      <c r="U814" s="4">
        <f>Table3[[#This Row],[Discount]]*Table3[[#This Row],[Revenue]]</f>
        <v>0</v>
      </c>
      <c r="V814" s="4">
        <f>Table3[[#This Row],[Revenue]]-Table3[[#This Row],[Total Discount]]</f>
        <v>627000</v>
      </c>
      <c r="W814" s="6"/>
      <c r="X814" s="5"/>
    </row>
    <row r="815" spans="1:24" x14ac:dyDescent="0.35">
      <c r="A815">
        <v>814</v>
      </c>
      <c r="B815" t="s">
        <v>8522</v>
      </c>
      <c r="C815" s="8">
        <v>41889</v>
      </c>
      <c r="D815" s="6">
        <v>2014</v>
      </c>
      <c r="E815" s="8" t="s">
        <v>3472</v>
      </c>
      <c r="F815" s="7">
        <v>7</v>
      </c>
      <c r="G815" t="s">
        <v>3485</v>
      </c>
      <c r="H815" t="s">
        <v>3451</v>
      </c>
      <c r="I815" t="s">
        <v>5918</v>
      </c>
      <c r="J815" t="s">
        <v>3466</v>
      </c>
      <c r="K815" t="s">
        <v>3474</v>
      </c>
      <c r="L815">
        <v>19134</v>
      </c>
      <c r="M815" t="s">
        <v>1124</v>
      </c>
      <c r="N815" t="s">
        <v>13</v>
      </c>
      <c r="O815" t="s">
        <v>32</v>
      </c>
      <c r="P815" t="s">
        <v>1125</v>
      </c>
      <c r="Q815" s="4">
        <v>81000</v>
      </c>
      <c r="R815">
        <v>1</v>
      </c>
      <c r="S815" s="4">
        <f>Table3[[#This Row],[Harga]]*Table3[[#This Row],[Quantity]]</f>
        <v>81000</v>
      </c>
      <c r="T815">
        <v>0.2</v>
      </c>
      <c r="U815" s="4">
        <f>Table3[[#This Row],[Discount]]*Table3[[#This Row],[Revenue]]</f>
        <v>16200</v>
      </c>
      <c r="V815" s="4">
        <f>Table3[[#This Row],[Revenue]]-Table3[[#This Row],[Total Discount]]</f>
        <v>64800</v>
      </c>
      <c r="W815" s="6"/>
      <c r="X815" s="5"/>
    </row>
    <row r="816" spans="1:24" x14ac:dyDescent="0.35">
      <c r="A816">
        <v>815</v>
      </c>
      <c r="B816" t="s">
        <v>8521</v>
      </c>
      <c r="C816" s="8">
        <v>42642</v>
      </c>
      <c r="D816" s="6">
        <v>2016</v>
      </c>
      <c r="E816" s="8" t="s">
        <v>3472</v>
      </c>
      <c r="F816" s="7">
        <v>29</v>
      </c>
      <c r="G816" t="s">
        <v>3538</v>
      </c>
      <c r="H816" t="s">
        <v>3451</v>
      </c>
      <c r="I816" t="s">
        <v>3910</v>
      </c>
      <c r="J816" t="s">
        <v>3449</v>
      </c>
      <c r="K816" t="s">
        <v>3448</v>
      </c>
      <c r="L816">
        <v>90008</v>
      </c>
      <c r="M816" t="s">
        <v>698</v>
      </c>
      <c r="N816" t="s">
        <v>13</v>
      </c>
      <c r="O816" t="s">
        <v>23</v>
      </c>
      <c r="P816" t="s">
        <v>699</v>
      </c>
      <c r="Q816" s="4">
        <v>133000</v>
      </c>
      <c r="R816">
        <v>1</v>
      </c>
      <c r="S816" s="4">
        <f>Table3[[#This Row],[Harga]]*Table3[[#This Row],[Quantity]]</f>
        <v>133000</v>
      </c>
      <c r="T816">
        <v>0</v>
      </c>
      <c r="U816" s="4">
        <f>Table3[[#This Row],[Discount]]*Table3[[#This Row],[Revenue]]</f>
        <v>0</v>
      </c>
      <c r="V816" s="4">
        <f>Table3[[#This Row],[Revenue]]-Table3[[#This Row],[Total Discount]]</f>
        <v>133000</v>
      </c>
      <c r="W816" s="6"/>
      <c r="X816" s="5"/>
    </row>
    <row r="817" spans="1:24" x14ac:dyDescent="0.35">
      <c r="A817">
        <v>816</v>
      </c>
      <c r="B817" t="s">
        <v>8520</v>
      </c>
      <c r="C817" s="8">
        <v>42681</v>
      </c>
      <c r="D817" s="6">
        <v>2016</v>
      </c>
      <c r="E817" s="8" t="s">
        <v>3468</v>
      </c>
      <c r="F817" s="7">
        <v>7</v>
      </c>
      <c r="G817" t="s">
        <v>3485</v>
      </c>
      <c r="H817" t="s">
        <v>3451</v>
      </c>
      <c r="I817" t="s">
        <v>4284</v>
      </c>
      <c r="J817" t="s">
        <v>3466</v>
      </c>
      <c r="K817" t="s">
        <v>3641</v>
      </c>
      <c r="L817">
        <v>94110</v>
      </c>
      <c r="M817" t="s">
        <v>1328</v>
      </c>
      <c r="N817" t="s">
        <v>9</v>
      </c>
      <c r="O817" t="s">
        <v>20</v>
      </c>
      <c r="P817" t="s">
        <v>1329</v>
      </c>
      <c r="Q817" s="4">
        <v>15000</v>
      </c>
      <c r="R817">
        <v>3</v>
      </c>
      <c r="S817" s="4">
        <f>Table3[[#This Row],[Harga]]*Table3[[#This Row],[Quantity]]</f>
        <v>45000</v>
      </c>
      <c r="T817">
        <v>0</v>
      </c>
      <c r="U817" s="4">
        <f>Table3[[#This Row],[Discount]]*Table3[[#This Row],[Revenue]]</f>
        <v>0</v>
      </c>
      <c r="V817" s="4">
        <f>Table3[[#This Row],[Revenue]]-Table3[[#This Row],[Total Discount]]</f>
        <v>45000</v>
      </c>
      <c r="W817" s="6"/>
      <c r="X817" s="5"/>
    </row>
    <row r="818" spans="1:24" x14ac:dyDescent="0.35">
      <c r="A818">
        <v>817</v>
      </c>
      <c r="B818" t="s">
        <v>8519</v>
      </c>
      <c r="C818" s="8">
        <v>42849</v>
      </c>
      <c r="D818" s="6">
        <v>2017</v>
      </c>
      <c r="E818" s="8" t="s">
        <v>3529</v>
      </c>
      <c r="F818" s="7">
        <v>24</v>
      </c>
      <c r="G818" t="s">
        <v>3457</v>
      </c>
      <c r="H818" t="s">
        <v>3451</v>
      </c>
      <c r="I818" t="s">
        <v>3916</v>
      </c>
      <c r="J818" t="s">
        <v>3466</v>
      </c>
      <c r="K818" t="s">
        <v>3494</v>
      </c>
      <c r="L818">
        <v>19143</v>
      </c>
      <c r="M818" t="s">
        <v>1330</v>
      </c>
      <c r="N818" t="s">
        <v>13</v>
      </c>
      <c r="O818" t="s">
        <v>29</v>
      </c>
      <c r="P818" t="s">
        <v>1331</v>
      </c>
      <c r="Q818" s="4">
        <v>100000</v>
      </c>
      <c r="R818">
        <v>2</v>
      </c>
      <c r="S818" s="4">
        <f>Table3[[#This Row],[Harga]]*Table3[[#This Row],[Quantity]]</f>
        <v>200000</v>
      </c>
      <c r="T818">
        <v>0.2</v>
      </c>
      <c r="U818" s="4">
        <f>Table3[[#This Row],[Discount]]*Table3[[#This Row],[Revenue]]</f>
        <v>40000</v>
      </c>
      <c r="V818" s="4">
        <f>Table3[[#This Row],[Revenue]]-Table3[[#This Row],[Total Discount]]</f>
        <v>160000</v>
      </c>
      <c r="W818" s="6"/>
      <c r="X818" s="5"/>
    </row>
    <row r="819" spans="1:24" x14ac:dyDescent="0.35">
      <c r="A819">
        <v>818</v>
      </c>
      <c r="B819" t="s">
        <v>8518</v>
      </c>
      <c r="C819" s="8">
        <v>43079</v>
      </c>
      <c r="D819" s="6">
        <v>2017</v>
      </c>
      <c r="E819" s="8" t="s">
        <v>3490</v>
      </c>
      <c r="F819" s="7">
        <v>10</v>
      </c>
      <c r="G819" t="s">
        <v>3452</v>
      </c>
      <c r="H819" t="s">
        <v>3451</v>
      </c>
      <c r="I819" t="s">
        <v>7369</v>
      </c>
      <c r="J819" t="s">
        <v>3449</v>
      </c>
      <c r="K819" t="s">
        <v>3465</v>
      </c>
      <c r="L819">
        <v>19140</v>
      </c>
      <c r="M819" t="s">
        <v>1332</v>
      </c>
      <c r="N819" t="s">
        <v>13</v>
      </c>
      <c r="O819" t="s">
        <v>23</v>
      </c>
      <c r="P819" t="s">
        <v>1333</v>
      </c>
      <c r="Q819" s="4">
        <v>11000</v>
      </c>
      <c r="R819">
        <v>2</v>
      </c>
      <c r="S819" s="4">
        <f>Table3[[#This Row],[Harga]]*Table3[[#This Row],[Quantity]]</f>
        <v>22000</v>
      </c>
      <c r="T819">
        <v>0.2</v>
      </c>
      <c r="U819" s="4">
        <f>Table3[[#This Row],[Discount]]*Table3[[#This Row],[Revenue]]</f>
        <v>4400</v>
      </c>
      <c r="V819" s="4">
        <f>Table3[[#This Row],[Revenue]]-Table3[[#This Row],[Total Discount]]</f>
        <v>17600</v>
      </c>
      <c r="W819" s="6"/>
      <c r="X819" s="5"/>
    </row>
    <row r="820" spans="1:24" x14ac:dyDescent="0.35">
      <c r="A820">
        <v>819</v>
      </c>
      <c r="B820" t="s">
        <v>8517</v>
      </c>
      <c r="C820" s="8">
        <v>41867</v>
      </c>
      <c r="D820" s="6">
        <v>2014</v>
      </c>
      <c r="E820" s="8" t="s">
        <v>3481</v>
      </c>
      <c r="F820" s="7">
        <v>16</v>
      </c>
      <c r="G820" t="s">
        <v>3457</v>
      </c>
      <c r="H820" t="s">
        <v>3554</v>
      </c>
      <c r="I820" t="s">
        <v>3947</v>
      </c>
      <c r="J820" t="s">
        <v>3449</v>
      </c>
      <c r="K820" t="s">
        <v>3714</v>
      </c>
      <c r="L820">
        <v>19143</v>
      </c>
      <c r="M820" t="s">
        <v>418</v>
      </c>
      <c r="N820" t="s">
        <v>9</v>
      </c>
      <c r="O820" t="s">
        <v>17</v>
      </c>
      <c r="P820" t="s">
        <v>419</v>
      </c>
      <c r="Q820" s="4">
        <v>285000</v>
      </c>
      <c r="R820">
        <v>6</v>
      </c>
      <c r="S820" s="4">
        <f>Table3[[#This Row],[Harga]]*Table3[[#This Row],[Quantity]]</f>
        <v>1710000</v>
      </c>
      <c r="T820">
        <v>0.4</v>
      </c>
      <c r="U820" s="4">
        <f>Table3[[#This Row],[Discount]]*Table3[[#This Row],[Revenue]]</f>
        <v>684000</v>
      </c>
      <c r="V820" s="4">
        <f>Table3[[#This Row],[Revenue]]-Table3[[#This Row],[Total Discount]]</f>
        <v>1026000</v>
      </c>
      <c r="W820" s="6"/>
      <c r="X820" s="5"/>
    </row>
    <row r="821" spans="1:24" x14ac:dyDescent="0.35">
      <c r="A821">
        <v>820</v>
      </c>
      <c r="B821" t="s">
        <v>8516</v>
      </c>
      <c r="C821" s="8">
        <v>43078</v>
      </c>
      <c r="D821" s="6">
        <v>2017</v>
      </c>
      <c r="E821" s="8" t="s">
        <v>3490</v>
      </c>
      <c r="F821" s="7">
        <v>9</v>
      </c>
      <c r="G821" t="s">
        <v>3485</v>
      </c>
      <c r="H821" t="s">
        <v>3451</v>
      </c>
      <c r="I821" t="s">
        <v>5613</v>
      </c>
      <c r="J821" t="s">
        <v>3449</v>
      </c>
      <c r="K821" t="s">
        <v>3714</v>
      </c>
      <c r="L821">
        <v>46203</v>
      </c>
      <c r="M821" t="s">
        <v>1334</v>
      </c>
      <c r="N821" t="s">
        <v>13</v>
      </c>
      <c r="O821" t="s">
        <v>23</v>
      </c>
      <c r="P821" t="s">
        <v>1335</v>
      </c>
      <c r="Q821" s="4">
        <v>34000</v>
      </c>
      <c r="R821">
        <v>5</v>
      </c>
      <c r="S821" s="4">
        <f>Table3[[#This Row],[Harga]]*Table3[[#This Row],[Quantity]]</f>
        <v>170000</v>
      </c>
      <c r="T821">
        <v>0</v>
      </c>
      <c r="U821" s="4">
        <f>Table3[[#This Row],[Discount]]*Table3[[#This Row],[Revenue]]</f>
        <v>0</v>
      </c>
      <c r="V821" s="4">
        <f>Table3[[#This Row],[Revenue]]-Table3[[#This Row],[Total Discount]]</f>
        <v>170000</v>
      </c>
      <c r="W821" s="6"/>
      <c r="X821" s="5"/>
    </row>
    <row r="822" spans="1:24" x14ac:dyDescent="0.35">
      <c r="A822">
        <v>821</v>
      </c>
      <c r="B822" t="s">
        <v>8515</v>
      </c>
      <c r="C822" s="8">
        <v>42443</v>
      </c>
      <c r="D822" s="6">
        <v>2016</v>
      </c>
      <c r="E822" s="8" t="s">
        <v>3511</v>
      </c>
      <c r="F822" s="7">
        <v>14</v>
      </c>
      <c r="G822" t="s">
        <v>3538</v>
      </c>
      <c r="H822" t="s">
        <v>3451</v>
      </c>
      <c r="I822" t="s">
        <v>3888</v>
      </c>
      <c r="J822" t="s">
        <v>3449</v>
      </c>
      <c r="K822" t="s">
        <v>3483</v>
      </c>
      <c r="L822">
        <v>43229</v>
      </c>
      <c r="M822" t="s">
        <v>1336</v>
      </c>
      <c r="N822" t="s">
        <v>9</v>
      </c>
      <c r="O822" t="s">
        <v>20</v>
      </c>
      <c r="P822" t="s">
        <v>1337</v>
      </c>
      <c r="Q822" s="4">
        <v>22000</v>
      </c>
      <c r="R822">
        <v>5</v>
      </c>
      <c r="S822" s="4">
        <f>Table3[[#This Row],[Harga]]*Table3[[#This Row],[Quantity]]</f>
        <v>110000</v>
      </c>
      <c r="T822">
        <v>0.2</v>
      </c>
      <c r="U822" s="4">
        <f>Table3[[#This Row],[Discount]]*Table3[[#This Row],[Revenue]]</f>
        <v>22000</v>
      </c>
      <c r="V822" s="4">
        <f>Table3[[#This Row],[Revenue]]-Table3[[#This Row],[Total Discount]]</f>
        <v>88000</v>
      </c>
      <c r="W822" s="6"/>
      <c r="X822" s="5"/>
    </row>
    <row r="823" spans="1:24" x14ac:dyDescent="0.35">
      <c r="A823">
        <v>822</v>
      </c>
      <c r="B823" t="s">
        <v>8514</v>
      </c>
      <c r="C823" s="8">
        <v>42547</v>
      </c>
      <c r="D823" s="6">
        <v>2016</v>
      </c>
      <c r="E823" s="8" t="s">
        <v>3497</v>
      </c>
      <c r="F823" s="7">
        <v>26</v>
      </c>
      <c r="G823" t="s">
        <v>3452</v>
      </c>
      <c r="H823" t="s">
        <v>3554</v>
      </c>
      <c r="I823" t="s">
        <v>4002</v>
      </c>
      <c r="J823" t="s">
        <v>3488</v>
      </c>
      <c r="K823" t="s">
        <v>3628</v>
      </c>
      <c r="L823">
        <v>75023</v>
      </c>
      <c r="M823" t="s">
        <v>1338</v>
      </c>
      <c r="N823" t="s">
        <v>51</v>
      </c>
      <c r="O823" t="s">
        <v>64</v>
      </c>
      <c r="P823" t="s">
        <v>1339</v>
      </c>
      <c r="Q823" s="4">
        <v>14000</v>
      </c>
      <c r="R823">
        <v>2</v>
      </c>
      <c r="S823" s="4">
        <f>Table3[[#This Row],[Harga]]*Table3[[#This Row],[Quantity]]</f>
        <v>28000</v>
      </c>
      <c r="T823">
        <v>0.2</v>
      </c>
      <c r="U823" s="4">
        <f>Table3[[#This Row],[Discount]]*Table3[[#This Row],[Revenue]]</f>
        <v>5600</v>
      </c>
      <c r="V823" s="4">
        <f>Table3[[#This Row],[Revenue]]-Table3[[#This Row],[Total Discount]]</f>
        <v>22400</v>
      </c>
      <c r="W823" s="6"/>
      <c r="X823" s="5"/>
    </row>
    <row r="824" spans="1:24" x14ac:dyDescent="0.35">
      <c r="A824">
        <v>823</v>
      </c>
      <c r="B824" t="s">
        <v>8513</v>
      </c>
      <c r="C824" s="8">
        <v>42272</v>
      </c>
      <c r="D824" s="6">
        <v>2015</v>
      </c>
      <c r="E824" s="8" t="s">
        <v>3472</v>
      </c>
      <c r="F824" s="7">
        <v>25</v>
      </c>
      <c r="G824" t="s">
        <v>3485</v>
      </c>
      <c r="H824" t="s">
        <v>3451</v>
      </c>
      <c r="I824" t="s">
        <v>5189</v>
      </c>
      <c r="J824" t="s">
        <v>3488</v>
      </c>
      <c r="K824" t="s">
        <v>3487</v>
      </c>
      <c r="L824">
        <v>7002</v>
      </c>
      <c r="M824" t="s">
        <v>1340</v>
      </c>
      <c r="N824" t="s">
        <v>51</v>
      </c>
      <c r="O824" t="s">
        <v>64</v>
      </c>
      <c r="P824" t="s">
        <v>1341</v>
      </c>
      <c r="Q824" s="4">
        <v>64000</v>
      </c>
      <c r="R824">
        <v>4</v>
      </c>
      <c r="S824" s="4">
        <f>Table3[[#This Row],[Harga]]*Table3[[#This Row],[Quantity]]</f>
        <v>256000</v>
      </c>
      <c r="T824">
        <v>0</v>
      </c>
      <c r="U824" s="4">
        <f>Table3[[#This Row],[Discount]]*Table3[[#This Row],[Revenue]]</f>
        <v>0</v>
      </c>
      <c r="V824" s="4">
        <f>Table3[[#This Row],[Revenue]]-Table3[[#This Row],[Total Discount]]</f>
        <v>256000</v>
      </c>
      <c r="W824" s="6"/>
      <c r="X824" s="5"/>
    </row>
    <row r="825" spans="1:24" x14ac:dyDescent="0.35">
      <c r="A825">
        <v>824</v>
      </c>
      <c r="B825" t="s">
        <v>8512</v>
      </c>
      <c r="C825" s="8">
        <v>42365</v>
      </c>
      <c r="D825" s="6">
        <v>2015</v>
      </c>
      <c r="E825" s="8" t="s">
        <v>3490</v>
      </c>
      <c r="F825" s="7">
        <v>27</v>
      </c>
      <c r="G825" t="s">
        <v>3457</v>
      </c>
      <c r="H825" t="s">
        <v>3554</v>
      </c>
      <c r="I825" t="s">
        <v>4139</v>
      </c>
      <c r="J825" t="s">
        <v>3449</v>
      </c>
      <c r="K825" t="s">
        <v>3695</v>
      </c>
      <c r="L825">
        <v>90008</v>
      </c>
      <c r="M825" t="s">
        <v>1342</v>
      </c>
      <c r="N825" t="s">
        <v>13</v>
      </c>
      <c r="O825" t="s">
        <v>29</v>
      </c>
      <c r="P825" t="s">
        <v>1343</v>
      </c>
      <c r="Q825" s="4">
        <v>107000</v>
      </c>
      <c r="R825">
        <v>2</v>
      </c>
      <c r="S825" s="4">
        <f>Table3[[#This Row],[Harga]]*Table3[[#This Row],[Quantity]]</f>
        <v>214000</v>
      </c>
      <c r="T825">
        <v>0</v>
      </c>
      <c r="U825" s="4">
        <f>Table3[[#This Row],[Discount]]*Table3[[#This Row],[Revenue]]</f>
        <v>0</v>
      </c>
      <c r="V825" s="4">
        <f>Table3[[#This Row],[Revenue]]-Table3[[#This Row],[Total Discount]]</f>
        <v>214000</v>
      </c>
      <c r="W825" s="6"/>
      <c r="X825" s="5"/>
    </row>
    <row r="826" spans="1:24" x14ac:dyDescent="0.35">
      <c r="A826">
        <v>825</v>
      </c>
      <c r="B826" t="s">
        <v>8511</v>
      </c>
      <c r="C826" s="8">
        <v>41793</v>
      </c>
      <c r="D826" s="6">
        <v>2014</v>
      </c>
      <c r="E826" s="8" t="s">
        <v>3497</v>
      </c>
      <c r="F826" s="7">
        <v>3</v>
      </c>
      <c r="G826" t="s">
        <v>3452</v>
      </c>
      <c r="H826" t="s">
        <v>3451</v>
      </c>
      <c r="I826" t="s">
        <v>4058</v>
      </c>
      <c r="J826" t="s">
        <v>3449</v>
      </c>
      <c r="K826" t="s">
        <v>3568</v>
      </c>
      <c r="L826">
        <v>98115</v>
      </c>
      <c r="M826" t="s">
        <v>957</v>
      </c>
      <c r="N826" t="s">
        <v>9</v>
      </c>
      <c r="O826" t="s">
        <v>17</v>
      </c>
      <c r="P826" t="s">
        <v>958</v>
      </c>
      <c r="Q826" s="4">
        <v>344000</v>
      </c>
      <c r="R826">
        <v>6</v>
      </c>
      <c r="S826" s="4">
        <f>Table3[[#This Row],[Harga]]*Table3[[#This Row],[Quantity]]</f>
        <v>2064000</v>
      </c>
      <c r="T826">
        <v>0</v>
      </c>
      <c r="U826" s="4">
        <f>Table3[[#This Row],[Discount]]*Table3[[#This Row],[Revenue]]</f>
        <v>0</v>
      </c>
      <c r="V826" s="4">
        <f>Table3[[#This Row],[Revenue]]-Table3[[#This Row],[Total Discount]]</f>
        <v>2064000</v>
      </c>
      <c r="W826" s="6"/>
      <c r="X826" s="5"/>
    </row>
    <row r="827" spans="1:24" x14ac:dyDescent="0.35">
      <c r="A827">
        <v>826</v>
      </c>
      <c r="B827" t="s">
        <v>8510</v>
      </c>
      <c r="C827" s="8">
        <v>42198</v>
      </c>
      <c r="D827" s="6">
        <v>2015</v>
      </c>
      <c r="E827" s="8" t="s">
        <v>3507</v>
      </c>
      <c r="F827" s="7">
        <v>13</v>
      </c>
      <c r="G827" t="s">
        <v>3452</v>
      </c>
      <c r="H827" t="s">
        <v>3451</v>
      </c>
      <c r="I827" t="s">
        <v>4939</v>
      </c>
      <c r="J827" t="s">
        <v>3449</v>
      </c>
      <c r="K827" t="s">
        <v>3580</v>
      </c>
      <c r="L827">
        <v>10035</v>
      </c>
      <c r="M827" t="s">
        <v>885</v>
      </c>
      <c r="N827" t="s">
        <v>13</v>
      </c>
      <c r="O827" t="s">
        <v>26</v>
      </c>
      <c r="P827" t="s">
        <v>886</v>
      </c>
      <c r="Q827" s="4">
        <v>12000</v>
      </c>
      <c r="R827">
        <v>2</v>
      </c>
      <c r="S827" s="4">
        <f>Table3[[#This Row],[Harga]]*Table3[[#This Row],[Quantity]]</f>
        <v>24000</v>
      </c>
      <c r="T827">
        <v>0.2</v>
      </c>
      <c r="U827" s="4">
        <f>Table3[[#This Row],[Discount]]*Table3[[#This Row],[Revenue]]</f>
        <v>4800</v>
      </c>
      <c r="V827" s="4">
        <f>Table3[[#This Row],[Revenue]]-Table3[[#This Row],[Total Discount]]</f>
        <v>19200</v>
      </c>
      <c r="W827" s="6"/>
      <c r="X827" s="5"/>
    </row>
    <row r="828" spans="1:24" x14ac:dyDescent="0.35">
      <c r="A828">
        <v>827</v>
      </c>
      <c r="B828" t="s">
        <v>8509</v>
      </c>
      <c r="C828" s="8">
        <v>41672</v>
      </c>
      <c r="D828" s="6">
        <v>2014</v>
      </c>
      <c r="E828" s="8" t="s">
        <v>3458</v>
      </c>
      <c r="F828" s="7">
        <v>2</v>
      </c>
      <c r="G828" t="s">
        <v>3485</v>
      </c>
      <c r="H828" t="s">
        <v>3462</v>
      </c>
      <c r="I828" t="s">
        <v>4893</v>
      </c>
      <c r="J828" t="s">
        <v>3488</v>
      </c>
      <c r="K828" t="s">
        <v>3714</v>
      </c>
      <c r="L828">
        <v>92037</v>
      </c>
      <c r="M828" t="s">
        <v>1344</v>
      </c>
      <c r="N828" t="s">
        <v>13</v>
      </c>
      <c r="O828" t="s">
        <v>73</v>
      </c>
      <c r="P828" t="s">
        <v>476</v>
      </c>
      <c r="Q828" s="4">
        <v>13000</v>
      </c>
      <c r="R828">
        <v>5</v>
      </c>
      <c r="S828" s="4">
        <f>Table3[[#This Row],[Harga]]*Table3[[#This Row],[Quantity]]</f>
        <v>65000</v>
      </c>
      <c r="T828">
        <v>0</v>
      </c>
      <c r="U828" s="4">
        <f>Table3[[#This Row],[Discount]]*Table3[[#This Row],[Revenue]]</f>
        <v>0</v>
      </c>
      <c r="V828" s="4">
        <f>Table3[[#This Row],[Revenue]]-Table3[[#This Row],[Total Discount]]</f>
        <v>65000</v>
      </c>
      <c r="W828" s="6"/>
      <c r="X828" s="5"/>
    </row>
    <row r="829" spans="1:24" x14ac:dyDescent="0.35">
      <c r="A829">
        <v>828</v>
      </c>
      <c r="B829" t="s">
        <v>8508</v>
      </c>
      <c r="C829" s="8">
        <v>42437</v>
      </c>
      <c r="D829" s="6">
        <v>2016</v>
      </c>
      <c r="E829" s="8" t="s">
        <v>3511</v>
      </c>
      <c r="F829" s="7">
        <v>8</v>
      </c>
      <c r="G829" t="s">
        <v>3457</v>
      </c>
      <c r="H829" t="s">
        <v>3462</v>
      </c>
      <c r="I829" t="s">
        <v>4418</v>
      </c>
      <c r="J829" t="s">
        <v>3449</v>
      </c>
      <c r="K829" t="s">
        <v>3509</v>
      </c>
      <c r="L829">
        <v>85301</v>
      </c>
      <c r="M829" t="s">
        <v>1345</v>
      </c>
      <c r="N829" t="s">
        <v>13</v>
      </c>
      <c r="O829" t="s">
        <v>26</v>
      </c>
      <c r="P829" t="s">
        <v>1346</v>
      </c>
      <c r="Q829" s="4">
        <v>10000</v>
      </c>
      <c r="R829">
        <v>3</v>
      </c>
      <c r="S829" s="4">
        <f>Table3[[#This Row],[Harga]]*Table3[[#This Row],[Quantity]]</f>
        <v>30000</v>
      </c>
      <c r="T829">
        <v>0.7</v>
      </c>
      <c r="U829" s="4">
        <f>Table3[[#This Row],[Discount]]*Table3[[#This Row],[Revenue]]</f>
        <v>21000</v>
      </c>
      <c r="V829" s="4">
        <f>Table3[[#This Row],[Revenue]]-Table3[[#This Row],[Total Discount]]</f>
        <v>9000</v>
      </c>
      <c r="W829" s="6"/>
      <c r="X829" s="5"/>
    </row>
    <row r="830" spans="1:24" x14ac:dyDescent="0.35">
      <c r="A830">
        <v>829</v>
      </c>
      <c r="B830" t="s">
        <v>8507</v>
      </c>
      <c r="C830" s="8">
        <v>42330</v>
      </c>
      <c r="D830" s="6">
        <v>2015</v>
      </c>
      <c r="E830" s="8" t="s">
        <v>3468</v>
      </c>
      <c r="F830" s="7">
        <v>22</v>
      </c>
      <c r="G830" t="s">
        <v>3457</v>
      </c>
      <c r="H830" t="s">
        <v>3451</v>
      </c>
      <c r="I830" t="s">
        <v>6824</v>
      </c>
      <c r="J830" t="s">
        <v>3449</v>
      </c>
      <c r="K830" t="s">
        <v>3474</v>
      </c>
      <c r="L830">
        <v>19120</v>
      </c>
      <c r="M830" t="s">
        <v>656</v>
      </c>
      <c r="N830" t="s">
        <v>13</v>
      </c>
      <c r="O830" t="s">
        <v>26</v>
      </c>
      <c r="P830" t="s">
        <v>657</v>
      </c>
      <c r="Q830" s="4">
        <v>59000</v>
      </c>
      <c r="R830">
        <v>2</v>
      </c>
      <c r="S830" s="4">
        <f>Table3[[#This Row],[Harga]]*Table3[[#This Row],[Quantity]]</f>
        <v>118000</v>
      </c>
      <c r="T830">
        <v>0.7</v>
      </c>
      <c r="U830" s="4">
        <f>Table3[[#This Row],[Discount]]*Table3[[#This Row],[Revenue]]</f>
        <v>82600</v>
      </c>
      <c r="V830" s="4">
        <f>Table3[[#This Row],[Revenue]]-Table3[[#This Row],[Total Discount]]</f>
        <v>35400</v>
      </c>
      <c r="W830" s="6"/>
      <c r="X830" s="5"/>
    </row>
    <row r="831" spans="1:24" x14ac:dyDescent="0.35">
      <c r="A831">
        <v>830</v>
      </c>
      <c r="B831" t="s">
        <v>8506</v>
      </c>
      <c r="C831" s="8">
        <v>43038</v>
      </c>
      <c r="D831" s="6">
        <v>2017</v>
      </c>
      <c r="E831" s="8" t="s">
        <v>3517</v>
      </c>
      <c r="F831" s="7">
        <v>30</v>
      </c>
      <c r="G831" t="s">
        <v>3452</v>
      </c>
      <c r="H831" t="s">
        <v>3462</v>
      </c>
      <c r="I831" t="s">
        <v>3546</v>
      </c>
      <c r="J831" t="s">
        <v>3449</v>
      </c>
      <c r="K831" t="s">
        <v>3548</v>
      </c>
      <c r="L831">
        <v>94122</v>
      </c>
      <c r="M831" t="s">
        <v>1347</v>
      </c>
      <c r="N831" t="s">
        <v>13</v>
      </c>
      <c r="O831" t="s">
        <v>14</v>
      </c>
      <c r="P831" t="s">
        <v>1348</v>
      </c>
      <c r="Q831" s="4">
        <v>44000</v>
      </c>
      <c r="R831">
        <v>6</v>
      </c>
      <c r="S831" s="4">
        <f>Table3[[#This Row],[Harga]]*Table3[[#This Row],[Quantity]]</f>
        <v>264000</v>
      </c>
      <c r="T831">
        <v>0</v>
      </c>
      <c r="U831" s="4">
        <f>Table3[[#This Row],[Discount]]*Table3[[#This Row],[Revenue]]</f>
        <v>0</v>
      </c>
      <c r="V831" s="4">
        <f>Table3[[#This Row],[Revenue]]-Table3[[#This Row],[Total Discount]]</f>
        <v>264000</v>
      </c>
      <c r="W831" s="6"/>
      <c r="X831" s="5"/>
    </row>
    <row r="832" spans="1:24" x14ac:dyDescent="0.35">
      <c r="A832">
        <v>831</v>
      </c>
      <c r="B832" t="s">
        <v>8505</v>
      </c>
      <c r="C832" s="8">
        <v>42034</v>
      </c>
      <c r="D832" s="6">
        <v>2015</v>
      </c>
      <c r="E832" s="8" t="s">
        <v>3463</v>
      </c>
      <c r="F832" s="7">
        <v>30</v>
      </c>
      <c r="G832" t="s">
        <v>3496</v>
      </c>
      <c r="H832" t="s">
        <v>3451</v>
      </c>
      <c r="I832" t="s">
        <v>3878</v>
      </c>
      <c r="J832" t="s">
        <v>3449</v>
      </c>
      <c r="K832" t="s">
        <v>3595</v>
      </c>
      <c r="L832">
        <v>77070</v>
      </c>
      <c r="M832" t="s">
        <v>1349</v>
      </c>
      <c r="N832" t="s">
        <v>13</v>
      </c>
      <c r="O832" t="s">
        <v>23</v>
      </c>
      <c r="P832" t="s">
        <v>1350</v>
      </c>
      <c r="Q832" s="4">
        <v>15000</v>
      </c>
      <c r="R832">
        <v>6</v>
      </c>
      <c r="S832" s="4">
        <f>Table3[[#This Row],[Harga]]*Table3[[#This Row],[Quantity]]</f>
        <v>90000</v>
      </c>
      <c r="T832">
        <v>0.2</v>
      </c>
      <c r="U832" s="4">
        <f>Table3[[#This Row],[Discount]]*Table3[[#This Row],[Revenue]]</f>
        <v>18000</v>
      </c>
      <c r="V832" s="4">
        <f>Table3[[#This Row],[Revenue]]-Table3[[#This Row],[Total Discount]]</f>
        <v>72000</v>
      </c>
      <c r="W832" s="6"/>
      <c r="X832" s="5"/>
    </row>
    <row r="833" spans="1:24" x14ac:dyDescent="0.35">
      <c r="A833">
        <v>832</v>
      </c>
      <c r="B833" t="s">
        <v>8504</v>
      </c>
      <c r="C833" s="8">
        <v>42986</v>
      </c>
      <c r="D833" s="6">
        <v>2017</v>
      </c>
      <c r="E833" s="8" t="s">
        <v>3472</v>
      </c>
      <c r="F833" s="7">
        <v>8</v>
      </c>
      <c r="G833" t="s">
        <v>3452</v>
      </c>
      <c r="H833" t="s">
        <v>3451</v>
      </c>
      <c r="I833" t="s">
        <v>3962</v>
      </c>
      <c r="J833" t="s">
        <v>3449</v>
      </c>
      <c r="K833" t="s">
        <v>3499</v>
      </c>
      <c r="L833">
        <v>60610</v>
      </c>
      <c r="M833" t="s">
        <v>213</v>
      </c>
      <c r="N833" t="s">
        <v>9</v>
      </c>
      <c r="O833" t="s">
        <v>17</v>
      </c>
      <c r="P833" t="s">
        <v>214</v>
      </c>
      <c r="Q833" s="4">
        <v>219000</v>
      </c>
      <c r="R833">
        <v>7</v>
      </c>
      <c r="S833" s="4">
        <f>Table3[[#This Row],[Harga]]*Table3[[#This Row],[Quantity]]</f>
        <v>1533000</v>
      </c>
      <c r="T833">
        <v>0.5</v>
      </c>
      <c r="U833" s="4">
        <f>Table3[[#This Row],[Discount]]*Table3[[#This Row],[Revenue]]</f>
        <v>766500</v>
      </c>
      <c r="V833" s="4">
        <f>Table3[[#This Row],[Revenue]]-Table3[[#This Row],[Total Discount]]</f>
        <v>766500</v>
      </c>
      <c r="W833" s="6"/>
      <c r="X833" s="5"/>
    </row>
    <row r="834" spans="1:24" x14ac:dyDescent="0.35">
      <c r="A834">
        <v>833</v>
      </c>
      <c r="B834" t="s">
        <v>8503</v>
      </c>
      <c r="C834" s="8">
        <v>43015</v>
      </c>
      <c r="D834" s="6">
        <v>2017</v>
      </c>
      <c r="E834" s="8" t="s">
        <v>3517</v>
      </c>
      <c r="F834" s="7">
        <v>7</v>
      </c>
      <c r="G834" t="s">
        <v>3538</v>
      </c>
      <c r="H834" t="s">
        <v>3501</v>
      </c>
      <c r="I834" t="s">
        <v>4754</v>
      </c>
      <c r="J834" t="s">
        <v>3449</v>
      </c>
      <c r="K834" t="s">
        <v>3595</v>
      </c>
      <c r="L834">
        <v>94110</v>
      </c>
      <c r="M834" t="s">
        <v>1351</v>
      </c>
      <c r="N834" t="s">
        <v>9</v>
      </c>
      <c r="O834" t="s">
        <v>10</v>
      </c>
      <c r="P834" t="s">
        <v>1352</v>
      </c>
      <c r="Q834" s="4">
        <v>308000</v>
      </c>
      <c r="R834">
        <v>2</v>
      </c>
      <c r="S834" s="4">
        <f>Table3[[#This Row],[Harga]]*Table3[[#This Row],[Quantity]]</f>
        <v>616000</v>
      </c>
      <c r="T834">
        <v>0.15</v>
      </c>
      <c r="U834" s="4">
        <f>Table3[[#This Row],[Discount]]*Table3[[#This Row],[Revenue]]</f>
        <v>92400</v>
      </c>
      <c r="V834" s="4">
        <f>Table3[[#This Row],[Revenue]]-Table3[[#This Row],[Total Discount]]</f>
        <v>523600</v>
      </c>
      <c r="W834" s="6"/>
      <c r="X834" s="5"/>
    </row>
    <row r="835" spans="1:24" x14ac:dyDescent="0.35">
      <c r="A835">
        <v>834</v>
      </c>
      <c r="B835" t="s">
        <v>8502</v>
      </c>
      <c r="C835" s="8">
        <v>42490</v>
      </c>
      <c r="D835" s="6">
        <v>2016</v>
      </c>
      <c r="E835" s="8" t="s">
        <v>3529</v>
      </c>
      <c r="F835" s="7">
        <v>30</v>
      </c>
      <c r="G835" t="s">
        <v>3452</v>
      </c>
      <c r="H835" t="s">
        <v>3451</v>
      </c>
      <c r="I835" t="s">
        <v>3534</v>
      </c>
      <c r="J835" t="s">
        <v>3449</v>
      </c>
      <c r="K835" t="s">
        <v>3470</v>
      </c>
      <c r="L835">
        <v>10011</v>
      </c>
      <c r="M835" t="s">
        <v>319</v>
      </c>
      <c r="N835" t="s">
        <v>13</v>
      </c>
      <c r="O835" t="s">
        <v>26</v>
      </c>
      <c r="P835" t="s">
        <v>320</v>
      </c>
      <c r="Q835" s="4">
        <v>8000</v>
      </c>
      <c r="R835">
        <v>2</v>
      </c>
      <c r="S835" s="4">
        <f>Table3[[#This Row],[Harga]]*Table3[[#This Row],[Quantity]]</f>
        <v>16000</v>
      </c>
      <c r="T835">
        <v>0.2</v>
      </c>
      <c r="U835" s="4">
        <f>Table3[[#This Row],[Discount]]*Table3[[#This Row],[Revenue]]</f>
        <v>3200</v>
      </c>
      <c r="V835" s="4">
        <f>Table3[[#This Row],[Revenue]]-Table3[[#This Row],[Total Discount]]</f>
        <v>12800</v>
      </c>
      <c r="W835" s="6"/>
      <c r="X835" s="5"/>
    </row>
    <row r="836" spans="1:24" x14ac:dyDescent="0.35">
      <c r="A836">
        <v>835</v>
      </c>
      <c r="B836" t="s">
        <v>8501</v>
      </c>
      <c r="C836" s="8">
        <v>42509</v>
      </c>
      <c r="D836" s="6">
        <v>2016</v>
      </c>
      <c r="E836" s="8" t="s">
        <v>3453</v>
      </c>
      <c r="F836" s="7">
        <v>19</v>
      </c>
      <c r="G836" t="s">
        <v>3485</v>
      </c>
      <c r="H836" t="s">
        <v>3501</v>
      </c>
      <c r="I836" t="s">
        <v>7373</v>
      </c>
      <c r="J836" t="s">
        <v>3449</v>
      </c>
      <c r="K836" t="s">
        <v>3474</v>
      </c>
      <c r="L836">
        <v>10011</v>
      </c>
      <c r="M836" t="s">
        <v>557</v>
      </c>
      <c r="N836" t="s">
        <v>13</v>
      </c>
      <c r="O836" t="s">
        <v>29</v>
      </c>
      <c r="P836" t="s">
        <v>558</v>
      </c>
      <c r="Q836" s="4">
        <v>98000</v>
      </c>
      <c r="R836">
        <v>5</v>
      </c>
      <c r="S836" s="4">
        <f>Table3[[#This Row],[Harga]]*Table3[[#This Row],[Quantity]]</f>
        <v>490000</v>
      </c>
      <c r="T836">
        <v>0</v>
      </c>
      <c r="U836" s="4">
        <f>Table3[[#This Row],[Discount]]*Table3[[#This Row],[Revenue]]</f>
        <v>0</v>
      </c>
      <c r="V836" s="4">
        <f>Table3[[#This Row],[Revenue]]-Table3[[#This Row],[Total Discount]]</f>
        <v>490000</v>
      </c>
      <c r="W836" s="6"/>
      <c r="X836" s="5"/>
    </row>
    <row r="837" spans="1:24" x14ac:dyDescent="0.35">
      <c r="A837">
        <v>836</v>
      </c>
      <c r="B837" t="s">
        <v>8500</v>
      </c>
      <c r="C837" s="8">
        <v>42358</v>
      </c>
      <c r="D837" s="6">
        <v>2015</v>
      </c>
      <c r="E837" s="8" t="s">
        <v>3490</v>
      </c>
      <c r="F837" s="7">
        <v>20</v>
      </c>
      <c r="G837" t="s">
        <v>3452</v>
      </c>
      <c r="H837" t="s">
        <v>3451</v>
      </c>
      <c r="I837" t="s">
        <v>5169</v>
      </c>
      <c r="J837" t="s">
        <v>3449</v>
      </c>
      <c r="K837" t="s">
        <v>3499</v>
      </c>
      <c r="L837">
        <v>60623</v>
      </c>
      <c r="M837" t="s">
        <v>953</v>
      </c>
      <c r="N837" t="s">
        <v>51</v>
      </c>
      <c r="O837" t="s">
        <v>52</v>
      </c>
      <c r="P837" t="s">
        <v>954</v>
      </c>
      <c r="Q837" s="4">
        <v>700000</v>
      </c>
      <c r="R837">
        <v>2</v>
      </c>
      <c r="S837" s="4">
        <f>Table3[[#This Row],[Harga]]*Table3[[#This Row],[Quantity]]</f>
        <v>1400000</v>
      </c>
      <c r="T837">
        <v>0.2</v>
      </c>
      <c r="U837" s="4">
        <f>Table3[[#This Row],[Discount]]*Table3[[#This Row],[Revenue]]</f>
        <v>280000</v>
      </c>
      <c r="V837" s="4">
        <f>Table3[[#This Row],[Revenue]]-Table3[[#This Row],[Total Discount]]</f>
        <v>1120000</v>
      </c>
      <c r="W837" s="6"/>
      <c r="X837" s="5"/>
    </row>
    <row r="838" spans="1:24" x14ac:dyDescent="0.35">
      <c r="A838">
        <v>837</v>
      </c>
      <c r="B838" t="s">
        <v>8499</v>
      </c>
      <c r="C838" s="8">
        <v>42357</v>
      </c>
      <c r="D838" s="6">
        <v>2015</v>
      </c>
      <c r="E838" s="8" t="s">
        <v>3490</v>
      </c>
      <c r="F838" s="7">
        <v>19</v>
      </c>
      <c r="G838" t="s">
        <v>3452</v>
      </c>
      <c r="H838" t="s">
        <v>3462</v>
      </c>
      <c r="I838" t="s">
        <v>3608</v>
      </c>
      <c r="J838" t="s">
        <v>3449</v>
      </c>
      <c r="K838" t="s">
        <v>3704</v>
      </c>
      <c r="L838">
        <v>19143</v>
      </c>
      <c r="M838" t="s">
        <v>1353</v>
      </c>
      <c r="N838" t="s">
        <v>13</v>
      </c>
      <c r="O838" t="s">
        <v>29</v>
      </c>
      <c r="P838" t="s">
        <v>1354</v>
      </c>
      <c r="Q838" s="4">
        <v>435000</v>
      </c>
      <c r="R838">
        <v>3</v>
      </c>
      <c r="S838" s="4">
        <f>Table3[[#This Row],[Harga]]*Table3[[#This Row],[Quantity]]</f>
        <v>1305000</v>
      </c>
      <c r="T838">
        <v>0.2</v>
      </c>
      <c r="U838" s="4">
        <f>Table3[[#This Row],[Discount]]*Table3[[#This Row],[Revenue]]</f>
        <v>261000</v>
      </c>
      <c r="V838" s="4">
        <f>Table3[[#This Row],[Revenue]]-Table3[[#This Row],[Total Discount]]</f>
        <v>1044000</v>
      </c>
      <c r="W838" s="6"/>
      <c r="X838" s="5"/>
    </row>
    <row r="839" spans="1:24" x14ac:dyDescent="0.35">
      <c r="A839">
        <v>838</v>
      </c>
      <c r="B839" t="s">
        <v>8498</v>
      </c>
      <c r="C839" s="8">
        <v>42854</v>
      </c>
      <c r="D839" s="6">
        <v>2017</v>
      </c>
      <c r="E839" s="8" t="s">
        <v>3529</v>
      </c>
      <c r="F839" s="7">
        <v>29</v>
      </c>
      <c r="G839" t="s">
        <v>3452</v>
      </c>
      <c r="H839" t="s">
        <v>3451</v>
      </c>
      <c r="I839" t="s">
        <v>3693</v>
      </c>
      <c r="J839" t="s">
        <v>3466</v>
      </c>
      <c r="K839" t="s">
        <v>3513</v>
      </c>
      <c r="L839">
        <v>43017</v>
      </c>
      <c r="M839" t="s">
        <v>1355</v>
      </c>
      <c r="N839" t="s">
        <v>9</v>
      </c>
      <c r="O839" t="s">
        <v>17</v>
      </c>
      <c r="P839" t="s">
        <v>1356</v>
      </c>
      <c r="Q839" s="4">
        <v>1049000</v>
      </c>
      <c r="R839">
        <v>5</v>
      </c>
      <c r="S839" s="4">
        <f>Table3[[#This Row],[Harga]]*Table3[[#This Row],[Quantity]]</f>
        <v>5245000</v>
      </c>
      <c r="T839">
        <v>0.4</v>
      </c>
      <c r="U839" s="4">
        <f>Table3[[#This Row],[Discount]]*Table3[[#This Row],[Revenue]]</f>
        <v>2098000</v>
      </c>
      <c r="V839" s="4">
        <f>Table3[[#This Row],[Revenue]]-Table3[[#This Row],[Total Discount]]</f>
        <v>3147000</v>
      </c>
      <c r="W839" s="6"/>
      <c r="X839" s="5"/>
    </row>
    <row r="840" spans="1:24" x14ac:dyDescent="0.35">
      <c r="A840">
        <v>839</v>
      </c>
      <c r="B840" t="s">
        <v>8497</v>
      </c>
      <c r="C840" s="8">
        <v>42407</v>
      </c>
      <c r="D840" s="6">
        <v>2016</v>
      </c>
      <c r="E840" s="8" t="s">
        <v>3458</v>
      </c>
      <c r="F840" s="7">
        <v>7</v>
      </c>
      <c r="G840" t="s">
        <v>3538</v>
      </c>
      <c r="H840" t="s">
        <v>3451</v>
      </c>
      <c r="I840" t="s">
        <v>3596</v>
      </c>
      <c r="J840" t="s">
        <v>3449</v>
      </c>
      <c r="K840" t="s">
        <v>3505</v>
      </c>
      <c r="L840">
        <v>22153</v>
      </c>
      <c r="M840" t="s">
        <v>1357</v>
      </c>
      <c r="N840" t="s">
        <v>51</v>
      </c>
      <c r="O840" t="s">
        <v>64</v>
      </c>
      <c r="P840" t="s">
        <v>1358</v>
      </c>
      <c r="Q840" s="4">
        <v>100000</v>
      </c>
      <c r="R840">
        <v>4</v>
      </c>
      <c r="S840" s="4">
        <f>Table3[[#This Row],[Harga]]*Table3[[#This Row],[Quantity]]</f>
        <v>400000</v>
      </c>
      <c r="T840">
        <v>0</v>
      </c>
      <c r="U840" s="4">
        <f>Table3[[#This Row],[Discount]]*Table3[[#This Row],[Revenue]]</f>
        <v>0</v>
      </c>
      <c r="V840" s="4">
        <f>Table3[[#This Row],[Revenue]]-Table3[[#This Row],[Total Discount]]</f>
        <v>400000</v>
      </c>
      <c r="W840" s="6"/>
      <c r="X840" s="5"/>
    </row>
    <row r="841" spans="1:24" x14ac:dyDescent="0.35">
      <c r="A841">
        <v>840</v>
      </c>
      <c r="B841" t="s">
        <v>8496</v>
      </c>
      <c r="C841" s="8">
        <v>41910</v>
      </c>
      <c r="D841" s="6">
        <v>2014</v>
      </c>
      <c r="E841" s="8" t="s">
        <v>3472</v>
      </c>
      <c r="F841" s="7">
        <v>28</v>
      </c>
      <c r="G841" t="s">
        <v>3457</v>
      </c>
      <c r="H841" t="s">
        <v>3462</v>
      </c>
      <c r="I841" t="s">
        <v>3886</v>
      </c>
      <c r="J841" t="s">
        <v>3466</v>
      </c>
      <c r="K841" t="s">
        <v>3494</v>
      </c>
      <c r="L841">
        <v>28314</v>
      </c>
      <c r="M841" t="s">
        <v>1359</v>
      </c>
      <c r="N841" t="s">
        <v>13</v>
      </c>
      <c r="O841" t="s">
        <v>23</v>
      </c>
      <c r="P841" t="s">
        <v>1360</v>
      </c>
      <c r="Q841" s="4">
        <v>97000</v>
      </c>
      <c r="R841">
        <v>8</v>
      </c>
      <c r="S841" s="4">
        <f>Table3[[#This Row],[Harga]]*Table3[[#This Row],[Quantity]]</f>
        <v>776000</v>
      </c>
      <c r="T841">
        <v>0.2</v>
      </c>
      <c r="U841" s="4">
        <f>Table3[[#This Row],[Discount]]*Table3[[#This Row],[Revenue]]</f>
        <v>155200</v>
      </c>
      <c r="V841" s="4">
        <f>Table3[[#This Row],[Revenue]]-Table3[[#This Row],[Total Discount]]</f>
        <v>620800</v>
      </c>
      <c r="W841" s="6"/>
      <c r="X841" s="5"/>
    </row>
    <row r="842" spans="1:24" x14ac:dyDescent="0.35">
      <c r="A842">
        <v>841</v>
      </c>
      <c r="B842" t="s">
        <v>8495</v>
      </c>
      <c r="C842" s="8">
        <v>42561</v>
      </c>
      <c r="D842" s="6">
        <v>2016</v>
      </c>
      <c r="E842" s="8" t="s">
        <v>3507</v>
      </c>
      <c r="F842" s="7">
        <v>10</v>
      </c>
      <c r="G842" t="s">
        <v>3457</v>
      </c>
      <c r="H842" t="s">
        <v>3462</v>
      </c>
      <c r="I842" t="s">
        <v>5545</v>
      </c>
      <c r="J842" t="s">
        <v>3449</v>
      </c>
      <c r="K842" t="s">
        <v>3542</v>
      </c>
      <c r="L842">
        <v>75081</v>
      </c>
      <c r="M842" t="s">
        <v>1361</v>
      </c>
      <c r="N842" t="s">
        <v>13</v>
      </c>
      <c r="O842" t="s">
        <v>32</v>
      </c>
      <c r="P842" t="s">
        <v>1362</v>
      </c>
      <c r="Q842" s="4">
        <v>339000</v>
      </c>
      <c r="R842">
        <v>3</v>
      </c>
      <c r="S842" s="4">
        <f>Table3[[#This Row],[Harga]]*Table3[[#This Row],[Quantity]]</f>
        <v>1017000</v>
      </c>
      <c r="T842">
        <v>0.2</v>
      </c>
      <c r="U842" s="4">
        <f>Table3[[#This Row],[Discount]]*Table3[[#This Row],[Revenue]]</f>
        <v>203400</v>
      </c>
      <c r="V842" s="4">
        <f>Table3[[#This Row],[Revenue]]-Table3[[#This Row],[Total Discount]]</f>
        <v>813600</v>
      </c>
      <c r="W842" s="6"/>
      <c r="X842" s="5"/>
    </row>
    <row r="843" spans="1:24" x14ac:dyDescent="0.35">
      <c r="A843">
        <v>842</v>
      </c>
      <c r="B843" t="s">
        <v>8494</v>
      </c>
      <c r="C843" s="8">
        <v>42945</v>
      </c>
      <c r="D843" s="6">
        <v>2017</v>
      </c>
      <c r="E843" s="8" t="s">
        <v>3507</v>
      </c>
      <c r="F843" s="7">
        <v>29</v>
      </c>
      <c r="G843" t="s">
        <v>3485</v>
      </c>
      <c r="H843" t="s">
        <v>3462</v>
      </c>
      <c r="I843" t="s">
        <v>5054</v>
      </c>
      <c r="J843" t="s">
        <v>3449</v>
      </c>
      <c r="K843" t="s">
        <v>3548</v>
      </c>
      <c r="L843">
        <v>28540</v>
      </c>
      <c r="M843" t="s">
        <v>1363</v>
      </c>
      <c r="N843" t="s">
        <v>13</v>
      </c>
      <c r="O843" t="s">
        <v>29</v>
      </c>
      <c r="P843" t="s">
        <v>1364</v>
      </c>
      <c r="Q843" s="4">
        <v>35000</v>
      </c>
      <c r="R843">
        <v>2</v>
      </c>
      <c r="S843" s="4">
        <f>Table3[[#This Row],[Harga]]*Table3[[#This Row],[Quantity]]</f>
        <v>70000</v>
      </c>
      <c r="T843">
        <v>0.2</v>
      </c>
      <c r="U843" s="4">
        <f>Table3[[#This Row],[Discount]]*Table3[[#This Row],[Revenue]]</f>
        <v>14000</v>
      </c>
      <c r="V843" s="4">
        <f>Table3[[#This Row],[Revenue]]-Table3[[#This Row],[Total Discount]]</f>
        <v>56000</v>
      </c>
      <c r="W843" s="6"/>
      <c r="X843" s="5"/>
    </row>
    <row r="844" spans="1:24" x14ac:dyDescent="0.35">
      <c r="A844">
        <v>843</v>
      </c>
      <c r="B844" t="s">
        <v>8493</v>
      </c>
      <c r="C844" s="8">
        <v>42250</v>
      </c>
      <c r="D844" s="6">
        <v>2015</v>
      </c>
      <c r="E844" s="8" t="s">
        <v>3472</v>
      </c>
      <c r="F844" s="7">
        <v>3</v>
      </c>
      <c r="G844" t="s">
        <v>3538</v>
      </c>
      <c r="H844" t="s">
        <v>3554</v>
      </c>
      <c r="I844" t="s">
        <v>4678</v>
      </c>
      <c r="J844" t="s">
        <v>3466</v>
      </c>
      <c r="K844" t="s">
        <v>3666</v>
      </c>
      <c r="L844">
        <v>94122</v>
      </c>
      <c r="M844" t="s">
        <v>487</v>
      </c>
      <c r="N844" t="s">
        <v>13</v>
      </c>
      <c r="O844" t="s">
        <v>32</v>
      </c>
      <c r="P844" t="s">
        <v>488</v>
      </c>
      <c r="Q844" s="4">
        <v>17000</v>
      </c>
      <c r="R844">
        <v>3</v>
      </c>
      <c r="S844" s="4">
        <f>Table3[[#This Row],[Harga]]*Table3[[#This Row],[Quantity]]</f>
        <v>51000</v>
      </c>
      <c r="T844">
        <v>0</v>
      </c>
      <c r="U844" s="4">
        <f>Table3[[#This Row],[Discount]]*Table3[[#This Row],[Revenue]]</f>
        <v>0</v>
      </c>
      <c r="V844" s="4">
        <f>Table3[[#This Row],[Revenue]]-Table3[[#This Row],[Total Discount]]</f>
        <v>51000</v>
      </c>
      <c r="W844" s="6"/>
      <c r="X844" s="5"/>
    </row>
    <row r="845" spans="1:24" x14ac:dyDescent="0.35">
      <c r="A845">
        <v>844</v>
      </c>
      <c r="B845" t="s">
        <v>8492</v>
      </c>
      <c r="C845" s="8">
        <v>41860</v>
      </c>
      <c r="D845" s="6">
        <v>2014</v>
      </c>
      <c r="E845" s="8" t="s">
        <v>3481</v>
      </c>
      <c r="F845" s="7">
        <v>9</v>
      </c>
      <c r="G845" t="s">
        <v>3485</v>
      </c>
      <c r="H845" t="s">
        <v>3451</v>
      </c>
      <c r="I845" t="s">
        <v>4364</v>
      </c>
      <c r="J845" t="s">
        <v>3488</v>
      </c>
      <c r="K845" t="s">
        <v>3595</v>
      </c>
      <c r="L845">
        <v>92037</v>
      </c>
      <c r="M845" t="s">
        <v>1365</v>
      </c>
      <c r="N845" t="s">
        <v>13</v>
      </c>
      <c r="O845" t="s">
        <v>14</v>
      </c>
      <c r="P845" t="s">
        <v>1366</v>
      </c>
      <c r="Q845" s="4">
        <v>21000</v>
      </c>
      <c r="R845">
        <v>8</v>
      </c>
      <c r="S845" s="4">
        <f>Table3[[#This Row],[Harga]]*Table3[[#This Row],[Quantity]]</f>
        <v>168000</v>
      </c>
      <c r="T845">
        <v>0</v>
      </c>
      <c r="U845" s="4">
        <f>Table3[[#This Row],[Discount]]*Table3[[#This Row],[Revenue]]</f>
        <v>0</v>
      </c>
      <c r="V845" s="4">
        <f>Table3[[#This Row],[Revenue]]-Table3[[#This Row],[Total Discount]]</f>
        <v>168000</v>
      </c>
      <c r="W845" s="6"/>
      <c r="X845" s="5"/>
    </row>
    <row r="846" spans="1:24" x14ac:dyDescent="0.35">
      <c r="A846">
        <v>845</v>
      </c>
      <c r="B846" t="s">
        <v>8491</v>
      </c>
      <c r="C846" s="8">
        <v>43038</v>
      </c>
      <c r="D846" s="6">
        <v>2017</v>
      </c>
      <c r="E846" s="8" t="s">
        <v>3517</v>
      </c>
      <c r="F846" s="7">
        <v>30</v>
      </c>
      <c r="G846" t="s">
        <v>3538</v>
      </c>
      <c r="H846" t="s">
        <v>3462</v>
      </c>
      <c r="I846" t="s">
        <v>3705</v>
      </c>
      <c r="J846" t="s">
        <v>3449</v>
      </c>
      <c r="K846" t="s">
        <v>3666</v>
      </c>
      <c r="L846">
        <v>19140</v>
      </c>
      <c r="M846" t="s">
        <v>1367</v>
      </c>
      <c r="N846" t="s">
        <v>13</v>
      </c>
      <c r="O846" t="s">
        <v>23</v>
      </c>
      <c r="P846" t="s">
        <v>1368</v>
      </c>
      <c r="Q846" s="4">
        <v>21000</v>
      </c>
      <c r="R846">
        <v>4</v>
      </c>
      <c r="S846" s="4">
        <f>Table3[[#This Row],[Harga]]*Table3[[#This Row],[Quantity]]</f>
        <v>84000</v>
      </c>
      <c r="T846">
        <v>0.2</v>
      </c>
      <c r="U846" s="4">
        <f>Table3[[#This Row],[Discount]]*Table3[[#This Row],[Revenue]]</f>
        <v>16800</v>
      </c>
      <c r="V846" s="4">
        <f>Table3[[#This Row],[Revenue]]-Table3[[#This Row],[Total Discount]]</f>
        <v>67200</v>
      </c>
      <c r="W846" s="6"/>
      <c r="X846" s="5"/>
    </row>
    <row r="847" spans="1:24" x14ac:dyDescent="0.35">
      <c r="A847">
        <v>846</v>
      </c>
      <c r="B847" t="s">
        <v>8490</v>
      </c>
      <c r="C847" s="8">
        <v>41796</v>
      </c>
      <c r="D847" s="6">
        <v>2014</v>
      </c>
      <c r="E847" s="8" t="s">
        <v>3497</v>
      </c>
      <c r="F847" s="7">
        <v>6</v>
      </c>
      <c r="G847" t="s">
        <v>3485</v>
      </c>
      <c r="H847" t="s">
        <v>3554</v>
      </c>
      <c r="I847" t="s">
        <v>4056</v>
      </c>
      <c r="J847" t="s">
        <v>3449</v>
      </c>
      <c r="K847" t="s">
        <v>3682</v>
      </c>
      <c r="L847">
        <v>14609</v>
      </c>
      <c r="M847" t="s">
        <v>1369</v>
      </c>
      <c r="N847" t="s">
        <v>13</v>
      </c>
      <c r="O847" t="s">
        <v>37</v>
      </c>
      <c r="P847" t="s">
        <v>1370</v>
      </c>
      <c r="Q847" s="4">
        <v>14000</v>
      </c>
      <c r="R847">
        <v>2</v>
      </c>
      <c r="S847" s="4">
        <f>Table3[[#This Row],[Harga]]*Table3[[#This Row],[Quantity]]</f>
        <v>28000</v>
      </c>
      <c r="T847">
        <v>0</v>
      </c>
      <c r="U847" s="4">
        <f>Table3[[#This Row],[Discount]]*Table3[[#This Row],[Revenue]]</f>
        <v>0</v>
      </c>
      <c r="V847" s="4">
        <f>Table3[[#This Row],[Revenue]]-Table3[[#This Row],[Total Discount]]</f>
        <v>28000</v>
      </c>
      <c r="W847" s="6"/>
      <c r="X847" s="5"/>
    </row>
    <row r="848" spans="1:24" x14ac:dyDescent="0.35">
      <c r="A848">
        <v>847</v>
      </c>
      <c r="B848" t="s">
        <v>8489</v>
      </c>
      <c r="C848" s="8">
        <v>42595</v>
      </c>
      <c r="D848" s="6">
        <v>2016</v>
      </c>
      <c r="E848" s="8" t="s">
        <v>3481</v>
      </c>
      <c r="F848" s="7">
        <v>13</v>
      </c>
      <c r="G848" t="s">
        <v>3485</v>
      </c>
      <c r="H848" t="s">
        <v>3462</v>
      </c>
      <c r="I848" t="s">
        <v>4784</v>
      </c>
      <c r="J848" t="s">
        <v>3449</v>
      </c>
      <c r="K848" t="s">
        <v>3568</v>
      </c>
      <c r="L848">
        <v>28540</v>
      </c>
      <c r="M848" t="s">
        <v>1371</v>
      </c>
      <c r="N848" t="s">
        <v>13</v>
      </c>
      <c r="O848" t="s">
        <v>26</v>
      </c>
      <c r="P848" t="s">
        <v>1372</v>
      </c>
      <c r="Q848" s="4">
        <v>12000</v>
      </c>
      <c r="R848">
        <v>8</v>
      </c>
      <c r="S848" s="4">
        <f>Table3[[#This Row],[Harga]]*Table3[[#This Row],[Quantity]]</f>
        <v>96000</v>
      </c>
      <c r="T848">
        <v>0.7</v>
      </c>
      <c r="U848" s="4">
        <f>Table3[[#This Row],[Discount]]*Table3[[#This Row],[Revenue]]</f>
        <v>67200</v>
      </c>
      <c r="V848" s="4">
        <f>Table3[[#This Row],[Revenue]]-Table3[[#This Row],[Total Discount]]</f>
        <v>28800</v>
      </c>
      <c r="W848" s="6"/>
      <c r="X848" s="5"/>
    </row>
    <row r="849" spans="1:24" x14ac:dyDescent="0.35">
      <c r="A849">
        <v>848</v>
      </c>
      <c r="B849" t="s">
        <v>8488</v>
      </c>
      <c r="C849" s="8">
        <v>41754</v>
      </c>
      <c r="D849" s="6">
        <v>2014</v>
      </c>
      <c r="E849" s="8" t="s">
        <v>3529</v>
      </c>
      <c r="F849" s="7">
        <v>25</v>
      </c>
      <c r="G849" t="s">
        <v>3538</v>
      </c>
      <c r="H849" t="s">
        <v>3462</v>
      </c>
      <c r="I849" t="s">
        <v>3855</v>
      </c>
      <c r="J849" t="s">
        <v>3488</v>
      </c>
      <c r="K849" t="s">
        <v>3628</v>
      </c>
      <c r="L849">
        <v>77095</v>
      </c>
      <c r="M849" t="s">
        <v>811</v>
      </c>
      <c r="N849" t="s">
        <v>13</v>
      </c>
      <c r="O849" t="s">
        <v>23</v>
      </c>
      <c r="P849" t="s">
        <v>812</v>
      </c>
      <c r="Q849" s="4">
        <v>16000</v>
      </c>
      <c r="R849">
        <v>2</v>
      </c>
      <c r="S849" s="4">
        <f>Table3[[#This Row],[Harga]]*Table3[[#This Row],[Quantity]]</f>
        <v>32000</v>
      </c>
      <c r="T849">
        <v>0.2</v>
      </c>
      <c r="U849" s="4">
        <f>Table3[[#This Row],[Discount]]*Table3[[#This Row],[Revenue]]</f>
        <v>6400</v>
      </c>
      <c r="V849" s="4">
        <f>Table3[[#This Row],[Revenue]]-Table3[[#This Row],[Total Discount]]</f>
        <v>25600</v>
      </c>
      <c r="W849" s="6"/>
      <c r="X849" s="5"/>
    </row>
    <row r="850" spans="1:24" x14ac:dyDescent="0.35">
      <c r="A850">
        <v>849</v>
      </c>
      <c r="B850" t="s">
        <v>8487</v>
      </c>
      <c r="C850" s="8">
        <v>42330</v>
      </c>
      <c r="D850" s="6">
        <v>2015</v>
      </c>
      <c r="E850" s="8" t="s">
        <v>3468</v>
      </c>
      <c r="F850" s="7">
        <v>22</v>
      </c>
      <c r="G850" t="s">
        <v>3457</v>
      </c>
      <c r="H850" t="s">
        <v>3451</v>
      </c>
      <c r="I850" t="s">
        <v>4031</v>
      </c>
      <c r="J850" t="s">
        <v>3488</v>
      </c>
      <c r="K850" t="s">
        <v>3505</v>
      </c>
      <c r="L850">
        <v>78207</v>
      </c>
      <c r="M850" t="s">
        <v>1373</v>
      </c>
      <c r="N850" t="s">
        <v>9</v>
      </c>
      <c r="O850" t="s">
        <v>17</v>
      </c>
      <c r="P850" t="s">
        <v>1374</v>
      </c>
      <c r="Q850" s="4">
        <v>207000</v>
      </c>
      <c r="R850">
        <v>2</v>
      </c>
      <c r="S850" s="4">
        <f>Table3[[#This Row],[Harga]]*Table3[[#This Row],[Quantity]]</f>
        <v>414000</v>
      </c>
      <c r="T850">
        <v>0.3</v>
      </c>
      <c r="U850" s="4">
        <f>Table3[[#This Row],[Discount]]*Table3[[#This Row],[Revenue]]</f>
        <v>124200</v>
      </c>
      <c r="V850" s="4">
        <f>Table3[[#This Row],[Revenue]]-Table3[[#This Row],[Total Discount]]</f>
        <v>289800</v>
      </c>
      <c r="W850" s="6"/>
      <c r="X850" s="5"/>
    </row>
    <row r="851" spans="1:24" x14ac:dyDescent="0.35">
      <c r="A851">
        <v>850</v>
      </c>
      <c r="B851" t="s">
        <v>8486</v>
      </c>
      <c r="C851" s="8">
        <v>43022</v>
      </c>
      <c r="D851" s="6">
        <v>2017</v>
      </c>
      <c r="E851" s="8" t="s">
        <v>3517</v>
      </c>
      <c r="F851" s="7">
        <v>14</v>
      </c>
      <c r="G851" t="s">
        <v>3457</v>
      </c>
      <c r="H851" t="s">
        <v>3451</v>
      </c>
      <c r="I851" t="s">
        <v>3664</v>
      </c>
      <c r="J851" t="s">
        <v>3449</v>
      </c>
      <c r="K851" t="s">
        <v>3568</v>
      </c>
      <c r="L851">
        <v>94601</v>
      </c>
      <c r="M851" t="s">
        <v>297</v>
      </c>
      <c r="N851" t="s">
        <v>9</v>
      </c>
      <c r="O851" t="s">
        <v>20</v>
      </c>
      <c r="P851" t="s">
        <v>298</v>
      </c>
      <c r="Q851" s="4">
        <v>16000</v>
      </c>
      <c r="R851">
        <v>2</v>
      </c>
      <c r="S851" s="4">
        <f>Table3[[#This Row],[Harga]]*Table3[[#This Row],[Quantity]]</f>
        <v>32000</v>
      </c>
      <c r="T851">
        <v>0</v>
      </c>
      <c r="U851" s="4">
        <f>Table3[[#This Row],[Discount]]*Table3[[#This Row],[Revenue]]</f>
        <v>0</v>
      </c>
      <c r="V851" s="4">
        <f>Table3[[#This Row],[Revenue]]-Table3[[#This Row],[Total Discount]]</f>
        <v>32000</v>
      </c>
      <c r="W851" s="6"/>
      <c r="X851" s="5"/>
    </row>
    <row r="852" spans="1:24" x14ac:dyDescent="0.35">
      <c r="A852">
        <v>851</v>
      </c>
      <c r="B852" t="s">
        <v>8485</v>
      </c>
      <c r="C852" s="8">
        <v>43071</v>
      </c>
      <c r="D852" s="6">
        <v>2017</v>
      </c>
      <c r="E852" s="8" t="s">
        <v>3490</v>
      </c>
      <c r="F852" s="7">
        <v>2</v>
      </c>
      <c r="G852" t="s">
        <v>3457</v>
      </c>
      <c r="H852" t="s">
        <v>3451</v>
      </c>
      <c r="I852" t="s">
        <v>4064</v>
      </c>
      <c r="J852" t="s">
        <v>3466</v>
      </c>
      <c r="K852" t="s">
        <v>3600</v>
      </c>
      <c r="L852">
        <v>94122</v>
      </c>
      <c r="M852" t="s">
        <v>939</v>
      </c>
      <c r="N852" t="s">
        <v>13</v>
      </c>
      <c r="O852" t="s">
        <v>32</v>
      </c>
      <c r="P852" t="s">
        <v>940</v>
      </c>
      <c r="Q852" s="4">
        <v>349000</v>
      </c>
      <c r="R852">
        <v>9</v>
      </c>
      <c r="S852" s="4">
        <f>Table3[[#This Row],[Harga]]*Table3[[#This Row],[Quantity]]</f>
        <v>3141000</v>
      </c>
      <c r="T852">
        <v>0</v>
      </c>
      <c r="U852" s="4">
        <f>Table3[[#This Row],[Discount]]*Table3[[#This Row],[Revenue]]</f>
        <v>0</v>
      </c>
      <c r="V852" s="4">
        <f>Table3[[#This Row],[Revenue]]-Table3[[#This Row],[Total Discount]]</f>
        <v>3141000</v>
      </c>
      <c r="W852" s="6"/>
      <c r="X852" s="5"/>
    </row>
    <row r="853" spans="1:24" x14ac:dyDescent="0.35">
      <c r="A853">
        <v>852</v>
      </c>
      <c r="B853" t="s">
        <v>8484</v>
      </c>
      <c r="C853" s="8">
        <v>42346</v>
      </c>
      <c r="D853" s="6">
        <v>2015</v>
      </c>
      <c r="E853" s="8" t="s">
        <v>3490</v>
      </c>
      <c r="F853" s="7">
        <v>8</v>
      </c>
      <c r="G853" t="s">
        <v>3485</v>
      </c>
      <c r="H853" t="s">
        <v>3501</v>
      </c>
      <c r="I853" t="s">
        <v>4526</v>
      </c>
      <c r="J853" t="s">
        <v>3488</v>
      </c>
      <c r="K853" t="s">
        <v>3470</v>
      </c>
      <c r="L853">
        <v>76106</v>
      </c>
      <c r="M853" t="s">
        <v>1375</v>
      </c>
      <c r="N853" t="s">
        <v>13</v>
      </c>
      <c r="O853" t="s">
        <v>23</v>
      </c>
      <c r="P853" t="s">
        <v>1376</v>
      </c>
      <c r="Q853" s="4">
        <v>361000</v>
      </c>
      <c r="R853">
        <v>11</v>
      </c>
      <c r="S853" s="4">
        <f>Table3[[#This Row],[Harga]]*Table3[[#This Row],[Quantity]]</f>
        <v>3971000</v>
      </c>
      <c r="T853">
        <v>0.2</v>
      </c>
      <c r="U853" s="4">
        <f>Table3[[#This Row],[Discount]]*Table3[[#This Row],[Revenue]]</f>
        <v>794200</v>
      </c>
      <c r="V853" s="4">
        <f>Table3[[#This Row],[Revenue]]-Table3[[#This Row],[Total Discount]]</f>
        <v>3176800</v>
      </c>
      <c r="W853" s="6"/>
      <c r="X853" s="5"/>
    </row>
    <row r="854" spans="1:24" x14ac:dyDescent="0.35">
      <c r="A854">
        <v>853</v>
      </c>
      <c r="B854" t="s">
        <v>8483</v>
      </c>
      <c r="C854" s="8">
        <v>42198</v>
      </c>
      <c r="D854" s="6">
        <v>2015</v>
      </c>
      <c r="E854" s="8" t="s">
        <v>3507</v>
      </c>
      <c r="F854" s="7">
        <v>13</v>
      </c>
      <c r="G854" t="s">
        <v>3452</v>
      </c>
      <c r="H854" t="s">
        <v>3451</v>
      </c>
      <c r="I854" t="s">
        <v>3616</v>
      </c>
      <c r="J854" t="s">
        <v>3488</v>
      </c>
      <c r="K854" t="s">
        <v>3595</v>
      </c>
      <c r="L854">
        <v>77095</v>
      </c>
      <c r="M854" t="s">
        <v>1174</v>
      </c>
      <c r="N854" t="s">
        <v>13</v>
      </c>
      <c r="O854" t="s">
        <v>26</v>
      </c>
      <c r="P854" t="s">
        <v>1175</v>
      </c>
      <c r="Q854" s="4">
        <v>56000</v>
      </c>
      <c r="R854">
        <v>6</v>
      </c>
      <c r="S854" s="4">
        <f>Table3[[#This Row],[Harga]]*Table3[[#This Row],[Quantity]]</f>
        <v>336000</v>
      </c>
      <c r="T854">
        <v>0.8</v>
      </c>
      <c r="U854" s="4">
        <f>Table3[[#This Row],[Discount]]*Table3[[#This Row],[Revenue]]</f>
        <v>268800</v>
      </c>
      <c r="V854" s="4">
        <f>Table3[[#This Row],[Revenue]]-Table3[[#This Row],[Total Discount]]</f>
        <v>67200</v>
      </c>
      <c r="W854" s="6"/>
      <c r="X854" s="5"/>
    </row>
    <row r="855" spans="1:24" x14ac:dyDescent="0.35">
      <c r="A855">
        <v>854</v>
      </c>
      <c r="B855" t="s">
        <v>8482</v>
      </c>
      <c r="C855" s="8">
        <v>41770</v>
      </c>
      <c r="D855" s="6">
        <v>2014</v>
      </c>
      <c r="E855" s="8" t="s">
        <v>3453</v>
      </c>
      <c r="F855" s="7">
        <v>11</v>
      </c>
      <c r="G855" t="s">
        <v>3496</v>
      </c>
      <c r="H855" t="s">
        <v>3451</v>
      </c>
      <c r="I855" t="s">
        <v>4100</v>
      </c>
      <c r="J855" t="s">
        <v>3449</v>
      </c>
      <c r="K855" t="s">
        <v>3571</v>
      </c>
      <c r="L855">
        <v>77095</v>
      </c>
      <c r="M855" t="s">
        <v>1320</v>
      </c>
      <c r="N855" t="s">
        <v>51</v>
      </c>
      <c r="O855" t="s">
        <v>64</v>
      </c>
      <c r="P855" t="s">
        <v>1321</v>
      </c>
      <c r="Q855" s="4">
        <v>59000</v>
      </c>
      <c r="R855">
        <v>2</v>
      </c>
      <c r="S855" s="4">
        <f>Table3[[#This Row],[Harga]]*Table3[[#This Row],[Quantity]]</f>
        <v>118000</v>
      </c>
      <c r="T855">
        <v>0.2</v>
      </c>
      <c r="U855" s="4">
        <f>Table3[[#This Row],[Discount]]*Table3[[#This Row],[Revenue]]</f>
        <v>23600</v>
      </c>
      <c r="V855" s="4">
        <f>Table3[[#This Row],[Revenue]]-Table3[[#This Row],[Total Discount]]</f>
        <v>94400</v>
      </c>
      <c r="W855" s="6"/>
      <c r="X855" s="5"/>
    </row>
    <row r="856" spans="1:24" x14ac:dyDescent="0.35">
      <c r="A856">
        <v>855</v>
      </c>
      <c r="B856" t="s">
        <v>8481</v>
      </c>
      <c r="C856" s="8">
        <v>41644</v>
      </c>
      <c r="D856" s="6">
        <v>2014</v>
      </c>
      <c r="E856" s="8" t="s">
        <v>3463</v>
      </c>
      <c r="F856" s="7">
        <v>5</v>
      </c>
      <c r="G856" t="s">
        <v>3452</v>
      </c>
      <c r="H856" t="s">
        <v>3451</v>
      </c>
      <c r="I856" t="s">
        <v>4350</v>
      </c>
      <c r="J856" t="s">
        <v>3449</v>
      </c>
      <c r="K856" t="s">
        <v>3494</v>
      </c>
      <c r="L856">
        <v>19143</v>
      </c>
      <c r="M856" t="s">
        <v>372</v>
      </c>
      <c r="N856" t="s">
        <v>13</v>
      </c>
      <c r="O856" t="s">
        <v>37</v>
      </c>
      <c r="P856" t="s">
        <v>373</v>
      </c>
      <c r="Q856" s="4">
        <v>40000</v>
      </c>
      <c r="R856">
        <v>3</v>
      </c>
      <c r="S856" s="4">
        <f>Table3[[#This Row],[Harga]]*Table3[[#This Row],[Quantity]]</f>
        <v>120000</v>
      </c>
      <c r="T856">
        <v>0.2</v>
      </c>
      <c r="U856" s="4">
        <f>Table3[[#This Row],[Discount]]*Table3[[#This Row],[Revenue]]</f>
        <v>24000</v>
      </c>
      <c r="V856" s="4">
        <f>Table3[[#This Row],[Revenue]]-Table3[[#This Row],[Total Discount]]</f>
        <v>96000</v>
      </c>
      <c r="W856" s="6"/>
      <c r="X856" s="5"/>
    </row>
    <row r="857" spans="1:24" x14ac:dyDescent="0.35">
      <c r="A857">
        <v>856</v>
      </c>
      <c r="B857" t="s">
        <v>8480</v>
      </c>
      <c r="C857" s="8">
        <v>42252</v>
      </c>
      <c r="D857" s="6">
        <v>2015</v>
      </c>
      <c r="E857" s="8" t="s">
        <v>3472</v>
      </c>
      <c r="F857" s="7">
        <v>5</v>
      </c>
      <c r="G857" t="s">
        <v>3452</v>
      </c>
      <c r="H857" t="s">
        <v>3451</v>
      </c>
      <c r="I857" t="s">
        <v>4139</v>
      </c>
      <c r="J857" t="s">
        <v>3449</v>
      </c>
      <c r="K857" t="s">
        <v>3494</v>
      </c>
      <c r="L857">
        <v>92105</v>
      </c>
      <c r="M857" t="s">
        <v>1377</v>
      </c>
      <c r="N857" t="s">
        <v>9</v>
      </c>
      <c r="O857" t="s">
        <v>10</v>
      </c>
      <c r="P857" t="s">
        <v>1378</v>
      </c>
      <c r="Q857" s="4">
        <v>412000</v>
      </c>
      <c r="R857">
        <v>4</v>
      </c>
      <c r="S857" s="4">
        <f>Table3[[#This Row],[Harga]]*Table3[[#This Row],[Quantity]]</f>
        <v>1648000</v>
      </c>
      <c r="T857">
        <v>0.15</v>
      </c>
      <c r="U857" s="4">
        <f>Table3[[#This Row],[Discount]]*Table3[[#This Row],[Revenue]]</f>
        <v>247200</v>
      </c>
      <c r="V857" s="4">
        <f>Table3[[#This Row],[Revenue]]-Table3[[#This Row],[Total Discount]]</f>
        <v>1400800</v>
      </c>
      <c r="W857" s="6"/>
      <c r="X857" s="5"/>
    </row>
    <row r="858" spans="1:24" x14ac:dyDescent="0.35">
      <c r="A858">
        <v>857</v>
      </c>
      <c r="B858" t="s">
        <v>8479</v>
      </c>
      <c r="C858" s="8">
        <v>42586</v>
      </c>
      <c r="D858" s="6">
        <v>2016</v>
      </c>
      <c r="E858" s="8" t="s">
        <v>3481</v>
      </c>
      <c r="F858" s="7">
        <v>4</v>
      </c>
      <c r="G858" t="s">
        <v>3538</v>
      </c>
      <c r="H858" t="s">
        <v>3451</v>
      </c>
      <c r="I858" t="s">
        <v>4504</v>
      </c>
      <c r="J858" t="s">
        <v>3488</v>
      </c>
      <c r="K858" t="s">
        <v>3600</v>
      </c>
      <c r="L858">
        <v>23434</v>
      </c>
      <c r="M858" t="s">
        <v>365</v>
      </c>
      <c r="N858" t="s">
        <v>13</v>
      </c>
      <c r="O858" t="s">
        <v>366</v>
      </c>
      <c r="P858" t="s">
        <v>367</v>
      </c>
      <c r="Q858" s="4">
        <v>71000</v>
      </c>
      <c r="R858">
        <v>2</v>
      </c>
      <c r="S858" s="4">
        <f>Table3[[#This Row],[Harga]]*Table3[[#This Row],[Quantity]]</f>
        <v>142000</v>
      </c>
      <c r="T858">
        <v>0</v>
      </c>
      <c r="U858" s="4">
        <f>Table3[[#This Row],[Discount]]*Table3[[#This Row],[Revenue]]</f>
        <v>0</v>
      </c>
      <c r="V858" s="4">
        <f>Table3[[#This Row],[Revenue]]-Table3[[#This Row],[Total Discount]]</f>
        <v>142000</v>
      </c>
      <c r="W858" s="6"/>
      <c r="X858" s="5"/>
    </row>
    <row r="859" spans="1:24" x14ac:dyDescent="0.35">
      <c r="A859">
        <v>858</v>
      </c>
      <c r="B859" t="s">
        <v>8478</v>
      </c>
      <c r="C859" s="8">
        <v>41720</v>
      </c>
      <c r="D859" s="6">
        <v>2014</v>
      </c>
      <c r="E859" s="8" t="s">
        <v>3511</v>
      </c>
      <c r="F859" s="7">
        <v>22</v>
      </c>
      <c r="G859" t="s">
        <v>3457</v>
      </c>
      <c r="H859" t="s">
        <v>3462</v>
      </c>
      <c r="I859" t="s">
        <v>4801</v>
      </c>
      <c r="J859" t="s">
        <v>3449</v>
      </c>
      <c r="K859" t="s">
        <v>3707</v>
      </c>
      <c r="L859">
        <v>27405</v>
      </c>
      <c r="M859" t="s">
        <v>70</v>
      </c>
      <c r="N859" t="s">
        <v>13</v>
      </c>
      <c r="O859" t="s">
        <v>26</v>
      </c>
      <c r="P859" t="s">
        <v>71</v>
      </c>
      <c r="Q859" s="4">
        <v>39000</v>
      </c>
      <c r="R859">
        <v>4</v>
      </c>
      <c r="S859" s="4">
        <f>Table3[[#This Row],[Harga]]*Table3[[#This Row],[Quantity]]</f>
        <v>156000</v>
      </c>
      <c r="T859">
        <v>0.7</v>
      </c>
      <c r="U859" s="4">
        <f>Table3[[#This Row],[Discount]]*Table3[[#This Row],[Revenue]]</f>
        <v>109200</v>
      </c>
      <c r="V859" s="4">
        <f>Table3[[#This Row],[Revenue]]-Table3[[#This Row],[Total Discount]]</f>
        <v>46800</v>
      </c>
      <c r="W859" s="6"/>
      <c r="X859" s="5"/>
    </row>
    <row r="860" spans="1:24" x14ac:dyDescent="0.35">
      <c r="A860">
        <v>859</v>
      </c>
      <c r="B860" t="s">
        <v>8477</v>
      </c>
      <c r="C860" s="8">
        <v>42796</v>
      </c>
      <c r="D860" s="6">
        <v>2017</v>
      </c>
      <c r="E860" s="8" t="s">
        <v>3511</v>
      </c>
      <c r="F860" s="7">
        <v>2</v>
      </c>
      <c r="G860" t="s">
        <v>3457</v>
      </c>
      <c r="H860" t="s">
        <v>3451</v>
      </c>
      <c r="I860" t="s">
        <v>3935</v>
      </c>
      <c r="J860" t="s">
        <v>3466</v>
      </c>
      <c r="K860" t="s">
        <v>3494</v>
      </c>
      <c r="L860">
        <v>75081</v>
      </c>
      <c r="M860" t="s">
        <v>915</v>
      </c>
      <c r="N860" t="s">
        <v>13</v>
      </c>
      <c r="O860" t="s">
        <v>366</v>
      </c>
      <c r="P860" t="s">
        <v>751</v>
      </c>
      <c r="Q860" s="4">
        <v>2000</v>
      </c>
      <c r="R860">
        <v>4</v>
      </c>
      <c r="S860" s="4">
        <f>Table3[[#This Row],[Harga]]*Table3[[#This Row],[Quantity]]</f>
        <v>8000</v>
      </c>
      <c r="T860">
        <v>0.2</v>
      </c>
      <c r="U860" s="4">
        <f>Table3[[#This Row],[Discount]]*Table3[[#This Row],[Revenue]]</f>
        <v>1600</v>
      </c>
      <c r="V860" s="4">
        <f>Table3[[#This Row],[Revenue]]-Table3[[#This Row],[Total Discount]]</f>
        <v>6400</v>
      </c>
      <c r="W860" s="6"/>
      <c r="X860" s="5"/>
    </row>
    <row r="861" spans="1:24" x14ac:dyDescent="0.35">
      <c r="A861">
        <v>860</v>
      </c>
      <c r="B861" t="s">
        <v>8476</v>
      </c>
      <c r="C861" s="8">
        <v>42701</v>
      </c>
      <c r="D861" s="6">
        <v>2016</v>
      </c>
      <c r="E861" s="8" t="s">
        <v>3468</v>
      </c>
      <c r="F861" s="7">
        <v>27</v>
      </c>
      <c r="G861" t="s">
        <v>3538</v>
      </c>
      <c r="H861" t="s">
        <v>3462</v>
      </c>
      <c r="I861" t="s">
        <v>5165</v>
      </c>
      <c r="J861" t="s">
        <v>3466</v>
      </c>
      <c r="K861" t="s">
        <v>3628</v>
      </c>
      <c r="L861">
        <v>60623</v>
      </c>
      <c r="M861" t="s">
        <v>969</v>
      </c>
      <c r="N861" t="s">
        <v>13</v>
      </c>
      <c r="O861" t="s">
        <v>32</v>
      </c>
      <c r="P861" t="s">
        <v>970</v>
      </c>
      <c r="Q861" s="4">
        <v>123000</v>
      </c>
      <c r="R861">
        <v>2</v>
      </c>
      <c r="S861" s="4">
        <f>Table3[[#This Row],[Harga]]*Table3[[#This Row],[Quantity]]</f>
        <v>246000</v>
      </c>
      <c r="T861">
        <v>0.2</v>
      </c>
      <c r="U861" s="4">
        <f>Table3[[#This Row],[Discount]]*Table3[[#This Row],[Revenue]]</f>
        <v>49200</v>
      </c>
      <c r="V861" s="4">
        <f>Table3[[#This Row],[Revenue]]-Table3[[#This Row],[Total Discount]]</f>
        <v>196800</v>
      </c>
      <c r="W861" s="6"/>
      <c r="X861" s="5"/>
    </row>
    <row r="862" spans="1:24" x14ac:dyDescent="0.35">
      <c r="A862">
        <v>861</v>
      </c>
      <c r="B862" t="s">
        <v>8475</v>
      </c>
      <c r="C862" s="8">
        <v>41757</v>
      </c>
      <c r="D862" s="6">
        <v>2014</v>
      </c>
      <c r="E862" s="8" t="s">
        <v>3529</v>
      </c>
      <c r="F862" s="7">
        <v>28</v>
      </c>
      <c r="G862" t="s">
        <v>3485</v>
      </c>
      <c r="H862" t="s">
        <v>3451</v>
      </c>
      <c r="I862" t="s">
        <v>3562</v>
      </c>
      <c r="J862" t="s">
        <v>3466</v>
      </c>
      <c r="K862" t="s">
        <v>3548</v>
      </c>
      <c r="L862">
        <v>21215</v>
      </c>
      <c r="M862" t="s">
        <v>1379</v>
      </c>
      <c r="N862" t="s">
        <v>13</v>
      </c>
      <c r="O862" t="s">
        <v>26</v>
      </c>
      <c r="P862" t="s">
        <v>1380</v>
      </c>
      <c r="Q862" s="4">
        <v>21000</v>
      </c>
      <c r="R862">
        <v>2</v>
      </c>
      <c r="S862" s="4">
        <f>Table3[[#This Row],[Harga]]*Table3[[#This Row],[Quantity]]</f>
        <v>42000</v>
      </c>
      <c r="T862">
        <v>0</v>
      </c>
      <c r="U862" s="4">
        <f>Table3[[#This Row],[Discount]]*Table3[[#This Row],[Revenue]]</f>
        <v>0</v>
      </c>
      <c r="V862" s="4">
        <f>Table3[[#This Row],[Revenue]]-Table3[[#This Row],[Total Discount]]</f>
        <v>42000</v>
      </c>
      <c r="W862" s="6"/>
      <c r="X862" s="5"/>
    </row>
    <row r="863" spans="1:24" x14ac:dyDescent="0.35">
      <c r="A863">
        <v>862</v>
      </c>
      <c r="B863" t="s">
        <v>8474</v>
      </c>
      <c r="C863" s="8">
        <v>42332</v>
      </c>
      <c r="D863" s="6">
        <v>2015</v>
      </c>
      <c r="E863" s="8" t="s">
        <v>3468</v>
      </c>
      <c r="F863" s="7">
        <v>24</v>
      </c>
      <c r="G863" t="s">
        <v>3452</v>
      </c>
      <c r="H863" t="s">
        <v>3462</v>
      </c>
      <c r="I863" t="s">
        <v>3576</v>
      </c>
      <c r="J863" t="s">
        <v>3449</v>
      </c>
      <c r="K863" t="s">
        <v>3568</v>
      </c>
      <c r="L863">
        <v>90004</v>
      </c>
      <c r="M863" t="s">
        <v>1381</v>
      </c>
      <c r="N863" t="s">
        <v>13</v>
      </c>
      <c r="O863" t="s">
        <v>23</v>
      </c>
      <c r="P863" t="s">
        <v>1382</v>
      </c>
      <c r="Q863" s="4">
        <v>369000</v>
      </c>
      <c r="R863">
        <v>9</v>
      </c>
      <c r="S863" s="4">
        <f>Table3[[#This Row],[Harga]]*Table3[[#This Row],[Quantity]]</f>
        <v>3321000</v>
      </c>
      <c r="T863">
        <v>0</v>
      </c>
      <c r="U863" s="4">
        <f>Table3[[#This Row],[Discount]]*Table3[[#This Row],[Revenue]]</f>
        <v>0</v>
      </c>
      <c r="V863" s="4">
        <f>Table3[[#This Row],[Revenue]]-Table3[[#This Row],[Total Discount]]</f>
        <v>3321000</v>
      </c>
      <c r="W863" s="6"/>
      <c r="X863" s="5"/>
    </row>
    <row r="864" spans="1:24" x14ac:dyDescent="0.35">
      <c r="A864">
        <v>863</v>
      </c>
      <c r="B864" t="s">
        <v>8473</v>
      </c>
      <c r="C864" s="8">
        <v>42685</v>
      </c>
      <c r="D864" s="6">
        <v>2016</v>
      </c>
      <c r="E864" s="8" t="s">
        <v>3468</v>
      </c>
      <c r="F864" s="7">
        <v>11</v>
      </c>
      <c r="G864" t="s">
        <v>3457</v>
      </c>
      <c r="H864" t="s">
        <v>3462</v>
      </c>
      <c r="I864" t="s">
        <v>4701</v>
      </c>
      <c r="J864" t="s">
        <v>3449</v>
      </c>
      <c r="K864" t="s">
        <v>3487</v>
      </c>
      <c r="L864">
        <v>10011</v>
      </c>
      <c r="M864" t="s">
        <v>1383</v>
      </c>
      <c r="N864" t="s">
        <v>51</v>
      </c>
      <c r="O864" t="s">
        <v>64</v>
      </c>
      <c r="P864" t="s">
        <v>1384</v>
      </c>
      <c r="Q864" s="4">
        <v>60000</v>
      </c>
      <c r="R864">
        <v>3</v>
      </c>
      <c r="S864" s="4">
        <f>Table3[[#This Row],[Harga]]*Table3[[#This Row],[Quantity]]</f>
        <v>180000</v>
      </c>
      <c r="T864">
        <v>0</v>
      </c>
      <c r="U864" s="4">
        <f>Table3[[#This Row],[Discount]]*Table3[[#This Row],[Revenue]]</f>
        <v>0</v>
      </c>
      <c r="V864" s="4">
        <f>Table3[[#This Row],[Revenue]]-Table3[[#This Row],[Total Discount]]</f>
        <v>180000</v>
      </c>
      <c r="W864" s="6"/>
      <c r="X864" s="5"/>
    </row>
    <row r="865" spans="1:24" x14ac:dyDescent="0.35">
      <c r="A865">
        <v>864</v>
      </c>
      <c r="B865" t="s">
        <v>8472</v>
      </c>
      <c r="C865" s="8">
        <v>42194</v>
      </c>
      <c r="D865" s="6">
        <v>2015</v>
      </c>
      <c r="E865" s="8" t="s">
        <v>3507</v>
      </c>
      <c r="F865" s="7">
        <v>9</v>
      </c>
      <c r="G865" t="s">
        <v>3457</v>
      </c>
      <c r="H865" t="s">
        <v>3451</v>
      </c>
      <c r="I865" t="s">
        <v>4284</v>
      </c>
      <c r="J865" t="s">
        <v>3466</v>
      </c>
      <c r="K865" t="s">
        <v>3465</v>
      </c>
      <c r="L865">
        <v>2038</v>
      </c>
      <c r="M865" t="s">
        <v>1385</v>
      </c>
      <c r="N865" t="s">
        <v>13</v>
      </c>
      <c r="O865" t="s">
        <v>23</v>
      </c>
      <c r="P865" t="s">
        <v>1386</v>
      </c>
      <c r="Q865" s="4">
        <v>7000</v>
      </c>
      <c r="R865">
        <v>2</v>
      </c>
      <c r="S865" s="4">
        <f>Table3[[#This Row],[Harga]]*Table3[[#This Row],[Quantity]]</f>
        <v>14000</v>
      </c>
      <c r="T865">
        <v>0</v>
      </c>
      <c r="U865" s="4">
        <f>Table3[[#This Row],[Discount]]*Table3[[#This Row],[Revenue]]</f>
        <v>0</v>
      </c>
      <c r="V865" s="4">
        <f>Table3[[#This Row],[Revenue]]-Table3[[#This Row],[Total Discount]]</f>
        <v>14000</v>
      </c>
      <c r="W865" s="6"/>
      <c r="X865" s="5"/>
    </row>
    <row r="866" spans="1:24" x14ac:dyDescent="0.35">
      <c r="A866">
        <v>865</v>
      </c>
      <c r="B866" t="s">
        <v>8471</v>
      </c>
      <c r="C866" s="8">
        <v>43000</v>
      </c>
      <c r="D866" s="6">
        <v>2017</v>
      </c>
      <c r="E866" s="8" t="s">
        <v>3472</v>
      </c>
      <c r="F866" s="7">
        <v>22</v>
      </c>
      <c r="G866" t="s">
        <v>3452</v>
      </c>
      <c r="H866" t="s">
        <v>3451</v>
      </c>
      <c r="I866" t="s">
        <v>4837</v>
      </c>
      <c r="J866" t="s">
        <v>3466</v>
      </c>
      <c r="K866" t="s">
        <v>3670</v>
      </c>
      <c r="L866">
        <v>53209</v>
      </c>
      <c r="M866" t="s">
        <v>1308</v>
      </c>
      <c r="N866" t="s">
        <v>13</v>
      </c>
      <c r="O866" t="s">
        <v>23</v>
      </c>
      <c r="P866" t="s">
        <v>1309</v>
      </c>
      <c r="Q866" s="4">
        <v>110000</v>
      </c>
      <c r="R866">
        <v>4</v>
      </c>
      <c r="S866" s="4">
        <f>Table3[[#This Row],[Harga]]*Table3[[#This Row],[Quantity]]</f>
        <v>440000</v>
      </c>
      <c r="T866">
        <v>0</v>
      </c>
      <c r="U866" s="4">
        <f>Table3[[#This Row],[Discount]]*Table3[[#This Row],[Revenue]]</f>
        <v>0</v>
      </c>
      <c r="V866" s="4">
        <f>Table3[[#This Row],[Revenue]]-Table3[[#This Row],[Total Discount]]</f>
        <v>440000</v>
      </c>
      <c r="W866" s="6"/>
      <c r="X866" s="5"/>
    </row>
    <row r="867" spans="1:24" x14ac:dyDescent="0.35">
      <c r="A867">
        <v>866</v>
      </c>
      <c r="B867" t="s">
        <v>8470</v>
      </c>
      <c r="C867" s="8">
        <v>42050</v>
      </c>
      <c r="D867" s="6">
        <v>2015</v>
      </c>
      <c r="E867" s="8" t="s">
        <v>3458</v>
      </c>
      <c r="F867" s="7">
        <v>15</v>
      </c>
      <c r="G867" t="s">
        <v>3452</v>
      </c>
      <c r="H867" t="s">
        <v>3501</v>
      </c>
      <c r="I867" t="s">
        <v>3572</v>
      </c>
      <c r="J867" t="s">
        <v>3466</v>
      </c>
      <c r="K867" t="s">
        <v>3448</v>
      </c>
      <c r="L867">
        <v>53142</v>
      </c>
      <c r="M867" t="s">
        <v>1387</v>
      </c>
      <c r="N867" t="s">
        <v>51</v>
      </c>
      <c r="O867" t="s">
        <v>52</v>
      </c>
      <c r="P867" t="s">
        <v>1388</v>
      </c>
      <c r="Q867" s="4">
        <v>135000</v>
      </c>
      <c r="R867">
        <v>3</v>
      </c>
      <c r="S867" s="4">
        <f>Table3[[#This Row],[Harga]]*Table3[[#This Row],[Quantity]]</f>
        <v>405000</v>
      </c>
      <c r="T867">
        <v>0</v>
      </c>
      <c r="U867" s="4">
        <f>Table3[[#This Row],[Discount]]*Table3[[#This Row],[Revenue]]</f>
        <v>0</v>
      </c>
      <c r="V867" s="4">
        <f>Table3[[#This Row],[Revenue]]-Table3[[#This Row],[Total Discount]]</f>
        <v>405000</v>
      </c>
      <c r="W867" s="6"/>
      <c r="X867" s="5"/>
    </row>
    <row r="868" spans="1:24" x14ac:dyDescent="0.35">
      <c r="A868">
        <v>867</v>
      </c>
      <c r="B868" t="s">
        <v>8469</v>
      </c>
      <c r="C868" s="8">
        <v>41912</v>
      </c>
      <c r="D868" s="6">
        <v>2014</v>
      </c>
      <c r="E868" s="8" t="s">
        <v>3472</v>
      </c>
      <c r="F868" s="7">
        <v>30</v>
      </c>
      <c r="G868" t="s">
        <v>3452</v>
      </c>
      <c r="H868" t="s">
        <v>3451</v>
      </c>
      <c r="I868" t="s">
        <v>6165</v>
      </c>
      <c r="J868" t="s">
        <v>3449</v>
      </c>
      <c r="K868" t="s">
        <v>3556</v>
      </c>
      <c r="L868">
        <v>10011</v>
      </c>
      <c r="M868" t="s">
        <v>634</v>
      </c>
      <c r="N868" t="s">
        <v>13</v>
      </c>
      <c r="O868" t="s">
        <v>23</v>
      </c>
      <c r="P868" t="s">
        <v>635</v>
      </c>
      <c r="Q868" s="4">
        <v>147000</v>
      </c>
      <c r="R868">
        <v>1</v>
      </c>
      <c r="S868" s="4">
        <f>Table3[[#This Row],[Harga]]*Table3[[#This Row],[Quantity]]</f>
        <v>147000</v>
      </c>
      <c r="T868">
        <v>0</v>
      </c>
      <c r="U868" s="4">
        <f>Table3[[#This Row],[Discount]]*Table3[[#This Row],[Revenue]]</f>
        <v>0</v>
      </c>
      <c r="V868" s="4">
        <f>Table3[[#This Row],[Revenue]]-Table3[[#This Row],[Total Discount]]</f>
        <v>147000</v>
      </c>
      <c r="W868" s="6"/>
      <c r="X868" s="5"/>
    </row>
    <row r="869" spans="1:24" x14ac:dyDescent="0.35">
      <c r="A869">
        <v>868</v>
      </c>
      <c r="B869" t="s">
        <v>8468</v>
      </c>
      <c r="C869" s="8">
        <v>41974</v>
      </c>
      <c r="D869" s="6">
        <v>2014</v>
      </c>
      <c r="E869" s="8" t="s">
        <v>3490</v>
      </c>
      <c r="F869" s="7">
        <v>1</v>
      </c>
      <c r="G869" t="s">
        <v>3452</v>
      </c>
      <c r="H869" t="s">
        <v>3451</v>
      </c>
      <c r="I869" t="s">
        <v>4222</v>
      </c>
      <c r="J869" t="s">
        <v>3449</v>
      </c>
      <c r="K869" t="s">
        <v>3494</v>
      </c>
      <c r="L869">
        <v>53711</v>
      </c>
      <c r="M869" t="s">
        <v>1389</v>
      </c>
      <c r="N869" t="s">
        <v>9</v>
      </c>
      <c r="O869" t="s">
        <v>42</v>
      </c>
      <c r="P869" t="s">
        <v>1390</v>
      </c>
      <c r="Q869" s="4">
        <v>2808000</v>
      </c>
      <c r="R869">
        <v>8</v>
      </c>
      <c r="S869" s="4">
        <f>Table3[[#This Row],[Harga]]*Table3[[#This Row],[Quantity]]</f>
        <v>22464000</v>
      </c>
      <c r="T869">
        <v>0</v>
      </c>
      <c r="U869" s="4">
        <f>Table3[[#This Row],[Discount]]*Table3[[#This Row],[Revenue]]</f>
        <v>0</v>
      </c>
      <c r="V869" s="4">
        <f>Table3[[#This Row],[Revenue]]-Table3[[#This Row],[Total Discount]]</f>
        <v>22464000</v>
      </c>
      <c r="W869" s="6"/>
      <c r="X869" s="5"/>
    </row>
    <row r="870" spans="1:24" x14ac:dyDescent="0.35">
      <c r="A870">
        <v>869</v>
      </c>
      <c r="B870" t="s">
        <v>8467</v>
      </c>
      <c r="C870" s="8">
        <v>41981</v>
      </c>
      <c r="D870" s="6">
        <v>2014</v>
      </c>
      <c r="E870" s="8" t="s">
        <v>3490</v>
      </c>
      <c r="F870" s="7">
        <v>8</v>
      </c>
      <c r="G870" t="s">
        <v>3485</v>
      </c>
      <c r="H870" t="s">
        <v>3462</v>
      </c>
      <c r="I870" t="s">
        <v>4294</v>
      </c>
      <c r="J870" t="s">
        <v>3466</v>
      </c>
      <c r="K870" t="s">
        <v>3605</v>
      </c>
      <c r="L870">
        <v>77041</v>
      </c>
      <c r="M870" t="s">
        <v>1391</v>
      </c>
      <c r="N870" t="s">
        <v>13</v>
      </c>
      <c r="O870" t="s">
        <v>32</v>
      </c>
      <c r="P870" t="s">
        <v>1392</v>
      </c>
      <c r="Q870" s="4">
        <v>61000</v>
      </c>
      <c r="R870">
        <v>2</v>
      </c>
      <c r="S870" s="4">
        <f>Table3[[#This Row],[Harga]]*Table3[[#This Row],[Quantity]]</f>
        <v>122000</v>
      </c>
      <c r="T870">
        <v>0.2</v>
      </c>
      <c r="U870" s="4">
        <f>Table3[[#This Row],[Discount]]*Table3[[#This Row],[Revenue]]</f>
        <v>24400</v>
      </c>
      <c r="V870" s="4">
        <f>Table3[[#This Row],[Revenue]]-Table3[[#This Row],[Total Discount]]</f>
        <v>97600</v>
      </c>
      <c r="W870" s="6"/>
      <c r="X870" s="5"/>
    </row>
    <row r="871" spans="1:24" x14ac:dyDescent="0.35">
      <c r="A871">
        <v>870</v>
      </c>
      <c r="B871" t="s">
        <v>8466</v>
      </c>
      <c r="C871" s="8">
        <v>42618</v>
      </c>
      <c r="D871" s="6">
        <v>2016</v>
      </c>
      <c r="E871" s="8" t="s">
        <v>3472</v>
      </c>
      <c r="F871" s="7">
        <v>5</v>
      </c>
      <c r="G871" t="s">
        <v>3485</v>
      </c>
      <c r="H871" t="s">
        <v>3462</v>
      </c>
      <c r="I871" t="s">
        <v>3610</v>
      </c>
      <c r="J871" t="s">
        <v>3488</v>
      </c>
      <c r="K871" t="s">
        <v>3523</v>
      </c>
      <c r="L871">
        <v>66062</v>
      </c>
      <c r="M871" t="s">
        <v>1042</v>
      </c>
      <c r="N871" t="s">
        <v>13</v>
      </c>
      <c r="O871" t="s">
        <v>37</v>
      </c>
      <c r="P871" t="s">
        <v>1043</v>
      </c>
      <c r="Q871" s="4">
        <v>87000</v>
      </c>
      <c r="R871">
        <v>3</v>
      </c>
      <c r="S871" s="4">
        <f>Table3[[#This Row],[Harga]]*Table3[[#This Row],[Quantity]]</f>
        <v>261000</v>
      </c>
      <c r="T871">
        <v>0</v>
      </c>
      <c r="U871" s="4">
        <f>Table3[[#This Row],[Discount]]*Table3[[#This Row],[Revenue]]</f>
        <v>0</v>
      </c>
      <c r="V871" s="4">
        <f>Table3[[#This Row],[Revenue]]-Table3[[#This Row],[Total Discount]]</f>
        <v>261000</v>
      </c>
      <c r="W871" s="6"/>
      <c r="X871" s="5"/>
    </row>
    <row r="872" spans="1:24" x14ac:dyDescent="0.35">
      <c r="A872">
        <v>871</v>
      </c>
      <c r="B872" t="s">
        <v>8465</v>
      </c>
      <c r="C872" s="8">
        <v>42974</v>
      </c>
      <c r="D872" s="6">
        <v>2017</v>
      </c>
      <c r="E872" s="8" t="s">
        <v>3481</v>
      </c>
      <c r="F872" s="7">
        <v>27</v>
      </c>
      <c r="G872" t="s">
        <v>3485</v>
      </c>
      <c r="H872" t="s">
        <v>3462</v>
      </c>
      <c r="I872" t="s">
        <v>3953</v>
      </c>
      <c r="J872" t="s">
        <v>3488</v>
      </c>
      <c r="K872" t="s">
        <v>3682</v>
      </c>
      <c r="L872">
        <v>10024</v>
      </c>
      <c r="M872" t="s">
        <v>1393</v>
      </c>
      <c r="N872" t="s">
        <v>13</v>
      </c>
      <c r="O872" t="s">
        <v>32</v>
      </c>
      <c r="P872" t="s">
        <v>1394</v>
      </c>
      <c r="Q872" s="4">
        <v>64000</v>
      </c>
      <c r="R872">
        <v>8</v>
      </c>
      <c r="S872" s="4">
        <f>Table3[[#This Row],[Harga]]*Table3[[#This Row],[Quantity]]</f>
        <v>512000</v>
      </c>
      <c r="T872">
        <v>0</v>
      </c>
      <c r="U872" s="4">
        <f>Table3[[#This Row],[Discount]]*Table3[[#This Row],[Revenue]]</f>
        <v>0</v>
      </c>
      <c r="V872" s="4">
        <f>Table3[[#This Row],[Revenue]]-Table3[[#This Row],[Total Discount]]</f>
        <v>512000</v>
      </c>
      <c r="W872" s="6"/>
      <c r="X872" s="5"/>
    </row>
    <row r="873" spans="1:24" x14ac:dyDescent="0.35">
      <c r="A873">
        <v>872</v>
      </c>
      <c r="B873" t="s">
        <v>8464</v>
      </c>
      <c r="C873" s="8">
        <v>42558</v>
      </c>
      <c r="D873" s="6">
        <v>2016</v>
      </c>
      <c r="E873" s="8" t="s">
        <v>3507</v>
      </c>
      <c r="F873" s="7">
        <v>7</v>
      </c>
      <c r="G873" t="s">
        <v>3485</v>
      </c>
      <c r="H873" t="s">
        <v>3451</v>
      </c>
      <c r="I873" t="s">
        <v>4100</v>
      </c>
      <c r="J873" t="s">
        <v>3449</v>
      </c>
      <c r="K873" t="s">
        <v>3655</v>
      </c>
      <c r="L873">
        <v>95123</v>
      </c>
      <c r="M873" t="s">
        <v>505</v>
      </c>
      <c r="N873" t="s">
        <v>9</v>
      </c>
      <c r="O873" t="s">
        <v>20</v>
      </c>
      <c r="P873" t="s">
        <v>506</v>
      </c>
      <c r="Q873" s="4">
        <v>35000</v>
      </c>
      <c r="R873">
        <v>5</v>
      </c>
      <c r="S873" s="4">
        <f>Table3[[#This Row],[Harga]]*Table3[[#This Row],[Quantity]]</f>
        <v>175000</v>
      </c>
      <c r="T873">
        <v>0</v>
      </c>
      <c r="U873" s="4">
        <f>Table3[[#This Row],[Discount]]*Table3[[#This Row],[Revenue]]</f>
        <v>0</v>
      </c>
      <c r="V873" s="4">
        <f>Table3[[#This Row],[Revenue]]-Table3[[#This Row],[Total Discount]]</f>
        <v>175000</v>
      </c>
      <c r="W873" s="6"/>
      <c r="X873" s="5"/>
    </row>
    <row r="874" spans="1:24" x14ac:dyDescent="0.35">
      <c r="A874">
        <v>873</v>
      </c>
      <c r="B874" t="s">
        <v>8463</v>
      </c>
      <c r="C874" s="8">
        <v>42590</v>
      </c>
      <c r="D874" s="6">
        <v>2016</v>
      </c>
      <c r="E874" s="8" t="s">
        <v>3481</v>
      </c>
      <c r="F874" s="7">
        <v>8</v>
      </c>
      <c r="G874" t="s">
        <v>3457</v>
      </c>
      <c r="H874" t="s">
        <v>3451</v>
      </c>
      <c r="I874" t="s">
        <v>3754</v>
      </c>
      <c r="J874" t="s">
        <v>3449</v>
      </c>
      <c r="K874" t="s">
        <v>3666</v>
      </c>
      <c r="L874">
        <v>75081</v>
      </c>
      <c r="M874" t="s">
        <v>227</v>
      </c>
      <c r="N874" t="s">
        <v>13</v>
      </c>
      <c r="O874" t="s">
        <v>73</v>
      </c>
      <c r="P874" t="s">
        <v>228</v>
      </c>
      <c r="Q874" s="4">
        <v>6000</v>
      </c>
      <c r="R874">
        <v>4</v>
      </c>
      <c r="S874" s="4">
        <f>Table3[[#This Row],[Harga]]*Table3[[#This Row],[Quantity]]</f>
        <v>24000</v>
      </c>
      <c r="T874">
        <v>0.2</v>
      </c>
      <c r="U874" s="4">
        <f>Table3[[#This Row],[Discount]]*Table3[[#This Row],[Revenue]]</f>
        <v>4800</v>
      </c>
      <c r="V874" s="4">
        <f>Table3[[#This Row],[Revenue]]-Table3[[#This Row],[Total Discount]]</f>
        <v>19200</v>
      </c>
      <c r="W874" s="6"/>
      <c r="X874" s="5"/>
    </row>
    <row r="875" spans="1:24" x14ac:dyDescent="0.35">
      <c r="A875">
        <v>874</v>
      </c>
      <c r="B875" t="s">
        <v>8462</v>
      </c>
      <c r="C875" s="8">
        <v>42687</v>
      </c>
      <c r="D875" s="6">
        <v>2016</v>
      </c>
      <c r="E875" s="8" t="s">
        <v>3468</v>
      </c>
      <c r="F875" s="7">
        <v>13</v>
      </c>
      <c r="G875" t="s">
        <v>3538</v>
      </c>
      <c r="H875" t="s">
        <v>3532</v>
      </c>
      <c r="I875" t="s">
        <v>8461</v>
      </c>
      <c r="J875" t="s">
        <v>3488</v>
      </c>
      <c r="K875" t="s">
        <v>3628</v>
      </c>
      <c r="L875">
        <v>98002</v>
      </c>
      <c r="M875" t="s">
        <v>1182</v>
      </c>
      <c r="N875" t="s">
        <v>9</v>
      </c>
      <c r="O875" t="s">
        <v>20</v>
      </c>
      <c r="P875" t="s">
        <v>1183</v>
      </c>
      <c r="Q875" s="4">
        <v>7000</v>
      </c>
      <c r="R875">
        <v>1</v>
      </c>
      <c r="S875" s="4">
        <f>Table3[[#This Row],[Harga]]*Table3[[#This Row],[Quantity]]</f>
        <v>7000</v>
      </c>
      <c r="T875">
        <v>0</v>
      </c>
      <c r="U875" s="4">
        <f>Table3[[#This Row],[Discount]]*Table3[[#This Row],[Revenue]]</f>
        <v>0</v>
      </c>
      <c r="V875" s="4">
        <f>Table3[[#This Row],[Revenue]]-Table3[[#This Row],[Total Discount]]</f>
        <v>7000</v>
      </c>
      <c r="W875" s="6"/>
      <c r="X875" s="5"/>
    </row>
    <row r="876" spans="1:24" x14ac:dyDescent="0.35">
      <c r="A876">
        <v>875</v>
      </c>
      <c r="B876" t="s">
        <v>8460</v>
      </c>
      <c r="C876" s="8">
        <v>43000</v>
      </c>
      <c r="D876" s="6">
        <v>2017</v>
      </c>
      <c r="E876" s="8" t="s">
        <v>3472</v>
      </c>
      <c r="F876" s="7">
        <v>22</v>
      </c>
      <c r="G876" t="s">
        <v>3457</v>
      </c>
      <c r="H876" t="s">
        <v>3451</v>
      </c>
      <c r="I876" t="s">
        <v>5069</v>
      </c>
      <c r="J876" t="s">
        <v>3449</v>
      </c>
      <c r="K876" t="s">
        <v>3600</v>
      </c>
      <c r="L876">
        <v>19134</v>
      </c>
      <c r="M876" t="s">
        <v>460</v>
      </c>
      <c r="N876" t="s">
        <v>13</v>
      </c>
      <c r="O876" t="s">
        <v>26</v>
      </c>
      <c r="P876" t="s">
        <v>461</v>
      </c>
      <c r="Q876" s="4">
        <v>120000</v>
      </c>
      <c r="R876">
        <v>1</v>
      </c>
      <c r="S876" s="4">
        <f>Table3[[#This Row],[Harga]]*Table3[[#This Row],[Quantity]]</f>
        <v>120000</v>
      </c>
      <c r="T876">
        <v>0.7</v>
      </c>
      <c r="U876" s="4">
        <f>Table3[[#This Row],[Discount]]*Table3[[#This Row],[Revenue]]</f>
        <v>84000</v>
      </c>
      <c r="V876" s="4">
        <f>Table3[[#This Row],[Revenue]]-Table3[[#This Row],[Total Discount]]</f>
        <v>36000</v>
      </c>
      <c r="W876" s="6"/>
      <c r="X876" s="5"/>
    </row>
    <row r="877" spans="1:24" x14ac:dyDescent="0.35">
      <c r="A877">
        <v>876</v>
      </c>
      <c r="B877" t="s">
        <v>8459</v>
      </c>
      <c r="C877" s="8">
        <v>42729</v>
      </c>
      <c r="D877" s="6">
        <v>2016</v>
      </c>
      <c r="E877" s="8" t="s">
        <v>3490</v>
      </c>
      <c r="F877" s="7">
        <v>25</v>
      </c>
      <c r="G877" t="s">
        <v>3452</v>
      </c>
      <c r="H877" t="s">
        <v>3451</v>
      </c>
      <c r="I877" t="s">
        <v>3811</v>
      </c>
      <c r="J877" t="s">
        <v>3466</v>
      </c>
      <c r="K877" t="s">
        <v>3666</v>
      </c>
      <c r="L877">
        <v>90049</v>
      </c>
      <c r="M877" t="s">
        <v>1395</v>
      </c>
      <c r="N877" t="s">
        <v>51</v>
      </c>
      <c r="O877" t="s">
        <v>52</v>
      </c>
      <c r="P877" t="s">
        <v>1396</v>
      </c>
      <c r="Q877" s="4">
        <v>2576000</v>
      </c>
      <c r="R877">
        <v>7</v>
      </c>
      <c r="S877" s="4">
        <f>Table3[[#This Row],[Harga]]*Table3[[#This Row],[Quantity]]</f>
        <v>18032000</v>
      </c>
      <c r="T877">
        <v>0.2</v>
      </c>
      <c r="U877" s="4">
        <f>Table3[[#This Row],[Discount]]*Table3[[#This Row],[Revenue]]</f>
        <v>3606400</v>
      </c>
      <c r="V877" s="4">
        <f>Table3[[#This Row],[Revenue]]-Table3[[#This Row],[Total Discount]]</f>
        <v>14425600</v>
      </c>
      <c r="W877" s="6"/>
      <c r="X877" s="5"/>
    </row>
    <row r="878" spans="1:24" x14ac:dyDescent="0.35">
      <c r="A878">
        <v>877</v>
      </c>
      <c r="B878" t="s">
        <v>8458</v>
      </c>
      <c r="C878" s="8">
        <v>42411</v>
      </c>
      <c r="D878" s="6">
        <v>2016</v>
      </c>
      <c r="E878" s="8" t="s">
        <v>3458</v>
      </c>
      <c r="F878" s="7">
        <v>11</v>
      </c>
      <c r="G878" t="s">
        <v>3485</v>
      </c>
      <c r="H878" t="s">
        <v>3451</v>
      </c>
      <c r="I878" t="s">
        <v>6912</v>
      </c>
      <c r="J878" t="s">
        <v>3466</v>
      </c>
      <c r="K878" t="s">
        <v>3704</v>
      </c>
      <c r="L878">
        <v>74133</v>
      </c>
      <c r="M878" t="s">
        <v>1397</v>
      </c>
      <c r="N878" t="s">
        <v>51</v>
      </c>
      <c r="O878" t="s">
        <v>52</v>
      </c>
      <c r="P878" t="s">
        <v>1398</v>
      </c>
      <c r="Q878" s="4">
        <v>70000</v>
      </c>
      <c r="R878">
        <v>7</v>
      </c>
      <c r="S878" s="4">
        <f>Table3[[#This Row],[Harga]]*Table3[[#This Row],[Quantity]]</f>
        <v>490000</v>
      </c>
      <c r="T878">
        <v>0</v>
      </c>
      <c r="U878" s="4">
        <f>Table3[[#This Row],[Discount]]*Table3[[#This Row],[Revenue]]</f>
        <v>0</v>
      </c>
      <c r="V878" s="4">
        <f>Table3[[#This Row],[Revenue]]-Table3[[#This Row],[Total Discount]]</f>
        <v>490000</v>
      </c>
      <c r="W878" s="6"/>
      <c r="X878" s="5"/>
    </row>
    <row r="879" spans="1:24" x14ac:dyDescent="0.35">
      <c r="A879">
        <v>878</v>
      </c>
      <c r="B879" t="s">
        <v>8457</v>
      </c>
      <c r="C879" s="8">
        <v>42666</v>
      </c>
      <c r="D879" s="6">
        <v>2016</v>
      </c>
      <c r="E879" s="8" t="s">
        <v>3517</v>
      </c>
      <c r="F879" s="7">
        <v>23</v>
      </c>
      <c r="G879" t="s">
        <v>3452</v>
      </c>
      <c r="H879" t="s">
        <v>3451</v>
      </c>
      <c r="I879" t="s">
        <v>3779</v>
      </c>
      <c r="J879" t="s">
        <v>3466</v>
      </c>
      <c r="K879" t="s">
        <v>3704</v>
      </c>
      <c r="L879">
        <v>60610</v>
      </c>
      <c r="M879" t="s">
        <v>1399</v>
      </c>
      <c r="N879" t="s">
        <v>9</v>
      </c>
      <c r="O879" t="s">
        <v>20</v>
      </c>
      <c r="P879" t="s">
        <v>1400</v>
      </c>
      <c r="Q879" s="4">
        <v>17000</v>
      </c>
      <c r="R879">
        <v>7</v>
      </c>
      <c r="S879" s="4">
        <f>Table3[[#This Row],[Harga]]*Table3[[#This Row],[Quantity]]</f>
        <v>119000</v>
      </c>
      <c r="T879">
        <v>0.6</v>
      </c>
      <c r="U879" s="4">
        <f>Table3[[#This Row],[Discount]]*Table3[[#This Row],[Revenue]]</f>
        <v>71400</v>
      </c>
      <c r="V879" s="4">
        <f>Table3[[#This Row],[Revenue]]-Table3[[#This Row],[Total Discount]]</f>
        <v>47600</v>
      </c>
      <c r="W879" s="6"/>
      <c r="X879" s="5"/>
    </row>
    <row r="880" spans="1:24" x14ac:dyDescent="0.35">
      <c r="A880">
        <v>879</v>
      </c>
      <c r="B880" t="s">
        <v>8456</v>
      </c>
      <c r="C880" s="8">
        <v>41799</v>
      </c>
      <c r="D880" s="6">
        <v>2014</v>
      </c>
      <c r="E880" s="8" t="s">
        <v>3497</v>
      </c>
      <c r="F880" s="7">
        <v>9</v>
      </c>
      <c r="G880" t="s">
        <v>3457</v>
      </c>
      <c r="H880" t="s">
        <v>3462</v>
      </c>
      <c r="I880" t="s">
        <v>3836</v>
      </c>
      <c r="J880" t="s">
        <v>3449</v>
      </c>
      <c r="K880" t="s">
        <v>3494</v>
      </c>
      <c r="L880">
        <v>22801</v>
      </c>
      <c r="M880" t="s">
        <v>145</v>
      </c>
      <c r="N880" t="s">
        <v>9</v>
      </c>
      <c r="O880" t="s">
        <v>17</v>
      </c>
      <c r="P880" t="s">
        <v>146</v>
      </c>
      <c r="Q880" s="4">
        <v>618000</v>
      </c>
      <c r="R880">
        <v>7</v>
      </c>
      <c r="S880" s="4">
        <f>Table3[[#This Row],[Harga]]*Table3[[#This Row],[Quantity]]</f>
        <v>4326000</v>
      </c>
      <c r="T880">
        <v>0</v>
      </c>
      <c r="U880" s="4">
        <f>Table3[[#This Row],[Discount]]*Table3[[#This Row],[Revenue]]</f>
        <v>0</v>
      </c>
      <c r="V880" s="4">
        <f>Table3[[#This Row],[Revenue]]-Table3[[#This Row],[Total Discount]]</f>
        <v>4326000</v>
      </c>
      <c r="W880" s="6"/>
      <c r="X880" s="5"/>
    </row>
    <row r="881" spans="1:24" x14ac:dyDescent="0.35">
      <c r="A881">
        <v>880</v>
      </c>
      <c r="B881" t="s">
        <v>8455</v>
      </c>
      <c r="C881" s="8">
        <v>43059</v>
      </c>
      <c r="D881" s="6">
        <v>2017</v>
      </c>
      <c r="E881" s="8" t="s">
        <v>3468</v>
      </c>
      <c r="F881" s="7">
        <v>20</v>
      </c>
      <c r="G881" t="s">
        <v>3496</v>
      </c>
      <c r="H881" t="s">
        <v>3451</v>
      </c>
      <c r="I881" t="s">
        <v>4250</v>
      </c>
      <c r="J881" t="s">
        <v>3449</v>
      </c>
      <c r="K881" t="s">
        <v>3714</v>
      </c>
      <c r="L881">
        <v>43055</v>
      </c>
      <c r="M881" t="s">
        <v>1401</v>
      </c>
      <c r="N881" t="s">
        <v>9</v>
      </c>
      <c r="O881" t="s">
        <v>20</v>
      </c>
      <c r="P881" t="s">
        <v>1402</v>
      </c>
      <c r="Q881" s="4">
        <v>78000</v>
      </c>
      <c r="R881">
        <v>5</v>
      </c>
      <c r="S881" s="4">
        <f>Table3[[#This Row],[Harga]]*Table3[[#This Row],[Quantity]]</f>
        <v>390000</v>
      </c>
      <c r="T881">
        <v>0.2</v>
      </c>
      <c r="U881" s="4">
        <f>Table3[[#This Row],[Discount]]*Table3[[#This Row],[Revenue]]</f>
        <v>78000</v>
      </c>
      <c r="V881" s="4">
        <f>Table3[[#This Row],[Revenue]]-Table3[[#This Row],[Total Discount]]</f>
        <v>312000</v>
      </c>
      <c r="W881" s="6"/>
      <c r="X881" s="5"/>
    </row>
    <row r="882" spans="1:24" x14ac:dyDescent="0.35">
      <c r="A882">
        <v>881</v>
      </c>
      <c r="B882" t="s">
        <v>8454</v>
      </c>
      <c r="C882" s="8">
        <v>42261</v>
      </c>
      <c r="D882" s="6">
        <v>2015</v>
      </c>
      <c r="E882" s="8" t="s">
        <v>3472</v>
      </c>
      <c r="F882" s="7">
        <v>14</v>
      </c>
      <c r="G882" t="s">
        <v>3485</v>
      </c>
      <c r="H882" t="s">
        <v>3462</v>
      </c>
      <c r="I882" t="s">
        <v>5284</v>
      </c>
      <c r="J882" t="s">
        <v>3466</v>
      </c>
      <c r="K882" t="s">
        <v>3499</v>
      </c>
      <c r="L882">
        <v>90045</v>
      </c>
      <c r="M882" t="s">
        <v>652</v>
      </c>
      <c r="N882" t="s">
        <v>9</v>
      </c>
      <c r="O882" t="s">
        <v>17</v>
      </c>
      <c r="P882" t="s">
        <v>653</v>
      </c>
      <c r="Q882" s="4">
        <v>568000</v>
      </c>
      <c r="R882">
        <v>3</v>
      </c>
      <c r="S882" s="4">
        <f>Table3[[#This Row],[Harga]]*Table3[[#This Row],[Quantity]]</f>
        <v>1704000</v>
      </c>
      <c r="T882">
        <v>0.2</v>
      </c>
      <c r="U882" s="4">
        <f>Table3[[#This Row],[Discount]]*Table3[[#This Row],[Revenue]]</f>
        <v>340800</v>
      </c>
      <c r="V882" s="4">
        <f>Table3[[#This Row],[Revenue]]-Table3[[#This Row],[Total Discount]]</f>
        <v>1363200</v>
      </c>
      <c r="W882" s="6"/>
      <c r="X882" s="5"/>
    </row>
    <row r="883" spans="1:24" x14ac:dyDescent="0.35">
      <c r="A883">
        <v>882</v>
      </c>
      <c r="B883" t="s">
        <v>8453</v>
      </c>
      <c r="C883" s="8">
        <v>42159</v>
      </c>
      <c r="D883" s="6">
        <v>2015</v>
      </c>
      <c r="E883" s="8" t="s">
        <v>3497</v>
      </c>
      <c r="F883" s="7">
        <v>4</v>
      </c>
      <c r="G883" t="s">
        <v>3452</v>
      </c>
      <c r="H883" t="s">
        <v>3462</v>
      </c>
      <c r="I883" t="s">
        <v>3603</v>
      </c>
      <c r="J883" t="s">
        <v>3449</v>
      </c>
      <c r="K883" t="s">
        <v>3487</v>
      </c>
      <c r="L883">
        <v>98105</v>
      </c>
      <c r="M883" t="s">
        <v>1403</v>
      </c>
      <c r="N883" t="s">
        <v>13</v>
      </c>
      <c r="O883" t="s">
        <v>14</v>
      </c>
      <c r="P883" t="s">
        <v>1404</v>
      </c>
      <c r="Q883" s="4">
        <v>8000</v>
      </c>
      <c r="R883">
        <v>2</v>
      </c>
      <c r="S883" s="4">
        <f>Table3[[#This Row],[Harga]]*Table3[[#This Row],[Quantity]]</f>
        <v>16000</v>
      </c>
      <c r="T883">
        <v>0</v>
      </c>
      <c r="U883" s="4">
        <f>Table3[[#This Row],[Discount]]*Table3[[#This Row],[Revenue]]</f>
        <v>0</v>
      </c>
      <c r="V883" s="4">
        <f>Table3[[#This Row],[Revenue]]-Table3[[#This Row],[Total Discount]]</f>
        <v>16000</v>
      </c>
      <c r="W883" s="6"/>
      <c r="X883" s="5"/>
    </row>
    <row r="884" spans="1:24" x14ac:dyDescent="0.35">
      <c r="A884">
        <v>883</v>
      </c>
      <c r="B884" t="s">
        <v>8452</v>
      </c>
      <c r="C884" s="8">
        <v>42351</v>
      </c>
      <c r="D884" s="6">
        <v>2015</v>
      </c>
      <c r="E884" s="8" t="s">
        <v>3490</v>
      </c>
      <c r="F884" s="7">
        <v>13</v>
      </c>
      <c r="G884" t="s">
        <v>3457</v>
      </c>
      <c r="H884" t="s">
        <v>3451</v>
      </c>
      <c r="I884" t="s">
        <v>5711</v>
      </c>
      <c r="J884" t="s">
        <v>3449</v>
      </c>
      <c r="K884" t="s">
        <v>3909</v>
      </c>
      <c r="L884">
        <v>90036</v>
      </c>
      <c r="M884" t="s">
        <v>1405</v>
      </c>
      <c r="N884" t="s">
        <v>13</v>
      </c>
      <c r="O884" t="s">
        <v>14</v>
      </c>
      <c r="P884" t="s">
        <v>1406</v>
      </c>
      <c r="Q884" s="4">
        <v>10000</v>
      </c>
      <c r="R884">
        <v>2</v>
      </c>
      <c r="S884" s="4">
        <f>Table3[[#This Row],[Harga]]*Table3[[#This Row],[Quantity]]</f>
        <v>20000</v>
      </c>
      <c r="T884">
        <v>0</v>
      </c>
      <c r="U884" s="4">
        <f>Table3[[#This Row],[Discount]]*Table3[[#This Row],[Revenue]]</f>
        <v>0</v>
      </c>
      <c r="V884" s="4">
        <f>Table3[[#This Row],[Revenue]]-Table3[[#This Row],[Total Discount]]</f>
        <v>20000</v>
      </c>
      <c r="W884" s="6"/>
      <c r="X884" s="5"/>
    </row>
    <row r="885" spans="1:24" x14ac:dyDescent="0.35">
      <c r="A885">
        <v>884</v>
      </c>
      <c r="B885" t="s">
        <v>8451</v>
      </c>
      <c r="C885" s="8">
        <v>41784</v>
      </c>
      <c r="D885" s="6">
        <v>2014</v>
      </c>
      <c r="E885" s="8" t="s">
        <v>3453</v>
      </c>
      <c r="F885" s="7">
        <v>25</v>
      </c>
      <c r="G885" t="s">
        <v>3457</v>
      </c>
      <c r="H885" t="s">
        <v>3451</v>
      </c>
      <c r="I885" t="s">
        <v>4912</v>
      </c>
      <c r="J885" t="s">
        <v>3449</v>
      </c>
      <c r="K885" t="s">
        <v>3704</v>
      </c>
      <c r="L885">
        <v>60623</v>
      </c>
      <c r="M885" t="s">
        <v>1407</v>
      </c>
      <c r="N885" t="s">
        <v>13</v>
      </c>
      <c r="O885" t="s">
        <v>29</v>
      </c>
      <c r="P885" t="s">
        <v>1408</v>
      </c>
      <c r="Q885" s="4">
        <v>76000</v>
      </c>
      <c r="R885">
        <v>2</v>
      </c>
      <c r="S885" s="4">
        <f>Table3[[#This Row],[Harga]]*Table3[[#This Row],[Quantity]]</f>
        <v>152000</v>
      </c>
      <c r="T885">
        <v>0.8</v>
      </c>
      <c r="U885" s="4">
        <f>Table3[[#This Row],[Discount]]*Table3[[#This Row],[Revenue]]</f>
        <v>121600</v>
      </c>
      <c r="V885" s="4">
        <f>Table3[[#This Row],[Revenue]]-Table3[[#This Row],[Total Discount]]</f>
        <v>30400</v>
      </c>
      <c r="W885" s="6"/>
      <c r="X885" s="5"/>
    </row>
    <row r="886" spans="1:24" x14ac:dyDescent="0.35">
      <c r="A886">
        <v>885</v>
      </c>
      <c r="B886" t="s">
        <v>8450</v>
      </c>
      <c r="C886" s="8">
        <v>42416</v>
      </c>
      <c r="D886" s="6">
        <v>2016</v>
      </c>
      <c r="E886" s="8" t="s">
        <v>3458</v>
      </c>
      <c r="F886" s="7">
        <v>16</v>
      </c>
      <c r="G886" t="s">
        <v>3538</v>
      </c>
      <c r="H886" t="s">
        <v>3451</v>
      </c>
      <c r="I886" t="s">
        <v>3620</v>
      </c>
      <c r="J886" t="s">
        <v>3466</v>
      </c>
      <c r="K886" t="s">
        <v>3605</v>
      </c>
      <c r="L886">
        <v>60623</v>
      </c>
      <c r="M886" t="s">
        <v>1409</v>
      </c>
      <c r="N886" t="s">
        <v>13</v>
      </c>
      <c r="O886" t="s">
        <v>29</v>
      </c>
      <c r="P886" t="s">
        <v>1410</v>
      </c>
      <c r="Q886" s="4">
        <v>93000</v>
      </c>
      <c r="R886">
        <v>6</v>
      </c>
      <c r="S886" s="4">
        <f>Table3[[#This Row],[Harga]]*Table3[[#This Row],[Quantity]]</f>
        <v>558000</v>
      </c>
      <c r="T886">
        <v>0.8</v>
      </c>
      <c r="U886" s="4">
        <f>Table3[[#This Row],[Discount]]*Table3[[#This Row],[Revenue]]</f>
        <v>446400</v>
      </c>
      <c r="V886" s="4">
        <f>Table3[[#This Row],[Revenue]]-Table3[[#This Row],[Total Discount]]</f>
        <v>111600</v>
      </c>
      <c r="W886" s="6"/>
      <c r="X886" s="5"/>
    </row>
    <row r="887" spans="1:24" x14ac:dyDescent="0.35">
      <c r="A887">
        <v>886</v>
      </c>
      <c r="B887" t="s">
        <v>8449</v>
      </c>
      <c r="C887" s="8">
        <v>42726</v>
      </c>
      <c r="D887" s="6">
        <v>2016</v>
      </c>
      <c r="E887" s="8" t="s">
        <v>3490</v>
      </c>
      <c r="F887" s="7">
        <v>22</v>
      </c>
      <c r="G887" t="s">
        <v>3452</v>
      </c>
      <c r="H887" t="s">
        <v>3532</v>
      </c>
      <c r="I887" t="s">
        <v>4487</v>
      </c>
      <c r="J887" t="s">
        <v>3449</v>
      </c>
      <c r="K887" t="s">
        <v>3470</v>
      </c>
      <c r="L887">
        <v>97756</v>
      </c>
      <c r="M887" t="s">
        <v>985</v>
      </c>
      <c r="N887" t="s">
        <v>13</v>
      </c>
      <c r="O887" t="s">
        <v>26</v>
      </c>
      <c r="P887" t="s">
        <v>986</v>
      </c>
      <c r="Q887" s="4">
        <v>51000</v>
      </c>
      <c r="R887">
        <v>10</v>
      </c>
      <c r="S887" s="4">
        <f>Table3[[#This Row],[Harga]]*Table3[[#This Row],[Quantity]]</f>
        <v>510000</v>
      </c>
      <c r="T887">
        <v>0.7</v>
      </c>
      <c r="U887" s="4">
        <f>Table3[[#This Row],[Discount]]*Table3[[#This Row],[Revenue]]</f>
        <v>357000</v>
      </c>
      <c r="V887" s="4">
        <f>Table3[[#This Row],[Revenue]]-Table3[[#This Row],[Total Discount]]</f>
        <v>153000</v>
      </c>
      <c r="W887" s="6"/>
      <c r="X887" s="5"/>
    </row>
    <row r="888" spans="1:24" x14ac:dyDescent="0.35">
      <c r="A888">
        <v>887</v>
      </c>
      <c r="B888" t="s">
        <v>8448</v>
      </c>
      <c r="C888" s="8">
        <v>42408</v>
      </c>
      <c r="D888" s="6">
        <v>2016</v>
      </c>
      <c r="E888" s="8" t="s">
        <v>3458</v>
      </c>
      <c r="F888" s="7">
        <v>8</v>
      </c>
      <c r="G888" t="s">
        <v>3485</v>
      </c>
      <c r="H888" t="s">
        <v>3451</v>
      </c>
      <c r="I888" t="s">
        <v>8390</v>
      </c>
      <c r="J888" t="s">
        <v>3488</v>
      </c>
      <c r="K888" t="s">
        <v>3556</v>
      </c>
      <c r="L888">
        <v>27604</v>
      </c>
      <c r="M888" t="s">
        <v>1411</v>
      </c>
      <c r="N888" t="s">
        <v>51</v>
      </c>
      <c r="O888" t="s">
        <v>52</v>
      </c>
      <c r="P888" t="s">
        <v>1412</v>
      </c>
      <c r="Q888" s="4">
        <v>1128000</v>
      </c>
      <c r="R888">
        <v>3</v>
      </c>
      <c r="S888" s="4">
        <f>Table3[[#This Row],[Harga]]*Table3[[#This Row],[Quantity]]</f>
        <v>3384000</v>
      </c>
      <c r="T888">
        <v>0.2</v>
      </c>
      <c r="U888" s="4">
        <f>Table3[[#This Row],[Discount]]*Table3[[#This Row],[Revenue]]</f>
        <v>676800</v>
      </c>
      <c r="V888" s="4">
        <f>Table3[[#This Row],[Revenue]]-Table3[[#This Row],[Total Discount]]</f>
        <v>2707200</v>
      </c>
      <c r="W888" s="6"/>
      <c r="X888" s="5"/>
    </row>
    <row r="889" spans="1:24" x14ac:dyDescent="0.35">
      <c r="A889">
        <v>888</v>
      </c>
      <c r="B889" t="s">
        <v>8447</v>
      </c>
      <c r="C889" s="8">
        <v>42198</v>
      </c>
      <c r="D889" s="6">
        <v>2015</v>
      </c>
      <c r="E889" s="8" t="s">
        <v>3507</v>
      </c>
      <c r="F889" s="7">
        <v>13</v>
      </c>
      <c r="G889" t="s">
        <v>3452</v>
      </c>
      <c r="H889" t="s">
        <v>3451</v>
      </c>
      <c r="I889" t="s">
        <v>4379</v>
      </c>
      <c r="J889" t="s">
        <v>3466</v>
      </c>
      <c r="K889" t="s">
        <v>3641</v>
      </c>
      <c r="L889">
        <v>31204</v>
      </c>
      <c r="M889" t="s">
        <v>1413</v>
      </c>
      <c r="N889" t="s">
        <v>13</v>
      </c>
      <c r="O889" t="s">
        <v>23</v>
      </c>
      <c r="P889" t="s">
        <v>1414</v>
      </c>
      <c r="Q889" s="4">
        <v>39000</v>
      </c>
      <c r="R889">
        <v>6</v>
      </c>
      <c r="S889" s="4">
        <f>Table3[[#This Row],[Harga]]*Table3[[#This Row],[Quantity]]</f>
        <v>234000</v>
      </c>
      <c r="T889">
        <v>0</v>
      </c>
      <c r="U889" s="4">
        <f>Table3[[#This Row],[Discount]]*Table3[[#This Row],[Revenue]]</f>
        <v>0</v>
      </c>
      <c r="V889" s="4">
        <f>Table3[[#This Row],[Revenue]]-Table3[[#This Row],[Total Discount]]</f>
        <v>234000</v>
      </c>
      <c r="W889" s="6"/>
      <c r="X889" s="5"/>
    </row>
    <row r="890" spans="1:24" x14ac:dyDescent="0.35">
      <c r="A890">
        <v>889</v>
      </c>
      <c r="B890" t="s">
        <v>8446</v>
      </c>
      <c r="C890" s="8">
        <v>41777</v>
      </c>
      <c r="D890" s="6">
        <v>2014</v>
      </c>
      <c r="E890" s="8" t="s">
        <v>3453</v>
      </c>
      <c r="F890" s="7">
        <v>18</v>
      </c>
      <c r="G890" t="s">
        <v>3452</v>
      </c>
      <c r="H890" t="s">
        <v>3451</v>
      </c>
      <c r="I890" t="s">
        <v>4775</v>
      </c>
      <c r="J890" t="s">
        <v>3449</v>
      </c>
      <c r="K890" t="s">
        <v>3494</v>
      </c>
      <c r="L890">
        <v>44105</v>
      </c>
      <c r="M890" t="s">
        <v>1415</v>
      </c>
      <c r="N890" t="s">
        <v>51</v>
      </c>
      <c r="O890" t="s">
        <v>52</v>
      </c>
      <c r="P890" t="s">
        <v>1416</v>
      </c>
      <c r="Q890" s="4">
        <v>780000</v>
      </c>
      <c r="R890">
        <v>2</v>
      </c>
      <c r="S890" s="4">
        <f>Table3[[#This Row],[Harga]]*Table3[[#This Row],[Quantity]]</f>
        <v>1560000</v>
      </c>
      <c r="T890">
        <v>0.4</v>
      </c>
      <c r="U890" s="4">
        <f>Table3[[#This Row],[Discount]]*Table3[[#This Row],[Revenue]]</f>
        <v>624000</v>
      </c>
      <c r="V890" s="4">
        <f>Table3[[#This Row],[Revenue]]-Table3[[#This Row],[Total Discount]]</f>
        <v>936000</v>
      </c>
      <c r="W890" s="6"/>
      <c r="X890" s="5"/>
    </row>
    <row r="891" spans="1:24" x14ac:dyDescent="0.35">
      <c r="A891">
        <v>890</v>
      </c>
      <c r="B891" t="s">
        <v>8445</v>
      </c>
      <c r="C891" s="8">
        <v>43029</v>
      </c>
      <c r="D891" s="6">
        <v>2017</v>
      </c>
      <c r="E891" s="8" t="s">
        <v>3517</v>
      </c>
      <c r="F891" s="7">
        <v>21</v>
      </c>
      <c r="G891" t="s">
        <v>3452</v>
      </c>
      <c r="H891" t="s">
        <v>3554</v>
      </c>
      <c r="I891" t="s">
        <v>3616</v>
      </c>
      <c r="J891" t="s">
        <v>3488</v>
      </c>
      <c r="K891" t="s">
        <v>3580</v>
      </c>
      <c r="L891">
        <v>74403</v>
      </c>
      <c r="M891" t="s">
        <v>1417</v>
      </c>
      <c r="N891" t="s">
        <v>51</v>
      </c>
      <c r="O891" t="s">
        <v>52</v>
      </c>
      <c r="P891" t="s">
        <v>1418</v>
      </c>
      <c r="Q891" s="4">
        <v>1440000</v>
      </c>
      <c r="R891">
        <v>8</v>
      </c>
      <c r="S891" s="4">
        <f>Table3[[#This Row],[Harga]]*Table3[[#This Row],[Quantity]]</f>
        <v>11520000</v>
      </c>
      <c r="T891">
        <v>0</v>
      </c>
      <c r="U891" s="4">
        <f>Table3[[#This Row],[Discount]]*Table3[[#This Row],[Revenue]]</f>
        <v>0</v>
      </c>
      <c r="V891" s="4">
        <f>Table3[[#This Row],[Revenue]]-Table3[[#This Row],[Total Discount]]</f>
        <v>11520000</v>
      </c>
      <c r="W891" s="6"/>
      <c r="X891" s="5"/>
    </row>
    <row r="892" spans="1:24" x14ac:dyDescent="0.35">
      <c r="A892">
        <v>891</v>
      </c>
      <c r="B892" t="s">
        <v>8444</v>
      </c>
      <c r="C892" s="8">
        <v>42313</v>
      </c>
      <c r="D892" s="6">
        <v>2015</v>
      </c>
      <c r="E892" s="8" t="s">
        <v>3468</v>
      </c>
      <c r="F892" s="7">
        <v>5</v>
      </c>
      <c r="G892" t="s">
        <v>3485</v>
      </c>
      <c r="H892" t="s">
        <v>3462</v>
      </c>
      <c r="I892" t="s">
        <v>4763</v>
      </c>
      <c r="J892" t="s">
        <v>3466</v>
      </c>
      <c r="K892" t="s">
        <v>3600</v>
      </c>
      <c r="L892">
        <v>28110</v>
      </c>
      <c r="M892" t="s">
        <v>991</v>
      </c>
      <c r="N892" t="s">
        <v>9</v>
      </c>
      <c r="O892" t="s">
        <v>42</v>
      </c>
      <c r="P892" t="s">
        <v>992</v>
      </c>
      <c r="Q892" s="4">
        <v>173000</v>
      </c>
      <c r="R892">
        <v>3</v>
      </c>
      <c r="S892" s="4">
        <f>Table3[[#This Row],[Harga]]*Table3[[#This Row],[Quantity]]</f>
        <v>519000</v>
      </c>
      <c r="T892">
        <v>0.2</v>
      </c>
      <c r="U892" s="4">
        <f>Table3[[#This Row],[Discount]]*Table3[[#This Row],[Revenue]]</f>
        <v>103800</v>
      </c>
      <c r="V892" s="4">
        <f>Table3[[#This Row],[Revenue]]-Table3[[#This Row],[Total Discount]]</f>
        <v>415200</v>
      </c>
      <c r="W892" s="6"/>
      <c r="X892" s="5"/>
    </row>
    <row r="893" spans="1:24" x14ac:dyDescent="0.35">
      <c r="A893">
        <v>892</v>
      </c>
      <c r="B893" t="s">
        <v>8443</v>
      </c>
      <c r="C893" s="8">
        <v>42948</v>
      </c>
      <c r="D893" s="6">
        <v>2017</v>
      </c>
      <c r="E893" s="8" t="s">
        <v>3481</v>
      </c>
      <c r="F893" s="7">
        <v>1</v>
      </c>
      <c r="G893" t="s">
        <v>3452</v>
      </c>
      <c r="H893" t="s">
        <v>3451</v>
      </c>
      <c r="I893" t="s">
        <v>3945</v>
      </c>
      <c r="J893" t="s">
        <v>3466</v>
      </c>
      <c r="K893" t="s">
        <v>3580</v>
      </c>
      <c r="L893">
        <v>78745</v>
      </c>
      <c r="M893" t="s">
        <v>1419</v>
      </c>
      <c r="N893" t="s">
        <v>51</v>
      </c>
      <c r="O893" t="s">
        <v>254</v>
      </c>
      <c r="P893" t="s">
        <v>1420</v>
      </c>
      <c r="Q893" s="4">
        <v>1440000</v>
      </c>
      <c r="R893">
        <v>3</v>
      </c>
      <c r="S893" s="4">
        <f>Table3[[#This Row],[Harga]]*Table3[[#This Row],[Quantity]]</f>
        <v>4320000</v>
      </c>
      <c r="T893">
        <v>0.4</v>
      </c>
      <c r="U893" s="4">
        <f>Table3[[#This Row],[Discount]]*Table3[[#This Row],[Revenue]]</f>
        <v>1728000</v>
      </c>
      <c r="V893" s="4">
        <f>Table3[[#This Row],[Revenue]]-Table3[[#This Row],[Total Discount]]</f>
        <v>2592000</v>
      </c>
      <c r="W893" s="6"/>
      <c r="X893" s="5"/>
    </row>
    <row r="894" spans="1:24" x14ac:dyDescent="0.35">
      <c r="A894">
        <v>893</v>
      </c>
      <c r="B894" t="s">
        <v>8442</v>
      </c>
      <c r="C894" s="8">
        <v>41811</v>
      </c>
      <c r="D894" s="6">
        <v>2014</v>
      </c>
      <c r="E894" s="8" t="s">
        <v>3497</v>
      </c>
      <c r="F894" s="7">
        <v>21</v>
      </c>
      <c r="G894" t="s">
        <v>3452</v>
      </c>
      <c r="H894" t="s">
        <v>3451</v>
      </c>
      <c r="I894" t="s">
        <v>4100</v>
      </c>
      <c r="J894" t="s">
        <v>3449</v>
      </c>
      <c r="K894" t="s">
        <v>3465</v>
      </c>
      <c r="L894">
        <v>6450</v>
      </c>
      <c r="M894" t="s">
        <v>36</v>
      </c>
      <c r="N894" t="s">
        <v>13</v>
      </c>
      <c r="O894" t="s">
        <v>37</v>
      </c>
      <c r="P894" t="s">
        <v>38</v>
      </c>
      <c r="Q894" s="4">
        <v>9000</v>
      </c>
      <c r="R894">
        <v>5</v>
      </c>
      <c r="S894" s="4">
        <f>Table3[[#This Row],[Harga]]*Table3[[#This Row],[Quantity]]</f>
        <v>45000</v>
      </c>
      <c r="T894">
        <v>0</v>
      </c>
      <c r="U894" s="4">
        <f>Table3[[#This Row],[Discount]]*Table3[[#This Row],[Revenue]]</f>
        <v>0</v>
      </c>
      <c r="V894" s="4">
        <f>Table3[[#This Row],[Revenue]]-Table3[[#This Row],[Total Discount]]</f>
        <v>45000</v>
      </c>
      <c r="W894" s="6"/>
      <c r="X894" s="5"/>
    </row>
    <row r="895" spans="1:24" x14ac:dyDescent="0.35">
      <c r="A895">
        <v>894</v>
      </c>
      <c r="B895" t="s">
        <v>8441</v>
      </c>
      <c r="C895" s="8">
        <v>42785</v>
      </c>
      <c r="D895" s="6">
        <v>2017</v>
      </c>
      <c r="E895" s="8" t="s">
        <v>3458</v>
      </c>
      <c r="F895" s="7">
        <v>19</v>
      </c>
      <c r="G895" t="s">
        <v>3538</v>
      </c>
      <c r="H895" t="s">
        <v>3462</v>
      </c>
      <c r="I895" t="s">
        <v>3526</v>
      </c>
      <c r="J895" t="s">
        <v>3466</v>
      </c>
      <c r="K895" t="s">
        <v>3571</v>
      </c>
      <c r="L895">
        <v>30076</v>
      </c>
      <c r="M895" t="s">
        <v>1421</v>
      </c>
      <c r="N895" t="s">
        <v>13</v>
      </c>
      <c r="O895" t="s">
        <v>29</v>
      </c>
      <c r="P895" t="s">
        <v>1422</v>
      </c>
      <c r="Q895" s="4">
        <v>1246000</v>
      </c>
      <c r="R895">
        <v>7</v>
      </c>
      <c r="S895" s="4">
        <f>Table3[[#This Row],[Harga]]*Table3[[#This Row],[Quantity]]</f>
        <v>8722000</v>
      </c>
      <c r="T895">
        <v>0</v>
      </c>
      <c r="U895" s="4">
        <f>Table3[[#This Row],[Discount]]*Table3[[#This Row],[Revenue]]</f>
        <v>0</v>
      </c>
      <c r="V895" s="4">
        <f>Table3[[#This Row],[Revenue]]-Table3[[#This Row],[Total Discount]]</f>
        <v>8722000</v>
      </c>
      <c r="W895" s="6"/>
      <c r="X895" s="5"/>
    </row>
    <row r="896" spans="1:24" x14ac:dyDescent="0.35">
      <c r="A896">
        <v>895</v>
      </c>
      <c r="B896" t="s">
        <v>8440</v>
      </c>
      <c r="C896" s="8">
        <v>41852</v>
      </c>
      <c r="D896" s="6">
        <v>2014</v>
      </c>
      <c r="E896" s="8" t="s">
        <v>3481</v>
      </c>
      <c r="F896" s="7">
        <v>1</v>
      </c>
      <c r="G896" t="s">
        <v>3457</v>
      </c>
      <c r="H896" t="s">
        <v>3462</v>
      </c>
      <c r="I896" t="s">
        <v>4239</v>
      </c>
      <c r="J896" t="s">
        <v>3466</v>
      </c>
      <c r="K896" t="s">
        <v>3509</v>
      </c>
      <c r="L896">
        <v>28205</v>
      </c>
      <c r="M896" t="s">
        <v>12</v>
      </c>
      <c r="N896" t="s">
        <v>13</v>
      </c>
      <c r="O896" t="s">
        <v>14</v>
      </c>
      <c r="P896" t="s">
        <v>15</v>
      </c>
      <c r="Q896" s="4">
        <v>15000</v>
      </c>
      <c r="R896">
        <v>3</v>
      </c>
      <c r="S896" s="4">
        <f>Table3[[#This Row],[Harga]]*Table3[[#This Row],[Quantity]]</f>
        <v>45000</v>
      </c>
      <c r="T896">
        <v>0.2</v>
      </c>
      <c r="U896" s="4">
        <f>Table3[[#This Row],[Discount]]*Table3[[#This Row],[Revenue]]</f>
        <v>9000</v>
      </c>
      <c r="V896" s="4">
        <f>Table3[[#This Row],[Revenue]]-Table3[[#This Row],[Total Discount]]</f>
        <v>36000</v>
      </c>
      <c r="W896" s="6"/>
      <c r="X896" s="5"/>
    </row>
    <row r="897" spans="1:24" x14ac:dyDescent="0.35">
      <c r="A897">
        <v>896</v>
      </c>
      <c r="B897" t="s">
        <v>8439</v>
      </c>
      <c r="C897" s="8">
        <v>42569</v>
      </c>
      <c r="D897" s="6">
        <v>2016</v>
      </c>
      <c r="E897" s="8" t="s">
        <v>3507</v>
      </c>
      <c r="F897" s="7">
        <v>18</v>
      </c>
      <c r="G897" t="s">
        <v>3538</v>
      </c>
      <c r="H897" t="s">
        <v>3451</v>
      </c>
      <c r="I897" t="s">
        <v>5167</v>
      </c>
      <c r="J897" t="s">
        <v>3466</v>
      </c>
      <c r="K897" t="s">
        <v>3707</v>
      </c>
      <c r="L897">
        <v>42104</v>
      </c>
      <c r="M897" t="s">
        <v>1423</v>
      </c>
      <c r="N897" t="s">
        <v>9</v>
      </c>
      <c r="O897" t="s">
        <v>42</v>
      </c>
      <c r="P897" t="s">
        <v>1424</v>
      </c>
      <c r="Q897" s="4">
        <v>141000</v>
      </c>
      <c r="R897">
        <v>1</v>
      </c>
      <c r="S897" s="4">
        <f>Table3[[#This Row],[Harga]]*Table3[[#This Row],[Quantity]]</f>
        <v>141000</v>
      </c>
      <c r="T897">
        <v>0</v>
      </c>
      <c r="U897" s="4">
        <f>Table3[[#This Row],[Discount]]*Table3[[#This Row],[Revenue]]</f>
        <v>0</v>
      </c>
      <c r="V897" s="4">
        <f>Table3[[#This Row],[Revenue]]-Table3[[#This Row],[Total Discount]]</f>
        <v>141000</v>
      </c>
      <c r="W897" s="6"/>
      <c r="X897" s="5"/>
    </row>
    <row r="898" spans="1:24" x14ac:dyDescent="0.35">
      <c r="A898">
        <v>897</v>
      </c>
      <c r="B898" t="s">
        <v>8438</v>
      </c>
      <c r="C898" s="8">
        <v>42044</v>
      </c>
      <c r="D898" s="6">
        <v>2015</v>
      </c>
      <c r="E898" s="8" t="s">
        <v>3458</v>
      </c>
      <c r="F898" s="7">
        <v>9</v>
      </c>
      <c r="G898" t="s">
        <v>3457</v>
      </c>
      <c r="H898" t="s">
        <v>3451</v>
      </c>
      <c r="I898" t="s">
        <v>4533</v>
      </c>
      <c r="J898" t="s">
        <v>3466</v>
      </c>
      <c r="K898" t="s">
        <v>3580</v>
      </c>
      <c r="L898">
        <v>78207</v>
      </c>
      <c r="M898" t="s">
        <v>1425</v>
      </c>
      <c r="N898" t="s">
        <v>13</v>
      </c>
      <c r="O898" t="s">
        <v>14</v>
      </c>
      <c r="P898" t="s">
        <v>1426</v>
      </c>
      <c r="Q898" s="4">
        <v>41000</v>
      </c>
      <c r="R898">
        <v>4</v>
      </c>
      <c r="S898" s="4">
        <f>Table3[[#This Row],[Harga]]*Table3[[#This Row],[Quantity]]</f>
        <v>164000</v>
      </c>
      <c r="T898">
        <v>0.2</v>
      </c>
      <c r="U898" s="4">
        <f>Table3[[#This Row],[Discount]]*Table3[[#This Row],[Revenue]]</f>
        <v>32800</v>
      </c>
      <c r="V898" s="4">
        <f>Table3[[#This Row],[Revenue]]-Table3[[#This Row],[Total Discount]]</f>
        <v>131200</v>
      </c>
      <c r="W898" s="6"/>
      <c r="X898" s="5"/>
    </row>
    <row r="899" spans="1:24" x14ac:dyDescent="0.35">
      <c r="A899">
        <v>898</v>
      </c>
      <c r="B899" t="s">
        <v>8437</v>
      </c>
      <c r="C899" s="8">
        <v>42945</v>
      </c>
      <c r="D899" s="6">
        <v>2017</v>
      </c>
      <c r="E899" s="8" t="s">
        <v>3507</v>
      </c>
      <c r="F899" s="7">
        <v>29</v>
      </c>
      <c r="G899" t="s">
        <v>3538</v>
      </c>
      <c r="H899" t="s">
        <v>3462</v>
      </c>
      <c r="I899" t="s">
        <v>4342</v>
      </c>
      <c r="J899" t="s">
        <v>3449</v>
      </c>
      <c r="K899" t="s">
        <v>3505</v>
      </c>
      <c r="L899">
        <v>98115</v>
      </c>
      <c r="M899" t="s">
        <v>1427</v>
      </c>
      <c r="N899" t="s">
        <v>51</v>
      </c>
      <c r="O899" t="s">
        <v>64</v>
      </c>
      <c r="P899" t="s">
        <v>1428</v>
      </c>
      <c r="Q899" s="4">
        <v>91000</v>
      </c>
      <c r="R899">
        <v>3</v>
      </c>
      <c r="S899" s="4">
        <f>Table3[[#This Row],[Harga]]*Table3[[#This Row],[Quantity]]</f>
        <v>273000</v>
      </c>
      <c r="T899">
        <v>0</v>
      </c>
      <c r="U899" s="4">
        <f>Table3[[#This Row],[Discount]]*Table3[[#This Row],[Revenue]]</f>
        <v>0</v>
      </c>
      <c r="V899" s="4">
        <f>Table3[[#This Row],[Revenue]]-Table3[[#This Row],[Total Discount]]</f>
        <v>273000</v>
      </c>
      <c r="W899" s="6"/>
      <c r="X899" s="5"/>
    </row>
    <row r="900" spans="1:24" x14ac:dyDescent="0.35">
      <c r="A900">
        <v>899</v>
      </c>
      <c r="B900" t="s">
        <v>8436</v>
      </c>
      <c r="C900" s="8">
        <v>42747</v>
      </c>
      <c r="D900" s="6">
        <v>2017</v>
      </c>
      <c r="E900" s="8" t="s">
        <v>3463</v>
      </c>
      <c r="F900" s="7">
        <v>12</v>
      </c>
      <c r="G900" t="s">
        <v>3452</v>
      </c>
      <c r="H900" t="s">
        <v>3451</v>
      </c>
      <c r="I900" t="s">
        <v>3855</v>
      </c>
      <c r="J900" t="s">
        <v>3488</v>
      </c>
      <c r="K900" t="s">
        <v>3542</v>
      </c>
      <c r="L900">
        <v>20016</v>
      </c>
      <c r="M900" t="s">
        <v>151</v>
      </c>
      <c r="N900" t="s">
        <v>13</v>
      </c>
      <c r="O900" t="s">
        <v>23</v>
      </c>
      <c r="P900" t="s">
        <v>152</v>
      </c>
      <c r="Q900" s="4">
        <v>21000</v>
      </c>
      <c r="R900">
        <v>6</v>
      </c>
      <c r="S900" s="4">
        <f>Table3[[#This Row],[Harga]]*Table3[[#This Row],[Quantity]]</f>
        <v>126000</v>
      </c>
      <c r="T900">
        <v>0</v>
      </c>
      <c r="U900" s="4">
        <f>Table3[[#This Row],[Discount]]*Table3[[#This Row],[Revenue]]</f>
        <v>0</v>
      </c>
      <c r="V900" s="4">
        <f>Table3[[#This Row],[Revenue]]-Table3[[#This Row],[Total Discount]]</f>
        <v>126000</v>
      </c>
      <c r="W900" s="6"/>
      <c r="X900" s="5"/>
    </row>
    <row r="901" spans="1:24" x14ac:dyDescent="0.35">
      <c r="A901">
        <v>900</v>
      </c>
      <c r="B901" t="s">
        <v>8435</v>
      </c>
      <c r="C901" s="8">
        <v>42988</v>
      </c>
      <c r="D901" s="6">
        <v>2017</v>
      </c>
      <c r="E901" s="8" t="s">
        <v>3472</v>
      </c>
      <c r="F901" s="7">
        <v>10</v>
      </c>
      <c r="G901" t="s">
        <v>3457</v>
      </c>
      <c r="H901" t="s">
        <v>3462</v>
      </c>
      <c r="I901" t="s">
        <v>4097</v>
      </c>
      <c r="J901" t="s">
        <v>3466</v>
      </c>
      <c r="K901" t="s">
        <v>3448</v>
      </c>
      <c r="L901">
        <v>90004</v>
      </c>
      <c r="M901" t="s">
        <v>305</v>
      </c>
      <c r="N901" t="s">
        <v>9</v>
      </c>
      <c r="O901" t="s">
        <v>42</v>
      </c>
      <c r="P901" t="s">
        <v>306</v>
      </c>
      <c r="Q901" s="4">
        <v>136000</v>
      </c>
      <c r="R901">
        <v>3</v>
      </c>
      <c r="S901" s="4">
        <f>Table3[[#This Row],[Harga]]*Table3[[#This Row],[Quantity]]</f>
        <v>408000</v>
      </c>
      <c r="T901">
        <v>0.2</v>
      </c>
      <c r="U901" s="4">
        <f>Table3[[#This Row],[Discount]]*Table3[[#This Row],[Revenue]]</f>
        <v>81600</v>
      </c>
      <c r="V901" s="4">
        <f>Table3[[#This Row],[Revenue]]-Table3[[#This Row],[Total Discount]]</f>
        <v>326400</v>
      </c>
      <c r="W901" s="6"/>
      <c r="X901" s="5"/>
    </row>
    <row r="902" spans="1:24" x14ac:dyDescent="0.35">
      <c r="A902">
        <v>901</v>
      </c>
      <c r="B902" t="s">
        <v>8434</v>
      </c>
      <c r="C902" s="8">
        <v>42205</v>
      </c>
      <c r="D902" s="6">
        <v>2015</v>
      </c>
      <c r="E902" s="8" t="s">
        <v>3507</v>
      </c>
      <c r="F902" s="7">
        <v>20</v>
      </c>
      <c r="G902" t="s">
        <v>3538</v>
      </c>
      <c r="H902" t="s">
        <v>3451</v>
      </c>
      <c r="I902" t="s">
        <v>8304</v>
      </c>
      <c r="J902" t="s">
        <v>3449</v>
      </c>
      <c r="K902" t="s">
        <v>3470</v>
      </c>
      <c r="L902">
        <v>46614</v>
      </c>
      <c r="M902" t="s">
        <v>1429</v>
      </c>
      <c r="N902" t="s">
        <v>13</v>
      </c>
      <c r="O902" t="s">
        <v>32</v>
      </c>
      <c r="P902" t="s">
        <v>1430</v>
      </c>
      <c r="Q902" s="4">
        <v>35000</v>
      </c>
      <c r="R902">
        <v>1</v>
      </c>
      <c r="S902" s="4">
        <f>Table3[[#This Row],[Harga]]*Table3[[#This Row],[Quantity]]</f>
        <v>35000</v>
      </c>
      <c r="T902">
        <v>0</v>
      </c>
      <c r="U902" s="4">
        <f>Table3[[#This Row],[Discount]]*Table3[[#This Row],[Revenue]]</f>
        <v>0</v>
      </c>
      <c r="V902" s="4">
        <f>Table3[[#This Row],[Revenue]]-Table3[[#This Row],[Total Discount]]</f>
        <v>35000</v>
      </c>
      <c r="W902" s="6"/>
      <c r="X902" s="5"/>
    </row>
    <row r="903" spans="1:24" x14ac:dyDescent="0.35">
      <c r="A903">
        <v>902</v>
      </c>
      <c r="B903" t="s">
        <v>8433</v>
      </c>
      <c r="C903" s="8">
        <v>41803</v>
      </c>
      <c r="D903" s="6">
        <v>2014</v>
      </c>
      <c r="E903" s="8" t="s">
        <v>3497</v>
      </c>
      <c r="F903" s="7">
        <v>13</v>
      </c>
      <c r="G903" t="s">
        <v>3452</v>
      </c>
      <c r="H903" t="s">
        <v>3462</v>
      </c>
      <c r="I903" t="s">
        <v>3693</v>
      </c>
      <c r="J903" t="s">
        <v>3466</v>
      </c>
      <c r="K903" t="s">
        <v>3509</v>
      </c>
      <c r="L903">
        <v>90032</v>
      </c>
      <c r="M903" t="s">
        <v>1431</v>
      </c>
      <c r="N903" t="s">
        <v>13</v>
      </c>
      <c r="O903" t="s">
        <v>37</v>
      </c>
      <c r="P903" t="s">
        <v>882</v>
      </c>
      <c r="Q903" s="4">
        <v>15000</v>
      </c>
      <c r="R903">
        <v>3</v>
      </c>
      <c r="S903" s="4">
        <f>Table3[[#This Row],[Harga]]*Table3[[#This Row],[Quantity]]</f>
        <v>45000</v>
      </c>
      <c r="T903">
        <v>0</v>
      </c>
      <c r="U903" s="4">
        <f>Table3[[#This Row],[Discount]]*Table3[[#This Row],[Revenue]]</f>
        <v>0</v>
      </c>
      <c r="V903" s="4">
        <f>Table3[[#This Row],[Revenue]]-Table3[[#This Row],[Total Discount]]</f>
        <v>45000</v>
      </c>
      <c r="W903" s="6"/>
      <c r="X903" s="5"/>
    </row>
    <row r="904" spans="1:24" x14ac:dyDescent="0.35">
      <c r="A904">
        <v>903</v>
      </c>
      <c r="B904" t="s">
        <v>8432</v>
      </c>
      <c r="C904" s="8">
        <v>42867</v>
      </c>
      <c r="D904" s="6">
        <v>2017</v>
      </c>
      <c r="E904" s="8" t="s">
        <v>3453</v>
      </c>
      <c r="F904" s="7">
        <v>12</v>
      </c>
      <c r="G904" t="s">
        <v>3538</v>
      </c>
      <c r="H904" t="s">
        <v>3501</v>
      </c>
      <c r="I904" t="s">
        <v>6143</v>
      </c>
      <c r="J904" t="s">
        <v>3466</v>
      </c>
      <c r="K904" t="s">
        <v>3600</v>
      </c>
      <c r="L904">
        <v>77041</v>
      </c>
      <c r="M904" t="s">
        <v>1038</v>
      </c>
      <c r="N904" t="s">
        <v>13</v>
      </c>
      <c r="O904" t="s">
        <v>32</v>
      </c>
      <c r="P904" t="s">
        <v>1039</v>
      </c>
      <c r="Q904" s="4">
        <v>103000</v>
      </c>
      <c r="R904">
        <v>5</v>
      </c>
      <c r="S904" s="4">
        <f>Table3[[#This Row],[Harga]]*Table3[[#This Row],[Quantity]]</f>
        <v>515000</v>
      </c>
      <c r="T904">
        <v>0.2</v>
      </c>
      <c r="U904" s="4">
        <f>Table3[[#This Row],[Discount]]*Table3[[#This Row],[Revenue]]</f>
        <v>103000</v>
      </c>
      <c r="V904" s="4">
        <f>Table3[[#This Row],[Revenue]]-Table3[[#This Row],[Total Discount]]</f>
        <v>412000</v>
      </c>
      <c r="W904" s="6"/>
      <c r="X904" s="5"/>
    </row>
    <row r="905" spans="1:24" x14ac:dyDescent="0.35">
      <c r="A905">
        <v>904</v>
      </c>
      <c r="B905" t="s">
        <v>8431</v>
      </c>
      <c r="C905" s="8">
        <v>42250</v>
      </c>
      <c r="D905" s="6">
        <v>2015</v>
      </c>
      <c r="E905" s="8" t="s">
        <v>3472</v>
      </c>
      <c r="F905" s="7">
        <v>3</v>
      </c>
      <c r="G905" t="s">
        <v>3452</v>
      </c>
      <c r="H905" t="s">
        <v>3451</v>
      </c>
      <c r="I905" t="s">
        <v>3960</v>
      </c>
      <c r="J905" t="s">
        <v>3466</v>
      </c>
      <c r="K905" t="s">
        <v>3477</v>
      </c>
      <c r="L905">
        <v>6010</v>
      </c>
      <c r="M905" t="s">
        <v>28</v>
      </c>
      <c r="N905" t="s">
        <v>13</v>
      </c>
      <c r="O905" t="s">
        <v>29</v>
      </c>
      <c r="P905" t="s">
        <v>30</v>
      </c>
      <c r="Q905" s="4">
        <v>69000</v>
      </c>
      <c r="R905">
        <v>2</v>
      </c>
      <c r="S905" s="4">
        <f>Table3[[#This Row],[Harga]]*Table3[[#This Row],[Quantity]]</f>
        <v>138000</v>
      </c>
      <c r="T905">
        <v>0</v>
      </c>
      <c r="U905" s="4">
        <f>Table3[[#This Row],[Discount]]*Table3[[#This Row],[Revenue]]</f>
        <v>0</v>
      </c>
      <c r="V905" s="4">
        <f>Table3[[#This Row],[Revenue]]-Table3[[#This Row],[Total Discount]]</f>
        <v>138000</v>
      </c>
      <c r="W905" s="6"/>
      <c r="X905" s="5"/>
    </row>
    <row r="906" spans="1:24" x14ac:dyDescent="0.35">
      <c r="A906">
        <v>905</v>
      </c>
      <c r="B906" t="s">
        <v>8430</v>
      </c>
      <c r="C906" s="8">
        <v>42820</v>
      </c>
      <c r="D906" s="6">
        <v>2017</v>
      </c>
      <c r="E906" s="8" t="s">
        <v>3511</v>
      </c>
      <c r="F906" s="7">
        <v>26</v>
      </c>
      <c r="G906" t="s">
        <v>3452</v>
      </c>
      <c r="H906" t="s">
        <v>3451</v>
      </c>
      <c r="I906" t="s">
        <v>4920</v>
      </c>
      <c r="J906" t="s">
        <v>3449</v>
      </c>
      <c r="K906" t="s">
        <v>3465</v>
      </c>
      <c r="L906">
        <v>10009</v>
      </c>
      <c r="M906" t="s">
        <v>1432</v>
      </c>
      <c r="N906" t="s">
        <v>9</v>
      </c>
      <c r="O906" t="s">
        <v>10</v>
      </c>
      <c r="P906" t="s">
        <v>1433</v>
      </c>
      <c r="Q906" s="4">
        <v>258000</v>
      </c>
      <c r="R906">
        <v>2</v>
      </c>
      <c r="S906" s="4">
        <f>Table3[[#This Row],[Harga]]*Table3[[#This Row],[Quantity]]</f>
        <v>516000</v>
      </c>
      <c r="T906">
        <v>0.2</v>
      </c>
      <c r="U906" s="4">
        <f>Table3[[#This Row],[Discount]]*Table3[[#This Row],[Revenue]]</f>
        <v>103200</v>
      </c>
      <c r="V906" s="4">
        <f>Table3[[#This Row],[Revenue]]-Table3[[#This Row],[Total Discount]]</f>
        <v>412800</v>
      </c>
      <c r="W906" s="6"/>
      <c r="X906" s="5"/>
    </row>
    <row r="907" spans="1:24" x14ac:dyDescent="0.35">
      <c r="A907">
        <v>906</v>
      </c>
      <c r="B907" t="s">
        <v>8429</v>
      </c>
      <c r="C907" s="8">
        <v>41955</v>
      </c>
      <c r="D907" s="6">
        <v>2014</v>
      </c>
      <c r="E907" s="8" t="s">
        <v>3468</v>
      </c>
      <c r="F907" s="7">
        <v>12</v>
      </c>
      <c r="G907" t="s">
        <v>3485</v>
      </c>
      <c r="H907" t="s">
        <v>3554</v>
      </c>
      <c r="I907" t="s">
        <v>3612</v>
      </c>
      <c r="J907" t="s">
        <v>3449</v>
      </c>
      <c r="K907" t="s">
        <v>3666</v>
      </c>
      <c r="L907">
        <v>78207</v>
      </c>
      <c r="M907" t="s">
        <v>199</v>
      </c>
      <c r="N907" t="s">
        <v>13</v>
      </c>
      <c r="O907" t="s">
        <v>32</v>
      </c>
      <c r="P907" t="s">
        <v>200</v>
      </c>
      <c r="Q907" s="4">
        <v>38000</v>
      </c>
      <c r="R907">
        <v>4</v>
      </c>
      <c r="S907" s="4">
        <f>Table3[[#This Row],[Harga]]*Table3[[#This Row],[Quantity]]</f>
        <v>152000</v>
      </c>
      <c r="T907">
        <v>0.2</v>
      </c>
      <c r="U907" s="4">
        <f>Table3[[#This Row],[Discount]]*Table3[[#This Row],[Revenue]]</f>
        <v>30400</v>
      </c>
      <c r="V907" s="4">
        <f>Table3[[#This Row],[Revenue]]-Table3[[#This Row],[Total Discount]]</f>
        <v>121600</v>
      </c>
      <c r="W907" s="6"/>
      <c r="X907" s="5"/>
    </row>
    <row r="908" spans="1:24" x14ac:dyDescent="0.35">
      <c r="A908">
        <v>907</v>
      </c>
      <c r="B908" t="s">
        <v>8428</v>
      </c>
      <c r="C908" s="8">
        <v>42656</v>
      </c>
      <c r="D908" s="6">
        <v>2016</v>
      </c>
      <c r="E908" s="8" t="s">
        <v>3517</v>
      </c>
      <c r="F908" s="7">
        <v>13</v>
      </c>
      <c r="G908" t="s">
        <v>3485</v>
      </c>
      <c r="H908" t="s">
        <v>3462</v>
      </c>
      <c r="I908" t="s">
        <v>3937</v>
      </c>
      <c r="J908" t="s">
        <v>3466</v>
      </c>
      <c r="K908" t="s">
        <v>3909</v>
      </c>
      <c r="L908">
        <v>80013</v>
      </c>
      <c r="M908" t="s">
        <v>1434</v>
      </c>
      <c r="N908" t="s">
        <v>9</v>
      </c>
      <c r="O908" t="s">
        <v>17</v>
      </c>
      <c r="P908" t="s">
        <v>1435</v>
      </c>
      <c r="Q908" s="4">
        <v>728000</v>
      </c>
      <c r="R908">
        <v>5</v>
      </c>
      <c r="S908" s="4">
        <f>Table3[[#This Row],[Harga]]*Table3[[#This Row],[Quantity]]</f>
        <v>3640000</v>
      </c>
      <c r="T908">
        <v>0.5</v>
      </c>
      <c r="U908" s="4">
        <f>Table3[[#This Row],[Discount]]*Table3[[#This Row],[Revenue]]</f>
        <v>1820000</v>
      </c>
      <c r="V908" s="4">
        <f>Table3[[#This Row],[Revenue]]-Table3[[#This Row],[Total Discount]]</f>
        <v>1820000</v>
      </c>
      <c r="W908" s="6"/>
      <c r="X908" s="5"/>
    </row>
    <row r="909" spans="1:24" x14ac:dyDescent="0.35">
      <c r="A909">
        <v>908</v>
      </c>
      <c r="B909" t="s">
        <v>8427</v>
      </c>
      <c r="C909" s="8">
        <v>43051</v>
      </c>
      <c r="D909" s="6">
        <v>2017</v>
      </c>
      <c r="E909" s="8" t="s">
        <v>3468</v>
      </c>
      <c r="F909" s="7">
        <v>12</v>
      </c>
      <c r="G909" t="s">
        <v>3485</v>
      </c>
      <c r="H909" t="s">
        <v>3451</v>
      </c>
      <c r="I909" t="s">
        <v>6092</v>
      </c>
      <c r="J909" t="s">
        <v>3466</v>
      </c>
      <c r="K909" t="s">
        <v>3571</v>
      </c>
      <c r="L909">
        <v>43055</v>
      </c>
      <c r="M909" t="s">
        <v>1436</v>
      </c>
      <c r="N909" t="s">
        <v>51</v>
      </c>
      <c r="O909" t="s">
        <v>52</v>
      </c>
      <c r="P909" t="s">
        <v>1437</v>
      </c>
      <c r="Q909" s="4">
        <v>371000</v>
      </c>
      <c r="R909">
        <v>3</v>
      </c>
      <c r="S909" s="4">
        <f>Table3[[#This Row],[Harga]]*Table3[[#This Row],[Quantity]]</f>
        <v>1113000</v>
      </c>
      <c r="T909">
        <v>0.4</v>
      </c>
      <c r="U909" s="4">
        <f>Table3[[#This Row],[Discount]]*Table3[[#This Row],[Revenue]]</f>
        <v>445200</v>
      </c>
      <c r="V909" s="4">
        <f>Table3[[#This Row],[Revenue]]-Table3[[#This Row],[Total Discount]]</f>
        <v>667800</v>
      </c>
      <c r="W909" s="6"/>
      <c r="X909" s="5"/>
    </row>
    <row r="910" spans="1:24" x14ac:dyDescent="0.35">
      <c r="A910">
        <v>909</v>
      </c>
      <c r="B910" t="s">
        <v>8426</v>
      </c>
      <c r="C910" s="8">
        <v>42840</v>
      </c>
      <c r="D910" s="6">
        <v>2017</v>
      </c>
      <c r="E910" s="8" t="s">
        <v>3529</v>
      </c>
      <c r="F910" s="7">
        <v>15</v>
      </c>
      <c r="G910" t="s">
        <v>3452</v>
      </c>
      <c r="H910" t="s">
        <v>3451</v>
      </c>
      <c r="I910" t="s">
        <v>4646</v>
      </c>
      <c r="J910" t="s">
        <v>3466</v>
      </c>
      <c r="K910" t="s">
        <v>3542</v>
      </c>
      <c r="L910">
        <v>89015</v>
      </c>
      <c r="M910" t="s">
        <v>1438</v>
      </c>
      <c r="N910" t="s">
        <v>9</v>
      </c>
      <c r="O910" t="s">
        <v>20</v>
      </c>
      <c r="P910" t="s">
        <v>1439</v>
      </c>
      <c r="Q910" s="4">
        <v>197000</v>
      </c>
      <c r="R910">
        <v>5</v>
      </c>
      <c r="S910" s="4">
        <f>Table3[[#This Row],[Harga]]*Table3[[#This Row],[Quantity]]</f>
        <v>985000</v>
      </c>
      <c r="T910">
        <v>0</v>
      </c>
      <c r="U910" s="4">
        <f>Table3[[#This Row],[Discount]]*Table3[[#This Row],[Revenue]]</f>
        <v>0</v>
      </c>
      <c r="V910" s="4">
        <f>Table3[[#This Row],[Revenue]]-Table3[[#This Row],[Total Discount]]</f>
        <v>985000</v>
      </c>
      <c r="W910" s="6"/>
      <c r="X910" s="5"/>
    </row>
    <row r="911" spans="1:24" x14ac:dyDescent="0.35">
      <c r="A911">
        <v>910</v>
      </c>
      <c r="B911" t="s">
        <v>8425</v>
      </c>
      <c r="C911" s="8">
        <v>42180</v>
      </c>
      <c r="D911" s="6">
        <v>2015</v>
      </c>
      <c r="E911" s="8" t="s">
        <v>3497</v>
      </c>
      <c r="F911" s="7">
        <v>25</v>
      </c>
      <c r="G911" t="s">
        <v>3457</v>
      </c>
      <c r="H911" t="s">
        <v>3451</v>
      </c>
      <c r="I911" t="s">
        <v>8390</v>
      </c>
      <c r="J911" t="s">
        <v>3488</v>
      </c>
      <c r="K911" t="s">
        <v>3460</v>
      </c>
      <c r="L911">
        <v>19143</v>
      </c>
      <c r="M911" t="s">
        <v>1440</v>
      </c>
      <c r="N911" t="s">
        <v>13</v>
      </c>
      <c r="O911" t="s">
        <v>23</v>
      </c>
      <c r="P911" t="s">
        <v>1441</v>
      </c>
      <c r="Q911" s="4">
        <v>32000</v>
      </c>
      <c r="R911">
        <v>6</v>
      </c>
      <c r="S911" s="4">
        <f>Table3[[#This Row],[Harga]]*Table3[[#This Row],[Quantity]]</f>
        <v>192000</v>
      </c>
      <c r="T911">
        <v>0.2</v>
      </c>
      <c r="U911" s="4">
        <f>Table3[[#This Row],[Discount]]*Table3[[#This Row],[Revenue]]</f>
        <v>38400</v>
      </c>
      <c r="V911" s="4">
        <f>Table3[[#This Row],[Revenue]]-Table3[[#This Row],[Total Discount]]</f>
        <v>153600</v>
      </c>
      <c r="W911" s="6"/>
      <c r="X911" s="5"/>
    </row>
    <row r="912" spans="1:24" x14ac:dyDescent="0.35">
      <c r="A912">
        <v>911</v>
      </c>
      <c r="B912" t="s">
        <v>8424</v>
      </c>
      <c r="C912" s="8">
        <v>42608</v>
      </c>
      <c r="D912" s="6">
        <v>2016</v>
      </c>
      <c r="E912" s="8" t="s">
        <v>3481</v>
      </c>
      <c r="F912" s="7">
        <v>26</v>
      </c>
      <c r="G912" t="s">
        <v>3485</v>
      </c>
      <c r="H912" t="s">
        <v>3462</v>
      </c>
      <c r="I912" t="s">
        <v>5745</v>
      </c>
      <c r="J912" t="s">
        <v>3449</v>
      </c>
      <c r="K912" t="s">
        <v>3571</v>
      </c>
      <c r="L912">
        <v>98103</v>
      </c>
      <c r="M912" t="s">
        <v>1413</v>
      </c>
      <c r="N912" t="s">
        <v>13</v>
      </c>
      <c r="O912" t="s">
        <v>23</v>
      </c>
      <c r="P912" t="s">
        <v>1414</v>
      </c>
      <c r="Q912" s="4">
        <v>39000</v>
      </c>
      <c r="R912">
        <v>1</v>
      </c>
      <c r="S912" s="4">
        <f>Table3[[#This Row],[Harga]]*Table3[[#This Row],[Quantity]]</f>
        <v>39000</v>
      </c>
      <c r="T912">
        <v>0</v>
      </c>
      <c r="U912" s="4">
        <f>Table3[[#This Row],[Discount]]*Table3[[#This Row],[Revenue]]</f>
        <v>0</v>
      </c>
      <c r="V912" s="4">
        <f>Table3[[#This Row],[Revenue]]-Table3[[#This Row],[Total Discount]]</f>
        <v>39000</v>
      </c>
      <c r="W912" s="6"/>
      <c r="X912" s="5"/>
    </row>
    <row r="913" spans="1:24" x14ac:dyDescent="0.35">
      <c r="A913">
        <v>912</v>
      </c>
      <c r="B913" t="s">
        <v>8423</v>
      </c>
      <c r="C913" s="8">
        <v>41841</v>
      </c>
      <c r="D913" s="6">
        <v>2014</v>
      </c>
      <c r="E913" s="8" t="s">
        <v>3507</v>
      </c>
      <c r="F913" s="7">
        <v>21</v>
      </c>
      <c r="G913" t="s">
        <v>3457</v>
      </c>
      <c r="H913" t="s">
        <v>3451</v>
      </c>
      <c r="I913" t="s">
        <v>5724</v>
      </c>
      <c r="J913" t="s">
        <v>3466</v>
      </c>
      <c r="K913" t="s">
        <v>3505</v>
      </c>
      <c r="L913">
        <v>94122</v>
      </c>
      <c r="M913" t="s">
        <v>1442</v>
      </c>
      <c r="N913" t="s">
        <v>13</v>
      </c>
      <c r="O913" t="s">
        <v>37</v>
      </c>
      <c r="P913" t="s">
        <v>1443</v>
      </c>
      <c r="Q913" s="4">
        <v>100000</v>
      </c>
      <c r="R913">
        <v>5</v>
      </c>
      <c r="S913" s="4">
        <f>Table3[[#This Row],[Harga]]*Table3[[#This Row],[Quantity]]</f>
        <v>500000</v>
      </c>
      <c r="T913">
        <v>0</v>
      </c>
      <c r="U913" s="4">
        <f>Table3[[#This Row],[Discount]]*Table3[[#This Row],[Revenue]]</f>
        <v>0</v>
      </c>
      <c r="V913" s="4">
        <f>Table3[[#This Row],[Revenue]]-Table3[[#This Row],[Total Discount]]</f>
        <v>500000</v>
      </c>
      <c r="W913" s="6"/>
      <c r="X913" s="5"/>
    </row>
    <row r="914" spans="1:24" x14ac:dyDescent="0.35">
      <c r="A914">
        <v>913</v>
      </c>
      <c r="B914" t="s">
        <v>8422</v>
      </c>
      <c r="C914" s="8">
        <v>43060</v>
      </c>
      <c r="D914" s="6">
        <v>2017</v>
      </c>
      <c r="E914" s="8" t="s">
        <v>3468</v>
      </c>
      <c r="F914" s="7">
        <v>21</v>
      </c>
      <c r="G914" t="s">
        <v>3457</v>
      </c>
      <c r="H914" t="s">
        <v>3451</v>
      </c>
      <c r="I914" t="s">
        <v>5817</v>
      </c>
      <c r="J914" t="s">
        <v>3449</v>
      </c>
      <c r="K914" t="s">
        <v>3455</v>
      </c>
      <c r="L914">
        <v>99207</v>
      </c>
      <c r="M914" t="s">
        <v>1444</v>
      </c>
      <c r="N914" t="s">
        <v>9</v>
      </c>
      <c r="O914" t="s">
        <v>17</v>
      </c>
      <c r="P914" t="s">
        <v>1445</v>
      </c>
      <c r="Q914" s="4">
        <v>71000</v>
      </c>
      <c r="R914">
        <v>1</v>
      </c>
      <c r="S914" s="4">
        <f>Table3[[#This Row],[Harga]]*Table3[[#This Row],[Quantity]]</f>
        <v>71000</v>
      </c>
      <c r="T914">
        <v>0</v>
      </c>
      <c r="U914" s="4">
        <f>Table3[[#This Row],[Discount]]*Table3[[#This Row],[Revenue]]</f>
        <v>0</v>
      </c>
      <c r="V914" s="4">
        <f>Table3[[#This Row],[Revenue]]-Table3[[#This Row],[Total Discount]]</f>
        <v>71000</v>
      </c>
      <c r="W914" s="6"/>
      <c r="X914" s="5"/>
    </row>
    <row r="915" spans="1:24" x14ac:dyDescent="0.35">
      <c r="A915">
        <v>914</v>
      </c>
      <c r="B915" t="s">
        <v>8421</v>
      </c>
      <c r="C915" s="8">
        <v>41794</v>
      </c>
      <c r="D915" s="6">
        <v>2014</v>
      </c>
      <c r="E915" s="8" t="s">
        <v>3497</v>
      </c>
      <c r="F915" s="7">
        <v>4</v>
      </c>
      <c r="G915" t="s">
        <v>3485</v>
      </c>
      <c r="H915" t="s">
        <v>3462</v>
      </c>
      <c r="I915" t="s">
        <v>3495</v>
      </c>
      <c r="J915" t="s">
        <v>3488</v>
      </c>
      <c r="K915" t="s">
        <v>3465</v>
      </c>
      <c r="L915">
        <v>43229</v>
      </c>
      <c r="M915" t="s">
        <v>1169</v>
      </c>
      <c r="N915" t="s">
        <v>13</v>
      </c>
      <c r="O915" t="s">
        <v>23</v>
      </c>
      <c r="P915" t="s">
        <v>49</v>
      </c>
      <c r="Q915" s="4">
        <v>71000</v>
      </c>
      <c r="R915">
        <v>2</v>
      </c>
      <c r="S915" s="4">
        <f>Table3[[#This Row],[Harga]]*Table3[[#This Row],[Quantity]]</f>
        <v>142000</v>
      </c>
      <c r="T915">
        <v>0.2</v>
      </c>
      <c r="U915" s="4">
        <f>Table3[[#This Row],[Discount]]*Table3[[#This Row],[Revenue]]</f>
        <v>28400</v>
      </c>
      <c r="V915" s="4">
        <f>Table3[[#This Row],[Revenue]]-Table3[[#This Row],[Total Discount]]</f>
        <v>113600</v>
      </c>
      <c r="W915" s="6"/>
      <c r="X915" s="5"/>
    </row>
    <row r="916" spans="1:24" x14ac:dyDescent="0.35">
      <c r="A916">
        <v>915</v>
      </c>
      <c r="B916" t="s">
        <v>8420</v>
      </c>
      <c r="C916" s="8">
        <v>42439</v>
      </c>
      <c r="D916" s="6">
        <v>2016</v>
      </c>
      <c r="E916" s="8" t="s">
        <v>3511</v>
      </c>
      <c r="F916" s="7">
        <v>10</v>
      </c>
      <c r="G916" t="s">
        <v>3457</v>
      </c>
      <c r="H916" t="s">
        <v>3451</v>
      </c>
      <c r="I916" t="s">
        <v>3678</v>
      </c>
      <c r="J916" t="s">
        <v>3449</v>
      </c>
      <c r="K916" t="s">
        <v>3465</v>
      </c>
      <c r="L916">
        <v>11561</v>
      </c>
      <c r="M916" t="s">
        <v>1446</v>
      </c>
      <c r="N916" t="s">
        <v>9</v>
      </c>
      <c r="O916" t="s">
        <v>10</v>
      </c>
      <c r="P916" t="s">
        <v>1447</v>
      </c>
      <c r="Q916" s="4">
        <v>177000</v>
      </c>
      <c r="R916">
        <v>1</v>
      </c>
      <c r="S916" s="4">
        <f>Table3[[#This Row],[Harga]]*Table3[[#This Row],[Quantity]]</f>
        <v>177000</v>
      </c>
      <c r="T916">
        <v>0.2</v>
      </c>
      <c r="U916" s="4">
        <f>Table3[[#This Row],[Discount]]*Table3[[#This Row],[Revenue]]</f>
        <v>35400</v>
      </c>
      <c r="V916" s="4">
        <f>Table3[[#This Row],[Revenue]]-Table3[[#This Row],[Total Discount]]</f>
        <v>141600</v>
      </c>
      <c r="W916" s="6"/>
      <c r="X916" s="5"/>
    </row>
    <row r="917" spans="1:24" x14ac:dyDescent="0.35">
      <c r="A917">
        <v>916</v>
      </c>
      <c r="B917" t="s">
        <v>8419</v>
      </c>
      <c r="C917" s="8">
        <v>42819</v>
      </c>
      <c r="D917" s="6">
        <v>2017</v>
      </c>
      <c r="E917" s="8" t="s">
        <v>3511</v>
      </c>
      <c r="F917" s="7">
        <v>25</v>
      </c>
      <c r="G917" t="s">
        <v>3538</v>
      </c>
      <c r="H917" t="s">
        <v>3532</v>
      </c>
      <c r="I917" t="s">
        <v>4015</v>
      </c>
      <c r="J917" t="s">
        <v>3449</v>
      </c>
      <c r="K917" t="s">
        <v>3474</v>
      </c>
      <c r="L917">
        <v>78207</v>
      </c>
      <c r="M917" t="s">
        <v>485</v>
      </c>
      <c r="N917" t="s">
        <v>51</v>
      </c>
      <c r="O917" t="s">
        <v>52</v>
      </c>
      <c r="P917" t="s">
        <v>486</v>
      </c>
      <c r="Q917" s="4">
        <v>980000</v>
      </c>
      <c r="R917">
        <v>3</v>
      </c>
      <c r="S917" s="4">
        <f>Table3[[#This Row],[Harga]]*Table3[[#This Row],[Quantity]]</f>
        <v>2940000</v>
      </c>
      <c r="T917">
        <v>0.2</v>
      </c>
      <c r="U917" s="4">
        <f>Table3[[#This Row],[Discount]]*Table3[[#This Row],[Revenue]]</f>
        <v>588000</v>
      </c>
      <c r="V917" s="4">
        <f>Table3[[#This Row],[Revenue]]-Table3[[#This Row],[Total Discount]]</f>
        <v>2352000</v>
      </c>
      <c r="W917" s="6"/>
      <c r="X917" s="5"/>
    </row>
    <row r="918" spans="1:24" x14ac:dyDescent="0.35">
      <c r="A918">
        <v>917</v>
      </c>
      <c r="B918" t="s">
        <v>8418</v>
      </c>
      <c r="C918" s="8">
        <v>43098</v>
      </c>
      <c r="D918" s="6">
        <v>2017</v>
      </c>
      <c r="E918" s="8" t="s">
        <v>3490</v>
      </c>
      <c r="F918" s="7">
        <v>29</v>
      </c>
      <c r="G918" t="s">
        <v>3457</v>
      </c>
      <c r="H918" t="s">
        <v>3451</v>
      </c>
      <c r="I918" t="s">
        <v>4612</v>
      </c>
      <c r="J918" t="s">
        <v>3449</v>
      </c>
      <c r="K918" t="s">
        <v>3641</v>
      </c>
      <c r="L918">
        <v>90049</v>
      </c>
      <c r="M918" t="s">
        <v>1106</v>
      </c>
      <c r="N918" t="s">
        <v>9</v>
      </c>
      <c r="O918" t="s">
        <v>42</v>
      </c>
      <c r="P918" t="s">
        <v>1107</v>
      </c>
      <c r="Q918" s="4">
        <v>259000</v>
      </c>
      <c r="R918">
        <v>4</v>
      </c>
      <c r="S918" s="4">
        <f>Table3[[#This Row],[Harga]]*Table3[[#This Row],[Quantity]]</f>
        <v>1036000</v>
      </c>
      <c r="T918">
        <v>0.2</v>
      </c>
      <c r="U918" s="4">
        <f>Table3[[#This Row],[Discount]]*Table3[[#This Row],[Revenue]]</f>
        <v>207200</v>
      </c>
      <c r="V918" s="4">
        <f>Table3[[#This Row],[Revenue]]-Table3[[#This Row],[Total Discount]]</f>
        <v>828800</v>
      </c>
      <c r="W918" s="6"/>
      <c r="X918" s="5"/>
    </row>
    <row r="919" spans="1:24" x14ac:dyDescent="0.35">
      <c r="A919">
        <v>918</v>
      </c>
      <c r="B919" t="s">
        <v>8417</v>
      </c>
      <c r="C919" s="8">
        <v>42822</v>
      </c>
      <c r="D919" s="6">
        <v>2017</v>
      </c>
      <c r="E919" s="8" t="s">
        <v>3511</v>
      </c>
      <c r="F919" s="7">
        <v>28</v>
      </c>
      <c r="G919" t="s">
        <v>3457</v>
      </c>
      <c r="H919" t="s">
        <v>3462</v>
      </c>
      <c r="I919" t="s">
        <v>4557</v>
      </c>
      <c r="J919" t="s">
        <v>3466</v>
      </c>
      <c r="K919" t="s">
        <v>3561</v>
      </c>
      <c r="L919">
        <v>32216</v>
      </c>
      <c r="M919" t="s">
        <v>1148</v>
      </c>
      <c r="N919" t="s">
        <v>13</v>
      </c>
      <c r="O919" t="s">
        <v>26</v>
      </c>
      <c r="P919" t="s">
        <v>1149</v>
      </c>
      <c r="Q919" s="4">
        <v>153000</v>
      </c>
      <c r="R919">
        <v>9</v>
      </c>
      <c r="S919" s="4">
        <f>Table3[[#This Row],[Harga]]*Table3[[#This Row],[Quantity]]</f>
        <v>1377000</v>
      </c>
      <c r="T919">
        <v>0.7</v>
      </c>
      <c r="U919" s="4">
        <f>Table3[[#This Row],[Discount]]*Table3[[#This Row],[Revenue]]</f>
        <v>963899.99999999988</v>
      </c>
      <c r="V919" s="4">
        <f>Table3[[#This Row],[Revenue]]-Table3[[#This Row],[Total Discount]]</f>
        <v>413100.00000000012</v>
      </c>
      <c r="W919" s="6"/>
      <c r="X919" s="5"/>
    </row>
    <row r="920" spans="1:24" x14ac:dyDescent="0.35">
      <c r="A920">
        <v>919</v>
      </c>
      <c r="B920" t="s">
        <v>8416</v>
      </c>
      <c r="C920" s="8">
        <v>42068</v>
      </c>
      <c r="D920" s="6">
        <v>2015</v>
      </c>
      <c r="E920" s="8" t="s">
        <v>3511</v>
      </c>
      <c r="F920" s="7">
        <v>5</v>
      </c>
      <c r="G920" t="s">
        <v>3457</v>
      </c>
      <c r="H920" t="s">
        <v>3462</v>
      </c>
      <c r="I920" t="s">
        <v>3689</v>
      </c>
      <c r="J920" t="s">
        <v>3449</v>
      </c>
      <c r="K920" t="s">
        <v>3666</v>
      </c>
      <c r="L920">
        <v>10011</v>
      </c>
      <c r="M920" t="s">
        <v>1448</v>
      </c>
      <c r="N920" t="s">
        <v>13</v>
      </c>
      <c r="O920" t="s">
        <v>55</v>
      </c>
      <c r="P920" t="s">
        <v>176</v>
      </c>
      <c r="Q920" s="4">
        <v>30000</v>
      </c>
      <c r="R920">
        <v>3</v>
      </c>
      <c r="S920" s="4">
        <f>Table3[[#This Row],[Harga]]*Table3[[#This Row],[Quantity]]</f>
        <v>90000</v>
      </c>
      <c r="T920">
        <v>0</v>
      </c>
      <c r="U920" s="4">
        <f>Table3[[#This Row],[Discount]]*Table3[[#This Row],[Revenue]]</f>
        <v>0</v>
      </c>
      <c r="V920" s="4">
        <f>Table3[[#This Row],[Revenue]]-Table3[[#This Row],[Total Discount]]</f>
        <v>90000</v>
      </c>
      <c r="W920" s="6"/>
      <c r="X920" s="5"/>
    </row>
    <row r="921" spans="1:24" x14ac:dyDescent="0.35">
      <c r="A921">
        <v>920</v>
      </c>
      <c r="B921" t="s">
        <v>8415</v>
      </c>
      <c r="C921" s="8">
        <v>42687</v>
      </c>
      <c r="D921" s="6">
        <v>2016</v>
      </c>
      <c r="E921" s="8" t="s">
        <v>3468</v>
      </c>
      <c r="F921" s="7">
        <v>13</v>
      </c>
      <c r="G921" t="s">
        <v>3457</v>
      </c>
      <c r="H921" t="s">
        <v>3501</v>
      </c>
      <c r="I921" t="s">
        <v>4035</v>
      </c>
      <c r="J921" t="s">
        <v>3488</v>
      </c>
      <c r="K921" t="s">
        <v>3655</v>
      </c>
      <c r="L921">
        <v>19143</v>
      </c>
      <c r="M921" t="s">
        <v>1449</v>
      </c>
      <c r="N921" t="s">
        <v>13</v>
      </c>
      <c r="O921" t="s">
        <v>23</v>
      </c>
      <c r="P921" t="s">
        <v>1450</v>
      </c>
      <c r="Q921" s="4">
        <v>218000</v>
      </c>
      <c r="R921">
        <v>7</v>
      </c>
      <c r="S921" s="4">
        <f>Table3[[#This Row],[Harga]]*Table3[[#This Row],[Quantity]]</f>
        <v>1526000</v>
      </c>
      <c r="T921">
        <v>0.2</v>
      </c>
      <c r="U921" s="4">
        <f>Table3[[#This Row],[Discount]]*Table3[[#This Row],[Revenue]]</f>
        <v>305200</v>
      </c>
      <c r="V921" s="4">
        <f>Table3[[#This Row],[Revenue]]-Table3[[#This Row],[Total Discount]]</f>
        <v>1220800</v>
      </c>
      <c r="W921" s="6"/>
      <c r="X921" s="5"/>
    </row>
    <row r="922" spans="1:24" x14ac:dyDescent="0.35">
      <c r="A922">
        <v>921</v>
      </c>
      <c r="B922" t="s">
        <v>8414</v>
      </c>
      <c r="C922" s="8">
        <v>42754</v>
      </c>
      <c r="D922" s="6">
        <v>2017</v>
      </c>
      <c r="E922" s="8" t="s">
        <v>3463</v>
      </c>
      <c r="F922" s="7">
        <v>19</v>
      </c>
      <c r="G922" t="s">
        <v>3496</v>
      </c>
      <c r="H922" t="s">
        <v>3501</v>
      </c>
      <c r="I922" t="s">
        <v>3639</v>
      </c>
      <c r="J922" t="s">
        <v>3449</v>
      </c>
      <c r="K922" t="s">
        <v>3513</v>
      </c>
      <c r="L922">
        <v>76248</v>
      </c>
      <c r="M922" t="s">
        <v>1451</v>
      </c>
      <c r="N922" t="s">
        <v>13</v>
      </c>
      <c r="O922" t="s">
        <v>14</v>
      </c>
      <c r="P922" t="s">
        <v>1452</v>
      </c>
      <c r="Q922" s="4">
        <v>6000</v>
      </c>
      <c r="R922">
        <v>2</v>
      </c>
      <c r="S922" s="4">
        <f>Table3[[#This Row],[Harga]]*Table3[[#This Row],[Quantity]]</f>
        <v>12000</v>
      </c>
      <c r="T922">
        <v>0.2</v>
      </c>
      <c r="U922" s="4">
        <f>Table3[[#This Row],[Discount]]*Table3[[#This Row],[Revenue]]</f>
        <v>2400</v>
      </c>
      <c r="V922" s="4">
        <f>Table3[[#This Row],[Revenue]]-Table3[[#This Row],[Total Discount]]</f>
        <v>9600</v>
      </c>
      <c r="W922" s="6"/>
      <c r="X922" s="5"/>
    </row>
    <row r="923" spans="1:24" x14ac:dyDescent="0.35">
      <c r="A923">
        <v>922</v>
      </c>
      <c r="B923" t="s">
        <v>8413</v>
      </c>
      <c r="C923" s="8">
        <v>42482</v>
      </c>
      <c r="D923" s="6">
        <v>2016</v>
      </c>
      <c r="E923" s="8" t="s">
        <v>3529</v>
      </c>
      <c r="F923" s="7">
        <v>22</v>
      </c>
      <c r="G923" t="s">
        <v>3538</v>
      </c>
      <c r="H923" t="s">
        <v>3451</v>
      </c>
      <c r="I923" t="s">
        <v>3790</v>
      </c>
      <c r="J923" t="s">
        <v>3449</v>
      </c>
      <c r="K923" t="s">
        <v>3595</v>
      </c>
      <c r="L923">
        <v>94122</v>
      </c>
      <c r="M923" t="s">
        <v>1453</v>
      </c>
      <c r="N923" t="s">
        <v>9</v>
      </c>
      <c r="O923" t="s">
        <v>20</v>
      </c>
      <c r="P923" t="s">
        <v>1454</v>
      </c>
      <c r="Q923" s="4">
        <v>32000</v>
      </c>
      <c r="R923">
        <v>3</v>
      </c>
      <c r="S923" s="4">
        <f>Table3[[#This Row],[Harga]]*Table3[[#This Row],[Quantity]]</f>
        <v>96000</v>
      </c>
      <c r="T923">
        <v>0</v>
      </c>
      <c r="U923" s="4">
        <f>Table3[[#This Row],[Discount]]*Table3[[#This Row],[Revenue]]</f>
        <v>0</v>
      </c>
      <c r="V923" s="4">
        <f>Table3[[#This Row],[Revenue]]-Table3[[#This Row],[Total Discount]]</f>
        <v>96000</v>
      </c>
      <c r="W923" s="6"/>
      <c r="X923" s="5"/>
    </row>
    <row r="924" spans="1:24" x14ac:dyDescent="0.35">
      <c r="A924">
        <v>923</v>
      </c>
      <c r="B924" t="s">
        <v>8412</v>
      </c>
      <c r="C924" s="8">
        <v>41772</v>
      </c>
      <c r="D924" s="6">
        <v>2014</v>
      </c>
      <c r="E924" s="8" t="s">
        <v>3453</v>
      </c>
      <c r="F924" s="7">
        <v>13</v>
      </c>
      <c r="G924" t="s">
        <v>3452</v>
      </c>
      <c r="H924" t="s">
        <v>3451</v>
      </c>
      <c r="I924" t="s">
        <v>4459</v>
      </c>
      <c r="J924" t="s">
        <v>3488</v>
      </c>
      <c r="K924" t="s">
        <v>3695</v>
      </c>
      <c r="L924">
        <v>33012</v>
      </c>
      <c r="M924" t="s">
        <v>475</v>
      </c>
      <c r="N924" t="s">
        <v>13</v>
      </c>
      <c r="O924" t="s">
        <v>73</v>
      </c>
      <c r="P924" t="s">
        <v>476</v>
      </c>
      <c r="Q924" s="4">
        <v>23000</v>
      </c>
      <c r="R924">
        <v>2</v>
      </c>
      <c r="S924" s="4">
        <f>Table3[[#This Row],[Harga]]*Table3[[#This Row],[Quantity]]</f>
        <v>46000</v>
      </c>
      <c r="T924">
        <v>0.2</v>
      </c>
      <c r="U924" s="4">
        <f>Table3[[#This Row],[Discount]]*Table3[[#This Row],[Revenue]]</f>
        <v>9200</v>
      </c>
      <c r="V924" s="4">
        <f>Table3[[#This Row],[Revenue]]-Table3[[#This Row],[Total Discount]]</f>
        <v>36800</v>
      </c>
      <c r="W924" s="6"/>
      <c r="X924" s="5"/>
    </row>
    <row r="925" spans="1:24" x14ac:dyDescent="0.35">
      <c r="A925">
        <v>924</v>
      </c>
      <c r="B925" t="s">
        <v>8411</v>
      </c>
      <c r="C925" s="8">
        <v>41933</v>
      </c>
      <c r="D925" s="6">
        <v>2014</v>
      </c>
      <c r="E925" s="8" t="s">
        <v>3517</v>
      </c>
      <c r="F925" s="7">
        <v>21</v>
      </c>
      <c r="G925" t="s">
        <v>3452</v>
      </c>
      <c r="H925" t="s">
        <v>3451</v>
      </c>
      <c r="I925" t="s">
        <v>4224</v>
      </c>
      <c r="J925" t="s">
        <v>3449</v>
      </c>
      <c r="K925" t="s">
        <v>3568</v>
      </c>
      <c r="L925">
        <v>45014</v>
      </c>
      <c r="M925" t="s">
        <v>535</v>
      </c>
      <c r="N925" t="s">
        <v>13</v>
      </c>
      <c r="O925" t="s">
        <v>29</v>
      </c>
      <c r="P925" t="s">
        <v>536</v>
      </c>
      <c r="Q925" s="4">
        <v>77000</v>
      </c>
      <c r="R925">
        <v>4</v>
      </c>
      <c r="S925" s="4">
        <f>Table3[[#This Row],[Harga]]*Table3[[#This Row],[Quantity]]</f>
        <v>308000</v>
      </c>
      <c r="T925">
        <v>0.2</v>
      </c>
      <c r="U925" s="4">
        <f>Table3[[#This Row],[Discount]]*Table3[[#This Row],[Revenue]]</f>
        <v>61600</v>
      </c>
      <c r="V925" s="4">
        <f>Table3[[#This Row],[Revenue]]-Table3[[#This Row],[Total Discount]]</f>
        <v>246400</v>
      </c>
      <c r="W925" s="6"/>
      <c r="X925" s="5"/>
    </row>
    <row r="926" spans="1:24" x14ac:dyDescent="0.35">
      <c r="A926">
        <v>925</v>
      </c>
      <c r="B926" t="s">
        <v>8410</v>
      </c>
      <c r="C926" s="8">
        <v>41712</v>
      </c>
      <c r="D926" s="6">
        <v>2014</v>
      </c>
      <c r="E926" s="8" t="s">
        <v>3511</v>
      </c>
      <c r="F926" s="7">
        <v>14</v>
      </c>
      <c r="G926" t="s">
        <v>3496</v>
      </c>
      <c r="H926" t="s">
        <v>3462</v>
      </c>
      <c r="I926" t="s">
        <v>5112</v>
      </c>
      <c r="J926" t="s">
        <v>3466</v>
      </c>
      <c r="K926" t="s">
        <v>3494</v>
      </c>
      <c r="L926">
        <v>92646</v>
      </c>
      <c r="M926" t="s">
        <v>545</v>
      </c>
      <c r="N926" t="s">
        <v>13</v>
      </c>
      <c r="O926" t="s">
        <v>23</v>
      </c>
      <c r="P926" t="s">
        <v>546</v>
      </c>
      <c r="Q926" s="4">
        <v>9000</v>
      </c>
      <c r="R926">
        <v>2</v>
      </c>
      <c r="S926" s="4">
        <f>Table3[[#This Row],[Harga]]*Table3[[#This Row],[Quantity]]</f>
        <v>18000</v>
      </c>
      <c r="T926">
        <v>0</v>
      </c>
      <c r="U926" s="4">
        <f>Table3[[#This Row],[Discount]]*Table3[[#This Row],[Revenue]]</f>
        <v>0</v>
      </c>
      <c r="V926" s="4">
        <f>Table3[[#This Row],[Revenue]]-Table3[[#This Row],[Total Discount]]</f>
        <v>18000</v>
      </c>
      <c r="W926" s="6"/>
      <c r="X926" s="5"/>
    </row>
    <row r="927" spans="1:24" x14ac:dyDescent="0.35">
      <c r="A927">
        <v>926</v>
      </c>
      <c r="B927" t="s">
        <v>8409</v>
      </c>
      <c r="C927" s="8">
        <v>43091</v>
      </c>
      <c r="D927" s="6">
        <v>2017</v>
      </c>
      <c r="E927" s="8" t="s">
        <v>3490</v>
      </c>
      <c r="F927" s="7">
        <v>22</v>
      </c>
      <c r="G927" t="s">
        <v>3485</v>
      </c>
      <c r="H927" t="s">
        <v>3462</v>
      </c>
      <c r="I927" t="s">
        <v>3878</v>
      </c>
      <c r="J927" t="s">
        <v>3449</v>
      </c>
      <c r="K927" t="s">
        <v>3595</v>
      </c>
      <c r="L927">
        <v>32127</v>
      </c>
      <c r="M927" t="s">
        <v>1448</v>
      </c>
      <c r="N927" t="s">
        <v>13</v>
      </c>
      <c r="O927" t="s">
        <v>55</v>
      </c>
      <c r="P927" t="s">
        <v>176</v>
      </c>
      <c r="Q927" s="4">
        <v>30000</v>
      </c>
      <c r="R927">
        <v>1</v>
      </c>
      <c r="S927" s="4">
        <f>Table3[[#This Row],[Harga]]*Table3[[#This Row],[Quantity]]</f>
        <v>30000</v>
      </c>
      <c r="T927">
        <v>0.2</v>
      </c>
      <c r="U927" s="4">
        <f>Table3[[#This Row],[Discount]]*Table3[[#This Row],[Revenue]]</f>
        <v>6000</v>
      </c>
      <c r="V927" s="4">
        <f>Table3[[#This Row],[Revenue]]-Table3[[#This Row],[Total Discount]]</f>
        <v>24000</v>
      </c>
      <c r="W927" s="6"/>
      <c r="X927" s="5"/>
    </row>
    <row r="928" spans="1:24" x14ac:dyDescent="0.35">
      <c r="A928">
        <v>927</v>
      </c>
      <c r="B928" t="s">
        <v>8408</v>
      </c>
      <c r="C928" s="8">
        <v>42698</v>
      </c>
      <c r="D928" s="6">
        <v>2016</v>
      </c>
      <c r="E928" s="8" t="s">
        <v>3468</v>
      </c>
      <c r="F928" s="7">
        <v>24</v>
      </c>
      <c r="G928" t="s">
        <v>3538</v>
      </c>
      <c r="H928" t="s">
        <v>3462</v>
      </c>
      <c r="I928" t="s">
        <v>5676</v>
      </c>
      <c r="J928" t="s">
        <v>3449</v>
      </c>
      <c r="K928" t="s">
        <v>3499</v>
      </c>
      <c r="L928">
        <v>97504</v>
      </c>
      <c r="M928" t="s">
        <v>1455</v>
      </c>
      <c r="N928" t="s">
        <v>13</v>
      </c>
      <c r="O928" t="s">
        <v>23</v>
      </c>
      <c r="P928" t="s">
        <v>1456</v>
      </c>
      <c r="Q928" s="4">
        <v>25000</v>
      </c>
      <c r="R928">
        <v>1</v>
      </c>
      <c r="S928" s="4">
        <f>Table3[[#This Row],[Harga]]*Table3[[#This Row],[Quantity]]</f>
        <v>25000</v>
      </c>
      <c r="T928">
        <v>0.2</v>
      </c>
      <c r="U928" s="4">
        <f>Table3[[#This Row],[Discount]]*Table3[[#This Row],[Revenue]]</f>
        <v>5000</v>
      </c>
      <c r="V928" s="4">
        <f>Table3[[#This Row],[Revenue]]-Table3[[#This Row],[Total Discount]]</f>
        <v>20000</v>
      </c>
      <c r="W928" s="6"/>
      <c r="X928" s="5"/>
    </row>
    <row r="929" spans="1:24" x14ac:dyDescent="0.35">
      <c r="A929">
        <v>928</v>
      </c>
      <c r="B929" t="s">
        <v>8407</v>
      </c>
      <c r="C929" s="8">
        <v>43071</v>
      </c>
      <c r="D929" s="6">
        <v>2017</v>
      </c>
      <c r="E929" s="8" t="s">
        <v>3490</v>
      </c>
      <c r="F929" s="7">
        <v>2</v>
      </c>
      <c r="G929" t="s">
        <v>3538</v>
      </c>
      <c r="H929" t="s">
        <v>3451</v>
      </c>
      <c r="I929" t="s">
        <v>3827</v>
      </c>
      <c r="J929" t="s">
        <v>3449</v>
      </c>
      <c r="K929" t="s">
        <v>3474</v>
      </c>
      <c r="L929">
        <v>22901</v>
      </c>
      <c r="M929" t="s">
        <v>1457</v>
      </c>
      <c r="N929" t="s">
        <v>13</v>
      </c>
      <c r="O929" t="s">
        <v>37</v>
      </c>
      <c r="P929" t="s">
        <v>1458</v>
      </c>
      <c r="Q929" s="4">
        <v>35000</v>
      </c>
      <c r="R929">
        <v>3</v>
      </c>
      <c r="S929" s="4">
        <f>Table3[[#This Row],[Harga]]*Table3[[#This Row],[Quantity]]</f>
        <v>105000</v>
      </c>
      <c r="T929">
        <v>0</v>
      </c>
      <c r="U929" s="4">
        <f>Table3[[#This Row],[Discount]]*Table3[[#This Row],[Revenue]]</f>
        <v>0</v>
      </c>
      <c r="V929" s="4">
        <f>Table3[[#This Row],[Revenue]]-Table3[[#This Row],[Total Discount]]</f>
        <v>105000</v>
      </c>
      <c r="W929" s="6"/>
      <c r="X929" s="5"/>
    </row>
    <row r="930" spans="1:24" x14ac:dyDescent="0.35">
      <c r="A930">
        <v>929</v>
      </c>
      <c r="B930" t="s">
        <v>8406</v>
      </c>
      <c r="C930" s="8">
        <v>42369</v>
      </c>
      <c r="D930" s="6">
        <v>2015</v>
      </c>
      <c r="E930" s="8" t="s">
        <v>3490</v>
      </c>
      <c r="F930" s="7">
        <v>31</v>
      </c>
      <c r="G930" t="s">
        <v>3538</v>
      </c>
      <c r="H930" t="s">
        <v>3451</v>
      </c>
      <c r="I930" t="s">
        <v>6498</v>
      </c>
      <c r="J930" t="s">
        <v>3449</v>
      </c>
      <c r="K930" t="s">
        <v>3499</v>
      </c>
      <c r="L930">
        <v>59801</v>
      </c>
      <c r="M930" t="s">
        <v>1459</v>
      </c>
      <c r="N930" t="s">
        <v>13</v>
      </c>
      <c r="O930" t="s">
        <v>26</v>
      </c>
      <c r="P930" t="s">
        <v>1460</v>
      </c>
      <c r="Q930" s="4">
        <v>488000</v>
      </c>
      <c r="R930">
        <v>2</v>
      </c>
      <c r="S930" s="4">
        <f>Table3[[#This Row],[Harga]]*Table3[[#This Row],[Quantity]]</f>
        <v>976000</v>
      </c>
      <c r="T930">
        <v>0.2</v>
      </c>
      <c r="U930" s="4">
        <f>Table3[[#This Row],[Discount]]*Table3[[#This Row],[Revenue]]</f>
        <v>195200</v>
      </c>
      <c r="V930" s="4">
        <f>Table3[[#This Row],[Revenue]]-Table3[[#This Row],[Total Discount]]</f>
        <v>780800</v>
      </c>
      <c r="W930" s="6"/>
      <c r="X930" s="5"/>
    </row>
    <row r="931" spans="1:24" x14ac:dyDescent="0.35">
      <c r="A931">
        <v>930</v>
      </c>
      <c r="B931" t="s">
        <v>8405</v>
      </c>
      <c r="C931" s="8">
        <v>43011</v>
      </c>
      <c r="D931" s="6">
        <v>2017</v>
      </c>
      <c r="E931" s="8" t="s">
        <v>3517</v>
      </c>
      <c r="F931" s="7">
        <v>3</v>
      </c>
      <c r="G931" t="s">
        <v>3452</v>
      </c>
      <c r="H931" t="s">
        <v>3462</v>
      </c>
      <c r="I931" t="s">
        <v>6362</v>
      </c>
      <c r="J931" t="s">
        <v>3449</v>
      </c>
      <c r="K931" t="s">
        <v>3513</v>
      </c>
      <c r="L931">
        <v>55407</v>
      </c>
      <c r="M931" t="s">
        <v>1461</v>
      </c>
      <c r="N931" t="s">
        <v>13</v>
      </c>
      <c r="O931" t="s">
        <v>26</v>
      </c>
      <c r="P931" t="s">
        <v>1462</v>
      </c>
      <c r="Q931" s="4">
        <v>1794000</v>
      </c>
      <c r="R931">
        <v>2</v>
      </c>
      <c r="S931" s="4">
        <f>Table3[[#This Row],[Harga]]*Table3[[#This Row],[Quantity]]</f>
        <v>3588000</v>
      </c>
      <c r="T931">
        <v>0</v>
      </c>
      <c r="U931" s="4">
        <f>Table3[[#This Row],[Discount]]*Table3[[#This Row],[Revenue]]</f>
        <v>0</v>
      </c>
      <c r="V931" s="4">
        <f>Table3[[#This Row],[Revenue]]-Table3[[#This Row],[Total Discount]]</f>
        <v>3588000</v>
      </c>
      <c r="W931" s="6"/>
      <c r="X931" s="5"/>
    </row>
    <row r="932" spans="1:24" x14ac:dyDescent="0.35">
      <c r="A932">
        <v>931</v>
      </c>
      <c r="B932" t="s">
        <v>8404</v>
      </c>
      <c r="C932" s="8">
        <v>41880</v>
      </c>
      <c r="D932" s="6">
        <v>2014</v>
      </c>
      <c r="E932" s="8" t="s">
        <v>3481</v>
      </c>
      <c r="F932" s="7">
        <v>29</v>
      </c>
      <c r="G932" t="s">
        <v>3496</v>
      </c>
      <c r="H932" t="s">
        <v>3451</v>
      </c>
      <c r="I932" t="s">
        <v>4850</v>
      </c>
      <c r="J932" t="s">
        <v>3449</v>
      </c>
      <c r="K932" t="s">
        <v>3460</v>
      </c>
      <c r="L932">
        <v>33178</v>
      </c>
      <c r="M932" t="s">
        <v>1463</v>
      </c>
      <c r="N932" t="s">
        <v>13</v>
      </c>
      <c r="O932" t="s">
        <v>55</v>
      </c>
      <c r="P932" t="s">
        <v>1464</v>
      </c>
      <c r="Q932" s="4">
        <v>30000</v>
      </c>
      <c r="R932">
        <v>2</v>
      </c>
      <c r="S932" s="4">
        <f>Table3[[#This Row],[Harga]]*Table3[[#This Row],[Quantity]]</f>
        <v>60000</v>
      </c>
      <c r="T932">
        <v>0.2</v>
      </c>
      <c r="U932" s="4">
        <f>Table3[[#This Row],[Discount]]*Table3[[#This Row],[Revenue]]</f>
        <v>12000</v>
      </c>
      <c r="V932" s="4">
        <f>Table3[[#This Row],[Revenue]]-Table3[[#This Row],[Total Discount]]</f>
        <v>48000</v>
      </c>
      <c r="W932" s="6"/>
      <c r="X932" s="5"/>
    </row>
    <row r="933" spans="1:24" x14ac:dyDescent="0.35">
      <c r="A933">
        <v>932</v>
      </c>
      <c r="B933" t="s">
        <v>8403</v>
      </c>
      <c r="C933" s="8">
        <v>42550</v>
      </c>
      <c r="D933" s="6">
        <v>2016</v>
      </c>
      <c r="E933" s="8" t="s">
        <v>3497</v>
      </c>
      <c r="F933" s="7">
        <v>29</v>
      </c>
      <c r="G933" t="s">
        <v>3452</v>
      </c>
      <c r="H933" t="s">
        <v>3451</v>
      </c>
      <c r="I933" t="s">
        <v>5056</v>
      </c>
      <c r="J933" t="s">
        <v>3449</v>
      </c>
      <c r="K933" t="s">
        <v>3682</v>
      </c>
      <c r="L933">
        <v>29501</v>
      </c>
      <c r="M933" t="s">
        <v>1038</v>
      </c>
      <c r="N933" t="s">
        <v>13</v>
      </c>
      <c r="O933" t="s">
        <v>32</v>
      </c>
      <c r="P933" t="s">
        <v>1039</v>
      </c>
      <c r="Q933" s="4">
        <v>103000</v>
      </c>
      <c r="R933">
        <v>6</v>
      </c>
      <c r="S933" s="4">
        <f>Table3[[#This Row],[Harga]]*Table3[[#This Row],[Quantity]]</f>
        <v>618000</v>
      </c>
      <c r="T933">
        <v>0</v>
      </c>
      <c r="U933" s="4">
        <f>Table3[[#This Row],[Discount]]*Table3[[#This Row],[Revenue]]</f>
        <v>0</v>
      </c>
      <c r="V933" s="4">
        <f>Table3[[#This Row],[Revenue]]-Table3[[#This Row],[Total Discount]]</f>
        <v>618000</v>
      </c>
      <c r="W933" s="6"/>
      <c r="X933" s="5"/>
    </row>
    <row r="934" spans="1:24" x14ac:dyDescent="0.35">
      <c r="A934">
        <v>933</v>
      </c>
      <c r="B934" t="s">
        <v>8402</v>
      </c>
      <c r="C934" s="8">
        <v>42602</v>
      </c>
      <c r="D934" s="6">
        <v>2016</v>
      </c>
      <c r="E934" s="8" t="s">
        <v>3481</v>
      </c>
      <c r="F934" s="7">
        <v>20</v>
      </c>
      <c r="G934" t="s">
        <v>3485</v>
      </c>
      <c r="H934" t="s">
        <v>3451</v>
      </c>
      <c r="I934" t="s">
        <v>5621</v>
      </c>
      <c r="J934" t="s">
        <v>3488</v>
      </c>
      <c r="K934" t="s">
        <v>3707</v>
      </c>
      <c r="L934">
        <v>48205</v>
      </c>
      <c r="M934" t="s">
        <v>1465</v>
      </c>
      <c r="N934" t="s">
        <v>51</v>
      </c>
      <c r="O934" t="s">
        <v>52</v>
      </c>
      <c r="P934" t="s">
        <v>1466</v>
      </c>
      <c r="Q934" s="4">
        <v>15000</v>
      </c>
      <c r="R934">
        <v>2</v>
      </c>
      <c r="S934" s="4">
        <f>Table3[[#This Row],[Harga]]*Table3[[#This Row],[Quantity]]</f>
        <v>30000</v>
      </c>
      <c r="T934">
        <v>0</v>
      </c>
      <c r="U934" s="4">
        <f>Table3[[#This Row],[Discount]]*Table3[[#This Row],[Revenue]]</f>
        <v>0</v>
      </c>
      <c r="V934" s="4">
        <f>Table3[[#This Row],[Revenue]]-Table3[[#This Row],[Total Discount]]</f>
        <v>30000</v>
      </c>
      <c r="W934" s="6"/>
      <c r="X934" s="5"/>
    </row>
    <row r="935" spans="1:24" x14ac:dyDescent="0.35">
      <c r="A935">
        <v>934</v>
      </c>
      <c r="B935" t="s">
        <v>8401</v>
      </c>
      <c r="C935" s="8">
        <v>43029</v>
      </c>
      <c r="D935" s="6">
        <v>2017</v>
      </c>
      <c r="E935" s="8" t="s">
        <v>3517</v>
      </c>
      <c r="F935" s="7">
        <v>21</v>
      </c>
      <c r="G935" t="s">
        <v>3452</v>
      </c>
      <c r="H935" t="s">
        <v>3451</v>
      </c>
      <c r="I935" t="s">
        <v>3916</v>
      </c>
      <c r="J935" t="s">
        <v>3466</v>
      </c>
      <c r="K935" t="s">
        <v>3523</v>
      </c>
      <c r="L935">
        <v>97477</v>
      </c>
      <c r="M935" t="s">
        <v>706</v>
      </c>
      <c r="N935" t="s">
        <v>13</v>
      </c>
      <c r="O935" t="s">
        <v>23</v>
      </c>
      <c r="P935" t="s">
        <v>707</v>
      </c>
      <c r="Q935" s="4">
        <v>13000</v>
      </c>
      <c r="R935">
        <v>1</v>
      </c>
      <c r="S935" s="4">
        <f>Table3[[#This Row],[Harga]]*Table3[[#This Row],[Quantity]]</f>
        <v>13000</v>
      </c>
      <c r="T935">
        <v>0.2</v>
      </c>
      <c r="U935" s="4">
        <f>Table3[[#This Row],[Discount]]*Table3[[#This Row],[Revenue]]</f>
        <v>2600</v>
      </c>
      <c r="V935" s="4">
        <f>Table3[[#This Row],[Revenue]]-Table3[[#This Row],[Total Discount]]</f>
        <v>10400</v>
      </c>
      <c r="W935" s="6"/>
      <c r="X935" s="5"/>
    </row>
    <row r="936" spans="1:24" x14ac:dyDescent="0.35">
      <c r="A936">
        <v>935</v>
      </c>
      <c r="B936" t="s">
        <v>8400</v>
      </c>
      <c r="C936" s="8">
        <v>43029</v>
      </c>
      <c r="D936" s="6">
        <v>2017</v>
      </c>
      <c r="E936" s="8" t="s">
        <v>3517</v>
      </c>
      <c r="F936" s="7">
        <v>21</v>
      </c>
      <c r="G936" t="s">
        <v>3538</v>
      </c>
      <c r="H936" t="s">
        <v>3462</v>
      </c>
      <c r="I936" t="s">
        <v>4298</v>
      </c>
      <c r="J936" t="s">
        <v>3466</v>
      </c>
      <c r="K936" t="s">
        <v>3470</v>
      </c>
      <c r="L936">
        <v>46203</v>
      </c>
      <c r="M936" t="s">
        <v>438</v>
      </c>
      <c r="N936" t="s">
        <v>13</v>
      </c>
      <c r="O936" t="s">
        <v>32</v>
      </c>
      <c r="P936" t="s">
        <v>439</v>
      </c>
      <c r="Q936" s="4">
        <v>341000</v>
      </c>
      <c r="R936">
        <v>8</v>
      </c>
      <c r="S936" s="4">
        <f>Table3[[#This Row],[Harga]]*Table3[[#This Row],[Quantity]]</f>
        <v>2728000</v>
      </c>
      <c r="T936">
        <v>0</v>
      </c>
      <c r="U936" s="4">
        <f>Table3[[#This Row],[Discount]]*Table3[[#This Row],[Revenue]]</f>
        <v>0</v>
      </c>
      <c r="V936" s="4">
        <f>Table3[[#This Row],[Revenue]]-Table3[[#This Row],[Total Discount]]</f>
        <v>2728000</v>
      </c>
      <c r="W936" s="6"/>
      <c r="X936" s="5"/>
    </row>
    <row r="937" spans="1:24" x14ac:dyDescent="0.35">
      <c r="A937">
        <v>936</v>
      </c>
      <c r="B937" t="s">
        <v>8399</v>
      </c>
      <c r="C937" s="8">
        <v>42507</v>
      </c>
      <c r="D937" s="6">
        <v>2016</v>
      </c>
      <c r="E937" s="8" t="s">
        <v>3453</v>
      </c>
      <c r="F937" s="7">
        <v>17</v>
      </c>
      <c r="G937" t="s">
        <v>3538</v>
      </c>
      <c r="H937" t="s">
        <v>3462</v>
      </c>
      <c r="I937" t="s">
        <v>3572</v>
      </c>
      <c r="J937" t="s">
        <v>3466</v>
      </c>
      <c r="K937" t="s">
        <v>3494</v>
      </c>
      <c r="L937">
        <v>32712</v>
      </c>
      <c r="M937" t="s">
        <v>1467</v>
      </c>
      <c r="N937" t="s">
        <v>13</v>
      </c>
      <c r="O937" t="s">
        <v>26</v>
      </c>
      <c r="P937" t="s">
        <v>1468</v>
      </c>
      <c r="Q937" s="4">
        <v>3000</v>
      </c>
      <c r="R937">
        <v>2</v>
      </c>
      <c r="S937" s="4">
        <f>Table3[[#This Row],[Harga]]*Table3[[#This Row],[Quantity]]</f>
        <v>6000</v>
      </c>
      <c r="T937">
        <v>0.7</v>
      </c>
      <c r="U937" s="4">
        <f>Table3[[#This Row],[Discount]]*Table3[[#This Row],[Revenue]]</f>
        <v>4200</v>
      </c>
      <c r="V937" s="4">
        <f>Table3[[#This Row],[Revenue]]-Table3[[#This Row],[Total Discount]]</f>
        <v>1800</v>
      </c>
      <c r="W937" s="6"/>
      <c r="X937" s="5"/>
    </row>
    <row r="938" spans="1:24" x14ac:dyDescent="0.35">
      <c r="A938">
        <v>937</v>
      </c>
      <c r="B938" t="s">
        <v>8398</v>
      </c>
      <c r="C938" s="8">
        <v>42038</v>
      </c>
      <c r="D938" s="6">
        <v>2015</v>
      </c>
      <c r="E938" s="8" t="s">
        <v>3458</v>
      </c>
      <c r="F938" s="7">
        <v>3</v>
      </c>
      <c r="G938" t="s">
        <v>3485</v>
      </c>
      <c r="H938" t="s">
        <v>3451</v>
      </c>
      <c r="I938" t="s">
        <v>4387</v>
      </c>
      <c r="J938" t="s">
        <v>3466</v>
      </c>
      <c r="K938" t="s">
        <v>3666</v>
      </c>
      <c r="L938">
        <v>90008</v>
      </c>
      <c r="M938" t="s">
        <v>1469</v>
      </c>
      <c r="N938" t="s">
        <v>9</v>
      </c>
      <c r="O938" t="s">
        <v>20</v>
      </c>
      <c r="P938" t="s">
        <v>1470</v>
      </c>
      <c r="Q938" s="4">
        <v>137000</v>
      </c>
      <c r="R938">
        <v>4</v>
      </c>
      <c r="S938" s="4">
        <f>Table3[[#This Row],[Harga]]*Table3[[#This Row],[Quantity]]</f>
        <v>548000</v>
      </c>
      <c r="T938">
        <v>0</v>
      </c>
      <c r="U938" s="4">
        <f>Table3[[#This Row],[Discount]]*Table3[[#This Row],[Revenue]]</f>
        <v>0</v>
      </c>
      <c r="V938" s="4">
        <f>Table3[[#This Row],[Revenue]]-Table3[[#This Row],[Total Discount]]</f>
        <v>548000</v>
      </c>
      <c r="W938" s="6"/>
      <c r="X938" s="5"/>
    </row>
    <row r="939" spans="1:24" x14ac:dyDescent="0.35">
      <c r="A939">
        <v>938</v>
      </c>
      <c r="B939" t="s">
        <v>8397</v>
      </c>
      <c r="C939" s="8">
        <v>43087</v>
      </c>
      <c r="D939" s="6">
        <v>2017</v>
      </c>
      <c r="E939" s="8" t="s">
        <v>3490</v>
      </c>
      <c r="F939" s="7">
        <v>18</v>
      </c>
      <c r="G939" t="s">
        <v>3457</v>
      </c>
      <c r="H939" t="s">
        <v>3451</v>
      </c>
      <c r="I939" t="s">
        <v>3702</v>
      </c>
      <c r="J939" t="s">
        <v>3449</v>
      </c>
      <c r="K939" t="s">
        <v>3487</v>
      </c>
      <c r="L939">
        <v>11572</v>
      </c>
      <c r="M939" t="s">
        <v>1471</v>
      </c>
      <c r="N939" t="s">
        <v>9</v>
      </c>
      <c r="O939" t="s">
        <v>20</v>
      </c>
      <c r="P939" t="s">
        <v>1472</v>
      </c>
      <c r="Q939" s="4">
        <v>19000</v>
      </c>
      <c r="R939">
        <v>2</v>
      </c>
      <c r="S939" s="4">
        <f>Table3[[#This Row],[Harga]]*Table3[[#This Row],[Quantity]]</f>
        <v>38000</v>
      </c>
      <c r="T939">
        <v>0</v>
      </c>
      <c r="U939" s="4">
        <f>Table3[[#This Row],[Discount]]*Table3[[#This Row],[Revenue]]</f>
        <v>0</v>
      </c>
      <c r="V939" s="4">
        <f>Table3[[#This Row],[Revenue]]-Table3[[#This Row],[Total Discount]]</f>
        <v>38000</v>
      </c>
      <c r="W939" s="6"/>
      <c r="X939" s="5"/>
    </row>
    <row r="940" spans="1:24" x14ac:dyDescent="0.35">
      <c r="A940">
        <v>939</v>
      </c>
      <c r="B940" t="s">
        <v>8396</v>
      </c>
      <c r="C940" s="8">
        <v>42689</v>
      </c>
      <c r="D940" s="6">
        <v>2016</v>
      </c>
      <c r="E940" s="8" t="s">
        <v>3468</v>
      </c>
      <c r="F940" s="7">
        <v>15</v>
      </c>
      <c r="G940" t="s">
        <v>3485</v>
      </c>
      <c r="H940" t="s">
        <v>3451</v>
      </c>
      <c r="I940" t="s">
        <v>3935</v>
      </c>
      <c r="J940" t="s">
        <v>3466</v>
      </c>
      <c r="K940" t="s">
        <v>3509</v>
      </c>
      <c r="L940">
        <v>90008</v>
      </c>
      <c r="M940" t="s">
        <v>575</v>
      </c>
      <c r="N940" t="s">
        <v>51</v>
      </c>
      <c r="O940" t="s">
        <v>64</v>
      </c>
      <c r="P940" t="s">
        <v>576</v>
      </c>
      <c r="Q940" s="4">
        <v>133000</v>
      </c>
      <c r="R940">
        <v>3</v>
      </c>
      <c r="S940" s="4">
        <f>Table3[[#This Row],[Harga]]*Table3[[#This Row],[Quantity]]</f>
        <v>399000</v>
      </c>
      <c r="T940">
        <v>0</v>
      </c>
      <c r="U940" s="4">
        <f>Table3[[#This Row],[Discount]]*Table3[[#This Row],[Revenue]]</f>
        <v>0</v>
      </c>
      <c r="V940" s="4">
        <f>Table3[[#This Row],[Revenue]]-Table3[[#This Row],[Total Discount]]</f>
        <v>399000</v>
      </c>
      <c r="W940" s="6"/>
      <c r="X940" s="5"/>
    </row>
    <row r="941" spans="1:24" x14ac:dyDescent="0.35">
      <c r="A941">
        <v>940</v>
      </c>
      <c r="B941" t="s">
        <v>8395</v>
      </c>
      <c r="C941" s="8">
        <v>42919</v>
      </c>
      <c r="D941" s="6">
        <v>2017</v>
      </c>
      <c r="E941" s="8" t="s">
        <v>3507</v>
      </c>
      <c r="F941" s="7">
        <v>3</v>
      </c>
      <c r="G941" t="s">
        <v>3457</v>
      </c>
      <c r="H941" t="s">
        <v>3451</v>
      </c>
      <c r="I941" t="s">
        <v>4097</v>
      </c>
      <c r="J941" t="s">
        <v>3466</v>
      </c>
      <c r="K941" t="s">
        <v>3641</v>
      </c>
      <c r="L941">
        <v>77041</v>
      </c>
      <c r="M941" t="s">
        <v>1473</v>
      </c>
      <c r="N941" t="s">
        <v>13</v>
      </c>
      <c r="O941" t="s">
        <v>23</v>
      </c>
      <c r="P941" t="s">
        <v>1474</v>
      </c>
      <c r="Q941" s="4">
        <v>274000</v>
      </c>
      <c r="R941">
        <v>7</v>
      </c>
      <c r="S941" s="4">
        <f>Table3[[#This Row],[Harga]]*Table3[[#This Row],[Quantity]]</f>
        <v>1918000</v>
      </c>
      <c r="T941">
        <v>0.2</v>
      </c>
      <c r="U941" s="4">
        <f>Table3[[#This Row],[Discount]]*Table3[[#This Row],[Revenue]]</f>
        <v>383600</v>
      </c>
      <c r="V941" s="4">
        <f>Table3[[#This Row],[Revenue]]-Table3[[#This Row],[Total Discount]]</f>
        <v>1534400</v>
      </c>
      <c r="W941" s="6"/>
      <c r="X941" s="5"/>
    </row>
    <row r="942" spans="1:24" x14ac:dyDescent="0.35">
      <c r="A942">
        <v>941</v>
      </c>
      <c r="B942" t="s">
        <v>8394</v>
      </c>
      <c r="C942" s="8">
        <v>41654</v>
      </c>
      <c r="D942" s="6">
        <v>2014</v>
      </c>
      <c r="E942" s="8" t="s">
        <v>3463</v>
      </c>
      <c r="F942" s="7">
        <v>15</v>
      </c>
      <c r="G942" t="s">
        <v>3538</v>
      </c>
      <c r="H942" t="s">
        <v>3462</v>
      </c>
      <c r="I942" t="s">
        <v>5941</v>
      </c>
      <c r="J942" t="s">
        <v>3449</v>
      </c>
      <c r="K942" t="s">
        <v>3655</v>
      </c>
      <c r="L942">
        <v>30076</v>
      </c>
      <c r="M942" t="s">
        <v>268</v>
      </c>
      <c r="N942" t="s">
        <v>51</v>
      </c>
      <c r="O942" t="s">
        <v>64</v>
      </c>
      <c r="P942" t="s">
        <v>269</v>
      </c>
      <c r="Q942" s="4">
        <v>210000</v>
      </c>
      <c r="R942">
        <v>5</v>
      </c>
      <c r="S942" s="4">
        <f>Table3[[#This Row],[Harga]]*Table3[[#This Row],[Quantity]]</f>
        <v>1050000</v>
      </c>
      <c r="T942">
        <v>0</v>
      </c>
      <c r="U942" s="4">
        <f>Table3[[#This Row],[Discount]]*Table3[[#This Row],[Revenue]]</f>
        <v>0</v>
      </c>
      <c r="V942" s="4">
        <f>Table3[[#This Row],[Revenue]]-Table3[[#This Row],[Total Discount]]</f>
        <v>1050000</v>
      </c>
      <c r="W942" s="6"/>
      <c r="X942" s="5"/>
    </row>
    <row r="943" spans="1:24" x14ac:dyDescent="0.35">
      <c r="A943">
        <v>942</v>
      </c>
      <c r="B943" t="s">
        <v>8393</v>
      </c>
      <c r="C943" s="8">
        <v>42855</v>
      </c>
      <c r="D943" s="6">
        <v>2017</v>
      </c>
      <c r="E943" s="8" t="s">
        <v>3529</v>
      </c>
      <c r="F943" s="7">
        <v>30</v>
      </c>
      <c r="G943" t="s">
        <v>3452</v>
      </c>
      <c r="H943" t="s">
        <v>3451</v>
      </c>
      <c r="I943" t="s">
        <v>4582</v>
      </c>
      <c r="J943" t="s">
        <v>3488</v>
      </c>
      <c r="K943" t="s">
        <v>3595</v>
      </c>
      <c r="L943">
        <v>33437</v>
      </c>
      <c r="M943" t="s">
        <v>1475</v>
      </c>
      <c r="N943" t="s">
        <v>13</v>
      </c>
      <c r="O943" t="s">
        <v>14</v>
      </c>
      <c r="P943" t="s">
        <v>1476</v>
      </c>
      <c r="Q943" s="4">
        <v>5000</v>
      </c>
      <c r="R943">
        <v>2</v>
      </c>
      <c r="S943" s="4">
        <f>Table3[[#This Row],[Harga]]*Table3[[#This Row],[Quantity]]</f>
        <v>10000</v>
      </c>
      <c r="T943">
        <v>0.2</v>
      </c>
      <c r="U943" s="4">
        <f>Table3[[#This Row],[Discount]]*Table3[[#This Row],[Revenue]]</f>
        <v>2000</v>
      </c>
      <c r="V943" s="4">
        <f>Table3[[#This Row],[Revenue]]-Table3[[#This Row],[Total Discount]]</f>
        <v>8000</v>
      </c>
      <c r="W943" s="6"/>
      <c r="X943" s="5"/>
    </row>
    <row r="944" spans="1:24" x14ac:dyDescent="0.35">
      <c r="A944">
        <v>943</v>
      </c>
      <c r="B944" t="s">
        <v>8392</v>
      </c>
      <c r="C944" s="8">
        <v>42316</v>
      </c>
      <c r="D944" s="6">
        <v>2015</v>
      </c>
      <c r="E944" s="8" t="s">
        <v>3468</v>
      </c>
      <c r="F944" s="7">
        <v>8</v>
      </c>
      <c r="G944" t="s">
        <v>3457</v>
      </c>
      <c r="H944" t="s">
        <v>3501</v>
      </c>
      <c r="I944" t="s">
        <v>5117</v>
      </c>
      <c r="J944" t="s">
        <v>3449</v>
      </c>
      <c r="K944" t="s">
        <v>3548</v>
      </c>
      <c r="L944">
        <v>2038</v>
      </c>
      <c r="M944" t="s">
        <v>386</v>
      </c>
      <c r="N944" t="s">
        <v>13</v>
      </c>
      <c r="O944" t="s">
        <v>37</v>
      </c>
      <c r="P944" t="s">
        <v>387</v>
      </c>
      <c r="Q944" s="4">
        <v>10000</v>
      </c>
      <c r="R944">
        <v>5</v>
      </c>
      <c r="S944" s="4">
        <f>Table3[[#This Row],[Harga]]*Table3[[#This Row],[Quantity]]</f>
        <v>50000</v>
      </c>
      <c r="T944">
        <v>0</v>
      </c>
      <c r="U944" s="4">
        <f>Table3[[#This Row],[Discount]]*Table3[[#This Row],[Revenue]]</f>
        <v>0</v>
      </c>
      <c r="V944" s="4">
        <f>Table3[[#This Row],[Revenue]]-Table3[[#This Row],[Total Discount]]</f>
        <v>50000</v>
      </c>
      <c r="W944" s="6"/>
      <c r="X944" s="5"/>
    </row>
    <row r="945" spans="1:24" x14ac:dyDescent="0.35">
      <c r="A945">
        <v>944</v>
      </c>
      <c r="B945" t="s">
        <v>8391</v>
      </c>
      <c r="C945" s="8">
        <v>42307</v>
      </c>
      <c r="D945" s="6">
        <v>2015</v>
      </c>
      <c r="E945" s="8" t="s">
        <v>3517</v>
      </c>
      <c r="F945" s="7">
        <v>30</v>
      </c>
      <c r="G945" t="s">
        <v>3538</v>
      </c>
      <c r="H945" t="s">
        <v>3451</v>
      </c>
      <c r="I945" t="s">
        <v>8390</v>
      </c>
      <c r="J945" t="s">
        <v>3488</v>
      </c>
      <c r="K945" t="s">
        <v>3666</v>
      </c>
      <c r="L945">
        <v>48227</v>
      </c>
      <c r="M945" t="s">
        <v>1477</v>
      </c>
      <c r="N945" t="s">
        <v>51</v>
      </c>
      <c r="O945" t="s">
        <v>52</v>
      </c>
      <c r="P945" t="s">
        <v>1478</v>
      </c>
      <c r="Q945" s="4">
        <v>300000</v>
      </c>
      <c r="R945">
        <v>2</v>
      </c>
      <c r="S945" s="4">
        <f>Table3[[#This Row],[Harga]]*Table3[[#This Row],[Quantity]]</f>
        <v>600000</v>
      </c>
      <c r="T945">
        <v>0</v>
      </c>
      <c r="U945" s="4">
        <f>Table3[[#This Row],[Discount]]*Table3[[#This Row],[Revenue]]</f>
        <v>0</v>
      </c>
      <c r="V945" s="4">
        <f>Table3[[#This Row],[Revenue]]-Table3[[#This Row],[Total Discount]]</f>
        <v>600000</v>
      </c>
      <c r="W945" s="6"/>
      <c r="X945" s="5"/>
    </row>
    <row r="946" spans="1:24" x14ac:dyDescent="0.35">
      <c r="A946">
        <v>945</v>
      </c>
      <c r="B946" t="s">
        <v>8389</v>
      </c>
      <c r="C946" s="8">
        <v>42964</v>
      </c>
      <c r="D946" s="6">
        <v>2017</v>
      </c>
      <c r="E946" s="8" t="s">
        <v>3481</v>
      </c>
      <c r="F946" s="7">
        <v>17</v>
      </c>
      <c r="G946" t="s">
        <v>3452</v>
      </c>
      <c r="H946" t="s">
        <v>3451</v>
      </c>
      <c r="I946" t="s">
        <v>3632</v>
      </c>
      <c r="J946" t="s">
        <v>3466</v>
      </c>
      <c r="K946" t="s">
        <v>3909</v>
      </c>
      <c r="L946">
        <v>13601</v>
      </c>
      <c r="M946" t="s">
        <v>1479</v>
      </c>
      <c r="N946" t="s">
        <v>13</v>
      </c>
      <c r="O946" t="s">
        <v>26</v>
      </c>
      <c r="P946" t="s">
        <v>1480</v>
      </c>
      <c r="Q946" s="4">
        <v>896000</v>
      </c>
      <c r="R946">
        <v>5</v>
      </c>
      <c r="S946" s="4">
        <f>Table3[[#This Row],[Harga]]*Table3[[#This Row],[Quantity]]</f>
        <v>4480000</v>
      </c>
      <c r="T946">
        <v>0.2</v>
      </c>
      <c r="U946" s="4">
        <f>Table3[[#This Row],[Discount]]*Table3[[#This Row],[Revenue]]</f>
        <v>896000</v>
      </c>
      <c r="V946" s="4">
        <f>Table3[[#This Row],[Revenue]]-Table3[[#This Row],[Total Discount]]</f>
        <v>3584000</v>
      </c>
      <c r="W946" s="6"/>
      <c r="X946" s="5"/>
    </row>
    <row r="947" spans="1:24" x14ac:dyDescent="0.35">
      <c r="A947">
        <v>946</v>
      </c>
      <c r="B947" t="s">
        <v>8388</v>
      </c>
      <c r="C947" s="8">
        <v>42280</v>
      </c>
      <c r="D947" s="6">
        <v>2015</v>
      </c>
      <c r="E947" s="8" t="s">
        <v>3517</v>
      </c>
      <c r="F947" s="7">
        <v>3</v>
      </c>
      <c r="G947" t="s">
        <v>3452</v>
      </c>
      <c r="H947" t="s">
        <v>3451</v>
      </c>
      <c r="I947" t="s">
        <v>3861</v>
      </c>
      <c r="J947" t="s">
        <v>3466</v>
      </c>
      <c r="K947" t="s">
        <v>3580</v>
      </c>
      <c r="L947">
        <v>19601</v>
      </c>
      <c r="M947" t="s">
        <v>1481</v>
      </c>
      <c r="N947" t="s">
        <v>13</v>
      </c>
      <c r="O947" t="s">
        <v>32</v>
      </c>
      <c r="P947" t="s">
        <v>1482</v>
      </c>
      <c r="Q947" s="4">
        <v>16000</v>
      </c>
      <c r="R947">
        <v>2</v>
      </c>
      <c r="S947" s="4">
        <f>Table3[[#This Row],[Harga]]*Table3[[#This Row],[Quantity]]</f>
        <v>32000</v>
      </c>
      <c r="T947">
        <v>0.2</v>
      </c>
      <c r="U947" s="4">
        <f>Table3[[#This Row],[Discount]]*Table3[[#This Row],[Revenue]]</f>
        <v>6400</v>
      </c>
      <c r="V947" s="4">
        <f>Table3[[#This Row],[Revenue]]-Table3[[#This Row],[Total Discount]]</f>
        <v>25600</v>
      </c>
      <c r="W947" s="6"/>
      <c r="X947" s="5"/>
    </row>
    <row r="948" spans="1:24" x14ac:dyDescent="0.35">
      <c r="A948">
        <v>947</v>
      </c>
      <c r="B948" t="s">
        <v>8387</v>
      </c>
      <c r="C948" s="8">
        <v>42559</v>
      </c>
      <c r="D948" s="6">
        <v>2016</v>
      </c>
      <c r="E948" s="8" t="s">
        <v>3507</v>
      </c>
      <c r="F948" s="7">
        <v>8</v>
      </c>
      <c r="G948" t="s">
        <v>3457</v>
      </c>
      <c r="H948" t="s">
        <v>3462</v>
      </c>
      <c r="I948" t="s">
        <v>4246</v>
      </c>
      <c r="J948" t="s">
        <v>3466</v>
      </c>
      <c r="K948" t="s">
        <v>3655</v>
      </c>
      <c r="L948">
        <v>76017</v>
      </c>
      <c r="M948" t="s">
        <v>1483</v>
      </c>
      <c r="N948" t="s">
        <v>51</v>
      </c>
      <c r="O948" t="s">
        <v>52</v>
      </c>
      <c r="P948" t="s">
        <v>1484</v>
      </c>
      <c r="Q948" s="4">
        <v>864000</v>
      </c>
      <c r="R948">
        <v>9</v>
      </c>
      <c r="S948" s="4">
        <f>Table3[[#This Row],[Harga]]*Table3[[#This Row],[Quantity]]</f>
        <v>7776000</v>
      </c>
      <c r="T948">
        <v>0.2</v>
      </c>
      <c r="U948" s="4">
        <f>Table3[[#This Row],[Discount]]*Table3[[#This Row],[Revenue]]</f>
        <v>1555200</v>
      </c>
      <c r="V948" s="4">
        <f>Table3[[#This Row],[Revenue]]-Table3[[#This Row],[Total Discount]]</f>
        <v>6220800</v>
      </c>
      <c r="W948" s="6"/>
      <c r="X948" s="5"/>
    </row>
    <row r="949" spans="1:24" x14ac:dyDescent="0.35">
      <c r="A949">
        <v>948</v>
      </c>
      <c r="B949" t="s">
        <v>8386</v>
      </c>
      <c r="C949" s="8">
        <v>43074</v>
      </c>
      <c r="D949" s="6">
        <v>2017</v>
      </c>
      <c r="E949" s="8" t="s">
        <v>3490</v>
      </c>
      <c r="F949" s="7">
        <v>5</v>
      </c>
      <c r="G949" t="s">
        <v>3485</v>
      </c>
      <c r="H949" t="s">
        <v>3451</v>
      </c>
      <c r="I949" t="s">
        <v>5633</v>
      </c>
      <c r="J949" t="s">
        <v>3449</v>
      </c>
      <c r="K949" t="s">
        <v>3523</v>
      </c>
      <c r="L949">
        <v>92024</v>
      </c>
      <c r="M949" t="s">
        <v>339</v>
      </c>
      <c r="N949" t="s">
        <v>13</v>
      </c>
      <c r="O949" t="s">
        <v>23</v>
      </c>
      <c r="P949" t="s">
        <v>340</v>
      </c>
      <c r="Q949" s="4">
        <v>100000</v>
      </c>
      <c r="R949">
        <v>3</v>
      </c>
      <c r="S949" s="4">
        <f>Table3[[#This Row],[Harga]]*Table3[[#This Row],[Quantity]]</f>
        <v>300000</v>
      </c>
      <c r="T949">
        <v>0</v>
      </c>
      <c r="U949" s="4">
        <f>Table3[[#This Row],[Discount]]*Table3[[#This Row],[Revenue]]</f>
        <v>0</v>
      </c>
      <c r="V949" s="4">
        <f>Table3[[#This Row],[Revenue]]-Table3[[#This Row],[Total Discount]]</f>
        <v>300000</v>
      </c>
      <c r="W949" s="6"/>
      <c r="X949" s="5"/>
    </row>
    <row r="950" spans="1:24" x14ac:dyDescent="0.35">
      <c r="A950">
        <v>949</v>
      </c>
      <c r="B950" t="s">
        <v>8385</v>
      </c>
      <c r="C950" s="8">
        <v>42803</v>
      </c>
      <c r="D950" s="6">
        <v>2017</v>
      </c>
      <c r="E950" s="8" t="s">
        <v>3511</v>
      </c>
      <c r="F950" s="7">
        <v>9</v>
      </c>
      <c r="G950" t="s">
        <v>3457</v>
      </c>
      <c r="H950" t="s">
        <v>3451</v>
      </c>
      <c r="I950" t="s">
        <v>5665</v>
      </c>
      <c r="J950" t="s">
        <v>3466</v>
      </c>
      <c r="K950" t="s">
        <v>3548</v>
      </c>
      <c r="L950">
        <v>94110</v>
      </c>
      <c r="M950" t="s">
        <v>1485</v>
      </c>
      <c r="N950" t="s">
        <v>51</v>
      </c>
      <c r="O950" t="s">
        <v>64</v>
      </c>
      <c r="P950" t="s">
        <v>1486</v>
      </c>
      <c r="Q950" s="4">
        <v>200000</v>
      </c>
      <c r="R950">
        <v>2</v>
      </c>
      <c r="S950" s="4">
        <f>Table3[[#This Row],[Harga]]*Table3[[#This Row],[Quantity]]</f>
        <v>400000</v>
      </c>
      <c r="T950">
        <v>0</v>
      </c>
      <c r="U950" s="4">
        <f>Table3[[#This Row],[Discount]]*Table3[[#This Row],[Revenue]]</f>
        <v>0</v>
      </c>
      <c r="V950" s="4">
        <f>Table3[[#This Row],[Revenue]]-Table3[[#This Row],[Total Discount]]</f>
        <v>400000</v>
      </c>
      <c r="W950" s="6"/>
      <c r="X950" s="5"/>
    </row>
    <row r="951" spans="1:24" x14ac:dyDescent="0.35">
      <c r="A951">
        <v>950</v>
      </c>
      <c r="B951" t="s">
        <v>8384</v>
      </c>
      <c r="C951" s="8">
        <v>42530</v>
      </c>
      <c r="D951" s="6">
        <v>2016</v>
      </c>
      <c r="E951" s="8" t="s">
        <v>3497</v>
      </c>
      <c r="F951" s="7">
        <v>9</v>
      </c>
      <c r="G951" t="s">
        <v>3457</v>
      </c>
      <c r="H951" t="s">
        <v>3501</v>
      </c>
      <c r="I951" t="s">
        <v>4052</v>
      </c>
      <c r="J951" t="s">
        <v>3449</v>
      </c>
      <c r="K951" t="s">
        <v>3470</v>
      </c>
      <c r="L951">
        <v>90045</v>
      </c>
      <c r="M951" t="s">
        <v>1487</v>
      </c>
      <c r="N951" t="s">
        <v>51</v>
      </c>
      <c r="O951" t="s">
        <v>52</v>
      </c>
      <c r="P951" t="s">
        <v>1488</v>
      </c>
      <c r="Q951" s="4">
        <v>178000</v>
      </c>
      <c r="R951">
        <v>3</v>
      </c>
      <c r="S951" s="4">
        <f>Table3[[#This Row],[Harga]]*Table3[[#This Row],[Quantity]]</f>
        <v>534000</v>
      </c>
      <c r="T951">
        <v>0.2</v>
      </c>
      <c r="U951" s="4">
        <f>Table3[[#This Row],[Discount]]*Table3[[#This Row],[Revenue]]</f>
        <v>106800</v>
      </c>
      <c r="V951" s="4">
        <f>Table3[[#This Row],[Revenue]]-Table3[[#This Row],[Total Discount]]</f>
        <v>427200</v>
      </c>
      <c r="W951" s="6"/>
      <c r="X951" s="5"/>
    </row>
    <row r="952" spans="1:24" x14ac:dyDescent="0.35">
      <c r="A952">
        <v>951</v>
      </c>
      <c r="B952" t="s">
        <v>8383</v>
      </c>
      <c r="C952" s="8">
        <v>43067</v>
      </c>
      <c r="D952" s="6">
        <v>2017</v>
      </c>
      <c r="E952" s="8" t="s">
        <v>3468</v>
      </c>
      <c r="F952" s="7">
        <v>28</v>
      </c>
      <c r="G952" t="s">
        <v>3457</v>
      </c>
      <c r="H952" t="s">
        <v>3532</v>
      </c>
      <c r="I952" t="s">
        <v>7907</v>
      </c>
      <c r="J952" t="s">
        <v>3449</v>
      </c>
      <c r="K952" t="s">
        <v>3655</v>
      </c>
      <c r="L952">
        <v>80219</v>
      </c>
      <c r="M952" t="s">
        <v>436</v>
      </c>
      <c r="N952" t="s">
        <v>13</v>
      </c>
      <c r="O952" t="s">
        <v>23</v>
      </c>
      <c r="P952" t="s">
        <v>437</v>
      </c>
      <c r="Q952" s="4">
        <v>56000</v>
      </c>
      <c r="R952">
        <v>2</v>
      </c>
      <c r="S952" s="4">
        <f>Table3[[#This Row],[Harga]]*Table3[[#This Row],[Quantity]]</f>
        <v>112000</v>
      </c>
      <c r="T952">
        <v>0.2</v>
      </c>
      <c r="U952" s="4">
        <f>Table3[[#This Row],[Discount]]*Table3[[#This Row],[Revenue]]</f>
        <v>22400</v>
      </c>
      <c r="V952" s="4">
        <f>Table3[[#This Row],[Revenue]]-Table3[[#This Row],[Total Discount]]</f>
        <v>89600</v>
      </c>
      <c r="W952" s="6"/>
      <c r="X952" s="5"/>
    </row>
    <row r="953" spans="1:24" x14ac:dyDescent="0.35">
      <c r="A953">
        <v>952</v>
      </c>
      <c r="B953" t="s">
        <v>8382</v>
      </c>
      <c r="C953" s="8">
        <v>42810</v>
      </c>
      <c r="D953" s="6">
        <v>2017</v>
      </c>
      <c r="E953" s="8" t="s">
        <v>3511</v>
      </c>
      <c r="F953" s="7">
        <v>16</v>
      </c>
      <c r="G953" t="s">
        <v>3457</v>
      </c>
      <c r="H953" t="s">
        <v>3451</v>
      </c>
      <c r="I953" t="s">
        <v>4571</v>
      </c>
      <c r="J953" t="s">
        <v>3488</v>
      </c>
      <c r="K953" t="s">
        <v>3670</v>
      </c>
      <c r="L953">
        <v>98105</v>
      </c>
      <c r="M953" t="s">
        <v>1489</v>
      </c>
      <c r="N953" t="s">
        <v>13</v>
      </c>
      <c r="O953" t="s">
        <v>23</v>
      </c>
      <c r="P953" t="s">
        <v>1490</v>
      </c>
      <c r="Q953" s="4">
        <v>7000</v>
      </c>
      <c r="R953">
        <v>1</v>
      </c>
      <c r="S953" s="4">
        <f>Table3[[#This Row],[Harga]]*Table3[[#This Row],[Quantity]]</f>
        <v>7000</v>
      </c>
      <c r="T953">
        <v>0</v>
      </c>
      <c r="U953" s="4">
        <f>Table3[[#This Row],[Discount]]*Table3[[#This Row],[Revenue]]</f>
        <v>0</v>
      </c>
      <c r="V953" s="4">
        <f>Table3[[#This Row],[Revenue]]-Table3[[#This Row],[Total Discount]]</f>
        <v>7000</v>
      </c>
      <c r="W953" s="6"/>
      <c r="X953" s="5"/>
    </row>
    <row r="954" spans="1:24" x14ac:dyDescent="0.35">
      <c r="A954">
        <v>953</v>
      </c>
      <c r="B954" t="s">
        <v>8381</v>
      </c>
      <c r="C954" s="8">
        <v>42701</v>
      </c>
      <c r="D954" s="6">
        <v>2016</v>
      </c>
      <c r="E954" s="8" t="s">
        <v>3468</v>
      </c>
      <c r="F954" s="7">
        <v>27</v>
      </c>
      <c r="G954" t="s">
        <v>3452</v>
      </c>
      <c r="H954" t="s">
        <v>3554</v>
      </c>
      <c r="I954" t="s">
        <v>4106</v>
      </c>
      <c r="J954" t="s">
        <v>3449</v>
      </c>
      <c r="K954" t="s">
        <v>3670</v>
      </c>
      <c r="L954">
        <v>85254</v>
      </c>
      <c r="M954" t="s">
        <v>1491</v>
      </c>
      <c r="N954" t="s">
        <v>51</v>
      </c>
      <c r="O954" t="s">
        <v>52</v>
      </c>
      <c r="P954" t="s">
        <v>1492</v>
      </c>
      <c r="Q954" s="4">
        <v>272000</v>
      </c>
      <c r="R954">
        <v>1</v>
      </c>
      <c r="S954" s="4">
        <f>Table3[[#This Row],[Harga]]*Table3[[#This Row],[Quantity]]</f>
        <v>272000</v>
      </c>
      <c r="T954">
        <v>0.2</v>
      </c>
      <c r="U954" s="4">
        <f>Table3[[#This Row],[Discount]]*Table3[[#This Row],[Revenue]]</f>
        <v>54400</v>
      </c>
      <c r="V954" s="4">
        <f>Table3[[#This Row],[Revenue]]-Table3[[#This Row],[Total Discount]]</f>
        <v>217600</v>
      </c>
      <c r="W954" s="6"/>
      <c r="X954" s="5"/>
    </row>
    <row r="955" spans="1:24" x14ac:dyDescent="0.35">
      <c r="A955">
        <v>954</v>
      </c>
      <c r="B955" t="s">
        <v>8380</v>
      </c>
      <c r="C955" s="8">
        <v>42953</v>
      </c>
      <c r="D955" s="6">
        <v>2017</v>
      </c>
      <c r="E955" s="8" t="s">
        <v>3481</v>
      </c>
      <c r="F955" s="7">
        <v>6</v>
      </c>
      <c r="G955" t="s">
        <v>3496</v>
      </c>
      <c r="H955" t="s">
        <v>3451</v>
      </c>
      <c r="I955" t="s">
        <v>4687</v>
      </c>
      <c r="J955" t="s">
        <v>3449</v>
      </c>
      <c r="K955" t="s">
        <v>3561</v>
      </c>
      <c r="L955">
        <v>70506</v>
      </c>
      <c r="M955" t="s">
        <v>1493</v>
      </c>
      <c r="N955" t="s">
        <v>9</v>
      </c>
      <c r="O955" t="s">
        <v>10</v>
      </c>
      <c r="P955" t="s">
        <v>1494</v>
      </c>
      <c r="Q955" s="4">
        <v>146000</v>
      </c>
      <c r="R955">
        <v>3</v>
      </c>
      <c r="S955" s="4">
        <f>Table3[[#This Row],[Harga]]*Table3[[#This Row],[Quantity]]</f>
        <v>438000</v>
      </c>
      <c r="T955">
        <v>0</v>
      </c>
      <c r="U955" s="4">
        <f>Table3[[#This Row],[Discount]]*Table3[[#This Row],[Revenue]]</f>
        <v>0</v>
      </c>
      <c r="V955" s="4">
        <f>Table3[[#This Row],[Revenue]]-Table3[[#This Row],[Total Discount]]</f>
        <v>438000</v>
      </c>
      <c r="W955" s="6"/>
      <c r="X955" s="5"/>
    </row>
    <row r="956" spans="1:24" x14ac:dyDescent="0.35">
      <c r="A956">
        <v>955</v>
      </c>
      <c r="B956" t="s">
        <v>8379</v>
      </c>
      <c r="C956" s="8">
        <v>43066</v>
      </c>
      <c r="D956" s="6">
        <v>2017</v>
      </c>
      <c r="E956" s="8" t="s">
        <v>3468</v>
      </c>
      <c r="F956" s="7">
        <v>27</v>
      </c>
      <c r="G956" t="s">
        <v>3457</v>
      </c>
      <c r="H956" t="s">
        <v>3451</v>
      </c>
      <c r="I956" t="s">
        <v>5665</v>
      </c>
      <c r="J956" t="s">
        <v>3466</v>
      </c>
      <c r="K956" t="s">
        <v>3568</v>
      </c>
      <c r="L956">
        <v>94109</v>
      </c>
      <c r="M956" t="s">
        <v>1495</v>
      </c>
      <c r="N956" t="s">
        <v>13</v>
      </c>
      <c r="O956" t="s">
        <v>23</v>
      </c>
      <c r="P956" t="s">
        <v>1496</v>
      </c>
      <c r="Q956" s="4">
        <v>245000</v>
      </c>
      <c r="R956">
        <v>5</v>
      </c>
      <c r="S956" s="4">
        <f>Table3[[#This Row],[Harga]]*Table3[[#This Row],[Quantity]]</f>
        <v>1225000</v>
      </c>
      <c r="T956">
        <v>0</v>
      </c>
      <c r="U956" s="4">
        <f>Table3[[#This Row],[Discount]]*Table3[[#This Row],[Revenue]]</f>
        <v>0</v>
      </c>
      <c r="V956" s="4">
        <f>Table3[[#This Row],[Revenue]]-Table3[[#This Row],[Total Discount]]</f>
        <v>1225000</v>
      </c>
      <c r="W956" s="6"/>
      <c r="X956" s="5"/>
    </row>
    <row r="957" spans="1:24" x14ac:dyDescent="0.35">
      <c r="A957">
        <v>956</v>
      </c>
      <c r="B957" t="s">
        <v>8378</v>
      </c>
      <c r="C957" s="8">
        <v>42149</v>
      </c>
      <c r="D957" s="6">
        <v>2015</v>
      </c>
      <c r="E957" s="8" t="s">
        <v>3453</v>
      </c>
      <c r="F957" s="7">
        <v>25</v>
      </c>
      <c r="G957" t="s">
        <v>3485</v>
      </c>
      <c r="H957" t="s">
        <v>3451</v>
      </c>
      <c r="I957" t="s">
        <v>3614</v>
      </c>
      <c r="J957" t="s">
        <v>3488</v>
      </c>
      <c r="K957" t="s">
        <v>3571</v>
      </c>
      <c r="L957">
        <v>94109</v>
      </c>
      <c r="M957" t="s">
        <v>1497</v>
      </c>
      <c r="N957" t="s">
        <v>9</v>
      </c>
      <c r="O957" t="s">
        <v>20</v>
      </c>
      <c r="P957" t="s">
        <v>1498</v>
      </c>
      <c r="Q957" s="4">
        <v>15000</v>
      </c>
      <c r="R957">
        <v>3</v>
      </c>
      <c r="S957" s="4">
        <f>Table3[[#This Row],[Harga]]*Table3[[#This Row],[Quantity]]</f>
        <v>45000</v>
      </c>
      <c r="T957">
        <v>0</v>
      </c>
      <c r="U957" s="4">
        <f>Table3[[#This Row],[Discount]]*Table3[[#This Row],[Revenue]]</f>
        <v>0</v>
      </c>
      <c r="V957" s="4">
        <f>Table3[[#This Row],[Revenue]]-Table3[[#This Row],[Total Discount]]</f>
        <v>45000</v>
      </c>
      <c r="W957" s="6"/>
      <c r="X957" s="5"/>
    </row>
    <row r="958" spans="1:24" x14ac:dyDescent="0.35">
      <c r="A958">
        <v>957</v>
      </c>
      <c r="B958" t="s">
        <v>8377</v>
      </c>
      <c r="C958" s="8">
        <v>42559</v>
      </c>
      <c r="D958" s="6">
        <v>2016</v>
      </c>
      <c r="E958" s="8" t="s">
        <v>3507</v>
      </c>
      <c r="F958" s="7">
        <v>8</v>
      </c>
      <c r="G958" t="s">
        <v>3452</v>
      </c>
      <c r="H958" t="s">
        <v>3462</v>
      </c>
      <c r="I958" t="s">
        <v>3742</v>
      </c>
      <c r="J958" t="s">
        <v>3449</v>
      </c>
      <c r="K958" t="s">
        <v>3556</v>
      </c>
      <c r="L958">
        <v>80020</v>
      </c>
      <c r="M958" t="s">
        <v>1499</v>
      </c>
      <c r="N958" t="s">
        <v>13</v>
      </c>
      <c r="O958" t="s">
        <v>26</v>
      </c>
      <c r="P958" t="s">
        <v>1500</v>
      </c>
      <c r="Q958" s="4">
        <v>20000</v>
      </c>
      <c r="R958">
        <v>2</v>
      </c>
      <c r="S958" s="4">
        <f>Table3[[#This Row],[Harga]]*Table3[[#This Row],[Quantity]]</f>
        <v>40000</v>
      </c>
      <c r="T958">
        <v>0.7</v>
      </c>
      <c r="U958" s="4">
        <f>Table3[[#This Row],[Discount]]*Table3[[#This Row],[Revenue]]</f>
        <v>28000</v>
      </c>
      <c r="V958" s="4">
        <f>Table3[[#This Row],[Revenue]]-Table3[[#This Row],[Total Discount]]</f>
        <v>12000</v>
      </c>
      <c r="W958" s="6"/>
      <c r="X958" s="5"/>
    </row>
    <row r="959" spans="1:24" x14ac:dyDescent="0.35">
      <c r="A959">
        <v>958</v>
      </c>
      <c r="B959" t="s">
        <v>8376</v>
      </c>
      <c r="C959" s="8">
        <v>42976</v>
      </c>
      <c r="D959" s="6">
        <v>2017</v>
      </c>
      <c r="E959" s="8" t="s">
        <v>3481</v>
      </c>
      <c r="F959" s="7">
        <v>29</v>
      </c>
      <c r="G959" t="s">
        <v>3452</v>
      </c>
      <c r="H959" t="s">
        <v>3451</v>
      </c>
      <c r="I959" t="s">
        <v>4185</v>
      </c>
      <c r="J959" t="s">
        <v>3466</v>
      </c>
      <c r="K959" t="s">
        <v>3641</v>
      </c>
      <c r="L959">
        <v>62301</v>
      </c>
      <c r="M959" t="s">
        <v>225</v>
      </c>
      <c r="N959" t="s">
        <v>13</v>
      </c>
      <c r="O959" t="s">
        <v>14</v>
      </c>
      <c r="P959" t="s">
        <v>226</v>
      </c>
      <c r="Q959" s="4">
        <v>24000</v>
      </c>
      <c r="R959">
        <v>4</v>
      </c>
      <c r="S959" s="4">
        <f>Table3[[#This Row],[Harga]]*Table3[[#This Row],[Quantity]]</f>
        <v>96000</v>
      </c>
      <c r="T959">
        <v>0.2</v>
      </c>
      <c r="U959" s="4">
        <f>Table3[[#This Row],[Discount]]*Table3[[#This Row],[Revenue]]</f>
        <v>19200</v>
      </c>
      <c r="V959" s="4">
        <f>Table3[[#This Row],[Revenue]]-Table3[[#This Row],[Total Discount]]</f>
        <v>76800</v>
      </c>
      <c r="W959" s="6"/>
      <c r="X959" s="5"/>
    </row>
    <row r="960" spans="1:24" x14ac:dyDescent="0.35">
      <c r="A960">
        <v>959</v>
      </c>
      <c r="B960" t="s">
        <v>8375</v>
      </c>
      <c r="C960" s="8">
        <v>42541</v>
      </c>
      <c r="D960" s="6">
        <v>2016</v>
      </c>
      <c r="E960" s="8" t="s">
        <v>3497</v>
      </c>
      <c r="F960" s="7">
        <v>20</v>
      </c>
      <c r="G960" t="s">
        <v>3485</v>
      </c>
      <c r="H960" t="s">
        <v>3554</v>
      </c>
      <c r="I960" t="s">
        <v>3620</v>
      </c>
      <c r="J960" t="s">
        <v>3466</v>
      </c>
      <c r="K960" t="s">
        <v>3909</v>
      </c>
      <c r="L960">
        <v>75007</v>
      </c>
      <c r="M960" t="s">
        <v>1501</v>
      </c>
      <c r="N960" t="s">
        <v>51</v>
      </c>
      <c r="O960" t="s">
        <v>64</v>
      </c>
      <c r="P960" t="s">
        <v>1502</v>
      </c>
      <c r="Q960" s="4">
        <v>96000</v>
      </c>
      <c r="R960">
        <v>4</v>
      </c>
      <c r="S960" s="4">
        <f>Table3[[#This Row],[Harga]]*Table3[[#This Row],[Quantity]]</f>
        <v>384000</v>
      </c>
      <c r="T960">
        <v>0.2</v>
      </c>
      <c r="U960" s="4">
        <f>Table3[[#This Row],[Discount]]*Table3[[#This Row],[Revenue]]</f>
        <v>76800</v>
      </c>
      <c r="V960" s="4">
        <f>Table3[[#This Row],[Revenue]]-Table3[[#This Row],[Total Discount]]</f>
        <v>307200</v>
      </c>
      <c r="W960" s="6"/>
      <c r="X960" s="5"/>
    </row>
    <row r="961" spans="1:24" x14ac:dyDescent="0.35">
      <c r="A961">
        <v>960</v>
      </c>
      <c r="B961" t="s">
        <v>8374</v>
      </c>
      <c r="C961" s="8">
        <v>42980</v>
      </c>
      <c r="D961" s="6">
        <v>2017</v>
      </c>
      <c r="E961" s="8" t="s">
        <v>3472</v>
      </c>
      <c r="F961" s="7">
        <v>2</v>
      </c>
      <c r="G961" t="s">
        <v>3538</v>
      </c>
      <c r="H961" t="s">
        <v>3451</v>
      </c>
      <c r="I961" t="s">
        <v>3955</v>
      </c>
      <c r="J961" t="s">
        <v>3466</v>
      </c>
      <c r="K961" t="s">
        <v>3474</v>
      </c>
      <c r="L961">
        <v>10009</v>
      </c>
      <c r="M961" t="s">
        <v>813</v>
      </c>
      <c r="N961" t="s">
        <v>13</v>
      </c>
      <c r="O961" t="s">
        <v>37</v>
      </c>
      <c r="P961" t="s">
        <v>814</v>
      </c>
      <c r="Q961" s="4">
        <v>47000</v>
      </c>
      <c r="R961">
        <v>2</v>
      </c>
      <c r="S961" s="4">
        <f>Table3[[#This Row],[Harga]]*Table3[[#This Row],[Quantity]]</f>
        <v>94000</v>
      </c>
      <c r="T961">
        <v>0</v>
      </c>
      <c r="U961" s="4">
        <f>Table3[[#This Row],[Discount]]*Table3[[#This Row],[Revenue]]</f>
        <v>0</v>
      </c>
      <c r="V961" s="4">
        <f>Table3[[#This Row],[Revenue]]-Table3[[#This Row],[Total Discount]]</f>
        <v>94000</v>
      </c>
      <c r="W961" s="6"/>
      <c r="X961" s="5"/>
    </row>
    <row r="962" spans="1:24" x14ac:dyDescent="0.35">
      <c r="A962">
        <v>961</v>
      </c>
      <c r="B962" t="s">
        <v>8373</v>
      </c>
      <c r="C962" s="8">
        <v>42988</v>
      </c>
      <c r="D962" s="6">
        <v>2017</v>
      </c>
      <c r="E962" s="8" t="s">
        <v>3472</v>
      </c>
      <c r="F962" s="7">
        <v>10</v>
      </c>
      <c r="G962" t="s">
        <v>3538</v>
      </c>
      <c r="H962" t="s">
        <v>3451</v>
      </c>
      <c r="I962" t="s">
        <v>6300</v>
      </c>
      <c r="J962" t="s">
        <v>3449</v>
      </c>
      <c r="K962" t="s">
        <v>3682</v>
      </c>
      <c r="L962">
        <v>65807</v>
      </c>
      <c r="M962" t="s">
        <v>922</v>
      </c>
      <c r="N962" t="s">
        <v>13</v>
      </c>
      <c r="O962" t="s">
        <v>26</v>
      </c>
      <c r="P962" t="s">
        <v>923</v>
      </c>
      <c r="Q962" s="4">
        <v>9000</v>
      </c>
      <c r="R962">
        <v>3</v>
      </c>
      <c r="S962" s="4">
        <f>Table3[[#This Row],[Harga]]*Table3[[#This Row],[Quantity]]</f>
        <v>27000</v>
      </c>
      <c r="T962">
        <v>0</v>
      </c>
      <c r="U962" s="4">
        <f>Table3[[#This Row],[Discount]]*Table3[[#This Row],[Revenue]]</f>
        <v>0</v>
      </c>
      <c r="V962" s="4">
        <f>Table3[[#This Row],[Revenue]]-Table3[[#This Row],[Total Discount]]</f>
        <v>27000</v>
      </c>
      <c r="W962" s="6"/>
      <c r="X962" s="5"/>
    </row>
    <row r="963" spans="1:24" x14ac:dyDescent="0.35">
      <c r="A963">
        <v>962</v>
      </c>
      <c r="B963" t="s">
        <v>8372</v>
      </c>
      <c r="C963" s="8">
        <v>43090</v>
      </c>
      <c r="D963" s="6">
        <v>2017</v>
      </c>
      <c r="E963" s="8" t="s">
        <v>3490</v>
      </c>
      <c r="F963" s="7">
        <v>21</v>
      </c>
      <c r="G963" t="s">
        <v>3452</v>
      </c>
      <c r="H963" t="s">
        <v>3451</v>
      </c>
      <c r="I963" t="s">
        <v>5391</v>
      </c>
      <c r="J963" t="s">
        <v>3449</v>
      </c>
      <c r="K963" t="s">
        <v>3670</v>
      </c>
      <c r="L963">
        <v>7501</v>
      </c>
      <c r="M963" t="s">
        <v>1503</v>
      </c>
      <c r="N963" t="s">
        <v>51</v>
      </c>
      <c r="O963" t="s">
        <v>52</v>
      </c>
      <c r="P963" t="s">
        <v>1504</v>
      </c>
      <c r="Q963" s="4">
        <v>282000</v>
      </c>
      <c r="R963">
        <v>3</v>
      </c>
      <c r="S963" s="4">
        <f>Table3[[#This Row],[Harga]]*Table3[[#This Row],[Quantity]]</f>
        <v>846000</v>
      </c>
      <c r="T963">
        <v>0</v>
      </c>
      <c r="U963" s="4">
        <f>Table3[[#This Row],[Discount]]*Table3[[#This Row],[Revenue]]</f>
        <v>0</v>
      </c>
      <c r="V963" s="4">
        <f>Table3[[#This Row],[Revenue]]-Table3[[#This Row],[Total Discount]]</f>
        <v>846000</v>
      </c>
      <c r="W963" s="6"/>
      <c r="X963" s="5"/>
    </row>
    <row r="964" spans="1:24" x14ac:dyDescent="0.35">
      <c r="A964">
        <v>963</v>
      </c>
      <c r="B964" t="s">
        <v>8371</v>
      </c>
      <c r="C964" s="8">
        <v>43001</v>
      </c>
      <c r="D964" s="6">
        <v>2017</v>
      </c>
      <c r="E964" s="8" t="s">
        <v>3472</v>
      </c>
      <c r="F964" s="7">
        <v>23</v>
      </c>
      <c r="G964" t="s">
        <v>3538</v>
      </c>
      <c r="H964" t="s">
        <v>3451</v>
      </c>
      <c r="I964" t="s">
        <v>3863</v>
      </c>
      <c r="J964" t="s">
        <v>3449</v>
      </c>
      <c r="K964" t="s">
        <v>3580</v>
      </c>
      <c r="L964">
        <v>74133</v>
      </c>
      <c r="M964" t="s">
        <v>1505</v>
      </c>
      <c r="N964" t="s">
        <v>51</v>
      </c>
      <c r="O964" t="s">
        <v>64</v>
      </c>
      <c r="P964" t="s">
        <v>1506</v>
      </c>
      <c r="Q964" s="4">
        <v>292000</v>
      </c>
      <c r="R964">
        <v>4</v>
      </c>
      <c r="S964" s="4">
        <f>Table3[[#This Row],[Harga]]*Table3[[#This Row],[Quantity]]</f>
        <v>1168000</v>
      </c>
      <c r="T964">
        <v>0</v>
      </c>
      <c r="U964" s="4">
        <f>Table3[[#This Row],[Discount]]*Table3[[#This Row],[Revenue]]</f>
        <v>0</v>
      </c>
      <c r="V964" s="4">
        <f>Table3[[#This Row],[Revenue]]-Table3[[#This Row],[Total Discount]]</f>
        <v>1168000</v>
      </c>
      <c r="W964" s="6"/>
      <c r="X964" s="5"/>
    </row>
    <row r="965" spans="1:24" x14ac:dyDescent="0.35">
      <c r="A965">
        <v>964</v>
      </c>
      <c r="B965" t="s">
        <v>8370</v>
      </c>
      <c r="C965" s="8">
        <v>42861</v>
      </c>
      <c r="D965" s="6">
        <v>2017</v>
      </c>
      <c r="E965" s="8" t="s">
        <v>3453</v>
      </c>
      <c r="F965" s="7">
        <v>6</v>
      </c>
      <c r="G965" t="s">
        <v>3485</v>
      </c>
      <c r="H965" t="s">
        <v>3451</v>
      </c>
      <c r="I965" t="s">
        <v>4504</v>
      </c>
      <c r="J965" t="s">
        <v>3488</v>
      </c>
      <c r="K965" t="s">
        <v>3561</v>
      </c>
      <c r="L965">
        <v>60623</v>
      </c>
      <c r="M965" t="s">
        <v>1507</v>
      </c>
      <c r="N965" t="s">
        <v>13</v>
      </c>
      <c r="O965" t="s">
        <v>37</v>
      </c>
      <c r="P965" t="s">
        <v>1508</v>
      </c>
      <c r="Q965" s="4">
        <v>7000</v>
      </c>
      <c r="R965">
        <v>3</v>
      </c>
      <c r="S965" s="4">
        <f>Table3[[#This Row],[Harga]]*Table3[[#This Row],[Quantity]]</f>
        <v>21000</v>
      </c>
      <c r="T965">
        <v>0.2</v>
      </c>
      <c r="U965" s="4">
        <f>Table3[[#This Row],[Discount]]*Table3[[#This Row],[Revenue]]</f>
        <v>4200</v>
      </c>
      <c r="V965" s="4">
        <f>Table3[[#This Row],[Revenue]]-Table3[[#This Row],[Total Discount]]</f>
        <v>16800</v>
      </c>
      <c r="W965" s="6"/>
      <c r="X965" s="5"/>
    </row>
    <row r="966" spans="1:24" x14ac:dyDescent="0.35">
      <c r="A966">
        <v>965</v>
      </c>
      <c r="B966" t="s">
        <v>8369</v>
      </c>
      <c r="C966" s="8">
        <v>41987</v>
      </c>
      <c r="D966" s="6">
        <v>2014</v>
      </c>
      <c r="E966" s="8" t="s">
        <v>3490</v>
      </c>
      <c r="F966" s="7">
        <v>14</v>
      </c>
      <c r="G966" t="s">
        <v>3457</v>
      </c>
      <c r="H966" t="s">
        <v>3451</v>
      </c>
      <c r="I966" t="s">
        <v>4602</v>
      </c>
      <c r="J966" t="s">
        <v>3449</v>
      </c>
      <c r="K966" t="s">
        <v>3666</v>
      </c>
      <c r="L966">
        <v>60610</v>
      </c>
      <c r="M966" t="s">
        <v>1509</v>
      </c>
      <c r="N966" t="s">
        <v>13</v>
      </c>
      <c r="O966" t="s">
        <v>26</v>
      </c>
      <c r="P966" t="s">
        <v>1510</v>
      </c>
      <c r="Q966" s="4">
        <v>6000</v>
      </c>
      <c r="R966">
        <v>4</v>
      </c>
      <c r="S966" s="4">
        <f>Table3[[#This Row],[Harga]]*Table3[[#This Row],[Quantity]]</f>
        <v>24000</v>
      </c>
      <c r="T966">
        <v>0.8</v>
      </c>
      <c r="U966" s="4">
        <f>Table3[[#This Row],[Discount]]*Table3[[#This Row],[Revenue]]</f>
        <v>19200</v>
      </c>
      <c r="V966" s="4">
        <f>Table3[[#This Row],[Revenue]]-Table3[[#This Row],[Total Discount]]</f>
        <v>4800</v>
      </c>
      <c r="W966" s="6"/>
      <c r="X966" s="5"/>
    </row>
    <row r="967" spans="1:24" x14ac:dyDescent="0.35">
      <c r="A967">
        <v>966</v>
      </c>
      <c r="B967" t="s">
        <v>8368</v>
      </c>
      <c r="C967" s="8">
        <v>41930</v>
      </c>
      <c r="D967" s="6">
        <v>2014</v>
      </c>
      <c r="E967" s="8" t="s">
        <v>3517</v>
      </c>
      <c r="F967" s="7">
        <v>18</v>
      </c>
      <c r="G967" t="s">
        <v>3452</v>
      </c>
      <c r="H967" t="s">
        <v>3451</v>
      </c>
      <c r="I967" t="s">
        <v>4799</v>
      </c>
      <c r="J967" t="s">
        <v>3466</v>
      </c>
      <c r="K967" t="s">
        <v>3505</v>
      </c>
      <c r="L967">
        <v>36116</v>
      </c>
      <c r="M967" t="s">
        <v>590</v>
      </c>
      <c r="N967" t="s">
        <v>13</v>
      </c>
      <c r="O967" t="s">
        <v>32</v>
      </c>
      <c r="P967" t="s">
        <v>591</v>
      </c>
      <c r="Q967" s="4">
        <v>460000</v>
      </c>
      <c r="R967">
        <v>3</v>
      </c>
      <c r="S967" s="4">
        <f>Table3[[#This Row],[Harga]]*Table3[[#This Row],[Quantity]]</f>
        <v>1380000</v>
      </c>
      <c r="T967">
        <v>0</v>
      </c>
      <c r="U967" s="4">
        <f>Table3[[#This Row],[Discount]]*Table3[[#This Row],[Revenue]]</f>
        <v>0</v>
      </c>
      <c r="V967" s="4">
        <f>Table3[[#This Row],[Revenue]]-Table3[[#This Row],[Total Discount]]</f>
        <v>1380000</v>
      </c>
      <c r="W967" s="6"/>
      <c r="X967" s="5"/>
    </row>
    <row r="968" spans="1:24" x14ac:dyDescent="0.35">
      <c r="A968">
        <v>967</v>
      </c>
      <c r="B968" t="s">
        <v>8367</v>
      </c>
      <c r="C968" s="8">
        <v>42132</v>
      </c>
      <c r="D968" s="6">
        <v>2015</v>
      </c>
      <c r="E968" s="8" t="s">
        <v>3453</v>
      </c>
      <c r="F968" s="7">
        <v>8</v>
      </c>
      <c r="G968" t="s">
        <v>3538</v>
      </c>
      <c r="H968" t="s">
        <v>3462</v>
      </c>
      <c r="I968" t="s">
        <v>3943</v>
      </c>
      <c r="J968" t="s">
        <v>3449</v>
      </c>
      <c r="K968" t="s">
        <v>3571</v>
      </c>
      <c r="L968">
        <v>97301</v>
      </c>
      <c r="M968" t="s">
        <v>1511</v>
      </c>
      <c r="N968" t="s">
        <v>13</v>
      </c>
      <c r="O968" t="s">
        <v>37</v>
      </c>
      <c r="P968" t="s">
        <v>1512</v>
      </c>
      <c r="Q968" s="4">
        <v>6000</v>
      </c>
      <c r="R968">
        <v>2</v>
      </c>
      <c r="S968" s="4">
        <f>Table3[[#This Row],[Harga]]*Table3[[#This Row],[Quantity]]</f>
        <v>12000</v>
      </c>
      <c r="T968">
        <v>0.2</v>
      </c>
      <c r="U968" s="4">
        <f>Table3[[#This Row],[Discount]]*Table3[[#This Row],[Revenue]]</f>
        <v>2400</v>
      </c>
      <c r="V968" s="4">
        <f>Table3[[#This Row],[Revenue]]-Table3[[#This Row],[Total Discount]]</f>
        <v>9600</v>
      </c>
      <c r="W968" s="6"/>
      <c r="X968" s="5"/>
    </row>
    <row r="969" spans="1:24" x14ac:dyDescent="0.35">
      <c r="A969">
        <v>968</v>
      </c>
      <c r="B969" t="s">
        <v>8366</v>
      </c>
      <c r="C969" s="8">
        <v>42474</v>
      </c>
      <c r="D969" s="6">
        <v>2016</v>
      </c>
      <c r="E969" s="8" t="s">
        <v>3529</v>
      </c>
      <c r="F969" s="7">
        <v>14</v>
      </c>
      <c r="G969" t="s">
        <v>3457</v>
      </c>
      <c r="H969" t="s">
        <v>3462</v>
      </c>
      <c r="I969" t="s">
        <v>6382</v>
      </c>
      <c r="J969" t="s">
        <v>3449</v>
      </c>
      <c r="K969" t="s">
        <v>3655</v>
      </c>
      <c r="L969">
        <v>85301</v>
      </c>
      <c r="M969" t="s">
        <v>859</v>
      </c>
      <c r="N969" t="s">
        <v>9</v>
      </c>
      <c r="O969" t="s">
        <v>42</v>
      </c>
      <c r="P969" t="s">
        <v>860</v>
      </c>
      <c r="Q969" s="4">
        <v>1167000</v>
      </c>
      <c r="R969">
        <v>4</v>
      </c>
      <c r="S969" s="4">
        <f>Table3[[#This Row],[Harga]]*Table3[[#This Row],[Quantity]]</f>
        <v>4668000</v>
      </c>
      <c r="T969">
        <v>0.2</v>
      </c>
      <c r="U969" s="4">
        <f>Table3[[#This Row],[Discount]]*Table3[[#This Row],[Revenue]]</f>
        <v>933600</v>
      </c>
      <c r="V969" s="4">
        <f>Table3[[#This Row],[Revenue]]-Table3[[#This Row],[Total Discount]]</f>
        <v>3734400</v>
      </c>
      <c r="W969" s="6"/>
      <c r="X969" s="5"/>
    </row>
    <row r="970" spans="1:24" x14ac:dyDescent="0.35">
      <c r="A970">
        <v>969</v>
      </c>
      <c r="B970" t="s">
        <v>8365</v>
      </c>
      <c r="C970" s="8">
        <v>42352</v>
      </c>
      <c r="D970" s="6">
        <v>2015</v>
      </c>
      <c r="E970" s="8" t="s">
        <v>3490</v>
      </c>
      <c r="F970" s="7">
        <v>14</v>
      </c>
      <c r="G970" t="s">
        <v>3452</v>
      </c>
      <c r="H970" t="s">
        <v>3462</v>
      </c>
      <c r="I970" t="s">
        <v>4320</v>
      </c>
      <c r="J970" t="s">
        <v>3466</v>
      </c>
      <c r="K970" t="s">
        <v>3542</v>
      </c>
      <c r="L970">
        <v>31907</v>
      </c>
      <c r="M970" t="s">
        <v>1513</v>
      </c>
      <c r="N970" t="s">
        <v>13</v>
      </c>
      <c r="O970" t="s">
        <v>26</v>
      </c>
      <c r="P970" t="s">
        <v>1514</v>
      </c>
      <c r="Q970" s="4">
        <v>4000</v>
      </c>
      <c r="R970">
        <v>2</v>
      </c>
      <c r="S970" s="4">
        <f>Table3[[#This Row],[Harga]]*Table3[[#This Row],[Quantity]]</f>
        <v>8000</v>
      </c>
      <c r="T970">
        <v>0</v>
      </c>
      <c r="U970" s="4">
        <f>Table3[[#This Row],[Discount]]*Table3[[#This Row],[Revenue]]</f>
        <v>0</v>
      </c>
      <c r="V970" s="4">
        <f>Table3[[#This Row],[Revenue]]-Table3[[#This Row],[Total Discount]]</f>
        <v>8000</v>
      </c>
      <c r="W970" s="6"/>
      <c r="X970" s="5"/>
    </row>
    <row r="971" spans="1:24" x14ac:dyDescent="0.35">
      <c r="A971">
        <v>970</v>
      </c>
      <c r="B971" t="s">
        <v>8364</v>
      </c>
      <c r="C971" s="8">
        <v>41976</v>
      </c>
      <c r="D971" s="6">
        <v>2014</v>
      </c>
      <c r="E971" s="8" t="s">
        <v>3490</v>
      </c>
      <c r="F971" s="7">
        <v>3</v>
      </c>
      <c r="G971" t="s">
        <v>3485</v>
      </c>
      <c r="H971" t="s">
        <v>3451</v>
      </c>
      <c r="I971" t="s">
        <v>6914</v>
      </c>
      <c r="J971" t="s">
        <v>3449</v>
      </c>
      <c r="K971" t="s">
        <v>3455</v>
      </c>
      <c r="L971">
        <v>73120</v>
      </c>
      <c r="M971" t="s">
        <v>1515</v>
      </c>
      <c r="N971" t="s">
        <v>51</v>
      </c>
      <c r="O971" t="s">
        <v>52</v>
      </c>
      <c r="P971" t="s">
        <v>1516</v>
      </c>
      <c r="Q971" s="4">
        <v>480000</v>
      </c>
      <c r="R971">
        <v>4</v>
      </c>
      <c r="S971" s="4">
        <f>Table3[[#This Row],[Harga]]*Table3[[#This Row],[Quantity]]</f>
        <v>1920000</v>
      </c>
      <c r="T971">
        <v>0</v>
      </c>
      <c r="U971" s="4">
        <f>Table3[[#This Row],[Discount]]*Table3[[#This Row],[Revenue]]</f>
        <v>0</v>
      </c>
      <c r="V971" s="4">
        <f>Table3[[#This Row],[Revenue]]-Table3[[#This Row],[Total Discount]]</f>
        <v>1920000</v>
      </c>
      <c r="W971" s="6"/>
      <c r="X971" s="5"/>
    </row>
    <row r="972" spans="1:24" x14ac:dyDescent="0.35">
      <c r="A972">
        <v>971</v>
      </c>
      <c r="B972" t="s">
        <v>8363</v>
      </c>
      <c r="C972" s="8">
        <v>41968</v>
      </c>
      <c r="D972" s="6">
        <v>2014</v>
      </c>
      <c r="E972" s="8" t="s">
        <v>3468</v>
      </c>
      <c r="F972" s="7">
        <v>25</v>
      </c>
      <c r="G972" t="s">
        <v>3452</v>
      </c>
      <c r="H972" t="s">
        <v>3462</v>
      </c>
      <c r="I972" t="s">
        <v>5078</v>
      </c>
      <c r="J972" t="s">
        <v>3466</v>
      </c>
      <c r="K972" t="s">
        <v>3605</v>
      </c>
      <c r="L972">
        <v>94513</v>
      </c>
      <c r="M972" t="s">
        <v>1342</v>
      </c>
      <c r="N972" t="s">
        <v>13</v>
      </c>
      <c r="O972" t="s">
        <v>29</v>
      </c>
      <c r="P972" t="s">
        <v>1343</v>
      </c>
      <c r="Q972" s="4">
        <v>107000</v>
      </c>
      <c r="R972">
        <v>6</v>
      </c>
      <c r="S972" s="4">
        <f>Table3[[#This Row],[Harga]]*Table3[[#This Row],[Quantity]]</f>
        <v>642000</v>
      </c>
      <c r="T972">
        <v>0</v>
      </c>
      <c r="U972" s="4">
        <f>Table3[[#This Row],[Discount]]*Table3[[#This Row],[Revenue]]</f>
        <v>0</v>
      </c>
      <c r="V972" s="4">
        <f>Table3[[#This Row],[Revenue]]-Table3[[#This Row],[Total Discount]]</f>
        <v>642000</v>
      </c>
      <c r="W972" s="6"/>
      <c r="X972" s="5"/>
    </row>
    <row r="973" spans="1:24" x14ac:dyDescent="0.35">
      <c r="A973">
        <v>972</v>
      </c>
      <c r="B973" t="s">
        <v>8362</v>
      </c>
      <c r="C973" s="8">
        <v>42576</v>
      </c>
      <c r="D973" s="6">
        <v>2016</v>
      </c>
      <c r="E973" s="8" t="s">
        <v>3507</v>
      </c>
      <c r="F973" s="7">
        <v>25</v>
      </c>
      <c r="G973" t="s">
        <v>3457</v>
      </c>
      <c r="H973" t="s">
        <v>3451</v>
      </c>
      <c r="I973" t="s">
        <v>4346</v>
      </c>
      <c r="J973" t="s">
        <v>3449</v>
      </c>
      <c r="K973" t="s">
        <v>3509</v>
      </c>
      <c r="L973">
        <v>43229</v>
      </c>
      <c r="M973" t="s">
        <v>1517</v>
      </c>
      <c r="N973" t="s">
        <v>51</v>
      </c>
      <c r="O973" t="s">
        <v>471</v>
      </c>
      <c r="P973" t="s">
        <v>1518</v>
      </c>
      <c r="Q973" s="4">
        <v>1440000</v>
      </c>
      <c r="R973">
        <v>4</v>
      </c>
      <c r="S973" s="4">
        <f>Table3[[#This Row],[Harga]]*Table3[[#This Row],[Quantity]]</f>
        <v>5760000</v>
      </c>
      <c r="T973">
        <v>0.4</v>
      </c>
      <c r="U973" s="4">
        <f>Table3[[#This Row],[Discount]]*Table3[[#This Row],[Revenue]]</f>
        <v>2304000</v>
      </c>
      <c r="V973" s="4">
        <f>Table3[[#This Row],[Revenue]]-Table3[[#This Row],[Total Discount]]</f>
        <v>3456000</v>
      </c>
      <c r="W973" s="6"/>
      <c r="X973" s="5"/>
    </row>
    <row r="974" spans="1:24" x14ac:dyDescent="0.35">
      <c r="A974">
        <v>973</v>
      </c>
      <c r="B974" t="s">
        <v>8361</v>
      </c>
      <c r="C974" s="8">
        <v>42317</v>
      </c>
      <c r="D974" s="6">
        <v>2015</v>
      </c>
      <c r="E974" s="8" t="s">
        <v>3468</v>
      </c>
      <c r="F974" s="7">
        <v>9</v>
      </c>
      <c r="G974" t="s">
        <v>3538</v>
      </c>
      <c r="H974" t="s">
        <v>3451</v>
      </c>
      <c r="I974" t="s">
        <v>3827</v>
      </c>
      <c r="J974" t="s">
        <v>3449</v>
      </c>
      <c r="K974" t="s">
        <v>3561</v>
      </c>
      <c r="L974">
        <v>65807</v>
      </c>
      <c r="M974" t="s">
        <v>1519</v>
      </c>
      <c r="N974" t="s">
        <v>13</v>
      </c>
      <c r="O974" t="s">
        <v>26</v>
      </c>
      <c r="P974" t="s">
        <v>1520</v>
      </c>
      <c r="Q974" s="4">
        <v>18000</v>
      </c>
      <c r="R974">
        <v>3</v>
      </c>
      <c r="S974" s="4">
        <f>Table3[[#This Row],[Harga]]*Table3[[#This Row],[Quantity]]</f>
        <v>54000</v>
      </c>
      <c r="T974">
        <v>0</v>
      </c>
      <c r="U974" s="4">
        <f>Table3[[#This Row],[Discount]]*Table3[[#This Row],[Revenue]]</f>
        <v>0</v>
      </c>
      <c r="V974" s="4">
        <f>Table3[[#This Row],[Revenue]]-Table3[[#This Row],[Total Discount]]</f>
        <v>54000</v>
      </c>
      <c r="W974" s="6"/>
      <c r="X974" s="5"/>
    </row>
    <row r="975" spans="1:24" x14ac:dyDescent="0.35">
      <c r="A975">
        <v>974</v>
      </c>
      <c r="B975" t="s">
        <v>8360</v>
      </c>
      <c r="C975" s="8">
        <v>42790</v>
      </c>
      <c r="D975" s="6">
        <v>2017</v>
      </c>
      <c r="E975" s="8" t="s">
        <v>3458</v>
      </c>
      <c r="F975" s="7">
        <v>24</v>
      </c>
      <c r="G975" t="s">
        <v>3452</v>
      </c>
      <c r="H975" t="s">
        <v>3532</v>
      </c>
      <c r="I975" t="s">
        <v>4346</v>
      </c>
      <c r="J975" t="s">
        <v>3449</v>
      </c>
      <c r="K975" t="s">
        <v>3561</v>
      </c>
      <c r="L975">
        <v>19134</v>
      </c>
      <c r="M975" t="s">
        <v>1058</v>
      </c>
      <c r="N975" t="s">
        <v>13</v>
      </c>
      <c r="O975" t="s">
        <v>26</v>
      </c>
      <c r="P975" t="s">
        <v>1059</v>
      </c>
      <c r="Q975" s="4">
        <v>14000</v>
      </c>
      <c r="R975">
        <v>4</v>
      </c>
      <c r="S975" s="4">
        <f>Table3[[#This Row],[Harga]]*Table3[[#This Row],[Quantity]]</f>
        <v>56000</v>
      </c>
      <c r="T975">
        <v>0.7</v>
      </c>
      <c r="U975" s="4">
        <f>Table3[[#This Row],[Discount]]*Table3[[#This Row],[Revenue]]</f>
        <v>39200</v>
      </c>
      <c r="V975" s="4">
        <f>Table3[[#This Row],[Revenue]]-Table3[[#This Row],[Total Discount]]</f>
        <v>16800</v>
      </c>
      <c r="W975" s="6"/>
      <c r="X975" s="5"/>
    </row>
    <row r="976" spans="1:24" x14ac:dyDescent="0.35">
      <c r="A976">
        <v>975</v>
      </c>
      <c r="B976" t="s">
        <v>8359</v>
      </c>
      <c r="C976" s="8">
        <v>42911</v>
      </c>
      <c r="D976" s="6">
        <v>2017</v>
      </c>
      <c r="E976" s="8" t="s">
        <v>3497</v>
      </c>
      <c r="F976" s="7">
        <v>25</v>
      </c>
      <c r="G976" t="s">
        <v>3485</v>
      </c>
      <c r="H976" t="s">
        <v>3462</v>
      </c>
      <c r="I976" t="s">
        <v>4504</v>
      </c>
      <c r="J976" t="s">
        <v>3488</v>
      </c>
      <c r="K976" t="s">
        <v>3542</v>
      </c>
      <c r="L976">
        <v>97477</v>
      </c>
      <c r="M976" t="s">
        <v>446</v>
      </c>
      <c r="N976" t="s">
        <v>13</v>
      </c>
      <c r="O976" t="s">
        <v>14</v>
      </c>
      <c r="P976" t="s">
        <v>447</v>
      </c>
      <c r="Q976" s="4">
        <v>30000</v>
      </c>
      <c r="R976">
        <v>6</v>
      </c>
      <c r="S976" s="4">
        <f>Table3[[#This Row],[Harga]]*Table3[[#This Row],[Quantity]]</f>
        <v>180000</v>
      </c>
      <c r="T976">
        <v>0.2</v>
      </c>
      <c r="U976" s="4">
        <f>Table3[[#This Row],[Discount]]*Table3[[#This Row],[Revenue]]</f>
        <v>36000</v>
      </c>
      <c r="V976" s="4">
        <f>Table3[[#This Row],[Revenue]]-Table3[[#This Row],[Total Discount]]</f>
        <v>144000</v>
      </c>
      <c r="W976" s="6"/>
      <c r="X976" s="5"/>
    </row>
    <row r="977" spans="1:24" x14ac:dyDescent="0.35">
      <c r="A977">
        <v>976</v>
      </c>
      <c r="B977" t="s">
        <v>8358</v>
      </c>
      <c r="C977" s="8">
        <v>43071</v>
      </c>
      <c r="D977" s="6">
        <v>2017</v>
      </c>
      <c r="E977" s="8" t="s">
        <v>3490</v>
      </c>
      <c r="F977" s="7">
        <v>2</v>
      </c>
      <c r="G977" t="s">
        <v>3457</v>
      </c>
      <c r="H977" t="s">
        <v>3501</v>
      </c>
      <c r="I977" t="s">
        <v>3769</v>
      </c>
      <c r="J977" t="s">
        <v>3449</v>
      </c>
      <c r="K977" t="s">
        <v>3523</v>
      </c>
      <c r="L977">
        <v>77036</v>
      </c>
      <c r="M977" t="s">
        <v>1521</v>
      </c>
      <c r="N977" t="s">
        <v>13</v>
      </c>
      <c r="O977" t="s">
        <v>29</v>
      </c>
      <c r="P977" t="s">
        <v>1522</v>
      </c>
      <c r="Q977" s="4">
        <v>295000</v>
      </c>
      <c r="R977">
        <v>5</v>
      </c>
      <c r="S977" s="4">
        <f>Table3[[#This Row],[Harga]]*Table3[[#This Row],[Quantity]]</f>
        <v>1475000</v>
      </c>
      <c r="T977">
        <v>0.8</v>
      </c>
      <c r="U977" s="4">
        <f>Table3[[#This Row],[Discount]]*Table3[[#This Row],[Revenue]]</f>
        <v>1180000</v>
      </c>
      <c r="V977" s="4">
        <f>Table3[[#This Row],[Revenue]]-Table3[[#This Row],[Total Discount]]</f>
        <v>295000</v>
      </c>
      <c r="W977" s="6"/>
      <c r="X977" s="5"/>
    </row>
    <row r="978" spans="1:24" x14ac:dyDescent="0.35">
      <c r="A978">
        <v>977</v>
      </c>
      <c r="B978" t="s">
        <v>8357</v>
      </c>
      <c r="C978" s="8">
        <v>41676</v>
      </c>
      <c r="D978" s="6">
        <v>2014</v>
      </c>
      <c r="E978" s="8" t="s">
        <v>3458</v>
      </c>
      <c r="F978" s="7">
        <v>6</v>
      </c>
      <c r="G978" t="s">
        <v>3457</v>
      </c>
      <c r="H978" t="s">
        <v>3462</v>
      </c>
      <c r="I978" t="s">
        <v>4379</v>
      </c>
      <c r="J978" t="s">
        <v>3466</v>
      </c>
      <c r="K978" t="s">
        <v>3513</v>
      </c>
      <c r="L978">
        <v>23320</v>
      </c>
      <c r="M978" t="s">
        <v>1292</v>
      </c>
      <c r="N978" t="s">
        <v>13</v>
      </c>
      <c r="O978" t="s">
        <v>14</v>
      </c>
      <c r="P978" t="s">
        <v>1293</v>
      </c>
      <c r="Q978" s="4">
        <v>4000</v>
      </c>
      <c r="R978">
        <v>4</v>
      </c>
      <c r="S978" s="4">
        <f>Table3[[#This Row],[Harga]]*Table3[[#This Row],[Quantity]]</f>
        <v>16000</v>
      </c>
      <c r="T978">
        <v>0</v>
      </c>
      <c r="U978" s="4">
        <f>Table3[[#This Row],[Discount]]*Table3[[#This Row],[Revenue]]</f>
        <v>0</v>
      </c>
      <c r="V978" s="4">
        <f>Table3[[#This Row],[Revenue]]-Table3[[#This Row],[Total Discount]]</f>
        <v>16000</v>
      </c>
      <c r="W978" s="6"/>
      <c r="X978" s="5"/>
    </row>
    <row r="979" spans="1:24" x14ac:dyDescent="0.35">
      <c r="A979">
        <v>978</v>
      </c>
      <c r="B979" t="s">
        <v>8356</v>
      </c>
      <c r="C979" s="8">
        <v>42836</v>
      </c>
      <c r="D979" s="6">
        <v>2017</v>
      </c>
      <c r="E979" s="8" t="s">
        <v>3529</v>
      </c>
      <c r="F979" s="7">
        <v>11</v>
      </c>
      <c r="G979" t="s">
        <v>3457</v>
      </c>
      <c r="H979" t="s">
        <v>3462</v>
      </c>
      <c r="I979" t="s">
        <v>3700</v>
      </c>
      <c r="J979" t="s">
        <v>3449</v>
      </c>
      <c r="K979" t="s">
        <v>3682</v>
      </c>
      <c r="L979">
        <v>91104</v>
      </c>
      <c r="M979" t="s">
        <v>1523</v>
      </c>
      <c r="N979" t="s">
        <v>51</v>
      </c>
      <c r="O979" t="s">
        <v>64</v>
      </c>
      <c r="P979" t="s">
        <v>1524</v>
      </c>
      <c r="Q979" s="4">
        <v>200000</v>
      </c>
      <c r="R979">
        <v>5</v>
      </c>
      <c r="S979" s="4">
        <f>Table3[[#This Row],[Harga]]*Table3[[#This Row],[Quantity]]</f>
        <v>1000000</v>
      </c>
      <c r="T979">
        <v>0</v>
      </c>
      <c r="U979" s="4">
        <f>Table3[[#This Row],[Discount]]*Table3[[#This Row],[Revenue]]</f>
        <v>0</v>
      </c>
      <c r="V979" s="4">
        <f>Table3[[#This Row],[Revenue]]-Table3[[#This Row],[Total Discount]]</f>
        <v>1000000</v>
      </c>
      <c r="W979" s="6"/>
      <c r="X979" s="5"/>
    </row>
    <row r="980" spans="1:24" x14ac:dyDescent="0.35">
      <c r="A980">
        <v>979</v>
      </c>
      <c r="B980" t="s">
        <v>8355</v>
      </c>
      <c r="C980" s="8">
        <v>43094</v>
      </c>
      <c r="D980" s="6">
        <v>2017</v>
      </c>
      <c r="E980" s="8" t="s">
        <v>3490</v>
      </c>
      <c r="F980" s="7">
        <v>25</v>
      </c>
      <c r="G980" t="s">
        <v>3452</v>
      </c>
      <c r="H980" t="s">
        <v>3462</v>
      </c>
      <c r="I980" t="s">
        <v>3664</v>
      </c>
      <c r="J980" t="s">
        <v>3449</v>
      </c>
      <c r="K980" t="s">
        <v>3448</v>
      </c>
      <c r="L980">
        <v>40214</v>
      </c>
      <c r="M980" t="s">
        <v>1038</v>
      </c>
      <c r="N980" t="s">
        <v>13</v>
      </c>
      <c r="O980" t="s">
        <v>32</v>
      </c>
      <c r="P980" t="s">
        <v>1039</v>
      </c>
      <c r="Q980" s="4">
        <v>103000</v>
      </c>
      <c r="R980">
        <v>3</v>
      </c>
      <c r="S980" s="4">
        <f>Table3[[#This Row],[Harga]]*Table3[[#This Row],[Quantity]]</f>
        <v>309000</v>
      </c>
      <c r="T980">
        <v>0</v>
      </c>
      <c r="U980" s="4">
        <f>Table3[[#This Row],[Discount]]*Table3[[#This Row],[Revenue]]</f>
        <v>0</v>
      </c>
      <c r="V980" s="4">
        <f>Table3[[#This Row],[Revenue]]-Table3[[#This Row],[Total Discount]]</f>
        <v>309000</v>
      </c>
      <c r="W980" s="6"/>
      <c r="X980" s="5"/>
    </row>
    <row r="981" spans="1:24" x14ac:dyDescent="0.35">
      <c r="A981">
        <v>980</v>
      </c>
      <c r="B981" t="s">
        <v>8354</v>
      </c>
      <c r="C981" s="8">
        <v>42836</v>
      </c>
      <c r="D981" s="6">
        <v>2017</v>
      </c>
      <c r="E981" s="8" t="s">
        <v>3529</v>
      </c>
      <c r="F981" s="7">
        <v>11</v>
      </c>
      <c r="G981" t="s">
        <v>3457</v>
      </c>
      <c r="H981" t="s">
        <v>3451</v>
      </c>
      <c r="I981" t="s">
        <v>3696</v>
      </c>
      <c r="J981" t="s">
        <v>3488</v>
      </c>
      <c r="K981" t="s">
        <v>3580</v>
      </c>
      <c r="L981">
        <v>79424</v>
      </c>
      <c r="M981" t="s">
        <v>113</v>
      </c>
      <c r="N981" t="s">
        <v>13</v>
      </c>
      <c r="O981" t="s">
        <v>26</v>
      </c>
      <c r="P981" t="s">
        <v>114</v>
      </c>
      <c r="Q981" s="4">
        <v>6000</v>
      </c>
      <c r="R981">
        <v>3</v>
      </c>
      <c r="S981" s="4">
        <f>Table3[[#This Row],[Harga]]*Table3[[#This Row],[Quantity]]</f>
        <v>18000</v>
      </c>
      <c r="T981">
        <v>0.8</v>
      </c>
      <c r="U981" s="4">
        <f>Table3[[#This Row],[Discount]]*Table3[[#This Row],[Revenue]]</f>
        <v>14400</v>
      </c>
      <c r="V981" s="4">
        <f>Table3[[#This Row],[Revenue]]-Table3[[#This Row],[Total Discount]]</f>
        <v>3600</v>
      </c>
      <c r="W981" s="6"/>
      <c r="X981" s="5"/>
    </row>
    <row r="982" spans="1:24" x14ac:dyDescent="0.35">
      <c r="A982">
        <v>981</v>
      </c>
      <c r="B982" t="s">
        <v>8353</v>
      </c>
      <c r="C982" s="8">
        <v>42004</v>
      </c>
      <c r="D982" s="6">
        <v>2014</v>
      </c>
      <c r="E982" s="8" t="s">
        <v>3490</v>
      </c>
      <c r="F982" s="7">
        <v>31</v>
      </c>
      <c r="G982" t="s">
        <v>3452</v>
      </c>
      <c r="H982" t="s">
        <v>3451</v>
      </c>
      <c r="I982" t="s">
        <v>5196</v>
      </c>
      <c r="J982" t="s">
        <v>3466</v>
      </c>
      <c r="K982" t="s">
        <v>3492</v>
      </c>
      <c r="L982">
        <v>65203</v>
      </c>
      <c r="M982" t="s">
        <v>855</v>
      </c>
      <c r="N982" t="s">
        <v>13</v>
      </c>
      <c r="O982" t="s">
        <v>37</v>
      </c>
      <c r="P982" t="s">
        <v>856</v>
      </c>
      <c r="Q982" s="4">
        <v>4000</v>
      </c>
      <c r="R982">
        <v>7</v>
      </c>
      <c r="S982" s="4">
        <f>Table3[[#This Row],[Harga]]*Table3[[#This Row],[Quantity]]</f>
        <v>28000</v>
      </c>
      <c r="T982">
        <v>0</v>
      </c>
      <c r="U982" s="4">
        <f>Table3[[#This Row],[Discount]]*Table3[[#This Row],[Revenue]]</f>
        <v>0</v>
      </c>
      <c r="V982" s="4">
        <f>Table3[[#This Row],[Revenue]]-Table3[[#This Row],[Total Discount]]</f>
        <v>28000</v>
      </c>
      <c r="W982" s="6"/>
      <c r="X982" s="5"/>
    </row>
    <row r="983" spans="1:24" x14ac:dyDescent="0.35">
      <c r="A983">
        <v>982</v>
      </c>
      <c r="B983" t="s">
        <v>8352</v>
      </c>
      <c r="C983" s="8">
        <v>42950</v>
      </c>
      <c r="D983" s="6">
        <v>2017</v>
      </c>
      <c r="E983" s="8" t="s">
        <v>3481</v>
      </c>
      <c r="F983" s="7">
        <v>3</v>
      </c>
      <c r="G983" t="s">
        <v>3452</v>
      </c>
      <c r="H983" t="s">
        <v>3501</v>
      </c>
      <c r="I983" t="s">
        <v>4736</v>
      </c>
      <c r="J983" t="s">
        <v>3449</v>
      </c>
      <c r="K983" t="s">
        <v>3682</v>
      </c>
      <c r="L983">
        <v>60623</v>
      </c>
      <c r="M983" t="s">
        <v>1525</v>
      </c>
      <c r="N983" t="s">
        <v>9</v>
      </c>
      <c r="O983" t="s">
        <v>10</v>
      </c>
      <c r="P983" t="s">
        <v>1526</v>
      </c>
      <c r="Q983" s="4">
        <v>184000</v>
      </c>
      <c r="R983">
        <v>2</v>
      </c>
      <c r="S983" s="4">
        <f>Table3[[#This Row],[Harga]]*Table3[[#This Row],[Quantity]]</f>
        <v>368000</v>
      </c>
      <c r="T983">
        <v>0.3</v>
      </c>
      <c r="U983" s="4">
        <f>Table3[[#This Row],[Discount]]*Table3[[#This Row],[Revenue]]</f>
        <v>110400</v>
      </c>
      <c r="V983" s="4">
        <f>Table3[[#This Row],[Revenue]]-Table3[[#This Row],[Total Discount]]</f>
        <v>257600</v>
      </c>
      <c r="W983" s="6"/>
      <c r="X983" s="5"/>
    </row>
    <row r="984" spans="1:24" x14ac:dyDescent="0.35">
      <c r="A984">
        <v>983</v>
      </c>
      <c r="B984" t="s">
        <v>8351</v>
      </c>
      <c r="C984" s="8">
        <v>41958</v>
      </c>
      <c r="D984" s="6">
        <v>2014</v>
      </c>
      <c r="E984" s="8" t="s">
        <v>3468</v>
      </c>
      <c r="F984" s="7">
        <v>15</v>
      </c>
      <c r="G984" t="s">
        <v>3452</v>
      </c>
      <c r="H984" t="s">
        <v>3451</v>
      </c>
      <c r="I984" t="s">
        <v>3564</v>
      </c>
      <c r="J984" t="s">
        <v>3449</v>
      </c>
      <c r="K984" t="s">
        <v>3556</v>
      </c>
      <c r="L984">
        <v>37604</v>
      </c>
      <c r="M984" t="s">
        <v>1248</v>
      </c>
      <c r="N984" t="s">
        <v>13</v>
      </c>
      <c r="O984" t="s">
        <v>37</v>
      </c>
      <c r="P984" t="s">
        <v>1249</v>
      </c>
      <c r="Q984" s="4">
        <v>6000</v>
      </c>
      <c r="R984">
        <v>3</v>
      </c>
      <c r="S984" s="4">
        <f>Table3[[#This Row],[Harga]]*Table3[[#This Row],[Quantity]]</f>
        <v>18000</v>
      </c>
      <c r="T984">
        <v>0.2</v>
      </c>
      <c r="U984" s="4">
        <f>Table3[[#This Row],[Discount]]*Table3[[#This Row],[Revenue]]</f>
        <v>3600</v>
      </c>
      <c r="V984" s="4">
        <f>Table3[[#This Row],[Revenue]]-Table3[[#This Row],[Total Discount]]</f>
        <v>14400</v>
      </c>
      <c r="W984" s="6"/>
      <c r="X984" s="5"/>
    </row>
    <row r="985" spans="1:24" x14ac:dyDescent="0.35">
      <c r="A985">
        <v>984</v>
      </c>
      <c r="B985" t="s">
        <v>8350</v>
      </c>
      <c r="C985" s="8">
        <v>42349</v>
      </c>
      <c r="D985" s="6">
        <v>2015</v>
      </c>
      <c r="E985" s="8" t="s">
        <v>3490</v>
      </c>
      <c r="F985" s="7">
        <v>11</v>
      </c>
      <c r="G985" t="s">
        <v>3538</v>
      </c>
      <c r="H985" t="s">
        <v>3462</v>
      </c>
      <c r="I985" t="s">
        <v>7386</v>
      </c>
      <c r="J985" t="s">
        <v>3449</v>
      </c>
      <c r="K985" t="s">
        <v>3455</v>
      </c>
      <c r="L985">
        <v>77041</v>
      </c>
      <c r="M985" t="s">
        <v>1527</v>
      </c>
      <c r="N985" t="s">
        <v>51</v>
      </c>
      <c r="O985" t="s">
        <v>64</v>
      </c>
      <c r="P985" t="s">
        <v>1528</v>
      </c>
      <c r="Q985" s="4">
        <v>160000</v>
      </c>
      <c r="R985">
        <v>2</v>
      </c>
      <c r="S985" s="4">
        <f>Table3[[#This Row],[Harga]]*Table3[[#This Row],[Quantity]]</f>
        <v>320000</v>
      </c>
      <c r="T985">
        <v>0.2</v>
      </c>
      <c r="U985" s="4">
        <f>Table3[[#This Row],[Discount]]*Table3[[#This Row],[Revenue]]</f>
        <v>64000</v>
      </c>
      <c r="V985" s="4">
        <f>Table3[[#This Row],[Revenue]]-Table3[[#This Row],[Total Discount]]</f>
        <v>256000</v>
      </c>
      <c r="W985" s="6"/>
      <c r="X985" s="5"/>
    </row>
    <row r="986" spans="1:24" x14ac:dyDescent="0.35">
      <c r="A986">
        <v>985</v>
      </c>
      <c r="B986" t="s">
        <v>8349</v>
      </c>
      <c r="C986" s="8">
        <v>42631</v>
      </c>
      <c r="D986" s="6">
        <v>2016</v>
      </c>
      <c r="E986" s="8" t="s">
        <v>3472</v>
      </c>
      <c r="F986" s="7">
        <v>18</v>
      </c>
      <c r="G986" t="s">
        <v>3452</v>
      </c>
      <c r="H986" t="s">
        <v>3451</v>
      </c>
      <c r="I986" t="s">
        <v>4852</v>
      </c>
      <c r="J986" t="s">
        <v>3449</v>
      </c>
      <c r="K986" t="s">
        <v>3523</v>
      </c>
      <c r="L986">
        <v>36830</v>
      </c>
      <c r="M986" t="s">
        <v>1389</v>
      </c>
      <c r="N986" t="s">
        <v>9</v>
      </c>
      <c r="O986" t="s">
        <v>42</v>
      </c>
      <c r="P986" t="s">
        <v>1390</v>
      </c>
      <c r="Q986" s="4">
        <v>2808000</v>
      </c>
      <c r="R986">
        <v>1</v>
      </c>
      <c r="S986" s="4">
        <f>Table3[[#This Row],[Harga]]*Table3[[#This Row],[Quantity]]</f>
        <v>2808000</v>
      </c>
      <c r="T986">
        <v>0</v>
      </c>
      <c r="U986" s="4">
        <f>Table3[[#This Row],[Discount]]*Table3[[#This Row],[Revenue]]</f>
        <v>0</v>
      </c>
      <c r="V986" s="4">
        <f>Table3[[#This Row],[Revenue]]-Table3[[#This Row],[Total Discount]]</f>
        <v>2808000</v>
      </c>
      <c r="W986" s="6"/>
      <c r="X986" s="5"/>
    </row>
    <row r="987" spans="1:24" x14ac:dyDescent="0.35">
      <c r="A987">
        <v>986</v>
      </c>
      <c r="B987" t="s">
        <v>8348</v>
      </c>
      <c r="C987" s="8">
        <v>42082</v>
      </c>
      <c r="D987" s="6">
        <v>2015</v>
      </c>
      <c r="E987" s="8" t="s">
        <v>3511</v>
      </c>
      <c r="F987" s="7">
        <v>19</v>
      </c>
      <c r="G987" t="s">
        <v>3452</v>
      </c>
      <c r="H987" t="s">
        <v>3451</v>
      </c>
      <c r="I987" t="s">
        <v>4367</v>
      </c>
      <c r="J987" t="s">
        <v>3449</v>
      </c>
      <c r="K987" t="s">
        <v>3595</v>
      </c>
      <c r="L987">
        <v>92404</v>
      </c>
      <c r="M987" t="s">
        <v>1529</v>
      </c>
      <c r="N987" t="s">
        <v>13</v>
      </c>
      <c r="O987" t="s">
        <v>26</v>
      </c>
      <c r="P987" t="s">
        <v>1530</v>
      </c>
      <c r="Q987" s="4">
        <v>18000</v>
      </c>
      <c r="R987">
        <v>2</v>
      </c>
      <c r="S987" s="4">
        <f>Table3[[#This Row],[Harga]]*Table3[[#This Row],[Quantity]]</f>
        <v>36000</v>
      </c>
      <c r="T987">
        <v>0.2</v>
      </c>
      <c r="U987" s="4">
        <f>Table3[[#This Row],[Discount]]*Table3[[#This Row],[Revenue]]</f>
        <v>7200</v>
      </c>
      <c r="V987" s="4">
        <f>Table3[[#This Row],[Revenue]]-Table3[[#This Row],[Total Discount]]</f>
        <v>28800</v>
      </c>
      <c r="W987" s="6"/>
      <c r="X987" s="5"/>
    </row>
    <row r="988" spans="1:24" x14ac:dyDescent="0.35">
      <c r="A988">
        <v>987</v>
      </c>
      <c r="B988" t="s">
        <v>8347</v>
      </c>
      <c r="C988" s="8">
        <v>42632</v>
      </c>
      <c r="D988" s="6">
        <v>2016</v>
      </c>
      <c r="E988" s="8" t="s">
        <v>3472</v>
      </c>
      <c r="F988" s="7">
        <v>19</v>
      </c>
      <c r="G988" t="s">
        <v>3496</v>
      </c>
      <c r="H988" t="s">
        <v>3451</v>
      </c>
      <c r="I988" t="s">
        <v>4296</v>
      </c>
      <c r="J988" t="s">
        <v>3488</v>
      </c>
      <c r="K988" t="s">
        <v>3707</v>
      </c>
      <c r="L988">
        <v>2908</v>
      </c>
      <c r="M988" t="s">
        <v>541</v>
      </c>
      <c r="N988" t="s">
        <v>13</v>
      </c>
      <c r="O988" t="s">
        <v>32</v>
      </c>
      <c r="P988" t="s">
        <v>542</v>
      </c>
      <c r="Q988" s="4">
        <v>143000</v>
      </c>
      <c r="R988">
        <v>9</v>
      </c>
      <c r="S988" s="4">
        <f>Table3[[#This Row],[Harga]]*Table3[[#This Row],[Quantity]]</f>
        <v>1287000</v>
      </c>
      <c r="T988">
        <v>0</v>
      </c>
      <c r="U988" s="4">
        <f>Table3[[#This Row],[Discount]]*Table3[[#This Row],[Revenue]]</f>
        <v>0</v>
      </c>
      <c r="V988" s="4">
        <f>Table3[[#This Row],[Revenue]]-Table3[[#This Row],[Total Discount]]</f>
        <v>1287000</v>
      </c>
      <c r="W988" s="6"/>
      <c r="X988" s="5"/>
    </row>
    <row r="989" spans="1:24" x14ac:dyDescent="0.35">
      <c r="A989">
        <v>988</v>
      </c>
      <c r="B989" t="s">
        <v>8346</v>
      </c>
      <c r="C989" s="8">
        <v>42967</v>
      </c>
      <c r="D989" s="6">
        <v>2017</v>
      </c>
      <c r="E989" s="8" t="s">
        <v>3481</v>
      </c>
      <c r="F989" s="7">
        <v>20</v>
      </c>
      <c r="G989" t="s">
        <v>3485</v>
      </c>
      <c r="H989" t="s">
        <v>3462</v>
      </c>
      <c r="I989" t="s">
        <v>3803</v>
      </c>
      <c r="J989" t="s">
        <v>3449</v>
      </c>
      <c r="K989" t="s">
        <v>3568</v>
      </c>
      <c r="L989">
        <v>93727</v>
      </c>
      <c r="M989" t="s">
        <v>1138</v>
      </c>
      <c r="N989" t="s">
        <v>13</v>
      </c>
      <c r="O989" t="s">
        <v>26</v>
      </c>
      <c r="P989" t="s">
        <v>1139</v>
      </c>
      <c r="Q989" s="4">
        <v>335000</v>
      </c>
      <c r="R989">
        <v>5</v>
      </c>
      <c r="S989" s="4">
        <f>Table3[[#This Row],[Harga]]*Table3[[#This Row],[Quantity]]</f>
        <v>1675000</v>
      </c>
      <c r="T989">
        <v>0.2</v>
      </c>
      <c r="U989" s="4">
        <f>Table3[[#This Row],[Discount]]*Table3[[#This Row],[Revenue]]</f>
        <v>335000</v>
      </c>
      <c r="V989" s="4">
        <f>Table3[[#This Row],[Revenue]]-Table3[[#This Row],[Total Discount]]</f>
        <v>1340000</v>
      </c>
      <c r="W989" s="6"/>
      <c r="X989" s="5"/>
    </row>
    <row r="990" spans="1:24" x14ac:dyDescent="0.35">
      <c r="A990">
        <v>989</v>
      </c>
      <c r="B990" t="s">
        <v>8345</v>
      </c>
      <c r="C990" s="8">
        <v>42076</v>
      </c>
      <c r="D990" s="6">
        <v>2015</v>
      </c>
      <c r="E990" s="8" t="s">
        <v>3511</v>
      </c>
      <c r="F990" s="7">
        <v>13</v>
      </c>
      <c r="G990" t="s">
        <v>3485</v>
      </c>
      <c r="H990" t="s">
        <v>3462</v>
      </c>
      <c r="I990" t="s">
        <v>5335</v>
      </c>
      <c r="J990" t="s">
        <v>3449</v>
      </c>
      <c r="K990" t="s">
        <v>3448</v>
      </c>
      <c r="L990">
        <v>98103</v>
      </c>
      <c r="M990" t="s">
        <v>1531</v>
      </c>
      <c r="N990" t="s">
        <v>9</v>
      </c>
      <c r="O990" t="s">
        <v>10</v>
      </c>
      <c r="P990" t="s">
        <v>1532</v>
      </c>
      <c r="Q990" s="4">
        <v>142000</v>
      </c>
      <c r="R990">
        <v>2</v>
      </c>
      <c r="S990" s="4">
        <f>Table3[[#This Row],[Harga]]*Table3[[#This Row],[Quantity]]</f>
        <v>284000</v>
      </c>
      <c r="T990">
        <v>0</v>
      </c>
      <c r="U990" s="4">
        <f>Table3[[#This Row],[Discount]]*Table3[[#This Row],[Revenue]]</f>
        <v>0</v>
      </c>
      <c r="V990" s="4">
        <f>Table3[[#This Row],[Revenue]]-Table3[[#This Row],[Total Discount]]</f>
        <v>284000</v>
      </c>
      <c r="W990" s="6"/>
      <c r="X990" s="5"/>
    </row>
    <row r="991" spans="1:24" x14ac:dyDescent="0.35">
      <c r="A991">
        <v>990</v>
      </c>
      <c r="B991" t="s">
        <v>8344</v>
      </c>
      <c r="C991" s="8">
        <v>42621</v>
      </c>
      <c r="D991" s="6">
        <v>2016</v>
      </c>
      <c r="E991" s="8" t="s">
        <v>3472</v>
      </c>
      <c r="F991" s="7">
        <v>8</v>
      </c>
      <c r="G991" t="s">
        <v>3452</v>
      </c>
      <c r="H991" t="s">
        <v>3451</v>
      </c>
      <c r="I991" t="s">
        <v>4571</v>
      </c>
      <c r="J991" t="s">
        <v>3488</v>
      </c>
      <c r="K991" t="s">
        <v>3505</v>
      </c>
      <c r="L991">
        <v>93534</v>
      </c>
      <c r="M991" t="s">
        <v>1533</v>
      </c>
      <c r="N991" t="s">
        <v>13</v>
      </c>
      <c r="O991" t="s">
        <v>26</v>
      </c>
      <c r="P991" t="s">
        <v>1534</v>
      </c>
      <c r="Q991" s="4">
        <v>34000</v>
      </c>
      <c r="R991">
        <v>2</v>
      </c>
      <c r="S991" s="4">
        <f>Table3[[#This Row],[Harga]]*Table3[[#This Row],[Quantity]]</f>
        <v>68000</v>
      </c>
      <c r="T991">
        <v>0.2</v>
      </c>
      <c r="U991" s="4">
        <f>Table3[[#This Row],[Discount]]*Table3[[#This Row],[Revenue]]</f>
        <v>13600</v>
      </c>
      <c r="V991" s="4">
        <f>Table3[[#This Row],[Revenue]]-Table3[[#This Row],[Total Discount]]</f>
        <v>54400</v>
      </c>
      <c r="W991" s="6"/>
      <c r="X991" s="5"/>
    </row>
    <row r="992" spans="1:24" x14ac:dyDescent="0.35">
      <c r="A992">
        <v>991</v>
      </c>
      <c r="B992" t="s">
        <v>8343</v>
      </c>
      <c r="C992" s="8">
        <v>42334</v>
      </c>
      <c r="D992" s="6">
        <v>2015</v>
      </c>
      <c r="E992" s="8" t="s">
        <v>3468</v>
      </c>
      <c r="F992" s="7">
        <v>26</v>
      </c>
      <c r="G992" t="s">
        <v>3485</v>
      </c>
      <c r="H992" t="s">
        <v>3451</v>
      </c>
      <c r="I992" t="s">
        <v>8342</v>
      </c>
      <c r="J992" t="s">
        <v>3466</v>
      </c>
      <c r="K992" t="s">
        <v>3470</v>
      </c>
      <c r="L992">
        <v>1453</v>
      </c>
      <c r="M992" t="s">
        <v>209</v>
      </c>
      <c r="N992" t="s">
        <v>13</v>
      </c>
      <c r="O992" t="s">
        <v>26</v>
      </c>
      <c r="P992" t="s">
        <v>210</v>
      </c>
      <c r="Q992" s="4">
        <v>3000</v>
      </c>
      <c r="R992">
        <v>3</v>
      </c>
      <c r="S992" s="4">
        <f>Table3[[#This Row],[Harga]]*Table3[[#This Row],[Quantity]]</f>
        <v>9000</v>
      </c>
      <c r="T992">
        <v>0</v>
      </c>
      <c r="U992" s="4">
        <f>Table3[[#This Row],[Discount]]*Table3[[#This Row],[Revenue]]</f>
        <v>0</v>
      </c>
      <c r="V992" s="4">
        <f>Table3[[#This Row],[Revenue]]-Table3[[#This Row],[Total Discount]]</f>
        <v>9000</v>
      </c>
      <c r="W992" s="6"/>
      <c r="X992" s="5"/>
    </row>
    <row r="993" spans="1:24" x14ac:dyDescent="0.35">
      <c r="A993">
        <v>992</v>
      </c>
      <c r="B993" t="s">
        <v>8341</v>
      </c>
      <c r="C993" s="8">
        <v>42713</v>
      </c>
      <c r="D993" s="6">
        <v>2016</v>
      </c>
      <c r="E993" s="8" t="s">
        <v>3490</v>
      </c>
      <c r="F993" s="7">
        <v>9</v>
      </c>
      <c r="G993" t="s">
        <v>3538</v>
      </c>
      <c r="H993" t="s">
        <v>3451</v>
      </c>
      <c r="I993" t="s">
        <v>4763</v>
      </c>
      <c r="J993" t="s">
        <v>3466</v>
      </c>
      <c r="K993" t="s">
        <v>3641</v>
      </c>
      <c r="L993">
        <v>76106</v>
      </c>
      <c r="M993" t="s">
        <v>793</v>
      </c>
      <c r="N993" t="s">
        <v>13</v>
      </c>
      <c r="O993" t="s">
        <v>23</v>
      </c>
      <c r="P993" t="s">
        <v>794</v>
      </c>
      <c r="Q993" s="4">
        <v>47000</v>
      </c>
      <c r="R993">
        <v>2</v>
      </c>
      <c r="S993" s="4">
        <f>Table3[[#This Row],[Harga]]*Table3[[#This Row],[Quantity]]</f>
        <v>94000</v>
      </c>
      <c r="T993">
        <v>0.2</v>
      </c>
      <c r="U993" s="4">
        <f>Table3[[#This Row],[Discount]]*Table3[[#This Row],[Revenue]]</f>
        <v>18800</v>
      </c>
      <c r="V993" s="4">
        <f>Table3[[#This Row],[Revenue]]-Table3[[#This Row],[Total Discount]]</f>
        <v>75200</v>
      </c>
      <c r="W993" s="6"/>
      <c r="X993" s="5"/>
    </row>
    <row r="994" spans="1:24" x14ac:dyDescent="0.35">
      <c r="A994">
        <v>993</v>
      </c>
      <c r="B994" t="s">
        <v>8340</v>
      </c>
      <c r="C994" s="8">
        <v>43003</v>
      </c>
      <c r="D994" s="6">
        <v>2017</v>
      </c>
      <c r="E994" s="8" t="s">
        <v>3472</v>
      </c>
      <c r="F994" s="7">
        <v>25</v>
      </c>
      <c r="G994" t="s">
        <v>3538</v>
      </c>
      <c r="H994" t="s">
        <v>3451</v>
      </c>
      <c r="I994" t="s">
        <v>4514</v>
      </c>
      <c r="J994" t="s">
        <v>3449</v>
      </c>
      <c r="K994" t="s">
        <v>3556</v>
      </c>
      <c r="L994">
        <v>55901</v>
      </c>
      <c r="M994" t="s">
        <v>981</v>
      </c>
      <c r="N994" t="s">
        <v>13</v>
      </c>
      <c r="O994" t="s">
        <v>26</v>
      </c>
      <c r="P994" t="s">
        <v>982</v>
      </c>
      <c r="Q994" s="4">
        <v>17000</v>
      </c>
      <c r="R994">
        <v>2</v>
      </c>
      <c r="S994" s="4">
        <f>Table3[[#This Row],[Harga]]*Table3[[#This Row],[Quantity]]</f>
        <v>34000</v>
      </c>
      <c r="T994">
        <v>0</v>
      </c>
      <c r="U994" s="4">
        <f>Table3[[#This Row],[Discount]]*Table3[[#This Row],[Revenue]]</f>
        <v>0</v>
      </c>
      <c r="V994" s="4">
        <f>Table3[[#This Row],[Revenue]]-Table3[[#This Row],[Total Discount]]</f>
        <v>34000</v>
      </c>
      <c r="W994" s="6"/>
      <c r="X994" s="5"/>
    </row>
    <row r="995" spans="1:24" x14ac:dyDescent="0.35">
      <c r="A995">
        <v>994</v>
      </c>
      <c r="B995" t="s">
        <v>8339</v>
      </c>
      <c r="C995" s="8">
        <v>42027</v>
      </c>
      <c r="D995" s="6">
        <v>2015</v>
      </c>
      <c r="E995" s="8" t="s">
        <v>3463</v>
      </c>
      <c r="F995" s="7">
        <v>23</v>
      </c>
      <c r="G995" t="s">
        <v>3496</v>
      </c>
      <c r="H995" t="s">
        <v>3451</v>
      </c>
      <c r="I995" t="s">
        <v>4931</v>
      </c>
      <c r="J995" t="s">
        <v>3488</v>
      </c>
      <c r="K995" t="s">
        <v>3571</v>
      </c>
      <c r="L995">
        <v>59715</v>
      </c>
      <c r="M995" t="s">
        <v>1535</v>
      </c>
      <c r="N995" t="s">
        <v>13</v>
      </c>
      <c r="O995" t="s">
        <v>23</v>
      </c>
      <c r="P995" t="s">
        <v>1536</v>
      </c>
      <c r="Q995" s="4">
        <v>30000</v>
      </c>
      <c r="R995">
        <v>3</v>
      </c>
      <c r="S995" s="4">
        <f>Table3[[#This Row],[Harga]]*Table3[[#This Row],[Quantity]]</f>
        <v>90000</v>
      </c>
      <c r="T995">
        <v>0</v>
      </c>
      <c r="U995" s="4">
        <f>Table3[[#This Row],[Discount]]*Table3[[#This Row],[Revenue]]</f>
        <v>0</v>
      </c>
      <c r="V995" s="4">
        <f>Table3[[#This Row],[Revenue]]-Table3[[#This Row],[Total Discount]]</f>
        <v>90000</v>
      </c>
      <c r="W995" s="6"/>
      <c r="X995" s="5"/>
    </row>
    <row r="996" spans="1:24" x14ac:dyDescent="0.35">
      <c r="A996">
        <v>995</v>
      </c>
      <c r="B996" t="s">
        <v>8338</v>
      </c>
      <c r="C996" s="8">
        <v>42173</v>
      </c>
      <c r="D996" s="6">
        <v>2015</v>
      </c>
      <c r="E996" s="8" t="s">
        <v>3497</v>
      </c>
      <c r="F996" s="7">
        <v>18</v>
      </c>
      <c r="G996" t="s">
        <v>3452</v>
      </c>
      <c r="H996" t="s">
        <v>3451</v>
      </c>
      <c r="I996" t="s">
        <v>4524</v>
      </c>
      <c r="J996" t="s">
        <v>3488</v>
      </c>
      <c r="K996" t="s">
        <v>3605</v>
      </c>
      <c r="L996">
        <v>85345</v>
      </c>
      <c r="M996" t="s">
        <v>1537</v>
      </c>
      <c r="N996" t="s">
        <v>13</v>
      </c>
      <c r="O996" t="s">
        <v>23</v>
      </c>
      <c r="P996" t="s">
        <v>1538</v>
      </c>
      <c r="Q996" s="4">
        <v>12000</v>
      </c>
      <c r="R996">
        <v>3</v>
      </c>
      <c r="S996" s="4">
        <f>Table3[[#This Row],[Harga]]*Table3[[#This Row],[Quantity]]</f>
        <v>36000</v>
      </c>
      <c r="T996">
        <v>0.2</v>
      </c>
      <c r="U996" s="4">
        <f>Table3[[#This Row],[Discount]]*Table3[[#This Row],[Revenue]]</f>
        <v>7200</v>
      </c>
      <c r="V996" s="4">
        <f>Table3[[#This Row],[Revenue]]-Table3[[#This Row],[Total Discount]]</f>
        <v>28800</v>
      </c>
      <c r="W996" s="6"/>
      <c r="X996" s="5"/>
    </row>
    <row r="997" spans="1:24" x14ac:dyDescent="0.35">
      <c r="A997">
        <v>996</v>
      </c>
      <c r="B997" t="s">
        <v>8337</v>
      </c>
      <c r="C997" s="8">
        <v>42279</v>
      </c>
      <c r="D997" s="6">
        <v>2015</v>
      </c>
      <c r="E997" s="8" t="s">
        <v>3517</v>
      </c>
      <c r="F997" s="7">
        <v>2</v>
      </c>
      <c r="G997" t="s">
        <v>3485</v>
      </c>
      <c r="H997" t="s">
        <v>3462</v>
      </c>
      <c r="I997" t="s">
        <v>3880</v>
      </c>
      <c r="J997" t="s">
        <v>3466</v>
      </c>
      <c r="K997" t="s">
        <v>3505</v>
      </c>
      <c r="L997">
        <v>92105</v>
      </c>
      <c r="M997" t="s">
        <v>1539</v>
      </c>
      <c r="N997" t="s">
        <v>13</v>
      </c>
      <c r="O997" t="s">
        <v>26</v>
      </c>
      <c r="P997" t="s">
        <v>1540</v>
      </c>
      <c r="Q997" s="4">
        <v>58000</v>
      </c>
      <c r="R997">
        <v>6</v>
      </c>
      <c r="S997" s="4">
        <f>Table3[[#This Row],[Harga]]*Table3[[#This Row],[Quantity]]</f>
        <v>348000</v>
      </c>
      <c r="T997">
        <v>0.2</v>
      </c>
      <c r="U997" s="4">
        <f>Table3[[#This Row],[Discount]]*Table3[[#This Row],[Revenue]]</f>
        <v>69600</v>
      </c>
      <c r="V997" s="4">
        <f>Table3[[#This Row],[Revenue]]-Table3[[#This Row],[Total Discount]]</f>
        <v>278400</v>
      </c>
      <c r="W997" s="6"/>
      <c r="X997" s="5"/>
    </row>
    <row r="998" spans="1:24" x14ac:dyDescent="0.35">
      <c r="A998">
        <v>997</v>
      </c>
      <c r="B998" t="s">
        <v>8336</v>
      </c>
      <c r="C998" s="8">
        <v>43057</v>
      </c>
      <c r="D998" s="6">
        <v>2017</v>
      </c>
      <c r="E998" s="8" t="s">
        <v>3468</v>
      </c>
      <c r="F998" s="7">
        <v>18</v>
      </c>
      <c r="G998" t="s">
        <v>3452</v>
      </c>
      <c r="H998" t="s">
        <v>3451</v>
      </c>
      <c r="I998" t="s">
        <v>4528</v>
      </c>
      <c r="J998" t="s">
        <v>3466</v>
      </c>
      <c r="K998" t="s">
        <v>3641</v>
      </c>
      <c r="L998">
        <v>44107</v>
      </c>
      <c r="M998" t="s">
        <v>1541</v>
      </c>
      <c r="N998" t="s">
        <v>13</v>
      </c>
      <c r="O998" t="s">
        <v>37</v>
      </c>
      <c r="P998" t="s">
        <v>1542</v>
      </c>
      <c r="Q998" s="4">
        <v>39000</v>
      </c>
      <c r="R998">
        <v>7</v>
      </c>
      <c r="S998" s="4">
        <f>Table3[[#This Row],[Harga]]*Table3[[#This Row],[Quantity]]</f>
        <v>273000</v>
      </c>
      <c r="T998">
        <v>0.2</v>
      </c>
      <c r="U998" s="4">
        <f>Table3[[#This Row],[Discount]]*Table3[[#This Row],[Revenue]]</f>
        <v>54600</v>
      </c>
      <c r="V998" s="4">
        <f>Table3[[#This Row],[Revenue]]-Table3[[#This Row],[Total Discount]]</f>
        <v>218400</v>
      </c>
      <c r="W998" s="6"/>
      <c r="X998" s="5"/>
    </row>
    <row r="999" spans="1:24" x14ac:dyDescent="0.35">
      <c r="A999">
        <v>998</v>
      </c>
      <c r="B999" t="s">
        <v>8335</v>
      </c>
      <c r="C999" s="8">
        <v>41868</v>
      </c>
      <c r="D999" s="6">
        <v>2014</v>
      </c>
      <c r="E999" s="8" t="s">
        <v>3481</v>
      </c>
      <c r="F999" s="7">
        <v>17</v>
      </c>
      <c r="G999" t="s">
        <v>3452</v>
      </c>
      <c r="H999" t="s">
        <v>3462</v>
      </c>
      <c r="I999" t="s">
        <v>5951</v>
      </c>
      <c r="J999" t="s">
        <v>3466</v>
      </c>
      <c r="K999" t="s">
        <v>3580</v>
      </c>
      <c r="L999">
        <v>77095</v>
      </c>
      <c r="M999" t="s">
        <v>1152</v>
      </c>
      <c r="N999" t="s">
        <v>13</v>
      </c>
      <c r="O999" t="s">
        <v>23</v>
      </c>
      <c r="P999" t="s">
        <v>1153</v>
      </c>
      <c r="Q999" s="4">
        <v>32000</v>
      </c>
      <c r="R999">
        <v>3</v>
      </c>
      <c r="S999" s="4">
        <f>Table3[[#This Row],[Harga]]*Table3[[#This Row],[Quantity]]</f>
        <v>96000</v>
      </c>
      <c r="T999">
        <v>0.2</v>
      </c>
      <c r="U999" s="4">
        <f>Table3[[#This Row],[Discount]]*Table3[[#This Row],[Revenue]]</f>
        <v>19200</v>
      </c>
      <c r="V999" s="4">
        <f>Table3[[#This Row],[Revenue]]-Table3[[#This Row],[Total Discount]]</f>
        <v>76800</v>
      </c>
      <c r="W999" s="6"/>
      <c r="X999" s="5"/>
    </row>
    <row r="1000" spans="1:24" x14ac:dyDescent="0.35">
      <c r="A1000">
        <v>999</v>
      </c>
      <c r="B1000" t="s">
        <v>8334</v>
      </c>
      <c r="C1000" s="8">
        <v>42568</v>
      </c>
      <c r="D1000" s="6">
        <v>2016</v>
      </c>
      <c r="E1000" s="8" t="s">
        <v>3507</v>
      </c>
      <c r="F1000" s="7">
        <v>17</v>
      </c>
      <c r="G1000" t="s">
        <v>3538</v>
      </c>
      <c r="H1000" t="s">
        <v>3451</v>
      </c>
      <c r="I1000" t="s">
        <v>4562</v>
      </c>
      <c r="J1000" t="s">
        <v>3466</v>
      </c>
      <c r="K1000" t="s">
        <v>3600</v>
      </c>
      <c r="L1000">
        <v>8861</v>
      </c>
      <c r="M1000" t="s">
        <v>1062</v>
      </c>
      <c r="N1000" t="s">
        <v>13</v>
      </c>
      <c r="O1000" t="s">
        <v>29</v>
      </c>
      <c r="P1000" t="s">
        <v>1063</v>
      </c>
      <c r="Q1000" s="4">
        <v>846000</v>
      </c>
      <c r="R1000">
        <v>2</v>
      </c>
      <c r="S1000" s="4">
        <f>Table3[[#This Row],[Harga]]*Table3[[#This Row],[Quantity]]</f>
        <v>1692000</v>
      </c>
      <c r="T1000">
        <v>0</v>
      </c>
      <c r="U1000" s="4">
        <f>Table3[[#This Row],[Discount]]*Table3[[#This Row],[Revenue]]</f>
        <v>0</v>
      </c>
      <c r="V1000" s="4">
        <f>Table3[[#This Row],[Revenue]]-Table3[[#This Row],[Total Discount]]</f>
        <v>1692000</v>
      </c>
      <c r="W1000" s="6"/>
      <c r="X1000" s="5"/>
    </row>
    <row r="1001" spans="1:24" x14ac:dyDescent="0.35">
      <c r="A1001">
        <v>1000</v>
      </c>
      <c r="B1001" t="s">
        <v>8333</v>
      </c>
      <c r="C1001" s="8">
        <v>42196</v>
      </c>
      <c r="D1001" s="6">
        <v>2015</v>
      </c>
      <c r="E1001" s="8" t="s">
        <v>3507</v>
      </c>
      <c r="F1001" s="7">
        <v>11</v>
      </c>
      <c r="G1001" t="s">
        <v>3538</v>
      </c>
      <c r="H1001" t="s">
        <v>3532</v>
      </c>
      <c r="I1001" t="s">
        <v>5286</v>
      </c>
      <c r="J1001" t="s">
        <v>3449</v>
      </c>
      <c r="K1001" t="s">
        <v>3568</v>
      </c>
      <c r="L1001">
        <v>19134</v>
      </c>
      <c r="M1001" t="s">
        <v>153</v>
      </c>
      <c r="N1001" t="s">
        <v>9</v>
      </c>
      <c r="O1001" t="s">
        <v>20</v>
      </c>
      <c r="P1001" t="s">
        <v>154</v>
      </c>
      <c r="Q1001" s="4">
        <v>83000</v>
      </c>
      <c r="R1001">
        <v>7</v>
      </c>
      <c r="S1001" s="4">
        <f>Table3[[#This Row],[Harga]]*Table3[[#This Row],[Quantity]]</f>
        <v>581000</v>
      </c>
      <c r="T1001">
        <v>0.2</v>
      </c>
      <c r="U1001" s="4">
        <f>Table3[[#This Row],[Discount]]*Table3[[#This Row],[Revenue]]</f>
        <v>116200</v>
      </c>
      <c r="V1001" s="4">
        <f>Table3[[#This Row],[Revenue]]-Table3[[#This Row],[Total Discount]]</f>
        <v>464800</v>
      </c>
      <c r="W1001" s="6"/>
      <c r="X1001" s="5"/>
    </row>
    <row r="1002" spans="1:24" x14ac:dyDescent="0.35">
      <c r="A1002">
        <v>1001</v>
      </c>
      <c r="B1002" t="s">
        <v>8332</v>
      </c>
      <c r="C1002" s="8">
        <v>42705</v>
      </c>
      <c r="D1002" s="6">
        <v>2016</v>
      </c>
      <c r="E1002" s="8" t="s">
        <v>3490</v>
      </c>
      <c r="F1002" s="7">
        <v>1</v>
      </c>
      <c r="G1002" t="s">
        <v>3452</v>
      </c>
      <c r="H1002" t="s">
        <v>3451</v>
      </c>
      <c r="I1002" t="s">
        <v>4121</v>
      </c>
      <c r="J1002" t="s">
        <v>3449</v>
      </c>
      <c r="K1002" t="s">
        <v>3548</v>
      </c>
      <c r="L1002">
        <v>47374</v>
      </c>
      <c r="M1002" t="s">
        <v>1399</v>
      </c>
      <c r="N1002" t="s">
        <v>9</v>
      </c>
      <c r="O1002" t="s">
        <v>20</v>
      </c>
      <c r="P1002" t="s">
        <v>1400</v>
      </c>
      <c r="Q1002" s="4">
        <v>17000</v>
      </c>
      <c r="R1002">
        <v>3</v>
      </c>
      <c r="S1002" s="4">
        <f>Table3[[#This Row],[Harga]]*Table3[[#This Row],[Quantity]]</f>
        <v>51000</v>
      </c>
      <c r="T1002">
        <v>0</v>
      </c>
      <c r="U1002" s="4">
        <f>Table3[[#This Row],[Discount]]*Table3[[#This Row],[Revenue]]</f>
        <v>0</v>
      </c>
      <c r="V1002" s="4">
        <f>Table3[[#This Row],[Revenue]]-Table3[[#This Row],[Total Discount]]</f>
        <v>51000</v>
      </c>
      <c r="W1002" s="6"/>
      <c r="X1002" s="5"/>
    </row>
    <row r="1003" spans="1:24" x14ac:dyDescent="0.35">
      <c r="A1003">
        <v>1002</v>
      </c>
      <c r="B1003" t="s">
        <v>8331</v>
      </c>
      <c r="C1003" s="8">
        <v>43091</v>
      </c>
      <c r="D1003" s="6">
        <v>2017</v>
      </c>
      <c r="E1003" s="8" t="s">
        <v>3490</v>
      </c>
      <c r="F1003" s="7">
        <v>22</v>
      </c>
      <c r="G1003" t="s">
        <v>3496</v>
      </c>
      <c r="H1003" t="s">
        <v>3462</v>
      </c>
      <c r="I1003" t="s">
        <v>3882</v>
      </c>
      <c r="J1003" t="s">
        <v>3449</v>
      </c>
      <c r="K1003" t="s">
        <v>3509</v>
      </c>
      <c r="L1003">
        <v>48227</v>
      </c>
      <c r="M1003" t="s">
        <v>1543</v>
      </c>
      <c r="N1003" t="s">
        <v>51</v>
      </c>
      <c r="O1003" t="s">
        <v>64</v>
      </c>
      <c r="P1003" t="s">
        <v>1544</v>
      </c>
      <c r="Q1003" s="4">
        <v>200000</v>
      </c>
      <c r="R1003">
        <v>5</v>
      </c>
      <c r="S1003" s="4">
        <f>Table3[[#This Row],[Harga]]*Table3[[#This Row],[Quantity]]</f>
        <v>1000000</v>
      </c>
      <c r="T1003">
        <v>0</v>
      </c>
      <c r="U1003" s="4">
        <f>Table3[[#This Row],[Discount]]*Table3[[#This Row],[Revenue]]</f>
        <v>0</v>
      </c>
      <c r="V1003" s="4">
        <f>Table3[[#This Row],[Revenue]]-Table3[[#This Row],[Total Discount]]</f>
        <v>1000000</v>
      </c>
      <c r="W1003" s="6"/>
      <c r="X1003" s="5"/>
    </row>
    <row r="1004" spans="1:24" x14ac:dyDescent="0.35">
      <c r="A1004">
        <v>1003</v>
      </c>
      <c r="B1004" t="s">
        <v>8330</v>
      </c>
      <c r="C1004" s="8">
        <v>41943</v>
      </c>
      <c r="D1004" s="6">
        <v>2014</v>
      </c>
      <c r="E1004" s="8" t="s">
        <v>3517</v>
      </c>
      <c r="F1004" s="7">
        <v>31</v>
      </c>
      <c r="G1004" t="s">
        <v>3485</v>
      </c>
      <c r="H1004" t="s">
        <v>3451</v>
      </c>
      <c r="I1004" t="s">
        <v>5165</v>
      </c>
      <c r="J1004" t="s">
        <v>3466</v>
      </c>
      <c r="K1004" t="s">
        <v>3477</v>
      </c>
      <c r="L1004">
        <v>90049</v>
      </c>
      <c r="M1004" t="s">
        <v>1545</v>
      </c>
      <c r="N1004" t="s">
        <v>13</v>
      </c>
      <c r="O1004" t="s">
        <v>73</v>
      </c>
      <c r="P1004" t="s">
        <v>476</v>
      </c>
      <c r="Q1004" s="4">
        <v>12000</v>
      </c>
      <c r="R1004">
        <v>3</v>
      </c>
      <c r="S1004" s="4">
        <f>Table3[[#This Row],[Harga]]*Table3[[#This Row],[Quantity]]</f>
        <v>36000</v>
      </c>
      <c r="T1004">
        <v>0</v>
      </c>
      <c r="U1004" s="4">
        <f>Table3[[#This Row],[Discount]]*Table3[[#This Row],[Revenue]]</f>
        <v>0</v>
      </c>
      <c r="V1004" s="4">
        <f>Table3[[#This Row],[Revenue]]-Table3[[#This Row],[Total Discount]]</f>
        <v>36000</v>
      </c>
      <c r="W1004" s="6"/>
      <c r="X1004" s="5"/>
    </row>
    <row r="1005" spans="1:24" x14ac:dyDescent="0.35">
      <c r="A1005">
        <v>1004</v>
      </c>
      <c r="B1005" t="s">
        <v>8329</v>
      </c>
      <c r="C1005" s="8">
        <v>42107</v>
      </c>
      <c r="D1005" s="6">
        <v>2015</v>
      </c>
      <c r="E1005" s="8" t="s">
        <v>3529</v>
      </c>
      <c r="F1005" s="7">
        <v>13</v>
      </c>
      <c r="G1005" t="s">
        <v>3485</v>
      </c>
      <c r="H1005" t="s">
        <v>3462</v>
      </c>
      <c r="I1005" t="s">
        <v>4477</v>
      </c>
      <c r="J1005" t="s">
        <v>3449</v>
      </c>
      <c r="K1005" t="s">
        <v>3474</v>
      </c>
      <c r="L1005">
        <v>91767</v>
      </c>
      <c r="M1005" t="s">
        <v>1546</v>
      </c>
      <c r="N1005" t="s">
        <v>51</v>
      </c>
      <c r="O1005" t="s">
        <v>64</v>
      </c>
      <c r="P1005" t="s">
        <v>1547</v>
      </c>
      <c r="Q1005" s="4">
        <v>200000</v>
      </c>
      <c r="R1005">
        <v>4</v>
      </c>
      <c r="S1005" s="4">
        <f>Table3[[#This Row],[Harga]]*Table3[[#This Row],[Quantity]]</f>
        <v>800000</v>
      </c>
      <c r="T1005">
        <v>0</v>
      </c>
      <c r="U1005" s="4">
        <f>Table3[[#This Row],[Discount]]*Table3[[#This Row],[Revenue]]</f>
        <v>0</v>
      </c>
      <c r="V1005" s="4">
        <f>Table3[[#This Row],[Revenue]]-Table3[[#This Row],[Total Discount]]</f>
        <v>800000</v>
      </c>
      <c r="W1005" s="6"/>
      <c r="X1005" s="5"/>
    </row>
    <row r="1006" spans="1:24" x14ac:dyDescent="0.35">
      <c r="A1006">
        <v>1005</v>
      </c>
      <c r="B1006" t="s">
        <v>8328</v>
      </c>
      <c r="C1006" s="8">
        <v>42572</v>
      </c>
      <c r="D1006" s="6">
        <v>2016</v>
      </c>
      <c r="E1006" s="8" t="s">
        <v>3507</v>
      </c>
      <c r="F1006" s="7">
        <v>21</v>
      </c>
      <c r="G1006" t="s">
        <v>3452</v>
      </c>
      <c r="H1006" t="s">
        <v>3451</v>
      </c>
      <c r="I1006" t="s">
        <v>4267</v>
      </c>
      <c r="J1006" t="s">
        <v>3466</v>
      </c>
      <c r="K1006" t="s">
        <v>3714</v>
      </c>
      <c r="L1006">
        <v>19134</v>
      </c>
      <c r="M1006" t="s">
        <v>983</v>
      </c>
      <c r="N1006" t="s">
        <v>13</v>
      </c>
      <c r="O1006" t="s">
        <v>26</v>
      </c>
      <c r="P1006" t="s">
        <v>984</v>
      </c>
      <c r="Q1006" s="4">
        <v>6000</v>
      </c>
      <c r="R1006">
        <v>1</v>
      </c>
      <c r="S1006" s="4">
        <f>Table3[[#This Row],[Harga]]*Table3[[#This Row],[Quantity]]</f>
        <v>6000</v>
      </c>
      <c r="T1006">
        <v>0.7</v>
      </c>
      <c r="U1006" s="4">
        <f>Table3[[#This Row],[Discount]]*Table3[[#This Row],[Revenue]]</f>
        <v>4200</v>
      </c>
      <c r="V1006" s="4">
        <f>Table3[[#This Row],[Revenue]]-Table3[[#This Row],[Total Discount]]</f>
        <v>1800</v>
      </c>
      <c r="W1006" s="6"/>
      <c r="X1006" s="5"/>
    </row>
    <row r="1007" spans="1:24" x14ac:dyDescent="0.35">
      <c r="A1007">
        <v>1006</v>
      </c>
      <c r="B1007" t="s">
        <v>8327</v>
      </c>
      <c r="C1007" s="8">
        <v>43059</v>
      </c>
      <c r="D1007" s="6">
        <v>2017</v>
      </c>
      <c r="E1007" s="8" t="s">
        <v>3468</v>
      </c>
      <c r="F1007" s="7">
        <v>20</v>
      </c>
      <c r="G1007" t="s">
        <v>3452</v>
      </c>
      <c r="H1007" t="s">
        <v>3462</v>
      </c>
      <c r="I1007" t="s">
        <v>3793</v>
      </c>
      <c r="J1007" t="s">
        <v>3449</v>
      </c>
      <c r="K1007" t="s">
        <v>3568</v>
      </c>
      <c r="L1007">
        <v>91761</v>
      </c>
      <c r="M1007" t="s">
        <v>529</v>
      </c>
      <c r="N1007" t="s">
        <v>9</v>
      </c>
      <c r="O1007" t="s">
        <v>42</v>
      </c>
      <c r="P1007" t="s">
        <v>530</v>
      </c>
      <c r="Q1007" s="4">
        <v>71000</v>
      </c>
      <c r="R1007">
        <v>5</v>
      </c>
      <c r="S1007" s="4">
        <f>Table3[[#This Row],[Harga]]*Table3[[#This Row],[Quantity]]</f>
        <v>355000</v>
      </c>
      <c r="T1007">
        <v>0.2</v>
      </c>
      <c r="U1007" s="4">
        <f>Table3[[#This Row],[Discount]]*Table3[[#This Row],[Revenue]]</f>
        <v>71000</v>
      </c>
      <c r="V1007" s="4">
        <f>Table3[[#This Row],[Revenue]]-Table3[[#This Row],[Total Discount]]</f>
        <v>284000</v>
      </c>
      <c r="W1007" s="6"/>
      <c r="X1007" s="5"/>
    </row>
    <row r="1008" spans="1:24" x14ac:dyDescent="0.35">
      <c r="A1008">
        <v>1007</v>
      </c>
      <c r="B1008" t="s">
        <v>8326</v>
      </c>
      <c r="C1008" s="8">
        <v>42700</v>
      </c>
      <c r="D1008" s="6">
        <v>2016</v>
      </c>
      <c r="E1008" s="8" t="s">
        <v>3468</v>
      </c>
      <c r="F1008" s="7">
        <v>26</v>
      </c>
      <c r="G1008" t="s">
        <v>3485</v>
      </c>
      <c r="H1008" t="s">
        <v>3462</v>
      </c>
      <c r="I1008" t="s">
        <v>4928</v>
      </c>
      <c r="J1008" t="s">
        <v>3466</v>
      </c>
      <c r="K1008" t="s">
        <v>3548</v>
      </c>
      <c r="L1008">
        <v>98105</v>
      </c>
      <c r="M1008" t="s">
        <v>1548</v>
      </c>
      <c r="N1008" t="s">
        <v>13</v>
      </c>
      <c r="O1008" t="s">
        <v>26</v>
      </c>
      <c r="P1008" t="s">
        <v>1549</v>
      </c>
      <c r="Q1008" s="4">
        <v>8000</v>
      </c>
      <c r="R1008">
        <v>2</v>
      </c>
      <c r="S1008" s="4">
        <f>Table3[[#This Row],[Harga]]*Table3[[#This Row],[Quantity]]</f>
        <v>16000</v>
      </c>
      <c r="T1008">
        <v>0.2</v>
      </c>
      <c r="U1008" s="4">
        <f>Table3[[#This Row],[Discount]]*Table3[[#This Row],[Revenue]]</f>
        <v>3200</v>
      </c>
      <c r="V1008" s="4">
        <f>Table3[[#This Row],[Revenue]]-Table3[[#This Row],[Total Discount]]</f>
        <v>12800</v>
      </c>
      <c r="W1008" s="6"/>
      <c r="X1008" s="5"/>
    </row>
    <row r="1009" spans="1:24" x14ac:dyDescent="0.35">
      <c r="A1009">
        <v>1008</v>
      </c>
      <c r="B1009" t="s">
        <v>8325</v>
      </c>
      <c r="C1009" s="8">
        <v>43046</v>
      </c>
      <c r="D1009" s="6">
        <v>2017</v>
      </c>
      <c r="E1009" s="8" t="s">
        <v>3468</v>
      </c>
      <c r="F1009" s="7">
        <v>7</v>
      </c>
      <c r="G1009" t="s">
        <v>3538</v>
      </c>
      <c r="H1009" t="s">
        <v>3462</v>
      </c>
      <c r="I1009" t="s">
        <v>3762</v>
      </c>
      <c r="J1009" t="s">
        <v>3488</v>
      </c>
      <c r="K1009" t="s">
        <v>3580</v>
      </c>
      <c r="L1009">
        <v>94513</v>
      </c>
      <c r="M1009" t="s">
        <v>1550</v>
      </c>
      <c r="N1009" t="s">
        <v>51</v>
      </c>
      <c r="O1009" t="s">
        <v>64</v>
      </c>
      <c r="P1009" t="s">
        <v>1551</v>
      </c>
      <c r="Q1009" s="4">
        <v>60000</v>
      </c>
      <c r="R1009">
        <v>3</v>
      </c>
      <c r="S1009" s="4">
        <f>Table3[[#This Row],[Harga]]*Table3[[#This Row],[Quantity]]</f>
        <v>180000</v>
      </c>
      <c r="T1009">
        <v>0</v>
      </c>
      <c r="U1009" s="4">
        <f>Table3[[#This Row],[Discount]]*Table3[[#This Row],[Revenue]]</f>
        <v>0</v>
      </c>
      <c r="V1009" s="4">
        <f>Table3[[#This Row],[Revenue]]-Table3[[#This Row],[Total Discount]]</f>
        <v>180000</v>
      </c>
      <c r="W1009" s="6"/>
      <c r="X1009" s="5"/>
    </row>
    <row r="1010" spans="1:24" x14ac:dyDescent="0.35">
      <c r="A1010">
        <v>1009</v>
      </c>
      <c r="B1010" t="s">
        <v>8324</v>
      </c>
      <c r="C1010" s="8">
        <v>41974</v>
      </c>
      <c r="D1010" s="6">
        <v>2014</v>
      </c>
      <c r="E1010" s="8" t="s">
        <v>3490</v>
      </c>
      <c r="F1010" s="7">
        <v>1</v>
      </c>
      <c r="G1010" t="s">
        <v>3485</v>
      </c>
      <c r="H1010" t="s">
        <v>3451</v>
      </c>
      <c r="I1010" t="s">
        <v>5483</v>
      </c>
      <c r="J1010" t="s">
        <v>3449</v>
      </c>
      <c r="K1010" t="s">
        <v>3641</v>
      </c>
      <c r="L1010">
        <v>94122</v>
      </c>
      <c r="M1010" t="s">
        <v>1401</v>
      </c>
      <c r="N1010" t="s">
        <v>9</v>
      </c>
      <c r="O1010" t="s">
        <v>20</v>
      </c>
      <c r="P1010" t="s">
        <v>1402</v>
      </c>
      <c r="Q1010" s="4">
        <v>78000</v>
      </c>
      <c r="R1010">
        <v>3</v>
      </c>
      <c r="S1010" s="4">
        <f>Table3[[#This Row],[Harga]]*Table3[[#This Row],[Quantity]]</f>
        <v>234000</v>
      </c>
      <c r="T1010">
        <v>0</v>
      </c>
      <c r="U1010" s="4">
        <f>Table3[[#This Row],[Discount]]*Table3[[#This Row],[Revenue]]</f>
        <v>0</v>
      </c>
      <c r="V1010" s="4">
        <f>Table3[[#This Row],[Revenue]]-Table3[[#This Row],[Total Discount]]</f>
        <v>234000</v>
      </c>
      <c r="W1010" s="6"/>
      <c r="X1010" s="5"/>
    </row>
    <row r="1011" spans="1:24" x14ac:dyDescent="0.35">
      <c r="A1011">
        <v>1010</v>
      </c>
      <c r="B1011" t="s">
        <v>8323</v>
      </c>
      <c r="C1011" s="8">
        <v>42990</v>
      </c>
      <c r="D1011" s="6">
        <v>2017</v>
      </c>
      <c r="E1011" s="8" t="s">
        <v>3472</v>
      </c>
      <c r="F1011" s="7">
        <v>12</v>
      </c>
      <c r="G1011" t="s">
        <v>3457</v>
      </c>
      <c r="H1011" t="s">
        <v>3451</v>
      </c>
      <c r="I1011" t="s">
        <v>3868</v>
      </c>
      <c r="J1011" t="s">
        <v>3449</v>
      </c>
      <c r="K1011" t="s">
        <v>3666</v>
      </c>
      <c r="L1011">
        <v>21215</v>
      </c>
      <c r="M1011" t="s">
        <v>1552</v>
      </c>
      <c r="N1011" t="s">
        <v>13</v>
      </c>
      <c r="O1011" t="s">
        <v>23</v>
      </c>
      <c r="P1011" t="s">
        <v>1553</v>
      </c>
      <c r="Q1011" s="4">
        <v>40000</v>
      </c>
      <c r="R1011">
        <v>5</v>
      </c>
      <c r="S1011" s="4">
        <f>Table3[[#This Row],[Harga]]*Table3[[#This Row],[Quantity]]</f>
        <v>200000</v>
      </c>
      <c r="T1011">
        <v>0</v>
      </c>
      <c r="U1011" s="4">
        <f>Table3[[#This Row],[Discount]]*Table3[[#This Row],[Revenue]]</f>
        <v>0</v>
      </c>
      <c r="V1011" s="4">
        <f>Table3[[#This Row],[Revenue]]-Table3[[#This Row],[Total Discount]]</f>
        <v>200000</v>
      </c>
      <c r="W1011" s="6"/>
      <c r="X1011" s="5"/>
    </row>
    <row r="1012" spans="1:24" x14ac:dyDescent="0.35">
      <c r="A1012">
        <v>1011</v>
      </c>
      <c r="B1012" t="s">
        <v>8322</v>
      </c>
      <c r="C1012" s="8">
        <v>42362</v>
      </c>
      <c r="D1012" s="6">
        <v>2015</v>
      </c>
      <c r="E1012" s="8" t="s">
        <v>3490</v>
      </c>
      <c r="F1012" s="7">
        <v>24</v>
      </c>
      <c r="G1012" t="s">
        <v>3485</v>
      </c>
      <c r="H1012" t="s">
        <v>3451</v>
      </c>
      <c r="I1012" t="s">
        <v>3832</v>
      </c>
      <c r="J1012" t="s">
        <v>3449</v>
      </c>
      <c r="K1012" t="s">
        <v>3455</v>
      </c>
      <c r="L1012">
        <v>85023</v>
      </c>
      <c r="M1012" t="s">
        <v>1554</v>
      </c>
      <c r="N1012" t="s">
        <v>13</v>
      </c>
      <c r="O1012" t="s">
        <v>23</v>
      </c>
      <c r="P1012" t="s">
        <v>1555</v>
      </c>
      <c r="Q1012" s="4">
        <v>107000</v>
      </c>
      <c r="R1012">
        <v>7</v>
      </c>
      <c r="S1012" s="4">
        <f>Table3[[#This Row],[Harga]]*Table3[[#This Row],[Quantity]]</f>
        <v>749000</v>
      </c>
      <c r="T1012">
        <v>0.2</v>
      </c>
      <c r="U1012" s="4">
        <f>Table3[[#This Row],[Discount]]*Table3[[#This Row],[Revenue]]</f>
        <v>149800</v>
      </c>
      <c r="V1012" s="4">
        <f>Table3[[#This Row],[Revenue]]-Table3[[#This Row],[Total Discount]]</f>
        <v>599200</v>
      </c>
      <c r="W1012" s="6"/>
      <c r="X1012" s="5"/>
    </row>
    <row r="1013" spans="1:24" x14ac:dyDescent="0.35">
      <c r="A1013">
        <v>1012</v>
      </c>
      <c r="B1013" t="s">
        <v>8321</v>
      </c>
      <c r="C1013" s="8">
        <v>42789</v>
      </c>
      <c r="D1013" s="6">
        <v>2017</v>
      </c>
      <c r="E1013" s="8" t="s">
        <v>3458</v>
      </c>
      <c r="F1013" s="7">
        <v>23</v>
      </c>
      <c r="G1013" t="s">
        <v>3538</v>
      </c>
      <c r="H1013" t="s">
        <v>3451</v>
      </c>
      <c r="I1013" t="s">
        <v>5286</v>
      </c>
      <c r="J1013" t="s">
        <v>3449</v>
      </c>
      <c r="K1013" t="s">
        <v>3707</v>
      </c>
      <c r="L1013">
        <v>90008</v>
      </c>
      <c r="M1013" t="s">
        <v>1036</v>
      </c>
      <c r="N1013" t="s">
        <v>13</v>
      </c>
      <c r="O1013" t="s">
        <v>23</v>
      </c>
      <c r="P1013" t="s">
        <v>1037</v>
      </c>
      <c r="Q1013" s="4">
        <v>13000</v>
      </c>
      <c r="R1013">
        <v>6</v>
      </c>
      <c r="S1013" s="4">
        <f>Table3[[#This Row],[Harga]]*Table3[[#This Row],[Quantity]]</f>
        <v>78000</v>
      </c>
      <c r="T1013">
        <v>0</v>
      </c>
      <c r="U1013" s="4">
        <f>Table3[[#This Row],[Discount]]*Table3[[#This Row],[Revenue]]</f>
        <v>0</v>
      </c>
      <c r="V1013" s="4">
        <f>Table3[[#This Row],[Revenue]]-Table3[[#This Row],[Total Discount]]</f>
        <v>78000</v>
      </c>
      <c r="W1013" s="6"/>
      <c r="X1013" s="5"/>
    </row>
    <row r="1014" spans="1:24" x14ac:dyDescent="0.35">
      <c r="A1014">
        <v>1013</v>
      </c>
      <c r="B1014" t="s">
        <v>8320</v>
      </c>
      <c r="C1014" s="8">
        <v>41966</v>
      </c>
      <c r="D1014" s="6">
        <v>2014</v>
      </c>
      <c r="E1014" s="8" t="s">
        <v>3468</v>
      </c>
      <c r="F1014" s="7">
        <v>23</v>
      </c>
      <c r="G1014" t="s">
        <v>3452</v>
      </c>
      <c r="H1014" t="s">
        <v>3501</v>
      </c>
      <c r="I1014" t="s">
        <v>4364</v>
      </c>
      <c r="J1014" t="s">
        <v>3488</v>
      </c>
      <c r="K1014" t="s">
        <v>3474</v>
      </c>
      <c r="L1014">
        <v>77036</v>
      </c>
      <c r="M1014" t="s">
        <v>446</v>
      </c>
      <c r="N1014" t="s">
        <v>13</v>
      </c>
      <c r="O1014" t="s">
        <v>14</v>
      </c>
      <c r="P1014" t="s">
        <v>447</v>
      </c>
      <c r="Q1014" s="4">
        <v>30000</v>
      </c>
      <c r="R1014">
        <v>2</v>
      </c>
      <c r="S1014" s="4">
        <f>Table3[[#This Row],[Harga]]*Table3[[#This Row],[Quantity]]</f>
        <v>60000</v>
      </c>
      <c r="T1014">
        <v>0.2</v>
      </c>
      <c r="U1014" s="4">
        <f>Table3[[#This Row],[Discount]]*Table3[[#This Row],[Revenue]]</f>
        <v>12000</v>
      </c>
      <c r="V1014" s="4">
        <f>Table3[[#This Row],[Revenue]]-Table3[[#This Row],[Total Discount]]</f>
        <v>48000</v>
      </c>
      <c r="W1014" s="6"/>
      <c r="X1014" s="5"/>
    </row>
    <row r="1015" spans="1:24" x14ac:dyDescent="0.35">
      <c r="A1015">
        <v>1014</v>
      </c>
      <c r="B1015" t="s">
        <v>8319</v>
      </c>
      <c r="C1015" s="8">
        <v>42544</v>
      </c>
      <c r="D1015" s="6">
        <v>2016</v>
      </c>
      <c r="E1015" s="8" t="s">
        <v>3497</v>
      </c>
      <c r="F1015" s="7">
        <v>23</v>
      </c>
      <c r="G1015" t="s">
        <v>3485</v>
      </c>
      <c r="H1015" t="s">
        <v>3451</v>
      </c>
      <c r="I1015" t="s">
        <v>6824</v>
      </c>
      <c r="J1015" t="s">
        <v>3449</v>
      </c>
      <c r="K1015" t="s">
        <v>3695</v>
      </c>
      <c r="L1015">
        <v>10009</v>
      </c>
      <c r="M1015" t="s">
        <v>1556</v>
      </c>
      <c r="N1015" t="s">
        <v>13</v>
      </c>
      <c r="O1015" t="s">
        <v>14</v>
      </c>
      <c r="P1015" t="s">
        <v>1557</v>
      </c>
      <c r="Q1015" s="4">
        <v>123000</v>
      </c>
      <c r="R1015">
        <v>4</v>
      </c>
      <c r="S1015" s="4">
        <f>Table3[[#This Row],[Harga]]*Table3[[#This Row],[Quantity]]</f>
        <v>492000</v>
      </c>
      <c r="T1015">
        <v>0</v>
      </c>
      <c r="U1015" s="4">
        <f>Table3[[#This Row],[Discount]]*Table3[[#This Row],[Revenue]]</f>
        <v>0</v>
      </c>
      <c r="V1015" s="4">
        <f>Table3[[#This Row],[Revenue]]-Table3[[#This Row],[Total Discount]]</f>
        <v>492000</v>
      </c>
      <c r="W1015" s="6"/>
      <c r="X1015" s="5"/>
    </row>
    <row r="1016" spans="1:24" x14ac:dyDescent="0.35">
      <c r="A1016">
        <v>1015</v>
      </c>
      <c r="B1016" t="s">
        <v>8318</v>
      </c>
      <c r="C1016" s="8">
        <v>42303</v>
      </c>
      <c r="D1016" s="6">
        <v>2015</v>
      </c>
      <c r="E1016" s="8" t="s">
        <v>3517</v>
      </c>
      <c r="F1016" s="7">
        <v>26</v>
      </c>
      <c r="G1016" t="s">
        <v>3452</v>
      </c>
      <c r="H1016" t="s">
        <v>3462</v>
      </c>
      <c r="I1016" t="s">
        <v>4197</v>
      </c>
      <c r="J1016" t="s">
        <v>3466</v>
      </c>
      <c r="K1016" t="s">
        <v>3571</v>
      </c>
      <c r="L1016">
        <v>91730</v>
      </c>
      <c r="M1016" t="s">
        <v>1558</v>
      </c>
      <c r="N1016" t="s">
        <v>13</v>
      </c>
      <c r="O1016" t="s">
        <v>14</v>
      </c>
      <c r="P1016" t="s">
        <v>1559</v>
      </c>
      <c r="Q1016" s="4">
        <v>6000</v>
      </c>
      <c r="R1016">
        <v>2</v>
      </c>
      <c r="S1016" s="4">
        <f>Table3[[#This Row],[Harga]]*Table3[[#This Row],[Quantity]]</f>
        <v>12000</v>
      </c>
      <c r="T1016">
        <v>0</v>
      </c>
      <c r="U1016" s="4">
        <f>Table3[[#This Row],[Discount]]*Table3[[#This Row],[Revenue]]</f>
        <v>0</v>
      </c>
      <c r="V1016" s="4">
        <f>Table3[[#This Row],[Revenue]]-Table3[[#This Row],[Total Discount]]</f>
        <v>12000</v>
      </c>
      <c r="W1016" s="6"/>
      <c r="X1016" s="5"/>
    </row>
    <row r="1017" spans="1:24" x14ac:dyDescent="0.35">
      <c r="A1017">
        <v>1016</v>
      </c>
      <c r="B1017" t="s">
        <v>8317</v>
      </c>
      <c r="C1017" s="8">
        <v>42931</v>
      </c>
      <c r="D1017" s="6">
        <v>2017</v>
      </c>
      <c r="E1017" s="8" t="s">
        <v>3507</v>
      </c>
      <c r="F1017" s="7">
        <v>15</v>
      </c>
      <c r="G1017" t="s">
        <v>3452</v>
      </c>
      <c r="H1017" t="s">
        <v>3462</v>
      </c>
      <c r="I1017" t="s">
        <v>4218</v>
      </c>
      <c r="J1017" t="s">
        <v>3449</v>
      </c>
      <c r="K1017" t="s">
        <v>3704</v>
      </c>
      <c r="L1017">
        <v>19805</v>
      </c>
      <c r="M1017" t="s">
        <v>1560</v>
      </c>
      <c r="N1017" t="s">
        <v>13</v>
      </c>
      <c r="O1017" t="s">
        <v>26</v>
      </c>
      <c r="P1017" t="s">
        <v>1561</v>
      </c>
      <c r="Q1017" s="4">
        <v>27000</v>
      </c>
      <c r="R1017">
        <v>3</v>
      </c>
      <c r="S1017" s="4">
        <f>Table3[[#This Row],[Harga]]*Table3[[#This Row],[Quantity]]</f>
        <v>81000</v>
      </c>
      <c r="T1017">
        <v>0</v>
      </c>
      <c r="U1017" s="4">
        <f>Table3[[#This Row],[Discount]]*Table3[[#This Row],[Revenue]]</f>
        <v>0</v>
      </c>
      <c r="V1017" s="4">
        <f>Table3[[#This Row],[Revenue]]-Table3[[#This Row],[Total Discount]]</f>
        <v>81000</v>
      </c>
      <c r="W1017" s="6"/>
      <c r="X1017" s="5"/>
    </row>
    <row r="1018" spans="1:24" x14ac:dyDescent="0.35">
      <c r="A1018">
        <v>1017</v>
      </c>
      <c r="B1018" t="s">
        <v>8316</v>
      </c>
      <c r="C1018" s="8">
        <v>41960</v>
      </c>
      <c r="D1018" s="6">
        <v>2014</v>
      </c>
      <c r="E1018" s="8" t="s">
        <v>3468</v>
      </c>
      <c r="F1018" s="7">
        <v>17</v>
      </c>
      <c r="G1018" t="s">
        <v>3457</v>
      </c>
      <c r="H1018" t="s">
        <v>3451</v>
      </c>
      <c r="I1018" t="s">
        <v>3495</v>
      </c>
      <c r="J1018" t="s">
        <v>3488</v>
      </c>
      <c r="K1018" t="s">
        <v>3641</v>
      </c>
      <c r="L1018">
        <v>56560</v>
      </c>
      <c r="M1018" t="s">
        <v>1562</v>
      </c>
      <c r="N1018" t="s">
        <v>9</v>
      </c>
      <c r="O1018" t="s">
        <v>42</v>
      </c>
      <c r="P1018" t="s">
        <v>1563</v>
      </c>
      <c r="Q1018" s="4">
        <v>480000</v>
      </c>
      <c r="R1018">
        <v>5</v>
      </c>
      <c r="S1018" s="4">
        <f>Table3[[#This Row],[Harga]]*Table3[[#This Row],[Quantity]]</f>
        <v>2400000</v>
      </c>
      <c r="T1018">
        <v>0</v>
      </c>
      <c r="U1018" s="4">
        <f>Table3[[#This Row],[Discount]]*Table3[[#This Row],[Revenue]]</f>
        <v>0</v>
      </c>
      <c r="V1018" s="4">
        <f>Table3[[#This Row],[Revenue]]-Table3[[#This Row],[Total Discount]]</f>
        <v>2400000</v>
      </c>
      <c r="W1018" s="6"/>
      <c r="X1018" s="5"/>
    </row>
    <row r="1019" spans="1:24" x14ac:dyDescent="0.35">
      <c r="A1019">
        <v>1018</v>
      </c>
      <c r="B1019" t="s">
        <v>8315</v>
      </c>
      <c r="C1019" s="8">
        <v>42107</v>
      </c>
      <c r="D1019" s="6">
        <v>2015</v>
      </c>
      <c r="E1019" s="8" t="s">
        <v>3529</v>
      </c>
      <c r="F1019" s="7">
        <v>13</v>
      </c>
      <c r="G1019" t="s">
        <v>3538</v>
      </c>
      <c r="H1019" t="s">
        <v>3451</v>
      </c>
      <c r="I1019" t="s">
        <v>7369</v>
      </c>
      <c r="J1019" t="s">
        <v>3449</v>
      </c>
      <c r="K1019" t="s">
        <v>3474</v>
      </c>
      <c r="L1019">
        <v>87401</v>
      </c>
      <c r="M1019" t="s">
        <v>527</v>
      </c>
      <c r="N1019" t="s">
        <v>13</v>
      </c>
      <c r="O1019" t="s">
        <v>366</v>
      </c>
      <c r="P1019" t="s">
        <v>528</v>
      </c>
      <c r="Q1019" s="4">
        <v>52000</v>
      </c>
      <c r="R1019">
        <v>1</v>
      </c>
      <c r="S1019" s="4">
        <f>Table3[[#This Row],[Harga]]*Table3[[#This Row],[Quantity]]</f>
        <v>52000</v>
      </c>
      <c r="T1019">
        <v>0</v>
      </c>
      <c r="U1019" s="4">
        <f>Table3[[#This Row],[Discount]]*Table3[[#This Row],[Revenue]]</f>
        <v>0</v>
      </c>
      <c r="V1019" s="4">
        <f>Table3[[#This Row],[Revenue]]-Table3[[#This Row],[Total Discount]]</f>
        <v>52000</v>
      </c>
      <c r="W1019" s="6"/>
      <c r="X1019" s="5"/>
    </row>
    <row r="1020" spans="1:24" x14ac:dyDescent="0.35">
      <c r="A1020">
        <v>1019</v>
      </c>
      <c r="B1020" t="s">
        <v>8314</v>
      </c>
      <c r="C1020" s="8">
        <v>42333</v>
      </c>
      <c r="D1020" s="6">
        <v>2015</v>
      </c>
      <c r="E1020" s="8" t="s">
        <v>3468</v>
      </c>
      <c r="F1020" s="7">
        <v>25</v>
      </c>
      <c r="G1020" t="s">
        <v>3485</v>
      </c>
      <c r="H1020" t="s">
        <v>3451</v>
      </c>
      <c r="I1020" t="s">
        <v>3912</v>
      </c>
      <c r="J1020" t="s">
        <v>3449</v>
      </c>
      <c r="K1020" t="s">
        <v>3666</v>
      </c>
      <c r="L1020">
        <v>28403</v>
      </c>
      <c r="M1020" t="s">
        <v>1564</v>
      </c>
      <c r="N1020" t="s">
        <v>13</v>
      </c>
      <c r="O1020" t="s">
        <v>37</v>
      </c>
      <c r="P1020" t="s">
        <v>1565</v>
      </c>
      <c r="Q1020" s="4">
        <v>14000</v>
      </c>
      <c r="R1020">
        <v>5</v>
      </c>
      <c r="S1020" s="4">
        <f>Table3[[#This Row],[Harga]]*Table3[[#This Row],[Quantity]]</f>
        <v>70000</v>
      </c>
      <c r="T1020">
        <v>0.2</v>
      </c>
      <c r="U1020" s="4">
        <f>Table3[[#This Row],[Discount]]*Table3[[#This Row],[Revenue]]</f>
        <v>14000</v>
      </c>
      <c r="V1020" s="4">
        <f>Table3[[#This Row],[Revenue]]-Table3[[#This Row],[Total Discount]]</f>
        <v>56000</v>
      </c>
      <c r="W1020" s="6"/>
      <c r="X1020" s="5"/>
    </row>
    <row r="1021" spans="1:24" x14ac:dyDescent="0.35">
      <c r="A1021">
        <v>1020</v>
      </c>
      <c r="B1021" t="s">
        <v>8313</v>
      </c>
      <c r="C1021" s="8">
        <v>42505</v>
      </c>
      <c r="D1021" s="6">
        <v>2016</v>
      </c>
      <c r="E1021" s="8" t="s">
        <v>3453</v>
      </c>
      <c r="F1021" s="7">
        <v>15</v>
      </c>
      <c r="G1021" t="s">
        <v>3452</v>
      </c>
      <c r="H1021" t="s">
        <v>3532</v>
      </c>
      <c r="I1021" t="s">
        <v>7116</v>
      </c>
      <c r="J1021" t="s">
        <v>3488</v>
      </c>
      <c r="K1021" t="s">
        <v>3513</v>
      </c>
      <c r="L1021">
        <v>39212</v>
      </c>
      <c r="M1021" t="s">
        <v>1566</v>
      </c>
      <c r="N1021" t="s">
        <v>13</v>
      </c>
      <c r="O1021" t="s">
        <v>26</v>
      </c>
      <c r="P1021" t="s">
        <v>1567</v>
      </c>
      <c r="Q1021" s="4">
        <v>512000</v>
      </c>
      <c r="R1021">
        <v>8</v>
      </c>
      <c r="S1021" s="4">
        <f>Table3[[#This Row],[Harga]]*Table3[[#This Row],[Quantity]]</f>
        <v>4096000</v>
      </c>
      <c r="T1021">
        <v>0</v>
      </c>
      <c r="U1021" s="4">
        <f>Table3[[#This Row],[Discount]]*Table3[[#This Row],[Revenue]]</f>
        <v>0</v>
      </c>
      <c r="V1021" s="4">
        <f>Table3[[#This Row],[Revenue]]-Table3[[#This Row],[Total Discount]]</f>
        <v>4096000</v>
      </c>
      <c r="W1021" s="6"/>
      <c r="X1021" s="5"/>
    </row>
    <row r="1022" spans="1:24" x14ac:dyDescent="0.35">
      <c r="A1022">
        <v>1021</v>
      </c>
      <c r="B1022" t="s">
        <v>8312</v>
      </c>
      <c r="C1022" s="8">
        <v>42985</v>
      </c>
      <c r="D1022" s="6">
        <v>2017</v>
      </c>
      <c r="E1022" s="8" t="s">
        <v>3472</v>
      </c>
      <c r="F1022" s="7">
        <v>7</v>
      </c>
      <c r="G1022" t="s">
        <v>3538</v>
      </c>
      <c r="H1022" t="s">
        <v>3451</v>
      </c>
      <c r="I1022" t="s">
        <v>3976</v>
      </c>
      <c r="J1022" t="s">
        <v>3449</v>
      </c>
      <c r="K1022" t="s">
        <v>3605</v>
      </c>
      <c r="L1022">
        <v>97206</v>
      </c>
      <c r="M1022" t="s">
        <v>1108</v>
      </c>
      <c r="N1022" t="s">
        <v>13</v>
      </c>
      <c r="O1022" t="s">
        <v>32</v>
      </c>
      <c r="P1022" t="s">
        <v>1109</v>
      </c>
      <c r="Q1022" s="4">
        <v>32000</v>
      </c>
      <c r="R1022">
        <v>3</v>
      </c>
      <c r="S1022" s="4">
        <f>Table3[[#This Row],[Harga]]*Table3[[#This Row],[Quantity]]</f>
        <v>96000</v>
      </c>
      <c r="T1022">
        <v>0.2</v>
      </c>
      <c r="U1022" s="4">
        <f>Table3[[#This Row],[Discount]]*Table3[[#This Row],[Revenue]]</f>
        <v>19200</v>
      </c>
      <c r="V1022" s="4">
        <f>Table3[[#This Row],[Revenue]]-Table3[[#This Row],[Total Discount]]</f>
        <v>76800</v>
      </c>
      <c r="W1022" s="6"/>
      <c r="X1022" s="5"/>
    </row>
    <row r="1023" spans="1:24" x14ac:dyDescent="0.35">
      <c r="A1023">
        <v>1022</v>
      </c>
      <c r="B1023" t="s">
        <v>8311</v>
      </c>
      <c r="C1023" s="8">
        <v>41708</v>
      </c>
      <c r="D1023" s="6">
        <v>2014</v>
      </c>
      <c r="E1023" s="8" t="s">
        <v>3511</v>
      </c>
      <c r="F1023" s="7">
        <v>10</v>
      </c>
      <c r="G1023" t="s">
        <v>3457</v>
      </c>
      <c r="H1023" t="s">
        <v>3451</v>
      </c>
      <c r="I1023" t="s">
        <v>3970</v>
      </c>
      <c r="J1023" t="s">
        <v>3449</v>
      </c>
      <c r="K1023" t="s">
        <v>3470</v>
      </c>
      <c r="L1023">
        <v>80219</v>
      </c>
      <c r="M1023" t="s">
        <v>1568</v>
      </c>
      <c r="N1023" t="s">
        <v>13</v>
      </c>
      <c r="O1023" t="s">
        <v>32</v>
      </c>
      <c r="P1023" t="s">
        <v>1569</v>
      </c>
      <c r="Q1023" s="4">
        <v>637000</v>
      </c>
      <c r="R1023">
        <v>3</v>
      </c>
      <c r="S1023" s="4">
        <f>Table3[[#This Row],[Harga]]*Table3[[#This Row],[Quantity]]</f>
        <v>1911000</v>
      </c>
      <c r="T1023">
        <v>0.2</v>
      </c>
      <c r="U1023" s="4">
        <f>Table3[[#This Row],[Discount]]*Table3[[#This Row],[Revenue]]</f>
        <v>382200</v>
      </c>
      <c r="V1023" s="4">
        <f>Table3[[#This Row],[Revenue]]-Table3[[#This Row],[Total Discount]]</f>
        <v>1528800</v>
      </c>
      <c r="W1023" s="6"/>
      <c r="X1023" s="5"/>
    </row>
    <row r="1024" spans="1:24" x14ac:dyDescent="0.35">
      <c r="A1024">
        <v>1023</v>
      </c>
      <c r="B1024" t="s">
        <v>8310</v>
      </c>
      <c r="C1024" s="8">
        <v>41838</v>
      </c>
      <c r="D1024" s="6">
        <v>2014</v>
      </c>
      <c r="E1024" s="8" t="s">
        <v>3507</v>
      </c>
      <c r="F1024" s="7">
        <v>18</v>
      </c>
      <c r="G1024" t="s">
        <v>3485</v>
      </c>
      <c r="H1024" t="s">
        <v>3462</v>
      </c>
      <c r="I1024" t="s">
        <v>4509</v>
      </c>
      <c r="J1024" t="s">
        <v>3488</v>
      </c>
      <c r="K1024" t="s">
        <v>3523</v>
      </c>
      <c r="L1024">
        <v>85705</v>
      </c>
      <c r="M1024" t="s">
        <v>1570</v>
      </c>
      <c r="N1024" t="s">
        <v>9</v>
      </c>
      <c r="O1024" t="s">
        <v>42</v>
      </c>
      <c r="P1024" t="s">
        <v>1571</v>
      </c>
      <c r="Q1024" s="4">
        <v>260000</v>
      </c>
      <c r="R1024">
        <v>4</v>
      </c>
      <c r="S1024" s="4">
        <f>Table3[[#This Row],[Harga]]*Table3[[#This Row],[Quantity]]</f>
        <v>1040000</v>
      </c>
      <c r="T1024">
        <v>0.2</v>
      </c>
      <c r="U1024" s="4">
        <f>Table3[[#This Row],[Discount]]*Table3[[#This Row],[Revenue]]</f>
        <v>208000</v>
      </c>
      <c r="V1024" s="4">
        <f>Table3[[#This Row],[Revenue]]-Table3[[#This Row],[Total Discount]]</f>
        <v>832000</v>
      </c>
      <c r="W1024" s="6"/>
      <c r="X1024" s="5"/>
    </row>
    <row r="1025" spans="1:24" x14ac:dyDescent="0.35">
      <c r="A1025">
        <v>1024</v>
      </c>
      <c r="B1025" t="s">
        <v>8309</v>
      </c>
      <c r="C1025" s="8">
        <v>42818</v>
      </c>
      <c r="D1025" s="6">
        <v>2017</v>
      </c>
      <c r="E1025" s="8" t="s">
        <v>3511</v>
      </c>
      <c r="F1025" s="7">
        <v>24</v>
      </c>
      <c r="G1025" t="s">
        <v>3485</v>
      </c>
      <c r="H1025" t="s">
        <v>3451</v>
      </c>
      <c r="I1025" t="s">
        <v>4626</v>
      </c>
      <c r="J1025" t="s">
        <v>3466</v>
      </c>
      <c r="K1025" t="s">
        <v>3505</v>
      </c>
      <c r="L1025">
        <v>10009</v>
      </c>
      <c r="M1025" t="s">
        <v>1260</v>
      </c>
      <c r="N1025" t="s">
        <v>13</v>
      </c>
      <c r="O1025" t="s">
        <v>23</v>
      </c>
      <c r="P1025" t="s">
        <v>5218</v>
      </c>
      <c r="Q1025" s="4">
        <v>123000</v>
      </c>
      <c r="R1025">
        <v>4</v>
      </c>
      <c r="S1025" s="4">
        <f>Table3[[#This Row],[Harga]]*Table3[[#This Row],[Quantity]]</f>
        <v>492000</v>
      </c>
      <c r="T1025">
        <v>0</v>
      </c>
      <c r="U1025" s="4">
        <f>Table3[[#This Row],[Discount]]*Table3[[#This Row],[Revenue]]</f>
        <v>0</v>
      </c>
      <c r="V1025" s="4">
        <f>Table3[[#This Row],[Revenue]]-Table3[[#This Row],[Total Discount]]</f>
        <v>492000</v>
      </c>
      <c r="W1025" s="6"/>
      <c r="X1025" s="5"/>
    </row>
    <row r="1026" spans="1:24" x14ac:dyDescent="0.35">
      <c r="A1026">
        <v>1025</v>
      </c>
      <c r="B1026" t="s">
        <v>8308</v>
      </c>
      <c r="C1026" s="8">
        <v>41912</v>
      </c>
      <c r="D1026" s="6">
        <v>2014</v>
      </c>
      <c r="E1026" s="8" t="s">
        <v>3472</v>
      </c>
      <c r="F1026" s="7">
        <v>30</v>
      </c>
      <c r="G1026" t="s">
        <v>3538</v>
      </c>
      <c r="H1026" t="s">
        <v>3462</v>
      </c>
      <c r="I1026" t="s">
        <v>3949</v>
      </c>
      <c r="J1026" t="s">
        <v>3449</v>
      </c>
      <c r="K1026" t="s">
        <v>3455</v>
      </c>
      <c r="L1026">
        <v>33437</v>
      </c>
      <c r="M1026" t="s">
        <v>1572</v>
      </c>
      <c r="N1026" t="s">
        <v>13</v>
      </c>
      <c r="O1026" t="s">
        <v>23</v>
      </c>
      <c r="P1026" t="s">
        <v>1573</v>
      </c>
      <c r="Q1026" s="4">
        <v>16000</v>
      </c>
      <c r="R1026">
        <v>3</v>
      </c>
      <c r="S1026" s="4">
        <f>Table3[[#This Row],[Harga]]*Table3[[#This Row],[Quantity]]</f>
        <v>48000</v>
      </c>
      <c r="T1026">
        <v>0.2</v>
      </c>
      <c r="U1026" s="4">
        <f>Table3[[#This Row],[Discount]]*Table3[[#This Row],[Revenue]]</f>
        <v>9600</v>
      </c>
      <c r="V1026" s="4">
        <f>Table3[[#This Row],[Revenue]]-Table3[[#This Row],[Total Discount]]</f>
        <v>38400</v>
      </c>
      <c r="W1026" s="6"/>
      <c r="X1026" s="5"/>
    </row>
    <row r="1027" spans="1:24" x14ac:dyDescent="0.35">
      <c r="A1027">
        <v>1026</v>
      </c>
      <c r="B1027" t="s">
        <v>8307</v>
      </c>
      <c r="C1027" s="8">
        <v>41908</v>
      </c>
      <c r="D1027" s="6">
        <v>2014</v>
      </c>
      <c r="E1027" s="8" t="s">
        <v>3472</v>
      </c>
      <c r="F1027" s="7">
        <v>26</v>
      </c>
      <c r="G1027" t="s">
        <v>3538</v>
      </c>
      <c r="H1027" t="s">
        <v>3462</v>
      </c>
      <c r="I1027" t="s">
        <v>3870</v>
      </c>
      <c r="J1027" t="s">
        <v>3466</v>
      </c>
      <c r="K1027" t="s">
        <v>3448</v>
      </c>
      <c r="L1027">
        <v>75150</v>
      </c>
      <c r="M1027" t="s">
        <v>1574</v>
      </c>
      <c r="N1027" t="s">
        <v>13</v>
      </c>
      <c r="O1027" t="s">
        <v>26</v>
      </c>
      <c r="P1027" t="s">
        <v>1575</v>
      </c>
      <c r="Q1027" s="4">
        <v>1000</v>
      </c>
      <c r="R1027">
        <v>1</v>
      </c>
      <c r="S1027" s="4">
        <f>Table3[[#This Row],[Harga]]*Table3[[#This Row],[Quantity]]</f>
        <v>1000</v>
      </c>
      <c r="T1027">
        <v>0.8</v>
      </c>
      <c r="U1027" s="4">
        <f>Table3[[#This Row],[Discount]]*Table3[[#This Row],[Revenue]]</f>
        <v>800</v>
      </c>
      <c r="V1027" s="4">
        <f>Table3[[#This Row],[Revenue]]-Table3[[#This Row],[Total Discount]]</f>
        <v>200</v>
      </c>
      <c r="W1027" s="6"/>
      <c r="X1027" s="5"/>
    </row>
    <row r="1028" spans="1:24" x14ac:dyDescent="0.35">
      <c r="A1028">
        <v>1027</v>
      </c>
      <c r="B1028" t="s">
        <v>8306</v>
      </c>
      <c r="C1028" s="8">
        <v>42308</v>
      </c>
      <c r="D1028" s="6">
        <v>2015</v>
      </c>
      <c r="E1028" s="8" t="s">
        <v>3517</v>
      </c>
      <c r="F1028" s="7">
        <v>31</v>
      </c>
      <c r="G1028" t="s">
        <v>3538</v>
      </c>
      <c r="H1028" t="s">
        <v>3462</v>
      </c>
      <c r="I1028" t="s">
        <v>5809</v>
      </c>
      <c r="J1028" t="s">
        <v>3449</v>
      </c>
      <c r="K1028" t="s">
        <v>3455</v>
      </c>
      <c r="L1028">
        <v>92374</v>
      </c>
      <c r="M1028" t="s">
        <v>378</v>
      </c>
      <c r="N1028" t="s">
        <v>13</v>
      </c>
      <c r="O1028" t="s">
        <v>23</v>
      </c>
      <c r="P1028" t="s">
        <v>379</v>
      </c>
      <c r="Q1028" s="4">
        <v>140000</v>
      </c>
      <c r="R1028">
        <v>1</v>
      </c>
      <c r="S1028" s="4">
        <f>Table3[[#This Row],[Harga]]*Table3[[#This Row],[Quantity]]</f>
        <v>140000</v>
      </c>
      <c r="T1028">
        <v>0</v>
      </c>
      <c r="U1028" s="4">
        <f>Table3[[#This Row],[Discount]]*Table3[[#This Row],[Revenue]]</f>
        <v>0</v>
      </c>
      <c r="V1028" s="4">
        <f>Table3[[#This Row],[Revenue]]-Table3[[#This Row],[Total Discount]]</f>
        <v>140000</v>
      </c>
      <c r="W1028" s="6"/>
      <c r="X1028" s="5"/>
    </row>
    <row r="1029" spans="1:24" x14ac:dyDescent="0.35">
      <c r="A1029">
        <v>1028</v>
      </c>
      <c r="B1029" t="s">
        <v>8305</v>
      </c>
      <c r="C1029" s="8">
        <v>42289</v>
      </c>
      <c r="D1029" s="6">
        <v>2015</v>
      </c>
      <c r="E1029" s="8" t="s">
        <v>3517</v>
      </c>
      <c r="F1029" s="7">
        <v>12</v>
      </c>
      <c r="G1029" t="s">
        <v>3538</v>
      </c>
      <c r="H1029" t="s">
        <v>3462</v>
      </c>
      <c r="I1029" t="s">
        <v>8304</v>
      </c>
      <c r="J1029" t="s">
        <v>3449</v>
      </c>
      <c r="K1029" t="s">
        <v>3628</v>
      </c>
      <c r="L1029">
        <v>14609</v>
      </c>
      <c r="M1029" t="s">
        <v>1355</v>
      </c>
      <c r="N1029" t="s">
        <v>9</v>
      </c>
      <c r="O1029" t="s">
        <v>17</v>
      </c>
      <c r="P1029" t="s">
        <v>1356</v>
      </c>
      <c r="Q1029" s="4">
        <v>1049000</v>
      </c>
      <c r="R1029">
        <v>1</v>
      </c>
      <c r="S1029" s="4">
        <f>Table3[[#This Row],[Harga]]*Table3[[#This Row],[Quantity]]</f>
        <v>1049000</v>
      </c>
      <c r="T1029">
        <v>0.4</v>
      </c>
      <c r="U1029" s="4">
        <f>Table3[[#This Row],[Discount]]*Table3[[#This Row],[Revenue]]</f>
        <v>419600</v>
      </c>
      <c r="V1029" s="4">
        <f>Table3[[#This Row],[Revenue]]-Table3[[#This Row],[Total Discount]]</f>
        <v>629400</v>
      </c>
      <c r="W1029" s="6"/>
      <c r="X1029" s="5"/>
    </row>
    <row r="1030" spans="1:24" x14ac:dyDescent="0.35">
      <c r="A1030">
        <v>1029</v>
      </c>
      <c r="B1030" t="s">
        <v>8303</v>
      </c>
      <c r="C1030" s="8">
        <v>42632</v>
      </c>
      <c r="D1030" s="6">
        <v>2016</v>
      </c>
      <c r="E1030" s="8" t="s">
        <v>3472</v>
      </c>
      <c r="F1030" s="7">
        <v>19</v>
      </c>
      <c r="G1030" t="s">
        <v>3538</v>
      </c>
      <c r="H1030" t="s">
        <v>3451</v>
      </c>
      <c r="I1030" t="s">
        <v>4461</v>
      </c>
      <c r="J1030" t="s">
        <v>3449</v>
      </c>
      <c r="K1030" t="s">
        <v>3492</v>
      </c>
      <c r="L1030">
        <v>95207</v>
      </c>
      <c r="M1030" t="s">
        <v>1576</v>
      </c>
      <c r="N1030" t="s">
        <v>13</v>
      </c>
      <c r="O1030" t="s">
        <v>23</v>
      </c>
      <c r="P1030" t="s">
        <v>1577</v>
      </c>
      <c r="Q1030" s="4">
        <v>160000</v>
      </c>
      <c r="R1030">
        <v>7</v>
      </c>
      <c r="S1030" s="4">
        <f>Table3[[#This Row],[Harga]]*Table3[[#This Row],[Quantity]]</f>
        <v>1120000</v>
      </c>
      <c r="T1030">
        <v>0</v>
      </c>
      <c r="U1030" s="4">
        <f>Table3[[#This Row],[Discount]]*Table3[[#This Row],[Revenue]]</f>
        <v>0</v>
      </c>
      <c r="V1030" s="4">
        <f>Table3[[#This Row],[Revenue]]-Table3[[#This Row],[Total Discount]]</f>
        <v>1120000</v>
      </c>
      <c r="W1030" s="6"/>
      <c r="X1030" s="5"/>
    </row>
    <row r="1031" spans="1:24" x14ac:dyDescent="0.35">
      <c r="A1031">
        <v>1030</v>
      </c>
      <c r="B1031" t="s">
        <v>8302</v>
      </c>
      <c r="C1031" s="8">
        <v>42838</v>
      </c>
      <c r="D1031" s="6">
        <v>2017</v>
      </c>
      <c r="E1031" s="8" t="s">
        <v>3529</v>
      </c>
      <c r="F1031" s="7">
        <v>13</v>
      </c>
      <c r="G1031" t="s">
        <v>3452</v>
      </c>
      <c r="H1031" t="s">
        <v>3462</v>
      </c>
      <c r="I1031" t="s">
        <v>5196</v>
      </c>
      <c r="J1031" t="s">
        <v>3466</v>
      </c>
      <c r="K1031" t="s">
        <v>3460</v>
      </c>
      <c r="L1031">
        <v>98105</v>
      </c>
      <c r="M1031" t="s">
        <v>237</v>
      </c>
      <c r="N1031" t="s">
        <v>13</v>
      </c>
      <c r="O1031" t="s">
        <v>23</v>
      </c>
      <c r="P1031" t="s">
        <v>238</v>
      </c>
      <c r="Q1031" s="4">
        <v>11000</v>
      </c>
      <c r="R1031">
        <v>1</v>
      </c>
      <c r="S1031" s="4">
        <f>Table3[[#This Row],[Harga]]*Table3[[#This Row],[Quantity]]</f>
        <v>11000</v>
      </c>
      <c r="T1031">
        <v>0</v>
      </c>
      <c r="U1031" s="4">
        <f>Table3[[#This Row],[Discount]]*Table3[[#This Row],[Revenue]]</f>
        <v>0</v>
      </c>
      <c r="V1031" s="4">
        <f>Table3[[#This Row],[Revenue]]-Table3[[#This Row],[Total Discount]]</f>
        <v>11000</v>
      </c>
      <c r="W1031" s="6"/>
      <c r="X1031" s="5"/>
    </row>
    <row r="1032" spans="1:24" x14ac:dyDescent="0.35">
      <c r="A1032">
        <v>1031</v>
      </c>
      <c r="B1032" t="s">
        <v>8301</v>
      </c>
      <c r="C1032" s="8">
        <v>42742</v>
      </c>
      <c r="D1032" s="6">
        <v>2017</v>
      </c>
      <c r="E1032" s="8" t="s">
        <v>3463</v>
      </c>
      <c r="F1032" s="7">
        <v>7</v>
      </c>
      <c r="G1032" t="s">
        <v>3457</v>
      </c>
      <c r="H1032" t="s">
        <v>3554</v>
      </c>
      <c r="I1032" t="s">
        <v>8300</v>
      </c>
      <c r="J1032" t="s">
        <v>3449</v>
      </c>
      <c r="K1032" t="s">
        <v>3483</v>
      </c>
      <c r="L1032">
        <v>32174</v>
      </c>
      <c r="M1032" t="s">
        <v>839</v>
      </c>
      <c r="N1032" t="s">
        <v>13</v>
      </c>
      <c r="O1032" t="s">
        <v>26</v>
      </c>
      <c r="P1032" t="s">
        <v>840</v>
      </c>
      <c r="Q1032" s="4">
        <v>7000</v>
      </c>
      <c r="R1032">
        <v>3</v>
      </c>
      <c r="S1032" s="4">
        <f>Table3[[#This Row],[Harga]]*Table3[[#This Row],[Quantity]]</f>
        <v>21000</v>
      </c>
      <c r="T1032">
        <v>0.7</v>
      </c>
      <c r="U1032" s="4">
        <f>Table3[[#This Row],[Discount]]*Table3[[#This Row],[Revenue]]</f>
        <v>14699.999999999998</v>
      </c>
      <c r="V1032" s="4">
        <f>Table3[[#This Row],[Revenue]]-Table3[[#This Row],[Total Discount]]</f>
        <v>6300.0000000000018</v>
      </c>
      <c r="W1032" s="6"/>
      <c r="X1032" s="5"/>
    </row>
    <row r="1033" spans="1:24" x14ac:dyDescent="0.35">
      <c r="A1033">
        <v>1032</v>
      </c>
      <c r="B1033" t="s">
        <v>8299</v>
      </c>
      <c r="C1033" s="8">
        <v>43048</v>
      </c>
      <c r="D1033" s="6">
        <v>2017</v>
      </c>
      <c r="E1033" s="8" t="s">
        <v>3468</v>
      </c>
      <c r="F1033" s="7">
        <v>9</v>
      </c>
      <c r="G1033" t="s">
        <v>3538</v>
      </c>
      <c r="H1033" t="s">
        <v>3451</v>
      </c>
      <c r="I1033" t="s">
        <v>3960</v>
      </c>
      <c r="J1033" t="s">
        <v>3466</v>
      </c>
      <c r="K1033" t="s">
        <v>3704</v>
      </c>
      <c r="L1033">
        <v>94086</v>
      </c>
      <c r="M1033" t="s">
        <v>1578</v>
      </c>
      <c r="N1033" t="s">
        <v>9</v>
      </c>
      <c r="O1033" t="s">
        <v>42</v>
      </c>
      <c r="P1033" t="s">
        <v>1579</v>
      </c>
      <c r="Q1033" s="4">
        <v>216000</v>
      </c>
      <c r="R1033">
        <v>3</v>
      </c>
      <c r="S1033" s="4">
        <f>Table3[[#This Row],[Harga]]*Table3[[#This Row],[Quantity]]</f>
        <v>648000</v>
      </c>
      <c r="T1033">
        <v>0.2</v>
      </c>
      <c r="U1033" s="4">
        <f>Table3[[#This Row],[Discount]]*Table3[[#This Row],[Revenue]]</f>
        <v>129600</v>
      </c>
      <c r="V1033" s="4">
        <f>Table3[[#This Row],[Revenue]]-Table3[[#This Row],[Total Discount]]</f>
        <v>518400</v>
      </c>
      <c r="W1033" s="6"/>
      <c r="X1033" s="5"/>
    </row>
    <row r="1034" spans="1:24" x14ac:dyDescent="0.35">
      <c r="A1034">
        <v>1033</v>
      </c>
      <c r="B1034" t="s">
        <v>8298</v>
      </c>
      <c r="C1034" s="8">
        <v>43000</v>
      </c>
      <c r="D1034" s="6">
        <v>2017</v>
      </c>
      <c r="E1034" s="8" t="s">
        <v>3472</v>
      </c>
      <c r="F1034" s="7">
        <v>22</v>
      </c>
      <c r="G1034" t="s">
        <v>3452</v>
      </c>
      <c r="H1034" t="s">
        <v>3451</v>
      </c>
      <c r="I1034" t="s">
        <v>4459</v>
      </c>
      <c r="J1034" t="s">
        <v>3488</v>
      </c>
      <c r="K1034" t="s">
        <v>3580</v>
      </c>
      <c r="L1034">
        <v>48911</v>
      </c>
      <c r="M1034" t="s">
        <v>1580</v>
      </c>
      <c r="N1034" t="s">
        <v>9</v>
      </c>
      <c r="O1034" t="s">
        <v>10</v>
      </c>
      <c r="P1034" t="s">
        <v>1581</v>
      </c>
      <c r="Q1034" s="4">
        <v>242000</v>
      </c>
      <c r="R1034">
        <v>2</v>
      </c>
      <c r="S1034" s="4">
        <f>Table3[[#This Row],[Harga]]*Table3[[#This Row],[Quantity]]</f>
        <v>484000</v>
      </c>
      <c r="T1034">
        <v>0</v>
      </c>
      <c r="U1034" s="4">
        <f>Table3[[#This Row],[Discount]]*Table3[[#This Row],[Revenue]]</f>
        <v>0</v>
      </c>
      <c r="V1034" s="4">
        <f>Table3[[#This Row],[Revenue]]-Table3[[#This Row],[Total Discount]]</f>
        <v>484000</v>
      </c>
      <c r="W1034" s="6"/>
      <c r="X1034" s="5"/>
    </row>
    <row r="1035" spans="1:24" x14ac:dyDescent="0.35">
      <c r="A1035">
        <v>1034</v>
      </c>
      <c r="B1035" t="s">
        <v>8297</v>
      </c>
      <c r="C1035" s="8">
        <v>43070</v>
      </c>
      <c r="D1035" s="6">
        <v>2017</v>
      </c>
      <c r="E1035" s="8" t="s">
        <v>3490</v>
      </c>
      <c r="F1035" s="7">
        <v>1</v>
      </c>
      <c r="G1035" t="s">
        <v>3485</v>
      </c>
      <c r="H1035" t="s">
        <v>3451</v>
      </c>
      <c r="I1035" t="s">
        <v>4459</v>
      </c>
      <c r="J1035" t="s">
        <v>3488</v>
      </c>
      <c r="K1035" t="s">
        <v>3909</v>
      </c>
      <c r="L1035">
        <v>19143</v>
      </c>
      <c r="M1035" t="s">
        <v>1582</v>
      </c>
      <c r="N1035" t="s">
        <v>13</v>
      </c>
      <c r="O1035" t="s">
        <v>55</v>
      </c>
      <c r="P1035" t="s">
        <v>1583</v>
      </c>
      <c r="Q1035" s="4">
        <v>105000</v>
      </c>
      <c r="R1035">
        <v>5</v>
      </c>
      <c r="S1035" s="4">
        <f>Table3[[#This Row],[Harga]]*Table3[[#This Row],[Quantity]]</f>
        <v>525000</v>
      </c>
      <c r="T1035">
        <v>0.2</v>
      </c>
      <c r="U1035" s="4">
        <f>Table3[[#This Row],[Discount]]*Table3[[#This Row],[Revenue]]</f>
        <v>105000</v>
      </c>
      <c r="V1035" s="4">
        <f>Table3[[#This Row],[Revenue]]-Table3[[#This Row],[Total Discount]]</f>
        <v>420000</v>
      </c>
      <c r="W1035" s="6"/>
      <c r="X1035" s="5"/>
    </row>
    <row r="1036" spans="1:24" x14ac:dyDescent="0.35">
      <c r="A1036">
        <v>1035</v>
      </c>
      <c r="B1036" t="s">
        <v>8296</v>
      </c>
      <c r="C1036" s="8">
        <v>41813</v>
      </c>
      <c r="D1036" s="6">
        <v>2014</v>
      </c>
      <c r="E1036" s="8" t="s">
        <v>3497</v>
      </c>
      <c r="F1036" s="7">
        <v>23</v>
      </c>
      <c r="G1036" t="s">
        <v>3452</v>
      </c>
      <c r="H1036" t="s">
        <v>3451</v>
      </c>
      <c r="I1036" t="s">
        <v>5385</v>
      </c>
      <c r="J1036" t="s">
        <v>3449</v>
      </c>
      <c r="K1036" t="s">
        <v>3474</v>
      </c>
      <c r="L1036">
        <v>19143</v>
      </c>
      <c r="M1036" t="s">
        <v>376</v>
      </c>
      <c r="N1036" t="s">
        <v>51</v>
      </c>
      <c r="O1036" t="s">
        <v>64</v>
      </c>
      <c r="P1036" t="s">
        <v>377</v>
      </c>
      <c r="Q1036" s="4">
        <v>180000</v>
      </c>
      <c r="R1036">
        <v>3</v>
      </c>
      <c r="S1036" s="4">
        <f>Table3[[#This Row],[Harga]]*Table3[[#This Row],[Quantity]]</f>
        <v>540000</v>
      </c>
      <c r="T1036">
        <v>0.2</v>
      </c>
      <c r="U1036" s="4">
        <f>Table3[[#This Row],[Discount]]*Table3[[#This Row],[Revenue]]</f>
        <v>108000</v>
      </c>
      <c r="V1036" s="4">
        <f>Table3[[#This Row],[Revenue]]-Table3[[#This Row],[Total Discount]]</f>
        <v>432000</v>
      </c>
      <c r="W1036" s="6"/>
      <c r="X1036" s="5"/>
    </row>
    <row r="1037" spans="1:24" x14ac:dyDescent="0.35">
      <c r="A1037">
        <v>1036</v>
      </c>
      <c r="B1037" t="s">
        <v>8295</v>
      </c>
      <c r="C1037" s="8">
        <v>42281</v>
      </c>
      <c r="D1037" s="6">
        <v>2015</v>
      </c>
      <c r="E1037" s="8" t="s">
        <v>3517</v>
      </c>
      <c r="F1037" s="7">
        <v>4</v>
      </c>
      <c r="G1037" t="s">
        <v>3485</v>
      </c>
      <c r="H1037" t="s">
        <v>3451</v>
      </c>
      <c r="I1037" t="s">
        <v>5187</v>
      </c>
      <c r="J1037" t="s">
        <v>3488</v>
      </c>
      <c r="K1037" t="s">
        <v>3513</v>
      </c>
      <c r="L1037">
        <v>19134</v>
      </c>
      <c r="M1037" t="s">
        <v>1584</v>
      </c>
      <c r="N1037" t="s">
        <v>9</v>
      </c>
      <c r="O1037" t="s">
        <v>20</v>
      </c>
      <c r="P1037" t="s">
        <v>1585</v>
      </c>
      <c r="Q1037" s="4">
        <v>65000</v>
      </c>
      <c r="R1037">
        <v>3</v>
      </c>
      <c r="S1037" s="4">
        <f>Table3[[#This Row],[Harga]]*Table3[[#This Row],[Quantity]]</f>
        <v>195000</v>
      </c>
      <c r="T1037">
        <v>0.2</v>
      </c>
      <c r="U1037" s="4">
        <f>Table3[[#This Row],[Discount]]*Table3[[#This Row],[Revenue]]</f>
        <v>39000</v>
      </c>
      <c r="V1037" s="4">
        <f>Table3[[#This Row],[Revenue]]-Table3[[#This Row],[Total Discount]]</f>
        <v>156000</v>
      </c>
      <c r="W1037" s="6"/>
      <c r="X1037" s="5"/>
    </row>
    <row r="1038" spans="1:24" x14ac:dyDescent="0.35">
      <c r="A1038">
        <v>1037</v>
      </c>
      <c r="B1038" t="s">
        <v>8294</v>
      </c>
      <c r="C1038" s="8">
        <v>41779</v>
      </c>
      <c r="D1038" s="6">
        <v>2014</v>
      </c>
      <c r="E1038" s="8" t="s">
        <v>3453</v>
      </c>
      <c r="F1038" s="7">
        <v>20</v>
      </c>
      <c r="G1038" t="s">
        <v>3496</v>
      </c>
      <c r="H1038" t="s">
        <v>3462</v>
      </c>
      <c r="I1038" t="s">
        <v>5101</v>
      </c>
      <c r="J1038" t="s">
        <v>3466</v>
      </c>
      <c r="K1038" t="s">
        <v>3494</v>
      </c>
      <c r="L1038">
        <v>3820</v>
      </c>
      <c r="M1038" t="s">
        <v>1586</v>
      </c>
      <c r="N1038" t="s">
        <v>13</v>
      </c>
      <c r="O1038" t="s">
        <v>29</v>
      </c>
      <c r="P1038" t="s">
        <v>1587</v>
      </c>
      <c r="Q1038" s="4">
        <v>34000</v>
      </c>
      <c r="R1038">
        <v>4</v>
      </c>
      <c r="S1038" s="4">
        <f>Table3[[#This Row],[Harga]]*Table3[[#This Row],[Quantity]]</f>
        <v>136000</v>
      </c>
      <c r="T1038">
        <v>0</v>
      </c>
      <c r="U1038" s="4">
        <f>Table3[[#This Row],[Discount]]*Table3[[#This Row],[Revenue]]</f>
        <v>0</v>
      </c>
      <c r="V1038" s="4">
        <f>Table3[[#This Row],[Revenue]]-Table3[[#This Row],[Total Discount]]</f>
        <v>136000</v>
      </c>
      <c r="W1038" s="6"/>
      <c r="X1038" s="5"/>
    </row>
    <row r="1039" spans="1:24" x14ac:dyDescent="0.35">
      <c r="A1039">
        <v>1038</v>
      </c>
      <c r="B1039" t="s">
        <v>8293</v>
      </c>
      <c r="C1039" s="8">
        <v>42328</v>
      </c>
      <c r="D1039" s="6">
        <v>2015</v>
      </c>
      <c r="E1039" s="8" t="s">
        <v>3468</v>
      </c>
      <c r="F1039" s="7">
        <v>20</v>
      </c>
      <c r="G1039" t="s">
        <v>3485</v>
      </c>
      <c r="H1039" t="s">
        <v>3451</v>
      </c>
      <c r="I1039" t="s">
        <v>3639</v>
      </c>
      <c r="J1039" t="s">
        <v>3449</v>
      </c>
      <c r="K1039" t="s">
        <v>3548</v>
      </c>
      <c r="L1039">
        <v>10011</v>
      </c>
      <c r="M1039" t="s">
        <v>1588</v>
      </c>
      <c r="N1039" t="s">
        <v>13</v>
      </c>
      <c r="O1039" t="s">
        <v>23</v>
      </c>
      <c r="P1039" t="s">
        <v>1589</v>
      </c>
      <c r="Q1039" s="4">
        <v>20000</v>
      </c>
      <c r="R1039">
        <v>3</v>
      </c>
      <c r="S1039" s="4">
        <f>Table3[[#This Row],[Harga]]*Table3[[#This Row],[Quantity]]</f>
        <v>60000</v>
      </c>
      <c r="T1039">
        <v>0</v>
      </c>
      <c r="U1039" s="4">
        <f>Table3[[#This Row],[Discount]]*Table3[[#This Row],[Revenue]]</f>
        <v>0</v>
      </c>
      <c r="V1039" s="4">
        <f>Table3[[#This Row],[Revenue]]-Table3[[#This Row],[Total Discount]]</f>
        <v>60000</v>
      </c>
      <c r="W1039" s="6"/>
      <c r="X1039" s="5"/>
    </row>
    <row r="1040" spans="1:24" x14ac:dyDescent="0.35">
      <c r="A1040">
        <v>1039</v>
      </c>
      <c r="B1040" t="s">
        <v>8292</v>
      </c>
      <c r="C1040" s="8">
        <v>42338</v>
      </c>
      <c r="D1040" s="6">
        <v>2015</v>
      </c>
      <c r="E1040" s="8" t="s">
        <v>3468</v>
      </c>
      <c r="F1040" s="7">
        <v>30</v>
      </c>
      <c r="G1040" t="s">
        <v>3452</v>
      </c>
      <c r="H1040" t="s">
        <v>3451</v>
      </c>
      <c r="I1040" t="s">
        <v>3642</v>
      </c>
      <c r="J1040" t="s">
        <v>3449</v>
      </c>
      <c r="K1040" t="s">
        <v>3568</v>
      </c>
      <c r="L1040">
        <v>19134</v>
      </c>
      <c r="M1040" t="s">
        <v>25</v>
      </c>
      <c r="N1040" t="s">
        <v>13</v>
      </c>
      <c r="O1040" t="s">
        <v>26</v>
      </c>
      <c r="P1040" t="s">
        <v>27</v>
      </c>
      <c r="Q1040" s="4">
        <v>408000</v>
      </c>
      <c r="R1040">
        <v>3</v>
      </c>
      <c r="S1040" s="4">
        <f>Table3[[#This Row],[Harga]]*Table3[[#This Row],[Quantity]]</f>
        <v>1224000</v>
      </c>
      <c r="T1040">
        <v>0.7</v>
      </c>
      <c r="U1040" s="4">
        <f>Table3[[#This Row],[Discount]]*Table3[[#This Row],[Revenue]]</f>
        <v>856800</v>
      </c>
      <c r="V1040" s="4">
        <f>Table3[[#This Row],[Revenue]]-Table3[[#This Row],[Total Discount]]</f>
        <v>367200</v>
      </c>
      <c r="W1040" s="6"/>
      <c r="X1040" s="5"/>
    </row>
    <row r="1041" spans="1:24" x14ac:dyDescent="0.35">
      <c r="A1041">
        <v>1040</v>
      </c>
      <c r="B1041" t="s">
        <v>8291</v>
      </c>
      <c r="C1041" s="8">
        <v>42369</v>
      </c>
      <c r="D1041" s="6">
        <v>2015</v>
      </c>
      <c r="E1041" s="8" t="s">
        <v>3490</v>
      </c>
      <c r="F1041" s="7">
        <v>31</v>
      </c>
      <c r="G1041" t="s">
        <v>3452</v>
      </c>
      <c r="H1041" t="s">
        <v>3451</v>
      </c>
      <c r="I1041" t="s">
        <v>4165</v>
      </c>
      <c r="J1041" t="s">
        <v>3449</v>
      </c>
      <c r="K1041" t="s">
        <v>3628</v>
      </c>
      <c r="L1041">
        <v>75051</v>
      </c>
      <c r="M1041" t="s">
        <v>1590</v>
      </c>
      <c r="N1041" t="s">
        <v>9</v>
      </c>
      <c r="O1041" t="s">
        <v>20</v>
      </c>
      <c r="P1041" t="s">
        <v>1591</v>
      </c>
      <c r="Q1041" s="4">
        <v>15000</v>
      </c>
      <c r="R1041">
        <v>5</v>
      </c>
      <c r="S1041" s="4">
        <f>Table3[[#This Row],[Harga]]*Table3[[#This Row],[Quantity]]</f>
        <v>75000</v>
      </c>
      <c r="T1041">
        <v>0.6</v>
      </c>
      <c r="U1041" s="4">
        <f>Table3[[#This Row],[Discount]]*Table3[[#This Row],[Revenue]]</f>
        <v>45000</v>
      </c>
      <c r="V1041" s="4">
        <f>Table3[[#This Row],[Revenue]]-Table3[[#This Row],[Total Discount]]</f>
        <v>30000</v>
      </c>
      <c r="W1041" s="6"/>
      <c r="X1041" s="5"/>
    </row>
    <row r="1042" spans="1:24" x14ac:dyDescent="0.35">
      <c r="A1042">
        <v>1041</v>
      </c>
      <c r="B1042" t="s">
        <v>8290</v>
      </c>
      <c r="C1042" s="8">
        <v>43055</v>
      </c>
      <c r="D1042" s="6">
        <v>2017</v>
      </c>
      <c r="E1042" s="8" t="s">
        <v>3468</v>
      </c>
      <c r="F1042" s="7">
        <v>16</v>
      </c>
      <c r="G1042" t="s">
        <v>3538</v>
      </c>
      <c r="H1042" t="s">
        <v>3451</v>
      </c>
      <c r="I1042" t="s">
        <v>4346</v>
      </c>
      <c r="J1042" t="s">
        <v>3449</v>
      </c>
      <c r="K1042" t="s">
        <v>3605</v>
      </c>
      <c r="L1042">
        <v>10009</v>
      </c>
      <c r="M1042" t="s">
        <v>634</v>
      </c>
      <c r="N1042" t="s">
        <v>13</v>
      </c>
      <c r="O1042" t="s">
        <v>23</v>
      </c>
      <c r="P1042" t="s">
        <v>635</v>
      </c>
      <c r="Q1042" s="4">
        <v>147000</v>
      </c>
      <c r="R1042">
        <v>3</v>
      </c>
      <c r="S1042" s="4">
        <f>Table3[[#This Row],[Harga]]*Table3[[#This Row],[Quantity]]</f>
        <v>441000</v>
      </c>
      <c r="T1042">
        <v>0</v>
      </c>
      <c r="U1042" s="4">
        <f>Table3[[#This Row],[Discount]]*Table3[[#This Row],[Revenue]]</f>
        <v>0</v>
      </c>
      <c r="V1042" s="4">
        <f>Table3[[#This Row],[Revenue]]-Table3[[#This Row],[Total Discount]]</f>
        <v>441000</v>
      </c>
      <c r="W1042" s="6"/>
      <c r="X1042" s="5"/>
    </row>
    <row r="1043" spans="1:24" x14ac:dyDescent="0.35">
      <c r="A1043">
        <v>1042</v>
      </c>
      <c r="B1043" t="s">
        <v>8289</v>
      </c>
      <c r="C1043" s="8">
        <v>41796</v>
      </c>
      <c r="D1043" s="6">
        <v>2014</v>
      </c>
      <c r="E1043" s="8" t="s">
        <v>3497</v>
      </c>
      <c r="F1043" s="7">
        <v>6</v>
      </c>
      <c r="G1043" t="s">
        <v>3538</v>
      </c>
      <c r="H1043" t="s">
        <v>3451</v>
      </c>
      <c r="I1043" t="s">
        <v>7675</v>
      </c>
      <c r="J1043" t="s">
        <v>3466</v>
      </c>
      <c r="K1043" t="s">
        <v>3477</v>
      </c>
      <c r="L1043">
        <v>11561</v>
      </c>
      <c r="M1043" t="s">
        <v>359</v>
      </c>
      <c r="N1043" t="s">
        <v>13</v>
      </c>
      <c r="O1043" t="s">
        <v>26</v>
      </c>
      <c r="P1043" t="s">
        <v>360</v>
      </c>
      <c r="Q1043" s="4">
        <v>13000</v>
      </c>
      <c r="R1043">
        <v>9</v>
      </c>
      <c r="S1043" s="4">
        <f>Table3[[#This Row],[Harga]]*Table3[[#This Row],[Quantity]]</f>
        <v>117000</v>
      </c>
      <c r="T1043">
        <v>0.2</v>
      </c>
      <c r="U1043" s="4">
        <f>Table3[[#This Row],[Discount]]*Table3[[#This Row],[Revenue]]</f>
        <v>23400</v>
      </c>
      <c r="V1043" s="4">
        <f>Table3[[#This Row],[Revenue]]-Table3[[#This Row],[Total Discount]]</f>
        <v>93600</v>
      </c>
      <c r="W1043" s="6"/>
      <c r="X1043" s="5"/>
    </row>
    <row r="1044" spans="1:24" x14ac:dyDescent="0.35">
      <c r="A1044">
        <v>1043</v>
      </c>
      <c r="B1044" t="s">
        <v>8288</v>
      </c>
      <c r="C1044" s="8">
        <v>42614</v>
      </c>
      <c r="D1044" s="6">
        <v>2016</v>
      </c>
      <c r="E1044" s="8" t="s">
        <v>3472</v>
      </c>
      <c r="F1044" s="7">
        <v>1</v>
      </c>
      <c r="G1044" t="s">
        <v>3538</v>
      </c>
      <c r="H1044" t="s">
        <v>3462</v>
      </c>
      <c r="I1044" t="s">
        <v>5112</v>
      </c>
      <c r="J1044" t="s">
        <v>3466</v>
      </c>
      <c r="K1044" t="s">
        <v>3714</v>
      </c>
      <c r="L1044">
        <v>19140</v>
      </c>
      <c r="M1044" t="s">
        <v>87</v>
      </c>
      <c r="N1044" t="s">
        <v>13</v>
      </c>
      <c r="O1044" t="s">
        <v>23</v>
      </c>
      <c r="P1044" t="s">
        <v>88</v>
      </c>
      <c r="Q1044" s="4">
        <v>20000</v>
      </c>
      <c r="R1044">
        <v>6</v>
      </c>
      <c r="S1044" s="4">
        <f>Table3[[#This Row],[Harga]]*Table3[[#This Row],[Quantity]]</f>
        <v>120000</v>
      </c>
      <c r="T1044">
        <v>0.2</v>
      </c>
      <c r="U1044" s="4">
        <f>Table3[[#This Row],[Discount]]*Table3[[#This Row],[Revenue]]</f>
        <v>24000</v>
      </c>
      <c r="V1044" s="4">
        <f>Table3[[#This Row],[Revenue]]-Table3[[#This Row],[Total Discount]]</f>
        <v>96000</v>
      </c>
      <c r="W1044" s="6"/>
      <c r="X1044" s="5"/>
    </row>
    <row r="1045" spans="1:24" x14ac:dyDescent="0.35">
      <c r="A1045">
        <v>1044</v>
      </c>
      <c r="B1045" t="s">
        <v>8287</v>
      </c>
      <c r="C1045" s="8">
        <v>42546</v>
      </c>
      <c r="D1045" s="6">
        <v>2016</v>
      </c>
      <c r="E1045" s="8" t="s">
        <v>3497</v>
      </c>
      <c r="F1045" s="7">
        <v>25</v>
      </c>
      <c r="G1045" t="s">
        <v>3452</v>
      </c>
      <c r="H1045" t="s">
        <v>3451</v>
      </c>
      <c r="I1045" t="s">
        <v>6946</v>
      </c>
      <c r="J1045" t="s">
        <v>3466</v>
      </c>
      <c r="K1045" t="s">
        <v>3483</v>
      </c>
      <c r="L1045">
        <v>17403</v>
      </c>
      <c r="M1045" t="s">
        <v>241</v>
      </c>
      <c r="N1045" t="s">
        <v>9</v>
      </c>
      <c r="O1045" t="s">
        <v>42</v>
      </c>
      <c r="P1045" t="s">
        <v>242</v>
      </c>
      <c r="Q1045" s="4">
        <v>322000</v>
      </c>
      <c r="R1045">
        <v>3</v>
      </c>
      <c r="S1045" s="4">
        <f>Table3[[#This Row],[Harga]]*Table3[[#This Row],[Quantity]]</f>
        <v>966000</v>
      </c>
      <c r="T1045">
        <v>0.3</v>
      </c>
      <c r="U1045" s="4">
        <f>Table3[[#This Row],[Discount]]*Table3[[#This Row],[Revenue]]</f>
        <v>289800</v>
      </c>
      <c r="V1045" s="4">
        <f>Table3[[#This Row],[Revenue]]-Table3[[#This Row],[Total Discount]]</f>
        <v>676200</v>
      </c>
      <c r="W1045" s="6"/>
      <c r="X1045" s="5"/>
    </row>
    <row r="1046" spans="1:24" x14ac:dyDescent="0.35">
      <c r="A1046">
        <v>1045</v>
      </c>
      <c r="B1046" t="s">
        <v>8286</v>
      </c>
      <c r="C1046" s="8">
        <v>41985</v>
      </c>
      <c r="D1046" s="6">
        <v>2014</v>
      </c>
      <c r="E1046" s="8" t="s">
        <v>3490</v>
      </c>
      <c r="F1046" s="7">
        <v>12</v>
      </c>
      <c r="G1046" t="s">
        <v>3452</v>
      </c>
      <c r="H1046" t="s">
        <v>3451</v>
      </c>
      <c r="I1046" t="s">
        <v>3642</v>
      </c>
      <c r="J1046" t="s">
        <v>3449</v>
      </c>
      <c r="K1046" t="s">
        <v>3595</v>
      </c>
      <c r="L1046">
        <v>94521</v>
      </c>
      <c r="M1046" t="s">
        <v>891</v>
      </c>
      <c r="N1046" t="s">
        <v>9</v>
      </c>
      <c r="O1046" t="s">
        <v>20</v>
      </c>
      <c r="P1046" t="s">
        <v>892</v>
      </c>
      <c r="Q1046" s="4">
        <v>87000</v>
      </c>
      <c r="R1046">
        <v>1</v>
      </c>
      <c r="S1046" s="4">
        <f>Table3[[#This Row],[Harga]]*Table3[[#This Row],[Quantity]]</f>
        <v>87000</v>
      </c>
      <c r="T1046">
        <v>0</v>
      </c>
      <c r="U1046" s="4">
        <f>Table3[[#This Row],[Discount]]*Table3[[#This Row],[Revenue]]</f>
        <v>0</v>
      </c>
      <c r="V1046" s="4">
        <f>Table3[[#This Row],[Revenue]]-Table3[[#This Row],[Total Discount]]</f>
        <v>87000</v>
      </c>
      <c r="W1046" s="6"/>
      <c r="X1046" s="5"/>
    </row>
    <row r="1047" spans="1:24" x14ac:dyDescent="0.35">
      <c r="A1047">
        <v>1046</v>
      </c>
      <c r="B1047" t="s">
        <v>8285</v>
      </c>
      <c r="C1047" s="8">
        <v>42825</v>
      </c>
      <c r="D1047" s="6">
        <v>2017</v>
      </c>
      <c r="E1047" s="8" t="s">
        <v>3511</v>
      </c>
      <c r="F1047" s="7">
        <v>31</v>
      </c>
      <c r="G1047" t="s">
        <v>3457</v>
      </c>
      <c r="H1047" t="s">
        <v>3451</v>
      </c>
      <c r="I1047" t="s">
        <v>4564</v>
      </c>
      <c r="J1047" t="s">
        <v>3449</v>
      </c>
      <c r="K1047" t="s">
        <v>3670</v>
      </c>
      <c r="L1047">
        <v>10035</v>
      </c>
      <c r="M1047" t="s">
        <v>1592</v>
      </c>
      <c r="N1047" t="s">
        <v>51</v>
      </c>
      <c r="O1047" t="s">
        <v>52</v>
      </c>
      <c r="P1047" t="s">
        <v>1593</v>
      </c>
      <c r="Q1047" s="4">
        <v>85000</v>
      </c>
      <c r="R1047">
        <v>5</v>
      </c>
      <c r="S1047" s="4">
        <f>Table3[[#This Row],[Harga]]*Table3[[#This Row],[Quantity]]</f>
        <v>425000</v>
      </c>
      <c r="T1047">
        <v>0</v>
      </c>
      <c r="U1047" s="4">
        <f>Table3[[#This Row],[Discount]]*Table3[[#This Row],[Revenue]]</f>
        <v>0</v>
      </c>
      <c r="V1047" s="4">
        <f>Table3[[#This Row],[Revenue]]-Table3[[#This Row],[Total Discount]]</f>
        <v>425000</v>
      </c>
      <c r="W1047" s="6"/>
      <c r="X1047" s="5"/>
    </row>
    <row r="1048" spans="1:24" x14ac:dyDescent="0.35">
      <c r="A1048">
        <v>1047</v>
      </c>
      <c r="B1048" t="s">
        <v>8284</v>
      </c>
      <c r="C1048" s="8">
        <v>43058</v>
      </c>
      <c r="D1048" s="6">
        <v>2017</v>
      </c>
      <c r="E1048" s="8" t="s">
        <v>3468</v>
      </c>
      <c r="F1048" s="7">
        <v>19</v>
      </c>
      <c r="G1048" t="s">
        <v>3538</v>
      </c>
      <c r="H1048" t="s">
        <v>3451</v>
      </c>
      <c r="I1048" t="s">
        <v>3815</v>
      </c>
      <c r="J1048" t="s">
        <v>3449</v>
      </c>
      <c r="K1048" t="s">
        <v>3460</v>
      </c>
      <c r="L1048">
        <v>77840</v>
      </c>
      <c r="M1048" t="s">
        <v>1594</v>
      </c>
      <c r="N1048" t="s">
        <v>9</v>
      </c>
      <c r="O1048" t="s">
        <v>42</v>
      </c>
      <c r="P1048" t="s">
        <v>1595</v>
      </c>
      <c r="Q1048" s="4">
        <v>234000</v>
      </c>
      <c r="R1048">
        <v>3</v>
      </c>
      <c r="S1048" s="4">
        <f>Table3[[#This Row],[Harga]]*Table3[[#This Row],[Quantity]]</f>
        <v>702000</v>
      </c>
      <c r="T1048">
        <v>0.3</v>
      </c>
      <c r="U1048" s="4">
        <f>Table3[[#This Row],[Discount]]*Table3[[#This Row],[Revenue]]</f>
        <v>210600</v>
      </c>
      <c r="V1048" s="4">
        <f>Table3[[#This Row],[Revenue]]-Table3[[#This Row],[Total Discount]]</f>
        <v>491400</v>
      </c>
      <c r="W1048" s="6"/>
      <c r="X1048" s="5"/>
    </row>
    <row r="1049" spans="1:24" x14ac:dyDescent="0.35">
      <c r="A1049">
        <v>1048</v>
      </c>
      <c r="B1049" t="s">
        <v>8283</v>
      </c>
      <c r="C1049" s="8">
        <v>41967</v>
      </c>
      <c r="D1049" s="6">
        <v>2014</v>
      </c>
      <c r="E1049" s="8" t="s">
        <v>3468</v>
      </c>
      <c r="F1049" s="7">
        <v>24</v>
      </c>
      <c r="G1049" t="s">
        <v>3457</v>
      </c>
      <c r="H1049" t="s">
        <v>3462</v>
      </c>
      <c r="I1049" t="s">
        <v>3500</v>
      </c>
      <c r="J1049" t="s">
        <v>3449</v>
      </c>
      <c r="K1049" t="s">
        <v>3568</v>
      </c>
      <c r="L1049">
        <v>63116</v>
      </c>
      <c r="M1049" t="s">
        <v>420</v>
      </c>
      <c r="N1049" t="s">
        <v>51</v>
      </c>
      <c r="O1049" t="s">
        <v>64</v>
      </c>
      <c r="P1049" t="s">
        <v>421</v>
      </c>
      <c r="Q1049" s="4">
        <v>64000</v>
      </c>
      <c r="R1049">
        <v>7</v>
      </c>
      <c r="S1049" s="4">
        <f>Table3[[#This Row],[Harga]]*Table3[[#This Row],[Quantity]]</f>
        <v>448000</v>
      </c>
      <c r="T1049">
        <v>0</v>
      </c>
      <c r="U1049" s="4">
        <f>Table3[[#This Row],[Discount]]*Table3[[#This Row],[Revenue]]</f>
        <v>0</v>
      </c>
      <c r="V1049" s="4">
        <f>Table3[[#This Row],[Revenue]]-Table3[[#This Row],[Total Discount]]</f>
        <v>448000</v>
      </c>
      <c r="W1049" s="6"/>
      <c r="X1049" s="5"/>
    </row>
    <row r="1050" spans="1:24" x14ac:dyDescent="0.35">
      <c r="A1050">
        <v>1049</v>
      </c>
      <c r="B1050" t="s">
        <v>8282</v>
      </c>
      <c r="C1050" s="8">
        <v>42330</v>
      </c>
      <c r="D1050" s="6">
        <v>2015</v>
      </c>
      <c r="E1050" s="8" t="s">
        <v>3468</v>
      </c>
      <c r="F1050" s="7">
        <v>22</v>
      </c>
      <c r="G1050" t="s">
        <v>3538</v>
      </c>
      <c r="H1050" t="s">
        <v>3532</v>
      </c>
      <c r="I1050" t="s">
        <v>5455</v>
      </c>
      <c r="J1050" t="s">
        <v>3449</v>
      </c>
      <c r="K1050" t="s">
        <v>3568</v>
      </c>
      <c r="L1050">
        <v>2169</v>
      </c>
      <c r="M1050" t="s">
        <v>1596</v>
      </c>
      <c r="N1050" t="s">
        <v>13</v>
      </c>
      <c r="O1050" t="s">
        <v>23</v>
      </c>
      <c r="P1050" t="s">
        <v>1597</v>
      </c>
      <c r="Q1050" s="4">
        <v>15000</v>
      </c>
      <c r="R1050">
        <v>3</v>
      </c>
      <c r="S1050" s="4">
        <f>Table3[[#This Row],[Harga]]*Table3[[#This Row],[Quantity]]</f>
        <v>45000</v>
      </c>
      <c r="T1050">
        <v>0</v>
      </c>
      <c r="U1050" s="4">
        <f>Table3[[#This Row],[Discount]]*Table3[[#This Row],[Revenue]]</f>
        <v>0</v>
      </c>
      <c r="V1050" s="4">
        <f>Table3[[#This Row],[Revenue]]-Table3[[#This Row],[Total Discount]]</f>
        <v>45000</v>
      </c>
      <c r="W1050" s="6"/>
      <c r="X1050" s="5"/>
    </row>
    <row r="1051" spans="1:24" x14ac:dyDescent="0.35">
      <c r="A1051">
        <v>1050</v>
      </c>
      <c r="B1051" t="s">
        <v>8281</v>
      </c>
      <c r="C1051" s="8">
        <v>42565</v>
      </c>
      <c r="D1051" s="6">
        <v>2016</v>
      </c>
      <c r="E1051" s="8" t="s">
        <v>3507</v>
      </c>
      <c r="F1051" s="7">
        <v>14</v>
      </c>
      <c r="G1051" t="s">
        <v>3485</v>
      </c>
      <c r="H1051" t="s">
        <v>3451</v>
      </c>
      <c r="I1051" t="s">
        <v>6411</v>
      </c>
      <c r="J1051" t="s">
        <v>3466</v>
      </c>
      <c r="K1051" t="s">
        <v>3666</v>
      </c>
      <c r="L1051">
        <v>10009</v>
      </c>
      <c r="M1051" t="s">
        <v>1560</v>
      </c>
      <c r="N1051" t="s">
        <v>13</v>
      </c>
      <c r="O1051" t="s">
        <v>26</v>
      </c>
      <c r="P1051" t="s">
        <v>1561</v>
      </c>
      <c r="Q1051" s="4">
        <v>27000</v>
      </c>
      <c r="R1051">
        <v>2</v>
      </c>
      <c r="S1051" s="4">
        <f>Table3[[#This Row],[Harga]]*Table3[[#This Row],[Quantity]]</f>
        <v>54000</v>
      </c>
      <c r="T1051">
        <v>0.2</v>
      </c>
      <c r="U1051" s="4">
        <f>Table3[[#This Row],[Discount]]*Table3[[#This Row],[Revenue]]</f>
        <v>10800</v>
      </c>
      <c r="V1051" s="4">
        <f>Table3[[#This Row],[Revenue]]-Table3[[#This Row],[Total Discount]]</f>
        <v>43200</v>
      </c>
      <c r="W1051" s="6"/>
      <c r="X1051" s="5"/>
    </row>
    <row r="1052" spans="1:24" x14ac:dyDescent="0.35">
      <c r="A1052">
        <v>1051</v>
      </c>
      <c r="B1052" t="s">
        <v>8280</v>
      </c>
      <c r="C1052" s="8">
        <v>42490</v>
      </c>
      <c r="D1052" s="6">
        <v>2016</v>
      </c>
      <c r="E1052" s="8" t="s">
        <v>3529</v>
      </c>
      <c r="F1052" s="7">
        <v>30</v>
      </c>
      <c r="G1052" t="s">
        <v>3452</v>
      </c>
      <c r="H1052" t="s">
        <v>3451</v>
      </c>
      <c r="I1052" t="s">
        <v>4599</v>
      </c>
      <c r="J1052" t="s">
        <v>3488</v>
      </c>
      <c r="K1052" t="s">
        <v>3513</v>
      </c>
      <c r="L1052">
        <v>75081</v>
      </c>
      <c r="M1052" t="s">
        <v>1598</v>
      </c>
      <c r="N1052" t="s">
        <v>9</v>
      </c>
      <c r="O1052" t="s">
        <v>20</v>
      </c>
      <c r="P1052" t="s">
        <v>1599</v>
      </c>
      <c r="Q1052" s="4">
        <v>23000</v>
      </c>
      <c r="R1052">
        <v>3</v>
      </c>
      <c r="S1052" s="4">
        <f>Table3[[#This Row],[Harga]]*Table3[[#This Row],[Quantity]]</f>
        <v>69000</v>
      </c>
      <c r="T1052">
        <v>0.6</v>
      </c>
      <c r="U1052" s="4">
        <f>Table3[[#This Row],[Discount]]*Table3[[#This Row],[Revenue]]</f>
        <v>41400</v>
      </c>
      <c r="V1052" s="4">
        <f>Table3[[#This Row],[Revenue]]-Table3[[#This Row],[Total Discount]]</f>
        <v>27600</v>
      </c>
      <c r="W1052" s="6"/>
      <c r="X1052" s="5"/>
    </row>
    <row r="1053" spans="1:24" x14ac:dyDescent="0.35">
      <c r="A1053">
        <v>1052</v>
      </c>
      <c r="B1053" t="s">
        <v>8279</v>
      </c>
      <c r="C1053" s="8">
        <v>42576</v>
      </c>
      <c r="D1053" s="6">
        <v>2016</v>
      </c>
      <c r="E1053" s="8" t="s">
        <v>3507</v>
      </c>
      <c r="F1053" s="7">
        <v>25</v>
      </c>
      <c r="G1053" t="s">
        <v>3538</v>
      </c>
      <c r="H1053" t="s">
        <v>3451</v>
      </c>
      <c r="I1053" t="s">
        <v>5274</v>
      </c>
      <c r="J1053" t="s">
        <v>3449</v>
      </c>
      <c r="K1053" t="s">
        <v>3509</v>
      </c>
      <c r="L1053">
        <v>90032</v>
      </c>
      <c r="M1053" t="s">
        <v>307</v>
      </c>
      <c r="N1053" t="s">
        <v>13</v>
      </c>
      <c r="O1053" t="s">
        <v>73</v>
      </c>
      <c r="P1053" t="s">
        <v>308</v>
      </c>
      <c r="Q1053" s="4">
        <v>8000</v>
      </c>
      <c r="R1053">
        <v>6</v>
      </c>
      <c r="S1053" s="4">
        <f>Table3[[#This Row],[Harga]]*Table3[[#This Row],[Quantity]]</f>
        <v>48000</v>
      </c>
      <c r="T1053">
        <v>0</v>
      </c>
      <c r="U1053" s="4">
        <f>Table3[[#This Row],[Discount]]*Table3[[#This Row],[Revenue]]</f>
        <v>0</v>
      </c>
      <c r="V1053" s="4">
        <f>Table3[[#This Row],[Revenue]]-Table3[[#This Row],[Total Discount]]</f>
        <v>48000</v>
      </c>
      <c r="W1053" s="6"/>
      <c r="X1053" s="5"/>
    </row>
    <row r="1054" spans="1:24" x14ac:dyDescent="0.35">
      <c r="A1054">
        <v>1053</v>
      </c>
      <c r="B1054" t="s">
        <v>8278</v>
      </c>
      <c r="C1054" s="8">
        <v>41812</v>
      </c>
      <c r="D1054" s="6">
        <v>2014</v>
      </c>
      <c r="E1054" s="8" t="s">
        <v>3497</v>
      </c>
      <c r="F1054" s="7">
        <v>22</v>
      </c>
      <c r="G1054" t="s">
        <v>3452</v>
      </c>
      <c r="H1054" t="s">
        <v>3462</v>
      </c>
      <c r="I1054" t="s">
        <v>3475</v>
      </c>
      <c r="J1054" t="s">
        <v>3449</v>
      </c>
      <c r="K1054" t="s">
        <v>3448</v>
      </c>
      <c r="L1054">
        <v>55407</v>
      </c>
      <c r="M1054" t="s">
        <v>1600</v>
      </c>
      <c r="N1054" t="s">
        <v>13</v>
      </c>
      <c r="O1054" t="s">
        <v>32</v>
      </c>
      <c r="P1054" t="s">
        <v>1601</v>
      </c>
      <c r="Q1054" s="4">
        <v>502000</v>
      </c>
      <c r="R1054">
        <v>3</v>
      </c>
      <c r="S1054" s="4">
        <f>Table3[[#This Row],[Harga]]*Table3[[#This Row],[Quantity]]</f>
        <v>1506000</v>
      </c>
      <c r="T1054">
        <v>0</v>
      </c>
      <c r="U1054" s="4">
        <f>Table3[[#This Row],[Discount]]*Table3[[#This Row],[Revenue]]</f>
        <v>0</v>
      </c>
      <c r="V1054" s="4">
        <f>Table3[[#This Row],[Revenue]]-Table3[[#This Row],[Total Discount]]</f>
        <v>1506000</v>
      </c>
      <c r="W1054" s="6"/>
      <c r="X1054" s="5"/>
    </row>
    <row r="1055" spans="1:24" x14ac:dyDescent="0.35">
      <c r="A1055">
        <v>1054</v>
      </c>
      <c r="B1055" t="s">
        <v>8277</v>
      </c>
      <c r="C1055" s="8">
        <v>43029</v>
      </c>
      <c r="D1055" s="6">
        <v>2017</v>
      </c>
      <c r="E1055" s="8" t="s">
        <v>3517</v>
      </c>
      <c r="F1055" s="7">
        <v>21</v>
      </c>
      <c r="G1055" t="s">
        <v>3457</v>
      </c>
      <c r="H1055" t="s">
        <v>3451</v>
      </c>
      <c r="I1055" t="s">
        <v>3783</v>
      </c>
      <c r="J1055" t="s">
        <v>3488</v>
      </c>
      <c r="K1055" t="s">
        <v>3509</v>
      </c>
      <c r="L1055">
        <v>32725</v>
      </c>
      <c r="M1055" t="s">
        <v>1602</v>
      </c>
      <c r="N1055" t="s">
        <v>13</v>
      </c>
      <c r="O1055" t="s">
        <v>37</v>
      </c>
      <c r="P1055" t="s">
        <v>1603</v>
      </c>
      <c r="Q1055" s="4">
        <v>18000</v>
      </c>
      <c r="R1055">
        <v>4</v>
      </c>
      <c r="S1055" s="4">
        <f>Table3[[#This Row],[Harga]]*Table3[[#This Row],[Quantity]]</f>
        <v>72000</v>
      </c>
      <c r="T1055">
        <v>0.2</v>
      </c>
      <c r="U1055" s="4">
        <f>Table3[[#This Row],[Discount]]*Table3[[#This Row],[Revenue]]</f>
        <v>14400</v>
      </c>
      <c r="V1055" s="4">
        <f>Table3[[#This Row],[Revenue]]-Table3[[#This Row],[Total Discount]]</f>
        <v>57600</v>
      </c>
      <c r="W1055" s="6"/>
      <c r="X1055" s="5"/>
    </row>
    <row r="1056" spans="1:24" x14ac:dyDescent="0.35">
      <c r="A1056">
        <v>1055</v>
      </c>
      <c r="B1056" t="s">
        <v>8276</v>
      </c>
      <c r="C1056" s="8">
        <v>42616</v>
      </c>
      <c r="D1056" s="6">
        <v>2016</v>
      </c>
      <c r="E1056" s="8" t="s">
        <v>3472</v>
      </c>
      <c r="F1056" s="7">
        <v>3</v>
      </c>
      <c r="G1056" t="s">
        <v>3485</v>
      </c>
      <c r="H1056" t="s">
        <v>3451</v>
      </c>
      <c r="I1056" t="s">
        <v>3767</v>
      </c>
      <c r="J1056" t="s">
        <v>3449</v>
      </c>
      <c r="K1056" t="s">
        <v>3448</v>
      </c>
      <c r="L1056">
        <v>60610</v>
      </c>
      <c r="M1056" t="s">
        <v>1032</v>
      </c>
      <c r="N1056" t="s">
        <v>13</v>
      </c>
      <c r="O1056" t="s">
        <v>26</v>
      </c>
      <c r="P1056" t="s">
        <v>1033</v>
      </c>
      <c r="Q1056" s="4">
        <v>18000</v>
      </c>
      <c r="R1056">
        <v>3</v>
      </c>
      <c r="S1056" s="4">
        <f>Table3[[#This Row],[Harga]]*Table3[[#This Row],[Quantity]]</f>
        <v>54000</v>
      </c>
      <c r="T1056">
        <v>0.8</v>
      </c>
      <c r="U1056" s="4">
        <f>Table3[[#This Row],[Discount]]*Table3[[#This Row],[Revenue]]</f>
        <v>43200</v>
      </c>
      <c r="V1056" s="4">
        <f>Table3[[#This Row],[Revenue]]-Table3[[#This Row],[Total Discount]]</f>
        <v>10800</v>
      </c>
      <c r="W1056" s="6"/>
      <c r="X1056" s="5"/>
    </row>
    <row r="1057" spans="1:24" x14ac:dyDescent="0.35">
      <c r="A1057">
        <v>1056</v>
      </c>
      <c r="B1057" t="s">
        <v>8275</v>
      </c>
      <c r="C1057" s="8">
        <v>42504</v>
      </c>
      <c r="D1057" s="6">
        <v>2016</v>
      </c>
      <c r="E1057" s="8" t="s">
        <v>3453</v>
      </c>
      <c r="F1057" s="7">
        <v>14</v>
      </c>
      <c r="G1057" t="s">
        <v>3457</v>
      </c>
      <c r="H1057" t="s">
        <v>3462</v>
      </c>
      <c r="I1057" t="s">
        <v>5545</v>
      </c>
      <c r="J1057" t="s">
        <v>3449</v>
      </c>
      <c r="K1057" t="s">
        <v>3655</v>
      </c>
      <c r="L1057">
        <v>45231</v>
      </c>
      <c r="M1057" t="s">
        <v>1296</v>
      </c>
      <c r="N1057" t="s">
        <v>9</v>
      </c>
      <c r="O1057" t="s">
        <v>20</v>
      </c>
      <c r="P1057" t="s">
        <v>1297</v>
      </c>
      <c r="Q1057" s="4">
        <v>199000</v>
      </c>
      <c r="R1057">
        <v>1</v>
      </c>
      <c r="S1057" s="4">
        <f>Table3[[#This Row],[Harga]]*Table3[[#This Row],[Quantity]]</f>
        <v>199000</v>
      </c>
      <c r="T1057">
        <v>0.2</v>
      </c>
      <c r="U1057" s="4">
        <f>Table3[[#This Row],[Discount]]*Table3[[#This Row],[Revenue]]</f>
        <v>39800</v>
      </c>
      <c r="V1057" s="4">
        <f>Table3[[#This Row],[Revenue]]-Table3[[#This Row],[Total Discount]]</f>
        <v>159200</v>
      </c>
      <c r="W1057" s="6"/>
      <c r="X1057" s="5"/>
    </row>
    <row r="1058" spans="1:24" x14ac:dyDescent="0.35">
      <c r="A1058">
        <v>1057</v>
      </c>
      <c r="B1058" t="s">
        <v>8274</v>
      </c>
      <c r="C1058" s="8">
        <v>42376</v>
      </c>
      <c r="D1058" s="6">
        <v>2016</v>
      </c>
      <c r="E1058" s="8" t="s">
        <v>3463</v>
      </c>
      <c r="F1058" s="7">
        <v>7</v>
      </c>
      <c r="G1058" t="s">
        <v>3538</v>
      </c>
      <c r="H1058" t="s">
        <v>3451</v>
      </c>
      <c r="I1058" t="s">
        <v>5621</v>
      </c>
      <c r="J1058" t="s">
        <v>3488</v>
      </c>
      <c r="K1058" t="s">
        <v>3595</v>
      </c>
      <c r="L1058">
        <v>94601</v>
      </c>
      <c r="M1058" t="s">
        <v>1604</v>
      </c>
      <c r="N1058" t="s">
        <v>13</v>
      </c>
      <c r="O1058" t="s">
        <v>37</v>
      </c>
      <c r="P1058" t="s">
        <v>1605</v>
      </c>
      <c r="Q1058" s="4">
        <v>35000</v>
      </c>
      <c r="R1058">
        <v>1</v>
      </c>
      <c r="S1058" s="4">
        <f>Table3[[#This Row],[Harga]]*Table3[[#This Row],[Quantity]]</f>
        <v>35000</v>
      </c>
      <c r="T1058">
        <v>0</v>
      </c>
      <c r="U1058" s="4">
        <f>Table3[[#This Row],[Discount]]*Table3[[#This Row],[Revenue]]</f>
        <v>0</v>
      </c>
      <c r="V1058" s="4">
        <f>Table3[[#This Row],[Revenue]]-Table3[[#This Row],[Total Discount]]</f>
        <v>35000</v>
      </c>
      <c r="W1058" s="6"/>
      <c r="X1058" s="5"/>
    </row>
    <row r="1059" spans="1:24" x14ac:dyDescent="0.35">
      <c r="A1059">
        <v>1058</v>
      </c>
      <c r="B1059" t="s">
        <v>8273</v>
      </c>
      <c r="C1059" s="8">
        <v>42807</v>
      </c>
      <c r="D1059" s="6">
        <v>2017</v>
      </c>
      <c r="E1059" s="8" t="s">
        <v>3511</v>
      </c>
      <c r="F1059" s="7">
        <v>13</v>
      </c>
      <c r="G1059" t="s">
        <v>3457</v>
      </c>
      <c r="H1059" t="s">
        <v>3462</v>
      </c>
      <c r="I1059" t="s">
        <v>4541</v>
      </c>
      <c r="J1059" t="s">
        <v>3488</v>
      </c>
      <c r="K1059" t="s">
        <v>3707</v>
      </c>
      <c r="L1059">
        <v>95336</v>
      </c>
      <c r="M1059" t="s">
        <v>1606</v>
      </c>
      <c r="N1059" t="s">
        <v>13</v>
      </c>
      <c r="O1059" t="s">
        <v>23</v>
      </c>
      <c r="P1059" t="s">
        <v>1607</v>
      </c>
      <c r="Q1059" s="4">
        <v>315000</v>
      </c>
      <c r="R1059">
        <v>3</v>
      </c>
      <c r="S1059" s="4">
        <f>Table3[[#This Row],[Harga]]*Table3[[#This Row],[Quantity]]</f>
        <v>945000</v>
      </c>
      <c r="T1059">
        <v>0</v>
      </c>
      <c r="U1059" s="4">
        <f>Table3[[#This Row],[Discount]]*Table3[[#This Row],[Revenue]]</f>
        <v>0</v>
      </c>
      <c r="V1059" s="4">
        <f>Table3[[#This Row],[Revenue]]-Table3[[#This Row],[Total Discount]]</f>
        <v>945000</v>
      </c>
      <c r="W1059" s="6"/>
      <c r="X1059" s="5"/>
    </row>
    <row r="1060" spans="1:24" x14ac:dyDescent="0.35">
      <c r="A1060">
        <v>1059</v>
      </c>
      <c r="B1060" t="s">
        <v>8272</v>
      </c>
      <c r="C1060" s="8">
        <v>42656</v>
      </c>
      <c r="D1060" s="6">
        <v>2016</v>
      </c>
      <c r="E1060" s="8" t="s">
        <v>3517</v>
      </c>
      <c r="F1060" s="7">
        <v>13</v>
      </c>
      <c r="G1060" t="s">
        <v>3457</v>
      </c>
      <c r="H1060" t="s">
        <v>3451</v>
      </c>
      <c r="I1060" t="s">
        <v>7138</v>
      </c>
      <c r="J1060" t="s">
        <v>3449</v>
      </c>
      <c r="K1060" t="s">
        <v>3505</v>
      </c>
      <c r="L1060">
        <v>78041</v>
      </c>
      <c r="M1060" t="s">
        <v>720</v>
      </c>
      <c r="N1060" t="s">
        <v>51</v>
      </c>
      <c r="O1060" t="s">
        <v>64</v>
      </c>
      <c r="P1060" t="s">
        <v>721</v>
      </c>
      <c r="Q1060" s="4">
        <v>240000</v>
      </c>
      <c r="R1060">
        <v>3</v>
      </c>
      <c r="S1060" s="4">
        <f>Table3[[#This Row],[Harga]]*Table3[[#This Row],[Quantity]]</f>
        <v>720000</v>
      </c>
      <c r="T1060">
        <v>0.2</v>
      </c>
      <c r="U1060" s="4">
        <f>Table3[[#This Row],[Discount]]*Table3[[#This Row],[Revenue]]</f>
        <v>144000</v>
      </c>
      <c r="V1060" s="4">
        <f>Table3[[#This Row],[Revenue]]-Table3[[#This Row],[Total Discount]]</f>
        <v>576000</v>
      </c>
      <c r="W1060" s="6"/>
      <c r="X1060" s="5"/>
    </row>
    <row r="1061" spans="1:24" x14ac:dyDescent="0.35">
      <c r="A1061">
        <v>1060</v>
      </c>
      <c r="B1061" t="s">
        <v>8271</v>
      </c>
      <c r="C1061" s="8">
        <v>42762</v>
      </c>
      <c r="D1061" s="6">
        <v>2017</v>
      </c>
      <c r="E1061" s="8" t="s">
        <v>3463</v>
      </c>
      <c r="F1061" s="7">
        <v>27</v>
      </c>
      <c r="G1061" t="s">
        <v>3452</v>
      </c>
      <c r="H1061" t="s">
        <v>3451</v>
      </c>
      <c r="I1061" t="s">
        <v>4175</v>
      </c>
      <c r="J1061" t="s">
        <v>3449</v>
      </c>
      <c r="K1061" t="s">
        <v>3580</v>
      </c>
      <c r="L1061">
        <v>44240</v>
      </c>
      <c r="M1061" t="s">
        <v>533</v>
      </c>
      <c r="N1061" t="s">
        <v>13</v>
      </c>
      <c r="O1061" t="s">
        <v>37</v>
      </c>
      <c r="P1061" t="s">
        <v>534</v>
      </c>
      <c r="Q1061" s="4">
        <v>10000</v>
      </c>
      <c r="R1061">
        <v>3</v>
      </c>
      <c r="S1061" s="4">
        <f>Table3[[#This Row],[Harga]]*Table3[[#This Row],[Quantity]]</f>
        <v>30000</v>
      </c>
      <c r="T1061">
        <v>0.2</v>
      </c>
      <c r="U1061" s="4">
        <f>Table3[[#This Row],[Discount]]*Table3[[#This Row],[Revenue]]</f>
        <v>6000</v>
      </c>
      <c r="V1061" s="4">
        <f>Table3[[#This Row],[Revenue]]-Table3[[#This Row],[Total Discount]]</f>
        <v>24000</v>
      </c>
      <c r="W1061" s="6"/>
      <c r="X1061" s="5"/>
    </row>
    <row r="1062" spans="1:24" x14ac:dyDescent="0.35">
      <c r="A1062">
        <v>1061</v>
      </c>
      <c r="B1062" t="s">
        <v>8270</v>
      </c>
      <c r="C1062" s="8">
        <v>43058</v>
      </c>
      <c r="D1062" s="6">
        <v>2017</v>
      </c>
      <c r="E1062" s="8" t="s">
        <v>3468</v>
      </c>
      <c r="F1062" s="7">
        <v>19</v>
      </c>
      <c r="G1062" t="s">
        <v>3452</v>
      </c>
      <c r="H1062" t="s">
        <v>3451</v>
      </c>
      <c r="I1062" t="s">
        <v>5606</v>
      </c>
      <c r="J1062" t="s">
        <v>3466</v>
      </c>
      <c r="K1062" t="s">
        <v>3470</v>
      </c>
      <c r="L1062">
        <v>76903</v>
      </c>
      <c r="M1062" t="s">
        <v>688</v>
      </c>
      <c r="N1062" t="s">
        <v>9</v>
      </c>
      <c r="O1062" t="s">
        <v>42</v>
      </c>
      <c r="P1062" t="s">
        <v>689</v>
      </c>
      <c r="Q1062" s="4">
        <v>349000</v>
      </c>
      <c r="R1062">
        <v>2</v>
      </c>
      <c r="S1062" s="4">
        <f>Table3[[#This Row],[Harga]]*Table3[[#This Row],[Quantity]]</f>
        <v>698000</v>
      </c>
      <c r="T1062">
        <v>0.3</v>
      </c>
      <c r="U1062" s="4">
        <f>Table3[[#This Row],[Discount]]*Table3[[#This Row],[Revenue]]</f>
        <v>209400</v>
      </c>
      <c r="V1062" s="4">
        <f>Table3[[#This Row],[Revenue]]-Table3[[#This Row],[Total Discount]]</f>
        <v>488600</v>
      </c>
      <c r="W1062" s="6"/>
      <c r="X1062" s="5"/>
    </row>
    <row r="1063" spans="1:24" x14ac:dyDescent="0.35">
      <c r="A1063">
        <v>1062</v>
      </c>
      <c r="B1063" t="s">
        <v>8269</v>
      </c>
      <c r="C1063" s="8">
        <v>41852</v>
      </c>
      <c r="D1063" s="6">
        <v>2014</v>
      </c>
      <c r="E1063" s="8" t="s">
        <v>3481</v>
      </c>
      <c r="F1063" s="7">
        <v>1</v>
      </c>
      <c r="G1063" t="s">
        <v>3452</v>
      </c>
      <c r="H1063" t="s">
        <v>3462</v>
      </c>
      <c r="I1063" t="s">
        <v>4595</v>
      </c>
      <c r="J1063" t="s">
        <v>3449</v>
      </c>
      <c r="K1063" t="s">
        <v>3704</v>
      </c>
      <c r="L1063">
        <v>94122</v>
      </c>
      <c r="M1063" t="s">
        <v>1608</v>
      </c>
      <c r="N1063" t="s">
        <v>13</v>
      </c>
      <c r="O1063" t="s">
        <v>26</v>
      </c>
      <c r="P1063" t="s">
        <v>1609</v>
      </c>
      <c r="Q1063" s="4">
        <v>20000</v>
      </c>
      <c r="R1063">
        <v>3</v>
      </c>
      <c r="S1063" s="4">
        <f>Table3[[#This Row],[Harga]]*Table3[[#This Row],[Quantity]]</f>
        <v>60000</v>
      </c>
      <c r="T1063">
        <v>0.2</v>
      </c>
      <c r="U1063" s="4">
        <f>Table3[[#This Row],[Discount]]*Table3[[#This Row],[Revenue]]</f>
        <v>12000</v>
      </c>
      <c r="V1063" s="4">
        <f>Table3[[#This Row],[Revenue]]-Table3[[#This Row],[Total Discount]]</f>
        <v>48000</v>
      </c>
      <c r="W1063" s="6"/>
      <c r="X1063" s="5"/>
    </row>
    <row r="1064" spans="1:24" x14ac:dyDescent="0.35">
      <c r="A1064">
        <v>1063</v>
      </c>
      <c r="B1064" t="s">
        <v>8268</v>
      </c>
      <c r="C1064" s="8">
        <v>42581</v>
      </c>
      <c r="D1064" s="6">
        <v>2016</v>
      </c>
      <c r="E1064" s="8" t="s">
        <v>3507</v>
      </c>
      <c r="F1064" s="7">
        <v>30</v>
      </c>
      <c r="G1064" t="s">
        <v>3452</v>
      </c>
      <c r="H1064" t="s">
        <v>3462</v>
      </c>
      <c r="I1064" t="s">
        <v>5198</v>
      </c>
      <c r="J1064" t="s">
        <v>3488</v>
      </c>
      <c r="K1064" t="s">
        <v>3695</v>
      </c>
      <c r="L1064">
        <v>77070</v>
      </c>
      <c r="M1064" t="s">
        <v>1610</v>
      </c>
      <c r="N1064" t="s">
        <v>13</v>
      </c>
      <c r="O1064" t="s">
        <v>26</v>
      </c>
      <c r="P1064" t="s">
        <v>1611</v>
      </c>
      <c r="Q1064" s="4">
        <v>10000</v>
      </c>
      <c r="R1064">
        <v>3</v>
      </c>
      <c r="S1064" s="4">
        <f>Table3[[#This Row],[Harga]]*Table3[[#This Row],[Quantity]]</f>
        <v>30000</v>
      </c>
      <c r="T1064">
        <v>0.8</v>
      </c>
      <c r="U1064" s="4">
        <f>Table3[[#This Row],[Discount]]*Table3[[#This Row],[Revenue]]</f>
        <v>24000</v>
      </c>
      <c r="V1064" s="4">
        <f>Table3[[#This Row],[Revenue]]-Table3[[#This Row],[Total Discount]]</f>
        <v>6000</v>
      </c>
      <c r="W1064" s="6"/>
      <c r="X1064" s="5"/>
    </row>
    <row r="1065" spans="1:24" x14ac:dyDescent="0.35">
      <c r="A1065">
        <v>1064</v>
      </c>
      <c r="B1065" t="s">
        <v>8267</v>
      </c>
      <c r="C1065" s="8">
        <v>42215</v>
      </c>
      <c r="D1065" s="6">
        <v>2015</v>
      </c>
      <c r="E1065" s="8" t="s">
        <v>3507</v>
      </c>
      <c r="F1065" s="7">
        <v>30</v>
      </c>
      <c r="G1065" t="s">
        <v>3485</v>
      </c>
      <c r="H1065" t="s">
        <v>3451</v>
      </c>
      <c r="I1065" t="s">
        <v>4267</v>
      </c>
      <c r="J1065" t="s">
        <v>3466</v>
      </c>
      <c r="K1065" t="s">
        <v>3455</v>
      </c>
      <c r="L1065">
        <v>77041</v>
      </c>
      <c r="M1065" t="s">
        <v>1612</v>
      </c>
      <c r="N1065" t="s">
        <v>13</v>
      </c>
      <c r="O1065" t="s">
        <v>32</v>
      </c>
      <c r="P1065" t="s">
        <v>1613</v>
      </c>
      <c r="Q1065" s="4">
        <v>62000</v>
      </c>
      <c r="R1065">
        <v>4</v>
      </c>
      <c r="S1065" s="4">
        <f>Table3[[#This Row],[Harga]]*Table3[[#This Row],[Quantity]]</f>
        <v>248000</v>
      </c>
      <c r="T1065">
        <v>0.2</v>
      </c>
      <c r="U1065" s="4">
        <f>Table3[[#This Row],[Discount]]*Table3[[#This Row],[Revenue]]</f>
        <v>49600</v>
      </c>
      <c r="V1065" s="4">
        <f>Table3[[#This Row],[Revenue]]-Table3[[#This Row],[Total Discount]]</f>
        <v>198400</v>
      </c>
      <c r="W1065" s="6"/>
      <c r="X1065" s="5"/>
    </row>
    <row r="1066" spans="1:24" x14ac:dyDescent="0.35">
      <c r="A1066">
        <v>1065</v>
      </c>
      <c r="B1066" t="s">
        <v>8266</v>
      </c>
      <c r="C1066" s="8">
        <v>42658</v>
      </c>
      <c r="D1066" s="6">
        <v>2016</v>
      </c>
      <c r="E1066" s="8" t="s">
        <v>3517</v>
      </c>
      <c r="F1066" s="7">
        <v>15</v>
      </c>
      <c r="G1066" t="s">
        <v>3457</v>
      </c>
      <c r="H1066" t="s">
        <v>3462</v>
      </c>
      <c r="I1066" t="s">
        <v>3957</v>
      </c>
      <c r="J1066" t="s">
        <v>3488</v>
      </c>
      <c r="K1066" t="s">
        <v>3448</v>
      </c>
      <c r="L1066">
        <v>84106</v>
      </c>
      <c r="M1066" t="s">
        <v>1614</v>
      </c>
      <c r="N1066" t="s">
        <v>13</v>
      </c>
      <c r="O1066" t="s">
        <v>23</v>
      </c>
      <c r="P1066" t="s">
        <v>1615</v>
      </c>
      <c r="Q1066" s="4">
        <v>46000</v>
      </c>
      <c r="R1066">
        <v>2</v>
      </c>
      <c r="S1066" s="4">
        <f>Table3[[#This Row],[Harga]]*Table3[[#This Row],[Quantity]]</f>
        <v>92000</v>
      </c>
      <c r="T1066">
        <v>0</v>
      </c>
      <c r="U1066" s="4">
        <f>Table3[[#This Row],[Discount]]*Table3[[#This Row],[Revenue]]</f>
        <v>0</v>
      </c>
      <c r="V1066" s="4">
        <f>Table3[[#This Row],[Revenue]]-Table3[[#This Row],[Total Discount]]</f>
        <v>92000</v>
      </c>
      <c r="W1066" s="6"/>
      <c r="X1066" s="5"/>
    </row>
    <row r="1067" spans="1:24" x14ac:dyDescent="0.35">
      <c r="A1067">
        <v>1066</v>
      </c>
      <c r="B1067" t="s">
        <v>8265</v>
      </c>
      <c r="C1067" s="8">
        <v>42497</v>
      </c>
      <c r="D1067" s="6">
        <v>2016</v>
      </c>
      <c r="E1067" s="8" t="s">
        <v>3453</v>
      </c>
      <c r="F1067" s="7">
        <v>7</v>
      </c>
      <c r="G1067" t="s">
        <v>3538</v>
      </c>
      <c r="H1067" t="s">
        <v>3451</v>
      </c>
      <c r="I1067" t="s">
        <v>3678</v>
      </c>
      <c r="J1067" t="s">
        <v>3449</v>
      </c>
      <c r="K1067" t="s">
        <v>3465</v>
      </c>
      <c r="L1067">
        <v>10009</v>
      </c>
      <c r="M1067" t="s">
        <v>1616</v>
      </c>
      <c r="N1067" t="s">
        <v>13</v>
      </c>
      <c r="O1067" t="s">
        <v>26</v>
      </c>
      <c r="P1067" t="s">
        <v>1617</v>
      </c>
      <c r="Q1067" s="4">
        <v>86000</v>
      </c>
      <c r="R1067">
        <v>7</v>
      </c>
      <c r="S1067" s="4">
        <f>Table3[[#This Row],[Harga]]*Table3[[#This Row],[Quantity]]</f>
        <v>602000</v>
      </c>
      <c r="T1067">
        <v>0.2</v>
      </c>
      <c r="U1067" s="4">
        <f>Table3[[#This Row],[Discount]]*Table3[[#This Row],[Revenue]]</f>
        <v>120400</v>
      </c>
      <c r="V1067" s="4">
        <f>Table3[[#This Row],[Revenue]]-Table3[[#This Row],[Total Discount]]</f>
        <v>481600</v>
      </c>
      <c r="W1067" s="6"/>
      <c r="X1067" s="5"/>
    </row>
    <row r="1068" spans="1:24" x14ac:dyDescent="0.35">
      <c r="A1068">
        <v>1067</v>
      </c>
      <c r="B1068" t="s">
        <v>8264</v>
      </c>
      <c r="C1068" s="8">
        <v>42948</v>
      </c>
      <c r="D1068" s="6">
        <v>2017</v>
      </c>
      <c r="E1068" s="8" t="s">
        <v>3481</v>
      </c>
      <c r="F1068" s="7">
        <v>1</v>
      </c>
      <c r="G1068" t="s">
        <v>3538</v>
      </c>
      <c r="H1068" t="s">
        <v>3451</v>
      </c>
      <c r="I1068" t="s">
        <v>3779</v>
      </c>
      <c r="J1068" t="s">
        <v>3466</v>
      </c>
      <c r="K1068" t="s">
        <v>3483</v>
      </c>
      <c r="L1068">
        <v>93905</v>
      </c>
      <c r="M1068" t="s">
        <v>1618</v>
      </c>
      <c r="N1068" t="s">
        <v>13</v>
      </c>
      <c r="O1068" t="s">
        <v>26</v>
      </c>
      <c r="P1068" t="s">
        <v>1619</v>
      </c>
      <c r="Q1068" s="4">
        <v>55000</v>
      </c>
      <c r="R1068">
        <v>2</v>
      </c>
      <c r="S1068" s="4">
        <f>Table3[[#This Row],[Harga]]*Table3[[#This Row],[Quantity]]</f>
        <v>110000</v>
      </c>
      <c r="T1068">
        <v>0.2</v>
      </c>
      <c r="U1068" s="4">
        <f>Table3[[#This Row],[Discount]]*Table3[[#This Row],[Revenue]]</f>
        <v>22000</v>
      </c>
      <c r="V1068" s="4">
        <f>Table3[[#This Row],[Revenue]]-Table3[[#This Row],[Total Discount]]</f>
        <v>88000</v>
      </c>
      <c r="W1068" s="6"/>
      <c r="X1068" s="5"/>
    </row>
    <row r="1069" spans="1:24" x14ac:dyDescent="0.35">
      <c r="A1069">
        <v>1068</v>
      </c>
      <c r="B1069" t="s">
        <v>8263</v>
      </c>
      <c r="C1069" s="8">
        <v>42565</v>
      </c>
      <c r="D1069" s="6">
        <v>2016</v>
      </c>
      <c r="E1069" s="8" t="s">
        <v>3507</v>
      </c>
      <c r="F1069" s="7">
        <v>14</v>
      </c>
      <c r="G1069" t="s">
        <v>3538</v>
      </c>
      <c r="H1069" t="s">
        <v>3451</v>
      </c>
      <c r="I1069" t="s">
        <v>5735</v>
      </c>
      <c r="J1069" t="s">
        <v>3449</v>
      </c>
      <c r="K1069" t="s">
        <v>3666</v>
      </c>
      <c r="L1069">
        <v>35810</v>
      </c>
      <c r="M1069" t="s">
        <v>1620</v>
      </c>
      <c r="N1069" t="s">
        <v>51</v>
      </c>
      <c r="O1069" t="s">
        <v>64</v>
      </c>
      <c r="P1069" t="s">
        <v>1621</v>
      </c>
      <c r="Q1069" s="4">
        <v>29000</v>
      </c>
      <c r="R1069">
        <v>2</v>
      </c>
      <c r="S1069" s="4">
        <f>Table3[[#This Row],[Harga]]*Table3[[#This Row],[Quantity]]</f>
        <v>58000</v>
      </c>
      <c r="T1069">
        <v>0</v>
      </c>
      <c r="U1069" s="4">
        <f>Table3[[#This Row],[Discount]]*Table3[[#This Row],[Revenue]]</f>
        <v>0</v>
      </c>
      <c r="V1069" s="4">
        <f>Table3[[#This Row],[Revenue]]-Table3[[#This Row],[Total Discount]]</f>
        <v>58000</v>
      </c>
      <c r="W1069" s="6"/>
      <c r="X1069" s="5"/>
    </row>
    <row r="1070" spans="1:24" x14ac:dyDescent="0.35">
      <c r="A1070">
        <v>1069</v>
      </c>
      <c r="B1070" t="s">
        <v>8262</v>
      </c>
      <c r="C1070" s="8">
        <v>42957</v>
      </c>
      <c r="D1070" s="6">
        <v>2017</v>
      </c>
      <c r="E1070" s="8" t="s">
        <v>3481</v>
      </c>
      <c r="F1070" s="7">
        <v>10</v>
      </c>
      <c r="G1070" t="s">
        <v>3538</v>
      </c>
      <c r="H1070" t="s">
        <v>3451</v>
      </c>
      <c r="I1070" t="s">
        <v>4595</v>
      </c>
      <c r="J1070" t="s">
        <v>3449</v>
      </c>
      <c r="K1070" t="s">
        <v>3548</v>
      </c>
      <c r="L1070">
        <v>47201</v>
      </c>
      <c r="M1070" t="s">
        <v>1250</v>
      </c>
      <c r="N1070" t="s">
        <v>13</v>
      </c>
      <c r="O1070" t="s">
        <v>55</v>
      </c>
      <c r="P1070" t="s">
        <v>176</v>
      </c>
      <c r="Q1070" s="4">
        <v>10000</v>
      </c>
      <c r="R1070">
        <v>6</v>
      </c>
      <c r="S1070" s="4">
        <f>Table3[[#This Row],[Harga]]*Table3[[#This Row],[Quantity]]</f>
        <v>60000</v>
      </c>
      <c r="T1070">
        <v>0</v>
      </c>
      <c r="U1070" s="4">
        <f>Table3[[#This Row],[Discount]]*Table3[[#This Row],[Revenue]]</f>
        <v>0</v>
      </c>
      <c r="V1070" s="4">
        <f>Table3[[#This Row],[Revenue]]-Table3[[#This Row],[Total Discount]]</f>
        <v>60000</v>
      </c>
      <c r="W1070" s="6"/>
      <c r="X1070" s="5"/>
    </row>
    <row r="1071" spans="1:24" x14ac:dyDescent="0.35">
      <c r="A1071">
        <v>1070</v>
      </c>
      <c r="B1071" t="s">
        <v>8261</v>
      </c>
      <c r="C1071" s="8">
        <v>42546</v>
      </c>
      <c r="D1071" s="6">
        <v>2016</v>
      </c>
      <c r="E1071" s="8" t="s">
        <v>3497</v>
      </c>
      <c r="F1071" s="7">
        <v>25</v>
      </c>
      <c r="G1071" t="s">
        <v>3452</v>
      </c>
      <c r="H1071" t="s">
        <v>3554</v>
      </c>
      <c r="I1071" t="s">
        <v>3506</v>
      </c>
      <c r="J1071" t="s">
        <v>3449</v>
      </c>
      <c r="K1071" t="s">
        <v>3655</v>
      </c>
      <c r="L1071">
        <v>90049</v>
      </c>
      <c r="M1071" t="s">
        <v>1622</v>
      </c>
      <c r="N1071" t="s">
        <v>13</v>
      </c>
      <c r="O1071" t="s">
        <v>29</v>
      </c>
      <c r="P1071" t="s">
        <v>1623</v>
      </c>
      <c r="Q1071" s="4">
        <v>61000</v>
      </c>
      <c r="R1071">
        <v>3</v>
      </c>
      <c r="S1071" s="4">
        <f>Table3[[#This Row],[Harga]]*Table3[[#This Row],[Quantity]]</f>
        <v>183000</v>
      </c>
      <c r="T1071">
        <v>0</v>
      </c>
      <c r="U1071" s="4">
        <f>Table3[[#This Row],[Discount]]*Table3[[#This Row],[Revenue]]</f>
        <v>0</v>
      </c>
      <c r="V1071" s="4">
        <f>Table3[[#This Row],[Revenue]]-Table3[[#This Row],[Total Discount]]</f>
        <v>183000</v>
      </c>
      <c r="W1071" s="6"/>
      <c r="X1071" s="5"/>
    </row>
    <row r="1072" spans="1:24" x14ac:dyDescent="0.35">
      <c r="A1072">
        <v>1071</v>
      </c>
      <c r="B1072" t="s">
        <v>8260</v>
      </c>
      <c r="C1072" s="8">
        <v>42714</v>
      </c>
      <c r="D1072" s="6">
        <v>2016</v>
      </c>
      <c r="E1072" s="8" t="s">
        <v>3490</v>
      </c>
      <c r="F1072" s="7">
        <v>10</v>
      </c>
      <c r="G1072" t="s">
        <v>3452</v>
      </c>
      <c r="H1072" t="s">
        <v>3462</v>
      </c>
      <c r="I1072" t="s">
        <v>5715</v>
      </c>
      <c r="J1072" t="s">
        <v>3449</v>
      </c>
      <c r="K1072" t="s">
        <v>3470</v>
      </c>
      <c r="L1072">
        <v>98105</v>
      </c>
      <c r="M1072" t="s">
        <v>1566</v>
      </c>
      <c r="N1072" t="s">
        <v>13</v>
      </c>
      <c r="O1072" t="s">
        <v>26</v>
      </c>
      <c r="P1072" t="s">
        <v>1567</v>
      </c>
      <c r="Q1072" s="4">
        <v>512000</v>
      </c>
      <c r="R1072">
        <v>3</v>
      </c>
      <c r="S1072" s="4">
        <f>Table3[[#This Row],[Harga]]*Table3[[#This Row],[Quantity]]</f>
        <v>1536000</v>
      </c>
      <c r="T1072">
        <v>0.2</v>
      </c>
      <c r="U1072" s="4">
        <f>Table3[[#This Row],[Discount]]*Table3[[#This Row],[Revenue]]</f>
        <v>307200</v>
      </c>
      <c r="V1072" s="4">
        <f>Table3[[#This Row],[Revenue]]-Table3[[#This Row],[Total Discount]]</f>
        <v>1228800</v>
      </c>
      <c r="W1072" s="6"/>
      <c r="X1072" s="5"/>
    </row>
    <row r="1073" spans="1:24" x14ac:dyDescent="0.35">
      <c r="A1073">
        <v>1072</v>
      </c>
      <c r="B1073" t="s">
        <v>8259</v>
      </c>
      <c r="C1073" s="8">
        <v>42705</v>
      </c>
      <c r="D1073" s="6">
        <v>2016</v>
      </c>
      <c r="E1073" s="8" t="s">
        <v>3490</v>
      </c>
      <c r="F1073" s="7">
        <v>1</v>
      </c>
      <c r="G1073" t="s">
        <v>3485</v>
      </c>
      <c r="H1073" t="s">
        <v>3462</v>
      </c>
      <c r="I1073" t="s">
        <v>5231</v>
      </c>
      <c r="J1073" t="s">
        <v>3449</v>
      </c>
      <c r="K1073" t="s">
        <v>3448</v>
      </c>
      <c r="L1073">
        <v>37918</v>
      </c>
      <c r="M1073" t="s">
        <v>155</v>
      </c>
      <c r="N1073" t="s">
        <v>13</v>
      </c>
      <c r="O1073" t="s">
        <v>37</v>
      </c>
      <c r="P1073" t="s">
        <v>156</v>
      </c>
      <c r="Q1073" s="4">
        <v>9000</v>
      </c>
      <c r="R1073">
        <v>2</v>
      </c>
      <c r="S1073" s="4">
        <f>Table3[[#This Row],[Harga]]*Table3[[#This Row],[Quantity]]</f>
        <v>18000</v>
      </c>
      <c r="T1073">
        <v>0.2</v>
      </c>
      <c r="U1073" s="4">
        <f>Table3[[#This Row],[Discount]]*Table3[[#This Row],[Revenue]]</f>
        <v>3600</v>
      </c>
      <c r="V1073" s="4">
        <f>Table3[[#This Row],[Revenue]]-Table3[[#This Row],[Total Discount]]</f>
        <v>14400</v>
      </c>
      <c r="W1073" s="6"/>
      <c r="X1073" s="5"/>
    </row>
    <row r="1074" spans="1:24" x14ac:dyDescent="0.35">
      <c r="A1074">
        <v>1073</v>
      </c>
      <c r="B1074" t="s">
        <v>8258</v>
      </c>
      <c r="C1074" s="8">
        <v>41971</v>
      </c>
      <c r="D1074" s="6">
        <v>2014</v>
      </c>
      <c r="E1074" s="8" t="s">
        <v>3468</v>
      </c>
      <c r="F1074" s="7">
        <v>28</v>
      </c>
      <c r="G1074" t="s">
        <v>3452</v>
      </c>
      <c r="H1074" t="s">
        <v>3451</v>
      </c>
      <c r="I1074" t="s">
        <v>3868</v>
      </c>
      <c r="J1074" t="s">
        <v>3449</v>
      </c>
      <c r="K1074" t="s">
        <v>3568</v>
      </c>
      <c r="L1074">
        <v>36116</v>
      </c>
      <c r="M1074" t="s">
        <v>598</v>
      </c>
      <c r="N1074" t="s">
        <v>13</v>
      </c>
      <c r="O1074" t="s">
        <v>37</v>
      </c>
      <c r="P1074" t="s">
        <v>599</v>
      </c>
      <c r="Q1074" s="4">
        <v>20000</v>
      </c>
      <c r="R1074">
        <v>3</v>
      </c>
      <c r="S1074" s="4">
        <f>Table3[[#This Row],[Harga]]*Table3[[#This Row],[Quantity]]</f>
        <v>60000</v>
      </c>
      <c r="T1074">
        <v>0</v>
      </c>
      <c r="U1074" s="4">
        <f>Table3[[#This Row],[Discount]]*Table3[[#This Row],[Revenue]]</f>
        <v>0</v>
      </c>
      <c r="V1074" s="4">
        <f>Table3[[#This Row],[Revenue]]-Table3[[#This Row],[Total Discount]]</f>
        <v>60000</v>
      </c>
      <c r="W1074" s="6"/>
      <c r="X1074" s="5"/>
    </row>
    <row r="1075" spans="1:24" x14ac:dyDescent="0.35">
      <c r="A1075">
        <v>1074</v>
      </c>
      <c r="B1075" t="s">
        <v>8257</v>
      </c>
      <c r="C1075" s="8">
        <v>42091</v>
      </c>
      <c r="D1075" s="6">
        <v>2015</v>
      </c>
      <c r="E1075" s="8" t="s">
        <v>3511</v>
      </c>
      <c r="F1075" s="7">
        <v>28</v>
      </c>
      <c r="G1075" t="s">
        <v>3452</v>
      </c>
      <c r="H1075" t="s">
        <v>3451</v>
      </c>
      <c r="I1075" t="s">
        <v>4608</v>
      </c>
      <c r="J1075" t="s">
        <v>3449</v>
      </c>
      <c r="K1075" t="s">
        <v>3474</v>
      </c>
      <c r="L1075">
        <v>19120</v>
      </c>
      <c r="M1075" t="s">
        <v>111</v>
      </c>
      <c r="N1075" t="s">
        <v>13</v>
      </c>
      <c r="O1075" t="s">
        <v>23</v>
      </c>
      <c r="P1075" t="s">
        <v>112</v>
      </c>
      <c r="Q1075" s="4">
        <v>13000</v>
      </c>
      <c r="R1075">
        <v>3</v>
      </c>
      <c r="S1075" s="4">
        <f>Table3[[#This Row],[Harga]]*Table3[[#This Row],[Quantity]]</f>
        <v>39000</v>
      </c>
      <c r="T1075">
        <v>0.2</v>
      </c>
      <c r="U1075" s="4">
        <f>Table3[[#This Row],[Discount]]*Table3[[#This Row],[Revenue]]</f>
        <v>7800</v>
      </c>
      <c r="V1075" s="4">
        <f>Table3[[#This Row],[Revenue]]-Table3[[#This Row],[Total Discount]]</f>
        <v>31200</v>
      </c>
      <c r="W1075" s="6"/>
      <c r="X1075" s="5"/>
    </row>
    <row r="1076" spans="1:24" x14ac:dyDescent="0.35">
      <c r="A1076">
        <v>1075</v>
      </c>
      <c r="B1076" t="s">
        <v>8256</v>
      </c>
      <c r="C1076" s="8">
        <v>41791</v>
      </c>
      <c r="D1076" s="6">
        <v>2014</v>
      </c>
      <c r="E1076" s="8" t="s">
        <v>3497</v>
      </c>
      <c r="F1076" s="7">
        <v>1</v>
      </c>
      <c r="G1076" t="s">
        <v>3457</v>
      </c>
      <c r="H1076" t="s">
        <v>3451</v>
      </c>
      <c r="I1076" t="s">
        <v>5037</v>
      </c>
      <c r="J1076" t="s">
        <v>3449</v>
      </c>
      <c r="K1076" t="s">
        <v>3513</v>
      </c>
      <c r="L1076">
        <v>72209</v>
      </c>
      <c r="M1076" t="s">
        <v>582</v>
      </c>
      <c r="N1076" t="s">
        <v>9</v>
      </c>
      <c r="O1076" t="s">
        <v>20</v>
      </c>
      <c r="P1076" t="s">
        <v>583</v>
      </c>
      <c r="Q1076" s="4">
        <v>15000</v>
      </c>
      <c r="R1076">
        <v>6</v>
      </c>
      <c r="S1076" s="4">
        <f>Table3[[#This Row],[Harga]]*Table3[[#This Row],[Quantity]]</f>
        <v>90000</v>
      </c>
      <c r="T1076">
        <v>0</v>
      </c>
      <c r="U1076" s="4">
        <f>Table3[[#This Row],[Discount]]*Table3[[#This Row],[Revenue]]</f>
        <v>0</v>
      </c>
      <c r="V1076" s="4">
        <f>Table3[[#This Row],[Revenue]]-Table3[[#This Row],[Total Discount]]</f>
        <v>90000</v>
      </c>
      <c r="W1076" s="6"/>
      <c r="X1076" s="5"/>
    </row>
    <row r="1077" spans="1:24" x14ac:dyDescent="0.35">
      <c r="A1077">
        <v>1076</v>
      </c>
      <c r="B1077" t="s">
        <v>8255</v>
      </c>
      <c r="C1077" s="8">
        <v>42253</v>
      </c>
      <c r="D1077" s="6">
        <v>2015</v>
      </c>
      <c r="E1077" s="8" t="s">
        <v>3472</v>
      </c>
      <c r="F1077" s="7">
        <v>6</v>
      </c>
      <c r="G1077" t="s">
        <v>3496</v>
      </c>
      <c r="H1077" t="s">
        <v>3532</v>
      </c>
      <c r="I1077" t="s">
        <v>7133</v>
      </c>
      <c r="J1077" t="s">
        <v>3488</v>
      </c>
      <c r="K1077" t="s">
        <v>3909</v>
      </c>
      <c r="L1077">
        <v>98103</v>
      </c>
      <c r="M1077" t="s">
        <v>1624</v>
      </c>
      <c r="N1077" t="s">
        <v>13</v>
      </c>
      <c r="O1077" t="s">
        <v>26</v>
      </c>
      <c r="P1077" t="s">
        <v>1625</v>
      </c>
      <c r="Q1077" s="4">
        <v>7000</v>
      </c>
      <c r="R1077">
        <v>2</v>
      </c>
      <c r="S1077" s="4">
        <f>Table3[[#This Row],[Harga]]*Table3[[#This Row],[Quantity]]</f>
        <v>14000</v>
      </c>
      <c r="T1077">
        <v>0.2</v>
      </c>
      <c r="U1077" s="4">
        <f>Table3[[#This Row],[Discount]]*Table3[[#This Row],[Revenue]]</f>
        <v>2800</v>
      </c>
      <c r="V1077" s="4">
        <f>Table3[[#This Row],[Revenue]]-Table3[[#This Row],[Total Discount]]</f>
        <v>11200</v>
      </c>
      <c r="W1077" s="6"/>
      <c r="X1077" s="5"/>
    </row>
    <row r="1078" spans="1:24" x14ac:dyDescent="0.35">
      <c r="A1078">
        <v>1077</v>
      </c>
      <c r="B1078" t="s">
        <v>8254</v>
      </c>
      <c r="C1078" s="8">
        <v>42184</v>
      </c>
      <c r="D1078" s="6">
        <v>2015</v>
      </c>
      <c r="E1078" s="8" t="s">
        <v>3497</v>
      </c>
      <c r="F1078" s="7">
        <v>29</v>
      </c>
      <c r="G1078" t="s">
        <v>3538</v>
      </c>
      <c r="H1078" t="s">
        <v>3451</v>
      </c>
      <c r="I1078" t="s">
        <v>4058</v>
      </c>
      <c r="J1078" t="s">
        <v>3449</v>
      </c>
      <c r="K1078" t="s">
        <v>3505</v>
      </c>
      <c r="L1078">
        <v>17602</v>
      </c>
      <c r="M1078" t="s">
        <v>1172</v>
      </c>
      <c r="N1078" t="s">
        <v>9</v>
      </c>
      <c r="O1078" t="s">
        <v>20</v>
      </c>
      <c r="P1078" t="s">
        <v>5848</v>
      </c>
      <c r="Q1078" s="4">
        <v>28000</v>
      </c>
      <c r="R1078">
        <v>1</v>
      </c>
      <c r="S1078" s="4">
        <f>Table3[[#This Row],[Harga]]*Table3[[#This Row],[Quantity]]</f>
        <v>28000</v>
      </c>
      <c r="T1078">
        <v>0.2</v>
      </c>
      <c r="U1078" s="4">
        <f>Table3[[#This Row],[Discount]]*Table3[[#This Row],[Revenue]]</f>
        <v>5600</v>
      </c>
      <c r="V1078" s="4">
        <f>Table3[[#This Row],[Revenue]]-Table3[[#This Row],[Total Discount]]</f>
        <v>22400</v>
      </c>
      <c r="W1078" s="6"/>
      <c r="X1078" s="5"/>
    </row>
    <row r="1079" spans="1:24" x14ac:dyDescent="0.35">
      <c r="A1079">
        <v>1078</v>
      </c>
      <c r="B1079" t="s">
        <v>8253</v>
      </c>
      <c r="C1079" s="8">
        <v>42623</v>
      </c>
      <c r="D1079" s="6">
        <v>2016</v>
      </c>
      <c r="E1079" s="8" t="s">
        <v>3472</v>
      </c>
      <c r="F1079" s="7">
        <v>10</v>
      </c>
      <c r="G1079" t="s">
        <v>3457</v>
      </c>
      <c r="H1079" t="s">
        <v>3451</v>
      </c>
      <c r="I1079" t="s">
        <v>3920</v>
      </c>
      <c r="J1079" t="s">
        <v>3488</v>
      </c>
      <c r="K1079" t="s">
        <v>3513</v>
      </c>
      <c r="L1079">
        <v>37620</v>
      </c>
      <c r="M1079" t="s">
        <v>1626</v>
      </c>
      <c r="N1079" t="s">
        <v>13</v>
      </c>
      <c r="O1079" t="s">
        <v>37</v>
      </c>
      <c r="P1079" t="s">
        <v>1627</v>
      </c>
      <c r="Q1079" s="4">
        <v>68000</v>
      </c>
      <c r="R1079">
        <v>3</v>
      </c>
      <c r="S1079" s="4">
        <f>Table3[[#This Row],[Harga]]*Table3[[#This Row],[Quantity]]</f>
        <v>204000</v>
      </c>
      <c r="T1079">
        <v>0.2</v>
      </c>
      <c r="U1079" s="4">
        <f>Table3[[#This Row],[Discount]]*Table3[[#This Row],[Revenue]]</f>
        <v>40800</v>
      </c>
      <c r="V1079" s="4">
        <f>Table3[[#This Row],[Revenue]]-Table3[[#This Row],[Total Discount]]</f>
        <v>163200</v>
      </c>
      <c r="W1079" s="6"/>
      <c r="X1079" s="5"/>
    </row>
    <row r="1080" spans="1:24" x14ac:dyDescent="0.35">
      <c r="A1080">
        <v>1079</v>
      </c>
      <c r="B1080" t="s">
        <v>8252</v>
      </c>
      <c r="C1080" s="8">
        <v>41834</v>
      </c>
      <c r="D1080" s="6">
        <v>2014</v>
      </c>
      <c r="E1080" s="8" t="s">
        <v>3507</v>
      </c>
      <c r="F1080" s="7">
        <v>14</v>
      </c>
      <c r="G1080" t="s">
        <v>3457</v>
      </c>
      <c r="H1080" t="s">
        <v>3462</v>
      </c>
      <c r="I1080" t="s">
        <v>4233</v>
      </c>
      <c r="J1080" t="s">
        <v>3488</v>
      </c>
      <c r="K1080" t="s">
        <v>3474</v>
      </c>
      <c r="L1080">
        <v>60505</v>
      </c>
      <c r="M1080" t="s">
        <v>682</v>
      </c>
      <c r="N1080" t="s">
        <v>13</v>
      </c>
      <c r="O1080" t="s">
        <v>26</v>
      </c>
      <c r="P1080" t="s">
        <v>683</v>
      </c>
      <c r="Q1080" s="4">
        <v>33000</v>
      </c>
      <c r="R1080">
        <v>7</v>
      </c>
      <c r="S1080" s="4">
        <f>Table3[[#This Row],[Harga]]*Table3[[#This Row],[Quantity]]</f>
        <v>231000</v>
      </c>
      <c r="T1080">
        <v>0.8</v>
      </c>
      <c r="U1080" s="4">
        <f>Table3[[#This Row],[Discount]]*Table3[[#This Row],[Revenue]]</f>
        <v>184800</v>
      </c>
      <c r="V1080" s="4">
        <f>Table3[[#This Row],[Revenue]]-Table3[[#This Row],[Total Discount]]</f>
        <v>46200</v>
      </c>
      <c r="W1080" s="6"/>
      <c r="X1080" s="5"/>
    </row>
    <row r="1081" spans="1:24" x14ac:dyDescent="0.35">
      <c r="A1081">
        <v>1080</v>
      </c>
      <c r="B1081" t="s">
        <v>8251</v>
      </c>
      <c r="C1081" s="8">
        <v>42238</v>
      </c>
      <c r="D1081" s="6">
        <v>2015</v>
      </c>
      <c r="E1081" s="8" t="s">
        <v>3481</v>
      </c>
      <c r="F1081" s="7">
        <v>22</v>
      </c>
      <c r="G1081" t="s">
        <v>3485</v>
      </c>
      <c r="H1081" t="s">
        <v>3451</v>
      </c>
      <c r="I1081" t="s">
        <v>3907</v>
      </c>
      <c r="J1081" t="s">
        <v>3488</v>
      </c>
      <c r="K1081" t="s">
        <v>3492</v>
      </c>
      <c r="L1081">
        <v>10009</v>
      </c>
      <c r="M1081" t="s">
        <v>1628</v>
      </c>
      <c r="N1081" t="s">
        <v>13</v>
      </c>
      <c r="O1081" t="s">
        <v>37</v>
      </c>
      <c r="P1081" t="s">
        <v>1629</v>
      </c>
      <c r="Q1081" s="4">
        <v>17000</v>
      </c>
      <c r="R1081">
        <v>4</v>
      </c>
      <c r="S1081" s="4">
        <f>Table3[[#This Row],[Harga]]*Table3[[#This Row],[Quantity]]</f>
        <v>68000</v>
      </c>
      <c r="T1081">
        <v>0</v>
      </c>
      <c r="U1081" s="4">
        <f>Table3[[#This Row],[Discount]]*Table3[[#This Row],[Revenue]]</f>
        <v>0</v>
      </c>
      <c r="V1081" s="4">
        <f>Table3[[#This Row],[Revenue]]-Table3[[#This Row],[Total Discount]]</f>
        <v>68000</v>
      </c>
      <c r="W1081" s="6"/>
      <c r="X1081" s="5"/>
    </row>
    <row r="1082" spans="1:24" x14ac:dyDescent="0.35">
      <c r="A1082">
        <v>1081</v>
      </c>
      <c r="B1082" t="s">
        <v>8250</v>
      </c>
      <c r="C1082" s="8">
        <v>41957</v>
      </c>
      <c r="D1082" s="6">
        <v>2014</v>
      </c>
      <c r="E1082" s="8" t="s">
        <v>3468</v>
      </c>
      <c r="F1082" s="7">
        <v>14</v>
      </c>
      <c r="G1082" t="s">
        <v>3457</v>
      </c>
      <c r="H1082" t="s">
        <v>3451</v>
      </c>
      <c r="I1082" t="s">
        <v>3471</v>
      </c>
      <c r="J1082" t="s">
        <v>3449</v>
      </c>
      <c r="K1082" t="s">
        <v>3492</v>
      </c>
      <c r="L1082">
        <v>6824</v>
      </c>
      <c r="M1082" t="s">
        <v>1630</v>
      </c>
      <c r="N1082" t="s">
        <v>51</v>
      </c>
      <c r="O1082" t="s">
        <v>52</v>
      </c>
      <c r="P1082" t="s">
        <v>1631</v>
      </c>
      <c r="Q1082" s="4">
        <v>833000</v>
      </c>
      <c r="R1082">
        <v>7</v>
      </c>
      <c r="S1082" s="4">
        <f>Table3[[#This Row],[Harga]]*Table3[[#This Row],[Quantity]]</f>
        <v>5831000</v>
      </c>
      <c r="T1082">
        <v>0</v>
      </c>
      <c r="U1082" s="4">
        <f>Table3[[#This Row],[Discount]]*Table3[[#This Row],[Revenue]]</f>
        <v>0</v>
      </c>
      <c r="V1082" s="4">
        <f>Table3[[#This Row],[Revenue]]-Table3[[#This Row],[Total Discount]]</f>
        <v>5831000</v>
      </c>
      <c r="W1082" s="6"/>
      <c r="X1082" s="5"/>
    </row>
    <row r="1083" spans="1:24" x14ac:dyDescent="0.35">
      <c r="A1083">
        <v>1082</v>
      </c>
      <c r="B1083" t="s">
        <v>8249</v>
      </c>
      <c r="C1083" s="8">
        <v>42701</v>
      </c>
      <c r="D1083" s="6">
        <v>2016</v>
      </c>
      <c r="E1083" s="8" t="s">
        <v>3468</v>
      </c>
      <c r="F1083" s="7">
        <v>27</v>
      </c>
      <c r="G1083" t="s">
        <v>3452</v>
      </c>
      <c r="H1083" t="s">
        <v>3554</v>
      </c>
      <c r="I1083" t="s">
        <v>4761</v>
      </c>
      <c r="J1083" t="s">
        <v>3466</v>
      </c>
      <c r="K1083" t="s">
        <v>3670</v>
      </c>
      <c r="L1083">
        <v>48146</v>
      </c>
      <c r="M1083" t="s">
        <v>1632</v>
      </c>
      <c r="N1083" t="s">
        <v>13</v>
      </c>
      <c r="O1083" t="s">
        <v>29</v>
      </c>
      <c r="P1083" t="s">
        <v>1633</v>
      </c>
      <c r="Q1083" s="4">
        <v>168000</v>
      </c>
      <c r="R1083">
        <v>6</v>
      </c>
      <c r="S1083" s="4">
        <f>Table3[[#This Row],[Harga]]*Table3[[#This Row],[Quantity]]</f>
        <v>1008000</v>
      </c>
      <c r="T1083">
        <v>0.1</v>
      </c>
      <c r="U1083" s="4">
        <f>Table3[[#This Row],[Discount]]*Table3[[#This Row],[Revenue]]</f>
        <v>100800</v>
      </c>
      <c r="V1083" s="4">
        <f>Table3[[#This Row],[Revenue]]-Table3[[#This Row],[Total Discount]]</f>
        <v>907200</v>
      </c>
      <c r="W1083" s="6"/>
      <c r="X1083" s="5"/>
    </row>
    <row r="1084" spans="1:24" x14ac:dyDescent="0.35">
      <c r="A1084">
        <v>1083</v>
      </c>
      <c r="B1084" t="s">
        <v>8248</v>
      </c>
      <c r="C1084" s="8">
        <v>43060</v>
      </c>
      <c r="D1084" s="6">
        <v>2017</v>
      </c>
      <c r="E1084" s="8" t="s">
        <v>3468</v>
      </c>
      <c r="F1084" s="7">
        <v>21</v>
      </c>
      <c r="G1084" t="s">
        <v>3538</v>
      </c>
      <c r="H1084" t="s">
        <v>3451</v>
      </c>
      <c r="I1084" t="s">
        <v>4211</v>
      </c>
      <c r="J1084" t="s">
        <v>3449</v>
      </c>
      <c r="K1084" t="s">
        <v>3670</v>
      </c>
      <c r="L1084">
        <v>10035</v>
      </c>
      <c r="M1084" t="s">
        <v>1326</v>
      </c>
      <c r="N1084" t="s">
        <v>9</v>
      </c>
      <c r="O1084" t="s">
        <v>20</v>
      </c>
      <c r="P1084" t="s">
        <v>1327</v>
      </c>
      <c r="Q1084" s="4">
        <v>22000</v>
      </c>
      <c r="R1084">
        <v>1</v>
      </c>
      <c r="S1084" s="4">
        <f>Table3[[#This Row],[Harga]]*Table3[[#This Row],[Quantity]]</f>
        <v>22000</v>
      </c>
      <c r="T1084">
        <v>0</v>
      </c>
      <c r="U1084" s="4">
        <f>Table3[[#This Row],[Discount]]*Table3[[#This Row],[Revenue]]</f>
        <v>0</v>
      </c>
      <c r="V1084" s="4">
        <f>Table3[[#This Row],[Revenue]]-Table3[[#This Row],[Total Discount]]</f>
        <v>22000</v>
      </c>
      <c r="W1084" s="6"/>
      <c r="X1084" s="5"/>
    </row>
    <row r="1085" spans="1:24" x14ac:dyDescent="0.35">
      <c r="A1085">
        <v>1084</v>
      </c>
      <c r="B1085" t="s">
        <v>8247</v>
      </c>
      <c r="C1085" s="8">
        <v>43009</v>
      </c>
      <c r="D1085" s="6">
        <v>2017</v>
      </c>
      <c r="E1085" s="8" t="s">
        <v>3517</v>
      </c>
      <c r="F1085" s="7">
        <v>1</v>
      </c>
      <c r="G1085" t="s">
        <v>3485</v>
      </c>
      <c r="H1085" t="s">
        <v>3462</v>
      </c>
      <c r="I1085" t="s">
        <v>4315</v>
      </c>
      <c r="J1085" t="s">
        <v>3449</v>
      </c>
      <c r="K1085" t="s">
        <v>3494</v>
      </c>
      <c r="L1085">
        <v>95123</v>
      </c>
      <c r="M1085" t="s">
        <v>849</v>
      </c>
      <c r="N1085" t="s">
        <v>13</v>
      </c>
      <c r="O1085" t="s">
        <v>26</v>
      </c>
      <c r="P1085" t="s">
        <v>850</v>
      </c>
      <c r="Q1085" s="4">
        <v>2000</v>
      </c>
      <c r="R1085">
        <v>1</v>
      </c>
      <c r="S1085" s="4">
        <f>Table3[[#This Row],[Harga]]*Table3[[#This Row],[Quantity]]</f>
        <v>2000</v>
      </c>
      <c r="T1085">
        <v>0.2</v>
      </c>
      <c r="U1085" s="4">
        <f>Table3[[#This Row],[Discount]]*Table3[[#This Row],[Revenue]]</f>
        <v>400</v>
      </c>
      <c r="V1085" s="4">
        <f>Table3[[#This Row],[Revenue]]-Table3[[#This Row],[Total Discount]]</f>
        <v>1600</v>
      </c>
      <c r="W1085" s="6"/>
      <c r="X1085" s="5"/>
    </row>
    <row r="1086" spans="1:24" x14ac:dyDescent="0.35">
      <c r="A1086">
        <v>1085</v>
      </c>
      <c r="B1086" t="s">
        <v>8246</v>
      </c>
      <c r="C1086" s="8">
        <v>41902</v>
      </c>
      <c r="D1086" s="6">
        <v>2014</v>
      </c>
      <c r="E1086" s="8" t="s">
        <v>3472</v>
      </c>
      <c r="F1086" s="7">
        <v>20</v>
      </c>
      <c r="G1086" t="s">
        <v>3496</v>
      </c>
      <c r="H1086" t="s">
        <v>3554</v>
      </c>
      <c r="I1086" t="s">
        <v>4348</v>
      </c>
      <c r="J1086" t="s">
        <v>3466</v>
      </c>
      <c r="K1086" t="s">
        <v>3477</v>
      </c>
      <c r="L1086">
        <v>32216</v>
      </c>
      <c r="M1086" t="s">
        <v>1634</v>
      </c>
      <c r="N1086" t="s">
        <v>13</v>
      </c>
      <c r="O1086" t="s">
        <v>37</v>
      </c>
      <c r="P1086" t="s">
        <v>1635</v>
      </c>
      <c r="Q1086" s="4">
        <v>3000</v>
      </c>
      <c r="R1086">
        <v>2</v>
      </c>
      <c r="S1086" s="4">
        <f>Table3[[#This Row],[Harga]]*Table3[[#This Row],[Quantity]]</f>
        <v>6000</v>
      </c>
      <c r="T1086">
        <v>0.2</v>
      </c>
      <c r="U1086" s="4">
        <f>Table3[[#This Row],[Discount]]*Table3[[#This Row],[Revenue]]</f>
        <v>1200</v>
      </c>
      <c r="V1086" s="4">
        <f>Table3[[#This Row],[Revenue]]-Table3[[#This Row],[Total Discount]]</f>
        <v>4800</v>
      </c>
      <c r="W1086" s="6"/>
      <c r="X1086" s="5"/>
    </row>
    <row r="1087" spans="1:24" x14ac:dyDescent="0.35">
      <c r="A1087">
        <v>1086</v>
      </c>
      <c r="B1087" t="s">
        <v>8245</v>
      </c>
      <c r="C1087" s="8">
        <v>42944</v>
      </c>
      <c r="D1087" s="6">
        <v>2017</v>
      </c>
      <c r="E1087" s="8" t="s">
        <v>3507</v>
      </c>
      <c r="F1087" s="7">
        <v>28</v>
      </c>
      <c r="G1087" t="s">
        <v>3452</v>
      </c>
      <c r="H1087" t="s">
        <v>3462</v>
      </c>
      <c r="I1087" t="s">
        <v>4076</v>
      </c>
      <c r="J1087" t="s">
        <v>3466</v>
      </c>
      <c r="K1087" t="s">
        <v>3474</v>
      </c>
      <c r="L1087">
        <v>94110</v>
      </c>
      <c r="M1087" t="s">
        <v>839</v>
      </c>
      <c r="N1087" t="s">
        <v>13</v>
      </c>
      <c r="O1087" t="s">
        <v>26</v>
      </c>
      <c r="P1087" t="s">
        <v>840</v>
      </c>
      <c r="Q1087" s="4">
        <v>7000</v>
      </c>
      <c r="R1087">
        <v>4</v>
      </c>
      <c r="S1087" s="4">
        <f>Table3[[#This Row],[Harga]]*Table3[[#This Row],[Quantity]]</f>
        <v>28000</v>
      </c>
      <c r="T1087">
        <v>0.2</v>
      </c>
      <c r="U1087" s="4">
        <f>Table3[[#This Row],[Discount]]*Table3[[#This Row],[Revenue]]</f>
        <v>5600</v>
      </c>
      <c r="V1087" s="4">
        <f>Table3[[#This Row],[Revenue]]-Table3[[#This Row],[Total Discount]]</f>
        <v>22400</v>
      </c>
      <c r="W1087" s="6"/>
      <c r="X1087" s="5"/>
    </row>
    <row r="1088" spans="1:24" x14ac:dyDescent="0.35">
      <c r="A1088">
        <v>1087</v>
      </c>
      <c r="B1088" t="s">
        <v>8244</v>
      </c>
      <c r="C1088" s="8">
        <v>42344</v>
      </c>
      <c r="D1088" s="6">
        <v>2015</v>
      </c>
      <c r="E1088" s="8" t="s">
        <v>3490</v>
      </c>
      <c r="F1088" s="7">
        <v>6</v>
      </c>
      <c r="G1088" t="s">
        <v>3485</v>
      </c>
      <c r="H1088" t="s">
        <v>3451</v>
      </c>
      <c r="I1088" t="s">
        <v>3758</v>
      </c>
      <c r="J1088" t="s">
        <v>3449</v>
      </c>
      <c r="K1088" t="s">
        <v>3483</v>
      </c>
      <c r="L1088">
        <v>43302</v>
      </c>
      <c r="M1088" t="s">
        <v>1636</v>
      </c>
      <c r="N1088" t="s">
        <v>51</v>
      </c>
      <c r="O1088" t="s">
        <v>52</v>
      </c>
      <c r="P1088" t="s">
        <v>1637</v>
      </c>
      <c r="Q1088" s="4">
        <v>486000</v>
      </c>
      <c r="R1088">
        <v>2</v>
      </c>
      <c r="S1088" s="4">
        <f>Table3[[#This Row],[Harga]]*Table3[[#This Row],[Quantity]]</f>
        <v>972000</v>
      </c>
      <c r="T1088">
        <v>0.4</v>
      </c>
      <c r="U1088" s="4">
        <f>Table3[[#This Row],[Discount]]*Table3[[#This Row],[Revenue]]</f>
        <v>388800</v>
      </c>
      <c r="V1088" s="4">
        <f>Table3[[#This Row],[Revenue]]-Table3[[#This Row],[Total Discount]]</f>
        <v>583200</v>
      </c>
      <c r="W1088" s="6"/>
      <c r="X1088" s="5"/>
    </row>
    <row r="1089" spans="1:24" x14ac:dyDescent="0.35">
      <c r="A1089">
        <v>1088</v>
      </c>
      <c r="B1089" t="s">
        <v>8243</v>
      </c>
      <c r="C1089" s="8">
        <v>42947</v>
      </c>
      <c r="D1089" s="6">
        <v>2017</v>
      </c>
      <c r="E1089" s="8" t="s">
        <v>3507</v>
      </c>
      <c r="F1089" s="7">
        <v>31</v>
      </c>
      <c r="G1089" t="s">
        <v>3452</v>
      </c>
      <c r="H1089" t="s">
        <v>3554</v>
      </c>
      <c r="I1089" t="s">
        <v>3620</v>
      </c>
      <c r="J1089" t="s">
        <v>3466</v>
      </c>
      <c r="K1089" t="s">
        <v>3460</v>
      </c>
      <c r="L1089">
        <v>19134</v>
      </c>
      <c r="M1089" t="s">
        <v>1638</v>
      </c>
      <c r="N1089" t="s">
        <v>13</v>
      </c>
      <c r="O1089" t="s">
        <v>23</v>
      </c>
      <c r="P1089" t="s">
        <v>1639</v>
      </c>
      <c r="Q1089" s="4">
        <v>55000</v>
      </c>
      <c r="R1089">
        <v>3</v>
      </c>
      <c r="S1089" s="4">
        <f>Table3[[#This Row],[Harga]]*Table3[[#This Row],[Quantity]]</f>
        <v>165000</v>
      </c>
      <c r="T1089">
        <v>0.2</v>
      </c>
      <c r="U1089" s="4">
        <f>Table3[[#This Row],[Discount]]*Table3[[#This Row],[Revenue]]</f>
        <v>33000</v>
      </c>
      <c r="V1089" s="4">
        <f>Table3[[#This Row],[Revenue]]-Table3[[#This Row],[Total Discount]]</f>
        <v>132000</v>
      </c>
      <c r="W1089" s="6"/>
      <c r="X1089" s="5"/>
    </row>
    <row r="1090" spans="1:24" x14ac:dyDescent="0.35">
      <c r="A1090">
        <v>1089</v>
      </c>
      <c r="B1090" t="s">
        <v>8242</v>
      </c>
      <c r="C1090" s="8">
        <v>42448</v>
      </c>
      <c r="D1090" s="6">
        <v>2016</v>
      </c>
      <c r="E1090" s="8" t="s">
        <v>3511</v>
      </c>
      <c r="F1090" s="7">
        <v>19</v>
      </c>
      <c r="G1090" t="s">
        <v>3485</v>
      </c>
      <c r="H1090" t="s">
        <v>3501</v>
      </c>
      <c r="I1090" t="s">
        <v>3851</v>
      </c>
      <c r="J1090" t="s">
        <v>3449</v>
      </c>
      <c r="K1090" t="s">
        <v>3670</v>
      </c>
      <c r="L1090">
        <v>80122</v>
      </c>
      <c r="M1090" t="s">
        <v>1640</v>
      </c>
      <c r="N1090" t="s">
        <v>9</v>
      </c>
      <c r="O1090" t="s">
        <v>10</v>
      </c>
      <c r="P1090" t="s">
        <v>1641</v>
      </c>
      <c r="Q1090" s="4">
        <v>73000</v>
      </c>
      <c r="R1090">
        <v>1</v>
      </c>
      <c r="S1090" s="4">
        <f>Table3[[#This Row],[Harga]]*Table3[[#This Row],[Quantity]]</f>
        <v>73000</v>
      </c>
      <c r="T1090">
        <v>0.7</v>
      </c>
      <c r="U1090" s="4">
        <f>Table3[[#This Row],[Discount]]*Table3[[#This Row],[Revenue]]</f>
        <v>51100</v>
      </c>
      <c r="V1090" s="4">
        <f>Table3[[#This Row],[Revenue]]-Table3[[#This Row],[Total Discount]]</f>
        <v>21900</v>
      </c>
      <c r="W1090" s="6"/>
      <c r="X1090" s="5"/>
    </row>
    <row r="1091" spans="1:24" x14ac:dyDescent="0.35">
      <c r="A1091">
        <v>1090</v>
      </c>
      <c r="B1091" t="s">
        <v>8241</v>
      </c>
      <c r="C1091" s="8">
        <v>42945</v>
      </c>
      <c r="D1091" s="6">
        <v>2017</v>
      </c>
      <c r="E1091" s="8" t="s">
        <v>3507</v>
      </c>
      <c r="F1091" s="7">
        <v>29</v>
      </c>
      <c r="G1091" t="s">
        <v>3457</v>
      </c>
      <c r="H1091" t="s">
        <v>3451</v>
      </c>
      <c r="I1091" t="s">
        <v>4752</v>
      </c>
      <c r="J1091" t="s">
        <v>3466</v>
      </c>
      <c r="K1091" t="s">
        <v>3641</v>
      </c>
      <c r="L1091">
        <v>78745</v>
      </c>
      <c r="M1091" t="s">
        <v>1642</v>
      </c>
      <c r="N1091" t="s">
        <v>13</v>
      </c>
      <c r="O1091" t="s">
        <v>73</v>
      </c>
      <c r="P1091" t="s">
        <v>1643</v>
      </c>
      <c r="Q1091" s="4">
        <v>3000</v>
      </c>
      <c r="R1091">
        <v>2</v>
      </c>
      <c r="S1091" s="4">
        <f>Table3[[#This Row],[Harga]]*Table3[[#This Row],[Quantity]]</f>
        <v>6000</v>
      </c>
      <c r="T1091">
        <v>0.2</v>
      </c>
      <c r="U1091" s="4">
        <f>Table3[[#This Row],[Discount]]*Table3[[#This Row],[Revenue]]</f>
        <v>1200</v>
      </c>
      <c r="V1091" s="4">
        <f>Table3[[#This Row],[Revenue]]-Table3[[#This Row],[Total Discount]]</f>
        <v>4800</v>
      </c>
      <c r="W1091" s="6"/>
      <c r="X1091" s="5"/>
    </row>
    <row r="1092" spans="1:24" x14ac:dyDescent="0.35">
      <c r="A1092">
        <v>1091</v>
      </c>
      <c r="B1092" t="s">
        <v>8240</v>
      </c>
      <c r="C1092" s="8">
        <v>42644</v>
      </c>
      <c r="D1092" s="6">
        <v>2016</v>
      </c>
      <c r="E1092" s="8" t="s">
        <v>3517</v>
      </c>
      <c r="F1092" s="7">
        <v>1</v>
      </c>
      <c r="G1092" t="s">
        <v>3538</v>
      </c>
      <c r="H1092" t="s">
        <v>3451</v>
      </c>
      <c r="I1092" t="s">
        <v>4052</v>
      </c>
      <c r="J1092" t="s">
        <v>3449</v>
      </c>
      <c r="K1092" t="s">
        <v>3492</v>
      </c>
      <c r="L1092">
        <v>10024</v>
      </c>
      <c r="M1092" t="s">
        <v>1644</v>
      </c>
      <c r="N1092" t="s">
        <v>9</v>
      </c>
      <c r="O1092" t="s">
        <v>17</v>
      </c>
      <c r="P1092" t="s">
        <v>1645</v>
      </c>
      <c r="Q1092" s="4">
        <v>331000</v>
      </c>
      <c r="R1092">
        <v>1</v>
      </c>
      <c r="S1092" s="4">
        <f>Table3[[#This Row],[Harga]]*Table3[[#This Row],[Quantity]]</f>
        <v>331000</v>
      </c>
      <c r="T1092">
        <v>0.4</v>
      </c>
      <c r="U1092" s="4">
        <f>Table3[[#This Row],[Discount]]*Table3[[#This Row],[Revenue]]</f>
        <v>132400</v>
      </c>
      <c r="V1092" s="4">
        <f>Table3[[#This Row],[Revenue]]-Table3[[#This Row],[Total Discount]]</f>
        <v>198600</v>
      </c>
      <c r="W1092" s="6"/>
      <c r="X1092" s="5"/>
    </row>
    <row r="1093" spans="1:24" x14ac:dyDescent="0.35">
      <c r="A1093">
        <v>1092</v>
      </c>
      <c r="B1093" t="s">
        <v>8239</v>
      </c>
      <c r="C1093" s="8">
        <v>41729</v>
      </c>
      <c r="D1093" s="6">
        <v>2014</v>
      </c>
      <c r="E1093" s="8" t="s">
        <v>3511</v>
      </c>
      <c r="F1093" s="7">
        <v>31</v>
      </c>
      <c r="G1093" t="s">
        <v>3457</v>
      </c>
      <c r="H1093" t="s">
        <v>3462</v>
      </c>
      <c r="I1093" t="s">
        <v>5448</v>
      </c>
      <c r="J1093" t="s">
        <v>3449</v>
      </c>
      <c r="K1093" t="s">
        <v>3460</v>
      </c>
      <c r="L1093">
        <v>94122</v>
      </c>
      <c r="M1093" t="s">
        <v>1646</v>
      </c>
      <c r="N1093" t="s">
        <v>13</v>
      </c>
      <c r="O1093" t="s">
        <v>26</v>
      </c>
      <c r="P1093" t="s">
        <v>1647</v>
      </c>
      <c r="Q1093" s="4">
        <v>674000</v>
      </c>
      <c r="R1093">
        <v>2</v>
      </c>
      <c r="S1093" s="4">
        <f>Table3[[#This Row],[Harga]]*Table3[[#This Row],[Quantity]]</f>
        <v>1348000</v>
      </c>
      <c r="T1093">
        <v>0.2</v>
      </c>
      <c r="U1093" s="4">
        <f>Table3[[#This Row],[Discount]]*Table3[[#This Row],[Revenue]]</f>
        <v>269600</v>
      </c>
      <c r="V1093" s="4">
        <f>Table3[[#This Row],[Revenue]]-Table3[[#This Row],[Total Discount]]</f>
        <v>1078400</v>
      </c>
      <c r="W1093" s="6"/>
      <c r="X1093" s="5"/>
    </row>
    <row r="1094" spans="1:24" x14ac:dyDescent="0.35">
      <c r="A1094">
        <v>1093</v>
      </c>
      <c r="B1094" t="s">
        <v>8238</v>
      </c>
      <c r="C1094" s="8">
        <v>42912</v>
      </c>
      <c r="D1094" s="6">
        <v>2017</v>
      </c>
      <c r="E1094" s="8" t="s">
        <v>3497</v>
      </c>
      <c r="F1094" s="7">
        <v>26</v>
      </c>
      <c r="G1094" t="s">
        <v>3457</v>
      </c>
      <c r="H1094" t="s">
        <v>3462</v>
      </c>
      <c r="I1094" t="s">
        <v>5925</v>
      </c>
      <c r="J1094" t="s">
        <v>3449</v>
      </c>
      <c r="K1094" t="s">
        <v>3568</v>
      </c>
      <c r="L1094">
        <v>46350</v>
      </c>
      <c r="M1094" t="s">
        <v>905</v>
      </c>
      <c r="N1094" t="s">
        <v>9</v>
      </c>
      <c r="O1094" t="s">
        <v>20</v>
      </c>
      <c r="P1094" t="s">
        <v>906</v>
      </c>
      <c r="Q1094" s="4">
        <v>169000</v>
      </c>
      <c r="R1094">
        <v>5</v>
      </c>
      <c r="S1094" s="4">
        <f>Table3[[#This Row],[Harga]]*Table3[[#This Row],[Quantity]]</f>
        <v>845000</v>
      </c>
      <c r="T1094">
        <v>0</v>
      </c>
      <c r="U1094" s="4">
        <f>Table3[[#This Row],[Discount]]*Table3[[#This Row],[Revenue]]</f>
        <v>0</v>
      </c>
      <c r="V1094" s="4">
        <f>Table3[[#This Row],[Revenue]]-Table3[[#This Row],[Total Discount]]</f>
        <v>845000</v>
      </c>
      <c r="W1094" s="6"/>
      <c r="X1094" s="5"/>
    </row>
    <row r="1095" spans="1:24" x14ac:dyDescent="0.35">
      <c r="A1095">
        <v>1094</v>
      </c>
      <c r="B1095" t="s">
        <v>8237</v>
      </c>
      <c r="C1095" s="8">
        <v>42925</v>
      </c>
      <c r="D1095" s="6">
        <v>2017</v>
      </c>
      <c r="E1095" s="8" t="s">
        <v>3507</v>
      </c>
      <c r="F1095" s="7">
        <v>9</v>
      </c>
      <c r="G1095" t="s">
        <v>3452</v>
      </c>
      <c r="H1095" t="s">
        <v>3451</v>
      </c>
      <c r="I1095" t="s">
        <v>4175</v>
      </c>
      <c r="J1095" t="s">
        <v>3449</v>
      </c>
      <c r="K1095" t="s">
        <v>3704</v>
      </c>
      <c r="L1095">
        <v>60610</v>
      </c>
      <c r="M1095" t="s">
        <v>1648</v>
      </c>
      <c r="N1095" t="s">
        <v>13</v>
      </c>
      <c r="O1095" t="s">
        <v>32</v>
      </c>
      <c r="P1095" t="s">
        <v>1649</v>
      </c>
      <c r="Q1095" s="4">
        <v>229000</v>
      </c>
      <c r="R1095">
        <v>5</v>
      </c>
      <c r="S1095" s="4">
        <f>Table3[[#This Row],[Harga]]*Table3[[#This Row],[Quantity]]</f>
        <v>1145000</v>
      </c>
      <c r="T1095">
        <v>0.2</v>
      </c>
      <c r="U1095" s="4">
        <f>Table3[[#This Row],[Discount]]*Table3[[#This Row],[Revenue]]</f>
        <v>229000</v>
      </c>
      <c r="V1095" s="4">
        <f>Table3[[#This Row],[Revenue]]-Table3[[#This Row],[Total Discount]]</f>
        <v>916000</v>
      </c>
      <c r="W1095" s="6"/>
      <c r="X1095" s="5"/>
    </row>
    <row r="1096" spans="1:24" x14ac:dyDescent="0.35">
      <c r="A1096">
        <v>1095</v>
      </c>
      <c r="B1096" t="s">
        <v>8236</v>
      </c>
      <c r="C1096" s="8">
        <v>42352</v>
      </c>
      <c r="D1096" s="6">
        <v>2015</v>
      </c>
      <c r="E1096" s="8" t="s">
        <v>3490</v>
      </c>
      <c r="F1096" s="7">
        <v>14</v>
      </c>
      <c r="G1096" t="s">
        <v>3452</v>
      </c>
      <c r="H1096" t="s">
        <v>3451</v>
      </c>
      <c r="I1096" t="s">
        <v>8235</v>
      </c>
      <c r="J1096" t="s">
        <v>3449</v>
      </c>
      <c r="K1096" t="s">
        <v>3704</v>
      </c>
      <c r="L1096">
        <v>97206</v>
      </c>
      <c r="M1096" t="s">
        <v>1650</v>
      </c>
      <c r="N1096" t="s">
        <v>51</v>
      </c>
      <c r="O1096" t="s">
        <v>52</v>
      </c>
      <c r="P1096" t="s">
        <v>1651</v>
      </c>
      <c r="Q1096" s="4">
        <v>320000</v>
      </c>
      <c r="R1096">
        <v>4</v>
      </c>
      <c r="S1096" s="4">
        <f>Table3[[#This Row],[Harga]]*Table3[[#This Row],[Quantity]]</f>
        <v>1280000</v>
      </c>
      <c r="T1096">
        <v>0.2</v>
      </c>
      <c r="U1096" s="4">
        <f>Table3[[#This Row],[Discount]]*Table3[[#This Row],[Revenue]]</f>
        <v>256000</v>
      </c>
      <c r="V1096" s="4">
        <f>Table3[[#This Row],[Revenue]]-Table3[[#This Row],[Total Discount]]</f>
        <v>1024000</v>
      </c>
      <c r="W1096" s="6"/>
      <c r="X1096" s="5"/>
    </row>
    <row r="1097" spans="1:24" x14ac:dyDescent="0.35">
      <c r="A1097">
        <v>1096</v>
      </c>
      <c r="B1097" t="s">
        <v>8234</v>
      </c>
      <c r="C1097" s="8">
        <v>43074</v>
      </c>
      <c r="D1097" s="6">
        <v>2017</v>
      </c>
      <c r="E1097" s="8" t="s">
        <v>3490</v>
      </c>
      <c r="F1097" s="7">
        <v>5</v>
      </c>
      <c r="G1097" t="s">
        <v>3452</v>
      </c>
      <c r="H1097" t="s">
        <v>3451</v>
      </c>
      <c r="I1097" t="s">
        <v>3733</v>
      </c>
      <c r="J1097" t="s">
        <v>3466</v>
      </c>
      <c r="K1097" t="s">
        <v>3909</v>
      </c>
      <c r="L1097" t="s">
        <v>3732</v>
      </c>
      <c r="M1097" t="s">
        <v>1320</v>
      </c>
      <c r="N1097" t="s">
        <v>51</v>
      </c>
      <c r="O1097" t="s">
        <v>64</v>
      </c>
      <c r="P1097" t="s">
        <v>1321</v>
      </c>
      <c r="Q1097" s="4">
        <v>59000</v>
      </c>
      <c r="R1097">
        <v>7</v>
      </c>
      <c r="S1097" s="4">
        <f>Table3[[#This Row],[Harga]]*Table3[[#This Row],[Quantity]]</f>
        <v>413000</v>
      </c>
      <c r="T1097">
        <v>0</v>
      </c>
      <c r="U1097" s="4">
        <f>Table3[[#This Row],[Discount]]*Table3[[#This Row],[Revenue]]</f>
        <v>0</v>
      </c>
      <c r="V1097" s="4">
        <f>Table3[[#This Row],[Revenue]]-Table3[[#This Row],[Total Discount]]</f>
        <v>413000</v>
      </c>
      <c r="W1097" s="6"/>
      <c r="X1097" s="5"/>
    </row>
    <row r="1098" spans="1:24" x14ac:dyDescent="0.35">
      <c r="A1098">
        <v>1097</v>
      </c>
      <c r="B1098" t="s">
        <v>8233</v>
      </c>
      <c r="C1098" s="8">
        <v>42262</v>
      </c>
      <c r="D1098" s="6">
        <v>2015</v>
      </c>
      <c r="E1098" s="8" t="s">
        <v>3472</v>
      </c>
      <c r="F1098" s="7">
        <v>15</v>
      </c>
      <c r="G1098" t="s">
        <v>3452</v>
      </c>
      <c r="H1098" t="s">
        <v>3554</v>
      </c>
      <c r="I1098" t="s">
        <v>4514</v>
      </c>
      <c r="J1098" t="s">
        <v>3449</v>
      </c>
      <c r="K1098" t="s">
        <v>3628</v>
      </c>
      <c r="L1098">
        <v>46203</v>
      </c>
      <c r="M1098" t="s">
        <v>1652</v>
      </c>
      <c r="N1098" t="s">
        <v>13</v>
      </c>
      <c r="O1098" t="s">
        <v>32</v>
      </c>
      <c r="P1098" t="s">
        <v>1653</v>
      </c>
      <c r="Q1098" s="4">
        <v>191000</v>
      </c>
      <c r="R1098">
        <v>2</v>
      </c>
      <c r="S1098" s="4">
        <f>Table3[[#This Row],[Harga]]*Table3[[#This Row],[Quantity]]</f>
        <v>382000</v>
      </c>
      <c r="T1098">
        <v>0</v>
      </c>
      <c r="U1098" s="4">
        <f>Table3[[#This Row],[Discount]]*Table3[[#This Row],[Revenue]]</f>
        <v>0</v>
      </c>
      <c r="V1098" s="4">
        <f>Table3[[#This Row],[Revenue]]-Table3[[#This Row],[Total Discount]]</f>
        <v>382000</v>
      </c>
      <c r="W1098" s="6"/>
      <c r="X1098" s="5"/>
    </row>
    <row r="1099" spans="1:24" x14ac:dyDescent="0.35">
      <c r="A1099">
        <v>1098</v>
      </c>
      <c r="B1099" t="s">
        <v>8232</v>
      </c>
      <c r="C1099" s="8">
        <v>42566</v>
      </c>
      <c r="D1099" s="6">
        <v>2016</v>
      </c>
      <c r="E1099" s="8" t="s">
        <v>3507</v>
      </c>
      <c r="F1099" s="7">
        <v>15</v>
      </c>
      <c r="G1099" t="s">
        <v>3452</v>
      </c>
      <c r="H1099" t="s">
        <v>3451</v>
      </c>
      <c r="I1099" t="s">
        <v>4296</v>
      </c>
      <c r="J1099" t="s">
        <v>3488</v>
      </c>
      <c r="K1099" t="s">
        <v>3487</v>
      </c>
      <c r="L1099">
        <v>84604</v>
      </c>
      <c r="M1099" t="s">
        <v>1654</v>
      </c>
      <c r="N1099" t="s">
        <v>13</v>
      </c>
      <c r="O1099" t="s">
        <v>366</v>
      </c>
      <c r="P1099" t="s">
        <v>1655</v>
      </c>
      <c r="Q1099" s="4">
        <v>45000</v>
      </c>
      <c r="R1099">
        <v>5</v>
      </c>
      <c r="S1099" s="4">
        <f>Table3[[#This Row],[Harga]]*Table3[[#This Row],[Quantity]]</f>
        <v>225000</v>
      </c>
      <c r="T1099">
        <v>0</v>
      </c>
      <c r="U1099" s="4">
        <f>Table3[[#This Row],[Discount]]*Table3[[#This Row],[Revenue]]</f>
        <v>0</v>
      </c>
      <c r="V1099" s="4">
        <f>Table3[[#This Row],[Revenue]]-Table3[[#This Row],[Total Discount]]</f>
        <v>225000</v>
      </c>
      <c r="W1099" s="6"/>
      <c r="X1099" s="5"/>
    </row>
    <row r="1100" spans="1:24" x14ac:dyDescent="0.35">
      <c r="A1100">
        <v>1099</v>
      </c>
      <c r="B1100" t="s">
        <v>8231</v>
      </c>
      <c r="C1100" s="8">
        <v>42845</v>
      </c>
      <c r="D1100" s="6">
        <v>2017</v>
      </c>
      <c r="E1100" s="8" t="s">
        <v>3529</v>
      </c>
      <c r="F1100" s="7">
        <v>20</v>
      </c>
      <c r="G1100" t="s">
        <v>3452</v>
      </c>
      <c r="H1100" t="s">
        <v>3451</v>
      </c>
      <c r="I1100" t="s">
        <v>4104</v>
      </c>
      <c r="J1100" t="s">
        <v>3488</v>
      </c>
      <c r="K1100" t="s">
        <v>3714</v>
      </c>
      <c r="L1100">
        <v>60610</v>
      </c>
      <c r="M1100" t="s">
        <v>1656</v>
      </c>
      <c r="N1100" t="s">
        <v>9</v>
      </c>
      <c r="O1100" t="s">
        <v>20</v>
      </c>
      <c r="P1100" t="s">
        <v>1657</v>
      </c>
      <c r="Q1100" s="4">
        <v>45000</v>
      </c>
      <c r="R1100">
        <v>2</v>
      </c>
      <c r="S1100" s="4">
        <f>Table3[[#This Row],[Harga]]*Table3[[#This Row],[Quantity]]</f>
        <v>90000</v>
      </c>
      <c r="T1100">
        <v>0.6</v>
      </c>
      <c r="U1100" s="4">
        <f>Table3[[#This Row],[Discount]]*Table3[[#This Row],[Revenue]]</f>
        <v>54000</v>
      </c>
      <c r="V1100" s="4">
        <f>Table3[[#This Row],[Revenue]]-Table3[[#This Row],[Total Discount]]</f>
        <v>36000</v>
      </c>
      <c r="W1100" s="6"/>
      <c r="X1100" s="5"/>
    </row>
    <row r="1101" spans="1:24" x14ac:dyDescent="0.35">
      <c r="A1101">
        <v>1100</v>
      </c>
      <c r="B1101" t="s">
        <v>8230</v>
      </c>
      <c r="C1101" s="8">
        <v>42689</v>
      </c>
      <c r="D1101" s="6">
        <v>2016</v>
      </c>
      <c r="E1101" s="8" t="s">
        <v>3468</v>
      </c>
      <c r="F1101" s="7">
        <v>15</v>
      </c>
      <c r="G1101" t="s">
        <v>3452</v>
      </c>
      <c r="H1101" t="s">
        <v>3462</v>
      </c>
      <c r="I1101" t="s">
        <v>5027</v>
      </c>
      <c r="J1101" t="s">
        <v>3449</v>
      </c>
      <c r="K1101" t="s">
        <v>3487</v>
      </c>
      <c r="L1101">
        <v>90049</v>
      </c>
      <c r="M1101" t="s">
        <v>1658</v>
      </c>
      <c r="N1101" t="s">
        <v>13</v>
      </c>
      <c r="O1101" t="s">
        <v>26</v>
      </c>
      <c r="P1101" t="s">
        <v>1659</v>
      </c>
      <c r="Q1101" s="4">
        <v>1017000</v>
      </c>
      <c r="R1101">
        <v>1</v>
      </c>
      <c r="S1101" s="4">
        <f>Table3[[#This Row],[Harga]]*Table3[[#This Row],[Quantity]]</f>
        <v>1017000</v>
      </c>
      <c r="T1101">
        <v>0.2</v>
      </c>
      <c r="U1101" s="4">
        <f>Table3[[#This Row],[Discount]]*Table3[[#This Row],[Revenue]]</f>
        <v>203400</v>
      </c>
      <c r="V1101" s="4">
        <f>Table3[[#This Row],[Revenue]]-Table3[[#This Row],[Total Discount]]</f>
        <v>813600</v>
      </c>
      <c r="W1101" s="6"/>
      <c r="X1101" s="5"/>
    </row>
    <row r="1102" spans="1:24" x14ac:dyDescent="0.35">
      <c r="A1102">
        <v>1101</v>
      </c>
      <c r="B1102" t="s">
        <v>8229</v>
      </c>
      <c r="C1102" s="8">
        <v>42700</v>
      </c>
      <c r="D1102" s="6">
        <v>2016</v>
      </c>
      <c r="E1102" s="8" t="s">
        <v>3468</v>
      </c>
      <c r="F1102" s="7">
        <v>26</v>
      </c>
      <c r="G1102" t="s">
        <v>3452</v>
      </c>
      <c r="H1102" t="s">
        <v>3451</v>
      </c>
      <c r="I1102" t="s">
        <v>4514</v>
      </c>
      <c r="J1102" t="s">
        <v>3449</v>
      </c>
      <c r="K1102" t="s">
        <v>3455</v>
      </c>
      <c r="L1102">
        <v>19134</v>
      </c>
      <c r="M1102" t="s">
        <v>1024</v>
      </c>
      <c r="N1102" t="s">
        <v>51</v>
      </c>
      <c r="O1102" t="s">
        <v>52</v>
      </c>
      <c r="P1102" t="s">
        <v>1025</v>
      </c>
      <c r="Q1102" s="4">
        <v>1100000</v>
      </c>
      <c r="R1102">
        <v>3</v>
      </c>
      <c r="S1102" s="4">
        <f>Table3[[#This Row],[Harga]]*Table3[[#This Row],[Quantity]]</f>
        <v>3300000</v>
      </c>
      <c r="T1102">
        <v>0.4</v>
      </c>
      <c r="U1102" s="4">
        <f>Table3[[#This Row],[Discount]]*Table3[[#This Row],[Revenue]]</f>
        <v>1320000</v>
      </c>
      <c r="V1102" s="4">
        <f>Table3[[#This Row],[Revenue]]-Table3[[#This Row],[Total Discount]]</f>
        <v>1980000</v>
      </c>
      <c r="W1102" s="6"/>
      <c r="X1102" s="5"/>
    </row>
    <row r="1103" spans="1:24" x14ac:dyDescent="0.35">
      <c r="A1103">
        <v>1102</v>
      </c>
      <c r="B1103" t="s">
        <v>8228</v>
      </c>
      <c r="C1103" s="8">
        <v>43060</v>
      </c>
      <c r="D1103" s="6">
        <v>2017</v>
      </c>
      <c r="E1103" s="8" t="s">
        <v>3468</v>
      </c>
      <c r="F1103" s="7">
        <v>21</v>
      </c>
      <c r="G1103" t="s">
        <v>3452</v>
      </c>
      <c r="H1103" t="s">
        <v>3532</v>
      </c>
      <c r="I1103" t="s">
        <v>3890</v>
      </c>
      <c r="J1103" t="s">
        <v>3488</v>
      </c>
      <c r="K1103" t="s">
        <v>3670</v>
      </c>
      <c r="L1103">
        <v>91104</v>
      </c>
      <c r="M1103" t="s">
        <v>107</v>
      </c>
      <c r="N1103" t="s">
        <v>13</v>
      </c>
      <c r="O1103" t="s">
        <v>32</v>
      </c>
      <c r="P1103" t="s">
        <v>108</v>
      </c>
      <c r="Q1103" s="4">
        <v>159000</v>
      </c>
      <c r="R1103">
        <v>2</v>
      </c>
      <c r="S1103" s="4">
        <f>Table3[[#This Row],[Harga]]*Table3[[#This Row],[Quantity]]</f>
        <v>318000</v>
      </c>
      <c r="T1103">
        <v>0</v>
      </c>
      <c r="U1103" s="4">
        <f>Table3[[#This Row],[Discount]]*Table3[[#This Row],[Revenue]]</f>
        <v>0</v>
      </c>
      <c r="V1103" s="4">
        <f>Table3[[#This Row],[Revenue]]-Table3[[#This Row],[Total Discount]]</f>
        <v>318000</v>
      </c>
      <c r="W1103" s="6"/>
      <c r="X1103" s="5"/>
    </row>
    <row r="1104" spans="1:24" x14ac:dyDescent="0.35">
      <c r="A1104">
        <v>1103</v>
      </c>
      <c r="B1104" t="s">
        <v>8227</v>
      </c>
      <c r="C1104" s="8">
        <v>42050</v>
      </c>
      <c r="D1104" s="6">
        <v>2015</v>
      </c>
      <c r="E1104" s="8" t="s">
        <v>3458</v>
      </c>
      <c r="F1104" s="7">
        <v>15</v>
      </c>
      <c r="G1104" t="s">
        <v>3452</v>
      </c>
      <c r="H1104" t="s">
        <v>3451</v>
      </c>
      <c r="I1104" t="s">
        <v>4685</v>
      </c>
      <c r="J1104" t="s">
        <v>3449</v>
      </c>
      <c r="K1104" t="s">
        <v>3460</v>
      </c>
      <c r="L1104">
        <v>90004</v>
      </c>
      <c r="M1104" t="s">
        <v>1660</v>
      </c>
      <c r="N1104" t="s">
        <v>13</v>
      </c>
      <c r="O1104" t="s">
        <v>23</v>
      </c>
      <c r="P1104" t="s">
        <v>1661</v>
      </c>
      <c r="Q1104" s="4">
        <v>14000</v>
      </c>
      <c r="R1104">
        <v>2</v>
      </c>
      <c r="S1104" s="4">
        <f>Table3[[#This Row],[Harga]]*Table3[[#This Row],[Quantity]]</f>
        <v>28000</v>
      </c>
      <c r="T1104">
        <v>0</v>
      </c>
      <c r="U1104" s="4">
        <f>Table3[[#This Row],[Discount]]*Table3[[#This Row],[Revenue]]</f>
        <v>0</v>
      </c>
      <c r="V1104" s="4">
        <f>Table3[[#This Row],[Revenue]]-Table3[[#This Row],[Total Discount]]</f>
        <v>28000</v>
      </c>
      <c r="W1104" s="6"/>
      <c r="X1104" s="5"/>
    </row>
    <row r="1105" spans="1:24" x14ac:dyDescent="0.35">
      <c r="A1105">
        <v>1104</v>
      </c>
      <c r="B1105" t="s">
        <v>8226</v>
      </c>
      <c r="C1105" s="8">
        <v>42475</v>
      </c>
      <c r="D1105" s="6">
        <v>2016</v>
      </c>
      <c r="E1105" s="8" t="s">
        <v>3529</v>
      </c>
      <c r="F1105" s="7">
        <v>15</v>
      </c>
      <c r="G1105" t="s">
        <v>3457</v>
      </c>
      <c r="H1105" t="s">
        <v>3451</v>
      </c>
      <c r="I1105" t="s">
        <v>5187</v>
      </c>
      <c r="J1105" t="s">
        <v>3488</v>
      </c>
      <c r="K1105" t="s">
        <v>3641</v>
      </c>
      <c r="L1105">
        <v>92105</v>
      </c>
      <c r="M1105" t="s">
        <v>1662</v>
      </c>
      <c r="N1105" t="s">
        <v>13</v>
      </c>
      <c r="O1105" t="s">
        <v>23</v>
      </c>
      <c r="P1105" t="s">
        <v>1663</v>
      </c>
      <c r="Q1105" s="4">
        <v>144000</v>
      </c>
      <c r="R1105">
        <v>3</v>
      </c>
      <c r="S1105" s="4">
        <f>Table3[[#This Row],[Harga]]*Table3[[#This Row],[Quantity]]</f>
        <v>432000</v>
      </c>
      <c r="T1105">
        <v>0</v>
      </c>
      <c r="U1105" s="4">
        <f>Table3[[#This Row],[Discount]]*Table3[[#This Row],[Revenue]]</f>
        <v>0</v>
      </c>
      <c r="V1105" s="4">
        <f>Table3[[#This Row],[Revenue]]-Table3[[#This Row],[Total Discount]]</f>
        <v>432000</v>
      </c>
      <c r="W1105" s="6"/>
      <c r="X1105" s="5"/>
    </row>
    <row r="1106" spans="1:24" x14ac:dyDescent="0.35">
      <c r="A1106">
        <v>1105</v>
      </c>
      <c r="B1106" t="s">
        <v>8225</v>
      </c>
      <c r="C1106" s="8">
        <v>42275</v>
      </c>
      <c r="D1106" s="6">
        <v>2015</v>
      </c>
      <c r="E1106" s="8" t="s">
        <v>3472</v>
      </c>
      <c r="F1106" s="7">
        <v>28</v>
      </c>
      <c r="G1106" t="s">
        <v>3452</v>
      </c>
      <c r="H1106" t="s">
        <v>3451</v>
      </c>
      <c r="I1106" t="s">
        <v>3870</v>
      </c>
      <c r="J1106" t="s">
        <v>3466</v>
      </c>
      <c r="K1106" t="s">
        <v>3523</v>
      </c>
      <c r="L1106">
        <v>94110</v>
      </c>
      <c r="M1106" t="s">
        <v>343</v>
      </c>
      <c r="N1106" t="s">
        <v>13</v>
      </c>
      <c r="O1106" t="s">
        <v>29</v>
      </c>
      <c r="P1106" t="s">
        <v>344</v>
      </c>
      <c r="Q1106" s="4">
        <v>9000</v>
      </c>
      <c r="R1106">
        <v>3</v>
      </c>
      <c r="S1106" s="4">
        <f>Table3[[#This Row],[Harga]]*Table3[[#This Row],[Quantity]]</f>
        <v>27000</v>
      </c>
      <c r="T1106">
        <v>0</v>
      </c>
      <c r="U1106" s="4">
        <f>Table3[[#This Row],[Discount]]*Table3[[#This Row],[Revenue]]</f>
        <v>0</v>
      </c>
      <c r="V1106" s="4">
        <f>Table3[[#This Row],[Revenue]]-Table3[[#This Row],[Total Discount]]</f>
        <v>27000</v>
      </c>
      <c r="W1106" s="6"/>
      <c r="X1106" s="5"/>
    </row>
    <row r="1107" spans="1:24" x14ac:dyDescent="0.35">
      <c r="A1107">
        <v>1106</v>
      </c>
      <c r="B1107" t="s">
        <v>8224</v>
      </c>
      <c r="C1107" s="8">
        <v>42630</v>
      </c>
      <c r="D1107" s="6">
        <v>2016</v>
      </c>
      <c r="E1107" s="8" t="s">
        <v>3472</v>
      </c>
      <c r="F1107" s="7">
        <v>17</v>
      </c>
      <c r="G1107" t="s">
        <v>3452</v>
      </c>
      <c r="H1107" t="s">
        <v>3451</v>
      </c>
      <c r="I1107" t="s">
        <v>4752</v>
      </c>
      <c r="J1107" t="s">
        <v>3466</v>
      </c>
      <c r="K1107" t="s">
        <v>3628</v>
      </c>
      <c r="L1107">
        <v>4401</v>
      </c>
      <c r="M1107" t="s">
        <v>1664</v>
      </c>
      <c r="N1107" t="s">
        <v>51</v>
      </c>
      <c r="O1107" t="s">
        <v>52</v>
      </c>
      <c r="P1107" t="s">
        <v>1665</v>
      </c>
      <c r="Q1107" s="4">
        <v>438000</v>
      </c>
      <c r="R1107">
        <v>3</v>
      </c>
      <c r="S1107" s="4">
        <f>Table3[[#This Row],[Harga]]*Table3[[#This Row],[Quantity]]</f>
        <v>1314000</v>
      </c>
      <c r="T1107">
        <v>0</v>
      </c>
      <c r="U1107" s="4">
        <f>Table3[[#This Row],[Discount]]*Table3[[#This Row],[Revenue]]</f>
        <v>0</v>
      </c>
      <c r="V1107" s="4">
        <f>Table3[[#This Row],[Revenue]]-Table3[[#This Row],[Total Discount]]</f>
        <v>1314000</v>
      </c>
      <c r="W1107" s="6"/>
      <c r="X1107" s="5"/>
    </row>
    <row r="1108" spans="1:24" x14ac:dyDescent="0.35">
      <c r="A1108">
        <v>1107</v>
      </c>
      <c r="B1108" t="s">
        <v>8223</v>
      </c>
      <c r="C1108" s="8">
        <v>42902</v>
      </c>
      <c r="D1108" s="6">
        <v>2017</v>
      </c>
      <c r="E1108" s="8" t="s">
        <v>3497</v>
      </c>
      <c r="F1108" s="7">
        <v>16</v>
      </c>
      <c r="G1108" t="s">
        <v>3457</v>
      </c>
      <c r="H1108" t="s">
        <v>3462</v>
      </c>
      <c r="I1108" t="s">
        <v>3947</v>
      </c>
      <c r="J1108" t="s">
        <v>3449</v>
      </c>
      <c r="K1108" t="s">
        <v>3556</v>
      </c>
      <c r="L1108">
        <v>94122</v>
      </c>
      <c r="M1108" t="s">
        <v>392</v>
      </c>
      <c r="N1108" t="s">
        <v>9</v>
      </c>
      <c r="O1108" t="s">
        <v>42</v>
      </c>
      <c r="P1108" t="s">
        <v>393</v>
      </c>
      <c r="Q1108" s="4">
        <v>867000</v>
      </c>
      <c r="R1108">
        <v>7</v>
      </c>
      <c r="S1108" s="4">
        <f>Table3[[#This Row],[Harga]]*Table3[[#This Row],[Quantity]]</f>
        <v>6069000</v>
      </c>
      <c r="T1108">
        <v>0.2</v>
      </c>
      <c r="U1108" s="4">
        <f>Table3[[#This Row],[Discount]]*Table3[[#This Row],[Revenue]]</f>
        <v>1213800</v>
      </c>
      <c r="V1108" s="4">
        <f>Table3[[#This Row],[Revenue]]-Table3[[#This Row],[Total Discount]]</f>
        <v>4855200</v>
      </c>
      <c r="W1108" s="6"/>
      <c r="X1108" s="5"/>
    </row>
    <row r="1109" spans="1:24" x14ac:dyDescent="0.35">
      <c r="A1109">
        <v>1108</v>
      </c>
      <c r="B1109" t="s">
        <v>8222</v>
      </c>
      <c r="C1109" s="8">
        <v>42316</v>
      </c>
      <c r="D1109" s="6">
        <v>2015</v>
      </c>
      <c r="E1109" s="8" t="s">
        <v>3468</v>
      </c>
      <c r="F1109" s="7">
        <v>8</v>
      </c>
      <c r="G1109" t="s">
        <v>3457</v>
      </c>
      <c r="H1109" t="s">
        <v>3462</v>
      </c>
      <c r="I1109" t="s">
        <v>5508</v>
      </c>
      <c r="J1109" t="s">
        <v>3488</v>
      </c>
      <c r="K1109" t="s">
        <v>3714</v>
      </c>
      <c r="L1109">
        <v>92024</v>
      </c>
      <c r="M1109" t="s">
        <v>724</v>
      </c>
      <c r="N1109" t="s">
        <v>13</v>
      </c>
      <c r="O1109" t="s">
        <v>73</v>
      </c>
      <c r="P1109" t="s">
        <v>725</v>
      </c>
      <c r="Q1109" s="4">
        <v>35000</v>
      </c>
      <c r="R1109">
        <v>1</v>
      </c>
      <c r="S1109" s="4">
        <f>Table3[[#This Row],[Harga]]*Table3[[#This Row],[Quantity]]</f>
        <v>35000</v>
      </c>
      <c r="T1109">
        <v>0</v>
      </c>
      <c r="U1109" s="4">
        <f>Table3[[#This Row],[Discount]]*Table3[[#This Row],[Revenue]]</f>
        <v>0</v>
      </c>
      <c r="V1109" s="4">
        <f>Table3[[#This Row],[Revenue]]-Table3[[#This Row],[Total Discount]]</f>
        <v>35000</v>
      </c>
      <c r="W1109" s="6"/>
      <c r="X1109" s="5"/>
    </row>
    <row r="1110" spans="1:24" x14ac:dyDescent="0.35">
      <c r="A1110">
        <v>1109</v>
      </c>
      <c r="B1110" t="s">
        <v>8221</v>
      </c>
      <c r="C1110" s="8">
        <v>42356</v>
      </c>
      <c r="D1110" s="6">
        <v>2015</v>
      </c>
      <c r="E1110" s="8" t="s">
        <v>3490</v>
      </c>
      <c r="F1110" s="7">
        <v>18</v>
      </c>
      <c r="G1110" t="s">
        <v>3485</v>
      </c>
      <c r="H1110" t="s">
        <v>3451</v>
      </c>
      <c r="I1110" t="s">
        <v>3834</v>
      </c>
      <c r="J1110" t="s">
        <v>3449</v>
      </c>
      <c r="K1110" t="s">
        <v>3695</v>
      </c>
      <c r="L1110">
        <v>10035</v>
      </c>
      <c r="M1110" t="s">
        <v>614</v>
      </c>
      <c r="N1110" t="s">
        <v>51</v>
      </c>
      <c r="O1110" t="s">
        <v>64</v>
      </c>
      <c r="P1110" t="s">
        <v>615</v>
      </c>
      <c r="Q1110" s="4">
        <v>167000</v>
      </c>
      <c r="R1110">
        <v>1</v>
      </c>
      <c r="S1110" s="4">
        <f>Table3[[#This Row],[Harga]]*Table3[[#This Row],[Quantity]]</f>
        <v>167000</v>
      </c>
      <c r="T1110">
        <v>0</v>
      </c>
      <c r="U1110" s="4">
        <f>Table3[[#This Row],[Discount]]*Table3[[#This Row],[Revenue]]</f>
        <v>0</v>
      </c>
      <c r="V1110" s="4">
        <f>Table3[[#This Row],[Revenue]]-Table3[[#This Row],[Total Discount]]</f>
        <v>167000</v>
      </c>
      <c r="W1110" s="6"/>
      <c r="X1110" s="5"/>
    </row>
    <row r="1111" spans="1:24" x14ac:dyDescent="0.35">
      <c r="A1111">
        <v>1110</v>
      </c>
      <c r="B1111" t="s">
        <v>8220</v>
      </c>
      <c r="C1111" s="8">
        <v>42772</v>
      </c>
      <c r="D1111" s="6">
        <v>2017</v>
      </c>
      <c r="E1111" s="8" t="s">
        <v>3458</v>
      </c>
      <c r="F1111" s="7">
        <v>6</v>
      </c>
      <c r="G1111" t="s">
        <v>3452</v>
      </c>
      <c r="H1111" t="s">
        <v>3451</v>
      </c>
      <c r="I1111" t="s">
        <v>4400</v>
      </c>
      <c r="J1111" t="s">
        <v>3449</v>
      </c>
      <c r="K1111" t="s">
        <v>3628</v>
      </c>
      <c r="L1111">
        <v>22204</v>
      </c>
      <c r="M1111" t="s">
        <v>610</v>
      </c>
      <c r="N1111" t="s">
        <v>9</v>
      </c>
      <c r="O1111" t="s">
        <v>10</v>
      </c>
      <c r="P1111" t="s">
        <v>611</v>
      </c>
      <c r="Q1111" s="4">
        <v>192000</v>
      </c>
      <c r="R1111">
        <v>3</v>
      </c>
      <c r="S1111" s="4">
        <f>Table3[[#This Row],[Harga]]*Table3[[#This Row],[Quantity]]</f>
        <v>576000</v>
      </c>
      <c r="T1111">
        <v>0</v>
      </c>
      <c r="U1111" s="4">
        <f>Table3[[#This Row],[Discount]]*Table3[[#This Row],[Revenue]]</f>
        <v>0</v>
      </c>
      <c r="V1111" s="4">
        <f>Table3[[#This Row],[Revenue]]-Table3[[#This Row],[Total Discount]]</f>
        <v>576000</v>
      </c>
      <c r="W1111" s="6"/>
      <c r="X1111" s="5"/>
    </row>
    <row r="1112" spans="1:24" x14ac:dyDescent="0.35">
      <c r="A1112">
        <v>1111</v>
      </c>
      <c r="B1112" t="s">
        <v>8219</v>
      </c>
      <c r="C1112" s="8">
        <v>42688</v>
      </c>
      <c r="D1112" s="6">
        <v>2016</v>
      </c>
      <c r="E1112" s="8" t="s">
        <v>3468</v>
      </c>
      <c r="F1112" s="7">
        <v>14</v>
      </c>
      <c r="G1112" t="s">
        <v>3496</v>
      </c>
      <c r="H1112" t="s">
        <v>3501</v>
      </c>
      <c r="I1112" t="s">
        <v>3943</v>
      </c>
      <c r="J1112" t="s">
        <v>3449</v>
      </c>
      <c r="K1112" t="s">
        <v>3477</v>
      </c>
      <c r="L1112">
        <v>30318</v>
      </c>
      <c r="M1112" t="s">
        <v>1666</v>
      </c>
      <c r="N1112" t="s">
        <v>51</v>
      </c>
      <c r="O1112" t="s">
        <v>64</v>
      </c>
      <c r="P1112" t="s">
        <v>1667</v>
      </c>
      <c r="Q1112" s="4">
        <v>500000</v>
      </c>
      <c r="R1112">
        <v>2</v>
      </c>
      <c r="S1112" s="4">
        <f>Table3[[#This Row],[Harga]]*Table3[[#This Row],[Quantity]]</f>
        <v>1000000</v>
      </c>
      <c r="T1112">
        <v>0</v>
      </c>
      <c r="U1112" s="4">
        <f>Table3[[#This Row],[Discount]]*Table3[[#This Row],[Revenue]]</f>
        <v>0</v>
      </c>
      <c r="V1112" s="4">
        <f>Table3[[#This Row],[Revenue]]-Table3[[#This Row],[Total Discount]]</f>
        <v>1000000</v>
      </c>
      <c r="W1112" s="6"/>
      <c r="X1112" s="5"/>
    </row>
    <row r="1113" spans="1:24" x14ac:dyDescent="0.35">
      <c r="A1113">
        <v>1112</v>
      </c>
      <c r="B1113" t="s">
        <v>8218</v>
      </c>
      <c r="C1113" s="8">
        <v>43020</v>
      </c>
      <c r="D1113" s="6">
        <v>2017</v>
      </c>
      <c r="E1113" s="8" t="s">
        <v>3517</v>
      </c>
      <c r="F1113" s="7">
        <v>12</v>
      </c>
      <c r="G1113" t="s">
        <v>3538</v>
      </c>
      <c r="H1113" t="s">
        <v>3451</v>
      </c>
      <c r="I1113" t="s">
        <v>4263</v>
      </c>
      <c r="J1113" t="s">
        <v>3488</v>
      </c>
      <c r="K1113" t="s">
        <v>3483</v>
      </c>
      <c r="L1113">
        <v>28110</v>
      </c>
      <c r="M1113" t="s">
        <v>1668</v>
      </c>
      <c r="N1113" t="s">
        <v>13</v>
      </c>
      <c r="O1113" t="s">
        <v>23</v>
      </c>
      <c r="P1113" t="s">
        <v>1669</v>
      </c>
      <c r="Q1113" s="4">
        <v>8000</v>
      </c>
      <c r="R1113">
        <v>2</v>
      </c>
      <c r="S1113" s="4">
        <f>Table3[[#This Row],[Harga]]*Table3[[#This Row],[Quantity]]</f>
        <v>16000</v>
      </c>
      <c r="T1113">
        <v>0.2</v>
      </c>
      <c r="U1113" s="4">
        <f>Table3[[#This Row],[Discount]]*Table3[[#This Row],[Revenue]]</f>
        <v>3200</v>
      </c>
      <c r="V1113" s="4">
        <f>Table3[[#This Row],[Revenue]]-Table3[[#This Row],[Total Discount]]</f>
        <v>12800</v>
      </c>
      <c r="W1113" s="6"/>
      <c r="X1113" s="5"/>
    </row>
    <row r="1114" spans="1:24" x14ac:dyDescent="0.35">
      <c r="A1114">
        <v>1113</v>
      </c>
      <c r="B1114" t="s">
        <v>8217</v>
      </c>
      <c r="C1114" s="8">
        <v>42995</v>
      </c>
      <c r="D1114" s="6">
        <v>2017</v>
      </c>
      <c r="E1114" s="8" t="s">
        <v>3472</v>
      </c>
      <c r="F1114" s="7">
        <v>17</v>
      </c>
      <c r="G1114" t="s">
        <v>3457</v>
      </c>
      <c r="H1114" t="s">
        <v>3462</v>
      </c>
      <c r="I1114" t="s">
        <v>5587</v>
      </c>
      <c r="J1114" t="s">
        <v>3449</v>
      </c>
      <c r="K1114" t="s">
        <v>3695</v>
      </c>
      <c r="L1114">
        <v>98115</v>
      </c>
      <c r="M1114" t="s">
        <v>1670</v>
      </c>
      <c r="N1114" t="s">
        <v>13</v>
      </c>
      <c r="O1114" t="s">
        <v>23</v>
      </c>
      <c r="P1114" t="s">
        <v>1671</v>
      </c>
      <c r="Q1114" s="4">
        <v>13000</v>
      </c>
      <c r="R1114">
        <v>2</v>
      </c>
      <c r="S1114" s="4">
        <f>Table3[[#This Row],[Harga]]*Table3[[#This Row],[Quantity]]</f>
        <v>26000</v>
      </c>
      <c r="T1114">
        <v>0</v>
      </c>
      <c r="U1114" s="4">
        <f>Table3[[#This Row],[Discount]]*Table3[[#This Row],[Revenue]]</f>
        <v>0</v>
      </c>
      <c r="V1114" s="4">
        <f>Table3[[#This Row],[Revenue]]-Table3[[#This Row],[Total Discount]]</f>
        <v>26000</v>
      </c>
      <c r="W1114" s="6"/>
      <c r="X1114" s="5"/>
    </row>
    <row r="1115" spans="1:24" x14ac:dyDescent="0.35">
      <c r="A1115">
        <v>1114</v>
      </c>
      <c r="B1115" t="s">
        <v>8216</v>
      </c>
      <c r="C1115" s="8">
        <v>43089</v>
      </c>
      <c r="D1115" s="6">
        <v>2017</v>
      </c>
      <c r="E1115" s="8" t="s">
        <v>3490</v>
      </c>
      <c r="F1115" s="7">
        <v>20</v>
      </c>
      <c r="G1115" t="s">
        <v>3452</v>
      </c>
      <c r="H1115" t="s">
        <v>3451</v>
      </c>
      <c r="I1115" t="s">
        <v>5112</v>
      </c>
      <c r="J1115" t="s">
        <v>3466</v>
      </c>
      <c r="K1115" t="s">
        <v>3561</v>
      </c>
      <c r="L1115">
        <v>14609</v>
      </c>
      <c r="M1115" t="s">
        <v>1672</v>
      </c>
      <c r="N1115" t="s">
        <v>13</v>
      </c>
      <c r="O1115" t="s">
        <v>23</v>
      </c>
      <c r="P1115" t="s">
        <v>1673</v>
      </c>
      <c r="Q1115" s="4">
        <v>7000</v>
      </c>
      <c r="R1115">
        <v>1</v>
      </c>
      <c r="S1115" s="4">
        <f>Table3[[#This Row],[Harga]]*Table3[[#This Row],[Quantity]]</f>
        <v>7000</v>
      </c>
      <c r="T1115">
        <v>0</v>
      </c>
      <c r="U1115" s="4">
        <f>Table3[[#This Row],[Discount]]*Table3[[#This Row],[Revenue]]</f>
        <v>0</v>
      </c>
      <c r="V1115" s="4">
        <f>Table3[[#This Row],[Revenue]]-Table3[[#This Row],[Total Discount]]</f>
        <v>7000</v>
      </c>
      <c r="W1115" s="6"/>
      <c r="X1115" s="5"/>
    </row>
    <row r="1116" spans="1:24" x14ac:dyDescent="0.35">
      <c r="A1116">
        <v>1115</v>
      </c>
      <c r="B1116" t="s">
        <v>8215</v>
      </c>
      <c r="C1116" s="8">
        <v>43071</v>
      </c>
      <c r="D1116" s="6">
        <v>2017</v>
      </c>
      <c r="E1116" s="8" t="s">
        <v>3490</v>
      </c>
      <c r="F1116" s="7">
        <v>2</v>
      </c>
      <c r="G1116" t="s">
        <v>3538</v>
      </c>
      <c r="H1116" t="s">
        <v>3451</v>
      </c>
      <c r="I1116" t="s">
        <v>4177</v>
      </c>
      <c r="J1116" t="s">
        <v>3466</v>
      </c>
      <c r="K1116" t="s">
        <v>3580</v>
      </c>
      <c r="L1116">
        <v>33180</v>
      </c>
      <c r="M1116" t="s">
        <v>380</v>
      </c>
      <c r="N1116" t="s">
        <v>13</v>
      </c>
      <c r="O1116" t="s">
        <v>37</v>
      </c>
      <c r="P1116" t="s">
        <v>381</v>
      </c>
      <c r="Q1116" s="4">
        <v>96000</v>
      </c>
      <c r="R1116">
        <v>5</v>
      </c>
      <c r="S1116" s="4">
        <f>Table3[[#This Row],[Harga]]*Table3[[#This Row],[Quantity]]</f>
        <v>480000</v>
      </c>
      <c r="T1116">
        <v>0.2</v>
      </c>
      <c r="U1116" s="4">
        <f>Table3[[#This Row],[Discount]]*Table3[[#This Row],[Revenue]]</f>
        <v>96000</v>
      </c>
      <c r="V1116" s="4">
        <f>Table3[[#This Row],[Revenue]]-Table3[[#This Row],[Total Discount]]</f>
        <v>384000</v>
      </c>
      <c r="W1116" s="6"/>
      <c r="X1116" s="5"/>
    </row>
    <row r="1117" spans="1:24" x14ac:dyDescent="0.35">
      <c r="A1117">
        <v>1116</v>
      </c>
      <c r="B1117" t="s">
        <v>8214</v>
      </c>
      <c r="C1117" s="8">
        <v>42268</v>
      </c>
      <c r="D1117" s="6">
        <v>2015</v>
      </c>
      <c r="E1117" s="8" t="s">
        <v>3472</v>
      </c>
      <c r="F1117" s="7">
        <v>21</v>
      </c>
      <c r="G1117" t="s">
        <v>3452</v>
      </c>
      <c r="H1117" t="s">
        <v>3462</v>
      </c>
      <c r="I1117" t="s">
        <v>8009</v>
      </c>
      <c r="J1117" t="s">
        <v>3449</v>
      </c>
      <c r="K1117" t="s">
        <v>3682</v>
      </c>
      <c r="L1117">
        <v>98105</v>
      </c>
      <c r="M1117" t="s">
        <v>1674</v>
      </c>
      <c r="N1117" t="s">
        <v>13</v>
      </c>
      <c r="O1117" t="s">
        <v>32</v>
      </c>
      <c r="P1117" t="s">
        <v>1675</v>
      </c>
      <c r="Q1117" s="4">
        <v>200000</v>
      </c>
      <c r="R1117">
        <v>6</v>
      </c>
      <c r="S1117" s="4">
        <f>Table3[[#This Row],[Harga]]*Table3[[#This Row],[Quantity]]</f>
        <v>1200000</v>
      </c>
      <c r="T1117">
        <v>0</v>
      </c>
      <c r="U1117" s="4">
        <f>Table3[[#This Row],[Discount]]*Table3[[#This Row],[Revenue]]</f>
        <v>0</v>
      </c>
      <c r="V1117" s="4">
        <f>Table3[[#This Row],[Revenue]]-Table3[[#This Row],[Total Discount]]</f>
        <v>1200000</v>
      </c>
      <c r="W1117" s="6"/>
      <c r="X1117" s="5"/>
    </row>
    <row r="1118" spans="1:24" x14ac:dyDescent="0.35">
      <c r="A1118">
        <v>1117</v>
      </c>
      <c r="B1118" t="s">
        <v>8213</v>
      </c>
      <c r="C1118" s="8">
        <v>42069</v>
      </c>
      <c r="D1118" s="6">
        <v>2015</v>
      </c>
      <c r="E1118" s="8" t="s">
        <v>3511</v>
      </c>
      <c r="F1118" s="7">
        <v>6</v>
      </c>
      <c r="G1118" t="s">
        <v>3485</v>
      </c>
      <c r="H1118" t="s">
        <v>3462</v>
      </c>
      <c r="I1118" t="s">
        <v>3805</v>
      </c>
      <c r="J1118" t="s">
        <v>3449</v>
      </c>
      <c r="K1118" t="s">
        <v>3523</v>
      </c>
      <c r="L1118">
        <v>94122</v>
      </c>
      <c r="M1118" t="s">
        <v>1676</v>
      </c>
      <c r="N1118" t="s">
        <v>9</v>
      </c>
      <c r="O1118" t="s">
        <v>20</v>
      </c>
      <c r="P1118" t="s">
        <v>1677</v>
      </c>
      <c r="Q1118" s="4">
        <v>436000</v>
      </c>
      <c r="R1118">
        <v>7</v>
      </c>
      <c r="S1118" s="4">
        <f>Table3[[#This Row],[Harga]]*Table3[[#This Row],[Quantity]]</f>
        <v>3052000</v>
      </c>
      <c r="T1118">
        <v>0</v>
      </c>
      <c r="U1118" s="4">
        <f>Table3[[#This Row],[Discount]]*Table3[[#This Row],[Revenue]]</f>
        <v>0</v>
      </c>
      <c r="V1118" s="4">
        <f>Table3[[#This Row],[Revenue]]-Table3[[#This Row],[Total Discount]]</f>
        <v>3052000</v>
      </c>
      <c r="W1118" s="6"/>
      <c r="X1118" s="5"/>
    </row>
    <row r="1119" spans="1:24" x14ac:dyDescent="0.35">
      <c r="A1119">
        <v>1118</v>
      </c>
      <c r="B1119" t="s">
        <v>8212</v>
      </c>
      <c r="C1119" s="8">
        <v>41915</v>
      </c>
      <c r="D1119" s="6">
        <v>2014</v>
      </c>
      <c r="E1119" s="8" t="s">
        <v>3517</v>
      </c>
      <c r="F1119" s="7">
        <v>3</v>
      </c>
      <c r="G1119" t="s">
        <v>3538</v>
      </c>
      <c r="H1119" t="s">
        <v>3451</v>
      </c>
      <c r="I1119" t="s">
        <v>5792</v>
      </c>
      <c r="J1119" t="s">
        <v>3466</v>
      </c>
      <c r="K1119" t="s">
        <v>3714</v>
      </c>
      <c r="L1119">
        <v>90036</v>
      </c>
      <c r="M1119" t="s">
        <v>1678</v>
      </c>
      <c r="N1119" t="s">
        <v>9</v>
      </c>
      <c r="O1119" t="s">
        <v>17</v>
      </c>
      <c r="P1119" t="s">
        <v>1679</v>
      </c>
      <c r="Q1119" s="4">
        <v>144000</v>
      </c>
      <c r="R1119">
        <v>1</v>
      </c>
      <c r="S1119" s="4">
        <f>Table3[[#This Row],[Harga]]*Table3[[#This Row],[Quantity]]</f>
        <v>144000</v>
      </c>
      <c r="T1119">
        <v>0.2</v>
      </c>
      <c r="U1119" s="4">
        <f>Table3[[#This Row],[Discount]]*Table3[[#This Row],[Revenue]]</f>
        <v>28800</v>
      </c>
      <c r="V1119" s="4">
        <f>Table3[[#This Row],[Revenue]]-Table3[[#This Row],[Total Discount]]</f>
        <v>115200</v>
      </c>
      <c r="W1119" s="6"/>
      <c r="X1119" s="5"/>
    </row>
    <row r="1120" spans="1:24" x14ac:dyDescent="0.35">
      <c r="A1120">
        <v>1119</v>
      </c>
      <c r="B1120" t="s">
        <v>8211</v>
      </c>
      <c r="C1120" s="8">
        <v>41817</v>
      </c>
      <c r="D1120" s="6">
        <v>2014</v>
      </c>
      <c r="E1120" s="8" t="s">
        <v>3497</v>
      </c>
      <c r="F1120" s="7">
        <v>27</v>
      </c>
      <c r="G1120" t="s">
        <v>3496</v>
      </c>
      <c r="H1120" t="s">
        <v>3451</v>
      </c>
      <c r="I1120" t="s">
        <v>3974</v>
      </c>
      <c r="J1120" t="s">
        <v>3449</v>
      </c>
      <c r="K1120" t="s">
        <v>3455</v>
      </c>
      <c r="L1120">
        <v>38671</v>
      </c>
      <c r="M1120" t="s">
        <v>969</v>
      </c>
      <c r="N1120" t="s">
        <v>13</v>
      </c>
      <c r="O1120" t="s">
        <v>32</v>
      </c>
      <c r="P1120" t="s">
        <v>970</v>
      </c>
      <c r="Q1120" s="4">
        <v>123000</v>
      </c>
      <c r="R1120">
        <v>5</v>
      </c>
      <c r="S1120" s="4">
        <f>Table3[[#This Row],[Harga]]*Table3[[#This Row],[Quantity]]</f>
        <v>615000</v>
      </c>
      <c r="T1120">
        <v>0</v>
      </c>
      <c r="U1120" s="4">
        <f>Table3[[#This Row],[Discount]]*Table3[[#This Row],[Revenue]]</f>
        <v>0</v>
      </c>
      <c r="V1120" s="4">
        <f>Table3[[#This Row],[Revenue]]-Table3[[#This Row],[Total Discount]]</f>
        <v>615000</v>
      </c>
      <c r="W1120" s="6"/>
      <c r="X1120" s="5"/>
    </row>
    <row r="1121" spans="1:24" x14ac:dyDescent="0.35">
      <c r="A1121">
        <v>1120</v>
      </c>
      <c r="B1121" t="s">
        <v>8210</v>
      </c>
      <c r="C1121" s="8">
        <v>43038</v>
      </c>
      <c r="D1121" s="6">
        <v>2017</v>
      </c>
      <c r="E1121" s="8" t="s">
        <v>3517</v>
      </c>
      <c r="F1121" s="7">
        <v>30</v>
      </c>
      <c r="G1121" t="s">
        <v>3457</v>
      </c>
      <c r="H1121" t="s">
        <v>3451</v>
      </c>
      <c r="I1121" t="s">
        <v>5159</v>
      </c>
      <c r="J1121" t="s">
        <v>3449</v>
      </c>
      <c r="K1121" t="s">
        <v>3460</v>
      </c>
      <c r="L1121">
        <v>98115</v>
      </c>
      <c r="M1121" t="s">
        <v>1680</v>
      </c>
      <c r="N1121" t="s">
        <v>9</v>
      </c>
      <c r="O1121" t="s">
        <v>42</v>
      </c>
      <c r="P1121" t="s">
        <v>1681</v>
      </c>
      <c r="Q1121" s="4">
        <v>98000</v>
      </c>
      <c r="R1121">
        <v>2</v>
      </c>
      <c r="S1121" s="4">
        <f>Table3[[#This Row],[Harga]]*Table3[[#This Row],[Quantity]]</f>
        <v>196000</v>
      </c>
      <c r="T1121">
        <v>0.2</v>
      </c>
      <c r="U1121" s="4">
        <f>Table3[[#This Row],[Discount]]*Table3[[#This Row],[Revenue]]</f>
        <v>39200</v>
      </c>
      <c r="V1121" s="4">
        <f>Table3[[#This Row],[Revenue]]-Table3[[#This Row],[Total Discount]]</f>
        <v>156800</v>
      </c>
      <c r="W1121" s="6"/>
      <c r="X1121" s="5"/>
    </row>
    <row r="1122" spans="1:24" x14ac:dyDescent="0.35">
      <c r="A1122">
        <v>1121</v>
      </c>
      <c r="B1122" t="s">
        <v>8209</v>
      </c>
      <c r="C1122" s="8">
        <v>42616</v>
      </c>
      <c r="D1122" s="6">
        <v>2016</v>
      </c>
      <c r="E1122" s="8" t="s">
        <v>3472</v>
      </c>
      <c r="F1122" s="7">
        <v>3</v>
      </c>
      <c r="G1122" t="s">
        <v>3538</v>
      </c>
      <c r="H1122" t="s">
        <v>3462</v>
      </c>
      <c r="I1122" t="s">
        <v>3693</v>
      </c>
      <c r="J1122" t="s">
        <v>3466</v>
      </c>
      <c r="K1122" t="s">
        <v>3595</v>
      </c>
      <c r="L1122">
        <v>6457</v>
      </c>
      <c r="M1122" t="s">
        <v>1159</v>
      </c>
      <c r="N1122" t="s">
        <v>13</v>
      </c>
      <c r="O1122" t="s">
        <v>23</v>
      </c>
      <c r="P1122" t="s">
        <v>1160</v>
      </c>
      <c r="Q1122" s="4">
        <v>14000</v>
      </c>
      <c r="R1122">
        <v>7</v>
      </c>
      <c r="S1122" s="4">
        <f>Table3[[#This Row],[Harga]]*Table3[[#This Row],[Quantity]]</f>
        <v>98000</v>
      </c>
      <c r="T1122">
        <v>0</v>
      </c>
      <c r="U1122" s="4">
        <f>Table3[[#This Row],[Discount]]*Table3[[#This Row],[Revenue]]</f>
        <v>0</v>
      </c>
      <c r="V1122" s="4">
        <f>Table3[[#This Row],[Revenue]]-Table3[[#This Row],[Total Discount]]</f>
        <v>98000</v>
      </c>
      <c r="W1122" s="6"/>
      <c r="X1122" s="5"/>
    </row>
    <row r="1123" spans="1:24" x14ac:dyDescent="0.35">
      <c r="A1123">
        <v>1122</v>
      </c>
      <c r="B1123" t="s">
        <v>8208</v>
      </c>
      <c r="C1123" s="8">
        <v>42068</v>
      </c>
      <c r="D1123" s="6">
        <v>2015</v>
      </c>
      <c r="E1123" s="8" t="s">
        <v>3511</v>
      </c>
      <c r="F1123" s="7">
        <v>5</v>
      </c>
      <c r="G1123" t="s">
        <v>3452</v>
      </c>
      <c r="H1123" t="s">
        <v>3451</v>
      </c>
      <c r="I1123" t="s">
        <v>4102</v>
      </c>
      <c r="J1123" t="s">
        <v>3449</v>
      </c>
      <c r="K1123" t="s">
        <v>3470</v>
      </c>
      <c r="L1123">
        <v>47362</v>
      </c>
      <c r="M1123" t="s">
        <v>740</v>
      </c>
      <c r="N1123" t="s">
        <v>51</v>
      </c>
      <c r="O1123" t="s">
        <v>52</v>
      </c>
      <c r="P1123" t="s">
        <v>741</v>
      </c>
      <c r="Q1123" s="4">
        <v>84000</v>
      </c>
      <c r="R1123">
        <v>2</v>
      </c>
      <c r="S1123" s="4">
        <f>Table3[[#This Row],[Harga]]*Table3[[#This Row],[Quantity]]</f>
        <v>168000</v>
      </c>
      <c r="T1123">
        <v>0</v>
      </c>
      <c r="U1123" s="4">
        <f>Table3[[#This Row],[Discount]]*Table3[[#This Row],[Revenue]]</f>
        <v>0</v>
      </c>
      <c r="V1123" s="4">
        <f>Table3[[#This Row],[Revenue]]-Table3[[#This Row],[Total Discount]]</f>
        <v>168000</v>
      </c>
      <c r="W1123" s="6"/>
      <c r="X1123" s="5"/>
    </row>
    <row r="1124" spans="1:24" x14ac:dyDescent="0.35">
      <c r="A1124">
        <v>1123</v>
      </c>
      <c r="B1124" t="s">
        <v>8207</v>
      </c>
      <c r="C1124" s="8">
        <v>42495</v>
      </c>
      <c r="D1124" s="6">
        <v>2016</v>
      </c>
      <c r="E1124" s="8" t="s">
        <v>3453</v>
      </c>
      <c r="F1124" s="7">
        <v>5</v>
      </c>
      <c r="G1124" t="s">
        <v>3452</v>
      </c>
      <c r="H1124" t="s">
        <v>3451</v>
      </c>
      <c r="I1124" t="s">
        <v>5703</v>
      </c>
      <c r="J1124" t="s">
        <v>3466</v>
      </c>
      <c r="K1124" t="s">
        <v>3600</v>
      </c>
      <c r="L1124">
        <v>37130</v>
      </c>
      <c r="M1124" t="s">
        <v>1682</v>
      </c>
      <c r="N1124" t="s">
        <v>13</v>
      </c>
      <c r="O1124" t="s">
        <v>23</v>
      </c>
      <c r="P1124" t="s">
        <v>1683</v>
      </c>
      <c r="Q1124" s="4">
        <v>15000</v>
      </c>
      <c r="R1124">
        <v>3</v>
      </c>
      <c r="S1124" s="4">
        <f>Table3[[#This Row],[Harga]]*Table3[[#This Row],[Quantity]]</f>
        <v>45000</v>
      </c>
      <c r="T1124">
        <v>0.2</v>
      </c>
      <c r="U1124" s="4">
        <f>Table3[[#This Row],[Discount]]*Table3[[#This Row],[Revenue]]</f>
        <v>9000</v>
      </c>
      <c r="V1124" s="4">
        <f>Table3[[#This Row],[Revenue]]-Table3[[#This Row],[Total Discount]]</f>
        <v>36000</v>
      </c>
      <c r="W1124" s="6"/>
      <c r="X1124" s="5"/>
    </row>
    <row r="1125" spans="1:24" x14ac:dyDescent="0.35">
      <c r="A1125">
        <v>1124</v>
      </c>
      <c r="B1125" t="s">
        <v>8206</v>
      </c>
      <c r="C1125" s="8">
        <v>43056</v>
      </c>
      <c r="D1125" s="6">
        <v>2017</v>
      </c>
      <c r="E1125" s="8" t="s">
        <v>3468</v>
      </c>
      <c r="F1125" s="7">
        <v>17</v>
      </c>
      <c r="G1125" t="s">
        <v>3457</v>
      </c>
      <c r="H1125" t="s">
        <v>3451</v>
      </c>
      <c r="I1125" t="s">
        <v>4420</v>
      </c>
      <c r="J1125" t="s">
        <v>3449</v>
      </c>
      <c r="K1125" t="s">
        <v>3499</v>
      </c>
      <c r="L1125">
        <v>24153</v>
      </c>
      <c r="M1125" t="s">
        <v>1684</v>
      </c>
      <c r="N1125" t="s">
        <v>13</v>
      </c>
      <c r="O1125" t="s">
        <v>29</v>
      </c>
      <c r="P1125" t="s">
        <v>1685</v>
      </c>
      <c r="Q1125" s="4">
        <v>36000</v>
      </c>
      <c r="R1125">
        <v>2</v>
      </c>
      <c r="S1125" s="4">
        <f>Table3[[#This Row],[Harga]]*Table3[[#This Row],[Quantity]]</f>
        <v>72000</v>
      </c>
      <c r="T1125">
        <v>0</v>
      </c>
      <c r="U1125" s="4">
        <f>Table3[[#This Row],[Discount]]*Table3[[#This Row],[Revenue]]</f>
        <v>0</v>
      </c>
      <c r="V1125" s="4">
        <f>Table3[[#This Row],[Revenue]]-Table3[[#This Row],[Total Discount]]</f>
        <v>72000</v>
      </c>
      <c r="W1125" s="6"/>
      <c r="X1125" s="5"/>
    </row>
    <row r="1126" spans="1:24" x14ac:dyDescent="0.35">
      <c r="A1126">
        <v>1125</v>
      </c>
      <c r="B1126" t="s">
        <v>8205</v>
      </c>
      <c r="C1126" s="8">
        <v>42887</v>
      </c>
      <c r="D1126" s="6">
        <v>2017</v>
      </c>
      <c r="E1126" s="8" t="s">
        <v>3497</v>
      </c>
      <c r="F1126" s="7">
        <v>1</v>
      </c>
      <c r="G1126" t="s">
        <v>3452</v>
      </c>
      <c r="H1126" t="s">
        <v>3462</v>
      </c>
      <c r="I1126" t="s">
        <v>4261</v>
      </c>
      <c r="J1126" t="s">
        <v>3466</v>
      </c>
      <c r="K1126" t="s">
        <v>3460</v>
      </c>
      <c r="L1126">
        <v>43615</v>
      </c>
      <c r="M1126" t="s">
        <v>1686</v>
      </c>
      <c r="N1126" t="s">
        <v>13</v>
      </c>
      <c r="O1126" t="s">
        <v>29</v>
      </c>
      <c r="P1126" t="s">
        <v>1687</v>
      </c>
      <c r="Q1126" s="4">
        <v>18000</v>
      </c>
      <c r="R1126">
        <v>5</v>
      </c>
      <c r="S1126" s="4">
        <f>Table3[[#This Row],[Harga]]*Table3[[#This Row],[Quantity]]</f>
        <v>90000</v>
      </c>
      <c r="T1126">
        <v>0.2</v>
      </c>
      <c r="U1126" s="4">
        <f>Table3[[#This Row],[Discount]]*Table3[[#This Row],[Revenue]]</f>
        <v>18000</v>
      </c>
      <c r="V1126" s="4">
        <f>Table3[[#This Row],[Revenue]]-Table3[[#This Row],[Total Discount]]</f>
        <v>72000</v>
      </c>
      <c r="W1126" s="6"/>
      <c r="X1126" s="5"/>
    </row>
    <row r="1127" spans="1:24" x14ac:dyDescent="0.35">
      <c r="A1127">
        <v>1126</v>
      </c>
      <c r="B1127" t="s">
        <v>8204</v>
      </c>
      <c r="C1127" s="8">
        <v>42896</v>
      </c>
      <c r="D1127" s="6">
        <v>2017</v>
      </c>
      <c r="E1127" s="8" t="s">
        <v>3497</v>
      </c>
      <c r="F1127" s="7">
        <v>10</v>
      </c>
      <c r="G1127" t="s">
        <v>3457</v>
      </c>
      <c r="H1127" t="s">
        <v>3462</v>
      </c>
      <c r="I1127" t="s">
        <v>3949</v>
      </c>
      <c r="J1127" t="s">
        <v>3449</v>
      </c>
      <c r="K1127" t="s">
        <v>3487</v>
      </c>
      <c r="L1127">
        <v>90032</v>
      </c>
      <c r="M1127" t="s">
        <v>1688</v>
      </c>
      <c r="N1127" t="s">
        <v>13</v>
      </c>
      <c r="O1127" t="s">
        <v>37</v>
      </c>
      <c r="P1127" t="s">
        <v>1689</v>
      </c>
      <c r="Q1127" s="4">
        <v>17000</v>
      </c>
      <c r="R1127">
        <v>5</v>
      </c>
      <c r="S1127" s="4">
        <f>Table3[[#This Row],[Harga]]*Table3[[#This Row],[Quantity]]</f>
        <v>85000</v>
      </c>
      <c r="T1127">
        <v>0</v>
      </c>
      <c r="U1127" s="4">
        <f>Table3[[#This Row],[Discount]]*Table3[[#This Row],[Revenue]]</f>
        <v>0</v>
      </c>
      <c r="V1127" s="4">
        <f>Table3[[#This Row],[Revenue]]-Table3[[#This Row],[Total Discount]]</f>
        <v>85000</v>
      </c>
      <c r="W1127" s="6"/>
      <c r="X1127" s="5"/>
    </row>
    <row r="1128" spans="1:24" x14ac:dyDescent="0.35">
      <c r="A1128">
        <v>1127</v>
      </c>
      <c r="B1128" t="s">
        <v>8203</v>
      </c>
      <c r="C1128" s="8">
        <v>42743</v>
      </c>
      <c r="D1128" s="6">
        <v>2017</v>
      </c>
      <c r="E1128" s="8" t="s">
        <v>3463</v>
      </c>
      <c r="F1128" s="7">
        <v>8</v>
      </c>
      <c r="G1128" t="s">
        <v>3538</v>
      </c>
      <c r="H1128" t="s">
        <v>3462</v>
      </c>
      <c r="I1128" t="s">
        <v>5338</v>
      </c>
      <c r="J1128" t="s">
        <v>3466</v>
      </c>
      <c r="K1128" t="s">
        <v>3600</v>
      </c>
      <c r="L1128">
        <v>98115</v>
      </c>
      <c r="M1128" t="s">
        <v>1690</v>
      </c>
      <c r="N1128" t="s">
        <v>9</v>
      </c>
      <c r="O1128" t="s">
        <v>17</v>
      </c>
      <c r="P1128" t="s">
        <v>1691</v>
      </c>
      <c r="Q1128" s="4">
        <v>893000</v>
      </c>
      <c r="R1128">
        <v>2</v>
      </c>
      <c r="S1128" s="4">
        <f>Table3[[#This Row],[Harga]]*Table3[[#This Row],[Quantity]]</f>
        <v>1786000</v>
      </c>
      <c r="T1128">
        <v>0</v>
      </c>
      <c r="U1128" s="4">
        <f>Table3[[#This Row],[Discount]]*Table3[[#This Row],[Revenue]]</f>
        <v>0</v>
      </c>
      <c r="V1128" s="4">
        <f>Table3[[#This Row],[Revenue]]-Table3[[#This Row],[Total Discount]]</f>
        <v>1786000</v>
      </c>
      <c r="W1128" s="6"/>
      <c r="X1128" s="5"/>
    </row>
    <row r="1129" spans="1:24" x14ac:dyDescent="0.35">
      <c r="A1129">
        <v>1128</v>
      </c>
      <c r="B1129" t="s">
        <v>8202</v>
      </c>
      <c r="C1129" s="8">
        <v>42114</v>
      </c>
      <c r="D1129" s="6">
        <v>2015</v>
      </c>
      <c r="E1129" s="8" t="s">
        <v>3529</v>
      </c>
      <c r="F1129" s="7">
        <v>20</v>
      </c>
      <c r="G1129" t="s">
        <v>3538</v>
      </c>
      <c r="H1129" t="s">
        <v>3462</v>
      </c>
      <c r="I1129" t="s">
        <v>6946</v>
      </c>
      <c r="J1129" t="s">
        <v>3466</v>
      </c>
      <c r="K1129" t="s">
        <v>3509</v>
      </c>
      <c r="L1129">
        <v>31907</v>
      </c>
      <c r="M1129" t="s">
        <v>1692</v>
      </c>
      <c r="N1129" t="s">
        <v>51</v>
      </c>
      <c r="O1129" t="s">
        <v>52</v>
      </c>
      <c r="P1129" t="s">
        <v>1693</v>
      </c>
      <c r="Q1129" s="4">
        <v>288000</v>
      </c>
      <c r="R1129">
        <v>3</v>
      </c>
      <c r="S1129" s="4">
        <f>Table3[[#This Row],[Harga]]*Table3[[#This Row],[Quantity]]</f>
        <v>864000</v>
      </c>
      <c r="T1129">
        <v>0</v>
      </c>
      <c r="U1129" s="4">
        <f>Table3[[#This Row],[Discount]]*Table3[[#This Row],[Revenue]]</f>
        <v>0</v>
      </c>
      <c r="V1129" s="4">
        <f>Table3[[#This Row],[Revenue]]-Table3[[#This Row],[Total Discount]]</f>
        <v>864000</v>
      </c>
      <c r="W1129" s="6"/>
      <c r="X1129" s="5"/>
    </row>
    <row r="1130" spans="1:24" x14ac:dyDescent="0.35">
      <c r="A1130">
        <v>1129</v>
      </c>
      <c r="B1130" t="s">
        <v>8201</v>
      </c>
      <c r="C1130" s="8">
        <v>42309</v>
      </c>
      <c r="D1130" s="6">
        <v>2015</v>
      </c>
      <c r="E1130" s="8" t="s">
        <v>3468</v>
      </c>
      <c r="F1130" s="7">
        <v>1</v>
      </c>
      <c r="G1130" t="s">
        <v>3538</v>
      </c>
      <c r="H1130" t="s">
        <v>3451</v>
      </c>
      <c r="I1130" t="s">
        <v>3733</v>
      </c>
      <c r="J1130" t="s">
        <v>3466</v>
      </c>
      <c r="K1130" t="s">
        <v>3474</v>
      </c>
      <c r="L1130">
        <v>10009</v>
      </c>
      <c r="M1130" t="s">
        <v>1092</v>
      </c>
      <c r="N1130" t="s">
        <v>51</v>
      </c>
      <c r="O1130" t="s">
        <v>52</v>
      </c>
      <c r="P1130" t="s">
        <v>1093</v>
      </c>
      <c r="Q1130" s="4">
        <v>3000</v>
      </c>
      <c r="R1130">
        <v>1</v>
      </c>
      <c r="S1130" s="4">
        <f>Table3[[#This Row],[Harga]]*Table3[[#This Row],[Quantity]]</f>
        <v>3000</v>
      </c>
      <c r="T1130">
        <v>0</v>
      </c>
      <c r="U1130" s="4">
        <f>Table3[[#This Row],[Discount]]*Table3[[#This Row],[Revenue]]</f>
        <v>0</v>
      </c>
      <c r="V1130" s="4">
        <f>Table3[[#This Row],[Revenue]]-Table3[[#This Row],[Total Discount]]</f>
        <v>3000</v>
      </c>
      <c r="W1130" s="6"/>
      <c r="X1130" s="5"/>
    </row>
    <row r="1131" spans="1:24" x14ac:dyDescent="0.35">
      <c r="A1131">
        <v>1130</v>
      </c>
      <c r="B1131" t="s">
        <v>8200</v>
      </c>
      <c r="C1131" s="8">
        <v>43092</v>
      </c>
      <c r="D1131" s="6">
        <v>2017</v>
      </c>
      <c r="E1131" s="8" t="s">
        <v>3490</v>
      </c>
      <c r="F1131" s="7">
        <v>23</v>
      </c>
      <c r="G1131" t="s">
        <v>3485</v>
      </c>
      <c r="H1131" t="s">
        <v>3462</v>
      </c>
      <c r="I1131" t="s">
        <v>3693</v>
      </c>
      <c r="J1131" t="s">
        <v>3466</v>
      </c>
      <c r="K1131" t="s">
        <v>3487</v>
      </c>
      <c r="L1131">
        <v>6457</v>
      </c>
      <c r="M1131" t="s">
        <v>1694</v>
      </c>
      <c r="N1131" t="s">
        <v>9</v>
      </c>
      <c r="O1131" t="s">
        <v>20</v>
      </c>
      <c r="P1131" t="s">
        <v>1695</v>
      </c>
      <c r="Q1131" s="4">
        <v>182000</v>
      </c>
      <c r="R1131">
        <v>3</v>
      </c>
      <c r="S1131" s="4">
        <f>Table3[[#This Row],[Harga]]*Table3[[#This Row],[Quantity]]</f>
        <v>546000</v>
      </c>
      <c r="T1131">
        <v>0</v>
      </c>
      <c r="U1131" s="4">
        <f>Table3[[#This Row],[Discount]]*Table3[[#This Row],[Revenue]]</f>
        <v>0</v>
      </c>
      <c r="V1131" s="4">
        <f>Table3[[#This Row],[Revenue]]-Table3[[#This Row],[Total Discount]]</f>
        <v>546000</v>
      </c>
      <c r="W1131" s="6"/>
      <c r="X1131" s="5"/>
    </row>
    <row r="1132" spans="1:24" x14ac:dyDescent="0.35">
      <c r="A1132">
        <v>1131</v>
      </c>
      <c r="B1132" t="s">
        <v>8199</v>
      </c>
      <c r="C1132" s="8">
        <v>42309</v>
      </c>
      <c r="D1132" s="6">
        <v>2015</v>
      </c>
      <c r="E1132" s="8" t="s">
        <v>3468</v>
      </c>
      <c r="F1132" s="7">
        <v>1</v>
      </c>
      <c r="G1132" t="s">
        <v>3457</v>
      </c>
      <c r="H1132" t="s">
        <v>3462</v>
      </c>
      <c r="I1132" t="s">
        <v>5647</v>
      </c>
      <c r="J1132" t="s">
        <v>3449</v>
      </c>
      <c r="K1132" t="s">
        <v>3568</v>
      </c>
      <c r="L1132">
        <v>10011</v>
      </c>
      <c r="M1132" t="s">
        <v>1084</v>
      </c>
      <c r="N1132" t="s">
        <v>13</v>
      </c>
      <c r="O1132" t="s">
        <v>23</v>
      </c>
      <c r="P1132" t="s">
        <v>1085</v>
      </c>
      <c r="Q1132" s="4">
        <v>11000</v>
      </c>
      <c r="R1132">
        <v>4</v>
      </c>
      <c r="S1132" s="4">
        <f>Table3[[#This Row],[Harga]]*Table3[[#This Row],[Quantity]]</f>
        <v>44000</v>
      </c>
      <c r="T1132">
        <v>0</v>
      </c>
      <c r="U1132" s="4">
        <f>Table3[[#This Row],[Discount]]*Table3[[#This Row],[Revenue]]</f>
        <v>0</v>
      </c>
      <c r="V1132" s="4">
        <f>Table3[[#This Row],[Revenue]]-Table3[[#This Row],[Total Discount]]</f>
        <v>44000</v>
      </c>
      <c r="W1132" s="6"/>
      <c r="X1132" s="5"/>
    </row>
    <row r="1133" spans="1:24" x14ac:dyDescent="0.35">
      <c r="A1133">
        <v>1132</v>
      </c>
      <c r="B1133" t="s">
        <v>8198</v>
      </c>
      <c r="C1133" s="8">
        <v>41957</v>
      </c>
      <c r="D1133" s="6">
        <v>2014</v>
      </c>
      <c r="E1133" s="8" t="s">
        <v>3468</v>
      </c>
      <c r="F1133" s="7">
        <v>14</v>
      </c>
      <c r="G1133" t="s">
        <v>3496</v>
      </c>
      <c r="H1133" t="s">
        <v>3451</v>
      </c>
      <c r="I1133" t="s">
        <v>4203</v>
      </c>
      <c r="J1133" t="s">
        <v>3449</v>
      </c>
      <c r="K1133" t="s">
        <v>3704</v>
      </c>
      <c r="L1133">
        <v>48640</v>
      </c>
      <c r="M1133" t="s">
        <v>1696</v>
      </c>
      <c r="N1133" t="s">
        <v>13</v>
      </c>
      <c r="O1133" t="s">
        <v>26</v>
      </c>
      <c r="P1133" t="s">
        <v>1697</v>
      </c>
      <c r="Q1133" s="4">
        <v>13000</v>
      </c>
      <c r="R1133">
        <v>3</v>
      </c>
      <c r="S1133" s="4">
        <f>Table3[[#This Row],[Harga]]*Table3[[#This Row],[Quantity]]</f>
        <v>39000</v>
      </c>
      <c r="T1133">
        <v>0</v>
      </c>
      <c r="U1133" s="4">
        <f>Table3[[#This Row],[Discount]]*Table3[[#This Row],[Revenue]]</f>
        <v>0</v>
      </c>
      <c r="V1133" s="4">
        <f>Table3[[#This Row],[Revenue]]-Table3[[#This Row],[Total Discount]]</f>
        <v>39000</v>
      </c>
      <c r="W1133" s="6"/>
      <c r="X1133" s="5"/>
    </row>
    <row r="1134" spans="1:24" x14ac:dyDescent="0.35">
      <c r="A1134">
        <v>1133</v>
      </c>
      <c r="B1134" t="s">
        <v>8197</v>
      </c>
      <c r="C1134" s="8">
        <v>42386</v>
      </c>
      <c r="D1134" s="6">
        <v>2016</v>
      </c>
      <c r="E1134" s="8" t="s">
        <v>3463</v>
      </c>
      <c r="F1134" s="7">
        <v>17</v>
      </c>
      <c r="G1134" t="s">
        <v>3485</v>
      </c>
      <c r="H1134" t="s">
        <v>3451</v>
      </c>
      <c r="I1134" t="s">
        <v>5828</v>
      </c>
      <c r="J1134" t="s">
        <v>3466</v>
      </c>
      <c r="K1134" t="s">
        <v>3548</v>
      </c>
      <c r="L1134">
        <v>31907</v>
      </c>
      <c r="M1134" t="s">
        <v>1698</v>
      </c>
      <c r="N1134" t="s">
        <v>51</v>
      </c>
      <c r="O1134" t="s">
        <v>64</v>
      </c>
      <c r="P1134" t="s">
        <v>1699</v>
      </c>
      <c r="Q1134" s="4">
        <v>316000</v>
      </c>
      <c r="R1134">
        <v>4</v>
      </c>
      <c r="S1134" s="4">
        <f>Table3[[#This Row],[Harga]]*Table3[[#This Row],[Quantity]]</f>
        <v>1264000</v>
      </c>
      <c r="T1134">
        <v>0</v>
      </c>
      <c r="U1134" s="4">
        <f>Table3[[#This Row],[Discount]]*Table3[[#This Row],[Revenue]]</f>
        <v>0</v>
      </c>
      <c r="V1134" s="4">
        <f>Table3[[#This Row],[Revenue]]-Table3[[#This Row],[Total Discount]]</f>
        <v>1264000</v>
      </c>
      <c r="W1134" s="6"/>
      <c r="X1134" s="5"/>
    </row>
    <row r="1135" spans="1:24" x14ac:dyDescent="0.35">
      <c r="A1135">
        <v>1134</v>
      </c>
      <c r="B1135" t="s">
        <v>8196</v>
      </c>
      <c r="C1135" s="8">
        <v>42995</v>
      </c>
      <c r="D1135" s="6">
        <v>2017</v>
      </c>
      <c r="E1135" s="8" t="s">
        <v>3472</v>
      </c>
      <c r="F1135" s="7">
        <v>17</v>
      </c>
      <c r="G1135" t="s">
        <v>3485</v>
      </c>
      <c r="H1135" t="s">
        <v>3451</v>
      </c>
      <c r="I1135" t="s">
        <v>4031</v>
      </c>
      <c r="J1135" t="s">
        <v>3488</v>
      </c>
      <c r="K1135" t="s">
        <v>3714</v>
      </c>
      <c r="L1135">
        <v>30076</v>
      </c>
      <c r="M1135" t="s">
        <v>1700</v>
      </c>
      <c r="N1135" t="s">
        <v>9</v>
      </c>
      <c r="O1135" t="s">
        <v>42</v>
      </c>
      <c r="P1135" t="s">
        <v>1701</v>
      </c>
      <c r="Q1135" s="4">
        <v>724000</v>
      </c>
      <c r="R1135">
        <v>4</v>
      </c>
      <c r="S1135" s="4">
        <f>Table3[[#This Row],[Harga]]*Table3[[#This Row],[Quantity]]</f>
        <v>2896000</v>
      </c>
      <c r="T1135">
        <v>0</v>
      </c>
      <c r="U1135" s="4">
        <f>Table3[[#This Row],[Discount]]*Table3[[#This Row],[Revenue]]</f>
        <v>0</v>
      </c>
      <c r="V1135" s="4">
        <f>Table3[[#This Row],[Revenue]]-Table3[[#This Row],[Total Discount]]</f>
        <v>2896000</v>
      </c>
      <c r="W1135" s="6"/>
      <c r="X1135" s="5"/>
    </row>
    <row r="1136" spans="1:24" x14ac:dyDescent="0.35">
      <c r="A1136">
        <v>1135</v>
      </c>
      <c r="B1136" t="s">
        <v>8195</v>
      </c>
      <c r="C1136" s="8">
        <v>42727</v>
      </c>
      <c r="D1136" s="6">
        <v>2016</v>
      </c>
      <c r="E1136" s="8" t="s">
        <v>3490</v>
      </c>
      <c r="F1136" s="7">
        <v>23</v>
      </c>
      <c r="G1136" t="s">
        <v>3538</v>
      </c>
      <c r="H1136" t="s">
        <v>3554</v>
      </c>
      <c r="I1136" t="s">
        <v>4062</v>
      </c>
      <c r="J1136" t="s">
        <v>3466</v>
      </c>
      <c r="K1136" t="s">
        <v>3556</v>
      </c>
      <c r="L1136">
        <v>60623</v>
      </c>
      <c r="M1136" t="s">
        <v>803</v>
      </c>
      <c r="N1136" t="s">
        <v>9</v>
      </c>
      <c r="O1136" t="s">
        <v>10</v>
      </c>
      <c r="P1136" t="s">
        <v>804</v>
      </c>
      <c r="Q1136" s="4">
        <v>324000</v>
      </c>
      <c r="R1136">
        <v>2</v>
      </c>
      <c r="S1136" s="4">
        <f>Table3[[#This Row],[Harga]]*Table3[[#This Row],[Quantity]]</f>
        <v>648000</v>
      </c>
      <c r="T1136">
        <v>0.3</v>
      </c>
      <c r="U1136" s="4">
        <f>Table3[[#This Row],[Discount]]*Table3[[#This Row],[Revenue]]</f>
        <v>194400</v>
      </c>
      <c r="V1136" s="4">
        <f>Table3[[#This Row],[Revenue]]-Table3[[#This Row],[Total Discount]]</f>
        <v>453600</v>
      </c>
      <c r="W1136" s="6"/>
      <c r="X1136" s="5"/>
    </row>
    <row r="1137" spans="1:24" x14ac:dyDescent="0.35">
      <c r="A1137">
        <v>1136</v>
      </c>
      <c r="B1137" t="s">
        <v>8194</v>
      </c>
      <c r="C1137" s="8">
        <v>42222</v>
      </c>
      <c r="D1137" s="6">
        <v>2015</v>
      </c>
      <c r="E1137" s="8" t="s">
        <v>3481</v>
      </c>
      <c r="F1137" s="7">
        <v>6</v>
      </c>
      <c r="G1137" t="s">
        <v>3452</v>
      </c>
      <c r="H1137" t="s">
        <v>3451</v>
      </c>
      <c r="I1137" t="s">
        <v>6526</v>
      </c>
      <c r="J1137" t="s">
        <v>3466</v>
      </c>
      <c r="K1137" t="s">
        <v>3523</v>
      </c>
      <c r="L1137">
        <v>77041</v>
      </c>
      <c r="M1137" t="s">
        <v>851</v>
      </c>
      <c r="N1137" t="s">
        <v>13</v>
      </c>
      <c r="O1137" t="s">
        <v>23</v>
      </c>
      <c r="P1137" t="s">
        <v>852</v>
      </c>
      <c r="Q1137" s="4">
        <v>35000</v>
      </c>
      <c r="R1137">
        <v>3</v>
      </c>
      <c r="S1137" s="4">
        <f>Table3[[#This Row],[Harga]]*Table3[[#This Row],[Quantity]]</f>
        <v>105000</v>
      </c>
      <c r="T1137">
        <v>0.2</v>
      </c>
      <c r="U1137" s="4">
        <f>Table3[[#This Row],[Discount]]*Table3[[#This Row],[Revenue]]</f>
        <v>21000</v>
      </c>
      <c r="V1137" s="4">
        <f>Table3[[#This Row],[Revenue]]-Table3[[#This Row],[Total Discount]]</f>
        <v>84000</v>
      </c>
      <c r="W1137" s="6"/>
      <c r="X1137" s="5"/>
    </row>
    <row r="1138" spans="1:24" x14ac:dyDescent="0.35">
      <c r="A1138">
        <v>1137</v>
      </c>
      <c r="B1138" t="s">
        <v>8193</v>
      </c>
      <c r="C1138" s="8">
        <v>43044</v>
      </c>
      <c r="D1138" s="6">
        <v>2017</v>
      </c>
      <c r="E1138" s="8" t="s">
        <v>3468</v>
      </c>
      <c r="F1138" s="7">
        <v>5</v>
      </c>
      <c r="G1138" t="s">
        <v>3538</v>
      </c>
      <c r="H1138" t="s">
        <v>3451</v>
      </c>
      <c r="I1138" t="s">
        <v>4676</v>
      </c>
      <c r="J1138" t="s">
        <v>3449</v>
      </c>
      <c r="K1138" t="s">
        <v>3513</v>
      </c>
      <c r="L1138">
        <v>10009</v>
      </c>
      <c r="M1138" t="s">
        <v>495</v>
      </c>
      <c r="N1138" t="s">
        <v>51</v>
      </c>
      <c r="O1138" t="s">
        <v>64</v>
      </c>
      <c r="P1138" t="s">
        <v>496</v>
      </c>
      <c r="Q1138" s="4">
        <v>469000</v>
      </c>
      <c r="R1138">
        <v>5</v>
      </c>
      <c r="S1138" s="4">
        <f>Table3[[#This Row],[Harga]]*Table3[[#This Row],[Quantity]]</f>
        <v>2345000</v>
      </c>
      <c r="T1138">
        <v>0</v>
      </c>
      <c r="U1138" s="4">
        <f>Table3[[#This Row],[Discount]]*Table3[[#This Row],[Revenue]]</f>
        <v>0</v>
      </c>
      <c r="V1138" s="4">
        <f>Table3[[#This Row],[Revenue]]-Table3[[#This Row],[Total Discount]]</f>
        <v>2345000</v>
      </c>
      <c r="W1138" s="6"/>
      <c r="X1138" s="5"/>
    </row>
    <row r="1139" spans="1:24" x14ac:dyDescent="0.35">
      <c r="A1139">
        <v>1138</v>
      </c>
      <c r="B1139" t="s">
        <v>8192</v>
      </c>
      <c r="C1139" s="8">
        <v>42897</v>
      </c>
      <c r="D1139" s="6">
        <v>2017</v>
      </c>
      <c r="E1139" s="8" t="s">
        <v>3497</v>
      </c>
      <c r="F1139" s="7">
        <v>11</v>
      </c>
      <c r="G1139" t="s">
        <v>3452</v>
      </c>
      <c r="H1139" t="s">
        <v>3451</v>
      </c>
      <c r="I1139" t="s">
        <v>4004</v>
      </c>
      <c r="J1139" t="s">
        <v>3488</v>
      </c>
      <c r="K1139" t="s">
        <v>3605</v>
      </c>
      <c r="L1139">
        <v>85345</v>
      </c>
      <c r="M1139" t="s">
        <v>1702</v>
      </c>
      <c r="N1139" t="s">
        <v>9</v>
      </c>
      <c r="O1139" t="s">
        <v>42</v>
      </c>
      <c r="P1139" t="s">
        <v>1703</v>
      </c>
      <c r="Q1139" s="4">
        <v>281000</v>
      </c>
      <c r="R1139">
        <v>1</v>
      </c>
      <c r="S1139" s="4">
        <f>Table3[[#This Row],[Harga]]*Table3[[#This Row],[Quantity]]</f>
        <v>281000</v>
      </c>
      <c r="T1139">
        <v>0.2</v>
      </c>
      <c r="U1139" s="4">
        <f>Table3[[#This Row],[Discount]]*Table3[[#This Row],[Revenue]]</f>
        <v>56200</v>
      </c>
      <c r="V1139" s="4">
        <f>Table3[[#This Row],[Revenue]]-Table3[[#This Row],[Total Discount]]</f>
        <v>224800</v>
      </c>
      <c r="W1139" s="6"/>
      <c r="X1139" s="5"/>
    </row>
    <row r="1140" spans="1:24" x14ac:dyDescent="0.35">
      <c r="A1140">
        <v>1139</v>
      </c>
      <c r="B1140" t="s">
        <v>8191</v>
      </c>
      <c r="C1140" s="8">
        <v>42936</v>
      </c>
      <c r="D1140" s="6">
        <v>2017</v>
      </c>
      <c r="E1140" s="8" t="s">
        <v>3507</v>
      </c>
      <c r="F1140" s="7">
        <v>20</v>
      </c>
      <c r="G1140" t="s">
        <v>3452</v>
      </c>
      <c r="H1140" t="s">
        <v>3532</v>
      </c>
      <c r="I1140" t="s">
        <v>3685</v>
      </c>
      <c r="J1140" t="s">
        <v>3466</v>
      </c>
      <c r="K1140" t="s">
        <v>3595</v>
      </c>
      <c r="L1140">
        <v>57103</v>
      </c>
      <c r="M1140" t="s">
        <v>1704</v>
      </c>
      <c r="N1140" t="s">
        <v>13</v>
      </c>
      <c r="O1140" t="s">
        <v>14</v>
      </c>
      <c r="P1140" t="s">
        <v>1705</v>
      </c>
      <c r="Q1140" s="4">
        <v>15000</v>
      </c>
      <c r="R1140">
        <v>2</v>
      </c>
      <c r="S1140" s="4">
        <f>Table3[[#This Row],[Harga]]*Table3[[#This Row],[Quantity]]</f>
        <v>30000</v>
      </c>
      <c r="T1140">
        <v>0</v>
      </c>
      <c r="U1140" s="4">
        <f>Table3[[#This Row],[Discount]]*Table3[[#This Row],[Revenue]]</f>
        <v>0</v>
      </c>
      <c r="V1140" s="4">
        <f>Table3[[#This Row],[Revenue]]-Table3[[#This Row],[Total Discount]]</f>
        <v>30000</v>
      </c>
      <c r="W1140" s="6"/>
      <c r="X1140" s="5"/>
    </row>
    <row r="1141" spans="1:24" x14ac:dyDescent="0.35">
      <c r="A1141">
        <v>1140</v>
      </c>
      <c r="B1141" t="s">
        <v>8190</v>
      </c>
      <c r="C1141" s="8">
        <v>42361</v>
      </c>
      <c r="D1141" s="6">
        <v>2015</v>
      </c>
      <c r="E1141" s="8" t="s">
        <v>3490</v>
      </c>
      <c r="F1141" s="7">
        <v>23</v>
      </c>
      <c r="G1141" t="s">
        <v>3485</v>
      </c>
      <c r="H1141" t="s">
        <v>3451</v>
      </c>
      <c r="I1141" t="s">
        <v>4091</v>
      </c>
      <c r="J1141" t="s">
        <v>3449</v>
      </c>
      <c r="K1141" t="s">
        <v>3499</v>
      </c>
      <c r="L1141">
        <v>23223</v>
      </c>
      <c r="M1141" t="s">
        <v>557</v>
      </c>
      <c r="N1141" t="s">
        <v>13</v>
      </c>
      <c r="O1141" t="s">
        <v>29</v>
      </c>
      <c r="P1141" t="s">
        <v>558</v>
      </c>
      <c r="Q1141" s="4">
        <v>98000</v>
      </c>
      <c r="R1141">
        <v>4</v>
      </c>
      <c r="S1141" s="4">
        <f>Table3[[#This Row],[Harga]]*Table3[[#This Row],[Quantity]]</f>
        <v>392000</v>
      </c>
      <c r="T1141">
        <v>0</v>
      </c>
      <c r="U1141" s="4">
        <f>Table3[[#This Row],[Discount]]*Table3[[#This Row],[Revenue]]</f>
        <v>0</v>
      </c>
      <c r="V1141" s="4">
        <f>Table3[[#This Row],[Revenue]]-Table3[[#This Row],[Total Discount]]</f>
        <v>392000</v>
      </c>
      <c r="W1141" s="6"/>
      <c r="X1141" s="5"/>
    </row>
    <row r="1142" spans="1:24" x14ac:dyDescent="0.35">
      <c r="A1142">
        <v>1141</v>
      </c>
      <c r="B1142" t="s">
        <v>8189</v>
      </c>
      <c r="C1142" s="8">
        <v>42814</v>
      </c>
      <c r="D1142" s="6">
        <v>2017</v>
      </c>
      <c r="E1142" s="8" t="s">
        <v>3511</v>
      </c>
      <c r="F1142" s="7">
        <v>20</v>
      </c>
      <c r="G1142" t="s">
        <v>3457</v>
      </c>
      <c r="H1142" t="s">
        <v>3451</v>
      </c>
      <c r="I1142" t="s">
        <v>3524</v>
      </c>
      <c r="J1142" t="s">
        <v>3466</v>
      </c>
      <c r="K1142" t="s">
        <v>3470</v>
      </c>
      <c r="L1142">
        <v>98115</v>
      </c>
      <c r="M1142" t="s">
        <v>1706</v>
      </c>
      <c r="N1142" t="s">
        <v>51</v>
      </c>
      <c r="O1142" t="s">
        <v>64</v>
      </c>
      <c r="P1142" t="s">
        <v>1707</v>
      </c>
      <c r="Q1142" s="4">
        <v>266000</v>
      </c>
      <c r="R1142">
        <v>7</v>
      </c>
      <c r="S1142" s="4">
        <f>Table3[[#This Row],[Harga]]*Table3[[#This Row],[Quantity]]</f>
        <v>1862000</v>
      </c>
      <c r="T1142">
        <v>0</v>
      </c>
      <c r="U1142" s="4">
        <f>Table3[[#This Row],[Discount]]*Table3[[#This Row],[Revenue]]</f>
        <v>0</v>
      </c>
      <c r="V1142" s="4">
        <f>Table3[[#This Row],[Revenue]]-Table3[[#This Row],[Total Discount]]</f>
        <v>1862000</v>
      </c>
      <c r="W1142" s="6"/>
      <c r="X1142" s="5"/>
    </row>
    <row r="1143" spans="1:24" x14ac:dyDescent="0.35">
      <c r="A1143">
        <v>1142</v>
      </c>
      <c r="B1143" t="s">
        <v>8188</v>
      </c>
      <c r="C1143" s="8">
        <v>42369</v>
      </c>
      <c r="D1143" s="6">
        <v>2015</v>
      </c>
      <c r="E1143" s="8" t="s">
        <v>3490</v>
      </c>
      <c r="F1143" s="7">
        <v>31</v>
      </c>
      <c r="G1143" t="s">
        <v>3538</v>
      </c>
      <c r="H1143" t="s">
        <v>3451</v>
      </c>
      <c r="I1143" t="s">
        <v>5522</v>
      </c>
      <c r="J1143" t="s">
        <v>3466</v>
      </c>
      <c r="K1143" t="s">
        <v>3483</v>
      </c>
      <c r="L1143">
        <v>42420</v>
      </c>
      <c r="M1143" t="s">
        <v>361</v>
      </c>
      <c r="N1143" t="s">
        <v>13</v>
      </c>
      <c r="O1143" t="s">
        <v>26</v>
      </c>
      <c r="P1143" t="s">
        <v>362</v>
      </c>
      <c r="Q1143" s="4">
        <v>76000</v>
      </c>
      <c r="R1143">
        <v>3</v>
      </c>
      <c r="S1143" s="4">
        <f>Table3[[#This Row],[Harga]]*Table3[[#This Row],[Quantity]]</f>
        <v>228000</v>
      </c>
      <c r="T1143">
        <v>0</v>
      </c>
      <c r="U1143" s="4">
        <f>Table3[[#This Row],[Discount]]*Table3[[#This Row],[Revenue]]</f>
        <v>0</v>
      </c>
      <c r="V1143" s="4">
        <f>Table3[[#This Row],[Revenue]]-Table3[[#This Row],[Total Discount]]</f>
        <v>228000</v>
      </c>
      <c r="W1143" s="6"/>
      <c r="X1143" s="5"/>
    </row>
    <row r="1144" spans="1:24" x14ac:dyDescent="0.35">
      <c r="A1144">
        <v>1143</v>
      </c>
      <c r="B1144" t="s">
        <v>8187</v>
      </c>
      <c r="C1144" s="8">
        <v>42262</v>
      </c>
      <c r="D1144" s="6">
        <v>2015</v>
      </c>
      <c r="E1144" s="8" t="s">
        <v>3472</v>
      </c>
      <c r="F1144" s="7">
        <v>15</v>
      </c>
      <c r="G1144" t="s">
        <v>3457</v>
      </c>
      <c r="H1144" t="s">
        <v>3451</v>
      </c>
      <c r="I1144" t="s">
        <v>3896</v>
      </c>
      <c r="J1144" t="s">
        <v>3466</v>
      </c>
      <c r="K1144" t="s">
        <v>3494</v>
      </c>
      <c r="L1144">
        <v>10035</v>
      </c>
      <c r="M1144" t="s">
        <v>1499</v>
      </c>
      <c r="N1144" t="s">
        <v>13</v>
      </c>
      <c r="O1144" t="s">
        <v>26</v>
      </c>
      <c r="P1144" t="s">
        <v>1500</v>
      </c>
      <c r="Q1144" s="4">
        <v>20000</v>
      </c>
      <c r="R1144">
        <v>3</v>
      </c>
      <c r="S1144" s="4">
        <f>Table3[[#This Row],[Harga]]*Table3[[#This Row],[Quantity]]</f>
        <v>60000</v>
      </c>
      <c r="T1144">
        <v>0.2</v>
      </c>
      <c r="U1144" s="4">
        <f>Table3[[#This Row],[Discount]]*Table3[[#This Row],[Revenue]]</f>
        <v>12000</v>
      </c>
      <c r="V1144" s="4">
        <f>Table3[[#This Row],[Revenue]]-Table3[[#This Row],[Total Discount]]</f>
        <v>48000</v>
      </c>
      <c r="W1144" s="6"/>
      <c r="X1144" s="5"/>
    </row>
    <row r="1145" spans="1:24" x14ac:dyDescent="0.35">
      <c r="A1145">
        <v>1144</v>
      </c>
      <c r="B1145" t="s">
        <v>8186</v>
      </c>
      <c r="C1145" s="8">
        <v>43001</v>
      </c>
      <c r="D1145" s="6">
        <v>2017</v>
      </c>
      <c r="E1145" s="8" t="s">
        <v>3472</v>
      </c>
      <c r="F1145" s="7">
        <v>23</v>
      </c>
      <c r="G1145" t="s">
        <v>3452</v>
      </c>
      <c r="H1145" t="s">
        <v>3451</v>
      </c>
      <c r="I1145" t="s">
        <v>3519</v>
      </c>
      <c r="J1145" t="s">
        <v>3488</v>
      </c>
      <c r="K1145" t="s">
        <v>3487</v>
      </c>
      <c r="L1145">
        <v>80525</v>
      </c>
      <c r="M1145" t="s">
        <v>1708</v>
      </c>
      <c r="N1145" t="s">
        <v>13</v>
      </c>
      <c r="O1145" t="s">
        <v>55</v>
      </c>
      <c r="P1145" t="s">
        <v>1709</v>
      </c>
      <c r="Q1145" s="4">
        <v>15000</v>
      </c>
      <c r="R1145">
        <v>3</v>
      </c>
      <c r="S1145" s="4">
        <f>Table3[[#This Row],[Harga]]*Table3[[#This Row],[Quantity]]</f>
        <v>45000</v>
      </c>
      <c r="T1145">
        <v>0.2</v>
      </c>
      <c r="U1145" s="4">
        <f>Table3[[#This Row],[Discount]]*Table3[[#This Row],[Revenue]]</f>
        <v>9000</v>
      </c>
      <c r="V1145" s="4">
        <f>Table3[[#This Row],[Revenue]]-Table3[[#This Row],[Total Discount]]</f>
        <v>36000</v>
      </c>
      <c r="W1145" s="6"/>
      <c r="X1145" s="5"/>
    </row>
    <row r="1146" spans="1:24" x14ac:dyDescent="0.35">
      <c r="A1146">
        <v>1145</v>
      </c>
      <c r="B1146" t="s">
        <v>8185</v>
      </c>
      <c r="C1146" s="8">
        <v>42363</v>
      </c>
      <c r="D1146" s="6">
        <v>2015</v>
      </c>
      <c r="E1146" s="8" t="s">
        <v>3490</v>
      </c>
      <c r="F1146" s="7">
        <v>25</v>
      </c>
      <c r="G1146" t="s">
        <v>3457</v>
      </c>
      <c r="H1146" t="s">
        <v>3451</v>
      </c>
      <c r="I1146" t="s">
        <v>4584</v>
      </c>
      <c r="J1146" t="s">
        <v>3466</v>
      </c>
      <c r="K1146" t="s">
        <v>3477</v>
      </c>
      <c r="L1146">
        <v>19140</v>
      </c>
      <c r="M1146" t="s">
        <v>1710</v>
      </c>
      <c r="N1146" t="s">
        <v>9</v>
      </c>
      <c r="O1146" t="s">
        <v>20</v>
      </c>
      <c r="P1146" t="s">
        <v>1711</v>
      </c>
      <c r="Q1146" s="4">
        <v>548000</v>
      </c>
      <c r="R1146">
        <v>4</v>
      </c>
      <c r="S1146" s="4">
        <f>Table3[[#This Row],[Harga]]*Table3[[#This Row],[Quantity]]</f>
        <v>2192000</v>
      </c>
      <c r="T1146">
        <v>0.2</v>
      </c>
      <c r="U1146" s="4">
        <f>Table3[[#This Row],[Discount]]*Table3[[#This Row],[Revenue]]</f>
        <v>438400</v>
      </c>
      <c r="V1146" s="4">
        <f>Table3[[#This Row],[Revenue]]-Table3[[#This Row],[Total Discount]]</f>
        <v>1753600</v>
      </c>
      <c r="W1146" s="6"/>
      <c r="X1146" s="5"/>
    </row>
    <row r="1147" spans="1:24" x14ac:dyDescent="0.35">
      <c r="A1147">
        <v>1146</v>
      </c>
      <c r="B1147" t="s">
        <v>8184</v>
      </c>
      <c r="C1147" s="8">
        <v>42637</v>
      </c>
      <c r="D1147" s="6">
        <v>2016</v>
      </c>
      <c r="E1147" s="8" t="s">
        <v>3472</v>
      </c>
      <c r="F1147" s="7">
        <v>24</v>
      </c>
      <c r="G1147" t="s">
        <v>3538</v>
      </c>
      <c r="H1147" t="s">
        <v>3451</v>
      </c>
      <c r="I1147" t="s">
        <v>4752</v>
      </c>
      <c r="J1147" t="s">
        <v>3466</v>
      </c>
      <c r="K1147" t="s">
        <v>3707</v>
      </c>
      <c r="L1147">
        <v>90004</v>
      </c>
      <c r="M1147" t="s">
        <v>221</v>
      </c>
      <c r="N1147" t="s">
        <v>13</v>
      </c>
      <c r="O1147" t="s">
        <v>32</v>
      </c>
      <c r="P1147" t="s">
        <v>222</v>
      </c>
      <c r="Q1147" s="4">
        <v>84000</v>
      </c>
      <c r="R1147">
        <v>2</v>
      </c>
      <c r="S1147" s="4">
        <f>Table3[[#This Row],[Harga]]*Table3[[#This Row],[Quantity]]</f>
        <v>168000</v>
      </c>
      <c r="T1147">
        <v>0</v>
      </c>
      <c r="U1147" s="4">
        <f>Table3[[#This Row],[Discount]]*Table3[[#This Row],[Revenue]]</f>
        <v>0</v>
      </c>
      <c r="V1147" s="4">
        <f>Table3[[#This Row],[Revenue]]-Table3[[#This Row],[Total Discount]]</f>
        <v>168000</v>
      </c>
      <c r="W1147" s="6"/>
      <c r="X1147" s="5"/>
    </row>
    <row r="1148" spans="1:24" x14ac:dyDescent="0.35">
      <c r="A1148">
        <v>1147</v>
      </c>
      <c r="B1148" t="s">
        <v>8183</v>
      </c>
      <c r="C1148" s="8">
        <v>42815</v>
      </c>
      <c r="D1148" s="6">
        <v>2017</v>
      </c>
      <c r="E1148" s="8" t="s">
        <v>3511</v>
      </c>
      <c r="F1148" s="7">
        <v>21</v>
      </c>
      <c r="G1148" t="s">
        <v>3457</v>
      </c>
      <c r="H1148" t="s">
        <v>3451</v>
      </c>
      <c r="I1148" t="s">
        <v>6300</v>
      </c>
      <c r="J1148" t="s">
        <v>3449</v>
      </c>
      <c r="K1148" t="s">
        <v>3460</v>
      </c>
      <c r="L1148">
        <v>47905</v>
      </c>
      <c r="M1148" t="s">
        <v>436</v>
      </c>
      <c r="N1148" t="s">
        <v>13</v>
      </c>
      <c r="O1148" t="s">
        <v>23</v>
      </c>
      <c r="P1148" t="s">
        <v>437</v>
      </c>
      <c r="Q1148" s="4">
        <v>56000</v>
      </c>
      <c r="R1148">
        <v>5</v>
      </c>
      <c r="S1148" s="4">
        <f>Table3[[#This Row],[Harga]]*Table3[[#This Row],[Quantity]]</f>
        <v>280000</v>
      </c>
      <c r="T1148">
        <v>0</v>
      </c>
      <c r="U1148" s="4">
        <f>Table3[[#This Row],[Discount]]*Table3[[#This Row],[Revenue]]</f>
        <v>0</v>
      </c>
      <c r="V1148" s="4">
        <f>Table3[[#This Row],[Revenue]]-Table3[[#This Row],[Total Discount]]</f>
        <v>280000</v>
      </c>
      <c r="W1148" s="6"/>
      <c r="X1148" s="5"/>
    </row>
    <row r="1149" spans="1:24" x14ac:dyDescent="0.35">
      <c r="A1149">
        <v>1148</v>
      </c>
      <c r="B1149" t="s">
        <v>8182</v>
      </c>
      <c r="C1149" s="8">
        <v>41912</v>
      </c>
      <c r="D1149" s="6">
        <v>2014</v>
      </c>
      <c r="E1149" s="8" t="s">
        <v>3472</v>
      </c>
      <c r="F1149" s="7">
        <v>30</v>
      </c>
      <c r="G1149" t="s">
        <v>3538</v>
      </c>
      <c r="H1149" t="s">
        <v>3554</v>
      </c>
      <c r="I1149" t="s">
        <v>3980</v>
      </c>
      <c r="J1149" t="s">
        <v>3449</v>
      </c>
      <c r="K1149" t="s">
        <v>3477</v>
      </c>
      <c r="L1149">
        <v>37042</v>
      </c>
      <c r="M1149" t="s">
        <v>343</v>
      </c>
      <c r="N1149" t="s">
        <v>13</v>
      </c>
      <c r="O1149" t="s">
        <v>29</v>
      </c>
      <c r="P1149" t="s">
        <v>344</v>
      </c>
      <c r="Q1149" s="4">
        <v>9000</v>
      </c>
      <c r="R1149">
        <v>6</v>
      </c>
      <c r="S1149" s="4">
        <f>Table3[[#This Row],[Harga]]*Table3[[#This Row],[Quantity]]</f>
        <v>54000</v>
      </c>
      <c r="T1149">
        <v>0.2</v>
      </c>
      <c r="U1149" s="4">
        <f>Table3[[#This Row],[Discount]]*Table3[[#This Row],[Revenue]]</f>
        <v>10800</v>
      </c>
      <c r="V1149" s="4">
        <f>Table3[[#This Row],[Revenue]]-Table3[[#This Row],[Total Discount]]</f>
        <v>43200</v>
      </c>
      <c r="W1149" s="6"/>
      <c r="X1149" s="5"/>
    </row>
    <row r="1150" spans="1:24" x14ac:dyDescent="0.35">
      <c r="A1150">
        <v>1149</v>
      </c>
      <c r="B1150" t="s">
        <v>8181</v>
      </c>
      <c r="C1150" s="8">
        <v>43079</v>
      </c>
      <c r="D1150" s="6">
        <v>2017</v>
      </c>
      <c r="E1150" s="8" t="s">
        <v>3490</v>
      </c>
      <c r="F1150" s="7">
        <v>10</v>
      </c>
      <c r="G1150" t="s">
        <v>3538</v>
      </c>
      <c r="H1150" t="s">
        <v>3451</v>
      </c>
      <c r="I1150" t="s">
        <v>3450</v>
      </c>
      <c r="J1150" t="s">
        <v>3449</v>
      </c>
      <c r="K1150" t="s">
        <v>3487</v>
      </c>
      <c r="L1150">
        <v>6824</v>
      </c>
      <c r="M1150" t="s">
        <v>1712</v>
      </c>
      <c r="N1150" t="s">
        <v>13</v>
      </c>
      <c r="O1150" t="s">
        <v>55</v>
      </c>
      <c r="P1150" t="s">
        <v>1713</v>
      </c>
      <c r="Q1150" s="4">
        <v>11000</v>
      </c>
      <c r="R1150">
        <v>3</v>
      </c>
      <c r="S1150" s="4">
        <f>Table3[[#This Row],[Harga]]*Table3[[#This Row],[Quantity]]</f>
        <v>33000</v>
      </c>
      <c r="T1150">
        <v>0</v>
      </c>
      <c r="U1150" s="4">
        <f>Table3[[#This Row],[Discount]]*Table3[[#This Row],[Revenue]]</f>
        <v>0</v>
      </c>
      <c r="V1150" s="4">
        <f>Table3[[#This Row],[Revenue]]-Table3[[#This Row],[Total Discount]]</f>
        <v>33000</v>
      </c>
      <c r="W1150" s="6"/>
      <c r="X1150" s="5"/>
    </row>
    <row r="1151" spans="1:24" x14ac:dyDescent="0.35">
      <c r="A1151">
        <v>1150</v>
      </c>
      <c r="B1151" t="s">
        <v>8180</v>
      </c>
      <c r="C1151" s="8">
        <v>41874</v>
      </c>
      <c r="D1151" s="6">
        <v>2014</v>
      </c>
      <c r="E1151" s="8" t="s">
        <v>3481</v>
      </c>
      <c r="F1151" s="7">
        <v>23</v>
      </c>
      <c r="G1151" t="s">
        <v>3457</v>
      </c>
      <c r="H1151" t="s">
        <v>3451</v>
      </c>
      <c r="I1151" t="s">
        <v>7907</v>
      </c>
      <c r="J1151" t="s">
        <v>3449</v>
      </c>
      <c r="K1151" t="s">
        <v>3513</v>
      </c>
      <c r="L1151">
        <v>10009</v>
      </c>
      <c r="M1151" t="s">
        <v>1714</v>
      </c>
      <c r="N1151" t="s">
        <v>13</v>
      </c>
      <c r="O1151" t="s">
        <v>23</v>
      </c>
      <c r="P1151" t="s">
        <v>1715</v>
      </c>
      <c r="Q1151" s="4">
        <v>26000</v>
      </c>
      <c r="R1151">
        <v>4</v>
      </c>
      <c r="S1151" s="4">
        <f>Table3[[#This Row],[Harga]]*Table3[[#This Row],[Quantity]]</f>
        <v>104000</v>
      </c>
      <c r="T1151">
        <v>0</v>
      </c>
      <c r="U1151" s="4">
        <f>Table3[[#This Row],[Discount]]*Table3[[#This Row],[Revenue]]</f>
        <v>0</v>
      </c>
      <c r="V1151" s="4">
        <f>Table3[[#This Row],[Revenue]]-Table3[[#This Row],[Total Discount]]</f>
        <v>104000</v>
      </c>
      <c r="W1151" s="6"/>
      <c r="X1151" s="5"/>
    </row>
    <row r="1152" spans="1:24" x14ac:dyDescent="0.35">
      <c r="A1152">
        <v>1151</v>
      </c>
      <c r="B1152" t="s">
        <v>8179</v>
      </c>
      <c r="C1152" s="8">
        <v>41870</v>
      </c>
      <c r="D1152" s="6">
        <v>2014</v>
      </c>
      <c r="E1152" s="8" t="s">
        <v>3481</v>
      </c>
      <c r="F1152" s="7">
        <v>19</v>
      </c>
      <c r="G1152" t="s">
        <v>3538</v>
      </c>
      <c r="H1152" t="s">
        <v>3451</v>
      </c>
      <c r="I1152" t="s">
        <v>5159</v>
      </c>
      <c r="J1152" t="s">
        <v>3449</v>
      </c>
      <c r="K1152" t="s">
        <v>3513</v>
      </c>
      <c r="L1152">
        <v>43229</v>
      </c>
      <c r="M1152" t="s">
        <v>109</v>
      </c>
      <c r="N1152" t="s">
        <v>13</v>
      </c>
      <c r="O1152" t="s">
        <v>37</v>
      </c>
      <c r="P1152" t="s">
        <v>110</v>
      </c>
      <c r="Q1152" s="4">
        <v>21000</v>
      </c>
      <c r="R1152">
        <v>2</v>
      </c>
      <c r="S1152" s="4">
        <f>Table3[[#This Row],[Harga]]*Table3[[#This Row],[Quantity]]</f>
        <v>42000</v>
      </c>
      <c r="T1152">
        <v>0.2</v>
      </c>
      <c r="U1152" s="4">
        <f>Table3[[#This Row],[Discount]]*Table3[[#This Row],[Revenue]]</f>
        <v>8400</v>
      </c>
      <c r="V1152" s="4">
        <f>Table3[[#This Row],[Revenue]]-Table3[[#This Row],[Total Discount]]</f>
        <v>33600</v>
      </c>
      <c r="W1152" s="6"/>
      <c r="X1152" s="5"/>
    </row>
    <row r="1153" spans="1:24" x14ac:dyDescent="0.35">
      <c r="A1153">
        <v>1152</v>
      </c>
      <c r="B1153" t="s">
        <v>8178</v>
      </c>
      <c r="C1153" s="8">
        <v>42684</v>
      </c>
      <c r="D1153" s="6">
        <v>2016</v>
      </c>
      <c r="E1153" s="8" t="s">
        <v>3468</v>
      </c>
      <c r="F1153" s="7">
        <v>10</v>
      </c>
      <c r="G1153" t="s">
        <v>3538</v>
      </c>
      <c r="H1153" t="s">
        <v>3462</v>
      </c>
      <c r="I1153" t="s">
        <v>4754</v>
      </c>
      <c r="J1153" t="s">
        <v>3449</v>
      </c>
      <c r="K1153" t="s">
        <v>3580</v>
      </c>
      <c r="L1153">
        <v>31088</v>
      </c>
      <c r="M1153" t="s">
        <v>1716</v>
      </c>
      <c r="N1153" t="s">
        <v>13</v>
      </c>
      <c r="O1153" t="s">
        <v>37</v>
      </c>
      <c r="P1153" t="s">
        <v>1717</v>
      </c>
      <c r="Q1153" s="4">
        <v>42000</v>
      </c>
      <c r="R1153">
        <v>7</v>
      </c>
      <c r="S1153" s="4">
        <f>Table3[[#This Row],[Harga]]*Table3[[#This Row],[Quantity]]</f>
        <v>294000</v>
      </c>
      <c r="T1153">
        <v>0</v>
      </c>
      <c r="U1153" s="4">
        <f>Table3[[#This Row],[Discount]]*Table3[[#This Row],[Revenue]]</f>
        <v>0</v>
      </c>
      <c r="V1153" s="4">
        <f>Table3[[#This Row],[Revenue]]-Table3[[#This Row],[Total Discount]]</f>
        <v>294000</v>
      </c>
      <c r="W1153" s="6"/>
      <c r="X1153" s="5"/>
    </row>
    <row r="1154" spans="1:24" x14ac:dyDescent="0.35">
      <c r="A1154">
        <v>1153</v>
      </c>
      <c r="B1154" t="s">
        <v>8177</v>
      </c>
      <c r="C1154" s="8">
        <v>42004</v>
      </c>
      <c r="D1154" s="6">
        <v>2014</v>
      </c>
      <c r="E1154" s="8" t="s">
        <v>3490</v>
      </c>
      <c r="F1154" s="7">
        <v>31</v>
      </c>
      <c r="G1154" t="s">
        <v>3538</v>
      </c>
      <c r="H1154" t="s">
        <v>3462</v>
      </c>
      <c r="I1154" t="s">
        <v>6049</v>
      </c>
      <c r="J1154" t="s">
        <v>3488</v>
      </c>
      <c r="K1154" t="s">
        <v>3548</v>
      </c>
      <c r="L1154">
        <v>2038</v>
      </c>
      <c r="M1154" t="s">
        <v>1718</v>
      </c>
      <c r="N1154" t="s">
        <v>9</v>
      </c>
      <c r="O1154" t="s">
        <v>20</v>
      </c>
      <c r="P1154" t="s">
        <v>1719</v>
      </c>
      <c r="Q1154" s="4">
        <v>64000</v>
      </c>
      <c r="R1154">
        <v>5</v>
      </c>
      <c r="S1154" s="4">
        <f>Table3[[#This Row],[Harga]]*Table3[[#This Row],[Quantity]]</f>
        <v>320000</v>
      </c>
      <c r="T1154">
        <v>0</v>
      </c>
      <c r="U1154" s="4">
        <f>Table3[[#This Row],[Discount]]*Table3[[#This Row],[Revenue]]</f>
        <v>0</v>
      </c>
      <c r="V1154" s="4">
        <f>Table3[[#This Row],[Revenue]]-Table3[[#This Row],[Total Discount]]</f>
        <v>320000</v>
      </c>
      <c r="W1154" s="6"/>
      <c r="X1154" s="5"/>
    </row>
    <row r="1155" spans="1:24" x14ac:dyDescent="0.35">
      <c r="A1155">
        <v>1154</v>
      </c>
      <c r="B1155" t="s">
        <v>8176</v>
      </c>
      <c r="C1155" s="8">
        <v>41846</v>
      </c>
      <c r="D1155" s="6">
        <v>2014</v>
      </c>
      <c r="E1155" s="8" t="s">
        <v>3507</v>
      </c>
      <c r="F1155" s="7">
        <v>26</v>
      </c>
      <c r="G1155" t="s">
        <v>3452</v>
      </c>
      <c r="H1155" t="s">
        <v>3451</v>
      </c>
      <c r="I1155" t="s">
        <v>7594</v>
      </c>
      <c r="J1155" t="s">
        <v>3449</v>
      </c>
      <c r="K1155" t="s">
        <v>3509</v>
      </c>
      <c r="L1155">
        <v>60623</v>
      </c>
      <c r="M1155" t="s">
        <v>1161</v>
      </c>
      <c r="N1155" t="s">
        <v>13</v>
      </c>
      <c r="O1155" t="s">
        <v>32</v>
      </c>
      <c r="P1155" t="s">
        <v>1162</v>
      </c>
      <c r="Q1155" s="4">
        <v>165000</v>
      </c>
      <c r="R1155">
        <v>3</v>
      </c>
      <c r="S1155" s="4">
        <f>Table3[[#This Row],[Harga]]*Table3[[#This Row],[Quantity]]</f>
        <v>495000</v>
      </c>
      <c r="T1155">
        <v>0.2</v>
      </c>
      <c r="U1155" s="4">
        <f>Table3[[#This Row],[Discount]]*Table3[[#This Row],[Revenue]]</f>
        <v>99000</v>
      </c>
      <c r="V1155" s="4">
        <f>Table3[[#This Row],[Revenue]]-Table3[[#This Row],[Total Discount]]</f>
        <v>396000</v>
      </c>
      <c r="W1155" s="6"/>
      <c r="X1155" s="5"/>
    </row>
    <row r="1156" spans="1:24" x14ac:dyDescent="0.35">
      <c r="A1156">
        <v>1155</v>
      </c>
      <c r="B1156" t="s">
        <v>8175</v>
      </c>
      <c r="C1156" s="8">
        <v>42422</v>
      </c>
      <c r="D1156" s="6">
        <v>2016</v>
      </c>
      <c r="E1156" s="8" t="s">
        <v>3458</v>
      </c>
      <c r="F1156" s="7">
        <v>22</v>
      </c>
      <c r="G1156" t="s">
        <v>3452</v>
      </c>
      <c r="H1156" t="s">
        <v>3451</v>
      </c>
      <c r="I1156" t="s">
        <v>4946</v>
      </c>
      <c r="J1156" t="s">
        <v>3488</v>
      </c>
      <c r="K1156" t="s">
        <v>3548</v>
      </c>
      <c r="L1156">
        <v>53209</v>
      </c>
      <c r="M1156" t="s">
        <v>1720</v>
      </c>
      <c r="N1156" t="s">
        <v>13</v>
      </c>
      <c r="O1156" t="s">
        <v>29</v>
      </c>
      <c r="P1156" t="s">
        <v>1721</v>
      </c>
      <c r="Q1156" s="4">
        <v>491000</v>
      </c>
      <c r="R1156">
        <v>9</v>
      </c>
      <c r="S1156" s="4">
        <f>Table3[[#This Row],[Harga]]*Table3[[#This Row],[Quantity]]</f>
        <v>4419000</v>
      </c>
      <c r="T1156">
        <v>0</v>
      </c>
      <c r="U1156" s="4">
        <f>Table3[[#This Row],[Discount]]*Table3[[#This Row],[Revenue]]</f>
        <v>0</v>
      </c>
      <c r="V1156" s="4">
        <f>Table3[[#This Row],[Revenue]]-Table3[[#This Row],[Total Discount]]</f>
        <v>4419000</v>
      </c>
      <c r="W1156" s="6"/>
      <c r="X1156" s="5"/>
    </row>
    <row r="1157" spans="1:24" x14ac:dyDescent="0.35">
      <c r="A1157">
        <v>1156</v>
      </c>
      <c r="B1157" t="s">
        <v>8174</v>
      </c>
      <c r="C1157" s="8">
        <v>42442</v>
      </c>
      <c r="D1157" s="6">
        <v>2016</v>
      </c>
      <c r="E1157" s="8" t="s">
        <v>3511</v>
      </c>
      <c r="F1157" s="7">
        <v>13</v>
      </c>
      <c r="G1157" t="s">
        <v>3485</v>
      </c>
      <c r="H1157" t="s">
        <v>3501</v>
      </c>
      <c r="I1157" t="s">
        <v>5037</v>
      </c>
      <c r="J1157" t="s">
        <v>3449</v>
      </c>
      <c r="K1157" t="s">
        <v>3666</v>
      </c>
      <c r="L1157">
        <v>78207</v>
      </c>
      <c r="M1157" t="s">
        <v>181</v>
      </c>
      <c r="N1157" t="s">
        <v>13</v>
      </c>
      <c r="O1157" t="s">
        <v>23</v>
      </c>
      <c r="P1157" t="s">
        <v>4511</v>
      </c>
      <c r="Q1157" s="4">
        <v>21000</v>
      </c>
      <c r="R1157">
        <v>5</v>
      </c>
      <c r="S1157" s="4">
        <f>Table3[[#This Row],[Harga]]*Table3[[#This Row],[Quantity]]</f>
        <v>105000</v>
      </c>
      <c r="T1157">
        <v>0.2</v>
      </c>
      <c r="U1157" s="4">
        <f>Table3[[#This Row],[Discount]]*Table3[[#This Row],[Revenue]]</f>
        <v>21000</v>
      </c>
      <c r="V1157" s="4">
        <f>Table3[[#This Row],[Revenue]]-Table3[[#This Row],[Total Discount]]</f>
        <v>84000</v>
      </c>
      <c r="W1157" s="6"/>
      <c r="X1157" s="5"/>
    </row>
    <row r="1158" spans="1:24" x14ac:dyDescent="0.35">
      <c r="A1158">
        <v>1157</v>
      </c>
      <c r="B1158" t="s">
        <v>8173</v>
      </c>
      <c r="C1158" s="8">
        <v>43071</v>
      </c>
      <c r="D1158" s="6">
        <v>2017</v>
      </c>
      <c r="E1158" s="8" t="s">
        <v>3490</v>
      </c>
      <c r="F1158" s="7">
        <v>2</v>
      </c>
      <c r="G1158" t="s">
        <v>3485</v>
      </c>
      <c r="H1158" t="s">
        <v>3462</v>
      </c>
      <c r="I1158" t="s">
        <v>4163</v>
      </c>
      <c r="J1158" t="s">
        <v>3466</v>
      </c>
      <c r="K1158" t="s">
        <v>3513</v>
      </c>
      <c r="L1158">
        <v>90032</v>
      </c>
      <c r="M1158" t="s">
        <v>1513</v>
      </c>
      <c r="N1158" t="s">
        <v>13</v>
      </c>
      <c r="O1158" t="s">
        <v>26</v>
      </c>
      <c r="P1158" t="s">
        <v>1514</v>
      </c>
      <c r="Q1158" s="4">
        <v>4000</v>
      </c>
      <c r="R1158">
        <v>6</v>
      </c>
      <c r="S1158" s="4">
        <f>Table3[[#This Row],[Harga]]*Table3[[#This Row],[Quantity]]</f>
        <v>24000</v>
      </c>
      <c r="T1158">
        <v>0.2</v>
      </c>
      <c r="U1158" s="4">
        <f>Table3[[#This Row],[Discount]]*Table3[[#This Row],[Revenue]]</f>
        <v>4800</v>
      </c>
      <c r="V1158" s="4">
        <f>Table3[[#This Row],[Revenue]]-Table3[[#This Row],[Total Discount]]</f>
        <v>19200</v>
      </c>
      <c r="W1158" s="6"/>
      <c r="X1158" s="5"/>
    </row>
    <row r="1159" spans="1:24" x14ac:dyDescent="0.35">
      <c r="A1159">
        <v>1158</v>
      </c>
      <c r="B1159" t="s">
        <v>8172</v>
      </c>
      <c r="C1159" s="8">
        <v>42247</v>
      </c>
      <c r="D1159" s="6">
        <v>2015</v>
      </c>
      <c r="E1159" s="8" t="s">
        <v>3481</v>
      </c>
      <c r="F1159" s="7">
        <v>31</v>
      </c>
      <c r="G1159" t="s">
        <v>3457</v>
      </c>
      <c r="H1159" t="s">
        <v>3451</v>
      </c>
      <c r="I1159" t="s">
        <v>4457</v>
      </c>
      <c r="J1159" t="s">
        <v>3466</v>
      </c>
      <c r="K1159" t="s">
        <v>3499</v>
      </c>
      <c r="L1159">
        <v>94122</v>
      </c>
      <c r="M1159" t="s">
        <v>1722</v>
      </c>
      <c r="N1159" t="s">
        <v>9</v>
      </c>
      <c r="O1159" t="s">
        <v>10</v>
      </c>
      <c r="P1159" t="s">
        <v>1723</v>
      </c>
      <c r="Q1159" s="4">
        <v>1553000</v>
      </c>
      <c r="R1159">
        <v>7</v>
      </c>
      <c r="S1159" s="4">
        <f>Table3[[#This Row],[Harga]]*Table3[[#This Row],[Quantity]]</f>
        <v>10871000</v>
      </c>
      <c r="T1159">
        <v>0.15</v>
      </c>
      <c r="U1159" s="4">
        <f>Table3[[#This Row],[Discount]]*Table3[[#This Row],[Revenue]]</f>
        <v>1630650</v>
      </c>
      <c r="V1159" s="4">
        <f>Table3[[#This Row],[Revenue]]-Table3[[#This Row],[Total Discount]]</f>
        <v>9240350</v>
      </c>
      <c r="W1159" s="6"/>
      <c r="X1159" s="5"/>
    </row>
    <row r="1160" spans="1:24" x14ac:dyDescent="0.35">
      <c r="A1160">
        <v>1159</v>
      </c>
      <c r="B1160" t="s">
        <v>8171</v>
      </c>
      <c r="C1160" s="8">
        <v>41715</v>
      </c>
      <c r="D1160" s="6">
        <v>2014</v>
      </c>
      <c r="E1160" s="8" t="s">
        <v>3511</v>
      </c>
      <c r="F1160" s="7">
        <v>17</v>
      </c>
      <c r="G1160" t="s">
        <v>3457</v>
      </c>
      <c r="H1160" t="s">
        <v>3451</v>
      </c>
      <c r="I1160" t="s">
        <v>3540</v>
      </c>
      <c r="J1160" t="s">
        <v>3466</v>
      </c>
      <c r="K1160" t="s">
        <v>3595</v>
      </c>
      <c r="L1160">
        <v>10024</v>
      </c>
      <c r="M1160" t="s">
        <v>1724</v>
      </c>
      <c r="N1160" t="s">
        <v>9</v>
      </c>
      <c r="O1160" t="s">
        <v>17</v>
      </c>
      <c r="P1160" t="s">
        <v>1725</v>
      </c>
      <c r="Q1160" s="4">
        <v>1580000</v>
      </c>
      <c r="R1160">
        <v>7</v>
      </c>
      <c r="S1160" s="4">
        <f>Table3[[#This Row],[Harga]]*Table3[[#This Row],[Quantity]]</f>
        <v>11060000</v>
      </c>
      <c r="T1160">
        <v>0.4</v>
      </c>
      <c r="U1160" s="4">
        <f>Table3[[#This Row],[Discount]]*Table3[[#This Row],[Revenue]]</f>
        <v>4424000</v>
      </c>
      <c r="V1160" s="4">
        <f>Table3[[#This Row],[Revenue]]-Table3[[#This Row],[Total Discount]]</f>
        <v>6636000</v>
      </c>
      <c r="W1160" s="6"/>
      <c r="X1160" s="5"/>
    </row>
    <row r="1161" spans="1:24" x14ac:dyDescent="0.35">
      <c r="A1161">
        <v>1160</v>
      </c>
      <c r="B1161" t="s">
        <v>8170</v>
      </c>
      <c r="C1161" s="8">
        <v>42841</v>
      </c>
      <c r="D1161" s="6">
        <v>2017</v>
      </c>
      <c r="E1161" s="8" t="s">
        <v>3529</v>
      </c>
      <c r="F1161" s="7">
        <v>16</v>
      </c>
      <c r="G1161" t="s">
        <v>3457</v>
      </c>
      <c r="H1161" t="s">
        <v>3451</v>
      </c>
      <c r="I1161" t="s">
        <v>3612</v>
      </c>
      <c r="J1161" t="s">
        <v>3449</v>
      </c>
      <c r="K1161" t="s">
        <v>3483</v>
      </c>
      <c r="L1161">
        <v>43229</v>
      </c>
      <c r="M1161" t="s">
        <v>1726</v>
      </c>
      <c r="N1161" t="s">
        <v>13</v>
      </c>
      <c r="O1161" t="s">
        <v>26</v>
      </c>
      <c r="P1161" t="s">
        <v>1727</v>
      </c>
      <c r="Q1161" s="4">
        <v>14000</v>
      </c>
      <c r="R1161">
        <v>5</v>
      </c>
      <c r="S1161" s="4">
        <f>Table3[[#This Row],[Harga]]*Table3[[#This Row],[Quantity]]</f>
        <v>70000</v>
      </c>
      <c r="T1161">
        <v>0.7</v>
      </c>
      <c r="U1161" s="4">
        <f>Table3[[#This Row],[Discount]]*Table3[[#This Row],[Revenue]]</f>
        <v>49000</v>
      </c>
      <c r="V1161" s="4">
        <f>Table3[[#This Row],[Revenue]]-Table3[[#This Row],[Total Discount]]</f>
        <v>21000</v>
      </c>
      <c r="W1161" s="6"/>
      <c r="X1161" s="5"/>
    </row>
    <row r="1162" spans="1:24" x14ac:dyDescent="0.35">
      <c r="A1162">
        <v>1161</v>
      </c>
      <c r="B1162" t="s">
        <v>8169</v>
      </c>
      <c r="C1162" s="8">
        <v>42442</v>
      </c>
      <c r="D1162" s="6">
        <v>2016</v>
      </c>
      <c r="E1162" s="8" t="s">
        <v>3511</v>
      </c>
      <c r="F1162" s="7">
        <v>13</v>
      </c>
      <c r="G1162" t="s">
        <v>3452</v>
      </c>
      <c r="H1162" t="s">
        <v>3451</v>
      </c>
      <c r="I1162" t="s">
        <v>3984</v>
      </c>
      <c r="J1162" t="s">
        <v>3488</v>
      </c>
      <c r="K1162" t="s">
        <v>3909</v>
      </c>
      <c r="L1162">
        <v>22980</v>
      </c>
      <c r="M1162" t="s">
        <v>1728</v>
      </c>
      <c r="N1162" t="s">
        <v>9</v>
      </c>
      <c r="O1162" t="s">
        <v>20</v>
      </c>
      <c r="P1162" t="s">
        <v>1729</v>
      </c>
      <c r="Q1162" s="4">
        <v>128000</v>
      </c>
      <c r="R1162">
        <v>2</v>
      </c>
      <c r="S1162" s="4">
        <f>Table3[[#This Row],[Harga]]*Table3[[#This Row],[Quantity]]</f>
        <v>256000</v>
      </c>
      <c r="T1162">
        <v>0</v>
      </c>
      <c r="U1162" s="4">
        <f>Table3[[#This Row],[Discount]]*Table3[[#This Row],[Revenue]]</f>
        <v>0</v>
      </c>
      <c r="V1162" s="4">
        <f>Table3[[#This Row],[Revenue]]-Table3[[#This Row],[Total Discount]]</f>
        <v>256000</v>
      </c>
      <c r="W1162" s="6"/>
      <c r="X1162" s="5"/>
    </row>
    <row r="1163" spans="1:24" x14ac:dyDescent="0.35">
      <c r="A1163">
        <v>1162</v>
      </c>
      <c r="B1163" t="s">
        <v>8168</v>
      </c>
      <c r="C1163" s="8">
        <v>41967</v>
      </c>
      <c r="D1163" s="6">
        <v>2014</v>
      </c>
      <c r="E1163" s="8" t="s">
        <v>3468</v>
      </c>
      <c r="F1163" s="7">
        <v>24</v>
      </c>
      <c r="G1163" t="s">
        <v>3485</v>
      </c>
      <c r="H1163" t="s">
        <v>3554</v>
      </c>
      <c r="I1163" t="s">
        <v>5941</v>
      </c>
      <c r="J1163" t="s">
        <v>3449</v>
      </c>
      <c r="K1163" t="s">
        <v>3542</v>
      </c>
      <c r="L1163">
        <v>95823</v>
      </c>
      <c r="M1163" t="s">
        <v>1730</v>
      </c>
      <c r="N1163" t="s">
        <v>9</v>
      </c>
      <c r="O1163" t="s">
        <v>42</v>
      </c>
      <c r="P1163" t="s">
        <v>1731</v>
      </c>
      <c r="Q1163" s="4">
        <v>121000</v>
      </c>
      <c r="R1163">
        <v>1</v>
      </c>
      <c r="S1163" s="4">
        <f>Table3[[#This Row],[Harga]]*Table3[[#This Row],[Quantity]]</f>
        <v>121000</v>
      </c>
      <c r="T1163">
        <v>0.2</v>
      </c>
      <c r="U1163" s="4">
        <f>Table3[[#This Row],[Discount]]*Table3[[#This Row],[Revenue]]</f>
        <v>24200</v>
      </c>
      <c r="V1163" s="4">
        <f>Table3[[#This Row],[Revenue]]-Table3[[#This Row],[Total Discount]]</f>
        <v>96800</v>
      </c>
      <c r="W1163" s="6"/>
      <c r="X1163" s="5"/>
    </row>
    <row r="1164" spans="1:24" x14ac:dyDescent="0.35">
      <c r="A1164">
        <v>1163</v>
      </c>
      <c r="B1164" t="s">
        <v>8167</v>
      </c>
      <c r="C1164" s="8">
        <v>42776</v>
      </c>
      <c r="D1164" s="6">
        <v>2017</v>
      </c>
      <c r="E1164" s="8" t="s">
        <v>3458</v>
      </c>
      <c r="F1164" s="7">
        <v>10</v>
      </c>
      <c r="G1164" t="s">
        <v>3485</v>
      </c>
      <c r="H1164" t="s">
        <v>3462</v>
      </c>
      <c r="I1164" t="s">
        <v>5307</v>
      </c>
      <c r="J1164" t="s">
        <v>3449</v>
      </c>
      <c r="K1164" t="s">
        <v>3568</v>
      </c>
      <c r="L1164">
        <v>20735</v>
      </c>
      <c r="M1164" t="s">
        <v>1732</v>
      </c>
      <c r="N1164" t="s">
        <v>13</v>
      </c>
      <c r="O1164" t="s">
        <v>23</v>
      </c>
      <c r="P1164" t="s">
        <v>1733</v>
      </c>
      <c r="Q1164" s="4">
        <v>24000</v>
      </c>
      <c r="R1164">
        <v>4</v>
      </c>
      <c r="S1164" s="4">
        <f>Table3[[#This Row],[Harga]]*Table3[[#This Row],[Quantity]]</f>
        <v>96000</v>
      </c>
      <c r="T1164">
        <v>0</v>
      </c>
      <c r="U1164" s="4">
        <f>Table3[[#This Row],[Discount]]*Table3[[#This Row],[Revenue]]</f>
        <v>0</v>
      </c>
      <c r="V1164" s="4">
        <f>Table3[[#This Row],[Revenue]]-Table3[[#This Row],[Total Discount]]</f>
        <v>96000</v>
      </c>
      <c r="W1164" s="6"/>
      <c r="X1164" s="5"/>
    </row>
    <row r="1165" spans="1:24" x14ac:dyDescent="0.35">
      <c r="A1165">
        <v>1164</v>
      </c>
      <c r="B1165" t="s">
        <v>8166</v>
      </c>
      <c r="C1165" s="8">
        <v>42636</v>
      </c>
      <c r="D1165" s="6">
        <v>2016</v>
      </c>
      <c r="E1165" s="8" t="s">
        <v>3472</v>
      </c>
      <c r="F1165" s="7">
        <v>23</v>
      </c>
      <c r="G1165" t="s">
        <v>3452</v>
      </c>
      <c r="H1165" t="s">
        <v>3451</v>
      </c>
      <c r="I1165" t="s">
        <v>4936</v>
      </c>
      <c r="J1165" t="s">
        <v>3466</v>
      </c>
      <c r="K1165" t="s">
        <v>3483</v>
      </c>
      <c r="L1165">
        <v>45014</v>
      </c>
      <c r="M1165" t="s">
        <v>1734</v>
      </c>
      <c r="N1165" t="s">
        <v>9</v>
      </c>
      <c r="O1165" t="s">
        <v>20</v>
      </c>
      <c r="P1165" t="s">
        <v>1735</v>
      </c>
      <c r="Q1165" s="4">
        <v>533000</v>
      </c>
      <c r="R1165">
        <v>6</v>
      </c>
      <c r="S1165" s="4">
        <f>Table3[[#This Row],[Harga]]*Table3[[#This Row],[Quantity]]</f>
        <v>3198000</v>
      </c>
      <c r="T1165">
        <v>0.2</v>
      </c>
      <c r="U1165" s="4">
        <f>Table3[[#This Row],[Discount]]*Table3[[#This Row],[Revenue]]</f>
        <v>639600</v>
      </c>
      <c r="V1165" s="4">
        <f>Table3[[#This Row],[Revenue]]-Table3[[#This Row],[Total Discount]]</f>
        <v>2558400</v>
      </c>
      <c r="W1165" s="6"/>
      <c r="X1165" s="5"/>
    </row>
    <row r="1166" spans="1:24" x14ac:dyDescent="0.35">
      <c r="A1166">
        <v>1165</v>
      </c>
      <c r="B1166" t="s">
        <v>8165</v>
      </c>
      <c r="C1166" s="8">
        <v>42923</v>
      </c>
      <c r="D1166" s="6">
        <v>2017</v>
      </c>
      <c r="E1166" s="8" t="s">
        <v>3507</v>
      </c>
      <c r="F1166" s="7">
        <v>7</v>
      </c>
      <c r="G1166" t="s">
        <v>3496</v>
      </c>
      <c r="H1166" t="s">
        <v>3451</v>
      </c>
      <c r="I1166" t="s">
        <v>4161</v>
      </c>
      <c r="J1166" t="s">
        <v>3466</v>
      </c>
      <c r="K1166" t="s">
        <v>3580</v>
      </c>
      <c r="L1166">
        <v>2886</v>
      </c>
      <c r="M1166" t="s">
        <v>1736</v>
      </c>
      <c r="N1166" t="s">
        <v>51</v>
      </c>
      <c r="O1166" t="s">
        <v>64</v>
      </c>
      <c r="P1166" t="s">
        <v>1737</v>
      </c>
      <c r="Q1166" s="4">
        <v>252000</v>
      </c>
      <c r="R1166">
        <v>4</v>
      </c>
      <c r="S1166" s="4">
        <f>Table3[[#This Row],[Harga]]*Table3[[#This Row],[Quantity]]</f>
        <v>1008000</v>
      </c>
      <c r="T1166">
        <v>0</v>
      </c>
      <c r="U1166" s="4">
        <f>Table3[[#This Row],[Discount]]*Table3[[#This Row],[Revenue]]</f>
        <v>0</v>
      </c>
      <c r="V1166" s="4">
        <f>Table3[[#This Row],[Revenue]]-Table3[[#This Row],[Total Discount]]</f>
        <v>1008000</v>
      </c>
      <c r="W1166" s="6"/>
      <c r="X1166" s="5"/>
    </row>
    <row r="1167" spans="1:24" x14ac:dyDescent="0.35">
      <c r="A1167">
        <v>1166</v>
      </c>
      <c r="B1167" t="s">
        <v>8164</v>
      </c>
      <c r="C1167" s="8">
        <v>42558</v>
      </c>
      <c r="D1167" s="6">
        <v>2016</v>
      </c>
      <c r="E1167" s="8" t="s">
        <v>3507</v>
      </c>
      <c r="F1167" s="7">
        <v>7</v>
      </c>
      <c r="G1167" t="s">
        <v>3485</v>
      </c>
      <c r="H1167" t="s">
        <v>3462</v>
      </c>
      <c r="I1167" t="s">
        <v>4816</v>
      </c>
      <c r="J1167" t="s">
        <v>3466</v>
      </c>
      <c r="K1167" t="s">
        <v>3542</v>
      </c>
      <c r="L1167">
        <v>60505</v>
      </c>
      <c r="M1167" t="s">
        <v>1598</v>
      </c>
      <c r="N1167" t="s">
        <v>9</v>
      </c>
      <c r="O1167" t="s">
        <v>20</v>
      </c>
      <c r="P1167" t="s">
        <v>1599</v>
      </c>
      <c r="Q1167" s="4">
        <v>23000</v>
      </c>
      <c r="R1167">
        <v>8</v>
      </c>
      <c r="S1167" s="4">
        <f>Table3[[#This Row],[Harga]]*Table3[[#This Row],[Quantity]]</f>
        <v>184000</v>
      </c>
      <c r="T1167">
        <v>0.6</v>
      </c>
      <c r="U1167" s="4">
        <f>Table3[[#This Row],[Discount]]*Table3[[#This Row],[Revenue]]</f>
        <v>110400</v>
      </c>
      <c r="V1167" s="4">
        <f>Table3[[#This Row],[Revenue]]-Table3[[#This Row],[Total Discount]]</f>
        <v>73600</v>
      </c>
      <c r="W1167" s="6"/>
      <c r="X1167" s="5"/>
    </row>
    <row r="1168" spans="1:24" x14ac:dyDescent="0.35">
      <c r="A1168">
        <v>1167</v>
      </c>
      <c r="B1168" t="s">
        <v>8163</v>
      </c>
      <c r="C1168" s="8">
        <v>42759</v>
      </c>
      <c r="D1168" s="6">
        <v>2017</v>
      </c>
      <c r="E1168" s="8" t="s">
        <v>3463</v>
      </c>
      <c r="F1168" s="7">
        <v>24</v>
      </c>
      <c r="G1168" t="s">
        <v>3457</v>
      </c>
      <c r="H1168" t="s">
        <v>3451</v>
      </c>
      <c r="I1168" t="s">
        <v>3882</v>
      </c>
      <c r="J1168" t="s">
        <v>3449</v>
      </c>
      <c r="K1168" t="s">
        <v>3600</v>
      </c>
      <c r="L1168">
        <v>30080</v>
      </c>
      <c r="M1168" t="s">
        <v>1738</v>
      </c>
      <c r="N1168" t="s">
        <v>13</v>
      </c>
      <c r="O1168" t="s">
        <v>73</v>
      </c>
      <c r="P1168" t="s">
        <v>1739</v>
      </c>
      <c r="Q1168" s="4">
        <v>6000</v>
      </c>
      <c r="R1168">
        <v>3</v>
      </c>
      <c r="S1168" s="4">
        <f>Table3[[#This Row],[Harga]]*Table3[[#This Row],[Quantity]]</f>
        <v>18000</v>
      </c>
      <c r="T1168">
        <v>0</v>
      </c>
      <c r="U1168" s="4">
        <f>Table3[[#This Row],[Discount]]*Table3[[#This Row],[Revenue]]</f>
        <v>0</v>
      </c>
      <c r="V1168" s="4">
        <f>Table3[[#This Row],[Revenue]]-Table3[[#This Row],[Total Discount]]</f>
        <v>18000</v>
      </c>
      <c r="W1168" s="6"/>
      <c r="X1168" s="5"/>
    </row>
    <row r="1169" spans="1:24" x14ac:dyDescent="0.35">
      <c r="A1169">
        <v>1168</v>
      </c>
      <c r="B1169" t="s">
        <v>8162</v>
      </c>
      <c r="C1169" s="8">
        <v>41870</v>
      </c>
      <c r="D1169" s="6">
        <v>2014</v>
      </c>
      <c r="E1169" s="8" t="s">
        <v>3481</v>
      </c>
      <c r="F1169" s="7">
        <v>19</v>
      </c>
      <c r="G1169" t="s">
        <v>3538</v>
      </c>
      <c r="H1169" t="s">
        <v>3462</v>
      </c>
      <c r="I1169" t="s">
        <v>3821</v>
      </c>
      <c r="J1169" t="s">
        <v>3449</v>
      </c>
      <c r="K1169" t="s">
        <v>3477</v>
      </c>
      <c r="L1169">
        <v>43229</v>
      </c>
      <c r="M1169" t="s">
        <v>1566</v>
      </c>
      <c r="N1169" t="s">
        <v>13</v>
      </c>
      <c r="O1169" t="s">
        <v>26</v>
      </c>
      <c r="P1169" t="s">
        <v>1567</v>
      </c>
      <c r="Q1169" s="4">
        <v>512000</v>
      </c>
      <c r="R1169">
        <v>4</v>
      </c>
      <c r="S1169" s="4">
        <f>Table3[[#This Row],[Harga]]*Table3[[#This Row],[Quantity]]</f>
        <v>2048000</v>
      </c>
      <c r="T1169">
        <v>0.7</v>
      </c>
      <c r="U1169" s="4">
        <f>Table3[[#This Row],[Discount]]*Table3[[#This Row],[Revenue]]</f>
        <v>1433600</v>
      </c>
      <c r="V1169" s="4">
        <f>Table3[[#This Row],[Revenue]]-Table3[[#This Row],[Total Discount]]</f>
        <v>614400</v>
      </c>
      <c r="W1169" s="6"/>
      <c r="X1169" s="5"/>
    </row>
    <row r="1170" spans="1:24" x14ac:dyDescent="0.35">
      <c r="A1170">
        <v>1169</v>
      </c>
      <c r="B1170" t="s">
        <v>8161</v>
      </c>
      <c r="C1170" s="8">
        <v>42344</v>
      </c>
      <c r="D1170" s="6">
        <v>2015</v>
      </c>
      <c r="E1170" s="8" t="s">
        <v>3490</v>
      </c>
      <c r="F1170" s="7">
        <v>6</v>
      </c>
      <c r="G1170" t="s">
        <v>3485</v>
      </c>
      <c r="H1170" t="s">
        <v>3532</v>
      </c>
      <c r="I1170" t="s">
        <v>3710</v>
      </c>
      <c r="J1170" t="s">
        <v>3488</v>
      </c>
      <c r="K1170" t="s">
        <v>3460</v>
      </c>
      <c r="L1170">
        <v>91360</v>
      </c>
      <c r="M1170" t="s">
        <v>1588</v>
      </c>
      <c r="N1170" t="s">
        <v>13</v>
      </c>
      <c r="O1170" t="s">
        <v>23</v>
      </c>
      <c r="P1170" t="s">
        <v>1589</v>
      </c>
      <c r="Q1170" s="4">
        <v>20000</v>
      </c>
      <c r="R1170">
        <v>5</v>
      </c>
      <c r="S1170" s="4">
        <f>Table3[[#This Row],[Harga]]*Table3[[#This Row],[Quantity]]</f>
        <v>100000</v>
      </c>
      <c r="T1170">
        <v>0</v>
      </c>
      <c r="U1170" s="4">
        <f>Table3[[#This Row],[Discount]]*Table3[[#This Row],[Revenue]]</f>
        <v>0</v>
      </c>
      <c r="V1170" s="4">
        <f>Table3[[#This Row],[Revenue]]-Table3[[#This Row],[Total Discount]]</f>
        <v>100000</v>
      </c>
      <c r="W1170" s="6"/>
      <c r="X1170" s="5"/>
    </row>
    <row r="1171" spans="1:24" x14ac:dyDescent="0.35">
      <c r="A1171">
        <v>1170</v>
      </c>
      <c r="B1171" t="s">
        <v>8160</v>
      </c>
      <c r="C1171" s="8">
        <v>42496</v>
      </c>
      <c r="D1171" s="6">
        <v>2016</v>
      </c>
      <c r="E1171" s="8" t="s">
        <v>3453</v>
      </c>
      <c r="F1171" s="7">
        <v>6</v>
      </c>
      <c r="G1171" t="s">
        <v>3485</v>
      </c>
      <c r="H1171" t="s">
        <v>3532</v>
      </c>
      <c r="I1171" t="s">
        <v>3610</v>
      </c>
      <c r="J1171" t="s">
        <v>3488</v>
      </c>
      <c r="K1171" t="s">
        <v>3483</v>
      </c>
      <c r="L1171">
        <v>44052</v>
      </c>
      <c r="M1171" t="s">
        <v>507</v>
      </c>
      <c r="N1171" t="s">
        <v>13</v>
      </c>
      <c r="O1171" t="s">
        <v>73</v>
      </c>
      <c r="P1171" t="s">
        <v>508</v>
      </c>
      <c r="Q1171" s="4">
        <v>11000</v>
      </c>
      <c r="R1171">
        <v>2</v>
      </c>
      <c r="S1171" s="4">
        <f>Table3[[#This Row],[Harga]]*Table3[[#This Row],[Quantity]]</f>
        <v>22000</v>
      </c>
      <c r="T1171">
        <v>0.2</v>
      </c>
      <c r="U1171" s="4">
        <f>Table3[[#This Row],[Discount]]*Table3[[#This Row],[Revenue]]</f>
        <v>4400</v>
      </c>
      <c r="V1171" s="4">
        <f>Table3[[#This Row],[Revenue]]-Table3[[#This Row],[Total Discount]]</f>
        <v>17600</v>
      </c>
      <c r="W1171" s="6"/>
      <c r="X1171" s="5"/>
    </row>
    <row r="1172" spans="1:24" x14ac:dyDescent="0.35">
      <c r="A1172">
        <v>1171</v>
      </c>
      <c r="B1172" t="s">
        <v>8159</v>
      </c>
      <c r="C1172" s="8">
        <v>42819</v>
      </c>
      <c r="D1172" s="6">
        <v>2017</v>
      </c>
      <c r="E1172" s="8" t="s">
        <v>3511</v>
      </c>
      <c r="F1172" s="7">
        <v>25</v>
      </c>
      <c r="G1172" t="s">
        <v>3452</v>
      </c>
      <c r="H1172" t="s">
        <v>3451</v>
      </c>
      <c r="I1172" t="s">
        <v>5234</v>
      </c>
      <c r="J1172" t="s">
        <v>3449</v>
      </c>
      <c r="K1172" t="s">
        <v>3571</v>
      </c>
      <c r="L1172">
        <v>93727</v>
      </c>
      <c r="M1172" t="s">
        <v>1740</v>
      </c>
      <c r="N1172" t="s">
        <v>13</v>
      </c>
      <c r="O1172" t="s">
        <v>29</v>
      </c>
      <c r="P1172" t="s">
        <v>1741</v>
      </c>
      <c r="Q1172" s="4">
        <v>177000</v>
      </c>
      <c r="R1172">
        <v>4</v>
      </c>
      <c r="S1172" s="4">
        <f>Table3[[#This Row],[Harga]]*Table3[[#This Row],[Quantity]]</f>
        <v>708000</v>
      </c>
      <c r="T1172">
        <v>0</v>
      </c>
      <c r="U1172" s="4">
        <f>Table3[[#This Row],[Discount]]*Table3[[#This Row],[Revenue]]</f>
        <v>0</v>
      </c>
      <c r="V1172" s="4">
        <f>Table3[[#This Row],[Revenue]]-Table3[[#This Row],[Total Discount]]</f>
        <v>708000</v>
      </c>
      <c r="W1172" s="6"/>
      <c r="X1172" s="5"/>
    </row>
    <row r="1173" spans="1:24" x14ac:dyDescent="0.35">
      <c r="A1173">
        <v>1172</v>
      </c>
      <c r="B1173" t="s">
        <v>8158</v>
      </c>
      <c r="C1173" s="8">
        <v>42350</v>
      </c>
      <c r="D1173" s="6">
        <v>2015</v>
      </c>
      <c r="E1173" s="8" t="s">
        <v>3490</v>
      </c>
      <c r="F1173" s="7">
        <v>12</v>
      </c>
      <c r="G1173" t="s">
        <v>3457</v>
      </c>
      <c r="H1173" t="s">
        <v>3532</v>
      </c>
      <c r="I1173" t="s">
        <v>3758</v>
      </c>
      <c r="J1173" t="s">
        <v>3449</v>
      </c>
      <c r="K1173" t="s">
        <v>3561</v>
      </c>
      <c r="L1173">
        <v>92105</v>
      </c>
      <c r="M1173" t="s">
        <v>1742</v>
      </c>
      <c r="N1173" t="s">
        <v>13</v>
      </c>
      <c r="O1173" t="s">
        <v>73</v>
      </c>
      <c r="P1173" t="s">
        <v>476</v>
      </c>
      <c r="Q1173" s="4">
        <v>8000</v>
      </c>
      <c r="R1173">
        <v>2</v>
      </c>
      <c r="S1173" s="4">
        <f>Table3[[#This Row],[Harga]]*Table3[[#This Row],[Quantity]]</f>
        <v>16000</v>
      </c>
      <c r="T1173">
        <v>0</v>
      </c>
      <c r="U1173" s="4">
        <f>Table3[[#This Row],[Discount]]*Table3[[#This Row],[Revenue]]</f>
        <v>0</v>
      </c>
      <c r="V1173" s="4">
        <f>Table3[[#This Row],[Revenue]]-Table3[[#This Row],[Total Discount]]</f>
        <v>16000</v>
      </c>
      <c r="W1173" s="6"/>
      <c r="X1173" s="5"/>
    </row>
    <row r="1174" spans="1:24" x14ac:dyDescent="0.35">
      <c r="A1174">
        <v>1173</v>
      </c>
      <c r="B1174" t="s">
        <v>8157</v>
      </c>
      <c r="C1174" s="8">
        <v>42344</v>
      </c>
      <c r="D1174" s="6">
        <v>2015</v>
      </c>
      <c r="E1174" s="8" t="s">
        <v>3490</v>
      </c>
      <c r="F1174" s="7">
        <v>6</v>
      </c>
      <c r="G1174" t="s">
        <v>3457</v>
      </c>
      <c r="H1174" t="s">
        <v>3451</v>
      </c>
      <c r="I1174" t="s">
        <v>3598</v>
      </c>
      <c r="J1174" t="s">
        <v>3449</v>
      </c>
      <c r="K1174" t="s">
        <v>3595</v>
      </c>
      <c r="L1174">
        <v>10009</v>
      </c>
      <c r="M1174" t="s">
        <v>1743</v>
      </c>
      <c r="N1174" t="s">
        <v>13</v>
      </c>
      <c r="O1174" t="s">
        <v>23</v>
      </c>
      <c r="P1174" t="s">
        <v>1744</v>
      </c>
      <c r="Q1174" s="4">
        <v>7000</v>
      </c>
      <c r="R1174">
        <v>1</v>
      </c>
      <c r="S1174" s="4">
        <f>Table3[[#This Row],[Harga]]*Table3[[#This Row],[Quantity]]</f>
        <v>7000</v>
      </c>
      <c r="T1174">
        <v>0</v>
      </c>
      <c r="U1174" s="4">
        <f>Table3[[#This Row],[Discount]]*Table3[[#This Row],[Revenue]]</f>
        <v>0</v>
      </c>
      <c r="V1174" s="4">
        <f>Table3[[#This Row],[Revenue]]-Table3[[#This Row],[Total Discount]]</f>
        <v>7000</v>
      </c>
      <c r="W1174" s="6"/>
      <c r="X1174" s="5"/>
    </row>
    <row r="1175" spans="1:24" x14ac:dyDescent="0.35">
      <c r="A1175">
        <v>1174</v>
      </c>
      <c r="B1175" t="s">
        <v>8156</v>
      </c>
      <c r="C1175" s="8">
        <v>42446</v>
      </c>
      <c r="D1175" s="6">
        <v>2016</v>
      </c>
      <c r="E1175" s="8" t="s">
        <v>3511</v>
      </c>
      <c r="F1175" s="7">
        <v>17</v>
      </c>
      <c r="G1175" t="s">
        <v>3457</v>
      </c>
      <c r="H1175" t="s">
        <v>3462</v>
      </c>
      <c r="I1175" t="s">
        <v>4420</v>
      </c>
      <c r="J1175" t="s">
        <v>3449</v>
      </c>
      <c r="K1175" t="s">
        <v>3460</v>
      </c>
      <c r="L1175">
        <v>2148</v>
      </c>
      <c r="M1175" t="s">
        <v>416</v>
      </c>
      <c r="N1175" t="s">
        <v>13</v>
      </c>
      <c r="O1175" t="s">
        <v>37</v>
      </c>
      <c r="P1175" t="s">
        <v>417</v>
      </c>
      <c r="Q1175" s="4">
        <v>60000</v>
      </c>
      <c r="R1175">
        <v>2</v>
      </c>
      <c r="S1175" s="4">
        <f>Table3[[#This Row],[Harga]]*Table3[[#This Row],[Quantity]]</f>
        <v>120000</v>
      </c>
      <c r="T1175">
        <v>0</v>
      </c>
      <c r="U1175" s="4">
        <f>Table3[[#This Row],[Discount]]*Table3[[#This Row],[Revenue]]</f>
        <v>0</v>
      </c>
      <c r="V1175" s="4">
        <f>Table3[[#This Row],[Revenue]]-Table3[[#This Row],[Total Discount]]</f>
        <v>120000</v>
      </c>
      <c r="W1175" s="6"/>
      <c r="X1175" s="5"/>
    </row>
    <row r="1176" spans="1:24" x14ac:dyDescent="0.35">
      <c r="A1176">
        <v>1175</v>
      </c>
      <c r="B1176" t="s">
        <v>8155</v>
      </c>
      <c r="C1176" s="8">
        <v>42322</v>
      </c>
      <c r="D1176" s="6">
        <v>2015</v>
      </c>
      <c r="E1176" s="8" t="s">
        <v>3468</v>
      </c>
      <c r="F1176" s="7">
        <v>14</v>
      </c>
      <c r="G1176" t="s">
        <v>3452</v>
      </c>
      <c r="H1176" t="s">
        <v>3451</v>
      </c>
      <c r="I1176" t="s">
        <v>5703</v>
      </c>
      <c r="J1176" t="s">
        <v>3466</v>
      </c>
      <c r="K1176" t="s">
        <v>3682</v>
      </c>
      <c r="L1176">
        <v>10035</v>
      </c>
      <c r="M1176" t="s">
        <v>1745</v>
      </c>
      <c r="N1176" t="s">
        <v>51</v>
      </c>
      <c r="O1176" t="s">
        <v>64</v>
      </c>
      <c r="P1176" t="s">
        <v>1746</v>
      </c>
      <c r="Q1176" s="4">
        <v>38000</v>
      </c>
      <c r="R1176">
        <v>2</v>
      </c>
      <c r="S1176" s="4">
        <f>Table3[[#This Row],[Harga]]*Table3[[#This Row],[Quantity]]</f>
        <v>76000</v>
      </c>
      <c r="T1176">
        <v>0</v>
      </c>
      <c r="U1176" s="4">
        <f>Table3[[#This Row],[Discount]]*Table3[[#This Row],[Revenue]]</f>
        <v>0</v>
      </c>
      <c r="V1176" s="4">
        <f>Table3[[#This Row],[Revenue]]-Table3[[#This Row],[Total Discount]]</f>
        <v>76000</v>
      </c>
      <c r="W1176" s="6"/>
      <c r="X1176" s="5"/>
    </row>
    <row r="1177" spans="1:24" x14ac:dyDescent="0.35">
      <c r="A1177">
        <v>1176</v>
      </c>
      <c r="B1177" t="s">
        <v>8154</v>
      </c>
      <c r="C1177" s="8">
        <v>42961</v>
      </c>
      <c r="D1177" s="6">
        <v>2017</v>
      </c>
      <c r="E1177" s="8" t="s">
        <v>3481</v>
      </c>
      <c r="F1177" s="7">
        <v>14</v>
      </c>
      <c r="G1177" t="s">
        <v>3485</v>
      </c>
      <c r="H1177" t="s">
        <v>3451</v>
      </c>
      <c r="I1177" t="s">
        <v>4087</v>
      </c>
      <c r="J1177" t="s">
        <v>3449</v>
      </c>
      <c r="K1177" t="s">
        <v>3548</v>
      </c>
      <c r="L1177">
        <v>94109</v>
      </c>
      <c r="M1177" t="s">
        <v>843</v>
      </c>
      <c r="N1177" t="s">
        <v>13</v>
      </c>
      <c r="O1177" t="s">
        <v>14</v>
      </c>
      <c r="P1177" t="s">
        <v>844</v>
      </c>
      <c r="Q1177" s="4">
        <v>5000</v>
      </c>
      <c r="R1177">
        <v>2</v>
      </c>
      <c r="S1177" s="4">
        <f>Table3[[#This Row],[Harga]]*Table3[[#This Row],[Quantity]]</f>
        <v>10000</v>
      </c>
      <c r="T1177">
        <v>0</v>
      </c>
      <c r="U1177" s="4">
        <f>Table3[[#This Row],[Discount]]*Table3[[#This Row],[Revenue]]</f>
        <v>0</v>
      </c>
      <c r="V1177" s="4">
        <f>Table3[[#This Row],[Revenue]]-Table3[[#This Row],[Total Discount]]</f>
        <v>10000</v>
      </c>
      <c r="W1177" s="6"/>
      <c r="X1177" s="5"/>
    </row>
    <row r="1178" spans="1:24" x14ac:dyDescent="0.35">
      <c r="A1178">
        <v>1177</v>
      </c>
      <c r="B1178" t="s">
        <v>8153</v>
      </c>
      <c r="C1178" s="8">
        <v>42987</v>
      </c>
      <c r="D1178" s="6">
        <v>2017</v>
      </c>
      <c r="E1178" s="8" t="s">
        <v>3472</v>
      </c>
      <c r="F1178" s="7">
        <v>9</v>
      </c>
      <c r="G1178" t="s">
        <v>3457</v>
      </c>
      <c r="H1178" t="s">
        <v>3451</v>
      </c>
      <c r="I1178" t="s">
        <v>5918</v>
      </c>
      <c r="J1178" t="s">
        <v>3466</v>
      </c>
      <c r="K1178" t="s">
        <v>3655</v>
      </c>
      <c r="L1178">
        <v>29501</v>
      </c>
      <c r="M1178" t="s">
        <v>452</v>
      </c>
      <c r="N1178" t="s">
        <v>13</v>
      </c>
      <c r="O1178" t="s">
        <v>32</v>
      </c>
      <c r="P1178" t="s">
        <v>453</v>
      </c>
      <c r="Q1178" s="4">
        <v>450000</v>
      </c>
      <c r="R1178">
        <v>7</v>
      </c>
      <c r="S1178" s="4">
        <f>Table3[[#This Row],[Harga]]*Table3[[#This Row],[Quantity]]</f>
        <v>3150000</v>
      </c>
      <c r="T1178">
        <v>0</v>
      </c>
      <c r="U1178" s="4">
        <f>Table3[[#This Row],[Discount]]*Table3[[#This Row],[Revenue]]</f>
        <v>0</v>
      </c>
      <c r="V1178" s="4">
        <f>Table3[[#This Row],[Revenue]]-Table3[[#This Row],[Total Discount]]</f>
        <v>3150000</v>
      </c>
      <c r="W1178" s="6"/>
      <c r="X1178" s="5"/>
    </row>
    <row r="1179" spans="1:24" x14ac:dyDescent="0.35">
      <c r="A1179">
        <v>1178</v>
      </c>
      <c r="B1179" t="s">
        <v>8152</v>
      </c>
      <c r="C1179" s="8">
        <v>42826</v>
      </c>
      <c r="D1179" s="6">
        <v>2017</v>
      </c>
      <c r="E1179" s="8" t="s">
        <v>3529</v>
      </c>
      <c r="F1179" s="7">
        <v>1</v>
      </c>
      <c r="G1179" t="s">
        <v>3452</v>
      </c>
      <c r="H1179" t="s">
        <v>3451</v>
      </c>
      <c r="I1179" t="s">
        <v>3827</v>
      </c>
      <c r="J1179" t="s">
        <v>3449</v>
      </c>
      <c r="K1179" t="s">
        <v>3548</v>
      </c>
      <c r="L1179">
        <v>65807</v>
      </c>
      <c r="M1179" t="s">
        <v>1108</v>
      </c>
      <c r="N1179" t="s">
        <v>13</v>
      </c>
      <c r="O1179" t="s">
        <v>32</v>
      </c>
      <c r="P1179" t="s">
        <v>1109</v>
      </c>
      <c r="Q1179" s="4">
        <v>32000</v>
      </c>
      <c r="R1179">
        <v>6</v>
      </c>
      <c r="S1179" s="4">
        <f>Table3[[#This Row],[Harga]]*Table3[[#This Row],[Quantity]]</f>
        <v>192000</v>
      </c>
      <c r="T1179">
        <v>0</v>
      </c>
      <c r="U1179" s="4">
        <f>Table3[[#This Row],[Discount]]*Table3[[#This Row],[Revenue]]</f>
        <v>0</v>
      </c>
      <c r="V1179" s="4">
        <f>Table3[[#This Row],[Revenue]]-Table3[[#This Row],[Total Discount]]</f>
        <v>192000</v>
      </c>
      <c r="W1179" s="6"/>
      <c r="X1179" s="5"/>
    </row>
    <row r="1180" spans="1:24" x14ac:dyDescent="0.35">
      <c r="A1180">
        <v>1179</v>
      </c>
      <c r="B1180" t="s">
        <v>8151</v>
      </c>
      <c r="C1180" s="8">
        <v>42640</v>
      </c>
      <c r="D1180" s="6">
        <v>2016</v>
      </c>
      <c r="E1180" s="8" t="s">
        <v>3472</v>
      </c>
      <c r="F1180" s="7">
        <v>27</v>
      </c>
      <c r="G1180" t="s">
        <v>3485</v>
      </c>
      <c r="H1180" t="s">
        <v>3451</v>
      </c>
      <c r="I1180" t="s">
        <v>4191</v>
      </c>
      <c r="J1180" t="s">
        <v>3466</v>
      </c>
      <c r="K1180" t="s">
        <v>3483</v>
      </c>
      <c r="L1180">
        <v>77340</v>
      </c>
      <c r="M1180" t="s">
        <v>1747</v>
      </c>
      <c r="N1180" t="s">
        <v>9</v>
      </c>
      <c r="O1180" t="s">
        <v>10</v>
      </c>
      <c r="P1180" t="s">
        <v>1748</v>
      </c>
      <c r="Q1180" s="4">
        <v>957000</v>
      </c>
      <c r="R1180">
        <v>7</v>
      </c>
      <c r="S1180" s="4">
        <f>Table3[[#This Row],[Harga]]*Table3[[#This Row],[Quantity]]</f>
        <v>6699000</v>
      </c>
      <c r="T1180">
        <v>0.32</v>
      </c>
      <c r="U1180" s="4">
        <f>Table3[[#This Row],[Discount]]*Table3[[#This Row],[Revenue]]</f>
        <v>2143680</v>
      </c>
      <c r="V1180" s="4">
        <f>Table3[[#This Row],[Revenue]]-Table3[[#This Row],[Total Discount]]</f>
        <v>4555320</v>
      </c>
      <c r="W1180" s="6"/>
      <c r="X1180" s="5"/>
    </row>
    <row r="1181" spans="1:24" x14ac:dyDescent="0.35">
      <c r="A1181">
        <v>1180</v>
      </c>
      <c r="B1181" t="s">
        <v>8150</v>
      </c>
      <c r="C1181" s="8">
        <v>43015</v>
      </c>
      <c r="D1181" s="6">
        <v>2017</v>
      </c>
      <c r="E1181" s="8" t="s">
        <v>3517</v>
      </c>
      <c r="F1181" s="7">
        <v>7</v>
      </c>
      <c r="G1181" t="s">
        <v>3538</v>
      </c>
      <c r="H1181" t="s">
        <v>3451</v>
      </c>
      <c r="I1181" t="s">
        <v>5547</v>
      </c>
      <c r="J1181" t="s">
        <v>3449</v>
      </c>
      <c r="K1181" t="s">
        <v>3580</v>
      </c>
      <c r="L1181">
        <v>90045</v>
      </c>
      <c r="M1181" t="s">
        <v>1749</v>
      </c>
      <c r="N1181" t="s">
        <v>51</v>
      </c>
      <c r="O1181" t="s">
        <v>64</v>
      </c>
      <c r="P1181" t="s">
        <v>1750</v>
      </c>
      <c r="Q1181" s="4">
        <v>1116000</v>
      </c>
      <c r="R1181">
        <v>9</v>
      </c>
      <c r="S1181" s="4">
        <f>Table3[[#This Row],[Harga]]*Table3[[#This Row],[Quantity]]</f>
        <v>10044000</v>
      </c>
      <c r="T1181">
        <v>0</v>
      </c>
      <c r="U1181" s="4">
        <f>Table3[[#This Row],[Discount]]*Table3[[#This Row],[Revenue]]</f>
        <v>0</v>
      </c>
      <c r="V1181" s="4">
        <f>Table3[[#This Row],[Revenue]]-Table3[[#This Row],[Total Discount]]</f>
        <v>10044000</v>
      </c>
      <c r="W1181" s="6"/>
      <c r="X1181" s="5"/>
    </row>
    <row r="1182" spans="1:24" x14ac:dyDescent="0.35">
      <c r="A1182">
        <v>1181</v>
      </c>
      <c r="B1182" t="s">
        <v>8149</v>
      </c>
      <c r="C1182" s="8">
        <v>42755</v>
      </c>
      <c r="D1182" s="6">
        <v>2017</v>
      </c>
      <c r="E1182" s="8" t="s">
        <v>3463</v>
      </c>
      <c r="F1182" s="7">
        <v>20</v>
      </c>
      <c r="G1182" t="s">
        <v>3452</v>
      </c>
      <c r="H1182" t="s">
        <v>3451</v>
      </c>
      <c r="I1182" t="s">
        <v>3566</v>
      </c>
      <c r="J1182" t="s">
        <v>3449</v>
      </c>
      <c r="K1182" t="s">
        <v>3682</v>
      </c>
      <c r="L1182">
        <v>94122</v>
      </c>
      <c r="M1182" t="s">
        <v>1431</v>
      </c>
      <c r="N1182" t="s">
        <v>13</v>
      </c>
      <c r="O1182" t="s">
        <v>37</v>
      </c>
      <c r="P1182" t="s">
        <v>882</v>
      </c>
      <c r="Q1182" s="4">
        <v>15000</v>
      </c>
      <c r="R1182">
        <v>5</v>
      </c>
      <c r="S1182" s="4">
        <f>Table3[[#This Row],[Harga]]*Table3[[#This Row],[Quantity]]</f>
        <v>75000</v>
      </c>
      <c r="T1182">
        <v>0</v>
      </c>
      <c r="U1182" s="4">
        <f>Table3[[#This Row],[Discount]]*Table3[[#This Row],[Revenue]]</f>
        <v>0</v>
      </c>
      <c r="V1182" s="4">
        <f>Table3[[#This Row],[Revenue]]-Table3[[#This Row],[Total Discount]]</f>
        <v>75000</v>
      </c>
      <c r="W1182" s="6"/>
      <c r="X1182" s="5"/>
    </row>
    <row r="1183" spans="1:24" x14ac:dyDescent="0.35">
      <c r="A1183">
        <v>1182</v>
      </c>
      <c r="B1183" t="s">
        <v>8148</v>
      </c>
      <c r="C1183" s="8">
        <v>42817</v>
      </c>
      <c r="D1183" s="6">
        <v>2017</v>
      </c>
      <c r="E1183" s="8" t="s">
        <v>3511</v>
      </c>
      <c r="F1183" s="7">
        <v>23</v>
      </c>
      <c r="G1183" t="s">
        <v>3452</v>
      </c>
      <c r="H1183" t="s">
        <v>3451</v>
      </c>
      <c r="I1183" t="s">
        <v>6287</v>
      </c>
      <c r="J1183" t="s">
        <v>3488</v>
      </c>
      <c r="K1183" t="s">
        <v>3909</v>
      </c>
      <c r="L1183">
        <v>94122</v>
      </c>
      <c r="M1183" t="s">
        <v>1751</v>
      </c>
      <c r="N1183" t="s">
        <v>9</v>
      </c>
      <c r="O1183" t="s">
        <v>20</v>
      </c>
      <c r="P1183" t="s">
        <v>1752</v>
      </c>
      <c r="Q1183" s="4">
        <v>212000</v>
      </c>
      <c r="R1183">
        <v>8</v>
      </c>
      <c r="S1183" s="4">
        <f>Table3[[#This Row],[Harga]]*Table3[[#This Row],[Quantity]]</f>
        <v>1696000</v>
      </c>
      <c r="T1183">
        <v>0</v>
      </c>
      <c r="U1183" s="4">
        <f>Table3[[#This Row],[Discount]]*Table3[[#This Row],[Revenue]]</f>
        <v>0</v>
      </c>
      <c r="V1183" s="4">
        <f>Table3[[#This Row],[Revenue]]-Table3[[#This Row],[Total Discount]]</f>
        <v>1696000</v>
      </c>
      <c r="W1183" s="6"/>
      <c r="X1183" s="5"/>
    </row>
    <row r="1184" spans="1:24" x14ac:dyDescent="0.35">
      <c r="A1184">
        <v>1183</v>
      </c>
      <c r="B1184" t="s">
        <v>8147</v>
      </c>
      <c r="C1184" s="8">
        <v>41852</v>
      </c>
      <c r="D1184" s="6">
        <v>2014</v>
      </c>
      <c r="E1184" s="8" t="s">
        <v>3481</v>
      </c>
      <c r="F1184" s="7">
        <v>1</v>
      </c>
      <c r="G1184" t="s">
        <v>3457</v>
      </c>
      <c r="H1184" t="s">
        <v>3451</v>
      </c>
      <c r="I1184" t="s">
        <v>4582</v>
      </c>
      <c r="J1184" t="s">
        <v>3488</v>
      </c>
      <c r="K1184" t="s">
        <v>3556</v>
      </c>
      <c r="L1184">
        <v>19120</v>
      </c>
      <c r="M1184" t="s">
        <v>1753</v>
      </c>
      <c r="N1184" t="s">
        <v>13</v>
      </c>
      <c r="O1184" t="s">
        <v>73</v>
      </c>
      <c r="P1184" t="s">
        <v>1754</v>
      </c>
      <c r="Q1184" s="4">
        <v>6000</v>
      </c>
      <c r="R1184">
        <v>2</v>
      </c>
      <c r="S1184" s="4">
        <f>Table3[[#This Row],[Harga]]*Table3[[#This Row],[Quantity]]</f>
        <v>12000</v>
      </c>
      <c r="T1184">
        <v>0.2</v>
      </c>
      <c r="U1184" s="4">
        <f>Table3[[#This Row],[Discount]]*Table3[[#This Row],[Revenue]]</f>
        <v>2400</v>
      </c>
      <c r="V1184" s="4">
        <f>Table3[[#This Row],[Revenue]]-Table3[[#This Row],[Total Discount]]</f>
        <v>9600</v>
      </c>
      <c r="W1184" s="6"/>
      <c r="X1184" s="5"/>
    </row>
    <row r="1185" spans="1:24" x14ac:dyDescent="0.35">
      <c r="A1185">
        <v>1184</v>
      </c>
      <c r="B1185" t="s">
        <v>8146</v>
      </c>
      <c r="C1185" s="8">
        <v>42162</v>
      </c>
      <c r="D1185" s="6">
        <v>2015</v>
      </c>
      <c r="E1185" s="8" t="s">
        <v>3497</v>
      </c>
      <c r="F1185" s="7">
        <v>7</v>
      </c>
      <c r="G1185" t="s">
        <v>3452</v>
      </c>
      <c r="H1185" t="s">
        <v>3451</v>
      </c>
      <c r="I1185" t="s">
        <v>3721</v>
      </c>
      <c r="J1185" t="s">
        <v>3466</v>
      </c>
      <c r="K1185" t="s">
        <v>3523</v>
      </c>
      <c r="L1185">
        <v>90036</v>
      </c>
      <c r="M1185" t="s">
        <v>1513</v>
      </c>
      <c r="N1185" t="s">
        <v>13</v>
      </c>
      <c r="O1185" t="s">
        <v>26</v>
      </c>
      <c r="P1185" t="s">
        <v>1514</v>
      </c>
      <c r="Q1185" s="4">
        <v>4000</v>
      </c>
      <c r="R1185">
        <v>5</v>
      </c>
      <c r="S1185" s="4">
        <f>Table3[[#This Row],[Harga]]*Table3[[#This Row],[Quantity]]</f>
        <v>20000</v>
      </c>
      <c r="T1185">
        <v>0.2</v>
      </c>
      <c r="U1185" s="4">
        <f>Table3[[#This Row],[Discount]]*Table3[[#This Row],[Revenue]]</f>
        <v>4000</v>
      </c>
      <c r="V1185" s="4">
        <f>Table3[[#This Row],[Revenue]]-Table3[[#This Row],[Total Discount]]</f>
        <v>16000</v>
      </c>
      <c r="W1185" s="6"/>
      <c r="X1185" s="5"/>
    </row>
    <row r="1186" spans="1:24" x14ac:dyDescent="0.35">
      <c r="A1186">
        <v>1185</v>
      </c>
      <c r="B1186" t="s">
        <v>8145</v>
      </c>
      <c r="C1186" s="8">
        <v>41955</v>
      </c>
      <c r="D1186" s="6">
        <v>2014</v>
      </c>
      <c r="E1186" s="8" t="s">
        <v>3468</v>
      </c>
      <c r="F1186" s="7">
        <v>12</v>
      </c>
      <c r="G1186" t="s">
        <v>3452</v>
      </c>
      <c r="H1186" t="s">
        <v>3462</v>
      </c>
      <c r="I1186" t="s">
        <v>5069</v>
      </c>
      <c r="J1186" t="s">
        <v>3449</v>
      </c>
      <c r="K1186" t="s">
        <v>3513</v>
      </c>
      <c r="L1186">
        <v>90045</v>
      </c>
      <c r="M1186" t="s">
        <v>370</v>
      </c>
      <c r="N1186" t="s">
        <v>13</v>
      </c>
      <c r="O1186" t="s">
        <v>23</v>
      </c>
      <c r="P1186" t="s">
        <v>371</v>
      </c>
      <c r="Q1186" s="4">
        <v>10000</v>
      </c>
      <c r="R1186">
        <v>2</v>
      </c>
      <c r="S1186" s="4">
        <f>Table3[[#This Row],[Harga]]*Table3[[#This Row],[Quantity]]</f>
        <v>20000</v>
      </c>
      <c r="T1186">
        <v>0</v>
      </c>
      <c r="U1186" s="4">
        <f>Table3[[#This Row],[Discount]]*Table3[[#This Row],[Revenue]]</f>
        <v>0</v>
      </c>
      <c r="V1186" s="4">
        <f>Table3[[#This Row],[Revenue]]-Table3[[#This Row],[Total Discount]]</f>
        <v>20000</v>
      </c>
      <c r="W1186" s="6"/>
      <c r="X1186" s="5"/>
    </row>
    <row r="1187" spans="1:24" x14ac:dyDescent="0.35">
      <c r="A1187">
        <v>1186</v>
      </c>
      <c r="B1187" t="s">
        <v>8144</v>
      </c>
      <c r="C1187" s="8">
        <v>42733</v>
      </c>
      <c r="D1187" s="6">
        <v>2016</v>
      </c>
      <c r="E1187" s="8" t="s">
        <v>3490</v>
      </c>
      <c r="F1187" s="7">
        <v>29</v>
      </c>
      <c r="G1187" t="s">
        <v>3538</v>
      </c>
      <c r="H1187" t="s">
        <v>3462</v>
      </c>
      <c r="I1187" t="s">
        <v>3660</v>
      </c>
      <c r="J1187" t="s">
        <v>3449</v>
      </c>
      <c r="K1187" t="s">
        <v>3542</v>
      </c>
      <c r="L1187">
        <v>53209</v>
      </c>
      <c r="M1187" t="s">
        <v>1730</v>
      </c>
      <c r="N1187" t="s">
        <v>9</v>
      </c>
      <c r="O1187" t="s">
        <v>42</v>
      </c>
      <c r="P1187" t="s">
        <v>1731</v>
      </c>
      <c r="Q1187" s="4">
        <v>121000</v>
      </c>
      <c r="R1187">
        <v>5</v>
      </c>
      <c r="S1187" s="4">
        <f>Table3[[#This Row],[Harga]]*Table3[[#This Row],[Quantity]]</f>
        <v>605000</v>
      </c>
      <c r="T1187">
        <v>0</v>
      </c>
      <c r="U1187" s="4">
        <f>Table3[[#This Row],[Discount]]*Table3[[#This Row],[Revenue]]</f>
        <v>0</v>
      </c>
      <c r="V1187" s="4">
        <f>Table3[[#This Row],[Revenue]]-Table3[[#This Row],[Total Discount]]</f>
        <v>605000</v>
      </c>
      <c r="W1187" s="6"/>
      <c r="X1187" s="5"/>
    </row>
    <row r="1188" spans="1:24" x14ac:dyDescent="0.35">
      <c r="A1188">
        <v>1187</v>
      </c>
      <c r="B1188" t="s">
        <v>8143</v>
      </c>
      <c r="C1188" s="8">
        <v>42191</v>
      </c>
      <c r="D1188" s="6">
        <v>2015</v>
      </c>
      <c r="E1188" s="8" t="s">
        <v>3507</v>
      </c>
      <c r="F1188" s="7">
        <v>6</v>
      </c>
      <c r="G1188" t="s">
        <v>3452</v>
      </c>
      <c r="H1188" t="s">
        <v>3451</v>
      </c>
      <c r="I1188" t="s">
        <v>4060</v>
      </c>
      <c r="J1188" t="s">
        <v>3488</v>
      </c>
      <c r="K1188" t="s">
        <v>3561</v>
      </c>
      <c r="L1188">
        <v>1040</v>
      </c>
      <c r="M1188" t="s">
        <v>432</v>
      </c>
      <c r="N1188" t="s">
        <v>9</v>
      </c>
      <c r="O1188" t="s">
        <v>10</v>
      </c>
      <c r="P1188" t="s">
        <v>433</v>
      </c>
      <c r="Q1188" s="4">
        <v>206000</v>
      </c>
      <c r="R1188">
        <v>2</v>
      </c>
      <c r="S1188" s="4">
        <f>Table3[[#This Row],[Harga]]*Table3[[#This Row],[Quantity]]</f>
        <v>412000</v>
      </c>
      <c r="T1188">
        <v>0</v>
      </c>
      <c r="U1188" s="4">
        <f>Table3[[#This Row],[Discount]]*Table3[[#This Row],[Revenue]]</f>
        <v>0</v>
      </c>
      <c r="V1188" s="4">
        <f>Table3[[#This Row],[Revenue]]-Table3[[#This Row],[Total Discount]]</f>
        <v>412000</v>
      </c>
      <c r="W1188" s="6"/>
      <c r="X1188" s="5"/>
    </row>
    <row r="1189" spans="1:24" x14ac:dyDescent="0.35">
      <c r="A1189">
        <v>1188</v>
      </c>
      <c r="B1189" t="s">
        <v>8142</v>
      </c>
      <c r="C1189" s="8">
        <v>43020</v>
      </c>
      <c r="D1189" s="6">
        <v>2017</v>
      </c>
      <c r="E1189" s="8" t="s">
        <v>3517</v>
      </c>
      <c r="F1189" s="7">
        <v>12</v>
      </c>
      <c r="G1189" t="s">
        <v>3452</v>
      </c>
      <c r="H1189" t="s">
        <v>3451</v>
      </c>
      <c r="I1189" t="s">
        <v>6463</v>
      </c>
      <c r="J1189" t="s">
        <v>3466</v>
      </c>
      <c r="K1189" t="s">
        <v>3448</v>
      </c>
      <c r="L1189">
        <v>87105</v>
      </c>
      <c r="M1189" t="s">
        <v>1755</v>
      </c>
      <c r="N1189" t="s">
        <v>51</v>
      </c>
      <c r="O1189" t="s">
        <v>64</v>
      </c>
      <c r="P1189" t="s">
        <v>1756</v>
      </c>
      <c r="Q1189" s="4">
        <v>595000</v>
      </c>
      <c r="R1189">
        <v>5</v>
      </c>
      <c r="S1189" s="4">
        <f>Table3[[#This Row],[Harga]]*Table3[[#This Row],[Quantity]]</f>
        <v>2975000</v>
      </c>
      <c r="T1189">
        <v>0</v>
      </c>
      <c r="U1189" s="4">
        <f>Table3[[#This Row],[Discount]]*Table3[[#This Row],[Revenue]]</f>
        <v>0</v>
      </c>
      <c r="V1189" s="4">
        <f>Table3[[#This Row],[Revenue]]-Table3[[#This Row],[Total Discount]]</f>
        <v>2975000</v>
      </c>
      <c r="W1189" s="6"/>
      <c r="X1189" s="5"/>
    </row>
    <row r="1190" spans="1:24" x14ac:dyDescent="0.35">
      <c r="A1190">
        <v>1189</v>
      </c>
      <c r="B1190" t="s">
        <v>8141</v>
      </c>
      <c r="C1190" s="8">
        <v>42511</v>
      </c>
      <c r="D1190" s="6">
        <v>2016</v>
      </c>
      <c r="E1190" s="8" t="s">
        <v>3453</v>
      </c>
      <c r="F1190" s="7">
        <v>21</v>
      </c>
      <c r="G1190" t="s">
        <v>3538</v>
      </c>
      <c r="H1190" t="s">
        <v>3451</v>
      </c>
      <c r="I1190" t="s">
        <v>5606</v>
      </c>
      <c r="J1190" t="s">
        <v>3466</v>
      </c>
      <c r="K1190" t="s">
        <v>3477</v>
      </c>
      <c r="L1190">
        <v>89431</v>
      </c>
      <c r="M1190" t="s">
        <v>1757</v>
      </c>
      <c r="N1190" t="s">
        <v>51</v>
      </c>
      <c r="O1190" t="s">
        <v>254</v>
      </c>
      <c r="P1190" t="s">
        <v>1758</v>
      </c>
      <c r="Q1190" s="4">
        <v>2397000</v>
      </c>
      <c r="R1190">
        <v>10</v>
      </c>
      <c r="S1190" s="4">
        <f>Table3[[#This Row],[Harga]]*Table3[[#This Row],[Quantity]]</f>
        <v>23970000</v>
      </c>
      <c r="T1190">
        <v>0.2</v>
      </c>
      <c r="U1190" s="4">
        <f>Table3[[#This Row],[Discount]]*Table3[[#This Row],[Revenue]]</f>
        <v>4794000</v>
      </c>
      <c r="V1190" s="4">
        <f>Table3[[#This Row],[Revenue]]-Table3[[#This Row],[Total Discount]]</f>
        <v>19176000</v>
      </c>
      <c r="W1190" s="6"/>
      <c r="X1190" s="5"/>
    </row>
    <row r="1191" spans="1:24" x14ac:dyDescent="0.35">
      <c r="A1191">
        <v>1190</v>
      </c>
      <c r="B1191" t="s">
        <v>8140</v>
      </c>
      <c r="C1191" s="8">
        <v>43048</v>
      </c>
      <c r="D1191" s="6">
        <v>2017</v>
      </c>
      <c r="E1191" s="8" t="s">
        <v>3468</v>
      </c>
      <c r="F1191" s="7">
        <v>9</v>
      </c>
      <c r="G1191" t="s">
        <v>3452</v>
      </c>
      <c r="H1191" t="s">
        <v>3532</v>
      </c>
      <c r="I1191" t="s">
        <v>4562</v>
      </c>
      <c r="J1191" t="s">
        <v>3466</v>
      </c>
      <c r="K1191" t="s">
        <v>3682</v>
      </c>
      <c r="L1191">
        <v>92236</v>
      </c>
      <c r="M1191" t="s">
        <v>1759</v>
      </c>
      <c r="N1191" t="s">
        <v>13</v>
      </c>
      <c r="O1191" t="s">
        <v>32</v>
      </c>
      <c r="P1191" t="s">
        <v>1760</v>
      </c>
      <c r="Q1191" s="4">
        <v>64000</v>
      </c>
      <c r="R1191">
        <v>2</v>
      </c>
      <c r="S1191" s="4">
        <f>Table3[[#This Row],[Harga]]*Table3[[#This Row],[Quantity]]</f>
        <v>128000</v>
      </c>
      <c r="T1191">
        <v>0</v>
      </c>
      <c r="U1191" s="4">
        <f>Table3[[#This Row],[Discount]]*Table3[[#This Row],[Revenue]]</f>
        <v>0</v>
      </c>
      <c r="V1191" s="4">
        <f>Table3[[#This Row],[Revenue]]-Table3[[#This Row],[Total Discount]]</f>
        <v>128000</v>
      </c>
      <c r="W1191" s="6"/>
      <c r="X1191" s="5"/>
    </row>
    <row r="1192" spans="1:24" x14ac:dyDescent="0.35">
      <c r="A1192">
        <v>1191</v>
      </c>
      <c r="B1192" t="s">
        <v>8139</v>
      </c>
      <c r="C1192" s="8">
        <v>42478</v>
      </c>
      <c r="D1192" s="6">
        <v>2016</v>
      </c>
      <c r="E1192" s="8" t="s">
        <v>3529</v>
      </c>
      <c r="F1192" s="7">
        <v>18</v>
      </c>
      <c r="G1192" t="s">
        <v>3538</v>
      </c>
      <c r="H1192" t="s">
        <v>3451</v>
      </c>
      <c r="I1192" t="s">
        <v>5148</v>
      </c>
      <c r="J1192" t="s">
        <v>3488</v>
      </c>
      <c r="K1192" t="s">
        <v>3477</v>
      </c>
      <c r="L1192">
        <v>60126</v>
      </c>
      <c r="M1192" t="s">
        <v>101</v>
      </c>
      <c r="N1192" t="s">
        <v>13</v>
      </c>
      <c r="O1192" t="s">
        <v>32</v>
      </c>
      <c r="P1192" t="s">
        <v>102</v>
      </c>
      <c r="Q1192" s="4">
        <v>231000</v>
      </c>
      <c r="R1192">
        <v>3</v>
      </c>
      <c r="S1192" s="4">
        <f>Table3[[#This Row],[Harga]]*Table3[[#This Row],[Quantity]]</f>
        <v>693000</v>
      </c>
      <c r="T1192">
        <v>0.2</v>
      </c>
      <c r="U1192" s="4">
        <f>Table3[[#This Row],[Discount]]*Table3[[#This Row],[Revenue]]</f>
        <v>138600</v>
      </c>
      <c r="V1192" s="4">
        <f>Table3[[#This Row],[Revenue]]-Table3[[#This Row],[Total Discount]]</f>
        <v>554400</v>
      </c>
      <c r="W1192" s="6"/>
      <c r="X1192" s="5"/>
    </row>
    <row r="1193" spans="1:24" x14ac:dyDescent="0.35">
      <c r="A1193">
        <v>1192</v>
      </c>
      <c r="B1193" t="s">
        <v>8138</v>
      </c>
      <c r="C1193" s="8">
        <v>43094</v>
      </c>
      <c r="D1193" s="6">
        <v>2017</v>
      </c>
      <c r="E1193" s="8" t="s">
        <v>3490</v>
      </c>
      <c r="F1193" s="7">
        <v>25</v>
      </c>
      <c r="G1193" t="s">
        <v>3538</v>
      </c>
      <c r="H1193" t="s">
        <v>3462</v>
      </c>
      <c r="I1193" t="s">
        <v>4676</v>
      </c>
      <c r="J1193" t="s">
        <v>3449</v>
      </c>
      <c r="K1193" t="s">
        <v>3474</v>
      </c>
      <c r="L1193">
        <v>45014</v>
      </c>
      <c r="M1193" t="s">
        <v>809</v>
      </c>
      <c r="N1193" t="s">
        <v>51</v>
      </c>
      <c r="O1193" t="s">
        <v>64</v>
      </c>
      <c r="P1193" t="s">
        <v>810</v>
      </c>
      <c r="Q1193" s="4">
        <v>86000</v>
      </c>
      <c r="R1193">
        <v>7</v>
      </c>
      <c r="S1193" s="4">
        <f>Table3[[#This Row],[Harga]]*Table3[[#This Row],[Quantity]]</f>
        <v>602000</v>
      </c>
      <c r="T1193">
        <v>0.2</v>
      </c>
      <c r="U1193" s="4">
        <f>Table3[[#This Row],[Discount]]*Table3[[#This Row],[Revenue]]</f>
        <v>120400</v>
      </c>
      <c r="V1193" s="4">
        <f>Table3[[#This Row],[Revenue]]-Table3[[#This Row],[Total Discount]]</f>
        <v>481600</v>
      </c>
      <c r="W1193" s="6"/>
      <c r="X1193" s="5"/>
    </row>
    <row r="1194" spans="1:24" x14ac:dyDescent="0.35">
      <c r="A1194">
        <v>1193</v>
      </c>
      <c r="B1194" t="s">
        <v>8137</v>
      </c>
      <c r="C1194" s="8">
        <v>42532</v>
      </c>
      <c r="D1194" s="6">
        <v>2016</v>
      </c>
      <c r="E1194" s="8" t="s">
        <v>3497</v>
      </c>
      <c r="F1194" s="7">
        <v>11</v>
      </c>
      <c r="G1194" t="s">
        <v>3496</v>
      </c>
      <c r="H1194" t="s">
        <v>3462</v>
      </c>
      <c r="I1194" t="s">
        <v>3861</v>
      </c>
      <c r="J1194" t="s">
        <v>3466</v>
      </c>
      <c r="K1194" t="s">
        <v>3909</v>
      </c>
      <c r="L1194">
        <v>76017</v>
      </c>
      <c r="M1194" t="s">
        <v>1761</v>
      </c>
      <c r="N1194" t="s">
        <v>13</v>
      </c>
      <c r="O1194" t="s">
        <v>26</v>
      </c>
      <c r="P1194" t="s">
        <v>1762</v>
      </c>
      <c r="Q1194" s="4">
        <v>2000</v>
      </c>
      <c r="R1194">
        <v>4</v>
      </c>
      <c r="S1194" s="4">
        <f>Table3[[#This Row],[Harga]]*Table3[[#This Row],[Quantity]]</f>
        <v>8000</v>
      </c>
      <c r="T1194">
        <v>0.8</v>
      </c>
      <c r="U1194" s="4">
        <f>Table3[[#This Row],[Discount]]*Table3[[#This Row],[Revenue]]</f>
        <v>6400</v>
      </c>
      <c r="V1194" s="4">
        <f>Table3[[#This Row],[Revenue]]-Table3[[#This Row],[Total Discount]]</f>
        <v>1600</v>
      </c>
      <c r="W1194" s="6"/>
      <c r="X1194" s="5"/>
    </row>
    <row r="1195" spans="1:24" x14ac:dyDescent="0.35">
      <c r="A1195">
        <v>1194</v>
      </c>
      <c r="B1195" t="s">
        <v>8136</v>
      </c>
      <c r="C1195" s="8">
        <v>42868</v>
      </c>
      <c r="D1195" s="6">
        <v>2017</v>
      </c>
      <c r="E1195" s="8" t="s">
        <v>3453</v>
      </c>
      <c r="F1195" s="7">
        <v>13</v>
      </c>
      <c r="G1195" t="s">
        <v>3538</v>
      </c>
      <c r="H1195" t="s">
        <v>3462</v>
      </c>
      <c r="I1195" t="s">
        <v>4313</v>
      </c>
      <c r="J1195" t="s">
        <v>3488</v>
      </c>
      <c r="K1195" t="s">
        <v>3448</v>
      </c>
      <c r="L1195">
        <v>94110</v>
      </c>
      <c r="M1195" t="s">
        <v>12</v>
      </c>
      <c r="N1195" t="s">
        <v>13</v>
      </c>
      <c r="O1195" t="s">
        <v>14</v>
      </c>
      <c r="P1195" t="s">
        <v>15</v>
      </c>
      <c r="Q1195" s="4">
        <v>15000</v>
      </c>
      <c r="R1195">
        <v>8</v>
      </c>
      <c r="S1195" s="4">
        <f>Table3[[#This Row],[Harga]]*Table3[[#This Row],[Quantity]]</f>
        <v>120000</v>
      </c>
      <c r="T1195">
        <v>0</v>
      </c>
      <c r="U1195" s="4">
        <f>Table3[[#This Row],[Discount]]*Table3[[#This Row],[Revenue]]</f>
        <v>0</v>
      </c>
      <c r="V1195" s="4">
        <f>Table3[[#This Row],[Revenue]]-Table3[[#This Row],[Total Discount]]</f>
        <v>120000</v>
      </c>
      <c r="W1195" s="6"/>
      <c r="X1195" s="5"/>
    </row>
    <row r="1196" spans="1:24" x14ac:dyDescent="0.35">
      <c r="A1196">
        <v>1195</v>
      </c>
      <c r="B1196" t="s">
        <v>8135</v>
      </c>
      <c r="C1196" s="8">
        <v>43097</v>
      </c>
      <c r="D1196" s="6">
        <v>2017</v>
      </c>
      <c r="E1196" s="8" t="s">
        <v>3490</v>
      </c>
      <c r="F1196" s="7">
        <v>28</v>
      </c>
      <c r="G1196" t="s">
        <v>3452</v>
      </c>
      <c r="H1196" t="s">
        <v>3451</v>
      </c>
      <c r="I1196" t="s">
        <v>4191</v>
      </c>
      <c r="J1196" t="s">
        <v>3466</v>
      </c>
      <c r="K1196" t="s">
        <v>3670</v>
      </c>
      <c r="L1196">
        <v>98103</v>
      </c>
      <c r="M1196" t="s">
        <v>582</v>
      </c>
      <c r="N1196" t="s">
        <v>9</v>
      </c>
      <c r="O1196" t="s">
        <v>20</v>
      </c>
      <c r="P1196" t="s">
        <v>583</v>
      </c>
      <c r="Q1196" s="4">
        <v>15000</v>
      </c>
      <c r="R1196">
        <v>2</v>
      </c>
      <c r="S1196" s="4">
        <f>Table3[[#This Row],[Harga]]*Table3[[#This Row],[Quantity]]</f>
        <v>30000</v>
      </c>
      <c r="T1196">
        <v>0</v>
      </c>
      <c r="U1196" s="4">
        <f>Table3[[#This Row],[Discount]]*Table3[[#This Row],[Revenue]]</f>
        <v>0</v>
      </c>
      <c r="V1196" s="4">
        <f>Table3[[#This Row],[Revenue]]-Table3[[#This Row],[Total Discount]]</f>
        <v>30000</v>
      </c>
      <c r="W1196" s="6"/>
      <c r="X1196" s="5"/>
    </row>
    <row r="1197" spans="1:24" x14ac:dyDescent="0.35">
      <c r="A1197">
        <v>1196</v>
      </c>
      <c r="B1197" t="s">
        <v>8134</v>
      </c>
      <c r="C1197" s="8">
        <v>41723</v>
      </c>
      <c r="D1197" s="6">
        <v>2014</v>
      </c>
      <c r="E1197" s="8" t="s">
        <v>3511</v>
      </c>
      <c r="F1197" s="7">
        <v>25</v>
      </c>
      <c r="G1197" t="s">
        <v>3457</v>
      </c>
      <c r="H1197" t="s">
        <v>3462</v>
      </c>
      <c r="I1197" t="s">
        <v>3894</v>
      </c>
      <c r="J1197" t="s">
        <v>3449</v>
      </c>
      <c r="K1197" t="s">
        <v>3628</v>
      </c>
      <c r="L1197">
        <v>10009</v>
      </c>
      <c r="M1197" t="s">
        <v>1763</v>
      </c>
      <c r="N1197" t="s">
        <v>9</v>
      </c>
      <c r="O1197" t="s">
        <v>42</v>
      </c>
      <c r="P1197" t="s">
        <v>1764</v>
      </c>
      <c r="Q1197" s="4">
        <v>367000</v>
      </c>
      <c r="R1197">
        <v>7</v>
      </c>
      <c r="S1197" s="4">
        <f>Table3[[#This Row],[Harga]]*Table3[[#This Row],[Quantity]]</f>
        <v>2569000</v>
      </c>
      <c r="T1197">
        <v>0.1</v>
      </c>
      <c r="U1197" s="4">
        <f>Table3[[#This Row],[Discount]]*Table3[[#This Row],[Revenue]]</f>
        <v>256900</v>
      </c>
      <c r="V1197" s="4">
        <f>Table3[[#This Row],[Revenue]]-Table3[[#This Row],[Total Discount]]</f>
        <v>2312100</v>
      </c>
      <c r="W1197" s="6"/>
      <c r="X1197" s="5"/>
    </row>
    <row r="1198" spans="1:24" x14ac:dyDescent="0.35">
      <c r="A1198">
        <v>1197</v>
      </c>
      <c r="B1198" t="s">
        <v>8133</v>
      </c>
      <c r="C1198" s="8">
        <v>42883</v>
      </c>
      <c r="D1198" s="6">
        <v>2017</v>
      </c>
      <c r="E1198" s="8" t="s">
        <v>3453</v>
      </c>
      <c r="F1198" s="7">
        <v>28</v>
      </c>
      <c r="G1198" t="s">
        <v>3538</v>
      </c>
      <c r="H1198" t="s">
        <v>3451</v>
      </c>
      <c r="I1198" t="s">
        <v>5783</v>
      </c>
      <c r="J1198" t="s">
        <v>3449</v>
      </c>
      <c r="K1198" t="s">
        <v>3909</v>
      </c>
      <c r="L1198">
        <v>77070</v>
      </c>
      <c r="M1198" t="s">
        <v>1592</v>
      </c>
      <c r="N1198" t="s">
        <v>51</v>
      </c>
      <c r="O1198" t="s">
        <v>52</v>
      </c>
      <c r="P1198" t="s">
        <v>1593</v>
      </c>
      <c r="Q1198" s="4">
        <v>85000</v>
      </c>
      <c r="R1198">
        <v>4</v>
      </c>
      <c r="S1198" s="4">
        <f>Table3[[#This Row],[Harga]]*Table3[[#This Row],[Quantity]]</f>
        <v>340000</v>
      </c>
      <c r="T1198">
        <v>0.2</v>
      </c>
      <c r="U1198" s="4">
        <f>Table3[[#This Row],[Discount]]*Table3[[#This Row],[Revenue]]</f>
        <v>68000</v>
      </c>
      <c r="V1198" s="4">
        <f>Table3[[#This Row],[Revenue]]-Table3[[#This Row],[Total Discount]]</f>
        <v>272000</v>
      </c>
      <c r="W1198" s="6"/>
      <c r="X1198" s="5"/>
    </row>
    <row r="1199" spans="1:24" x14ac:dyDescent="0.35">
      <c r="A1199">
        <v>1198</v>
      </c>
      <c r="B1199" t="s">
        <v>8132</v>
      </c>
      <c r="C1199" s="8">
        <v>42322</v>
      </c>
      <c r="D1199" s="6">
        <v>2015</v>
      </c>
      <c r="E1199" s="8" t="s">
        <v>3468</v>
      </c>
      <c r="F1199" s="7">
        <v>14</v>
      </c>
      <c r="G1199" t="s">
        <v>3457</v>
      </c>
      <c r="H1199" t="s">
        <v>3451</v>
      </c>
      <c r="I1199" t="s">
        <v>5703</v>
      </c>
      <c r="J1199" t="s">
        <v>3466</v>
      </c>
      <c r="K1199" t="s">
        <v>3704</v>
      </c>
      <c r="L1199">
        <v>22153</v>
      </c>
      <c r="M1199" t="s">
        <v>1765</v>
      </c>
      <c r="N1199" t="s">
        <v>13</v>
      </c>
      <c r="O1199" t="s">
        <v>55</v>
      </c>
      <c r="P1199" t="s">
        <v>1766</v>
      </c>
      <c r="Q1199" s="4">
        <v>34000</v>
      </c>
      <c r="R1199">
        <v>2</v>
      </c>
      <c r="S1199" s="4">
        <f>Table3[[#This Row],[Harga]]*Table3[[#This Row],[Quantity]]</f>
        <v>68000</v>
      </c>
      <c r="T1199">
        <v>0</v>
      </c>
      <c r="U1199" s="4">
        <f>Table3[[#This Row],[Discount]]*Table3[[#This Row],[Revenue]]</f>
        <v>0</v>
      </c>
      <c r="V1199" s="4">
        <f>Table3[[#This Row],[Revenue]]-Table3[[#This Row],[Total Discount]]</f>
        <v>68000</v>
      </c>
      <c r="W1199" s="6"/>
      <c r="X1199" s="5"/>
    </row>
    <row r="1200" spans="1:24" x14ac:dyDescent="0.35">
      <c r="A1200">
        <v>1199</v>
      </c>
      <c r="B1200" t="s">
        <v>8131</v>
      </c>
      <c r="C1200" s="8">
        <v>42919</v>
      </c>
      <c r="D1200" s="6">
        <v>2017</v>
      </c>
      <c r="E1200" s="8" t="s">
        <v>3507</v>
      </c>
      <c r="F1200" s="7">
        <v>3</v>
      </c>
      <c r="G1200" t="s">
        <v>3485</v>
      </c>
      <c r="H1200" t="s">
        <v>3462</v>
      </c>
      <c r="I1200" t="s">
        <v>3596</v>
      </c>
      <c r="J1200" t="s">
        <v>3449</v>
      </c>
      <c r="K1200" t="s">
        <v>3492</v>
      </c>
      <c r="L1200">
        <v>87401</v>
      </c>
      <c r="M1200" t="s">
        <v>1694</v>
      </c>
      <c r="N1200" t="s">
        <v>9</v>
      </c>
      <c r="O1200" t="s">
        <v>20</v>
      </c>
      <c r="P1200" t="s">
        <v>1695</v>
      </c>
      <c r="Q1200" s="4">
        <v>182000</v>
      </c>
      <c r="R1200">
        <v>9</v>
      </c>
      <c r="S1200" s="4">
        <f>Table3[[#This Row],[Harga]]*Table3[[#This Row],[Quantity]]</f>
        <v>1638000</v>
      </c>
      <c r="T1200">
        <v>0</v>
      </c>
      <c r="U1200" s="4">
        <f>Table3[[#This Row],[Discount]]*Table3[[#This Row],[Revenue]]</f>
        <v>0</v>
      </c>
      <c r="V1200" s="4">
        <f>Table3[[#This Row],[Revenue]]-Table3[[#This Row],[Total Discount]]</f>
        <v>1638000</v>
      </c>
      <c r="W1200" s="6"/>
      <c r="X1200" s="5"/>
    </row>
    <row r="1201" spans="1:24" x14ac:dyDescent="0.35">
      <c r="A1201">
        <v>1200</v>
      </c>
      <c r="B1201" t="s">
        <v>8130</v>
      </c>
      <c r="C1201" s="8">
        <v>41961</v>
      </c>
      <c r="D1201" s="6">
        <v>2014</v>
      </c>
      <c r="E1201" s="8" t="s">
        <v>3468</v>
      </c>
      <c r="F1201" s="7">
        <v>18</v>
      </c>
      <c r="G1201" t="s">
        <v>3496</v>
      </c>
      <c r="H1201" t="s">
        <v>3462</v>
      </c>
      <c r="I1201" t="s">
        <v>4555</v>
      </c>
      <c r="J1201" t="s">
        <v>3449</v>
      </c>
      <c r="K1201" t="s">
        <v>3509</v>
      </c>
      <c r="L1201">
        <v>80027</v>
      </c>
      <c r="M1201" t="s">
        <v>1767</v>
      </c>
      <c r="N1201" t="s">
        <v>9</v>
      </c>
      <c r="O1201" t="s">
        <v>17</v>
      </c>
      <c r="P1201" t="s">
        <v>1768</v>
      </c>
      <c r="Q1201" s="4">
        <v>146000</v>
      </c>
      <c r="R1201">
        <v>2</v>
      </c>
      <c r="S1201" s="4">
        <f>Table3[[#This Row],[Harga]]*Table3[[#This Row],[Quantity]]</f>
        <v>292000</v>
      </c>
      <c r="T1201">
        <v>0.5</v>
      </c>
      <c r="U1201" s="4">
        <f>Table3[[#This Row],[Discount]]*Table3[[#This Row],[Revenue]]</f>
        <v>146000</v>
      </c>
      <c r="V1201" s="4">
        <f>Table3[[#This Row],[Revenue]]-Table3[[#This Row],[Total Discount]]</f>
        <v>146000</v>
      </c>
      <c r="W1201" s="6"/>
      <c r="X1201" s="5"/>
    </row>
    <row r="1202" spans="1:24" x14ac:dyDescent="0.35">
      <c r="A1202">
        <v>1201</v>
      </c>
      <c r="B1202" t="s">
        <v>8129</v>
      </c>
      <c r="C1202" s="8">
        <v>42933</v>
      </c>
      <c r="D1202" s="6">
        <v>2017</v>
      </c>
      <c r="E1202" s="8" t="s">
        <v>3507</v>
      </c>
      <c r="F1202" s="7">
        <v>17</v>
      </c>
      <c r="G1202" t="s">
        <v>3457</v>
      </c>
      <c r="H1202" t="s">
        <v>3451</v>
      </c>
      <c r="I1202" t="s">
        <v>3484</v>
      </c>
      <c r="J1202" t="s">
        <v>3449</v>
      </c>
      <c r="K1202" t="s">
        <v>3548</v>
      </c>
      <c r="L1202">
        <v>33614</v>
      </c>
      <c r="M1202" t="s">
        <v>1328</v>
      </c>
      <c r="N1202" t="s">
        <v>9</v>
      </c>
      <c r="O1202" t="s">
        <v>20</v>
      </c>
      <c r="P1202" t="s">
        <v>1329</v>
      </c>
      <c r="Q1202" s="4">
        <v>15000</v>
      </c>
      <c r="R1202">
        <v>2</v>
      </c>
      <c r="S1202" s="4">
        <f>Table3[[#This Row],[Harga]]*Table3[[#This Row],[Quantity]]</f>
        <v>30000</v>
      </c>
      <c r="T1202">
        <v>0.2</v>
      </c>
      <c r="U1202" s="4">
        <f>Table3[[#This Row],[Discount]]*Table3[[#This Row],[Revenue]]</f>
        <v>6000</v>
      </c>
      <c r="V1202" s="4">
        <f>Table3[[#This Row],[Revenue]]-Table3[[#This Row],[Total Discount]]</f>
        <v>24000</v>
      </c>
      <c r="W1202" s="6"/>
      <c r="X1202" s="5"/>
    </row>
    <row r="1203" spans="1:24" x14ac:dyDescent="0.35">
      <c r="A1203">
        <v>1202</v>
      </c>
      <c r="B1203" t="s">
        <v>8128</v>
      </c>
      <c r="C1203" s="8">
        <v>42512</v>
      </c>
      <c r="D1203" s="6">
        <v>2016</v>
      </c>
      <c r="E1203" s="8" t="s">
        <v>3453</v>
      </c>
      <c r="F1203" s="7">
        <v>22</v>
      </c>
      <c r="G1203" t="s">
        <v>3457</v>
      </c>
      <c r="H1203" t="s">
        <v>3462</v>
      </c>
      <c r="I1203" t="s">
        <v>3815</v>
      </c>
      <c r="J1203" t="s">
        <v>3449</v>
      </c>
      <c r="K1203" t="s">
        <v>3492</v>
      </c>
      <c r="L1203">
        <v>7055</v>
      </c>
      <c r="M1203" t="s">
        <v>315</v>
      </c>
      <c r="N1203" t="s">
        <v>51</v>
      </c>
      <c r="O1203" t="s">
        <v>52</v>
      </c>
      <c r="P1203" t="s">
        <v>316</v>
      </c>
      <c r="Q1203" s="4">
        <v>83000</v>
      </c>
      <c r="R1203">
        <v>5</v>
      </c>
      <c r="S1203" s="4">
        <f>Table3[[#This Row],[Harga]]*Table3[[#This Row],[Quantity]]</f>
        <v>415000</v>
      </c>
      <c r="T1203">
        <v>0</v>
      </c>
      <c r="U1203" s="4">
        <f>Table3[[#This Row],[Discount]]*Table3[[#This Row],[Revenue]]</f>
        <v>0</v>
      </c>
      <c r="V1203" s="4">
        <f>Table3[[#This Row],[Revenue]]-Table3[[#This Row],[Total Discount]]</f>
        <v>415000</v>
      </c>
      <c r="W1203" s="6"/>
      <c r="X1203" s="5"/>
    </row>
    <row r="1204" spans="1:24" x14ac:dyDescent="0.35">
      <c r="A1204">
        <v>1203</v>
      </c>
      <c r="B1204" t="s">
        <v>8127</v>
      </c>
      <c r="C1204" s="8">
        <v>42272</v>
      </c>
      <c r="D1204" s="6">
        <v>2015</v>
      </c>
      <c r="E1204" s="8" t="s">
        <v>3472</v>
      </c>
      <c r="F1204" s="7">
        <v>25</v>
      </c>
      <c r="G1204" t="s">
        <v>3485</v>
      </c>
      <c r="H1204" t="s">
        <v>3451</v>
      </c>
      <c r="I1204" t="s">
        <v>4852</v>
      </c>
      <c r="J1204" t="s">
        <v>3449</v>
      </c>
      <c r="K1204" t="s">
        <v>3605</v>
      </c>
      <c r="L1204">
        <v>90004</v>
      </c>
      <c r="M1204" t="s">
        <v>1769</v>
      </c>
      <c r="N1204" t="s">
        <v>13</v>
      </c>
      <c r="O1204" t="s">
        <v>55</v>
      </c>
      <c r="P1204" t="s">
        <v>1770</v>
      </c>
      <c r="Q1204" s="4">
        <v>18000</v>
      </c>
      <c r="R1204">
        <v>2</v>
      </c>
      <c r="S1204" s="4">
        <f>Table3[[#This Row],[Harga]]*Table3[[#This Row],[Quantity]]</f>
        <v>36000</v>
      </c>
      <c r="T1204">
        <v>0</v>
      </c>
      <c r="U1204" s="4">
        <f>Table3[[#This Row],[Discount]]*Table3[[#This Row],[Revenue]]</f>
        <v>0</v>
      </c>
      <c r="V1204" s="4">
        <f>Table3[[#This Row],[Revenue]]-Table3[[#This Row],[Total Discount]]</f>
        <v>36000</v>
      </c>
      <c r="W1204" s="6"/>
      <c r="X1204" s="5"/>
    </row>
    <row r="1205" spans="1:24" x14ac:dyDescent="0.35">
      <c r="A1205">
        <v>1204</v>
      </c>
      <c r="B1205" t="s">
        <v>8126</v>
      </c>
      <c r="C1205" s="8">
        <v>42674</v>
      </c>
      <c r="D1205" s="6">
        <v>2016</v>
      </c>
      <c r="E1205" s="8" t="s">
        <v>3517</v>
      </c>
      <c r="F1205" s="7">
        <v>31</v>
      </c>
      <c r="G1205" t="s">
        <v>3538</v>
      </c>
      <c r="H1205" t="s">
        <v>3451</v>
      </c>
      <c r="I1205" t="s">
        <v>3863</v>
      </c>
      <c r="J1205" t="s">
        <v>3449</v>
      </c>
      <c r="K1205" t="s">
        <v>3448</v>
      </c>
      <c r="L1205">
        <v>19143</v>
      </c>
      <c r="M1205" t="s">
        <v>1423</v>
      </c>
      <c r="N1205" t="s">
        <v>9</v>
      </c>
      <c r="O1205" t="s">
        <v>42</v>
      </c>
      <c r="P1205" t="s">
        <v>1424</v>
      </c>
      <c r="Q1205" s="4">
        <v>141000</v>
      </c>
      <c r="R1205">
        <v>5</v>
      </c>
      <c r="S1205" s="4">
        <f>Table3[[#This Row],[Harga]]*Table3[[#This Row],[Quantity]]</f>
        <v>705000</v>
      </c>
      <c r="T1205">
        <v>0.3</v>
      </c>
      <c r="U1205" s="4">
        <f>Table3[[#This Row],[Discount]]*Table3[[#This Row],[Revenue]]</f>
        <v>211500</v>
      </c>
      <c r="V1205" s="4">
        <f>Table3[[#This Row],[Revenue]]-Table3[[#This Row],[Total Discount]]</f>
        <v>493500</v>
      </c>
      <c r="W1205" s="6"/>
      <c r="X1205" s="5"/>
    </row>
    <row r="1206" spans="1:24" x14ac:dyDescent="0.35">
      <c r="A1206">
        <v>1205</v>
      </c>
      <c r="B1206" t="s">
        <v>8125</v>
      </c>
      <c r="C1206" s="8">
        <v>42261</v>
      </c>
      <c r="D1206" s="6">
        <v>2015</v>
      </c>
      <c r="E1206" s="8" t="s">
        <v>3472</v>
      </c>
      <c r="F1206" s="7">
        <v>14</v>
      </c>
      <c r="G1206" t="s">
        <v>3452</v>
      </c>
      <c r="H1206" t="s">
        <v>3501</v>
      </c>
      <c r="I1206" t="s">
        <v>3992</v>
      </c>
      <c r="J1206" t="s">
        <v>3449</v>
      </c>
      <c r="K1206" t="s">
        <v>3714</v>
      </c>
      <c r="L1206">
        <v>29406</v>
      </c>
      <c r="M1206" t="s">
        <v>452</v>
      </c>
      <c r="N1206" t="s">
        <v>13</v>
      </c>
      <c r="O1206" t="s">
        <v>32</v>
      </c>
      <c r="P1206" t="s">
        <v>453</v>
      </c>
      <c r="Q1206" s="4">
        <v>450000</v>
      </c>
      <c r="R1206">
        <v>3</v>
      </c>
      <c r="S1206" s="4">
        <f>Table3[[#This Row],[Harga]]*Table3[[#This Row],[Quantity]]</f>
        <v>1350000</v>
      </c>
      <c r="T1206">
        <v>0</v>
      </c>
      <c r="U1206" s="4">
        <f>Table3[[#This Row],[Discount]]*Table3[[#This Row],[Revenue]]</f>
        <v>0</v>
      </c>
      <c r="V1206" s="4">
        <f>Table3[[#This Row],[Revenue]]-Table3[[#This Row],[Total Discount]]</f>
        <v>1350000</v>
      </c>
      <c r="W1206" s="6"/>
      <c r="X1206" s="5"/>
    </row>
    <row r="1207" spans="1:24" x14ac:dyDescent="0.35">
      <c r="A1207">
        <v>1206</v>
      </c>
      <c r="B1207" t="s">
        <v>8124</v>
      </c>
      <c r="C1207" s="8">
        <v>42679</v>
      </c>
      <c r="D1207" s="6">
        <v>2016</v>
      </c>
      <c r="E1207" s="8" t="s">
        <v>3468</v>
      </c>
      <c r="F1207" s="7">
        <v>5</v>
      </c>
      <c r="G1207" t="s">
        <v>3538</v>
      </c>
      <c r="H1207" t="s">
        <v>3451</v>
      </c>
      <c r="I1207" t="s">
        <v>4640</v>
      </c>
      <c r="J1207" t="s">
        <v>3488</v>
      </c>
      <c r="K1207" t="s">
        <v>3448</v>
      </c>
      <c r="L1207">
        <v>95123</v>
      </c>
      <c r="M1207" t="s">
        <v>1771</v>
      </c>
      <c r="N1207" t="s">
        <v>13</v>
      </c>
      <c r="O1207" t="s">
        <v>26</v>
      </c>
      <c r="P1207" t="s">
        <v>1772</v>
      </c>
      <c r="Q1207" s="4">
        <v>30000</v>
      </c>
      <c r="R1207">
        <v>5</v>
      </c>
      <c r="S1207" s="4">
        <f>Table3[[#This Row],[Harga]]*Table3[[#This Row],[Quantity]]</f>
        <v>150000</v>
      </c>
      <c r="T1207">
        <v>0.2</v>
      </c>
      <c r="U1207" s="4">
        <f>Table3[[#This Row],[Discount]]*Table3[[#This Row],[Revenue]]</f>
        <v>30000</v>
      </c>
      <c r="V1207" s="4">
        <f>Table3[[#This Row],[Revenue]]-Table3[[#This Row],[Total Discount]]</f>
        <v>120000</v>
      </c>
      <c r="W1207" s="6"/>
      <c r="X1207" s="5"/>
    </row>
    <row r="1208" spans="1:24" x14ac:dyDescent="0.35">
      <c r="A1208">
        <v>1207</v>
      </c>
      <c r="B1208" t="s">
        <v>8123</v>
      </c>
      <c r="C1208" s="8">
        <v>42811</v>
      </c>
      <c r="D1208" s="6">
        <v>2017</v>
      </c>
      <c r="E1208" s="8" t="s">
        <v>3511</v>
      </c>
      <c r="F1208" s="7">
        <v>17</v>
      </c>
      <c r="G1208" t="s">
        <v>3496</v>
      </c>
      <c r="H1208" t="s">
        <v>3451</v>
      </c>
      <c r="I1208" t="s">
        <v>5925</v>
      </c>
      <c r="J1208" t="s">
        <v>3449</v>
      </c>
      <c r="K1208" t="s">
        <v>3704</v>
      </c>
      <c r="L1208">
        <v>10011</v>
      </c>
      <c r="M1208" t="s">
        <v>1773</v>
      </c>
      <c r="N1208" t="s">
        <v>13</v>
      </c>
      <c r="O1208" t="s">
        <v>14</v>
      </c>
      <c r="P1208" t="s">
        <v>1774</v>
      </c>
      <c r="Q1208" s="4">
        <v>19000</v>
      </c>
      <c r="R1208">
        <v>5</v>
      </c>
      <c r="S1208" s="4">
        <f>Table3[[#This Row],[Harga]]*Table3[[#This Row],[Quantity]]</f>
        <v>95000</v>
      </c>
      <c r="T1208">
        <v>0</v>
      </c>
      <c r="U1208" s="4">
        <f>Table3[[#This Row],[Discount]]*Table3[[#This Row],[Revenue]]</f>
        <v>0</v>
      </c>
      <c r="V1208" s="4">
        <f>Table3[[#This Row],[Revenue]]-Table3[[#This Row],[Total Discount]]</f>
        <v>95000</v>
      </c>
      <c r="W1208" s="6"/>
      <c r="X1208" s="5"/>
    </row>
    <row r="1209" spans="1:24" x14ac:dyDescent="0.35">
      <c r="A1209">
        <v>1208</v>
      </c>
      <c r="B1209" t="s">
        <v>8122</v>
      </c>
      <c r="C1209" s="8">
        <v>42962</v>
      </c>
      <c r="D1209" s="6">
        <v>2017</v>
      </c>
      <c r="E1209" s="8" t="s">
        <v>3481</v>
      </c>
      <c r="F1209" s="7">
        <v>15</v>
      </c>
      <c r="G1209" t="s">
        <v>3496</v>
      </c>
      <c r="H1209" t="s">
        <v>3451</v>
      </c>
      <c r="I1209" t="s">
        <v>4612</v>
      </c>
      <c r="J1209" t="s">
        <v>3449</v>
      </c>
      <c r="K1209" t="s">
        <v>3695</v>
      </c>
      <c r="L1209">
        <v>7060</v>
      </c>
      <c r="M1209" t="s">
        <v>1775</v>
      </c>
      <c r="N1209" t="s">
        <v>13</v>
      </c>
      <c r="O1209" t="s">
        <v>29</v>
      </c>
      <c r="P1209" t="s">
        <v>1776</v>
      </c>
      <c r="Q1209" s="4">
        <v>98000</v>
      </c>
      <c r="R1209">
        <v>2</v>
      </c>
      <c r="S1209" s="4">
        <f>Table3[[#This Row],[Harga]]*Table3[[#This Row],[Quantity]]</f>
        <v>196000</v>
      </c>
      <c r="T1209">
        <v>0</v>
      </c>
      <c r="U1209" s="4">
        <f>Table3[[#This Row],[Discount]]*Table3[[#This Row],[Revenue]]</f>
        <v>0</v>
      </c>
      <c r="V1209" s="4">
        <f>Table3[[#This Row],[Revenue]]-Table3[[#This Row],[Total Discount]]</f>
        <v>196000</v>
      </c>
      <c r="W1209" s="6"/>
      <c r="X1209" s="5"/>
    </row>
    <row r="1210" spans="1:24" x14ac:dyDescent="0.35">
      <c r="A1210">
        <v>1209</v>
      </c>
      <c r="B1210" t="s">
        <v>8121</v>
      </c>
      <c r="C1210" s="8">
        <v>42196</v>
      </c>
      <c r="D1210" s="6">
        <v>2015</v>
      </c>
      <c r="E1210" s="8" t="s">
        <v>3507</v>
      </c>
      <c r="F1210" s="7">
        <v>11</v>
      </c>
      <c r="G1210" t="s">
        <v>3538</v>
      </c>
      <c r="H1210" t="s">
        <v>3451</v>
      </c>
      <c r="I1210" t="s">
        <v>3748</v>
      </c>
      <c r="J1210" t="s">
        <v>3449</v>
      </c>
      <c r="K1210" t="s">
        <v>3477</v>
      </c>
      <c r="L1210">
        <v>98115</v>
      </c>
      <c r="M1210" t="s">
        <v>1777</v>
      </c>
      <c r="N1210" t="s">
        <v>13</v>
      </c>
      <c r="O1210" t="s">
        <v>23</v>
      </c>
      <c r="P1210" t="s">
        <v>1778</v>
      </c>
      <c r="Q1210" s="4">
        <v>30000</v>
      </c>
      <c r="R1210">
        <v>3</v>
      </c>
      <c r="S1210" s="4">
        <f>Table3[[#This Row],[Harga]]*Table3[[#This Row],[Quantity]]</f>
        <v>90000</v>
      </c>
      <c r="T1210">
        <v>0</v>
      </c>
      <c r="U1210" s="4">
        <f>Table3[[#This Row],[Discount]]*Table3[[#This Row],[Revenue]]</f>
        <v>0</v>
      </c>
      <c r="V1210" s="4">
        <f>Table3[[#This Row],[Revenue]]-Table3[[#This Row],[Total Discount]]</f>
        <v>90000</v>
      </c>
      <c r="W1210" s="6"/>
      <c r="X1210" s="5"/>
    </row>
    <row r="1211" spans="1:24" x14ac:dyDescent="0.35">
      <c r="A1211">
        <v>1210</v>
      </c>
      <c r="B1211" t="s">
        <v>8120</v>
      </c>
      <c r="C1211" s="8">
        <v>43072</v>
      </c>
      <c r="D1211" s="6">
        <v>2017</v>
      </c>
      <c r="E1211" s="8" t="s">
        <v>3490</v>
      </c>
      <c r="F1211" s="7">
        <v>3</v>
      </c>
      <c r="G1211" t="s">
        <v>3452</v>
      </c>
      <c r="H1211" t="s">
        <v>3451</v>
      </c>
      <c r="I1211" t="s">
        <v>8119</v>
      </c>
      <c r="J1211" t="s">
        <v>3449</v>
      </c>
      <c r="K1211" t="s">
        <v>3494</v>
      </c>
      <c r="L1211">
        <v>10009</v>
      </c>
      <c r="M1211" t="s">
        <v>916</v>
      </c>
      <c r="N1211" t="s">
        <v>13</v>
      </c>
      <c r="O1211" t="s">
        <v>26</v>
      </c>
      <c r="P1211" t="s">
        <v>917</v>
      </c>
      <c r="Q1211" s="4">
        <v>26000</v>
      </c>
      <c r="R1211">
        <v>5</v>
      </c>
      <c r="S1211" s="4">
        <f>Table3[[#This Row],[Harga]]*Table3[[#This Row],[Quantity]]</f>
        <v>130000</v>
      </c>
      <c r="T1211">
        <v>0.2</v>
      </c>
      <c r="U1211" s="4">
        <f>Table3[[#This Row],[Discount]]*Table3[[#This Row],[Revenue]]</f>
        <v>26000</v>
      </c>
      <c r="V1211" s="4">
        <f>Table3[[#This Row],[Revenue]]-Table3[[#This Row],[Total Discount]]</f>
        <v>104000</v>
      </c>
      <c r="W1211" s="6"/>
      <c r="X1211" s="5"/>
    </row>
    <row r="1212" spans="1:24" x14ac:dyDescent="0.35">
      <c r="A1212">
        <v>1211</v>
      </c>
      <c r="B1212" t="s">
        <v>8118</v>
      </c>
      <c r="C1212" s="8">
        <v>42859</v>
      </c>
      <c r="D1212" s="6">
        <v>2017</v>
      </c>
      <c r="E1212" s="8" t="s">
        <v>3453</v>
      </c>
      <c r="F1212" s="7">
        <v>4</v>
      </c>
      <c r="G1212" t="s">
        <v>3457</v>
      </c>
      <c r="H1212" t="s">
        <v>3462</v>
      </c>
      <c r="I1212" t="s">
        <v>5382</v>
      </c>
      <c r="J1212" t="s">
        <v>3449</v>
      </c>
      <c r="K1212" t="s">
        <v>3465</v>
      </c>
      <c r="L1212">
        <v>23602</v>
      </c>
      <c r="M1212" t="s">
        <v>1779</v>
      </c>
      <c r="N1212" t="s">
        <v>13</v>
      </c>
      <c r="O1212" t="s">
        <v>23</v>
      </c>
      <c r="P1212" t="s">
        <v>1780</v>
      </c>
      <c r="Q1212" s="4">
        <v>10000</v>
      </c>
      <c r="R1212">
        <v>1</v>
      </c>
      <c r="S1212" s="4">
        <f>Table3[[#This Row],[Harga]]*Table3[[#This Row],[Quantity]]</f>
        <v>10000</v>
      </c>
      <c r="T1212">
        <v>0</v>
      </c>
      <c r="U1212" s="4">
        <f>Table3[[#This Row],[Discount]]*Table3[[#This Row],[Revenue]]</f>
        <v>0</v>
      </c>
      <c r="V1212" s="4">
        <f>Table3[[#This Row],[Revenue]]-Table3[[#This Row],[Total Discount]]</f>
        <v>10000</v>
      </c>
      <c r="W1212" s="6"/>
      <c r="X1212" s="5"/>
    </row>
    <row r="1213" spans="1:24" x14ac:dyDescent="0.35">
      <c r="A1213">
        <v>1212</v>
      </c>
      <c r="B1213" t="s">
        <v>8117</v>
      </c>
      <c r="C1213" s="8">
        <v>42391</v>
      </c>
      <c r="D1213" s="6">
        <v>2016</v>
      </c>
      <c r="E1213" s="8" t="s">
        <v>3463</v>
      </c>
      <c r="F1213" s="7">
        <v>22</v>
      </c>
      <c r="G1213" t="s">
        <v>3457</v>
      </c>
      <c r="H1213" t="s">
        <v>3451</v>
      </c>
      <c r="I1213" t="s">
        <v>5297</v>
      </c>
      <c r="J1213" t="s">
        <v>3449</v>
      </c>
      <c r="K1213" t="s">
        <v>3499</v>
      </c>
      <c r="L1213">
        <v>28314</v>
      </c>
      <c r="M1213" t="s">
        <v>1781</v>
      </c>
      <c r="N1213" t="s">
        <v>9</v>
      </c>
      <c r="O1213" t="s">
        <v>20</v>
      </c>
      <c r="P1213" t="s">
        <v>1782</v>
      </c>
      <c r="Q1213" s="4">
        <v>15000</v>
      </c>
      <c r="R1213">
        <v>8</v>
      </c>
      <c r="S1213" s="4">
        <f>Table3[[#This Row],[Harga]]*Table3[[#This Row],[Quantity]]</f>
        <v>120000</v>
      </c>
      <c r="T1213">
        <v>0.2</v>
      </c>
      <c r="U1213" s="4">
        <f>Table3[[#This Row],[Discount]]*Table3[[#This Row],[Revenue]]</f>
        <v>24000</v>
      </c>
      <c r="V1213" s="4">
        <f>Table3[[#This Row],[Revenue]]-Table3[[#This Row],[Total Discount]]</f>
        <v>96000</v>
      </c>
      <c r="W1213" s="6"/>
      <c r="X1213" s="5"/>
    </row>
    <row r="1214" spans="1:24" x14ac:dyDescent="0.35">
      <c r="A1214">
        <v>1213</v>
      </c>
      <c r="B1214" t="s">
        <v>8116</v>
      </c>
      <c r="C1214" s="8">
        <v>42677</v>
      </c>
      <c r="D1214" s="6">
        <v>2016</v>
      </c>
      <c r="E1214" s="8" t="s">
        <v>3468</v>
      </c>
      <c r="F1214" s="7">
        <v>3</v>
      </c>
      <c r="G1214" t="s">
        <v>3457</v>
      </c>
      <c r="H1214" t="s">
        <v>3462</v>
      </c>
      <c r="I1214" t="s">
        <v>3691</v>
      </c>
      <c r="J1214" t="s">
        <v>3449</v>
      </c>
      <c r="K1214" t="s">
        <v>3704</v>
      </c>
      <c r="L1214">
        <v>90032</v>
      </c>
      <c r="M1214" t="s">
        <v>1783</v>
      </c>
      <c r="N1214" t="s">
        <v>9</v>
      </c>
      <c r="O1214" t="s">
        <v>42</v>
      </c>
      <c r="P1214" t="s">
        <v>1784</v>
      </c>
      <c r="Q1214" s="4">
        <v>218000</v>
      </c>
      <c r="R1214">
        <v>2</v>
      </c>
      <c r="S1214" s="4">
        <f>Table3[[#This Row],[Harga]]*Table3[[#This Row],[Quantity]]</f>
        <v>436000</v>
      </c>
      <c r="T1214">
        <v>0.2</v>
      </c>
      <c r="U1214" s="4">
        <f>Table3[[#This Row],[Discount]]*Table3[[#This Row],[Revenue]]</f>
        <v>87200</v>
      </c>
      <c r="V1214" s="4">
        <f>Table3[[#This Row],[Revenue]]-Table3[[#This Row],[Total Discount]]</f>
        <v>348800</v>
      </c>
      <c r="W1214" s="6"/>
      <c r="X1214" s="5"/>
    </row>
    <row r="1215" spans="1:24" x14ac:dyDescent="0.35">
      <c r="A1215">
        <v>1214</v>
      </c>
      <c r="B1215" t="s">
        <v>8115</v>
      </c>
      <c r="C1215" s="8">
        <v>42982</v>
      </c>
      <c r="D1215" s="6">
        <v>2017</v>
      </c>
      <c r="E1215" s="8" t="s">
        <v>3472</v>
      </c>
      <c r="F1215" s="7">
        <v>4</v>
      </c>
      <c r="G1215" t="s">
        <v>3457</v>
      </c>
      <c r="H1215" t="s">
        <v>3554</v>
      </c>
      <c r="I1215" t="s">
        <v>7627</v>
      </c>
      <c r="J1215" t="s">
        <v>3466</v>
      </c>
      <c r="K1215" t="s">
        <v>3487</v>
      </c>
      <c r="L1215">
        <v>90036</v>
      </c>
      <c r="M1215" t="s">
        <v>636</v>
      </c>
      <c r="N1215" t="s">
        <v>9</v>
      </c>
      <c r="O1215" t="s">
        <v>17</v>
      </c>
      <c r="P1215" t="s">
        <v>637</v>
      </c>
      <c r="Q1215" s="4">
        <v>1653000</v>
      </c>
      <c r="R1215">
        <v>3</v>
      </c>
      <c r="S1215" s="4">
        <f>Table3[[#This Row],[Harga]]*Table3[[#This Row],[Quantity]]</f>
        <v>4959000</v>
      </c>
      <c r="T1215">
        <v>0.2</v>
      </c>
      <c r="U1215" s="4">
        <f>Table3[[#This Row],[Discount]]*Table3[[#This Row],[Revenue]]</f>
        <v>991800</v>
      </c>
      <c r="V1215" s="4">
        <f>Table3[[#This Row],[Revenue]]-Table3[[#This Row],[Total Discount]]</f>
        <v>3967200</v>
      </c>
      <c r="W1215" s="6"/>
      <c r="X1215" s="5"/>
    </row>
    <row r="1216" spans="1:24" x14ac:dyDescent="0.35">
      <c r="A1216">
        <v>1215</v>
      </c>
      <c r="B1216" t="s">
        <v>8114</v>
      </c>
      <c r="C1216" s="8">
        <v>41895</v>
      </c>
      <c r="D1216" s="6">
        <v>2014</v>
      </c>
      <c r="E1216" s="8" t="s">
        <v>3472</v>
      </c>
      <c r="F1216" s="7">
        <v>13</v>
      </c>
      <c r="G1216" t="s">
        <v>3457</v>
      </c>
      <c r="H1216" t="s">
        <v>3451</v>
      </c>
      <c r="I1216" t="s">
        <v>4300</v>
      </c>
      <c r="J1216" t="s">
        <v>3449</v>
      </c>
      <c r="K1216" t="s">
        <v>3704</v>
      </c>
      <c r="L1216">
        <v>10011</v>
      </c>
      <c r="M1216" t="s">
        <v>1785</v>
      </c>
      <c r="N1216" t="s">
        <v>13</v>
      </c>
      <c r="O1216" t="s">
        <v>37</v>
      </c>
      <c r="P1216" t="s">
        <v>1786</v>
      </c>
      <c r="Q1216" s="4">
        <v>6000</v>
      </c>
      <c r="R1216">
        <v>3</v>
      </c>
      <c r="S1216" s="4">
        <f>Table3[[#This Row],[Harga]]*Table3[[#This Row],[Quantity]]</f>
        <v>18000</v>
      </c>
      <c r="T1216">
        <v>0</v>
      </c>
      <c r="U1216" s="4">
        <f>Table3[[#This Row],[Discount]]*Table3[[#This Row],[Revenue]]</f>
        <v>0</v>
      </c>
      <c r="V1216" s="4">
        <f>Table3[[#This Row],[Revenue]]-Table3[[#This Row],[Total Discount]]</f>
        <v>18000</v>
      </c>
      <c r="W1216" s="6"/>
      <c r="X1216" s="5"/>
    </row>
    <row r="1217" spans="1:24" x14ac:dyDescent="0.35">
      <c r="A1217">
        <v>1216</v>
      </c>
      <c r="B1217" t="s">
        <v>8113</v>
      </c>
      <c r="C1217" s="8">
        <v>42905</v>
      </c>
      <c r="D1217" s="6">
        <v>2017</v>
      </c>
      <c r="E1217" s="8" t="s">
        <v>3497</v>
      </c>
      <c r="F1217" s="7">
        <v>19</v>
      </c>
      <c r="G1217" t="s">
        <v>3452</v>
      </c>
      <c r="H1217" t="s">
        <v>3554</v>
      </c>
      <c r="I1217" t="s">
        <v>3836</v>
      </c>
      <c r="J1217" t="s">
        <v>3449</v>
      </c>
      <c r="K1217" t="s">
        <v>3641</v>
      </c>
      <c r="L1217">
        <v>75220</v>
      </c>
      <c r="M1217" t="s">
        <v>1787</v>
      </c>
      <c r="N1217" t="s">
        <v>13</v>
      </c>
      <c r="O1217" t="s">
        <v>366</v>
      </c>
      <c r="P1217" t="s">
        <v>1788</v>
      </c>
      <c r="Q1217" s="4">
        <v>12000</v>
      </c>
      <c r="R1217">
        <v>1</v>
      </c>
      <c r="S1217" s="4">
        <f>Table3[[#This Row],[Harga]]*Table3[[#This Row],[Quantity]]</f>
        <v>12000</v>
      </c>
      <c r="T1217">
        <v>0.2</v>
      </c>
      <c r="U1217" s="4">
        <f>Table3[[#This Row],[Discount]]*Table3[[#This Row],[Revenue]]</f>
        <v>2400</v>
      </c>
      <c r="V1217" s="4">
        <f>Table3[[#This Row],[Revenue]]-Table3[[#This Row],[Total Discount]]</f>
        <v>9600</v>
      </c>
      <c r="W1217" s="6"/>
      <c r="X1217" s="5"/>
    </row>
    <row r="1218" spans="1:24" x14ac:dyDescent="0.35">
      <c r="A1218">
        <v>1217</v>
      </c>
      <c r="B1218" t="s">
        <v>8112</v>
      </c>
      <c r="C1218" s="8">
        <v>43093</v>
      </c>
      <c r="D1218" s="6">
        <v>2017</v>
      </c>
      <c r="E1218" s="8" t="s">
        <v>3490</v>
      </c>
      <c r="F1218" s="7">
        <v>24</v>
      </c>
      <c r="G1218" t="s">
        <v>3538</v>
      </c>
      <c r="H1218" t="s">
        <v>3451</v>
      </c>
      <c r="I1218" t="s">
        <v>4189</v>
      </c>
      <c r="J1218" t="s">
        <v>3449</v>
      </c>
      <c r="K1218" t="s">
        <v>3505</v>
      </c>
      <c r="L1218">
        <v>98105</v>
      </c>
      <c r="M1218" t="s">
        <v>1600</v>
      </c>
      <c r="N1218" t="s">
        <v>13</v>
      </c>
      <c r="O1218" t="s">
        <v>32</v>
      </c>
      <c r="P1218" t="s">
        <v>1601</v>
      </c>
      <c r="Q1218" s="4">
        <v>502000</v>
      </c>
      <c r="R1218">
        <v>6</v>
      </c>
      <c r="S1218" s="4">
        <f>Table3[[#This Row],[Harga]]*Table3[[#This Row],[Quantity]]</f>
        <v>3012000</v>
      </c>
      <c r="T1218">
        <v>0</v>
      </c>
      <c r="U1218" s="4">
        <f>Table3[[#This Row],[Discount]]*Table3[[#This Row],[Revenue]]</f>
        <v>0</v>
      </c>
      <c r="V1218" s="4">
        <f>Table3[[#This Row],[Revenue]]-Table3[[#This Row],[Total Discount]]</f>
        <v>3012000</v>
      </c>
      <c r="W1218" s="6"/>
      <c r="X1218" s="5"/>
    </row>
    <row r="1219" spans="1:24" x14ac:dyDescent="0.35">
      <c r="A1219">
        <v>1218</v>
      </c>
      <c r="B1219" t="s">
        <v>8111</v>
      </c>
      <c r="C1219" s="8">
        <v>42975</v>
      </c>
      <c r="D1219" s="6">
        <v>2017</v>
      </c>
      <c r="E1219" s="8" t="s">
        <v>3481</v>
      </c>
      <c r="F1219" s="7">
        <v>28</v>
      </c>
      <c r="G1219" t="s">
        <v>3485</v>
      </c>
      <c r="H1219" t="s">
        <v>3554</v>
      </c>
      <c r="I1219" t="s">
        <v>3519</v>
      </c>
      <c r="J1219" t="s">
        <v>3488</v>
      </c>
      <c r="K1219" t="s">
        <v>3704</v>
      </c>
      <c r="L1219">
        <v>98105</v>
      </c>
      <c r="M1219" t="s">
        <v>1789</v>
      </c>
      <c r="N1219" t="s">
        <v>51</v>
      </c>
      <c r="O1219" t="s">
        <v>52</v>
      </c>
      <c r="P1219" t="s">
        <v>1790</v>
      </c>
      <c r="Q1219" s="4">
        <v>36000</v>
      </c>
      <c r="R1219">
        <v>4</v>
      </c>
      <c r="S1219" s="4">
        <f>Table3[[#This Row],[Harga]]*Table3[[#This Row],[Quantity]]</f>
        <v>144000</v>
      </c>
      <c r="T1219">
        <v>0.2</v>
      </c>
      <c r="U1219" s="4">
        <f>Table3[[#This Row],[Discount]]*Table3[[#This Row],[Revenue]]</f>
        <v>28800</v>
      </c>
      <c r="V1219" s="4">
        <f>Table3[[#This Row],[Revenue]]-Table3[[#This Row],[Total Discount]]</f>
        <v>115200</v>
      </c>
      <c r="W1219" s="6"/>
      <c r="X1219" s="5"/>
    </row>
    <row r="1220" spans="1:24" x14ac:dyDescent="0.35">
      <c r="A1220">
        <v>1219</v>
      </c>
      <c r="B1220" t="s">
        <v>8110</v>
      </c>
      <c r="C1220" s="8">
        <v>42006</v>
      </c>
      <c r="D1220" s="6">
        <v>2015</v>
      </c>
      <c r="E1220" s="8" t="s">
        <v>3463</v>
      </c>
      <c r="F1220" s="7">
        <v>2</v>
      </c>
      <c r="G1220" t="s">
        <v>3485</v>
      </c>
      <c r="H1220" t="s">
        <v>3451</v>
      </c>
      <c r="I1220" t="s">
        <v>4284</v>
      </c>
      <c r="J1220" t="s">
        <v>3466</v>
      </c>
      <c r="K1220" t="s">
        <v>3494</v>
      </c>
      <c r="L1220">
        <v>19711</v>
      </c>
      <c r="M1220" t="s">
        <v>1791</v>
      </c>
      <c r="N1220" t="s">
        <v>13</v>
      </c>
      <c r="O1220" t="s">
        <v>32</v>
      </c>
      <c r="P1220" t="s">
        <v>1792</v>
      </c>
      <c r="Q1220" s="4">
        <v>86000</v>
      </c>
      <c r="R1220">
        <v>2</v>
      </c>
      <c r="S1220" s="4">
        <f>Table3[[#This Row],[Harga]]*Table3[[#This Row],[Quantity]]</f>
        <v>172000</v>
      </c>
      <c r="T1220">
        <v>0</v>
      </c>
      <c r="U1220" s="4">
        <f>Table3[[#This Row],[Discount]]*Table3[[#This Row],[Revenue]]</f>
        <v>0</v>
      </c>
      <c r="V1220" s="4">
        <f>Table3[[#This Row],[Revenue]]-Table3[[#This Row],[Total Discount]]</f>
        <v>172000</v>
      </c>
      <c r="W1220" s="6"/>
      <c r="X1220" s="5"/>
    </row>
    <row r="1221" spans="1:24" x14ac:dyDescent="0.35">
      <c r="A1221">
        <v>1220</v>
      </c>
      <c r="B1221" t="s">
        <v>8109</v>
      </c>
      <c r="C1221" s="8">
        <v>42286</v>
      </c>
      <c r="D1221" s="6">
        <v>2015</v>
      </c>
      <c r="E1221" s="8" t="s">
        <v>3517</v>
      </c>
      <c r="F1221" s="7">
        <v>9</v>
      </c>
      <c r="G1221" t="s">
        <v>3457</v>
      </c>
      <c r="H1221" t="s">
        <v>3462</v>
      </c>
      <c r="I1221" t="s">
        <v>3750</v>
      </c>
      <c r="J1221" t="s">
        <v>3449</v>
      </c>
      <c r="K1221" t="s">
        <v>3455</v>
      </c>
      <c r="L1221">
        <v>10024</v>
      </c>
      <c r="M1221" t="s">
        <v>1793</v>
      </c>
      <c r="N1221" t="s">
        <v>51</v>
      </c>
      <c r="O1221" t="s">
        <v>52</v>
      </c>
      <c r="P1221" t="s">
        <v>1794</v>
      </c>
      <c r="Q1221" s="4">
        <v>632000</v>
      </c>
      <c r="R1221">
        <v>4</v>
      </c>
      <c r="S1221" s="4">
        <f>Table3[[#This Row],[Harga]]*Table3[[#This Row],[Quantity]]</f>
        <v>2528000</v>
      </c>
      <c r="T1221">
        <v>0</v>
      </c>
      <c r="U1221" s="4">
        <f>Table3[[#This Row],[Discount]]*Table3[[#This Row],[Revenue]]</f>
        <v>0</v>
      </c>
      <c r="V1221" s="4">
        <f>Table3[[#This Row],[Revenue]]-Table3[[#This Row],[Total Discount]]</f>
        <v>2528000</v>
      </c>
      <c r="W1221" s="6"/>
      <c r="X1221" s="5"/>
    </row>
    <row r="1222" spans="1:24" x14ac:dyDescent="0.35">
      <c r="A1222">
        <v>1221</v>
      </c>
      <c r="B1222" t="s">
        <v>8108</v>
      </c>
      <c r="C1222" s="8">
        <v>41986</v>
      </c>
      <c r="D1222" s="6">
        <v>2014</v>
      </c>
      <c r="E1222" s="8" t="s">
        <v>3490</v>
      </c>
      <c r="F1222" s="7">
        <v>13</v>
      </c>
      <c r="G1222" t="s">
        <v>3452</v>
      </c>
      <c r="H1222" t="s">
        <v>3451</v>
      </c>
      <c r="I1222" t="s">
        <v>5169</v>
      </c>
      <c r="J1222" t="s">
        <v>3449</v>
      </c>
      <c r="K1222" t="s">
        <v>3670</v>
      </c>
      <c r="L1222">
        <v>90049</v>
      </c>
      <c r="M1222" t="s">
        <v>1359</v>
      </c>
      <c r="N1222" t="s">
        <v>13</v>
      </c>
      <c r="O1222" t="s">
        <v>23</v>
      </c>
      <c r="P1222" t="s">
        <v>1360</v>
      </c>
      <c r="Q1222" s="4">
        <v>97000</v>
      </c>
      <c r="R1222">
        <v>6</v>
      </c>
      <c r="S1222" s="4">
        <f>Table3[[#This Row],[Harga]]*Table3[[#This Row],[Quantity]]</f>
        <v>582000</v>
      </c>
      <c r="T1222">
        <v>0</v>
      </c>
      <c r="U1222" s="4">
        <f>Table3[[#This Row],[Discount]]*Table3[[#This Row],[Revenue]]</f>
        <v>0</v>
      </c>
      <c r="V1222" s="4">
        <f>Table3[[#This Row],[Revenue]]-Table3[[#This Row],[Total Discount]]</f>
        <v>582000</v>
      </c>
      <c r="W1222" s="6"/>
      <c r="X1222" s="5"/>
    </row>
    <row r="1223" spans="1:24" x14ac:dyDescent="0.35">
      <c r="A1223">
        <v>1222</v>
      </c>
      <c r="B1223" t="s">
        <v>8107</v>
      </c>
      <c r="C1223" s="8">
        <v>41962</v>
      </c>
      <c r="D1223" s="6">
        <v>2014</v>
      </c>
      <c r="E1223" s="8" t="s">
        <v>3468</v>
      </c>
      <c r="F1223" s="7">
        <v>19</v>
      </c>
      <c r="G1223" t="s">
        <v>3452</v>
      </c>
      <c r="H1223" t="s">
        <v>3462</v>
      </c>
      <c r="I1223" t="s">
        <v>4522</v>
      </c>
      <c r="J1223" t="s">
        <v>3449</v>
      </c>
      <c r="K1223" t="s">
        <v>3483</v>
      </c>
      <c r="L1223">
        <v>14701</v>
      </c>
      <c r="M1223" t="s">
        <v>1415</v>
      </c>
      <c r="N1223" t="s">
        <v>51</v>
      </c>
      <c r="O1223" t="s">
        <v>52</v>
      </c>
      <c r="P1223" t="s">
        <v>1416</v>
      </c>
      <c r="Q1223" s="4">
        <v>780000</v>
      </c>
      <c r="R1223">
        <v>7</v>
      </c>
      <c r="S1223" s="4">
        <f>Table3[[#This Row],[Harga]]*Table3[[#This Row],[Quantity]]</f>
        <v>5460000</v>
      </c>
      <c r="T1223">
        <v>0</v>
      </c>
      <c r="U1223" s="4">
        <f>Table3[[#This Row],[Discount]]*Table3[[#This Row],[Revenue]]</f>
        <v>0</v>
      </c>
      <c r="V1223" s="4">
        <f>Table3[[#This Row],[Revenue]]-Table3[[#This Row],[Total Discount]]</f>
        <v>5460000</v>
      </c>
      <c r="W1223" s="6"/>
      <c r="X1223" s="5"/>
    </row>
    <row r="1224" spans="1:24" x14ac:dyDescent="0.35">
      <c r="A1224">
        <v>1223</v>
      </c>
      <c r="B1224" t="s">
        <v>8106</v>
      </c>
      <c r="C1224" s="8">
        <v>42623</v>
      </c>
      <c r="D1224" s="6">
        <v>2016</v>
      </c>
      <c r="E1224" s="8" t="s">
        <v>3472</v>
      </c>
      <c r="F1224" s="7">
        <v>10</v>
      </c>
      <c r="G1224" t="s">
        <v>3452</v>
      </c>
      <c r="H1224" t="s">
        <v>3462</v>
      </c>
      <c r="I1224" t="s">
        <v>3970</v>
      </c>
      <c r="J1224" t="s">
        <v>3449</v>
      </c>
      <c r="K1224" t="s">
        <v>3682</v>
      </c>
      <c r="L1224">
        <v>77095</v>
      </c>
      <c r="M1224" t="s">
        <v>957</v>
      </c>
      <c r="N1224" t="s">
        <v>9</v>
      </c>
      <c r="O1224" t="s">
        <v>17</v>
      </c>
      <c r="P1224" t="s">
        <v>958</v>
      </c>
      <c r="Q1224" s="4">
        <v>344000</v>
      </c>
      <c r="R1224">
        <v>5</v>
      </c>
      <c r="S1224" s="4">
        <f>Table3[[#This Row],[Harga]]*Table3[[#This Row],[Quantity]]</f>
        <v>1720000</v>
      </c>
      <c r="T1224">
        <v>0.3</v>
      </c>
      <c r="U1224" s="4">
        <f>Table3[[#This Row],[Discount]]*Table3[[#This Row],[Revenue]]</f>
        <v>516000</v>
      </c>
      <c r="V1224" s="4">
        <f>Table3[[#This Row],[Revenue]]-Table3[[#This Row],[Total Discount]]</f>
        <v>1204000</v>
      </c>
      <c r="W1224" s="6"/>
      <c r="X1224" s="5"/>
    </row>
    <row r="1225" spans="1:24" x14ac:dyDescent="0.35">
      <c r="A1225">
        <v>1224</v>
      </c>
      <c r="B1225" t="s">
        <v>8105</v>
      </c>
      <c r="C1225" s="8">
        <v>41806</v>
      </c>
      <c r="D1225" s="6">
        <v>2014</v>
      </c>
      <c r="E1225" s="8" t="s">
        <v>3497</v>
      </c>
      <c r="F1225" s="7">
        <v>16</v>
      </c>
      <c r="G1225" t="s">
        <v>3485</v>
      </c>
      <c r="H1225" t="s">
        <v>3462</v>
      </c>
      <c r="I1225" t="s">
        <v>3543</v>
      </c>
      <c r="J1225" t="s">
        <v>3449</v>
      </c>
      <c r="K1225" t="s">
        <v>3477</v>
      </c>
      <c r="L1225">
        <v>46544</v>
      </c>
      <c r="M1225" t="s">
        <v>422</v>
      </c>
      <c r="N1225" t="s">
        <v>9</v>
      </c>
      <c r="O1225" t="s">
        <v>42</v>
      </c>
      <c r="P1225" t="s">
        <v>423</v>
      </c>
      <c r="Q1225" s="4">
        <v>130000</v>
      </c>
      <c r="R1225">
        <v>8</v>
      </c>
      <c r="S1225" s="4">
        <f>Table3[[#This Row],[Harga]]*Table3[[#This Row],[Quantity]]</f>
        <v>1040000</v>
      </c>
      <c r="T1225">
        <v>0</v>
      </c>
      <c r="U1225" s="4">
        <f>Table3[[#This Row],[Discount]]*Table3[[#This Row],[Revenue]]</f>
        <v>0</v>
      </c>
      <c r="V1225" s="4">
        <f>Table3[[#This Row],[Revenue]]-Table3[[#This Row],[Total Discount]]</f>
        <v>1040000</v>
      </c>
      <c r="W1225" s="6"/>
      <c r="X1225" s="5"/>
    </row>
    <row r="1226" spans="1:24" x14ac:dyDescent="0.35">
      <c r="A1226">
        <v>1225</v>
      </c>
      <c r="B1226" t="s">
        <v>8104</v>
      </c>
      <c r="C1226" s="8">
        <v>42273</v>
      </c>
      <c r="D1226" s="6">
        <v>2015</v>
      </c>
      <c r="E1226" s="8" t="s">
        <v>3472</v>
      </c>
      <c r="F1226" s="7">
        <v>26</v>
      </c>
      <c r="G1226" t="s">
        <v>3452</v>
      </c>
      <c r="H1226" t="s">
        <v>3532</v>
      </c>
      <c r="I1226" t="s">
        <v>8103</v>
      </c>
      <c r="J1226" t="s">
        <v>3488</v>
      </c>
      <c r="K1226" t="s">
        <v>3628</v>
      </c>
      <c r="L1226">
        <v>92037</v>
      </c>
      <c r="M1226" t="s">
        <v>1795</v>
      </c>
      <c r="N1226" t="s">
        <v>13</v>
      </c>
      <c r="O1226" t="s">
        <v>32</v>
      </c>
      <c r="P1226" t="s">
        <v>1796</v>
      </c>
      <c r="Q1226" s="4">
        <v>65000</v>
      </c>
      <c r="R1226">
        <v>3</v>
      </c>
      <c r="S1226" s="4">
        <f>Table3[[#This Row],[Harga]]*Table3[[#This Row],[Quantity]]</f>
        <v>195000</v>
      </c>
      <c r="T1226">
        <v>0</v>
      </c>
      <c r="U1226" s="4">
        <f>Table3[[#This Row],[Discount]]*Table3[[#This Row],[Revenue]]</f>
        <v>0</v>
      </c>
      <c r="V1226" s="4">
        <f>Table3[[#This Row],[Revenue]]-Table3[[#This Row],[Total Discount]]</f>
        <v>195000</v>
      </c>
      <c r="W1226" s="6"/>
      <c r="X1226" s="5"/>
    </row>
    <row r="1227" spans="1:24" x14ac:dyDescent="0.35">
      <c r="A1227">
        <v>1226</v>
      </c>
      <c r="B1227" t="s">
        <v>8102</v>
      </c>
      <c r="C1227" s="8">
        <v>42509</v>
      </c>
      <c r="D1227" s="6">
        <v>2016</v>
      </c>
      <c r="E1227" s="8" t="s">
        <v>3453</v>
      </c>
      <c r="F1227" s="7">
        <v>19</v>
      </c>
      <c r="G1227" t="s">
        <v>3457</v>
      </c>
      <c r="H1227" t="s">
        <v>3451</v>
      </c>
      <c r="I1227" t="s">
        <v>4699</v>
      </c>
      <c r="J1227" t="s">
        <v>3466</v>
      </c>
      <c r="K1227" t="s">
        <v>3580</v>
      </c>
      <c r="L1227">
        <v>94109</v>
      </c>
      <c r="M1227" t="s">
        <v>1539</v>
      </c>
      <c r="N1227" t="s">
        <v>13</v>
      </c>
      <c r="O1227" t="s">
        <v>26</v>
      </c>
      <c r="P1227" t="s">
        <v>1540</v>
      </c>
      <c r="Q1227" s="4">
        <v>58000</v>
      </c>
      <c r="R1227">
        <v>1</v>
      </c>
      <c r="S1227" s="4">
        <f>Table3[[#This Row],[Harga]]*Table3[[#This Row],[Quantity]]</f>
        <v>58000</v>
      </c>
      <c r="T1227">
        <v>0.2</v>
      </c>
      <c r="U1227" s="4">
        <f>Table3[[#This Row],[Discount]]*Table3[[#This Row],[Revenue]]</f>
        <v>11600</v>
      </c>
      <c r="V1227" s="4">
        <f>Table3[[#This Row],[Revenue]]-Table3[[#This Row],[Total Discount]]</f>
        <v>46400</v>
      </c>
      <c r="W1227" s="6"/>
      <c r="X1227" s="5"/>
    </row>
    <row r="1228" spans="1:24" x14ac:dyDescent="0.35">
      <c r="A1228">
        <v>1227</v>
      </c>
      <c r="B1228" t="s">
        <v>8101</v>
      </c>
      <c r="C1228" s="8">
        <v>42908</v>
      </c>
      <c r="D1228" s="6">
        <v>2017</v>
      </c>
      <c r="E1228" s="8" t="s">
        <v>3497</v>
      </c>
      <c r="F1228" s="7">
        <v>22</v>
      </c>
      <c r="G1228" t="s">
        <v>3538</v>
      </c>
      <c r="H1228" t="s">
        <v>3451</v>
      </c>
      <c r="I1228" t="s">
        <v>4300</v>
      </c>
      <c r="J1228" t="s">
        <v>3449</v>
      </c>
      <c r="K1228" t="s">
        <v>3580</v>
      </c>
      <c r="L1228">
        <v>33178</v>
      </c>
      <c r="M1228" t="s">
        <v>1797</v>
      </c>
      <c r="N1228" t="s">
        <v>13</v>
      </c>
      <c r="O1228" t="s">
        <v>55</v>
      </c>
      <c r="P1228" t="s">
        <v>1798</v>
      </c>
      <c r="Q1228" s="4">
        <v>38000</v>
      </c>
      <c r="R1228">
        <v>3</v>
      </c>
      <c r="S1228" s="4">
        <f>Table3[[#This Row],[Harga]]*Table3[[#This Row],[Quantity]]</f>
        <v>114000</v>
      </c>
      <c r="T1228">
        <v>0.2</v>
      </c>
      <c r="U1228" s="4">
        <f>Table3[[#This Row],[Discount]]*Table3[[#This Row],[Revenue]]</f>
        <v>22800</v>
      </c>
      <c r="V1228" s="4">
        <f>Table3[[#This Row],[Revenue]]-Table3[[#This Row],[Total Discount]]</f>
        <v>91200</v>
      </c>
      <c r="W1228" s="6"/>
      <c r="X1228" s="5"/>
    </row>
    <row r="1229" spans="1:24" x14ac:dyDescent="0.35">
      <c r="A1229">
        <v>1228</v>
      </c>
      <c r="B1229" t="s">
        <v>8100</v>
      </c>
      <c r="C1229" s="8">
        <v>42903</v>
      </c>
      <c r="D1229" s="6">
        <v>2017</v>
      </c>
      <c r="E1229" s="8" t="s">
        <v>3497</v>
      </c>
      <c r="F1229" s="7">
        <v>17</v>
      </c>
      <c r="G1229" t="s">
        <v>3457</v>
      </c>
      <c r="H1229" t="s">
        <v>3462</v>
      </c>
      <c r="I1229" t="s">
        <v>4714</v>
      </c>
      <c r="J1229" t="s">
        <v>3466</v>
      </c>
      <c r="K1229" t="s">
        <v>3448</v>
      </c>
      <c r="L1229">
        <v>60076</v>
      </c>
      <c r="M1229" t="s">
        <v>947</v>
      </c>
      <c r="N1229" t="s">
        <v>13</v>
      </c>
      <c r="O1229" t="s">
        <v>23</v>
      </c>
      <c r="P1229" t="s">
        <v>948</v>
      </c>
      <c r="Q1229" s="4">
        <v>23000</v>
      </c>
      <c r="R1229">
        <v>2</v>
      </c>
      <c r="S1229" s="4">
        <f>Table3[[#This Row],[Harga]]*Table3[[#This Row],[Quantity]]</f>
        <v>46000</v>
      </c>
      <c r="T1229">
        <v>0.2</v>
      </c>
      <c r="U1229" s="4">
        <f>Table3[[#This Row],[Discount]]*Table3[[#This Row],[Revenue]]</f>
        <v>9200</v>
      </c>
      <c r="V1229" s="4">
        <f>Table3[[#This Row],[Revenue]]-Table3[[#This Row],[Total Discount]]</f>
        <v>36800</v>
      </c>
      <c r="W1229" s="6"/>
      <c r="X1229" s="5"/>
    </row>
    <row r="1230" spans="1:24" x14ac:dyDescent="0.35">
      <c r="A1230">
        <v>1229</v>
      </c>
      <c r="B1230" t="s">
        <v>8099</v>
      </c>
      <c r="C1230" s="8">
        <v>42688</v>
      </c>
      <c r="D1230" s="6">
        <v>2016</v>
      </c>
      <c r="E1230" s="8" t="s">
        <v>3468</v>
      </c>
      <c r="F1230" s="7">
        <v>14</v>
      </c>
      <c r="G1230" t="s">
        <v>3452</v>
      </c>
      <c r="H1230" t="s">
        <v>3532</v>
      </c>
      <c r="I1230" t="s">
        <v>7143</v>
      </c>
      <c r="J1230" t="s">
        <v>3449</v>
      </c>
      <c r="K1230" t="s">
        <v>3628</v>
      </c>
      <c r="L1230">
        <v>94110</v>
      </c>
      <c r="M1230" t="s">
        <v>1799</v>
      </c>
      <c r="N1230" t="s">
        <v>13</v>
      </c>
      <c r="O1230" t="s">
        <v>14</v>
      </c>
      <c r="P1230" t="s">
        <v>1800</v>
      </c>
      <c r="Q1230" s="4">
        <v>8000</v>
      </c>
      <c r="R1230">
        <v>2</v>
      </c>
      <c r="S1230" s="4">
        <f>Table3[[#This Row],[Harga]]*Table3[[#This Row],[Quantity]]</f>
        <v>16000</v>
      </c>
      <c r="T1230">
        <v>0</v>
      </c>
      <c r="U1230" s="4">
        <f>Table3[[#This Row],[Discount]]*Table3[[#This Row],[Revenue]]</f>
        <v>0</v>
      </c>
      <c r="V1230" s="4">
        <f>Table3[[#This Row],[Revenue]]-Table3[[#This Row],[Total Discount]]</f>
        <v>16000</v>
      </c>
      <c r="W1230" s="6"/>
      <c r="X1230" s="5"/>
    </row>
    <row r="1231" spans="1:24" x14ac:dyDescent="0.35">
      <c r="A1231">
        <v>1230</v>
      </c>
      <c r="B1231" t="s">
        <v>8098</v>
      </c>
      <c r="C1231" s="8">
        <v>41845</v>
      </c>
      <c r="D1231" s="6">
        <v>2014</v>
      </c>
      <c r="E1231" s="8" t="s">
        <v>3507</v>
      </c>
      <c r="F1231" s="7">
        <v>25</v>
      </c>
      <c r="G1231" t="s">
        <v>3538</v>
      </c>
      <c r="H1231" t="s">
        <v>3451</v>
      </c>
      <c r="I1231" t="s">
        <v>3809</v>
      </c>
      <c r="J1231" t="s">
        <v>3449</v>
      </c>
      <c r="K1231" t="s">
        <v>3641</v>
      </c>
      <c r="L1231">
        <v>94122</v>
      </c>
      <c r="M1231" t="s">
        <v>245</v>
      </c>
      <c r="N1231" t="s">
        <v>13</v>
      </c>
      <c r="O1231" t="s">
        <v>32</v>
      </c>
      <c r="P1231" t="s">
        <v>246</v>
      </c>
      <c r="Q1231" s="4">
        <v>81000</v>
      </c>
      <c r="R1231">
        <v>4</v>
      </c>
      <c r="S1231" s="4">
        <f>Table3[[#This Row],[Harga]]*Table3[[#This Row],[Quantity]]</f>
        <v>324000</v>
      </c>
      <c r="T1231">
        <v>0</v>
      </c>
      <c r="U1231" s="4">
        <f>Table3[[#This Row],[Discount]]*Table3[[#This Row],[Revenue]]</f>
        <v>0</v>
      </c>
      <c r="V1231" s="4">
        <f>Table3[[#This Row],[Revenue]]-Table3[[#This Row],[Total Discount]]</f>
        <v>324000</v>
      </c>
      <c r="W1231" s="6"/>
      <c r="X1231" s="5"/>
    </row>
    <row r="1232" spans="1:24" x14ac:dyDescent="0.35">
      <c r="A1232">
        <v>1231</v>
      </c>
      <c r="B1232" t="s">
        <v>8097</v>
      </c>
      <c r="C1232" s="8">
        <v>42187</v>
      </c>
      <c r="D1232" s="6">
        <v>2015</v>
      </c>
      <c r="E1232" s="8" t="s">
        <v>3507</v>
      </c>
      <c r="F1232" s="7">
        <v>2</v>
      </c>
      <c r="G1232" t="s">
        <v>3452</v>
      </c>
      <c r="H1232" t="s">
        <v>3532</v>
      </c>
      <c r="I1232" t="s">
        <v>3500</v>
      </c>
      <c r="J1232" t="s">
        <v>3449</v>
      </c>
      <c r="K1232" t="s">
        <v>3595</v>
      </c>
      <c r="L1232">
        <v>77070</v>
      </c>
      <c r="M1232" t="s">
        <v>1801</v>
      </c>
      <c r="N1232" t="s">
        <v>13</v>
      </c>
      <c r="O1232" t="s">
        <v>29</v>
      </c>
      <c r="P1232" t="s">
        <v>1802</v>
      </c>
      <c r="Q1232" s="4">
        <v>33000</v>
      </c>
      <c r="R1232">
        <v>4</v>
      </c>
      <c r="S1232" s="4">
        <f>Table3[[#This Row],[Harga]]*Table3[[#This Row],[Quantity]]</f>
        <v>132000</v>
      </c>
      <c r="T1232">
        <v>0.8</v>
      </c>
      <c r="U1232" s="4">
        <f>Table3[[#This Row],[Discount]]*Table3[[#This Row],[Revenue]]</f>
        <v>105600</v>
      </c>
      <c r="V1232" s="4">
        <f>Table3[[#This Row],[Revenue]]-Table3[[#This Row],[Total Discount]]</f>
        <v>26400</v>
      </c>
      <c r="W1232" s="6"/>
      <c r="X1232" s="5"/>
    </row>
    <row r="1233" spans="1:24" x14ac:dyDescent="0.35">
      <c r="A1233">
        <v>1232</v>
      </c>
      <c r="B1233" t="s">
        <v>8096</v>
      </c>
      <c r="C1233" s="8">
        <v>42796</v>
      </c>
      <c r="D1233" s="6">
        <v>2017</v>
      </c>
      <c r="E1233" s="8" t="s">
        <v>3511</v>
      </c>
      <c r="F1233" s="7">
        <v>2</v>
      </c>
      <c r="G1233" t="s">
        <v>3485</v>
      </c>
      <c r="H1233" t="s">
        <v>3462</v>
      </c>
      <c r="I1233" t="s">
        <v>4197</v>
      </c>
      <c r="J1233" t="s">
        <v>3466</v>
      </c>
      <c r="K1233" t="s">
        <v>3641</v>
      </c>
      <c r="L1233">
        <v>90045</v>
      </c>
      <c r="M1233" t="s">
        <v>1803</v>
      </c>
      <c r="N1233" t="s">
        <v>51</v>
      </c>
      <c r="O1233" t="s">
        <v>52</v>
      </c>
      <c r="P1233" t="s">
        <v>1804</v>
      </c>
      <c r="Q1233" s="4">
        <v>197000</v>
      </c>
      <c r="R1233">
        <v>3</v>
      </c>
      <c r="S1233" s="4">
        <f>Table3[[#This Row],[Harga]]*Table3[[#This Row],[Quantity]]</f>
        <v>591000</v>
      </c>
      <c r="T1233">
        <v>0.2</v>
      </c>
      <c r="U1233" s="4">
        <f>Table3[[#This Row],[Discount]]*Table3[[#This Row],[Revenue]]</f>
        <v>118200</v>
      </c>
      <c r="V1233" s="4">
        <f>Table3[[#This Row],[Revenue]]-Table3[[#This Row],[Total Discount]]</f>
        <v>472800</v>
      </c>
      <c r="W1233" s="6"/>
      <c r="X1233" s="5"/>
    </row>
    <row r="1234" spans="1:24" x14ac:dyDescent="0.35">
      <c r="A1234">
        <v>1233</v>
      </c>
      <c r="B1234" t="s">
        <v>8095</v>
      </c>
      <c r="C1234" s="8">
        <v>42692</v>
      </c>
      <c r="D1234" s="6">
        <v>2016</v>
      </c>
      <c r="E1234" s="8" t="s">
        <v>3468</v>
      </c>
      <c r="F1234" s="7">
        <v>18</v>
      </c>
      <c r="G1234" t="s">
        <v>3538</v>
      </c>
      <c r="H1234" t="s">
        <v>3462</v>
      </c>
      <c r="I1234" t="s">
        <v>4233</v>
      </c>
      <c r="J1234" t="s">
        <v>3488</v>
      </c>
      <c r="K1234" t="s">
        <v>3483</v>
      </c>
      <c r="L1234">
        <v>73120</v>
      </c>
      <c r="M1234" t="s">
        <v>1805</v>
      </c>
      <c r="N1234" t="s">
        <v>13</v>
      </c>
      <c r="O1234" t="s">
        <v>32</v>
      </c>
      <c r="P1234" t="s">
        <v>1806</v>
      </c>
      <c r="Q1234" s="4">
        <v>1118000</v>
      </c>
      <c r="R1234">
        <v>4</v>
      </c>
      <c r="S1234" s="4">
        <f>Table3[[#This Row],[Harga]]*Table3[[#This Row],[Quantity]]</f>
        <v>4472000</v>
      </c>
      <c r="T1234">
        <v>0</v>
      </c>
      <c r="U1234" s="4">
        <f>Table3[[#This Row],[Discount]]*Table3[[#This Row],[Revenue]]</f>
        <v>0</v>
      </c>
      <c r="V1234" s="4">
        <f>Table3[[#This Row],[Revenue]]-Table3[[#This Row],[Total Discount]]</f>
        <v>4472000</v>
      </c>
      <c r="W1234" s="6"/>
      <c r="X1234" s="5"/>
    </row>
    <row r="1235" spans="1:24" x14ac:dyDescent="0.35">
      <c r="A1235">
        <v>1234</v>
      </c>
      <c r="B1235" t="s">
        <v>8094</v>
      </c>
      <c r="C1235" s="8">
        <v>42112</v>
      </c>
      <c r="D1235" s="6">
        <v>2015</v>
      </c>
      <c r="E1235" s="8" t="s">
        <v>3529</v>
      </c>
      <c r="F1235" s="7">
        <v>18</v>
      </c>
      <c r="G1235" t="s">
        <v>3485</v>
      </c>
      <c r="H1235" t="s">
        <v>3451</v>
      </c>
      <c r="I1235" t="s">
        <v>3980</v>
      </c>
      <c r="J1235" t="s">
        <v>3449</v>
      </c>
      <c r="K1235" t="s">
        <v>3571</v>
      </c>
      <c r="L1235">
        <v>71203</v>
      </c>
      <c r="M1235" t="s">
        <v>1080</v>
      </c>
      <c r="N1235" t="s">
        <v>51</v>
      </c>
      <c r="O1235" t="s">
        <v>64</v>
      </c>
      <c r="P1235" t="s">
        <v>1081</v>
      </c>
      <c r="Q1235" s="4">
        <v>15000</v>
      </c>
      <c r="R1235">
        <v>6</v>
      </c>
      <c r="S1235" s="4">
        <f>Table3[[#This Row],[Harga]]*Table3[[#This Row],[Quantity]]</f>
        <v>90000</v>
      </c>
      <c r="T1235">
        <v>0</v>
      </c>
      <c r="U1235" s="4">
        <f>Table3[[#This Row],[Discount]]*Table3[[#This Row],[Revenue]]</f>
        <v>0</v>
      </c>
      <c r="V1235" s="4">
        <f>Table3[[#This Row],[Revenue]]-Table3[[#This Row],[Total Discount]]</f>
        <v>90000</v>
      </c>
      <c r="W1235" s="6"/>
      <c r="X1235" s="5"/>
    </row>
    <row r="1236" spans="1:24" x14ac:dyDescent="0.35">
      <c r="A1236">
        <v>1235</v>
      </c>
      <c r="B1236" t="s">
        <v>8093</v>
      </c>
      <c r="C1236" s="8">
        <v>43071</v>
      </c>
      <c r="D1236" s="6">
        <v>2017</v>
      </c>
      <c r="E1236" s="8" t="s">
        <v>3490</v>
      </c>
      <c r="F1236" s="7">
        <v>2</v>
      </c>
      <c r="G1236" t="s">
        <v>3452</v>
      </c>
      <c r="H1236" t="s">
        <v>3451</v>
      </c>
      <c r="I1236" t="s">
        <v>5211</v>
      </c>
      <c r="J1236" t="s">
        <v>3488</v>
      </c>
      <c r="K1236" t="s">
        <v>3571</v>
      </c>
      <c r="L1236">
        <v>33614</v>
      </c>
      <c r="M1236" t="s">
        <v>489</v>
      </c>
      <c r="N1236" t="s">
        <v>13</v>
      </c>
      <c r="O1236" t="s">
        <v>26</v>
      </c>
      <c r="P1236" t="s">
        <v>490</v>
      </c>
      <c r="Q1236" s="4">
        <v>43000</v>
      </c>
      <c r="R1236">
        <v>5</v>
      </c>
      <c r="S1236" s="4">
        <f>Table3[[#This Row],[Harga]]*Table3[[#This Row],[Quantity]]</f>
        <v>215000</v>
      </c>
      <c r="T1236">
        <v>0.7</v>
      </c>
      <c r="U1236" s="4">
        <f>Table3[[#This Row],[Discount]]*Table3[[#This Row],[Revenue]]</f>
        <v>150500</v>
      </c>
      <c r="V1236" s="4">
        <f>Table3[[#This Row],[Revenue]]-Table3[[#This Row],[Total Discount]]</f>
        <v>64500</v>
      </c>
      <c r="W1236" s="6"/>
      <c r="X1236" s="5"/>
    </row>
    <row r="1237" spans="1:24" x14ac:dyDescent="0.35">
      <c r="A1237">
        <v>1236</v>
      </c>
      <c r="B1237" t="s">
        <v>8092</v>
      </c>
      <c r="C1237" s="8">
        <v>42685</v>
      </c>
      <c r="D1237" s="6">
        <v>2016</v>
      </c>
      <c r="E1237" s="8" t="s">
        <v>3468</v>
      </c>
      <c r="F1237" s="7">
        <v>11</v>
      </c>
      <c r="G1237" t="s">
        <v>3452</v>
      </c>
      <c r="H1237" t="s">
        <v>3451</v>
      </c>
      <c r="I1237" t="s">
        <v>4548</v>
      </c>
      <c r="J1237" t="s">
        <v>3466</v>
      </c>
      <c r="K1237" t="s">
        <v>3628</v>
      </c>
      <c r="L1237">
        <v>60623</v>
      </c>
      <c r="M1237" t="s">
        <v>1807</v>
      </c>
      <c r="N1237" t="s">
        <v>51</v>
      </c>
      <c r="O1237" t="s">
        <v>64</v>
      </c>
      <c r="P1237" t="s">
        <v>1808</v>
      </c>
      <c r="Q1237" s="4">
        <v>96000</v>
      </c>
      <c r="R1237">
        <v>4</v>
      </c>
      <c r="S1237" s="4">
        <f>Table3[[#This Row],[Harga]]*Table3[[#This Row],[Quantity]]</f>
        <v>384000</v>
      </c>
      <c r="T1237">
        <v>0.2</v>
      </c>
      <c r="U1237" s="4">
        <f>Table3[[#This Row],[Discount]]*Table3[[#This Row],[Revenue]]</f>
        <v>76800</v>
      </c>
      <c r="V1237" s="4">
        <f>Table3[[#This Row],[Revenue]]-Table3[[#This Row],[Total Discount]]</f>
        <v>307200</v>
      </c>
      <c r="W1237" s="6"/>
      <c r="X1237" s="5"/>
    </row>
    <row r="1238" spans="1:24" x14ac:dyDescent="0.35">
      <c r="A1238">
        <v>1237</v>
      </c>
      <c r="B1238" t="s">
        <v>8091</v>
      </c>
      <c r="C1238" s="8">
        <v>41887</v>
      </c>
      <c r="D1238" s="6">
        <v>2014</v>
      </c>
      <c r="E1238" s="8" t="s">
        <v>3472</v>
      </c>
      <c r="F1238" s="7">
        <v>5</v>
      </c>
      <c r="G1238" t="s">
        <v>3485</v>
      </c>
      <c r="H1238" t="s">
        <v>3451</v>
      </c>
      <c r="I1238" t="s">
        <v>4087</v>
      </c>
      <c r="J1238" t="s">
        <v>3449</v>
      </c>
      <c r="K1238" t="s">
        <v>3605</v>
      </c>
      <c r="L1238">
        <v>43402</v>
      </c>
      <c r="M1238" t="s">
        <v>573</v>
      </c>
      <c r="N1238" t="s">
        <v>13</v>
      </c>
      <c r="O1238" t="s">
        <v>32</v>
      </c>
      <c r="P1238" t="s">
        <v>574</v>
      </c>
      <c r="Q1238" s="4">
        <v>331000</v>
      </c>
      <c r="R1238">
        <v>2</v>
      </c>
      <c r="S1238" s="4">
        <f>Table3[[#This Row],[Harga]]*Table3[[#This Row],[Quantity]]</f>
        <v>662000</v>
      </c>
      <c r="T1238">
        <v>0.2</v>
      </c>
      <c r="U1238" s="4">
        <f>Table3[[#This Row],[Discount]]*Table3[[#This Row],[Revenue]]</f>
        <v>132400</v>
      </c>
      <c r="V1238" s="4">
        <f>Table3[[#This Row],[Revenue]]-Table3[[#This Row],[Total Discount]]</f>
        <v>529600</v>
      </c>
      <c r="W1238" s="6"/>
      <c r="X1238" s="5"/>
    </row>
    <row r="1239" spans="1:24" x14ac:dyDescent="0.35">
      <c r="A1239">
        <v>1238</v>
      </c>
      <c r="B1239" t="s">
        <v>8090</v>
      </c>
      <c r="C1239" s="8">
        <v>41958</v>
      </c>
      <c r="D1239" s="6">
        <v>2014</v>
      </c>
      <c r="E1239" s="8" t="s">
        <v>3468</v>
      </c>
      <c r="F1239" s="7">
        <v>15</v>
      </c>
      <c r="G1239" t="s">
        <v>3485</v>
      </c>
      <c r="H1239" t="s">
        <v>3451</v>
      </c>
      <c r="I1239" t="s">
        <v>5323</v>
      </c>
      <c r="J1239" t="s">
        <v>3449</v>
      </c>
      <c r="K1239" t="s">
        <v>3494</v>
      </c>
      <c r="L1239">
        <v>77095</v>
      </c>
      <c r="M1239" t="s">
        <v>1809</v>
      </c>
      <c r="N1239" t="s">
        <v>13</v>
      </c>
      <c r="O1239" t="s">
        <v>55</v>
      </c>
      <c r="P1239" t="s">
        <v>1810</v>
      </c>
      <c r="Q1239" s="4">
        <v>605000</v>
      </c>
      <c r="R1239">
        <v>9</v>
      </c>
      <c r="S1239" s="4">
        <f>Table3[[#This Row],[Harga]]*Table3[[#This Row],[Quantity]]</f>
        <v>5445000</v>
      </c>
      <c r="T1239">
        <v>0.2</v>
      </c>
      <c r="U1239" s="4">
        <f>Table3[[#This Row],[Discount]]*Table3[[#This Row],[Revenue]]</f>
        <v>1089000</v>
      </c>
      <c r="V1239" s="4">
        <f>Table3[[#This Row],[Revenue]]-Table3[[#This Row],[Total Discount]]</f>
        <v>4356000</v>
      </c>
      <c r="W1239" s="6"/>
      <c r="X1239" s="5"/>
    </row>
    <row r="1240" spans="1:24" x14ac:dyDescent="0.35">
      <c r="A1240">
        <v>1239</v>
      </c>
      <c r="B1240" t="s">
        <v>8089</v>
      </c>
      <c r="C1240" s="8">
        <v>42857</v>
      </c>
      <c r="D1240" s="6">
        <v>2017</v>
      </c>
      <c r="E1240" s="8" t="s">
        <v>3453</v>
      </c>
      <c r="F1240" s="7">
        <v>2</v>
      </c>
      <c r="G1240" t="s">
        <v>3485</v>
      </c>
      <c r="H1240" t="s">
        <v>3554</v>
      </c>
      <c r="I1240" t="s">
        <v>4328</v>
      </c>
      <c r="J1240" t="s">
        <v>3466</v>
      </c>
      <c r="K1240" t="s">
        <v>3556</v>
      </c>
      <c r="L1240">
        <v>7090</v>
      </c>
      <c r="M1240" t="s">
        <v>891</v>
      </c>
      <c r="N1240" t="s">
        <v>9</v>
      </c>
      <c r="O1240" t="s">
        <v>20</v>
      </c>
      <c r="P1240" t="s">
        <v>892</v>
      </c>
      <c r="Q1240" s="4">
        <v>87000</v>
      </c>
      <c r="R1240">
        <v>3</v>
      </c>
      <c r="S1240" s="4">
        <f>Table3[[#This Row],[Harga]]*Table3[[#This Row],[Quantity]]</f>
        <v>261000</v>
      </c>
      <c r="T1240">
        <v>0</v>
      </c>
      <c r="U1240" s="4">
        <f>Table3[[#This Row],[Discount]]*Table3[[#This Row],[Revenue]]</f>
        <v>0</v>
      </c>
      <c r="V1240" s="4">
        <f>Table3[[#This Row],[Revenue]]-Table3[[#This Row],[Total Discount]]</f>
        <v>261000</v>
      </c>
      <c r="W1240" s="6"/>
      <c r="X1240" s="5"/>
    </row>
    <row r="1241" spans="1:24" x14ac:dyDescent="0.35">
      <c r="A1241">
        <v>1240</v>
      </c>
      <c r="B1241" t="s">
        <v>8088</v>
      </c>
      <c r="C1241" s="8">
        <v>42658</v>
      </c>
      <c r="D1241" s="6">
        <v>2016</v>
      </c>
      <c r="E1241" s="8" t="s">
        <v>3517</v>
      </c>
      <c r="F1241" s="7">
        <v>15</v>
      </c>
      <c r="G1241" t="s">
        <v>3452</v>
      </c>
      <c r="H1241" t="s">
        <v>3451</v>
      </c>
      <c r="I1241" t="s">
        <v>4893</v>
      </c>
      <c r="J1241" t="s">
        <v>3488</v>
      </c>
      <c r="K1241" t="s">
        <v>3600</v>
      </c>
      <c r="L1241">
        <v>73120</v>
      </c>
      <c r="M1241" t="s">
        <v>1811</v>
      </c>
      <c r="N1241" t="s">
        <v>13</v>
      </c>
      <c r="O1241" t="s">
        <v>14</v>
      </c>
      <c r="P1241" t="s">
        <v>1812</v>
      </c>
      <c r="Q1241" s="4">
        <v>21000</v>
      </c>
      <c r="R1241">
        <v>7</v>
      </c>
      <c r="S1241" s="4">
        <f>Table3[[#This Row],[Harga]]*Table3[[#This Row],[Quantity]]</f>
        <v>147000</v>
      </c>
      <c r="T1241">
        <v>0</v>
      </c>
      <c r="U1241" s="4">
        <f>Table3[[#This Row],[Discount]]*Table3[[#This Row],[Revenue]]</f>
        <v>0</v>
      </c>
      <c r="V1241" s="4">
        <f>Table3[[#This Row],[Revenue]]-Table3[[#This Row],[Total Discount]]</f>
        <v>147000</v>
      </c>
      <c r="W1241" s="6"/>
      <c r="X1241" s="5"/>
    </row>
    <row r="1242" spans="1:24" x14ac:dyDescent="0.35">
      <c r="A1242">
        <v>1241</v>
      </c>
      <c r="B1242" t="s">
        <v>8087</v>
      </c>
      <c r="C1242" s="8">
        <v>42100</v>
      </c>
      <c r="D1242" s="6">
        <v>2015</v>
      </c>
      <c r="E1242" s="8" t="s">
        <v>3529</v>
      </c>
      <c r="F1242" s="7">
        <v>6</v>
      </c>
      <c r="G1242" t="s">
        <v>3457</v>
      </c>
      <c r="H1242" t="s">
        <v>3462</v>
      </c>
      <c r="I1242" t="s">
        <v>4169</v>
      </c>
      <c r="J1242" t="s">
        <v>3449</v>
      </c>
      <c r="K1242" t="s">
        <v>3474</v>
      </c>
      <c r="L1242">
        <v>77041</v>
      </c>
      <c r="M1242" t="s">
        <v>533</v>
      </c>
      <c r="N1242" t="s">
        <v>13</v>
      </c>
      <c r="O1242" t="s">
        <v>37</v>
      </c>
      <c r="P1242" t="s">
        <v>534</v>
      </c>
      <c r="Q1242" s="4">
        <v>10000</v>
      </c>
      <c r="R1242">
        <v>9</v>
      </c>
      <c r="S1242" s="4">
        <f>Table3[[#This Row],[Harga]]*Table3[[#This Row],[Quantity]]</f>
        <v>90000</v>
      </c>
      <c r="T1242">
        <v>0.2</v>
      </c>
      <c r="U1242" s="4">
        <f>Table3[[#This Row],[Discount]]*Table3[[#This Row],[Revenue]]</f>
        <v>18000</v>
      </c>
      <c r="V1242" s="4">
        <f>Table3[[#This Row],[Revenue]]-Table3[[#This Row],[Total Discount]]</f>
        <v>72000</v>
      </c>
      <c r="W1242" s="6"/>
      <c r="X1242" s="5"/>
    </row>
    <row r="1243" spans="1:24" x14ac:dyDescent="0.35">
      <c r="A1243">
        <v>1242</v>
      </c>
      <c r="B1243" t="s">
        <v>8086</v>
      </c>
      <c r="C1243" s="8">
        <v>41936</v>
      </c>
      <c r="D1243" s="6">
        <v>2014</v>
      </c>
      <c r="E1243" s="8" t="s">
        <v>3517</v>
      </c>
      <c r="F1243" s="7">
        <v>24</v>
      </c>
      <c r="G1243" t="s">
        <v>3452</v>
      </c>
      <c r="H1243" t="s">
        <v>3451</v>
      </c>
      <c r="I1243" t="s">
        <v>5211</v>
      </c>
      <c r="J1243" t="s">
        <v>3488</v>
      </c>
      <c r="K1243" t="s">
        <v>3568</v>
      </c>
      <c r="L1243">
        <v>33311</v>
      </c>
      <c r="M1243" t="s">
        <v>1332</v>
      </c>
      <c r="N1243" t="s">
        <v>13</v>
      </c>
      <c r="O1243" t="s">
        <v>23</v>
      </c>
      <c r="P1243" t="s">
        <v>1333</v>
      </c>
      <c r="Q1243" s="4">
        <v>11000</v>
      </c>
      <c r="R1243">
        <v>2</v>
      </c>
      <c r="S1243" s="4">
        <f>Table3[[#This Row],[Harga]]*Table3[[#This Row],[Quantity]]</f>
        <v>22000</v>
      </c>
      <c r="T1243">
        <v>0.2</v>
      </c>
      <c r="U1243" s="4">
        <f>Table3[[#This Row],[Discount]]*Table3[[#This Row],[Revenue]]</f>
        <v>4400</v>
      </c>
      <c r="V1243" s="4">
        <f>Table3[[#This Row],[Revenue]]-Table3[[#This Row],[Total Discount]]</f>
        <v>17600</v>
      </c>
      <c r="W1243" s="6"/>
      <c r="X1243" s="5"/>
    </row>
    <row r="1244" spans="1:24" x14ac:dyDescent="0.35">
      <c r="A1244">
        <v>1243</v>
      </c>
      <c r="B1244" t="s">
        <v>8085</v>
      </c>
      <c r="C1244" s="8">
        <v>41868</v>
      </c>
      <c r="D1244" s="6">
        <v>2014</v>
      </c>
      <c r="E1244" s="8" t="s">
        <v>3481</v>
      </c>
      <c r="F1244" s="7">
        <v>17</v>
      </c>
      <c r="G1244" t="s">
        <v>3485</v>
      </c>
      <c r="H1244" t="s">
        <v>3451</v>
      </c>
      <c r="I1244" t="s">
        <v>4809</v>
      </c>
      <c r="J1244" t="s">
        <v>3466</v>
      </c>
      <c r="K1244" t="s">
        <v>3655</v>
      </c>
      <c r="L1244">
        <v>72209</v>
      </c>
      <c r="M1244" t="s">
        <v>1813</v>
      </c>
      <c r="N1244" t="s">
        <v>13</v>
      </c>
      <c r="O1244" t="s">
        <v>23</v>
      </c>
      <c r="P1244" t="s">
        <v>1814</v>
      </c>
      <c r="Q1244" s="4">
        <v>115000</v>
      </c>
      <c r="R1244">
        <v>5</v>
      </c>
      <c r="S1244" s="4">
        <f>Table3[[#This Row],[Harga]]*Table3[[#This Row],[Quantity]]</f>
        <v>575000</v>
      </c>
      <c r="T1244">
        <v>0</v>
      </c>
      <c r="U1244" s="4">
        <f>Table3[[#This Row],[Discount]]*Table3[[#This Row],[Revenue]]</f>
        <v>0</v>
      </c>
      <c r="V1244" s="4">
        <f>Table3[[#This Row],[Revenue]]-Table3[[#This Row],[Total Discount]]</f>
        <v>575000</v>
      </c>
      <c r="W1244" s="6"/>
      <c r="X1244" s="5"/>
    </row>
    <row r="1245" spans="1:24" x14ac:dyDescent="0.35">
      <c r="A1245">
        <v>1244</v>
      </c>
      <c r="B1245" t="s">
        <v>8084</v>
      </c>
      <c r="C1245" s="8">
        <v>42962</v>
      </c>
      <c r="D1245" s="6">
        <v>2017</v>
      </c>
      <c r="E1245" s="8" t="s">
        <v>3481</v>
      </c>
      <c r="F1245" s="7">
        <v>15</v>
      </c>
      <c r="G1245" t="s">
        <v>3452</v>
      </c>
      <c r="H1245" t="s">
        <v>3462</v>
      </c>
      <c r="I1245" t="s">
        <v>5828</v>
      </c>
      <c r="J1245" t="s">
        <v>3466</v>
      </c>
      <c r="K1245" t="s">
        <v>3509</v>
      </c>
      <c r="L1245">
        <v>19120</v>
      </c>
      <c r="M1245" t="s">
        <v>1815</v>
      </c>
      <c r="N1245" t="s">
        <v>13</v>
      </c>
      <c r="O1245" t="s">
        <v>32</v>
      </c>
      <c r="P1245" t="s">
        <v>1816</v>
      </c>
      <c r="Q1245" s="4">
        <v>1802000</v>
      </c>
      <c r="R1245">
        <v>6</v>
      </c>
      <c r="S1245" s="4">
        <f>Table3[[#This Row],[Harga]]*Table3[[#This Row],[Quantity]]</f>
        <v>10812000</v>
      </c>
      <c r="T1245">
        <v>0.2</v>
      </c>
      <c r="U1245" s="4">
        <f>Table3[[#This Row],[Discount]]*Table3[[#This Row],[Revenue]]</f>
        <v>2162400</v>
      </c>
      <c r="V1245" s="4">
        <f>Table3[[#This Row],[Revenue]]-Table3[[#This Row],[Total Discount]]</f>
        <v>8649600</v>
      </c>
      <c r="W1245" s="6"/>
      <c r="X1245" s="5"/>
    </row>
    <row r="1246" spans="1:24" x14ac:dyDescent="0.35">
      <c r="A1246">
        <v>1245</v>
      </c>
      <c r="B1246" t="s">
        <v>8083</v>
      </c>
      <c r="C1246" s="8">
        <v>42253</v>
      </c>
      <c r="D1246" s="6">
        <v>2015</v>
      </c>
      <c r="E1246" s="8" t="s">
        <v>3472</v>
      </c>
      <c r="F1246" s="7">
        <v>6</v>
      </c>
      <c r="G1246" t="s">
        <v>3485</v>
      </c>
      <c r="H1246" t="s">
        <v>3451</v>
      </c>
      <c r="I1246" t="s">
        <v>4337</v>
      </c>
      <c r="J1246" t="s">
        <v>3466</v>
      </c>
      <c r="K1246" t="s">
        <v>3477</v>
      </c>
      <c r="L1246">
        <v>92253</v>
      </c>
      <c r="M1246" t="s">
        <v>127</v>
      </c>
      <c r="N1246" t="s">
        <v>51</v>
      </c>
      <c r="O1246" t="s">
        <v>64</v>
      </c>
      <c r="P1246" t="s">
        <v>128</v>
      </c>
      <c r="Q1246" s="4">
        <v>75000</v>
      </c>
      <c r="R1246">
        <v>4</v>
      </c>
      <c r="S1246" s="4">
        <f>Table3[[#This Row],[Harga]]*Table3[[#This Row],[Quantity]]</f>
        <v>300000</v>
      </c>
      <c r="T1246">
        <v>0</v>
      </c>
      <c r="U1246" s="4">
        <f>Table3[[#This Row],[Discount]]*Table3[[#This Row],[Revenue]]</f>
        <v>0</v>
      </c>
      <c r="V1246" s="4">
        <f>Table3[[#This Row],[Revenue]]-Table3[[#This Row],[Total Discount]]</f>
        <v>300000</v>
      </c>
      <c r="W1246" s="6"/>
      <c r="X1246" s="5"/>
    </row>
    <row r="1247" spans="1:24" x14ac:dyDescent="0.35">
      <c r="A1247">
        <v>1246</v>
      </c>
      <c r="B1247" t="s">
        <v>8082</v>
      </c>
      <c r="C1247" s="8">
        <v>42031</v>
      </c>
      <c r="D1247" s="6">
        <v>2015</v>
      </c>
      <c r="E1247" s="8" t="s">
        <v>3463</v>
      </c>
      <c r="F1247" s="7">
        <v>27</v>
      </c>
      <c r="G1247" t="s">
        <v>3485</v>
      </c>
      <c r="H1247" t="s">
        <v>3462</v>
      </c>
      <c r="I1247" t="s">
        <v>4687</v>
      </c>
      <c r="J1247" t="s">
        <v>3449</v>
      </c>
      <c r="K1247" t="s">
        <v>3494</v>
      </c>
      <c r="L1247">
        <v>44105</v>
      </c>
      <c r="M1247" t="s">
        <v>89</v>
      </c>
      <c r="N1247" t="s">
        <v>9</v>
      </c>
      <c r="O1247" t="s">
        <v>42</v>
      </c>
      <c r="P1247" t="s">
        <v>90</v>
      </c>
      <c r="Q1247" s="4">
        <v>832000</v>
      </c>
      <c r="R1247">
        <v>2</v>
      </c>
      <c r="S1247" s="4">
        <f>Table3[[#This Row],[Harga]]*Table3[[#This Row],[Quantity]]</f>
        <v>1664000</v>
      </c>
      <c r="T1247">
        <v>0.3</v>
      </c>
      <c r="U1247" s="4">
        <f>Table3[[#This Row],[Discount]]*Table3[[#This Row],[Revenue]]</f>
        <v>499200</v>
      </c>
      <c r="V1247" s="4">
        <f>Table3[[#This Row],[Revenue]]-Table3[[#This Row],[Total Discount]]</f>
        <v>1164800</v>
      </c>
      <c r="W1247" s="6"/>
      <c r="X1247" s="5"/>
    </row>
    <row r="1248" spans="1:24" x14ac:dyDescent="0.35">
      <c r="A1248">
        <v>1247</v>
      </c>
      <c r="B1248" t="s">
        <v>8081</v>
      </c>
      <c r="C1248" s="8">
        <v>42201</v>
      </c>
      <c r="D1248" s="6">
        <v>2015</v>
      </c>
      <c r="E1248" s="8" t="s">
        <v>3507</v>
      </c>
      <c r="F1248" s="7">
        <v>16</v>
      </c>
      <c r="G1248" t="s">
        <v>3452</v>
      </c>
      <c r="H1248" t="s">
        <v>3451</v>
      </c>
      <c r="I1248" t="s">
        <v>3721</v>
      </c>
      <c r="J1248" t="s">
        <v>3466</v>
      </c>
      <c r="K1248" t="s">
        <v>3455</v>
      </c>
      <c r="L1248">
        <v>94122</v>
      </c>
      <c r="M1248" t="s">
        <v>1817</v>
      </c>
      <c r="N1248" t="s">
        <v>9</v>
      </c>
      <c r="O1248" t="s">
        <v>42</v>
      </c>
      <c r="P1248" t="s">
        <v>1818</v>
      </c>
      <c r="Q1248" s="4">
        <v>1349000</v>
      </c>
      <c r="R1248">
        <v>6</v>
      </c>
      <c r="S1248" s="4">
        <f>Table3[[#This Row],[Harga]]*Table3[[#This Row],[Quantity]]</f>
        <v>8094000</v>
      </c>
      <c r="T1248">
        <v>0.2</v>
      </c>
      <c r="U1248" s="4">
        <f>Table3[[#This Row],[Discount]]*Table3[[#This Row],[Revenue]]</f>
        <v>1618800</v>
      </c>
      <c r="V1248" s="4">
        <f>Table3[[#This Row],[Revenue]]-Table3[[#This Row],[Total Discount]]</f>
        <v>6475200</v>
      </c>
      <c r="W1248" s="6"/>
      <c r="X1248" s="5"/>
    </row>
    <row r="1249" spans="1:24" x14ac:dyDescent="0.35">
      <c r="A1249">
        <v>1248</v>
      </c>
      <c r="B1249" t="s">
        <v>8080</v>
      </c>
      <c r="C1249" s="8">
        <v>42490</v>
      </c>
      <c r="D1249" s="6">
        <v>2016</v>
      </c>
      <c r="E1249" s="8" t="s">
        <v>3529</v>
      </c>
      <c r="F1249" s="7">
        <v>30</v>
      </c>
      <c r="G1249" t="s">
        <v>3457</v>
      </c>
      <c r="H1249" t="s">
        <v>3451</v>
      </c>
      <c r="I1249" t="s">
        <v>3574</v>
      </c>
      <c r="J1249" t="s">
        <v>3466</v>
      </c>
      <c r="K1249" t="s">
        <v>3682</v>
      </c>
      <c r="L1249">
        <v>85254</v>
      </c>
      <c r="M1249" t="s">
        <v>596</v>
      </c>
      <c r="N1249" t="s">
        <v>9</v>
      </c>
      <c r="O1249" t="s">
        <v>20</v>
      </c>
      <c r="P1249" t="s">
        <v>597</v>
      </c>
      <c r="Q1249" s="4">
        <v>24000</v>
      </c>
      <c r="R1249">
        <v>7</v>
      </c>
      <c r="S1249" s="4">
        <f>Table3[[#This Row],[Harga]]*Table3[[#This Row],[Quantity]]</f>
        <v>168000</v>
      </c>
      <c r="T1249">
        <v>0.2</v>
      </c>
      <c r="U1249" s="4">
        <f>Table3[[#This Row],[Discount]]*Table3[[#This Row],[Revenue]]</f>
        <v>33600</v>
      </c>
      <c r="V1249" s="4">
        <f>Table3[[#This Row],[Revenue]]-Table3[[#This Row],[Total Discount]]</f>
        <v>134400</v>
      </c>
      <c r="W1249" s="6"/>
      <c r="X1249" s="5"/>
    </row>
    <row r="1250" spans="1:24" x14ac:dyDescent="0.35">
      <c r="A1250">
        <v>1249</v>
      </c>
      <c r="B1250" t="s">
        <v>8079</v>
      </c>
      <c r="C1250" s="8">
        <v>41908</v>
      </c>
      <c r="D1250" s="6">
        <v>2014</v>
      </c>
      <c r="E1250" s="8" t="s">
        <v>3472</v>
      </c>
      <c r="F1250" s="7">
        <v>26</v>
      </c>
      <c r="G1250" t="s">
        <v>3452</v>
      </c>
      <c r="H1250" t="s">
        <v>3451</v>
      </c>
      <c r="I1250" t="s">
        <v>5350</v>
      </c>
      <c r="J1250" t="s">
        <v>3466</v>
      </c>
      <c r="K1250" t="s">
        <v>3505</v>
      </c>
      <c r="L1250">
        <v>19134</v>
      </c>
      <c r="M1250" t="s">
        <v>928</v>
      </c>
      <c r="N1250" t="s">
        <v>13</v>
      </c>
      <c r="O1250" t="s">
        <v>29</v>
      </c>
      <c r="P1250" t="s">
        <v>929</v>
      </c>
      <c r="Q1250" s="4">
        <v>120000</v>
      </c>
      <c r="R1250">
        <v>3</v>
      </c>
      <c r="S1250" s="4">
        <f>Table3[[#This Row],[Harga]]*Table3[[#This Row],[Quantity]]</f>
        <v>360000</v>
      </c>
      <c r="T1250">
        <v>0.2</v>
      </c>
      <c r="U1250" s="4">
        <f>Table3[[#This Row],[Discount]]*Table3[[#This Row],[Revenue]]</f>
        <v>72000</v>
      </c>
      <c r="V1250" s="4">
        <f>Table3[[#This Row],[Revenue]]-Table3[[#This Row],[Total Discount]]</f>
        <v>288000</v>
      </c>
      <c r="W1250" s="6"/>
      <c r="X1250" s="5"/>
    </row>
    <row r="1251" spans="1:24" x14ac:dyDescent="0.35">
      <c r="A1251">
        <v>1250</v>
      </c>
      <c r="B1251" t="s">
        <v>8078</v>
      </c>
      <c r="C1251" s="8">
        <v>42621</v>
      </c>
      <c r="D1251" s="6">
        <v>2016</v>
      </c>
      <c r="E1251" s="8" t="s">
        <v>3472</v>
      </c>
      <c r="F1251" s="7">
        <v>8</v>
      </c>
      <c r="G1251" t="s">
        <v>3457</v>
      </c>
      <c r="H1251" t="s">
        <v>3462</v>
      </c>
      <c r="I1251" t="s">
        <v>3489</v>
      </c>
      <c r="J1251" t="s">
        <v>3488</v>
      </c>
      <c r="K1251" t="s">
        <v>3707</v>
      </c>
      <c r="L1251">
        <v>2148</v>
      </c>
      <c r="M1251" t="s">
        <v>1819</v>
      </c>
      <c r="N1251" t="s">
        <v>9</v>
      </c>
      <c r="O1251" t="s">
        <v>10</v>
      </c>
      <c r="P1251" t="s">
        <v>1820</v>
      </c>
      <c r="Q1251" s="4">
        <v>174000</v>
      </c>
      <c r="R1251">
        <v>3</v>
      </c>
      <c r="S1251" s="4">
        <f>Table3[[#This Row],[Harga]]*Table3[[#This Row],[Quantity]]</f>
        <v>522000</v>
      </c>
      <c r="T1251">
        <v>0</v>
      </c>
      <c r="U1251" s="4">
        <f>Table3[[#This Row],[Discount]]*Table3[[#This Row],[Revenue]]</f>
        <v>0</v>
      </c>
      <c r="V1251" s="4">
        <f>Table3[[#This Row],[Revenue]]-Table3[[#This Row],[Total Discount]]</f>
        <v>522000</v>
      </c>
      <c r="W1251" s="6"/>
      <c r="X1251" s="5"/>
    </row>
    <row r="1252" spans="1:24" x14ac:dyDescent="0.35">
      <c r="A1252">
        <v>1251</v>
      </c>
      <c r="B1252" t="s">
        <v>8077</v>
      </c>
      <c r="C1252" s="8">
        <v>42841</v>
      </c>
      <c r="D1252" s="6">
        <v>2017</v>
      </c>
      <c r="E1252" s="8" t="s">
        <v>3529</v>
      </c>
      <c r="F1252" s="7">
        <v>16</v>
      </c>
      <c r="G1252" t="s">
        <v>3457</v>
      </c>
      <c r="H1252" t="s">
        <v>3451</v>
      </c>
      <c r="I1252" t="s">
        <v>6534</v>
      </c>
      <c r="J1252" t="s">
        <v>3449</v>
      </c>
      <c r="K1252" t="s">
        <v>3470</v>
      </c>
      <c r="L1252">
        <v>95123</v>
      </c>
      <c r="M1252" t="s">
        <v>1161</v>
      </c>
      <c r="N1252" t="s">
        <v>13</v>
      </c>
      <c r="O1252" t="s">
        <v>32</v>
      </c>
      <c r="P1252" t="s">
        <v>1162</v>
      </c>
      <c r="Q1252" s="4">
        <v>165000</v>
      </c>
      <c r="R1252">
        <v>4</v>
      </c>
      <c r="S1252" s="4">
        <f>Table3[[#This Row],[Harga]]*Table3[[#This Row],[Quantity]]</f>
        <v>660000</v>
      </c>
      <c r="T1252">
        <v>0</v>
      </c>
      <c r="U1252" s="4">
        <f>Table3[[#This Row],[Discount]]*Table3[[#This Row],[Revenue]]</f>
        <v>0</v>
      </c>
      <c r="V1252" s="4">
        <f>Table3[[#This Row],[Revenue]]-Table3[[#This Row],[Total Discount]]</f>
        <v>660000</v>
      </c>
      <c r="W1252" s="6"/>
      <c r="X1252" s="5"/>
    </row>
    <row r="1253" spans="1:24" x14ac:dyDescent="0.35">
      <c r="A1253">
        <v>1252</v>
      </c>
      <c r="B1253" t="s">
        <v>8076</v>
      </c>
      <c r="C1253" s="8">
        <v>42232</v>
      </c>
      <c r="D1253" s="6">
        <v>2015</v>
      </c>
      <c r="E1253" s="8" t="s">
        <v>3481</v>
      </c>
      <c r="F1253" s="7">
        <v>16</v>
      </c>
      <c r="G1253" t="s">
        <v>3452</v>
      </c>
      <c r="H1253" t="s">
        <v>3451</v>
      </c>
      <c r="I1253" t="s">
        <v>4522</v>
      </c>
      <c r="J1253" t="s">
        <v>3449</v>
      </c>
      <c r="K1253" t="s">
        <v>3513</v>
      </c>
      <c r="L1253">
        <v>85023</v>
      </c>
      <c r="M1253" t="s">
        <v>1821</v>
      </c>
      <c r="N1253" t="s">
        <v>13</v>
      </c>
      <c r="O1253" t="s">
        <v>37</v>
      </c>
      <c r="P1253" t="s">
        <v>1822</v>
      </c>
      <c r="Q1253" s="4">
        <v>3000</v>
      </c>
      <c r="R1253">
        <v>1</v>
      </c>
      <c r="S1253" s="4">
        <f>Table3[[#This Row],[Harga]]*Table3[[#This Row],[Quantity]]</f>
        <v>3000</v>
      </c>
      <c r="T1253">
        <v>0.2</v>
      </c>
      <c r="U1253" s="4">
        <f>Table3[[#This Row],[Discount]]*Table3[[#This Row],[Revenue]]</f>
        <v>600</v>
      </c>
      <c r="V1253" s="4">
        <f>Table3[[#This Row],[Revenue]]-Table3[[#This Row],[Total Discount]]</f>
        <v>2400</v>
      </c>
      <c r="W1253" s="6"/>
      <c r="X1253" s="5"/>
    </row>
    <row r="1254" spans="1:24" x14ac:dyDescent="0.35">
      <c r="A1254">
        <v>1253</v>
      </c>
      <c r="B1254" t="s">
        <v>8075</v>
      </c>
      <c r="C1254" s="8">
        <v>43058</v>
      </c>
      <c r="D1254" s="6">
        <v>2017</v>
      </c>
      <c r="E1254" s="8" t="s">
        <v>3468</v>
      </c>
      <c r="F1254" s="7">
        <v>19</v>
      </c>
      <c r="G1254" t="s">
        <v>3485</v>
      </c>
      <c r="H1254" t="s">
        <v>3451</v>
      </c>
      <c r="I1254" t="s">
        <v>4248</v>
      </c>
      <c r="J1254" t="s">
        <v>3449</v>
      </c>
      <c r="K1254" t="s">
        <v>3509</v>
      </c>
      <c r="L1254">
        <v>42420</v>
      </c>
      <c r="M1254" t="s">
        <v>1823</v>
      </c>
      <c r="N1254" t="s">
        <v>9</v>
      </c>
      <c r="O1254" t="s">
        <v>20</v>
      </c>
      <c r="P1254" t="s">
        <v>1824</v>
      </c>
      <c r="Q1254" s="4">
        <v>822000</v>
      </c>
      <c r="R1254">
        <v>6</v>
      </c>
      <c r="S1254" s="4">
        <f>Table3[[#This Row],[Harga]]*Table3[[#This Row],[Quantity]]</f>
        <v>4932000</v>
      </c>
      <c r="T1254">
        <v>0</v>
      </c>
      <c r="U1254" s="4">
        <f>Table3[[#This Row],[Discount]]*Table3[[#This Row],[Revenue]]</f>
        <v>0</v>
      </c>
      <c r="V1254" s="4">
        <f>Table3[[#This Row],[Revenue]]-Table3[[#This Row],[Total Discount]]</f>
        <v>4932000</v>
      </c>
      <c r="W1254" s="6"/>
      <c r="X1254" s="5"/>
    </row>
    <row r="1255" spans="1:24" x14ac:dyDescent="0.35">
      <c r="A1255">
        <v>1254</v>
      </c>
      <c r="B1255" t="s">
        <v>8074</v>
      </c>
      <c r="C1255" s="8">
        <v>42627</v>
      </c>
      <c r="D1255" s="6">
        <v>2016</v>
      </c>
      <c r="E1255" s="8" t="s">
        <v>3472</v>
      </c>
      <c r="F1255" s="7">
        <v>14</v>
      </c>
      <c r="G1255" t="s">
        <v>3496</v>
      </c>
      <c r="H1255" t="s">
        <v>3501</v>
      </c>
      <c r="I1255" t="s">
        <v>4821</v>
      </c>
      <c r="J1255" t="s">
        <v>3488</v>
      </c>
      <c r="K1255" t="s">
        <v>3670</v>
      </c>
      <c r="L1255">
        <v>29203</v>
      </c>
      <c r="M1255" t="s">
        <v>931</v>
      </c>
      <c r="N1255" t="s">
        <v>13</v>
      </c>
      <c r="O1255" t="s">
        <v>23</v>
      </c>
      <c r="P1255" t="s">
        <v>932</v>
      </c>
      <c r="Q1255" s="4">
        <v>7000</v>
      </c>
      <c r="R1255">
        <v>4</v>
      </c>
      <c r="S1255" s="4">
        <f>Table3[[#This Row],[Harga]]*Table3[[#This Row],[Quantity]]</f>
        <v>28000</v>
      </c>
      <c r="T1255">
        <v>0</v>
      </c>
      <c r="U1255" s="4">
        <f>Table3[[#This Row],[Discount]]*Table3[[#This Row],[Revenue]]</f>
        <v>0</v>
      </c>
      <c r="V1255" s="4">
        <f>Table3[[#This Row],[Revenue]]-Table3[[#This Row],[Total Discount]]</f>
        <v>28000</v>
      </c>
      <c r="W1255" s="6"/>
      <c r="X1255" s="5"/>
    </row>
    <row r="1256" spans="1:24" x14ac:dyDescent="0.35">
      <c r="A1256">
        <v>1255</v>
      </c>
      <c r="B1256" t="s">
        <v>8073</v>
      </c>
      <c r="C1256" s="8">
        <v>42597</v>
      </c>
      <c r="D1256" s="6">
        <v>2016</v>
      </c>
      <c r="E1256" s="8" t="s">
        <v>3481</v>
      </c>
      <c r="F1256" s="7">
        <v>15</v>
      </c>
      <c r="G1256" t="s">
        <v>3538</v>
      </c>
      <c r="H1256" t="s">
        <v>3462</v>
      </c>
      <c r="I1256" t="s">
        <v>4015</v>
      </c>
      <c r="J1256" t="s">
        <v>3449</v>
      </c>
      <c r="K1256" t="s">
        <v>3714</v>
      </c>
      <c r="L1256">
        <v>32303</v>
      </c>
      <c r="M1256" t="s">
        <v>1825</v>
      </c>
      <c r="N1256" t="s">
        <v>51</v>
      </c>
      <c r="O1256" t="s">
        <v>52</v>
      </c>
      <c r="P1256" t="s">
        <v>1826</v>
      </c>
      <c r="Q1256" s="4">
        <v>706000</v>
      </c>
      <c r="R1256">
        <v>7</v>
      </c>
      <c r="S1256" s="4">
        <f>Table3[[#This Row],[Harga]]*Table3[[#This Row],[Quantity]]</f>
        <v>4942000</v>
      </c>
      <c r="T1256">
        <v>0.2</v>
      </c>
      <c r="U1256" s="4">
        <f>Table3[[#This Row],[Discount]]*Table3[[#This Row],[Revenue]]</f>
        <v>988400</v>
      </c>
      <c r="V1256" s="4">
        <f>Table3[[#This Row],[Revenue]]-Table3[[#This Row],[Total Discount]]</f>
        <v>3953600</v>
      </c>
      <c r="W1256" s="6"/>
      <c r="X1256" s="5"/>
    </row>
    <row r="1257" spans="1:24" x14ac:dyDescent="0.35">
      <c r="A1257">
        <v>1256</v>
      </c>
      <c r="B1257" t="s">
        <v>8072</v>
      </c>
      <c r="C1257" s="8">
        <v>42273</v>
      </c>
      <c r="D1257" s="6">
        <v>2015</v>
      </c>
      <c r="E1257" s="8" t="s">
        <v>3472</v>
      </c>
      <c r="F1257" s="7">
        <v>26</v>
      </c>
      <c r="G1257" t="s">
        <v>3457</v>
      </c>
      <c r="H1257" t="s">
        <v>3451</v>
      </c>
      <c r="I1257" t="s">
        <v>4703</v>
      </c>
      <c r="J1257" t="s">
        <v>3449</v>
      </c>
      <c r="K1257" t="s">
        <v>3628</v>
      </c>
      <c r="L1257">
        <v>10035</v>
      </c>
      <c r="M1257" t="s">
        <v>1827</v>
      </c>
      <c r="N1257" t="s">
        <v>51</v>
      </c>
      <c r="O1257" t="s">
        <v>64</v>
      </c>
      <c r="P1257" t="s">
        <v>1828</v>
      </c>
      <c r="Q1257" s="4">
        <v>50000</v>
      </c>
      <c r="R1257">
        <v>2</v>
      </c>
      <c r="S1257" s="4">
        <f>Table3[[#This Row],[Harga]]*Table3[[#This Row],[Quantity]]</f>
        <v>100000</v>
      </c>
      <c r="T1257">
        <v>0</v>
      </c>
      <c r="U1257" s="4">
        <f>Table3[[#This Row],[Discount]]*Table3[[#This Row],[Revenue]]</f>
        <v>0</v>
      </c>
      <c r="V1257" s="4">
        <f>Table3[[#This Row],[Revenue]]-Table3[[#This Row],[Total Discount]]</f>
        <v>100000</v>
      </c>
      <c r="W1257" s="6"/>
      <c r="X1257" s="5"/>
    </row>
    <row r="1258" spans="1:24" x14ac:dyDescent="0.35">
      <c r="A1258">
        <v>1257</v>
      </c>
      <c r="B1258" t="s">
        <v>8071</v>
      </c>
      <c r="C1258" s="8">
        <v>42651</v>
      </c>
      <c r="D1258" s="6">
        <v>2016</v>
      </c>
      <c r="E1258" s="8" t="s">
        <v>3517</v>
      </c>
      <c r="F1258" s="7">
        <v>8</v>
      </c>
      <c r="G1258" t="s">
        <v>3457</v>
      </c>
      <c r="H1258" t="s">
        <v>3451</v>
      </c>
      <c r="I1258" t="s">
        <v>4026</v>
      </c>
      <c r="J1258" t="s">
        <v>3466</v>
      </c>
      <c r="K1258" t="s">
        <v>3704</v>
      </c>
      <c r="L1258">
        <v>77070</v>
      </c>
      <c r="M1258" t="s">
        <v>1829</v>
      </c>
      <c r="N1258" t="s">
        <v>9</v>
      </c>
      <c r="O1258" t="s">
        <v>20</v>
      </c>
      <c r="P1258" t="s">
        <v>1830</v>
      </c>
      <c r="Q1258" s="4">
        <v>52000</v>
      </c>
      <c r="R1258">
        <v>8</v>
      </c>
      <c r="S1258" s="4">
        <f>Table3[[#This Row],[Harga]]*Table3[[#This Row],[Quantity]]</f>
        <v>416000</v>
      </c>
      <c r="T1258">
        <v>0.6</v>
      </c>
      <c r="U1258" s="4">
        <f>Table3[[#This Row],[Discount]]*Table3[[#This Row],[Revenue]]</f>
        <v>249600</v>
      </c>
      <c r="V1258" s="4">
        <f>Table3[[#This Row],[Revenue]]-Table3[[#This Row],[Total Discount]]</f>
        <v>166400</v>
      </c>
      <c r="W1258" s="6"/>
      <c r="X1258" s="5"/>
    </row>
    <row r="1259" spans="1:24" x14ac:dyDescent="0.35">
      <c r="A1259">
        <v>1258</v>
      </c>
      <c r="B1259" t="s">
        <v>8070</v>
      </c>
      <c r="C1259" s="8">
        <v>42087</v>
      </c>
      <c r="D1259" s="6">
        <v>2015</v>
      </c>
      <c r="E1259" s="8" t="s">
        <v>3511</v>
      </c>
      <c r="F1259" s="7">
        <v>24</v>
      </c>
      <c r="G1259" t="s">
        <v>3485</v>
      </c>
      <c r="H1259" t="s">
        <v>3451</v>
      </c>
      <c r="I1259" t="s">
        <v>4062</v>
      </c>
      <c r="J1259" t="s">
        <v>3466</v>
      </c>
      <c r="K1259" t="s">
        <v>3460</v>
      </c>
      <c r="L1259">
        <v>33065</v>
      </c>
      <c r="M1259" t="s">
        <v>1686</v>
      </c>
      <c r="N1259" t="s">
        <v>13</v>
      </c>
      <c r="O1259" t="s">
        <v>29</v>
      </c>
      <c r="P1259" t="s">
        <v>1687</v>
      </c>
      <c r="Q1259" s="4">
        <v>18000</v>
      </c>
      <c r="R1259">
        <v>2</v>
      </c>
      <c r="S1259" s="4">
        <f>Table3[[#This Row],[Harga]]*Table3[[#This Row],[Quantity]]</f>
        <v>36000</v>
      </c>
      <c r="T1259">
        <v>0.2</v>
      </c>
      <c r="U1259" s="4">
        <f>Table3[[#This Row],[Discount]]*Table3[[#This Row],[Revenue]]</f>
        <v>7200</v>
      </c>
      <c r="V1259" s="4">
        <f>Table3[[#This Row],[Revenue]]-Table3[[#This Row],[Total Discount]]</f>
        <v>28800</v>
      </c>
      <c r="W1259" s="6"/>
      <c r="X1259" s="5"/>
    </row>
    <row r="1260" spans="1:24" x14ac:dyDescent="0.35">
      <c r="A1260">
        <v>1259</v>
      </c>
      <c r="B1260" t="s">
        <v>8069</v>
      </c>
      <c r="C1260" s="8">
        <v>42155</v>
      </c>
      <c r="D1260" s="6">
        <v>2015</v>
      </c>
      <c r="E1260" s="8" t="s">
        <v>3453</v>
      </c>
      <c r="F1260" s="7">
        <v>31</v>
      </c>
      <c r="G1260" t="s">
        <v>3457</v>
      </c>
      <c r="H1260" t="s">
        <v>3532</v>
      </c>
      <c r="I1260" t="s">
        <v>3566</v>
      </c>
      <c r="J1260" t="s">
        <v>3449</v>
      </c>
      <c r="K1260" t="s">
        <v>3909</v>
      </c>
      <c r="L1260">
        <v>84057</v>
      </c>
      <c r="M1260" t="s">
        <v>1831</v>
      </c>
      <c r="N1260" t="s">
        <v>9</v>
      </c>
      <c r="O1260" t="s">
        <v>10</v>
      </c>
      <c r="P1260" t="s">
        <v>1832</v>
      </c>
      <c r="Q1260" s="4">
        <v>1407000</v>
      </c>
      <c r="R1260">
        <v>7</v>
      </c>
      <c r="S1260" s="4">
        <f>Table3[[#This Row],[Harga]]*Table3[[#This Row],[Quantity]]</f>
        <v>9849000</v>
      </c>
      <c r="T1260">
        <v>0</v>
      </c>
      <c r="U1260" s="4">
        <f>Table3[[#This Row],[Discount]]*Table3[[#This Row],[Revenue]]</f>
        <v>0</v>
      </c>
      <c r="V1260" s="4">
        <f>Table3[[#This Row],[Revenue]]-Table3[[#This Row],[Total Discount]]</f>
        <v>9849000</v>
      </c>
      <c r="W1260" s="6"/>
      <c r="X1260" s="5"/>
    </row>
    <row r="1261" spans="1:24" x14ac:dyDescent="0.35">
      <c r="A1261">
        <v>1260</v>
      </c>
      <c r="B1261" t="s">
        <v>8068</v>
      </c>
      <c r="C1261" s="8">
        <v>42363</v>
      </c>
      <c r="D1261" s="6">
        <v>2015</v>
      </c>
      <c r="E1261" s="8" t="s">
        <v>3490</v>
      </c>
      <c r="F1261" s="7">
        <v>25</v>
      </c>
      <c r="G1261" t="s">
        <v>3485</v>
      </c>
      <c r="H1261" t="s">
        <v>3532</v>
      </c>
      <c r="I1261" t="s">
        <v>3914</v>
      </c>
      <c r="J1261" t="s">
        <v>3449</v>
      </c>
      <c r="K1261" t="s">
        <v>3595</v>
      </c>
      <c r="L1261">
        <v>37211</v>
      </c>
      <c r="M1261" t="s">
        <v>1475</v>
      </c>
      <c r="N1261" t="s">
        <v>13</v>
      </c>
      <c r="O1261" t="s">
        <v>14</v>
      </c>
      <c r="P1261" t="s">
        <v>1476</v>
      </c>
      <c r="Q1261" s="4">
        <v>5000</v>
      </c>
      <c r="R1261">
        <v>4</v>
      </c>
      <c r="S1261" s="4">
        <f>Table3[[#This Row],[Harga]]*Table3[[#This Row],[Quantity]]</f>
        <v>20000</v>
      </c>
      <c r="T1261">
        <v>0.2</v>
      </c>
      <c r="U1261" s="4">
        <f>Table3[[#This Row],[Discount]]*Table3[[#This Row],[Revenue]]</f>
        <v>4000</v>
      </c>
      <c r="V1261" s="4">
        <f>Table3[[#This Row],[Revenue]]-Table3[[#This Row],[Total Discount]]</f>
        <v>16000</v>
      </c>
      <c r="W1261" s="6"/>
      <c r="X1261" s="5"/>
    </row>
    <row r="1262" spans="1:24" x14ac:dyDescent="0.35">
      <c r="A1262">
        <v>1261</v>
      </c>
      <c r="B1262" t="s">
        <v>8067</v>
      </c>
      <c r="C1262" s="8">
        <v>42080</v>
      </c>
      <c r="D1262" s="6">
        <v>2015</v>
      </c>
      <c r="E1262" s="8" t="s">
        <v>3511</v>
      </c>
      <c r="F1262" s="7">
        <v>17</v>
      </c>
      <c r="G1262" t="s">
        <v>3457</v>
      </c>
      <c r="H1262" t="s">
        <v>3451</v>
      </c>
      <c r="I1262" t="s">
        <v>4768</v>
      </c>
      <c r="J1262" t="s">
        <v>3466</v>
      </c>
      <c r="K1262" t="s">
        <v>3695</v>
      </c>
      <c r="L1262">
        <v>10009</v>
      </c>
      <c r="M1262" t="s">
        <v>1833</v>
      </c>
      <c r="N1262" t="s">
        <v>51</v>
      </c>
      <c r="O1262" t="s">
        <v>64</v>
      </c>
      <c r="P1262" t="s">
        <v>1834</v>
      </c>
      <c r="Q1262" s="4">
        <v>16000</v>
      </c>
      <c r="R1262">
        <v>1</v>
      </c>
      <c r="S1262" s="4">
        <f>Table3[[#This Row],[Harga]]*Table3[[#This Row],[Quantity]]</f>
        <v>16000</v>
      </c>
      <c r="T1262">
        <v>0</v>
      </c>
      <c r="U1262" s="4">
        <f>Table3[[#This Row],[Discount]]*Table3[[#This Row],[Revenue]]</f>
        <v>0</v>
      </c>
      <c r="V1262" s="4">
        <f>Table3[[#This Row],[Revenue]]-Table3[[#This Row],[Total Discount]]</f>
        <v>16000</v>
      </c>
      <c r="W1262" s="6"/>
      <c r="X1262" s="5"/>
    </row>
    <row r="1263" spans="1:24" x14ac:dyDescent="0.35">
      <c r="A1263">
        <v>1262</v>
      </c>
      <c r="B1263" t="s">
        <v>8066</v>
      </c>
      <c r="C1263" s="8">
        <v>43090</v>
      </c>
      <c r="D1263" s="6">
        <v>2017</v>
      </c>
      <c r="E1263" s="8" t="s">
        <v>3490</v>
      </c>
      <c r="F1263" s="7">
        <v>21</v>
      </c>
      <c r="G1263" t="s">
        <v>3457</v>
      </c>
      <c r="H1263" t="s">
        <v>3451</v>
      </c>
      <c r="I1263" t="s">
        <v>4878</v>
      </c>
      <c r="J1263" t="s">
        <v>3449</v>
      </c>
      <c r="K1263" t="s">
        <v>3556</v>
      </c>
      <c r="L1263">
        <v>42104</v>
      </c>
      <c r="M1263" t="s">
        <v>1080</v>
      </c>
      <c r="N1263" t="s">
        <v>51</v>
      </c>
      <c r="O1263" t="s">
        <v>64</v>
      </c>
      <c r="P1263" t="s">
        <v>1081</v>
      </c>
      <c r="Q1263" s="4">
        <v>15000</v>
      </c>
      <c r="R1263">
        <v>4</v>
      </c>
      <c r="S1263" s="4">
        <f>Table3[[#This Row],[Harga]]*Table3[[#This Row],[Quantity]]</f>
        <v>60000</v>
      </c>
      <c r="T1263">
        <v>0</v>
      </c>
      <c r="U1263" s="4">
        <f>Table3[[#This Row],[Discount]]*Table3[[#This Row],[Revenue]]</f>
        <v>0</v>
      </c>
      <c r="V1263" s="4">
        <f>Table3[[#This Row],[Revenue]]-Table3[[#This Row],[Total Discount]]</f>
        <v>60000</v>
      </c>
      <c r="W1263" s="6"/>
      <c r="X1263" s="5"/>
    </row>
    <row r="1264" spans="1:24" x14ac:dyDescent="0.35">
      <c r="A1264">
        <v>1263</v>
      </c>
      <c r="B1264" t="s">
        <v>8065</v>
      </c>
      <c r="C1264" s="8">
        <v>43040</v>
      </c>
      <c r="D1264" s="6">
        <v>2017</v>
      </c>
      <c r="E1264" s="8" t="s">
        <v>3468</v>
      </c>
      <c r="F1264" s="7">
        <v>1</v>
      </c>
      <c r="G1264" t="s">
        <v>3452</v>
      </c>
      <c r="H1264" t="s">
        <v>3451</v>
      </c>
      <c r="I1264" t="s">
        <v>4102</v>
      </c>
      <c r="J1264" t="s">
        <v>3449</v>
      </c>
      <c r="K1264" t="s">
        <v>3542</v>
      </c>
      <c r="L1264">
        <v>98226</v>
      </c>
      <c r="M1264" t="s">
        <v>1835</v>
      </c>
      <c r="N1264" t="s">
        <v>13</v>
      </c>
      <c r="O1264" t="s">
        <v>26</v>
      </c>
      <c r="P1264" t="s">
        <v>1836</v>
      </c>
      <c r="Q1264" s="4">
        <v>26000</v>
      </c>
      <c r="R1264">
        <v>5</v>
      </c>
      <c r="S1264" s="4">
        <f>Table3[[#This Row],[Harga]]*Table3[[#This Row],[Quantity]]</f>
        <v>130000</v>
      </c>
      <c r="T1264">
        <v>0.2</v>
      </c>
      <c r="U1264" s="4">
        <f>Table3[[#This Row],[Discount]]*Table3[[#This Row],[Revenue]]</f>
        <v>26000</v>
      </c>
      <c r="V1264" s="4">
        <f>Table3[[#This Row],[Revenue]]-Table3[[#This Row],[Total Discount]]</f>
        <v>104000</v>
      </c>
      <c r="W1264" s="6"/>
      <c r="X1264" s="5"/>
    </row>
    <row r="1265" spans="1:24" x14ac:dyDescent="0.35">
      <c r="A1265">
        <v>1264</v>
      </c>
      <c r="B1265" t="s">
        <v>8064</v>
      </c>
      <c r="C1265" s="8">
        <v>42985</v>
      </c>
      <c r="D1265" s="6">
        <v>2017</v>
      </c>
      <c r="E1265" s="8" t="s">
        <v>3472</v>
      </c>
      <c r="F1265" s="7">
        <v>7</v>
      </c>
      <c r="G1265" t="s">
        <v>3452</v>
      </c>
      <c r="H1265" t="s">
        <v>3462</v>
      </c>
      <c r="I1265" t="s">
        <v>5284</v>
      </c>
      <c r="J1265" t="s">
        <v>3466</v>
      </c>
      <c r="K1265" t="s">
        <v>3909</v>
      </c>
      <c r="L1265">
        <v>10011</v>
      </c>
      <c r="M1265" t="s">
        <v>61</v>
      </c>
      <c r="N1265" t="s">
        <v>13</v>
      </c>
      <c r="O1265" t="s">
        <v>32</v>
      </c>
      <c r="P1265" t="s">
        <v>62</v>
      </c>
      <c r="Q1265" s="4">
        <v>96000</v>
      </c>
      <c r="R1265">
        <v>8</v>
      </c>
      <c r="S1265" s="4">
        <f>Table3[[#This Row],[Harga]]*Table3[[#This Row],[Quantity]]</f>
        <v>768000</v>
      </c>
      <c r="T1265">
        <v>0</v>
      </c>
      <c r="U1265" s="4">
        <f>Table3[[#This Row],[Discount]]*Table3[[#This Row],[Revenue]]</f>
        <v>0</v>
      </c>
      <c r="V1265" s="4">
        <f>Table3[[#This Row],[Revenue]]-Table3[[#This Row],[Total Discount]]</f>
        <v>768000</v>
      </c>
      <c r="W1265" s="6"/>
      <c r="X1265" s="5"/>
    </row>
    <row r="1266" spans="1:24" x14ac:dyDescent="0.35">
      <c r="A1266">
        <v>1265</v>
      </c>
      <c r="B1266" t="s">
        <v>8063</v>
      </c>
      <c r="C1266" s="8">
        <v>43096</v>
      </c>
      <c r="D1266" s="6">
        <v>2017</v>
      </c>
      <c r="E1266" s="8" t="s">
        <v>3490</v>
      </c>
      <c r="F1266" s="7">
        <v>27</v>
      </c>
      <c r="G1266" t="s">
        <v>3457</v>
      </c>
      <c r="H1266" t="s">
        <v>3451</v>
      </c>
      <c r="I1266" t="s">
        <v>6411</v>
      </c>
      <c r="J1266" t="s">
        <v>3466</v>
      </c>
      <c r="K1266" t="s">
        <v>3509</v>
      </c>
      <c r="L1266">
        <v>43055</v>
      </c>
      <c r="M1266" t="s">
        <v>1837</v>
      </c>
      <c r="N1266" t="s">
        <v>51</v>
      </c>
      <c r="O1266" t="s">
        <v>52</v>
      </c>
      <c r="P1266" t="s">
        <v>1838</v>
      </c>
      <c r="Q1266" s="4">
        <v>165000</v>
      </c>
      <c r="R1266">
        <v>2</v>
      </c>
      <c r="S1266" s="4">
        <f>Table3[[#This Row],[Harga]]*Table3[[#This Row],[Quantity]]</f>
        <v>330000</v>
      </c>
      <c r="T1266">
        <v>0.4</v>
      </c>
      <c r="U1266" s="4">
        <f>Table3[[#This Row],[Discount]]*Table3[[#This Row],[Revenue]]</f>
        <v>132000</v>
      </c>
      <c r="V1266" s="4">
        <f>Table3[[#This Row],[Revenue]]-Table3[[#This Row],[Total Discount]]</f>
        <v>198000</v>
      </c>
      <c r="W1266" s="6"/>
      <c r="X1266" s="5"/>
    </row>
    <row r="1267" spans="1:24" x14ac:dyDescent="0.35">
      <c r="A1267">
        <v>1266</v>
      </c>
      <c r="B1267" t="s">
        <v>8062</v>
      </c>
      <c r="C1267" s="8">
        <v>42932</v>
      </c>
      <c r="D1267" s="6">
        <v>2017</v>
      </c>
      <c r="E1267" s="8" t="s">
        <v>3507</v>
      </c>
      <c r="F1267" s="7">
        <v>16</v>
      </c>
      <c r="G1267" t="s">
        <v>3457</v>
      </c>
      <c r="H1267" t="s">
        <v>3462</v>
      </c>
      <c r="I1267" t="s">
        <v>4571</v>
      </c>
      <c r="J1267" t="s">
        <v>3488</v>
      </c>
      <c r="K1267" t="s">
        <v>3580</v>
      </c>
      <c r="L1267">
        <v>60098</v>
      </c>
      <c r="M1267" t="s">
        <v>967</v>
      </c>
      <c r="N1267" t="s">
        <v>13</v>
      </c>
      <c r="O1267" t="s">
        <v>37</v>
      </c>
      <c r="P1267" t="s">
        <v>968</v>
      </c>
      <c r="Q1267" s="4">
        <v>4000</v>
      </c>
      <c r="R1267">
        <v>2</v>
      </c>
      <c r="S1267" s="4">
        <f>Table3[[#This Row],[Harga]]*Table3[[#This Row],[Quantity]]</f>
        <v>8000</v>
      </c>
      <c r="T1267">
        <v>0.2</v>
      </c>
      <c r="U1267" s="4">
        <f>Table3[[#This Row],[Discount]]*Table3[[#This Row],[Revenue]]</f>
        <v>1600</v>
      </c>
      <c r="V1267" s="4">
        <f>Table3[[#This Row],[Revenue]]-Table3[[#This Row],[Total Discount]]</f>
        <v>6400</v>
      </c>
      <c r="W1267" s="6"/>
      <c r="X1267" s="5"/>
    </row>
    <row r="1268" spans="1:24" x14ac:dyDescent="0.35">
      <c r="A1268">
        <v>1267</v>
      </c>
      <c r="B1268" t="s">
        <v>8061</v>
      </c>
      <c r="C1268" s="8">
        <v>42594</v>
      </c>
      <c r="D1268" s="6">
        <v>2016</v>
      </c>
      <c r="E1268" s="8" t="s">
        <v>3481</v>
      </c>
      <c r="F1268" s="7">
        <v>12</v>
      </c>
      <c r="G1268" t="s">
        <v>3452</v>
      </c>
      <c r="H1268" t="s">
        <v>3451</v>
      </c>
      <c r="I1268" t="s">
        <v>3982</v>
      </c>
      <c r="J1268" t="s">
        <v>3449</v>
      </c>
      <c r="K1268" t="s">
        <v>3556</v>
      </c>
      <c r="L1268">
        <v>75007</v>
      </c>
      <c r="M1268" t="s">
        <v>1666</v>
      </c>
      <c r="N1268" t="s">
        <v>51</v>
      </c>
      <c r="O1268" t="s">
        <v>64</v>
      </c>
      <c r="P1268" t="s">
        <v>1667</v>
      </c>
      <c r="Q1268" s="4">
        <v>500000</v>
      </c>
      <c r="R1268">
        <v>7</v>
      </c>
      <c r="S1268" s="4">
        <f>Table3[[#This Row],[Harga]]*Table3[[#This Row],[Quantity]]</f>
        <v>3500000</v>
      </c>
      <c r="T1268">
        <v>0.2</v>
      </c>
      <c r="U1268" s="4">
        <f>Table3[[#This Row],[Discount]]*Table3[[#This Row],[Revenue]]</f>
        <v>700000</v>
      </c>
      <c r="V1268" s="4">
        <f>Table3[[#This Row],[Revenue]]-Table3[[#This Row],[Total Discount]]</f>
        <v>2800000</v>
      </c>
      <c r="W1268" s="6"/>
      <c r="X1268" s="5"/>
    </row>
    <row r="1269" spans="1:24" x14ac:dyDescent="0.35">
      <c r="A1269">
        <v>1268</v>
      </c>
      <c r="B1269" t="s">
        <v>8060</v>
      </c>
      <c r="C1269" s="8">
        <v>42925</v>
      </c>
      <c r="D1269" s="6">
        <v>2017</v>
      </c>
      <c r="E1269" s="8" t="s">
        <v>3507</v>
      </c>
      <c r="F1269" s="7">
        <v>9</v>
      </c>
      <c r="G1269" t="s">
        <v>3457</v>
      </c>
      <c r="H1269" t="s">
        <v>3451</v>
      </c>
      <c r="I1269" t="s">
        <v>4263</v>
      </c>
      <c r="J1269" t="s">
        <v>3488</v>
      </c>
      <c r="K1269" t="s">
        <v>3460</v>
      </c>
      <c r="L1269">
        <v>47905</v>
      </c>
      <c r="M1269" t="s">
        <v>905</v>
      </c>
      <c r="N1269" t="s">
        <v>9</v>
      </c>
      <c r="O1269" t="s">
        <v>20</v>
      </c>
      <c r="P1269" t="s">
        <v>906</v>
      </c>
      <c r="Q1269" s="4">
        <v>169000</v>
      </c>
      <c r="R1269">
        <v>5</v>
      </c>
      <c r="S1269" s="4">
        <f>Table3[[#This Row],[Harga]]*Table3[[#This Row],[Quantity]]</f>
        <v>845000</v>
      </c>
      <c r="T1269">
        <v>0</v>
      </c>
      <c r="U1269" s="4">
        <f>Table3[[#This Row],[Discount]]*Table3[[#This Row],[Revenue]]</f>
        <v>0</v>
      </c>
      <c r="V1269" s="4">
        <f>Table3[[#This Row],[Revenue]]-Table3[[#This Row],[Total Discount]]</f>
        <v>845000</v>
      </c>
      <c r="W1269" s="6"/>
      <c r="X1269" s="5"/>
    </row>
    <row r="1270" spans="1:24" x14ac:dyDescent="0.35">
      <c r="A1270">
        <v>1269</v>
      </c>
      <c r="B1270" t="s">
        <v>8059</v>
      </c>
      <c r="C1270" s="8">
        <v>41965</v>
      </c>
      <c r="D1270" s="6">
        <v>2014</v>
      </c>
      <c r="E1270" s="8" t="s">
        <v>3468</v>
      </c>
      <c r="F1270" s="7">
        <v>22</v>
      </c>
      <c r="G1270" t="s">
        <v>3452</v>
      </c>
      <c r="H1270" t="s">
        <v>3462</v>
      </c>
      <c r="I1270" t="s">
        <v>3467</v>
      </c>
      <c r="J1270" t="s">
        <v>3466</v>
      </c>
      <c r="K1270" t="s">
        <v>3542</v>
      </c>
      <c r="L1270">
        <v>31907</v>
      </c>
      <c r="M1270" t="s">
        <v>1019</v>
      </c>
      <c r="N1270" t="s">
        <v>13</v>
      </c>
      <c r="O1270" t="s">
        <v>55</v>
      </c>
      <c r="P1270" t="s">
        <v>1020</v>
      </c>
      <c r="Q1270" s="4">
        <v>49000</v>
      </c>
      <c r="R1270">
        <v>3</v>
      </c>
      <c r="S1270" s="4">
        <f>Table3[[#This Row],[Harga]]*Table3[[#This Row],[Quantity]]</f>
        <v>147000</v>
      </c>
      <c r="T1270">
        <v>0</v>
      </c>
      <c r="U1270" s="4">
        <f>Table3[[#This Row],[Discount]]*Table3[[#This Row],[Revenue]]</f>
        <v>0</v>
      </c>
      <c r="V1270" s="4">
        <f>Table3[[#This Row],[Revenue]]-Table3[[#This Row],[Total Discount]]</f>
        <v>147000</v>
      </c>
      <c r="W1270" s="6"/>
      <c r="X1270" s="5"/>
    </row>
    <row r="1271" spans="1:24" x14ac:dyDescent="0.35">
      <c r="A1271">
        <v>1270</v>
      </c>
      <c r="B1271" t="s">
        <v>8058</v>
      </c>
      <c r="C1271" s="8">
        <v>41665</v>
      </c>
      <c r="D1271" s="6">
        <v>2014</v>
      </c>
      <c r="E1271" s="8" t="s">
        <v>3463</v>
      </c>
      <c r="F1271" s="7">
        <v>26</v>
      </c>
      <c r="G1271" t="s">
        <v>3485</v>
      </c>
      <c r="H1271" t="s">
        <v>3501</v>
      </c>
      <c r="I1271" t="s">
        <v>5343</v>
      </c>
      <c r="J1271" t="s">
        <v>3488</v>
      </c>
      <c r="K1271" t="s">
        <v>3704</v>
      </c>
      <c r="L1271">
        <v>22304</v>
      </c>
      <c r="M1271" t="s">
        <v>1839</v>
      </c>
      <c r="N1271" t="s">
        <v>9</v>
      </c>
      <c r="O1271" t="s">
        <v>20</v>
      </c>
      <c r="P1271" t="s">
        <v>1840</v>
      </c>
      <c r="Q1271" s="4">
        <v>63000</v>
      </c>
      <c r="R1271">
        <v>3</v>
      </c>
      <c r="S1271" s="4">
        <f>Table3[[#This Row],[Harga]]*Table3[[#This Row],[Quantity]]</f>
        <v>189000</v>
      </c>
      <c r="T1271">
        <v>0</v>
      </c>
      <c r="U1271" s="4">
        <f>Table3[[#This Row],[Discount]]*Table3[[#This Row],[Revenue]]</f>
        <v>0</v>
      </c>
      <c r="V1271" s="4">
        <f>Table3[[#This Row],[Revenue]]-Table3[[#This Row],[Total Discount]]</f>
        <v>189000</v>
      </c>
      <c r="W1271" s="6"/>
      <c r="X1271" s="5"/>
    </row>
    <row r="1272" spans="1:24" x14ac:dyDescent="0.35">
      <c r="A1272">
        <v>1271</v>
      </c>
      <c r="B1272" t="s">
        <v>8057</v>
      </c>
      <c r="C1272" s="8">
        <v>42311</v>
      </c>
      <c r="D1272" s="6">
        <v>2015</v>
      </c>
      <c r="E1272" s="8" t="s">
        <v>3468</v>
      </c>
      <c r="F1272" s="7">
        <v>3</v>
      </c>
      <c r="G1272" t="s">
        <v>3485</v>
      </c>
      <c r="H1272" t="s">
        <v>3451</v>
      </c>
      <c r="I1272" t="s">
        <v>3756</v>
      </c>
      <c r="J1272" t="s">
        <v>3466</v>
      </c>
      <c r="K1272" t="s">
        <v>3460</v>
      </c>
      <c r="L1272">
        <v>76117</v>
      </c>
      <c r="M1272" t="s">
        <v>1841</v>
      </c>
      <c r="N1272" t="s">
        <v>13</v>
      </c>
      <c r="O1272" t="s">
        <v>55</v>
      </c>
      <c r="P1272" t="s">
        <v>1842</v>
      </c>
      <c r="Q1272" s="4">
        <v>7000</v>
      </c>
      <c r="R1272">
        <v>2</v>
      </c>
      <c r="S1272" s="4">
        <f>Table3[[#This Row],[Harga]]*Table3[[#This Row],[Quantity]]</f>
        <v>14000</v>
      </c>
      <c r="T1272">
        <v>0.2</v>
      </c>
      <c r="U1272" s="4">
        <f>Table3[[#This Row],[Discount]]*Table3[[#This Row],[Revenue]]</f>
        <v>2800</v>
      </c>
      <c r="V1272" s="4">
        <f>Table3[[#This Row],[Revenue]]-Table3[[#This Row],[Total Discount]]</f>
        <v>11200</v>
      </c>
      <c r="W1272" s="6"/>
      <c r="X1272" s="5"/>
    </row>
    <row r="1273" spans="1:24" x14ac:dyDescent="0.35">
      <c r="A1273">
        <v>1272</v>
      </c>
      <c r="B1273" t="s">
        <v>8056</v>
      </c>
      <c r="C1273" s="8">
        <v>42916</v>
      </c>
      <c r="D1273" s="6">
        <v>2017</v>
      </c>
      <c r="E1273" s="8" t="s">
        <v>3497</v>
      </c>
      <c r="F1273" s="7">
        <v>30</v>
      </c>
      <c r="G1273" t="s">
        <v>3452</v>
      </c>
      <c r="H1273" t="s">
        <v>3462</v>
      </c>
      <c r="I1273" t="s">
        <v>6125</v>
      </c>
      <c r="J1273" t="s">
        <v>3449</v>
      </c>
      <c r="K1273" t="s">
        <v>3580</v>
      </c>
      <c r="L1273">
        <v>10024</v>
      </c>
      <c r="M1273" t="s">
        <v>959</v>
      </c>
      <c r="N1273" t="s">
        <v>13</v>
      </c>
      <c r="O1273" t="s">
        <v>32</v>
      </c>
      <c r="P1273" t="s">
        <v>960</v>
      </c>
      <c r="Q1273" s="4">
        <v>86000</v>
      </c>
      <c r="R1273">
        <v>7</v>
      </c>
      <c r="S1273" s="4">
        <f>Table3[[#This Row],[Harga]]*Table3[[#This Row],[Quantity]]</f>
        <v>602000</v>
      </c>
      <c r="T1273">
        <v>0</v>
      </c>
      <c r="U1273" s="4">
        <f>Table3[[#This Row],[Discount]]*Table3[[#This Row],[Revenue]]</f>
        <v>0</v>
      </c>
      <c r="V1273" s="4">
        <f>Table3[[#This Row],[Revenue]]-Table3[[#This Row],[Total Discount]]</f>
        <v>602000</v>
      </c>
      <c r="W1273" s="6"/>
      <c r="X1273" s="5"/>
    </row>
    <row r="1274" spans="1:24" x14ac:dyDescent="0.35">
      <c r="A1274">
        <v>1273</v>
      </c>
      <c r="B1274" t="s">
        <v>8055</v>
      </c>
      <c r="C1274" s="8">
        <v>42495</v>
      </c>
      <c r="D1274" s="6">
        <v>2016</v>
      </c>
      <c r="E1274" s="8" t="s">
        <v>3453</v>
      </c>
      <c r="F1274" s="7">
        <v>5</v>
      </c>
      <c r="G1274" t="s">
        <v>3538</v>
      </c>
      <c r="H1274" t="s">
        <v>3462</v>
      </c>
      <c r="I1274" t="s">
        <v>3890</v>
      </c>
      <c r="J1274" t="s">
        <v>3488</v>
      </c>
      <c r="K1274" t="s">
        <v>3666</v>
      </c>
      <c r="L1274">
        <v>90004</v>
      </c>
      <c r="M1274" t="s">
        <v>1843</v>
      </c>
      <c r="N1274" t="s">
        <v>13</v>
      </c>
      <c r="O1274" t="s">
        <v>32</v>
      </c>
      <c r="P1274" t="s">
        <v>1844</v>
      </c>
      <c r="Q1274" s="4">
        <v>6000</v>
      </c>
      <c r="R1274">
        <v>1</v>
      </c>
      <c r="S1274" s="4">
        <f>Table3[[#This Row],[Harga]]*Table3[[#This Row],[Quantity]]</f>
        <v>6000</v>
      </c>
      <c r="T1274">
        <v>0</v>
      </c>
      <c r="U1274" s="4">
        <f>Table3[[#This Row],[Discount]]*Table3[[#This Row],[Revenue]]</f>
        <v>0</v>
      </c>
      <c r="V1274" s="4">
        <f>Table3[[#This Row],[Revenue]]-Table3[[#This Row],[Total Discount]]</f>
        <v>6000</v>
      </c>
      <c r="W1274" s="6"/>
      <c r="X1274" s="5"/>
    </row>
    <row r="1275" spans="1:24" x14ac:dyDescent="0.35">
      <c r="A1275">
        <v>1274</v>
      </c>
      <c r="B1275" t="s">
        <v>8054</v>
      </c>
      <c r="C1275" s="8">
        <v>42621</v>
      </c>
      <c r="D1275" s="6">
        <v>2016</v>
      </c>
      <c r="E1275" s="8" t="s">
        <v>3472</v>
      </c>
      <c r="F1275" s="7">
        <v>8</v>
      </c>
      <c r="G1275" t="s">
        <v>3496</v>
      </c>
      <c r="H1275" t="s">
        <v>3462</v>
      </c>
      <c r="I1275" t="s">
        <v>4706</v>
      </c>
      <c r="J1275" t="s">
        <v>3449</v>
      </c>
      <c r="K1275" t="s">
        <v>3682</v>
      </c>
      <c r="L1275">
        <v>60090</v>
      </c>
      <c r="M1275" t="s">
        <v>1845</v>
      </c>
      <c r="N1275" t="s">
        <v>9</v>
      </c>
      <c r="O1275" t="s">
        <v>20</v>
      </c>
      <c r="P1275" t="s">
        <v>1846</v>
      </c>
      <c r="Q1275" s="4">
        <v>15000</v>
      </c>
      <c r="R1275">
        <v>2</v>
      </c>
      <c r="S1275" s="4">
        <f>Table3[[#This Row],[Harga]]*Table3[[#This Row],[Quantity]]</f>
        <v>30000</v>
      </c>
      <c r="T1275">
        <v>0.6</v>
      </c>
      <c r="U1275" s="4">
        <f>Table3[[#This Row],[Discount]]*Table3[[#This Row],[Revenue]]</f>
        <v>18000</v>
      </c>
      <c r="V1275" s="4">
        <f>Table3[[#This Row],[Revenue]]-Table3[[#This Row],[Total Discount]]</f>
        <v>12000</v>
      </c>
      <c r="W1275" s="6"/>
      <c r="X1275" s="5"/>
    </row>
    <row r="1276" spans="1:24" x14ac:dyDescent="0.35">
      <c r="A1276">
        <v>1275</v>
      </c>
      <c r="B1276" t="s">
        <v>8053</v>
      </c>
      <c r="C1276" s="8">
        <v>43063</v>
      </c>
      <c r="D1276" s="6">
        <v>2017</v>
      </c>
      <c r="E1276" s="8" t="s">
        <v>3468</v>
      </c>
      <c r="F1276" s="7">
        <v>24</v>
      </c>
      <c r="G1276" t="s">
        <v>3457</v>
      </c>
      <c r="H1276" t="s">
        <v>3451</v>
      </c>
      <c r="I1276" t="s">
        <v>4167</v>
      </c>
      <c r="J1276" t="s">
        <v>3466</v>
      </c>
      <c r="K1276" t="s">
        <v>3695</v>
      </c>
      <c r="L1276">
        <v>29483</v>
      </c>
      <c r="M1276" t="s">
        <v>1847</v>
      </c>
      <c r="N1276" t="s">
        <v>51</v>
      </c>
      <c r="O1276" t="s">
        <v>52</v>
      </c>
      <c r="P1276" t="s">
        <v>1848</v>
      </c>
      <c r="Q1276" s="4">
        <v>80000</v>
      </c>
      <c r="R1276">
        <v>2</v>
      </c>
      <c r="S1276" s="4">
        <f>Table3[[#This Row],[Harga]]*Table3[[#This Row],[Quantity]]</f>
        <v>160000</v>
      </c>
      <c r="T1276">
        <v>0</v>
      </c>
      <c r="U1276" s="4">
        <f>Table3[[#This Row],[Discount]]*Table3[[#This Row],[Revenue]]</f>
        <v>0</v>
      </c>
      <c r="V1276" s="4">
        <f>Table3[[#This Row],[Revenue]]-Table3[[#This Row],[Total Discount]]</f>
        <v>160000</v>
      </c>
      <c r="W1276" s="6"/>
      <c r="X1276" s="5"/>
    </row>
    <row r="1277" spans="1:24" x14ac:dyDescent="0.35">
      <c r="A1277">
        <v>1276</v>
      </c>
      <c r="B1277" t="s">
        <v>8052</v>
      </c>
      <c r="C1277" s="8">
        <v>42868</v>
      </c>
      <c r="D1277" s="6">
        <v>2017</v>
      </c>
      <c r="E1277" s="8" t="s">
        <v>3453</v>
      </c>
      <c r="F1277" s="7">
        <v>13</v>
      </c>
      <c r="G1277" t="s">
        <v>3485</v>
      </c>
      <c r="H1277" t="s">
        <v>3451</v>
      </c>
      <c r="I1277" t="s">
        <v>4626</v>
      </c>
      <c r="J1277" t="s">
        <v>3466</v>
      </c>
      <c r="K1277" t="s">
        <v>3523</v>
      </c>
      <c r="L1277">
        <v>47201</v>
      </c>
      <c r="M1277" t="s">
        <v>1849</v>
      </c>
      <c r="N1277" t="s">
        <v>13</v>
      </c>
      <c r="O1277" t="s">
        <v>55</v>
      </c>
      <c r="P1277" t="s">
        <v>1850</v>
      </c>
      <c r="Q1277" s="4">
        <v>181000</v>
      </c>
      <c r="R1277">
        <v>2</v>
      </c>
      <c r="S1277" s="4">
        <f>Table3[[#This Row],[Harga]]*Table3[[#This Row],[Quantity]]</f>
        <v>362000</v>
      </c>
      <c r="T1277">
        <v>0</v>
      </c>
      <c r="U1277" s="4">
        <f>Table3[[#This Row],[Discount]]*Table3[[#This Row],[Revenue]]</f>
        <v>0</v>
      </c>
      <c r="V1277" s="4">
        <f>Table3[[#This Row],[Revenue]]-Table3[[#This Row],[Total Discount]]</f>
        <v>362000</v>
      </c>
      <c r="W1277" s="6"/>
      <c r="X1277" s="5"/>
    </row>
    <row r="1278" spans="1:24" x14ac:dyDescent="0.35">
      <c r="A1278">
        <v>1277</v>
      </c>
      <c r="B1278" t="s">
        <v>8051</v>
      </c>
      <c r="C1278" s="8">
        <v>42848</v>
      </c>
      <c r="D1278" s="6">
        <v>2017</v>
      </c>
      <c r="E1278" s="8" t="s">
        <v>3529</v>
      </c>
      <c r="F1278" s="7">
        <v>23</v>
      </c>
      <c r="G1278" t="s">
        <v>3452</v>
      </c>
      <c r="H1278" t="s">
        <v>3451</v>
      </c>
      <c r="I1278" t="s">
        <v>7985</v>
      </c>
      <c r="J1278" t="s">
        <v>3449</v>
      </c>
      <c r="K1278" t="s">
        <v>3474</v>
      </c>
      <c r="L1278">
        <v>10024</v>
      </c>
      <c r="M1278" t="s">
        <v>1851</v>
      </c>
      <c r="N1278" t="s">
        <v>13</v>
      </c>
      <c r="O1278" t="s">
        <v>29</v>
      </c>
      <c r="P1278" t="s">
        <v>1852</v>
      </c>
      <c r="Q1278" s="4">
        <v>122000</v>
      </c>
      <c r="R1278">
        <v>2</v>
      </c>
      <c r="S1278" s="4">
        <f>Table3[[#This Row],[Harga]]*Table3[[#This Row],[Quantity]]</f>
        <v>244000</v>
      </c>
      <c r="T1278">
        <v>0</v>
      </c>
      <c r="U1278" s="4">
        <f>Table3[[#This Row],[Discount]]*Table3[[#This Row],[Revenue]]</f>
        <v>0</v>
      </c>
      <c r="V1278" s="4">
        <f>Table3[[#This Row],[Revenue]]-Table3[[#This Row],[Total Discount]]</f>
        <v>244000</v>
      </c>
      <c r="W1278" s="6"/>
      <c r="X1278" s="5"/>
    </row>
    <row r="1279" spans="1:24" x14ac:dyDescent="0.35">
      <c r="A1279">
        <v>1278</v>
      </c>
      <c r="B1279" t="s">
        <v>8050</v>
      </c>
      <c r="C1279" s="8">
        <v>42525</v>
      </c>
      <c r="D1279" s="6">
        <v>2016</v>
      </c>
      <c r="E1279" s="8" t="s">
        <v>3497</v>
      </c>
      <c r="F1279" s="7">
        <v>4</v>
      </c>
      <c r="G1279" t="s">
        <v>3485</v>
      </c>
      <c r="H1279" t="s">
        <v>3451</v>
      </c>
      <c r="I1279" t="s">
        <v>4807</v>
      </c>
      <c r="J1279" t="s">
        <v>3449</v>
      </c>
      <c r="K1279" t="s">
        <v>3670</v>
      </c>
      <c r="L1279">
        <v>10035</v>
      </c>
      <c r="M1279" t="s">
        <v>930</v>
      </c>
      <c r="N1279" t="s">
        <v>13</v>
      </c>
      <c r="O1279" t="s">
        <v>23</v>
      </c>
      <c r="P1279" t="s">
        <v>49</v>
      </c>
      <c r="Q1279" s="4">
        <v>20000</v>
      </c>
      <c r="R1279">
        <v>3</v>
      </c>
      <c r="S1279" s="4">
        <f>Table3[[#This Row],[Harga]]*Table3[[#This Row],[Quantity]]</f>
        <v>60000</v>
      </c>
      <c r="T1279">
        <v>0</v>
      </c>
      <c r="U1279" s="4">
        <f>Table3[[#This Row],[Discount]]*Table3[[#This Row],[Revenue]]</f>
        <v>0</v>
      </c>
      <c r="V1279" s="4">
        <f>Table3[[#This Row],[Revenue]]-Table3[[#This Row],[Total Discount]]</f>
        <v>60000</v>
      </c>
      <c r="W1279" s="6"/>
      <c r="X1279" s="5"/>
    </row>
    <row r="1280" spans="1:24" x14ac:dyDescent="0.35">
      <c r="A1280">
        <v>1279</v>
      </c>
      <c r="B1280" t="s">
        <v>8049</v>
      </c>
      <c r="C1280" s="8">
        <v>41989</v>
      </c>
      <c r="D1280" s="6">
        <v>2014</v>
      </c>
      <c r="E1280" s="8" t="s">
        <v>3490</v>
      </c>
      <c r="F1280" s="7">
        <v>16</v>
      </c>
      <c r="G1280" t="s">
        <v>3457</v>
      </c>
      <c r="H1280" t="s">
        <v>3462</v>
      </c>
      <c r="I1280" t="s">
        <v>4855</v>
      </c>
      <c r="J1280" t="s">
        <v>3466</v>
      </c>
      <c r="K1280" t="s">
        <v>3448</v>
      </c>
      <c r="L1280">
        <v>32216</v>
      </c>
      <c r="M1280" t="s">
        <v>1853</v>
      </c>
      <c r="N1280" t="s">
        <v>13</v>
      </c>
      <c r="O1280" t="s">
        <v>26</v>
      </c>
      <c r="P1280" t="s">
        <v>1854</v>
      </c>
      <c r="Q1280" s="4">
        <v>2000</v>
      </c>
      <c r="R1280">
        <v>1</v>
      </c>
      <c r="S1280" s="4">
        <f>Table3[[#This Row],[Harga]]*Table3[[#This Row],[Quantity]]</f>
        <v>2000</v>
      </c>
      <c r="T1280">
        <v>0.7</v>
      </c>
      <c r="U1280" s="4">
        <f>Table3[[#This Row],[Discount]]*Table3[[#This Row],[Revenue]]</f>
        <v>1400</v>
      </c>
      <c r="V1280" s="4">
        <f>Table3[[#This Row],[Revenue]]-Table3[[#This Row],[Total Discount]]</f>
        <v>600</v>
      </c>
      <c r="W1280" s="6"/>
      <c r="X1280" s="5"/>
    </row>
    <row r="1281" spans="1:24" x14ac:dyDescent="0.35">
      <c r="A1281">
        <v>1280</v>
      </c>
      <c r="B1281" t="s">
        <v>8048</v>
      </c>
      <c r="C1281" s="8">
        <v>42433</v>
      </c>
      <c r="D1281" s="6">
        <v>2016</v>
      </c>
      <c r="E1281" s="8" t="s">
        <v>3511</v>
      </c>
      <c r="F1281" s="7">
        <v>4</v>
      </c>
      <c r="G1281" t="s">
        <v>3538</v>
      </c>
      <c r="H1281" t="s">
        <v>3501</v>
      </c>
      <c r="I1281" t="s">
        <v>4907</v>
      </c>
      <c r="J1281" t="s">
        <v>3488</v>
      </c>
      <c r="K1281" t="s">
        <v>3704</v>
      </c>
      <c r="L1281">
        <v>92024</v>
      </c>
      <c r="M1281" t="s">
        <v>1855</v>
      </c>
      <c r="N1281" t="s">
        <v>13</v>
      </c>
      <c r="O1281" t="s">
        <v>37</v>
      </c>
      <c r="P1281" t="s">
        <v>1856</v>
      </c>
      <c r="Q1281" s="4">
        <v>17000</v>
      </c>
      <c r="R1281">
        <v>1</v>
      </c>
      <c r="S1281" s="4">
        <f>Table3[[#This Row],[Harga]]*Table3[[#This Row],[Quantity]]</f>
        <v>17000</v>
      </c>
      <c r="T1281">
        <v>0</v>
      </c>
      <c r="U1281" s="4">
        <f>Table3[[#This Row],[Discount]]*Table3[[#This Row],[Revenue]]</f>
        <v>0</v>
      </c>
      <c r="V1281" s="4">
        <f>Table3[[#This Row],[Revenue]]-Table3[[#This Row],[Total Discount]]</f>
        <v>17000</v>
      </c>
      <c r="W1281" s="6"/>
      <c r="X1281" s="5"/>
    </row>
    <row r="1282" spans="1:24" x14ac:dyDescent="0.35">
      <c r="A1282">
        <v>1281</v>
      </c>
      <c r="B1282" t="s">
        <v>8047</v>
      </c>
      <c r="C1282" s="8">
        <v>41968</v>
      </c>
      <c r="D1282" s="6">
        <v>2014</v>
      </c>
      <c r="E1282" s="8" t="s">
        <v>3468</v>
      </c>
      <c r="F1282" s="7">
        <v>25</v>
      </c>
      <c r="G1282" t="s">
        <v>3538</v>
      </c>
      <c r="H1282" t="s">
        <v>3451</v>
      </c>
      <c r="I1282" t="s">
        <v>4562</v>
      </c>
      <c r="J1282" t="s">
        <v>3466</v>
      </c>
      <c r="K1282" t="s">
        <v>3513</v>
      </c>
      <c r="L1282">
        <v>76017</v>
      </c>
      <c r="M1282" t="s">
        <v>1857</v>
      </c>
      <c r="N1282" t="s">
        <v>51</v>
      </c>
      <c r="O1282" t="s">
        <v>64</v>
      </c>
      <c r="P1282" t="s">
        <v>1858</v>
      </c>
      <c r="Q1282" s="4">
        <v>25000</v>
      </c>
      <c r="R1282">
        <v>3</v>
      </c>
      <c r="S1282" s="4">
        <f>Table3[[#This Row],[Harga]]*Table3[[#This Row],[Quantity]]</f>
        <v>75000</v>
      </c>
      <c r="T1282">
        <v>0.2</v>
      </c>
      <c r="U1282" s="4">
        <f>Table3[[#This Row],[Discount]]*Table3[[#This Row],[Revenue]]</f>
        <v>15000</v>
      </c>
      <c r="V1282" s="4">
        <f>Table3[[#This Row],[Revenue]]-Table3[[#This Row],[Total Discount]]</f>
        <v>60000</v>
      </c>
      <c r="W1282" s="6"/>
      <c r="X1282" s="5"/>
    </row>
    <row r="1283" spans="1:24" x14ac:dyDescent="0.35">
      <c r="A1283">
        <v>1282</v>
      </c>
      <c r="B1283" t="s">
        <v>8046</v>
      </c>
      <c r="C1283" s="8">
        <v>42488</v>
      </c>
      <c r="D1283" s="6">
        <v>2016</v>
      </c>
      <c r="E1283" s="8" t="s">
        <v>3529</v>
      </c>
      <c r="F1283" s="7">
        <v>28</v>
      </c>
      <c r="G1283" t="s">
        <v>3485</v>
      </c>
      <c r="H1283" t="s">
        <v>3451</v>
      </c>
      <c r="I1283" t="s">
        <v>3988</v>
      </c>
      <c r="J1283" t="s">
        <v>3466</v>
      </c>
      <c r="K1283" t="s">
        <v>3695</v>
      </c>
      <c r="L1283">
        <v>90045</v>
      </c>
      <c r="M1283" t="s">
        <v>901</v>
      </c>
      <c r="N1283" t="s">
        <v>9</v>
      </c>
      <c r="O1283" t="s">
        <v>42</v>
      </c>
      <c r="P1283" t="s">
        <v>902</v>
      </c>
      <c r="Q1283" s="4">
        <v>255000</v>
      </c>
      <c r="R1283">
        <v>2</v>
      </c>
      <c r="S1283" s="4">
        <f>Table3[[#This Row],[Harga]]*Table3[[#This Row],[Quantity]]</f>
        <v>510000</v>
      </c>
      <c r="T1283">
        <v>0.2</v>
      </c>
      <c r="U1283" s="4">
        <f>Table3[[#This Row],[Discount]]*Table3[[#This Row],[Revenue]]</f>
        <v>102000</v>
      </c>
      <c r="V1283" s="4">
        <f>Table3[[#This Row],[Revenue]]-Table3[[#This Row],[Total Discount]]</f>
        <v>408000</v>
      </c>
      <c r="W1283" s="6"/>
      <c r="X1283" s="5"/>
    </row>
    <row r="1284" spans="1:24" x14ac:dyDescent="0.35">
      <c r="A1284">
        <v>1283</v>
      </c>
      <c r="B1284" t="s">
        <v>8045</v>
      </c>
      <c r="C1284" s="8">
        <v>41755</v>
      </c>
      <c r="D1284" s="6">
        <v>2014</v>
      </c>
      <c r="E1284" s="8" t="s">
        <v>3529</v>
      </c>
      <c r="F1284" s="7">
        <v>26</v>
      </c>
      <c r="G1284" t="s">
        <v>3452</v>
      </c>
      <c r="H1284" t="s">
        <v>3501</v>
      </c>
      <c r="I1284" t="s">
        <v>5733</v>
      </c>
      <c r="J1284" t="s">
        <v>3466</v>
      </c>
      <c r="K1284" t="s">
        <v>3707</v>
      </c>
      <c r="L1284">
        <v>90049</v>
      </c>
      <c r="M1284" t="s">
        <v>382</v>
      </c>
      <c r="N1284" t="s">
        <v>9</v>
      </c>
      <c r="O1284" t="s">
        <v>42</v>
      </c>
      <c r="P1284" t="s">
        <v>383</v>
      </c>
      <c r="Q1284" s="4">
        <v>384000</v>
      </c>
      <c r="R1284">
        <v>3</v>
      </c>
      <c r="S1284" s="4">
        <f>Table3[[#This Row],[Harga]]*Table3[[#This Row],[Quantity]]</f>
        <v>1152000</v>
      </c>
      <c r="T1284">
        <v>0.2</v>
      </c>
      <c r="U1284" s="4">
        <f>Table3[[#This Row],[Discount]]*Table3[[#This Row],[Revenue]]</f>
        <v>230400</v>
      </c>
      <c r="V1284" s="4">
        <f>Table3[[#This Row],[Revenue]]-Table3[[#This Row],[Total Discount]]</f>
        <v>921600</v>
      </c>
      <c r="W1284" s="6"/>
      <c r="X1284" s="5"/>
    </row>
    <row r="1285" spans="1:24" x14ac:dyDescent="0.35">
      <c r="A1285">
        <v>1284</v>
      </c>
      <c r="B1285" t="s">
        <v>8044</v>
      </c>
      <c r="C1285" s="8">
        <v>42826</v>
      </c>
      <c r="D1285" s="6">
        <v>2017</v>
      </c>
      <c r="E1285" s="8" t="s">
        <v>3529</v>
      </c>
      <c r="F1285" s="7">
        <v>1</v>
      </c>
      <c r="G1285" t="s">
        <v>3485</v>
      </c>
      <c r="H1285" t="s">
        <v>3451</v>
      </c>
      <c r="I1285" t="s">
        <v>3832</v>
      </c>
      <c r="J1285" t="s">
        <v>3449</v>
      </c>
      <c r="K1285" t="s">
        <v>3595</v>
      </c>
      <c r="L1285">
        <v>94110</v>
      </c>
      <c r="M1285" t="s">
        <v>1859</v>
      </c>
      <c r="N1285" t="s">
        <v>13</v>
      </c>
      <c r="O1285" t="s">
        <v>14</v>
      </c>
      <c r="P1285" t="s">
        <v>1860</v>
      </c>
      <c r="Q1285" s="4">
        <v>6000</v>
      </c>
      <c r="R1285">
        <v>2</v>
      </c>
      <c r="S1285" s="4">
        <f>Table3[[#This Row],[Harga]]*Table3[[#This Row],[Quantity]]</f>
        <v>12000</v>
      </c>
      <c r="T1285">
        <v>0</v>
      </c>
      <c r="U1285" s="4">
        <f>Table3[[#This Row],[Discount]]*Table3[[#This Row],[Revenue]]</f>
        <v>0</v>
      </c>
      <c r="V1285" s="4">
        <f>Table3[[#This Row],[Revenue]]-Table3[[#This Row],[Total Discount]]</f>
        <v>12000</v>
      </c>
      <c r="W1285" s="6"/>
      <c r="X1285" s="5"/>
    </row>
    <row r="1286" spans="1:24" x14ac:dyDescent="0.35">
      <c r="A1286">
        <v>1285</v>
      </c>
      <c r="B1286" t="s">
        <v>8043</v>
      </c>
      <c r="C1286" s="8">
        <v>43091</v>
      </c>
      <c r="D1286" s="6">
        <v>2017</v>
      </c>
      <c r="E1286" s="8" t="s">
        <v>3490</v>
      </c>
      <c r="F1286" s="7">
        <v>22</v>
      </c>
      <c r="G1286" t="s">
        <v>3485</v>
      </c>
      <c r="H1286" t="s">
        <v>3462</v>
      </c>
      <c r="I1286" t="s">
        <v>5375</v>
      </c>
      <c r="J1286" t="s">
        <v>3466</v>
      </c>
      <c r="K1286" t="s">
        <v>3483</v>
      </c>
      <c r="L1286">
        <v>88220</v>
      </c>
      <c r="M1286" t="s">
        <v>398</v>
      </c>
      <c r="N1286" t="s">
        <v>13</v>
      </c>
      <c r="O1286" t="s">
        <v>37</v>
      </c>
      <c r="P1286" t="s">
        <v>399</v>
      </c>
      <c r="Q1286" s="4">
        <v>7000</v>
      </c>
      <c r="R1286">
        <v>3</v>
      </c>
      <c r="S1286" s="4">
        <f>Table3[[#This Row],[Harga]]*Table3[[#This Row],[Quantity]]</f>
        <v>21000</v>
      </c>
      <c r="T1286">
        <v>0</v>
      </c>
      <c r="U1286" s="4">
        <f>Table3[[#This Row],[Discount]]*Table3[[#This Row],[Revenue]]</f>
        <v>0</v>
      </c>
      <c r="V1286" s="4">
        <f>Table3[[#This Row],[Revenue]]-Table3[[#This Row],[Total Discount]]</f>
        <v>21000</v>
      </c>
      <c r="W1286" s="6"/>
      <c r="X1286" s="5"/>
    </row>
    <row r="1287" spans="1:24" x14ac:dyDescent="0.35">
      <c r="A1287">
        <v>1286</v>
      </c>
      <c r="B1287" t="s">
        <v>8042</v>
      </c>
      <c r="C1287" s="8">
        <v>41976</v>
      </c>
      <c r="D1287" s="6">
        <v>2014</v>
      </c>
      <c r="E1287" s="8" t="s">
        <v>3490</v>
      </c>
      <c r="F1287" s="7">
        <v>3</v>
      </c>
      <c r="G1287" t="s">
        <v>3457</v>
      </c>
      <c r="H1287" t="s">
        <v>3462</v>
      </c>
      <c r="I1287" t="s">
        <v>3801</v>
      </c>
      <c r="J1287" t="s">
        <v>3466</v>
      </c>
      <c r="K1287" t="s">
        <v>3460</v>
      </c>
      <c r="L1287">
        <v>63116</v>
      </c>
      <c r="M1287" t="s">
        <v>1489</v>
      </c>
      <c r="N1287" t="s">
        <v>13</v>
      </c>
      <c r="O1287" t="s">
        <v>23</v>
      </c>
      <c r="P1287" t="s">
        <v>1490</v>
      </c>
      <c r="Q1287" s="4">
        <v>7000</v>
      </c>
      <c r="R1287">
        <v>4</v>
      </c>
      <c r="S1287" s="4">
        <f>Table3[[#This Row],[Harga]]*Table3[[#This Row],[Quantity]]</f>
        <v>28000</v>
      </c>
      <c r="T1287">
        <v>0</v>
      </c>
      <c r="U1287" s="4">
        <f>Table3[[#This Row],[Discount]]*Table3[[#This Row],[Revenue]]</f>
        <v>0</v>
      </c>
      <c r="V1287" s="4">
        <f>Table3[[#This Row],[Revenue]]-Table3[[#This Row],[Total Discount]]</f>
        <v>28000</v>
      </c>
      <c r="W1287" s="6"/>
      <c r="X1287" s="5"/>
    </row>
    <row r="1288" spans="1:24" x14ac:dyDescent="0.35">
      <c r="A1288">
        <v>1287</v>
      </c>
      <c r="B1288" t="s">
        <v>8041</v>
      </c>
      <c r="C1288" s="8">
        <v>43030</v>
      </c>
      <c r="D1288" s="6">
        <v>2017</v>
      </c>
      <c r="E1288" s="8" t="s">
        <v>3517</v>
      </c>
      <c r="F1288" s="7">
        <v>22</v>
      </c>
      <c r="G1288" t="s">
        <v>3485</v>
      </c>
      <c r="H1288" t="s">
        <v>3462</v>
      </c>
      <c r="I1288" t="s">
        <v>3788</v>
      </c>
      <c r="J1288" t="s">
        <v>3488</v>
      </c>
      <c r="K1288" t="s">
        <v>3666</v>
      </c>
      <c r="L1288">
        <v>10024</v>
      </c>
      <c r="M1288" t="s">
        <v>1861</v>
      </c>
      <c r="N1288" t="s">
        <v>51</v>
      </c>
      <c r="O1288" t="s">
        <v>471</v>
      </c>
      <c r="P1288" t="s">
        <v>1862</v>
      </c>
      <c r="Q1288" s="4">
        <v>11200000</v>
      </c>
      <c r="R1288">
        <v>4</v>
      </c>
      <c r="S1288" s="4">
        <f>Table3[[#This Row],[Harga]]*Table3[[#This Row],[Quantity]]</f>
        <v>44800000</v>
      </c>
      <c r="T1288">
        <v>0.2</v>
      </c>
      <c r="U1288" s="4">
        <f>Table3[[#This Row],[Discount]]*Table3[[#This Row],[Revenue]]</f>
        <v>8960000</v>
      </c>
      <c r="V1288" s="4">
        <f>Table3[[#This Row],[Revenue]]-Table3[[#This Row],[Total Discount]]</f>
        <v>35840000</v>
      </c>
      <c r="W1288" s="6"/>
      <c r="X1288" s="5"/>
    </row>
    <row r="1289" spans="1:24" x14ac:dyDescent="0.35">
      <c r="A1289">
        <v>1288</v>
      </c>
      <c r="B1289" t="s">
        <v>8040</v>
      </c>
      <c r="C1289" s="8">
        <v>43052</v>
      </c>
      <c r="D1289" s="6">
        <v>2017</v>
      </c>
      <c r="E1289" s="8" t="s">
        <v>3468</v>
      </c>
      <c r="F1289" s="7">
        <v>13</v>
      </c>
      <c r="G1289" t="s">
        <v>3457</v>
      </c>
      <c r="H1289" t="s">
        <v>3532</v>
      </c>
      <c r="I1289" t="s">
        <v>5918</v>
      </c>
      <c r="J1289" t="s">
        <v>3466</v>
      </c>
      <c r="K1289" t="s">
        <v>3561</v>
      </c>
      <c r="L1289">
        <v>45503</v>
      </c>
      <c r="M1289" t="s">
        <v>1863</v>
      </c>
      <c r="N1289" t="s">
        <v>51</v>
      </c>
      <c r="O1289" t="s">
        <v>64</v>
      </c>
      <c r="P1289" t="s">
        <v>1864</v>
      </c>
      <c r="Q1289" s="4">
        <v>61000</v>
      </c>
      <c r="R1289">
        <v>4</v>
      </c>
      <c r="S1289" s="4">
        <f>Table3[[#This Row],[Harga]]*Table3[[#This Row],[Quantity]]</f>
        <v>244000</v>
      </c>
      <c r="T1289">
        <v>0.2</v>
      </c>
      <c r="U1289" s="4">
        <f>Table3[[#This Row],[Discount]]*Table3[[#This Row],[Revenue]]</f>
        <v>48800</v>
      </c>
      <c r="V1289" s="4">
        <f>Table3[[#This Row],[Revenue]]-Table3[[#This Row],[Total Discount]]</f>
        <v>195200</v>
      </c>
      <c r="W1289" s="6"/>
      <c r="X1289" s="5"/>
    </row>
    <row r="1290" spans="1:24" x14ac:dyDescent="0.35">
      <c r="A1290">
        <v>1289</v>
      </c>
      <c r="B1290" t="s">
        <v>8039</v>
      </c>
      <c r="C1290" s="8">
        <v>42257</v>
      </c>
      <c r="D1290" s="6">
        <v>2015</v>
      </c>
      <c r="E1290" s="8" t="s">
        <v>3472</v>
      </c>
      <c r="F1290" s="7">
        <v>10</v>
      </c>
      <c r="G1290" t="s">
        <v>3452</v>
      </c>
      <c r="H1290" t="s">
        <v>3451</v>
      </c>
      <c r="I1290" t="s">
        <v>4797</v>
      </c>
      <c r="J1290" t="s">
        <v>3449</v>
      </c>
      <c r="K1290" t="s">
        <v>3695</v>
      </c>
      <c r="L1290">
        <v>74133</v>
      </c>
      <c r="M1290" t="s">
        <v>1865</v>
      </c>
      <c r="N1290" t="s">
        <v>13</v>
      </c>
      <c r="O1290" t="s">
        <v>23</v>
      </c>
      <c r="P1290" t="s">
        <v>1866</v>
      </c>
      <c r="Q1290" s="4">
        <v>15000</v>
      </c>
      <c r="R1290">
        <v>3</v>
      </c>
      <c r="S1290" s="4">
        <f>Table3[[#This Row],[Harga]]*Table3[[#This Row],[Quantity]]</f>
        <v>45000</v>
      </c>
      <c r="T1290">
        <v>0</v>
      </c>
      <c r="U1290" s="4">
        <f>Table3[[#This Row],[Discount]]*Table3[[#This Row],[Revenue]]</f>
        <v>0</v>
      </c>
      <c r="V1290" s="4">
        <f>Table3[[#This Row],[Revenue]]-Table3[[#This Row],[Total Discount]]</f>
        <v>45000</v>
      </c>
      <c r="W1290" s="6"/>
      <c r="X1290" s="5"/>
    </row>
    <row r="1291" spans="1:24" x14ac:dyDescent="0.35">
      <c r="A1291">
        <v>1290</v>
      </c>
      <c r="B1291" t="s">
        <v>8038</v>
      </c>
      <c r="C1291" s="8">
        <v>42870</v>
      </c>
      <c r="D1291" s="6">
        <v>2017</v>
      </c>
      <c r="E1291" s="8" t="s">
        <v>3453</v>
      </c>
      <c r="F1291" s="7">
        <v>15</v>
      </c>
      <c r="G1291" t="s">
        <v>3452</v>
      </c>
      <c r="H1291" t="s">
        <v>3451</v>
      </c>
      <c r="I1291" t="s">
        <v>5505</v>
      </c>
      <c r="J1291" t="s">
        <v>3449</v>
      </c>
      <c r="K1291" t="s">
        <v>3523</v>
      </c>
      <c r="L1291">
        <v>98103</v>
      </c>
      <c r="M1291" t="s">
        <v>1011</v>
      </c>
      <c r="N1291" t="s">
        <v>9</v>
      </c>
      <c r="O1291" t="s">
        <v>20</v>
      </c>
      <c r="P1291" t="s">
        <v>1012</v>
      </c>
      <c r="Q1291" s="4">
        <v>48000</v>
      </c>
      <c r="R1291">
        <v>2</v>
      </c>
      <c r="S1291" s="4">
        <f>Table3[[#This Row],[Harga]]*Table3[[#This Row],[Quantity]]</f>
        <v>96000</v>
      </c>
      <c r="T1291">
        <v>0</v>
      </c>
      <c r="U1291" s="4">
        <f>Table3[[#This Row],[Discount]]*Table3[[#This Row],[Revenue]]</f>
        <v>0</v>
      </c>
      <c r="V1291" s="4">
        <f>Table3[[#This Row],[Revenue]]-Table3[[#This Row],[Total Discount]]</f>
        <v>96000</v>
      </c>
      <c r="W1291" s="6"/>
      <c r="X1291" s="5"/>
    </row>
    <row r="1292" spans="1:24" x14ac:dyDescent="0.35">
      <c r="A1292">
        <v>1291</v>
      </c>
      <c r="B1292" t="s">
        <v>8037</v>
      </c>
      <c r="C1292" s="8">
        <v>42190</v>
      </c>
      <c r="D1292" s="6">
        <v>2015</v>
      </c>
      <c r="E1292" s="8" t="s">
        <v>3507</v>
      </c>
      <c r="F1292" s="7">
        <v>5</v>
      </c>
      <c r="G1292" t="s">
        <v>3452</v>
      </c>
      <c r="H1292" t="s">
        <v>3451</v>
      </c>
      <c r="I1292" t="s">
        <v>4239</v>
      </c>
      <c r="J1292" t="s">
        <v>3466</v>
      </c>
      <c r="K1292" t="s">
        <v>3695</v>
      </c>
      <c r="L1292">
        <v>28314</v>
      </c>
      <c r="M1292" t="s">
        <v>1867</v>
      </c>
      <c r="N1292" t="s">
        <v>9</v>
      </c>
      <c r="O1292" t="s">
        <v>20</v>
      </c>
      <c r="P1292" t="s">
        <v>1868</v>
      </c>
      <c r="Q1292" s="4">
        <v>5000</v>
      </c>
      <c r="R1292">
        <v>2</v>
      </c>
      <c r="S1292" s="4">
        <f>Table3[[#This Row],[Harga]]*Table3[[#This Row],[Quantity]]</f>
        <v>10000</v>
      </c>
      <c r="T1292">
        <v>0.2</v>
      </c>
      <c r="U1292" s="4">
        <f>Table3[[#This Row],[Discount]]*Table3[[#This Row],[Revenue]]</f>
        <v>2000</v>
      </c>
      <c r="V1292" s="4">
        <f>Table3[[#This Row],[Revenue]]-Table3[[#This Row],[Total Discount]]</f>
        <v>8000</v>
      </c>
      <c r="W1292" s="6"/>
      <c r="X1292" s="5"/>
    </row>
    <row r="1293" spans="1:24" x14ac:dyDescent="0.35">
      <c r="A1293">
        <v>1292</v>
      </c>
      <c r="B1293" t="s">
        <v>8036</v>
      </c>
      <c r="C1293" s="8">
        <v>42231</v>
      </c>
      <c r="D1293" s="6">
        <v>2015</v>
      </c>
      <c r="E1293" s="8" t="s">
        <v>3481</v>
      </c>
      <c r="F1293" s="7">
        <v>15</v>
      </c>
      <c r="G1293" t="s">
        <v>3457</v>
      </c>
      <c r="H1293" t="s">
        <v>3451</v>
      </c>
      <c r="I1293" t="s">
        <v>6693</v>
      </c>
      <c r="J1293" t="s">
        <v>3466</v>
      </c>
      <c r="K1293" t="s">
        <v>3571</v>
      </c>
      <c r="L1293">
        <v>90045</v>
      </c>
      <c r="M1293" t="s">
        <v>867</v>
      </c>
      <c r="N1293" t="s">
        <v>13</v>
      </c>
      <c r="O1293" t="s">
        <v>32</v>
      </c>
      <c r="P1293" t="s">
        <v>868</v>
      </c>
      <c r="Q1293" s="4">
        <v>485000</v>
      </c>
      <c r="R1293">
        <v>2</v>
      </c>
      <c r="S1293" s="4">
        <f>Table3[[#This Row],[Harga]]*Table3[[#This Row],[Quantity]]</f>
        <v>970000</v>
      </c>
      <c r="T1293">
        <v>0</v>
      </c>
      <c r="U1293" s="4">
        <f>Table3[[#This Row],[Discount]]*Table3[[#This Row],[Revenue]]</f>
        <v>0</v>
      </c>
      <c r="V1293" s="4">
        <f>Table3[[#This Row],[Revenue]]-Table3[[#This Row],[Total Discount]]</f>
        <v>970000</v>
      </c>
      <c r="W1293" s="6"/>
      <c r="X1293" s="5"/>
    </row>
    <row r="1294" spans="1:24" x14ac:dyDescent="0.35">
      <c r="A1294">
        <v>1293</v>
      </c>
      <c r="B1294" t="s">
        <v>8035</v>
      </c>
      <c r="C1294" s="8">
        <v>42898</v>
      </c>
      <c r="D1294" s="6">
        <v>2017</v>
      </c>
      <c r="E1294" s="8" t="s">
        <v>3497</v>
      </c>
      <c r="F1294" s="7">
        <v>12</v>
      </c>
      <c r="G1294" t="s">
        <v>3538</v>
      </c>
      <c r="H1294" t="s">
        <v>3462</v>
      </c>
      <c r="I1294" t="s">
        <v>5584</v>
      </c>
      <c r="J1294" t="s">
        <v>3449</v>
      </c>
      <c r="K1294" t="s">
        <v>3465</v>
      </c>
      <c r="L1294">
        <v>10035</v>
      </c>
      <c r="M1294" t="s">
        <v>1869</v>
      </c>
      <c r="N1294" t="s">
        <v>13</v>
      </c>
      <c r="O1294" t="s">
        <v>23</v>
      </c>
      <c r="P1294" t="s">
        <v>1870</v>
      </c>
      <c r="Q1294" s="4">
        <v>20000</v>
      </c>
      <c r="R1294">
        <v>4</v>
      </c>
      <c r="S1294" s="4">
        <f>Table3[[#This Row],[Harga]]*Table3[[#This Row],[Quantity]]</f>
        <v>80000</v>
      </c>
      <c r="T1294">
        <v>0</v>
      </c>
      <c r="U1294" s="4">
        <f>Table3[[#This Row],[Discount]]*Table3[[#This Row],[Revenue]]</f>
        <v>0</v>
      </c>
      <c r="V1294" s="4">
        <f>Table3[[#This Row],[Revenue]]-Table3[[#This Row],[Total Discount]]</f>
        <v>80000</v>
      </c>
      <c r="W1294" s="6"/>
      <c r="X1294" s="5"/>
    </row>
    <row r="1295" spans="1:24" x14ac:dyDescent="0.35">
      <c r="A1295">
        <v>1294</v>
      </c>
      <c r="B1295" t="s">
        <v>8034</v>
      </c>
      <c r="C1295" s="8">
        <v>42055</v>
      </c>
      <c r="D1295" s="6">
        <v>2015</v>
      </c>
      <c r="E1295" s="8" t="s">
        <v>3458</v>
      </c>
      <c r="F1295" s="7">
        <v>20</v>
      </c>
      <c r="G1295" t="s">
        <v>3485</v>
      </c>
      <c r="H1295" t="s">
        <v>3462</v>
      </c>
      <c r="I1295" t="s">
        <v>3974</v>
      </c>
      <c r="J1295" t="s">
        <v>3449</v>
      </c>
      <c r="K1295" t="s">
        <v>3655</v>
      </c>
      <c r="L1295">
        <v>71901</v>
      </c>
      <c r="M1295" t="s">
        <v>786</v>
      </c>
      <c r="N1295" t="s">
        <v>51</v>
      </c>
      <c r="O1295" t="s">
        <v>64</v>
      </c>
      <c r="P1295" t="s">
        <v>787</v>
      </c>
      <c r="Q1295" s="4">
        <v>150000</v>
      </c>
      <c r="R1295">
        <v>1</v>
      </c>
      <c r="S1295" s="4">
        <f>Table3[[#This Row],[Harga]]*Table3[[#This Row],[Quantity]]</f>
        <v>150000</v>
      </c>
      <c r="T1295">
        <v>0</v>
      </c>
      <c r="U1295" s="4">
        <f>Table3[[#This Row],[Discount]]*Table3[[#This Row],[Revenue]]</f>
        <v>0</v>
      </c>
      <c r="V1295" s="4">
        <f>Table3[[#This Row],[Revenue]]-Table3[[#This Row],[Total Discount]]</f>
        <v>150000</v>
      </c>
      <c r="W1295" s="6"/>
      <c r="X1295" s="5"/>
    </row>
    <row r="1296" spans="1:24" x14ac:dyDescent="0.35">
      <c r="A1296">
        <v>1295</v>
      </c>
      <c r="B1296" t="s">
        <v>8033</v>
      </c>
      <c r="C1296" s="8">
        <v>42733</v>
      </c>
      <c r="D1296" s="6">
        <v>2016</v>
      </c>
      <c r="E1296" s="8" t="s">
        <v>3490</v>
      </c>
      <c r="F1296" s="7">
        <v>29</v>
      </c>
      <c r="G1296" t="s">
        <v>3457</v>
      </c>
      <c r="H1296" t="s">
        <v>3462</v>
      </c>
      <c r="I1296" t="s">
        <v>3793</v>
      </c>
      <c r="J1296" t="s">
        <v>3449</v>
      </c>
      <c r="K1296" t="s">
        <v>3483</v>
      </c>
      <c r="L1296">
        <v>60505</v>
      </c>
      <c r="M1296" t="s">
        <v>1449</v>
      </c>
      <c r="N1296" t="s">
        <v>13</v>
      </c>
      <c r="O1296" t="s">
        <v>23</v>
      </c>
      <c r="P1296" t="s">
        <v>1450</v>
      </c>
      <c r="Q1296" s="4">
        <v>218000</v>
      </c>
      <c r="R1296">
        <v>6</v>
      </c>
      <c r="S1296" s="4">
        <f>Table3[[#This Row],[Harga]]*Table3[[#This Row],[Quantity]]</f>
        <v>1308000</v>
      </c>
      <c r="T1296">
        <v>0.2</v>
      </c>
      <c r="U1296" s="4">
        <f>Table3[[#This Row],[Discount]]*Table3[[#This Row],[Revenue]]</f>
        <v>261600</v>
      </c>
      <c r="V1296" s="4">
        <f>Table3[[#This Row],[Revenue]]-Table3[[#This Row],[Total Discount]]</f>
        <v>1046400</v>
      </c>
      <c r="W1296" s="6"/>
      <c r="X1296" s="5"/>
    </row>
    <row r="1297" spans="1:24" x14ac:dyDescent="0.35">
      <c r="A1297">
        <v>1296</v>
      </c>
      <c r="B1297" t="s">
        <v>8032</v>
      </c>
      <c r="C1297" s="8">
        <v>42477</v>
      </c>
      <c r="D1297" s="6">
        <v>2016</v>
      </c>
      <c r="E1297" s="8" t="s">
        <v>3529</v>
      </c>
      <c r="F1297" s="7">
        <v>17</v>
      </c>
      <c r="G1297" t="s">
        <v>3538</v>
      </c>
      <c r="H1297" t="s">
        <v>3532</v>
      </c>
      <c r="I1297" t="s">
        <v>4599</v>
      </c>
      <c r="J1297" t="s">
        <v>3488</v>
      </c>
      <c r="K1297" t="s">
        <v>3505</v>
      </c>
      <c r="L1297">
        <v>27604</v>
      </c>
      <c r="M1297" t="s">
        <v>1110</v>
      </c>
      <c r="N1297" t="s">
        <v>51</v>
      </c>
      <c r="O1297" t="s">
        <v>52</v>
      </c>
      <c r="P1297" t="s">
        <v>1111</v>
      </c>
      <c r="Q1297" s="4">
        <v>184000</v>
      </c>
      <c r="R1297">
        <v>1</v>
      </c>
      <c r="S1297" s="4">
        <f>Table3[[#This Row],[Harga]]*Table3[[#This Row],[Quantity]]</f>
        <v>184000</v>
      </c>
      <c r="T1297">
        <v>0.2</v>
      </c>
      <c r="U1297" s="4">
        <f>Table3[[#This Row],[Discount]]*Table3[[#This Row],[Revenue]]</f>
        <v>36800</v>
      </c>
      <c r="V1297" s="4">
        <f>Table3[[#This Row],[Revenue]]-Table3[[#This Row],[Total Discount]]</f>
        <v>147200</v>
      </c>
      <c r="W1297" s="6"/>
      <c r="X1297" s="5"/>
    </row>
    <row r="1298" spans="1:24" x14ac:dyDescent="0.35">
      <c r="A1298">
        <v>1297</v>
      </c>
      <c r="B1298" t="s">
        <v>8031</v>
      </c>
      <c r="C1298" s="8">
        <v>41889</v>
      </c>
      <c r="D1298" s="6">
        <v>2014</v>
      </c>
      <c r="E1298" s="8" t="s">
        <v>3472</v>
      </c>
      <c r="F1298" s="7">
        <v>7</v>
      </c>
      <c r="G1298" t="s">
        <v>3457</v>
      </c>
      <c r="H1298" t="s">
        <v>3462</v>
      </c>
      <c r="I1298" t="s">
        <v>3461</v>
      </c>
      <c r="J1298" t="s">
        <v>3449</v>
      </c>
      <c r="K1298" t="s">
        <v>3542</v>
      </c>
      <c r="L1298">
        <v>74133</v>
      </c>
      <c r="M1298" t="s">
        <v>1182</v>
      </c>
      <c r="N1298" t="s">
        <v>9</v>
      </c>
      <c r="O1298" t="s">
        <v>20</v>
      </c>
      <c r="P1298" t="s">
        <v>5128</v>
      </c>
      <c r="Q1298" s="4">
        <v>7000</v>
      </c>
      <c r="R1298">
        <v>3</v>
      </c>
      <c r="S1298" s="4">
        <f>Table3[[#This Row],[Harga]]*Table3[[#This Row],[Quantity]]</f>
        <v>21000</v>
      </c>
      <c r="T1298">
        <v>0</v>
      </c>
      <c r="U1298" s="4">
        <f>Table3[[#This Row],[Discount]]*Table3[[#This Row],[Revenue]]</f>
        <v>0</v>
      </c>
      <c r="V1298" s="4">
        <f>Table3[[#This Row],[Revenue]]-Table3[[#This Row],[Total Discount]]</f>
        <v>21000</v>
      </c>
      <c r="W1298" s="6"/>
      <c r="X1298" s="5"/>
    </row>
    <row r="1299" spans="1:24" x14ac:dyDescent="0.35">
      <c r="A1299">
        <v>1298</v>
      </c>
      <c r="B1299" t="s">
        <v>8030</v>
      </c>
      <c r="C1299" s="8">
        <v>42639</v>
      </c>
      <c r="D1299" s="6">
        <v>2016</v>
      </c>
      <c r="E1299" s="8" t="s">
        <v>3472</v>
      </c>
      <c r="F1299" s="7">
        <v>26</v>
      </c>
      <c r="G1299" t="s">
        <v>3485</v>
      </c>
      <c r="H1299" t="s">
        <v>3451</v>
      </c>
      <c r="I1299" t="s">
        <v>3589</v>
      </c>
      <c r="J1299" t="s">
        <v>3466</v>
      </c>
      <c r="K1299" t="s">
        <v>3595</v>
      </c>
      <c r="L1299">
        <v>92345</v>
      </c>
      <c r="M1299" t="s">
        <v>1871</v>
      </c>
      <c r="N1299" t="s">
        <v>9</v>
      </c>
      <c r="O1299" t="s">
        <v>10</v>
      </c>
      <c r="P1299" t="s">
        <v>1872</v>
      </c>
      <c r="Q1299" s="4">
        <v>425000</v>
      </c>
      <c r="R1299">
        <v>5</v>
      </c>
      <c r="S1299" s="4">
        <f>Table3[[#This Row],[Harga]]*Table3[[#This Row],[Quantity]]</f>
        <v>2125000</v>
      </c>
      <c r="T1299">
        <v>0.15</v>
      </c>
      <c r="U1299" s="4">
        <f>Table3[[#This Row],[Discount]]*Table3[[#This Row],[Revenue]]</f>
        <v>318750</v>
      </c>
      <c r="V1299" s="4">
        <f>Table3[[#This Row],[Revenue]]-Table3[[#This Row],[Total Discount]]</f>
        <v>1806250</v>
      </c>
      <c r="W1299" s="6"/>
      <c r="X1299" s="5"/>
    </row>
    <row r="1300" spans="1:24" x14ac:dyDescent="0.35">
      <c r="A1300">
        <v>1299</v>
      </c>
      <c r="B1300" t="s">
        <v>8029</v>
      </c>
      <c r="C1300" s="8">
        <v>42995</v>
      </c>
      <c r="D1300" s="6">
        <v>2017</v>
      </c>
      <c r="E1300" s="8" t="s">
        <v>3472</v>
      </c>
      <c r="F1300" s="7">
        <v>17</v>
      </c>
      <c r="G1300" t="s">
        <v>3538</v>
      </c>
      <c r="H1300" t="s">
        <v>3501</v>
      </c>
      <c r="I1300" t="s">
        <v>4799</v>
      </c>
      <c r="J1300" t="s">
        <v>3466</v>
      </c>
      <c r="K1300" t="s">
        <v>3695</v>
      </c>
      <c r="L1300">
        <v>84604</v>
      </c>
      <c r="M1300" t="s">
        <v>1873</v>
      </c>
      <c r="N1300" t="s">
        <v>13</v>
      </c>
      <c r="O1300" t="s">
        <v>26</v>
      </c>
      <c r="P1300" t="s">
        <v>946</v>
      </c>
      <c r="Q1300" s="4">
        <v>11000</v>
      </c>
      <c r="R1300">
        <v>3</v>
      </c>
      <c r="S1300" s="4">
        <f>Table3[[#This Row],[Harga]]*Table3[[#This Row],[Quantity]]</f>
        <v>33000</v>
      </c>
      <c r="T1300">
        <v>0.2</v>
      </c>
      <c r="U1300" s="4">
        <f>Table3[[#This Row],[Discount]]*Table3[[#This Row],[Revenue]]</f>
        <v>6600</v>
      </c>
      <c r="V1300" s="4">
        <f>Table3[[#This Row],[Revenue]]-Table3[[#This Row],[Total Discount]]</f>
        <v>26400</v>
      </c>
      <c r="W1300" s="6"/>
      <c r="X1300" s="5"/>
    </row>
    <row r="1301" spans="1:24" x14ac:dyDescent="0.35">
      <c r="A1301">
        <v>1300</v>
      </c>
      <c r="B1301" t="s">
        <v>8028</v>
      </c>
      <c r="C1301" s="8">
        <v>42598</v>
      </c>
      <c r="D1301" s="6">
        <v>2016</v>
      </c>
      <c r="E1301" s="8" t="s">
        <v>3481</v>
      </c>
      <c r="F1301" s="7">
        <v>16</v>
      </c>
      <c r="G1301" t="s">
        <v>3457</v>
      </c>
      <c r="H1301" t="s">
        <v>3451</v>
      </c>
      <c r="I1301" t="s">
        <v>4193</v>
      </c>
      <c r="J1301" t="s">
        <v>3449</v>
      </c>
      <c r="K1301" t="s">
        <v>3714</v>
      </c>
      <c r="L1301">
        <v>94110</v>
      </c>
      <c r="M1301" t="s">
        <v>1712</v>
      </c>
      <c r="N1301" t="s">
        <v>13</v>
      </c>
      <c r="O1301" t="s">
        <v>55</v>
      </c>
      <c r="P1301" t="s">
        <v>1713</v>
      </c>
      <c r="Q1301" s="4">
        <v>11000</v>
      </c>
      <c r="R1301">
        <v>3</v>
      </c>
      <c r="S1301" s="4">
        <f>Table3[[#This Row],[Harga]]*Table3[[#This Row],[Quantity]]</f>
        <v>33000</v>
      </c>
      <c r="T1301">
        <v>0</v>
      </c>
      <c r="U1301" s="4">
        <f>Table3[[#This Row],[Discount]]*Table3[[#This Row],[Revenue]]</f>
        <v>0</v>
      </c>
      <c r="V1301" s="4">
        <f>Table3[[#This Row],[Revenue]]-Table3[[#This Row],[Total Discount]]</f>
        <v>33000</v>
      </c>
      <c r="W1301" s="6"/>
      <c r="X1301" s="5"/>
    </row>
    <row r="1302" spans="1:24" x14ac:dyDescent="0.35">
      <c r="A1302">
        <v>1301</v>
      </c>
      <c r="B1302" t="s">
        <v>8027</v>
      </c>
      <c r="C1302" s="8">
        <v>42362</v>
      </c>
      <c r="D1302" s="6">
        <v>2015</v>
      </c>
      <c r="E1302" s="8" t="s">
        <v>3490</v>
      </c>
      <c r="F1302" s="7">
        <v>24</v>
      </c>
      <c r="G1302" t="s">
        <v>3457</v>
      </c>
      <c r="H1302" t="s">
        <v>3451</v>
      </c>
      <c r="I1302" t="s">
        <v>4768</v>
      </c>
      <c r="J1302" t="s">
        <v>3466</v>
      </c>
      <c r="K1302" t="s">
        <v>3492</v>
      </c>
      <c r="L1302">
        <v>85234</v>
      </c>
      <c r="M1302" t="s">
        <v>1874</v>
      </c>
      <c r="N1302" t="s">
        <v>9</v>
      </c>
      <c r="O1302" t="s">
        <v>42</v>
      </c>
      <c r="P1302" t="s">
        <v>1875</v>
      </c>
      <c r="Q1302" s="4">
        <v>884000</v>
      </c>
      <c r="R1302">
        <v>4</v>
      </c>
      <c r="S1302" s="4">
        <f>Table3[[#This Row],[Harga]]*Table3[[#This Row],[Quantity]]</f>
        <v>3536000</v>
      </c>
      <c r="T1302">
        <v>0.2</v>
      </c>
      <c r="U1302" s="4">
        <f>Table3[[#This Row],[Discount]]*Table3[[#This Row],[Revenue]]</f>
        <v>707200</v>
      </c>
      <c r="V1302" s="4">
        <f>Table3[[#This Row],[Revenue]]-Table3[[#This Row],[Total Discount]]</f>
        <v>2828800</v>
      </c>
      <c r="W1302" s="6"/>
      <c r="X1302" s="5"/>
    </row>
    <row r="1303" spans="1:24" x14ac:dyDescent="0.35">
      <c r="A1303">
        <v>1302</v>
      </c>
      <c r="B1303" t="s">
        <v>8026</v>
      </c>
      <c r="C1303" s="8">
        <v>43067</v>
      </c>
      <c r="D1303" s="6">
        <v>2017</v>
      </c>
      <c r="E1303" s="8" t="s">
        <v>3468</v>
      </c>
      <c r="F1303" s="7">
        <v>28</v>
      </c>
      <c r="G1303" t="s">
        <v>3485</v>
      </c>
      <c r="H1303" t="s">
        <v>3451</v>
      </c>
      <c r="I1303" t="s">
        <v>4095</v>
      </c>
      <c r="J1303" t="s">
        <v>3466</v>
      </c>
      <c r="K1303" t="s">
        <v>3714</v>
      </c>
      <c r="L1303">
        <v>10035</v>
      </c>
      <c r="M1303" t="s">
        <v>1876</v>
      </c>
      <c r="N1303" t="s">
        <v>51</v>
      </c>
      <c r="O1303" t="s">
        <v>52</v>
      </c>
      <c r="P1303" t="s">
        <v>1877</v>
      </c>
      <c r="Q1303" s="4">
        <v>1980000</v>
      </c>
      <c r="R1303">
        <v>11</v>
      </c>
      <c r="S1303" s="4">
        <f>Table3[[#This Row],[Harga]]*Table3[[#This Row],[Quantity]]</f>
        <v>21780000</v>
      </c>
      <c r="T1303">
        <v>0</v>
      </c>
      <c r="U1303" s="4">
        <f>Table3[[#This Row],[Discount]]*Table3[[#This Row],[Revenue]]</f>
        <v>0</v>
      </c>
      <c r="V1303" s="4">
        <f>Table3[[#This Row],[Revenue]]-Table3[[#This Row],[Total Discount]]</f>
        <v>21780000</v>
      </c>
      <c r="W1303" s="6"/>
      <c r="X1303" s="5"/>
    </row>
    <row r="1304" spans="1:24" x14ac:dyDescent="0.35">
      <c r="A1304">
        <v>1303</v>
      </c>
      <c r="B1304" t="s">
        <v>8025</v>
      </c>
      <c r="C1304" s="8">
        <v>42839</v>
      </c>
      <c r="D1304" s="6">
        <v>2017</v>
      </c>
      <c r="E1304" s="8" t="s">
        <v>3529</v>
      </c>
      <c r="F1304" s="7">
        <v>14</v>
      </c>
      <c r="G1304" t="s">
        <v>3457</v>
      </c>
      <c r="H1304" t="s">
        <v>3451</v>
      </c>
      <c r="I1304" t="s">
        <v>3514</v>
      </c>
      <c r="J1304" t="s">
        <v>3488</v>
      </c>
      <c r="K1304" t="s">
        <v>3561</v>
      </c>
      <c r="L1304">
        <v>65807</v>
      </c>
      <c r="M1304" t="s">
        <v>1574</v>
      </c>
      <c r="N1304" t="s">
        <v>13</v>
      </c>
      <c r="O1304" t="s">
        <v>26</v>
      </c>
      <c r="P1304" t="s">
        <v>1575</v>
      </c>
      <c r="Q1304" s="4">
        <v>1000</v>
      </c>
      <c r="R1304">
        <v>2</v>
      </c>
      <c r="S1304" s="4">
        <f>Table3[[#This Row],[Harga]]*Table3[[#This Row],[Quantity]]</f>
        <v>2000</v>
      </c>
      <c r="T1304">
        <v>0</v>
      </c>
      <c r="U1304" s="4">
        <f>Table3[[#This Row],[Discount]]*Table3[[#This Row],[Revenue]]</f>
        <v>0</v>
      </c>
      <c r="V1304" s="4">
        <f>Table3[[#This Row],[Revenue]]-Table3[[#This Row],[Total Discount]]</f>
        <v>2000</v>
      </c>
      <c r="W1304" s="6"/>
      <c r="X1304" s="5"/>
    </row>
    <row r="1305" spans="1:24" x14ac:dyDescent="0.35">
      <c r="A1305">
        <v>1304</v>
      </c>
      <c r="B1305" t="s">
        <v>8024</v>
      </c>
      <c r="C1305" s="8">
        <v>42491</v>
      </c>
      <c r="D1305" s="6">
        <v>2016</v>
      </c>
      <c r="E1305" s="8" t="s">
        <v>3453</v>
      </c>
      <c r="F1305" s="7">
        <v>1</v>
      </c>
      <c r="G1305" t="s">
        <v>3538</v>
      </c>
      <c r="H1305" t="s">
        <v>3451</v>
      </c>
      <c r="I1305" t="s">
        <v>5613</v>
      </c>
      <c r="J1305" t="s">
        <v>3449</v>
      </c>
      <c r="K1305" t="s">
        <v>3909</v>
      </c>
      <c r="L1305">
        <v>38109</v>
      </c>
      <c r="M1305" t="s">
        <v>694</v>
      </c>
      <c r="N1305" t="s">
        <v>13</v>
      </c>
      <c r="O1305" t="s">
        <v>14</v>
      </c>
      <c r="P1305" t="s">
        <v>695</v>
      </c>
      <c r="Q1305" s="4">
        <v>10000</v>
      </c>
      <c r="R1305">
        <v>1</v>
      </c>
      <c r="S1305" s="4">
        <f>Table3[[#This Row],[Harga]]*Table3[[#This Row],[Quantity]]</f>
        <v>10000</v>
      </c>
      <c r="T1305">
        <v>0.2</v>
      </c>
      <c r="U1305" s="4">
        <f>Table3[[#This Row],[Discount]]*Table3[[#This Row],[Revenue]]</f>
        <v>2000</v>
      </c>
      <c r="V1305" s="4">
        <f>Table3[[#This Row],[Revenue]]-Table3[[#This Row],[Total Discount]]</f>
        <v>8000</v>
      </c>
      <c r="W1305" s="6"/>
      <c r="X1305" s="5"/>
    </row>
    <row r="1306" spans="1:24" x14ac:dyDescent="0.35">
      <c r="A1306">
        <v>1305</v>
      </c>
      <c r="B1306" t="s">
        <v>8023</v>
      </c>
      <c r="C1306" s="8">
        <v>42644</v>
      </c>
      <c r="D1306" s="6">
        <v>2016</v>
      </c>
      <c r="E1306" s="8" t="s">
        <v>3517</v>
      </c>
      <c r="F1306" s="7">
        <v>1</v>
      </c>
      <c r="G1306" t="s">
        <v>3452</v>
      </c>
      <c r="H1306" t="s">
        <v>3462</v>
      </c>
      <c r="I1306" t="s">
        <v>5907</v>
      </c>
      <c r="J1306" t="s">
        <v>3449</v>
      </c>
      <c r="K1306" t="s">
        <v>3487</v>
      </c>
      <c r="L1306">
        <v>79109</v>
      </c>
      <c r="M1306" t="s">
        <v>575</v>
      </c>
      <c r="N1306" t="s">
        <v>51</v>
      </c>
      <c r="O1306" t="s">
        <v>64</v>
      </c>
      <c r="P1306" t="s">
        <v>576</v>
      </c>
      <c r="Q1306" s="4">
        <v>133000</v>
      </c>
      <c r="R1306">
        <v>3</v>
      </c>
      <c r="S1306" s="4">
        <f>Table3[[#This Row],[Harga]]*Table3[[#This Row],[Quantity]]</f>
        <v>399000</v>
      </c>
      <c r="T1306">
        <v>0.2</v>
      </c>
      <c r="U1306" s="4">
        <f>Table3[[#This Row],[Discount]]*Table3[[#This Row],[Revenue]]</f>
        <v>79800</v>
      </c>
      <c r="V1306" s="4">
        <f>Table3[[#This Row],[Revenue]]-Table3[[#This Row],[Total Discount]]</f>
        <v>319200</v>
      </c>
      <c r="W1306" s="6"/>
      <c r="X1306" s="5"/>
    </row>
    <row r="1307" spans="1:24" x14ac:dyDescent="0.35">
      <c r="A1307">
        <v>1306</v>
      </c>
      <c r="B1307" t="s">
        <v>8022</v>
      </c>
      <c r="C1307" s="8">
        <v>42241</v>
      </c>
      <c r="D1307" s="6">
        <v>2015</v>
      </c>
      <c r="E1307" s="8" t="s">
        <v>3481</v>
      </c>
      <c r="F1307" s="7">
        <v>25</v>
      </c>
      <c r="G1307" t="s">
        <v>3452</v>
      </c>
      <c r="H1307" t="s">
        <v>3462</v>
      </c>
      <c r="I1307" t="s">
        <v>4955</v>
      </c>
      <c r="J1307" t="s">
        <v>3488</v>
      </c>
      <c r="K1307" t="s">
        <v>3499</v>
      </c>
      <c r="L1307">
        <v>90045</v>
      </c>
      <c r="M1307" t="s">
        <v>41</v>
      </c>
      <c r="N1307" t="s">
        <v>9</v>
      </c>
      <c r="O1307" t="s">
        <v>42</v>
      </c>
      <c r="P1307" t="s">
        <v>43</v>
      </c>
      <c r="Q1307" s="4">
        <v>72000</v>
      </c>
      <c r="R1307">
        <v>1</v>
      </c>
      <c r="S1307" s="4">
        <f>Table3[[#This Row],[Harga]]*Table3[[#This Row],[Quantity]]</f>
        <v>72000</v>
      </c>
      <c r="T1307">
        <v>0.2</v>
      </c>
      <c r="U1307" s="4">
        <f>Table3[[#This Row],[Discount]]*Table3[[#This Row],[Revenue]]</f>
        <v>14400</v>
      </c>
      <c r="V1307" s="4">
        <f>Table3[[#This Row],[Revenue]]-Table3[[#This Row],[Total Discount]]</f>
        <v>57600</v>
      </c>
      <c r="W1307" s="6"/>
      <c r="X1307" s="5"/>
    </row>
    <row r="1308" spans="1:24" x14ac:dyDescent="0.35">
      <c r="A1308">
        <v>1307</v>
      </c>
      <c r="B1308" t="s">
        <v>8021</v>
      </c>
      <c r="C1308" s="8">
        <v>41891</v>
      </c>
      <c r="D1308" s="6">
        <v>2014</v>
      </c>
      <c r="E1308" s="8" t="s">
        <v>3472</v>
      </c>
      <c r="F1308" s="7">
        <v>9</v>
      </c>
      <c r="G1308" t="s">
        <v>3485</v>
      </c>
      <c r="H1308" t="s">
        <v>3451</v>
      </c>
      <c r="I1308" t="s">
        <v>4332</v>
      </c>
      <c r="J1308" t="s">
        <v>3466</v>
      </c>
      <c r="K1308" t="s">
        <v>3704</v>
      </c>
      <c r="L1308">
        <v>1852</v>
      </c>
      <c r="M1308" t="s">
        <v>1878</v>
      </c>
      <c r="N1308" t="s">
        <v>13</v>
      </c>
      <c r="O1308" t="s">
        <v>23</v>
      </c>
      <c r="P1308" t="s">
        <v>1879</v>
      </c>
      <c r="Q1308" s="4">
        <v>167000</v>
      </c>
      <c r="R1308">
        <v>3</v>
      </c>
      <c r="S1308" s="4">
        <f>Table3[[#This Row],[Harga]]*Table3[[#This Row],[Quantity]]</f>
        <v>501000</v>
      </c>
      <c r="T1308">
        <v>0</v>
      </c>
      <c r="U1308" s="4">
        <f>Table3[[#This Row],[Discount]]*Table3[[#This Row],[Revenue]]</f>
        <v>0</v>
      </c>
      <c r="V1308" s="4">
        <f>Table3[[#This Row],[Revenue]]-Table3[[#This Row],[Total Discount]]</f>
        <v>501000</v>
      </c>
      <c r="W1308" s="6"/>
      <c r="X1308" s="5"/>
    </row>
    <row r="1309" spans="1:24" x14ac:dyDescent="0.35">
      <c r="A1309">
        <v>1308</v>
      </c>
      <c r="B1309" t="s">
        <v>8020</v>
      </c>
      <c r="C1309" s="8">
        <v>43072</v>
      </c>
      <c r="D1309" s="6">
        <v>2017</v>
      </c>
      <c r="E1309" s="8" t="s">
        <v>3490</v>
      </c>
      <c r="F1309" s="7">
        <v>3</v>
      </c>
      <c r="G1309" t="s">
        <v>3452</v>
      </c>
      <c r="H1309" t="s">
        <v>3451</v>
      </c>
      <c r="I1309" t="s">
        <v>3845</v>
      </c>
      <c r="J1309" t="s">
        <v>3449</v>
      </c>
      <c r="K1309" t="s">
        <v>3600</v>
      </c>
      <c r="L1309">
        <v>92024</v>
      </c>
      <c r="M1309" t="s">
        <v>1260</v>
      </c>
      <c r="N1309" t="s">
        <v>13</v>
      </c>
      <c r="O1309" t="s">
        <v>23</v>
      </c>
      <c r="P1309" t="s">
        <v>5218</v>
      </c>
      <c r="Q1309" s="4">
        <v>123000</v>
      </c>
      <c r="R1309">
        <v>3</v>
      </c>
      <c r="S1309" s="4">
        <f>Table3[[#This Row],[Harga]]*Table3[[#This Row],[Quantity]]</f>
        <v>369000</v>
      </c>
      <c r="T1309">
        <v>0</v>
      </c>
      <c r="U1309" s="4">
        <f>Table3[[#This Row],[Discount]]*Table3[[#This Row],[Revenue]]</f>
        <v>0</v>
      </c>
      <c r="V1309" s="4">
        <f>Table3[[#This Row],[Revenue]]-Table3[[#This Row],[Total Discount]]</f>
        <v>369000</v>
      </c>
      <c r="W1309" s="6"/>
      <c r="X1309" s="5"/>
    </row>
    <row r="1310" spans="1:24" x14ac:dyDescent="0.35">
      <c r="A1310">
        <v>1309</v>
      </c>
      <c r="B1310" t="s">
        <v>8019</v>
      </c>
      <c r="C1310" s="8">
        <v>43066</v>
      </c>
      <c r="D1310" s="6">
        <v>2017</v>
      </c>
      <c r="E1310" s="8" t="s">
        <v>3468</v>
      </c>
      <c r="F1310" s="7">
        <v>27</v>
      </c>
      <c r="G1310" t="s">
        <v>3452</v>
      </c>
      <c r="H1310" t="s">
        <v>3451</v>
      </c>
      <c r="I1310" t="s">
        <v>4779</v>
      </c>
      <c r="J1310" t="s">
        <v>3449</v>
      </c>
      <c r="K1310" t="s">
        <v>3670</v>
      </c>
      <c r="L1310">
        <v>28806</v>
      </c>
      <c r="M1310" t="s">
        <v>1034</v>
      </c>
      <c r="N1310" t="s">
        <v>13</v>
      </c>
      <c r="O1310" t="s">
        <v>37</v>
      </c>
      <c r="P1310" t="s">
        <v>1035</v>
      </c>
      <c r="Q1310" s="4">
        <v>7000</v>
      </c>
      <c r="R1310">
        <v>5</v>
      </c>
      <c r="S1310" s="4">
        <f>Table3[[#This Row],[Harga]]*Table3[[#This Row],[Quantity]]</f>
        <v>35000</v>
      </c>
      <c r="T1310">
        <v>0.2</v>
      </c>
      <c r="U1310" s="4">
        <f>Table3[[#This Row],[Discount]]*Table3[[#This Row],[Revenue]]</f>
        <v>7000</v>
      </c>
      <c r="V1310" s="4">
        <f>Table3[[#This Row],[Revenue]]-Table3[[#This Row],[Total Discount]]</f>
        <v>28000</v>
      </c>
      <c r="W1310" s="6"/>
      <c r="X1310" s="5"/>
    </row>
    <row r="1311" spans="1:24" x14ac:dyDescent="0.35">
      <c r="A1311">
        <v>1310</v>
      </c>
      <c r="B1311" t="s">
        <v>8018</v>
      </c>
      <c r="C1311" s="8">
        <v>41811</v>
      </c>
      <c r="D1311" s="6">
        <v>2014</v>
      </c>
      <c r="E1311" s="8" t="s">
        <v>3497</v>
      </c>
      <c r="F1311" s="7">
        <v>21</v>
      </c>
      <c r="G1311" t="s">
        <v>3452</v>
      </c>
      <c r="H1311" t="s">
        <v>3451</v>
      </c>
      <c r="I1311" t="s">
        <v>4325</v>
      </c>
      <c r="J1311" t="s">
        <v>3449</v>
      </c>
      <c r="K1311" t="s">
        <v>3666</v>
      </c>
      <c r="L1311">
        <v>81001</v>
      </c>
      <c r="M1311" t="s">
        <v>1880</v>
      </c>
      <c r="N1311" t="s">
        <v>13</v>
      </c>
      <c r="O1311" t="s">
        <v>26</v>
      </c>
      <c r="P1311" t="s">
        <v>1881</v>
      </c>
      <c r="Q1311" s="4">
        <v>12000</v>
      </c>
      <c r="R1311">
        <v>7</v>
      </c>
      <c r="S1311" s="4">
        <f>Table3[[#This Row],[Harga]]*Table3[[#This Row],[Quantity]]</f>
        <v>84000</v>
      </c>
      <c r="T1311">
        <v>0.7</v>
      </c>
      <c r="U1311" s="4">
        <f>Table3[[#This Row],[Discount]]*Table3[[#This Row],[Revenue]]</f>
        <v>58799.999999999993</v>
      </c>
      <c r="V1311" s="4">
        <f>Table3[[#This Row],[Revenue]]-Table3[[#This Row],[Total Discount]]</f>
        <v>25200.000000000007</v>
      </c>
      <c r="W1311" s="6"/>
      <c r="X1311" s="5"/>
    </row>
    <row r="1312" spans="1:24" x14ac:dyDescent="0.35">
      <c r="A1312">
        <v>1311</v>
      </c>
      <c r="B1312" t="s">
        <v>8017</v>
      </c>
      <c r="C1312" s="8">
        <v>42756</v>
      </c>
      <c r="D1312" s="6">
        <v>2017</v>
      </c>
      <c r="E1312" s="8" t="s">
        <v>3463</v>
      </c>
      <c r="F1312" s="7">
        <v>21</v>
      </c>
      <c r="G1312" t="s">
        <v>3452</v>
      </c>
      <c r="H1312" t="s">
        <v>3451</v>
      </c>
      <c r="I1312" t="s">
        <v>4414</v>
      </c>
      <c r="J1312" t="s">
        <v>3488</v>
      </c>
      <c r="K1312" t="s">
        <v>3477</v>
      </c>
      <c r="L1312">
        <v>49201</v>
      </c>
      <c r="M1312" t="s">
        <v>696</v>
      </c>
      <c r="N1312" t="s">
        <v>13</v>
      </c>
      <c r="O1312" t="s">
        <v>26</v>
      </c>
      <c r="P1312" t="s">
        <v>697</v>
      </c>
      <c r="Q1312" s="4">
        <v>21000</v>
      </c>
      <c r="R1312">
        <v>5</v>
      </c>
      <c r="S1312" s="4">
        <f>Table3[[#This Row],[Harga]]*Table3[[#This Row],[Quantity]]</f>
        <v>105000</v>
      </c>
      <c r="T1312">
        <v>0</v>
      </c>
      <c r="U1312" s="4">
        <f>Table3[[#This Row],[Discount]]*Table3[[#This Row],[Revenue]]</f>
        <v>0</v>
      </c>
      <c r="V1312" s="4">
        <f>Table3[[#This Row],[Revenue]]-Table3[[#This Row],[Total Discount]]</f>
        <v>105000</v>
      </c>
      <c r="W1312" s="6"/>
      <c r="X1312" s="5"/>
    </row>
    <row r="1313" spans="1:24" x14ac:dyDescent="0.35">
      <c r="A1313">
        <v>1312</v>
      </c>
      <c r="B1313" t="s">
        <v>8016</v>
      </c>
      <c r="C1313" s="8">
        <v>42915</v>
      </c>
      <c r="D1313" s="6">
        <v>2017</v>
      </c>
      <c r="E1313" s="8" t="s">
        <v>3497</v>
      </c>
      <c r="F1313" s="7">
        <v>29</v>
      </c>
      <c r="G1313" t="s">
        <v>3457</v>
      </c>
      <c r="H1313" t="s">
        <v>3451</v>
      </c>
      <c r="I1313" t="s">
        <v>4514</v>
      </c>
      <c r="J1313" t="s">
        <v>3449</v>
      </c>
      <c r="K1313" t="s">
        <v>3487</v>
      </c>
      <c r="L1313">
        <v>90004</v>
      </c>
      <c r="M1313" t="s">
        <v>1882</v>
      </c>
      <c r="N1313" t="s">
        <v>13</v>
      </c>
      <c r="O1313" t="s">
        <v>26</v>
      </c>
      <c r="P1313" t="s">
        <v>1883</v>
      </c>
      <c r="Q1313" s="4">
        <v>313000</v>
      </c>
      <c r="R1313">
        <v>9</v>
      </c>
      <c r="S1313" s="4">
        <f>Table3[[#This Row],[Harga]]*Table3[[#This Row],[Quantity]]</f>
        <v>2817000</v>
      </c>
      <c r="T1313">
        <v>0.2</v>
      </c>
      <c r="U1313" s="4">
        <f>Table3[[#This Row],[Discount]]*Table3[[#This Row],[Revenue]]</f>
        <v>563400</v>
      </c>
      <c r="V1313" s="4">
        <f>Table3[[#This Row],[Revenue]]-Table3[[#This Row],[Total Discount]]</f>
        <v>2253600</v>
      </c>
      <c r="W1313" s="6"/>
      <c r="X1313" s="5"/>
    </row>
    <row r="1314" spans="1:24" x14ac:dyDescent="0.35">
      <c r="A1314">
        <v>1313</v>
      </c>
      <c r="B1314" t="s">
        <v>8015</v>
      </c>
      <c r="C1314" s="8">
        <v>42619</v>
      </c>
      <c r="D1314" s="6">
        <v>2016</v>
      </c>
      <c r="E1314" s="8" t="s">
        <v>3472</v>
      </c>
      <c r="F1314" s="7">
        <v>6</v>
      </c>
      <c r="G1314" t="s">
        <v>3496</v>
      </c>
      <c r="H1314" t="s">
        <v>3451</v>
      </c>
      <c r="I1314" t="s">
        <v>4041</v>
      </c>
      <c r="J1314" t="s">
        <v>3449</v>
      </c>
      <c r="K1314" t="s">
        <v>3487</v>
      </c>
      <c r="L1314">
        <v>27360</v>
      </c>
      <c r="M1314" t="s">
        <v>1884</v>
      </c>
      <c r="N1314" t="s">
        <v>13</v>
      </c>
      <c r="O1314" t="s">
        <v>55</v>
      </c>
      <c r="P1314" t="s">
        <v>1885</v>
      </c>
      <c r="Q1314" s="4">
        <v>96000</v>
      </c>
      <c r="R1314">
        <v>3</v>
      </c>
      <c r="S1314" s="4">
        <f>Table3[[#This Row],[Harga]]*Table3[[#This Row],[Quantity]]</f>
        <v>288000</v>
      </c>
      <c r="T1314">
        <v>0.2</v>
      </c>
      <c r="U1314" s="4">
        <f>Table3[[#This Row],[Discount]]*Table3[[#This Row],[Revenue]]</f>
        <v>57600</v>
      </c>
      <c r="V1314" s="4">
        <f>Table3[[#This Row],[Revenue]]-Table3[[#This Row],[Total Discount]]</f>
        <v>230400</v>
      </c>
      <c r="W1314" s="6"/>
      <c r="X1314" s="5"/>
    </row>
    <row r="1315" spans="1:24" x14ac:dyDescent="0.35">
      <c r="A1315">
        <v>1314</v>
      </c>
      <c r="B1315" t="s">
        <v>8014</v>
      </c>
      <c r="C1315" s="8">
        <v>42586</v>
      </c>
      <c r="D1315" s="6">
        <v>2016</v>
      </c>
      <c r="E1315" s="8" t="s">
        <v>3481</v>
      </c>
      <c r="F1315" s="7">
        <v>4</v>
      </c>
      <c r="G1315" t="s">
        <v>3538</v>
      </c>
      <c r="H1315" t="s">
        <v>3451</v>
      </c>
      <c r="I1315" t="s">
        <v>6125</v>
      </c>
      <c r="J1315" t="s">
        <v>3449</v>
      </c>
      <c r="K1315" t="s">
        <v>3909</v>
      </c>
      <c r="L1315">
        <v>61604</v>
      </c>
      <c r="M1315" t="s">
        <v>1886</v>
      </c>
      <c r="N1315" t="s">
        <v>13</v>
      </c>
      <c r="O1315" t="s">
        <v>26</v>
      </c>
      <c r="P1315" t="s">
        <v>1887</v>
      </c>
      <c r="Q1315" s="4">
        <v>4000</v>
      </c>
      <c r="R1315">
        <v>5</v>
      </c>
      <c r="S1315" s="4">
        <f>Table3[[#This Row],[Harga]]*Table3[[#This Row],[Quantity]]</f>
        <v>20000</v>
      </c>
      <c r="T1315">
        <v>0.8</v>
      </c>
      <c r="U1315" s="4">
        <f>Table3[[#This Row],[Discount]]*Table3[[#This Row],[Revenue]]</f>
        <v>16000</v>
      </c>
      <c r="V1315" s="4">
        <f>Table3[[#This Row],[Revenue]]-Table3[[#This Row],[Total Discount]]</f>
        <v>4000</v>
      </c>
      <c r="W1315" s="6"/>
      <c r="X1315" s="5"/>
    </row>
    <row r="1316" spans="1:24" x14ac:dyDescent="0.35">
      <c r="A1316">
        <v>1315</v>
      </c>
      <c r="B1316" t="s">
        <v>8013</v>
      </c>
      <c r="C1316" s="8">
        <v>42320</v>
      </c>
      <c r="D1316" s="6">
        <v>2015</v>
      </c>
      <c r="E1316" s="8" t="s">
        <v>3468</v>
      </c>
      <c r="F1316" s="7">
        <v>12</v>
      </c>
      <c r="G1316" t="s">
        <v>3538</v>
      </c>
      <c r="H1316" t="s">
        <v>3554</v>
      </c>
      <c r="I1316" t="s">
        <v>6550</v>
      </c>
      <c r="J1316" t="s">
        <v>3466</v>
      </c>
      <c r="K1316" t="s">
        <v>3523</v>
      </c>
      <c r="L1316">
        <v>90032</v>
      </c>
      <c r="M1316" t="s">
        <v>1888</v>
      </c>
      <c r="N1316" t="s">
        <v>13</v>
      </c>
      <c r="O1316" t="s">
        <v>23</v>
      </c>
      <c r="P1316" t="s">
        <v>1889</v>
      </c>
      <c r="Q1316" s="4">
        <v>16000</v>
      </c>
      <c r="R1316">
        <v>5</v>
      </c>
      <c r="S1316" s="4">
        <f>Table3[[#This Row],[Harga]]*Table3[[#This Row],[Quantity]]</f>
        <v>80000</v>
      </c>
      <c r="T1316">
        <v>0</v>
      </c>
      <c r="U1316" s="4">
        <f>Table3[[#This Row],[Discount]]*Table3[[#This Row],[Revenue]]</f>
        <v>0</v>
      </c>
      <c r="V1316" s="4">
        <f>Table3[[#This Row],[Revenue]]-Table3[[#This Row],[Total Discount]]</f>
        <v>80000</v>
      </c>
      <c r="W1316" s="6"/>
      <c r="X1316" s="5"/>
    </row>
    <row r="1317" spans="1:24" x14ac:dyDescent="0.35">
      <c r="A1317">
        <v>1316</v>
      </c>
      <c r="B1317" t="s">
        <v>8012</v>
      </c>
      <c r="C1317" s="8">
        <v>41820</v>
      </c>
      <c r="D1317" s="6">
        <v>2014</v>
      </c>
      <c r="E1317" s="8" t="s">
        <v>3497</v>
      </c>
      <c r="F1317" s="7">
        <v>30</v>
      </c>
      <c r="G1317" t="s">
        <v>3485</v>
      </c>
      <c r="H1317" t="s">
        <v>3451</v>
      </c>
      <c r="I1317" t="s">
        <v>6165</v>
      </c>
      <c r="J1317" t="s">
        <v>3449</v>
      </c>
      <c r="K1317" t="s">
        <v>3704</v>
      </c>
      <c r="L1317">
        <v>60653</v>
      </c>
      <c r="M1317" t="s">
        <v>1890</v>
      </c>
      <c r="N1317" t="s">
        <v>13</v>
      </c>
      <c r="O1317" t="s">
        <v>37</v>
      </c>
      <c r="P1317" t="s">
        <v>1891</v>
      </c>
      <c r="Q1317" s="4">
        <v>6000</v>
      </c>
      <c r="R1317">
        <v>4</v>
      </c>
      <c r="S1317" s="4">
        <f>Table3[[#This Row],[Harga]]*Table3[[#This Row],[Quantity]]</f>
        <v>24000</v>
      </c>
      <c r="T1317">
        <v>0.2</v>
      </c>
      <c r="U1317" s="4">
        <f>Table3[[#This Row],[Discount]]*Table3[[#This Row],[Revenue]]</f>
        <v>4800</v>
      </c>
      <c r="V1317" s="4">
        <f>Table3[[#This Row],[Revenue]]-Table3[[#This Row],[Total Discount]]</f>
        <v>19200</v>
      </c>
      <c r="W1317" s="6"/>
      <c r="X1317" s="5"/>
    </row>
    <row r="1318" spans="1:24" x14ac:dyDescent="0.35">
      <c r="A1318">
        <v>1317</v>
      </c>
      <c r="B1318" t="s">
        <v>8011</v>
      </c>
      <c r="C1318" s="8">
        <v>43073</v>
      </c>
      <c r="D1318" s="6">
        <v>2017</v>
      </c>
      <c r="E1318" s="8" t="s">
        <v>3490</v>
      </c>
      <c r="F1318" s="7">
        <v>4</v>
      </c>
      <c r="G1318" t="s">
        <v>3485</v>
      </c>
      <c r="H1318" t="s">
        <v>3501</v>
      </c>
      <c r="I1318" t="s">
        <v>4709</v>
      </c>
      <c r="J1318" t="s">
        <v>3449</v>
      </c>
      <c r="K1318" t="s">
        <v>3909</v>
      </c>
      <c r="L1318">
        <v>19134</v>
      </c>
      <c r="M1318" t="s">
        <v>1156</v>
      </c>
      <c r="N1318" t="s">
        <v>13</v>
      </c>
      <c r="O1318" t="s">
        <v>26</v>
      </c>
      <c r="P1318" t="s">
        <v>318</v>
      </c>
      <c r="Q1318" s="4">
        <v>30000</v>
      </c>
      <c r="R1318">
        <v>3</v>
      </c>
      <c r="S1318" s="4">
        <f>Table3[[#This Row],[Harga]]*Table3[[#This Row],[Quantity]]</f>
        <v>90000</v>
      </c>
      <c r="T1318">
        <v>0.7</v>
      </c>
      <c r="U1318" s="4">
        <f>Table3[[#This Row],[Discount]]*Table3[[#This Row],[Revenue]]</f>
        <v>62999.999999999993</v>
      </c>
      <c r="V1318" s="4">
        <f>Table3[[#This Row],[Revenue]]-Table3[[#This Row],[Total Discount]]</f>
        <v>27000.000000000007</v>
      </c>
      <c r="W1318" s="6"/>
      <c r="X1318" s="5"/>
    </row>
    <row r="1319" spans="1:24" x14ac:dyDescent="0.35">
      <c r="A1319">
        <v>1318</v>
      </c>
      <c r="B1319" t="s">
        <v>8010</v>
      </c>
      <c r="C1319" s="8">
        <v>42610</v>
      </c>
      <c r="D1319" s="6">
        <v>2016</v>
      </c>
      <c r="E1319" s="8" t="s">
        <v>3481</v>
      </c>
      <c r="F1319" s="7">
        <v>28</v>
      </c>
      <c r="G1319" t="s">
        <v>3452</v>
      </c>
      <c r="H1319" t="s">
        <v>3451</v>
      </c>
      <c r="I1319" t="s">
        <v>8009</v>
      </c>
      <c r="J1319" t="s">
        <v>3449</v>
      </c>
      <c r="K1319" t="s">
        <v>3477</v>
      </c>
      <c r="L1319">
        <v>80112</v>
      </c>
      <c r="M1319" t="s">
        <v>1892</v>
      </c>
      <c r="N1319" t="s">
        <v>13</v>
      </c>
      <c r="O1319" t="s">
        <v>23</v>
      </c>
      <c r="P1319" t="s">
        <v>1893</v>
      </c>
      <c r="Q1319" s="4">
        <v>16000</v>
      </c>
      <c r="R1319">
        <v>3</v>
      </c>
      <c r="S1319" s="4">
        <f>Table3[[#This Row],[Harga]]*Table3[[#This Row],[Quantity]]</f>
        <v>48000</v>
      </c>
      <c r="T1319">
        <v>0.2</v>
      </c>
      <c r="U1319" s="4">
        <f>Table3[[#This Row],[Discount]]*Table3[[#This Row],[Revenue]]</f>
        <v>9600</v>
      </c>
      <c r="V1319" s="4">
        <f>Table3[[#This Row],[Revenue]]-Table3[[#This Row],[Total Discount]]</f>
        <v>38400</v>
      </c>
      <c r="W1319" s="6"/>
      <c r="X1319" s="5"/>
    </row>
    <row r="1320" spans="1:24" x14ac:dyDescent="0.35">
      <c r="A1320">
        <v>1319</v>
      </c>
      <c r="B1320" t="s">
        <v>8008</v>
      </c>
      <c r="C1320" s="8">
        <v>42391</v>
      </c>
      <c r="D1320" s="6">
        <v>2016</v>
      </c>
      <c r="E1320" s="8" t="s">
        <v>3463</v>
      </c>
      <c r="F1320" s="7">
        <v>22</v>
      </c>
      <c r="G1320" t="s">
        <v>3485</v>
      </c>
      <c r="H1320" t="s">
        <v>3451</v>
      </c>
      <c r="I1320" t="s">
        <v>5823</v>
      </c>
      <c r="J1320" t="s">
        <v>3466</v>
      </c>
      <c r="K1320" t="s">
        <v>3499</v>
      </c>
      <c r="L1320">
        <v>98115</v>
      </c>
      <c r="M1320" t="s">
        <v>1894</v>
      </c>
      <c r="N1320" t="s">
        <v>9</v>
      </c>
      <c r="O1320" t="s">
        <v>20</v>
      </c>
      <c r="P1320" t="s">
        <v>1895</v>
      </c>
      <c r="Q1320" s="4">
        <v>110000</v>
      </c>
      <c r="R1320">
        <v>5</v>
      </c>
      <c r="S1320" s="4">
        <f>Table3[[#This Row],[Harga]]*Table3[[#This Row],[Quantity]]</f>
        <v>550000</v>
      </c>
      <c r="T1320">
        <v>0</v>
      </c>
      <c r="U1320" s="4">
        <f>Table3[[#This Row],[Discount]]*Table3[[#This Row],[Revenue]]</f>
        <v>0</v>
      </c>
      <c r="V1320" s="4">
        <f>Table3[[#This Row],[Revenue]]-Table3[[#This Row],[Total Discount]]</f>
        <v>550000</v>
      </c>
      <c r="W1320" s="6"/>
      <c r="X1320" s="5"/>
    </row>
    <row r="1321" spans="1:24" x14ac:dyDescent="0.35">
      <c r="A1321">
        <v>1320</v>
      </c>
      <c r="B1321" t="s">
        <v>8007</v>
      </c>
      <c r="C1321" s="8">
        <v>41927</v>
      </c>
      <c r="D1321" s="6">
        <v>2014</v>
      </c>
      <c r="E1321" s="8" t="s">
        <v>3517</v>
      </c>
      <c r="F1321" s="7">
        <v>15</v>
      </c>
      <c r="G1321" t="s">
        <v>3485</v>
      </c>
      <c r="H1321" t="s">
        <v>3451</v>
      </c>
      <c r="I1321" t="s">
        <v>3639</v>
      </c>
      <c r="J1321" t="s">
        <v>3449</v>
      </c>
      <c r="K1321" t="s">
        <v>3595</v>
      </c>
      <c r="L1321">
        <v>33012</v>
      </c>
      <c r="M1321" t="s">
        <v>1182</v>
      </c>
      <c r="N1321" t="s">
        <v>9</v>
      </c>
      <c r="O1321" t="s">
        <v>20</v>
      </c>
      <c r="P1321" t="s">
        <v>5128</v>
      </c>
      <c r="Q1321" s="4">
        <v>7000</v>
      </c>
      <c r="R1321">
        <v>1</v>
      </c>
      <c r="S1321" s="4">
        <f>Table3[[#This Row],[Harga]]*Table3[[#This Row],[Quantity]]</f>
        <v>7000</v>
      </c>
      <c r="T1321">
        <v>0.2</v>
      </c>
      <c r="U1321" s="4">
        <f>Table3[[#This Row],[Discount]]*Table3[[#This Row],[Revenue]]</f>
        <v>1400</v>
      </c>
      <c r="V1321" s="4">
        <f>Table3[[#This Row],[Revenue]]-Table3[[#This Row],[Total Discount]]</f>
        <v>5600</v>
      </c>
      <c r="W1321" s="6"/>
      <c r="X1321" s="5"/>
    </row>
    <row r="1322" spans="1:24" x14ac:dyDescent="0.35">
      <c r="A1322">
        <v>1321</v>
      </c>
      <c r="B1322" t="s">
        <v>8006</v>
      </c>
      <c r="C1322" s="8">
        <v>42407</v>
      </c>
      <c r="D1322" s="6">
        <v>2016</v>
      </c>
      <c r="E1322" s="8" t="s">
        <v>3458</v>
      </c>
      <c r="F1322" s="7">
        <v>7</v>
      </c>
      <c r="G1322" t="s">
        <v>3452</v>
      </c>
      <c r="H1322" t="s">
        <v>3462</v>
      </c>
      <c r="I1322" t="s">
        <v>3727</v>
      </c>
      <c r="J1322" t="s">
        <v>3449</v>
      </c>
      <c r="K1322" t="s">
        <v>3695</v>
      </c>
      <c r="L1322">
        <v>43130</v>
      </c>
      <c r="M1322" t="s">
        <v>1896</v>
      </c>
      <c r="N1322" t="s">
        <v>13</v>
      </c>
      <c r="O1322" t="s">
        <v>23</v>
      </c>
      <c r="P1322" t="s">
        <v>1897</v>
      </c>
      <c r="Q1322" s="4">
        <v>31000</v>
      </c>
      <c r="R1322">
        <v>2</v>
      </c>
      <c r="S1322" s="4">
        <f>Table3[[#This Row],[Harga]]*Table3[[#This Row],[Quantity]]</f>
        <v>62000</v>
      </c>
      <c r="T1322">
        <v>0.2</v>
      </c>
      <c r="U1322" s="4">
        <f>Table3[[#This Row],[Discount]]*Table3[[#This Row],[Revenue]]</f>
        <v>12400</v>
      </c>
      <c r="V1322" s="4">
        <f>Table3[[#This Row],[Revenue]]-Table3[[#This Row],[Total Discount]]</f>
        <v>49600</v>
      </c>
      <c r="W1322" s="6"/>
      <c r="X1322" s="5"/>
    </row>
    <row r="1323" spans="1:24" x14ac:dyDescent="0.35">
      <c r="A1323">
        <v>1322</v>
      </c>
      <c r="B1323" t="s">
        <v>8005</v>
      </c>
      <c r="C1323" s="8">
        <v>41716</v>
      </c>
      <c r="D1323" s="6">
        <v>2014</v>
      </c>
      <c r="E1323" s="8" t="s">
        <v>3511</v>
      </c>
      <c r="F1323" s="7">
        <v>18</v>
      </c>
      <c r="G1323" t="s">
        <v>3452</v>
      </c>
      <c r="H1323" t="s">
        <v>3532</v>
      </c>
      <c r="I1323" t="s">
        <v>4263</v>
      </c>
      <c r="J1323" t="s">
        <v>3488</v>
      </c>
      <c r="K1323" t="s">
        <v>3641</v>
      </c>
      <c r="L1323">
        <v>32216</v>
      </c>
      <c r="M1323" t="s">
        <v>1898</v>
      </c>
      <c r="N1323" t="s">
        <v>51</v>
      </c>
      <c r="O1323" t="s">
        <v>254</v>
      </c>
      <c r="P1323" t="s">
        <v>1899</v>
      </c>
      <c r="Q1323" s="4">
        <v>822000</v>
      </c>
      <c r="R1323">
        <v>4</v>
      </c>
      <c r="S1323" s="4">
        <f>Table3[[#This Row],[Harga]]*Table3[[#This Row],[Quantity]]</f>
        <v>3288000</v>
      </c>
      <c r="T1323">
        <v>0.5</v>
      </c>
      <c r="U1323" s="4">
        <f>Table3[[#This Row],[Discount]]*Table3[[#This Row],[Revenue]]</f>
        <v>1644000</v>
      </c>
      <c r="V1323" s="4">
        <f>Table3[[#This Row],[Revenue]]-Table3[[#This Row],[Total Discount]]</f>
        <v>1644000</v>
      </c>
      <c r="W1323" s="6"/>
      <c r="X1323" s="5"/>
    </row>
    <row r="1324" spans="1:24" x14ac:dyDescent="0.35">
      <c r="A1324">
        <v>1323</v>
      </c>
      <c r="B1324" t="s">
        <v>8004</v>
      </c>
      <c r="C1324" s="8">
        <v>41783</v>
      </c>
      <c r="D1324" s="6">
        <v>2014</v>
      </c>
      <c r="E1324" s="8" t="s">
        <v>3453</v>
      </c>
      <c r="F1324" s="7">
        <v>24</v>
      </c>
      <c r="G1324" t="s">
        <v>3538</v>
      </c>
      <c r="H1324" t="s">
        <v>3451</v>
      </c>
      <c r="I1324" t="s">
        <v>4222</v>
      </c>
      <c r="J1324" t="s">
        <v>3449</v>
      </c>
      <c r="K1324" t="s">
        <v>3641</v>
      </c>
      <c r="L1324">
        <v>21215</v>
      </c>
      <c r="M1324" t="s">
        <v>1900</v>
      </c>
      <c r="N1324" t="s">
        <v>13</v>
      </c>
      <c r="O1324" t="s">
        <v>23</v>
      </c>
      <c r="P1324" t="s">
        <v>1901</v>
      </c>
      <c r="Q1324" s="4">
        <v>117000</v>
      </c>
      <c r="R1324">
        <v>3</v>
      </c>
      <c r="S1324" s="4">
        <f>Table3[[#This Row],[Harga]]*Table3[[#This Row],[Quantity]]</f>
        <v>351000</v>
      </c>
      <c r="T1324">
        <v>0</v>
      </c>
      <c r="U1324" s="4">
        <f>Table3[[#This Row],[Discount]]*Table3[[#This Row],[Revenue]]</f>
        <v>0</v>
      </c>
      <c r="V1324" s="4">
        <f>Table3[[#This Row],[Revenue]]-Table3[[#This Row],[Total Discount]]</f>
        <v>351000</v>
      </c>
      <c r="W1324" s="6"/>
      <c r="X1324" s="5"/>
    </row>
    <row r="1325" spans="1:24" x14ac:dyDescent="0.35">
      <c r="A1325">
        <v>1324</v>
      </c>
      <c r="B1325" t="s">
        <v>8003</v>
      </c>
      <c r="C1325" s="8">
        <v>42927</v>
      </c>
      <c r="D1325" s="6">
        <v>2017</v>
      </c>
      <c r="E1325" s="8" t="s">
        <v>3507</v>
      </c>
      <c r="F1325" s="7">
        <v>11</v>
      </c>
      <c r="G1325" t="s">
        <v>3485</v>
      </c>
      <c r="H1325" t="s">
        <v>3451</v>
      </c>
      <c r="I1325" t="s">
        <v>4602</v>
      </c>
      <c r="J1325" t="s">
        <v>3449</v>
      </c>
      <c r="K1325" t="s">
        <v>3455</v>
      </c>
      <c r="L1325">
        <v>10009</v>
      </c>
      <c r="M1325" t="s">
        <v>197</v>
      </c>
      <c r="N1325" t="s">
        <v>51</v>
      </c>
      <c r="O1325" t="s">
        <v>64</v>
      </c>
      <c r="P1325" t="s">
        <v>198</v>
      </c>
      <c r="Q1325" s="4">
        <v>177000</v>
      </c>
      <c r="R1325">
        <v>6</v>
      </c>
      <c r="S1325" s="4">
        <f>Table3[[#This Row],[Harga]]*Table3[[#This Row],[Quantity]]</f>
        <v>1062000</v>
      </c>
      <c r="T1325">
        <v>0</v>
      </c>
      <c r="U1325" s="4">
        <f>Table3[[#This Row],[Discount]]*Table3[[#This Row],[Revenue]]</f>
        <v>0</v>
      </c>
      <c r="V1325" s="4">
        <f>Table3[[#This Row],[Revenue]]-Table3[[#This Row],[Total Discount]]</f>
        <v>1062000</v>
      </c>
      <c r="W1325" s="6"/>
      <c r="X1325" s="5"/>
    </row>
    <row r="1326" spans="1:24" x14ac:dyDescent="0.35">
      <c r="A1326">
        <v>1325</v>
      </c>
      <c r="B1326" t="s">
        <v>8002</v>
      </c>
      <c r="C1326" s="8">
        <v>42902</v>
      </c>
      <c r="D1326" s="6">
        <v>2017</v>
      </c>
      <c r="E1326" s="8" t="s">
        <v>3497</v>
      </c>
      <c r="F1326" s="7">
        <v>16</v>
      </c>
      <c r="G1326" t="s">
        <v>3457</v>
      </c>
      <c r="H1326" t="s">
        <v>3451</v>
      </c>
      <c r="I1326" t="s">
        <v>4002</v>
      </c>
      <c r="J1326" t="s">
        <v>3488</v>
      </c>
      <c r="K1326" t="s">
        <v>3595</v>
      </c>
      <c r="L1326">
        <v>88220</v>
      </c>
      <c r="M1326" t="s">
        <v>1902</v>
      </c>
      <c r="N1326" t="s">
        <v>13</v>
      </c>
      <c r="O1326" t="s">
        <v>366</v>
      </c>
      <c r="P1326" t="s">
        <v>1903</v>
      </c>
      <c r="Q1326" s="4">
        <v>17000</v>
      </c>
      <c r="R1326">
        <v>2</v>
      </c>
      <c r="S1326" s="4">
        <f>Table3[[#This Row],[Harga]]*Table3[[#This Row],[Quantity]]</f>
        <v>34000</v>
      </c>
      <c r="T1326">
        <v>0</v>
      </c>
      <c r="U1326" s="4">
        <f>Table3[[#This Row],[Discount]]*Table3[[#This Row],[Revenue]]</f>
        <v>0</v>
      </c>
      <c r="V1326" s="4">
        <f>Table3[[#This Row],[Revenue]]-Table3[[#This Row],[Total Discount]]</f>
        <v>34000</v>
      </c>
      <c r="W1326" s="6"/>
      <c r="X1326" s="5"/>
    </row>
    <row r="1327" spans="1:24" x14ac:dyDescent="0.35">
      <c r="A1327">
        <v>1326</v>
      </c>
      <c r="B1327" t="s">
        <v>8001</v>
      </c>
      <c r="C1327" s="8">
        <v>42034</v>
      </c>
      <c r="D1327" s="6">
        <v>2015</v>
      </c>
      <c r="E1327" s="8" t="s">
        <v>3463</v>
      </c>
      <c r="F1327" s="7">
        <v>30</v>
      </c>
      <c r="G1327" t="s">
        <v>3485</v>
      </c>
      <c r="H1327" t="s">
        <v>3451</v>
      </c>
      <c r="I1327" t="s">
        <v>5745</v>
      </c>
      <c r="J1327" t="s">
        <v>3449</v>
      </c>
      <c r="K1327" t="s">
        <v>3509</v>
      </c>
      <c r="L1327">
        <v>90049</v>
      </c>
      <c r="M1327" t="s">
        <v>1904</v>
      </c>
      <c r="N1327" t="s">
        <v>9</v>
      </c>
      <c r="O1327" t="s">
        <v>20</v>
      </c>
      <c r="P1327" t="s">
        <v>1905</v>
      </c>
      <c r="Q1327" s="4">
        <v>228000</v>
      </c>
      <c r="R1327">
        <v>7</v>
      </c>
      <c r="S1327" s="4">
        <f>Table3[[#This Row],[Harga]]*Table3[[#This Row],[Quantity]]</f>
        <v>1596000</v>
      </c>
      <c r="T1327">
        <v>0</v>
      </c>
      <c r="U1327" s="4">
        <f>Table3[[#This Row],[Discount]]*Table3[[#This Row],[Revenue]]</f>
        <v>0</v>
      </c>
      <c r="V1327" s="4">
        <f>Table3[[#This Row],[Revenue]]-Table3[[#This Row],[Total Discount]]</f>
        <v>1596000</v>
      </c>
      <c r="W1327" s="6"/>
      <c r="X1327" s="5"/>
    </row>
    <row r="1328" spans="1:24" x14ac:dyDescent="0.35">
      <c r="A1328">
        <v>1327</v>
      </c>
      <c r="B1328" t="s">
        <v>8000</v>
      </c>
      <c r="C1328" s="8">
        <v>42349</v>
      </c>
      <c r="D1328" s="6">
        <v>2015</v>
      </c>
      <c r="E1328" s="8" t="s">
        <v>3490</v>
      </c>
      <c r="F1328" s="7">
        <v>11</v>
      </c>
      <c r="G1328" t="s">
        <v>3538</v>
      </c>
      <c r="H1328" t="s">
        <v>3451</v>
      </c>
      <c r="I1328" t="s">
        <v>5514</v>
      </c>
      <c r="J1328" t="s">
        <v>3449</v>
      </c>
      <c r="K1328" t="s">
        <v>3600</v>
      </c>
      <c r="L1328">
        <v>32216</v>
      </c>
      <c r="M1328" t="s">
        <v>682</v>
      </c>
      <c r="N1328" t="s">
        <v>13</v>
      </c>
      <c r="O1328" t="s">
        <v>26</v>
      </c>
      <c r="P1328" t="s">
        <v>683</v>
      </c>
      <c r="Q1328" s="4">
        <v>33000</v>
      </c>
      <c r="R1328">
        <v>2</v>
      </c>
      <c r="S1328" s="4">
        <f>Table3[[#This Row],[Harga]]*Table3[[#This Row],[Quantity]]</f>
        <v>66000</v>
      </c>
      <c r="T1328">
        <v>0.7</v>
      </c>
      <c r="U1328" s="4">
        <f>Table3[[#This Row],[Discount]]*Table3[[#This Row],[Revenue]]</f>
        <v>46200</v>
      </c>
      <c r="V1328" s="4">
        <f>Table3[[#This Row],[Revenue]]-Table3[[#This Row],[Total Discount]]</f>
        <v>19800</v>
      </c>
      <c r="W1328" s="6"/>
      <c r="X1328" s="5"/>
    </row>
    <row r="1329" spans="1:24" x14ac:dyDescent="0.35">
      <c r="A1329">
        <v>1328</v>
      </c>
      <c r="B1329" t="s">
        <v>7999</v>
      </c>
      <c r="C1329" s="8">
        <v>43017</v>
      </c>
      <c r="D1329" s="6">
        <v>2017</v>
      </c>
      <c r="E1329" s="8" t="s">
        <v>3517</v>
      </c>
      <c r="F1329" s="7">
        <v>9</v>
      </c>
      <c r="G1329" t="s">
        <v>3452</v>
      </c>
      <c r="H1329" t="s">
        <v>3554</v>
      </c>
      <c r="I1329" t="s">
        <v>4185</v>
      </c>
      <c r="J1329" t="s">
        <v>3466</v>
      </c>
      <c r="K1329" t="s">
        <v>3455</v>
      </c>
      <c r="L1329">
        <v>44107</v>
      </c>
      <c r="M1329" t="s">
        <v>1906</v>
      </c>
      <c r="N1329" t="s">
        <v>9</v>
      </c>
      <c r="O1329" t="s">
        <v>20</v>
      </c>
      <c r="P1329" t="s">
        <v>1907</v>
      </c>
      <c r="Q1329" s="4">
        <v>46000</v>
      </c>
      <c r="R1329">
        <v>4</v>
      </c>
      <c r="S1329" s="4">
        <f>Table3[[#This Row],[Harga]]*Table3[[#This Row],[Quantity]]</f>
        <v>184000</v>
      </c>
      <c r="T1329">
        <v>0.2</v>
      </c>
      <c r="U1329" s="4">
        <f>Table3[[#This Row],[Discount]]*Table3[[#This Row],[Revenue]]</f>
        <v>36800</v>
      </c>
      <c r="V1329" s="4">
        <f>Table3[[#This Row],[Revenue]]-Table3[[#This Row],[Total Discount]]</f>
        <v>147200</v>
      </c>
      <c r="W1329" s="6"/>
      <c r="X1329" s="5"/>
    </row>
    <row r="1330" spans="1:24" x14ac:dyDescent="0.35">
      <c r="A1330">
        <v>1329</v>
      </c>
      <c r="B1330" t="s">
        <v>7998</v>
      </c>
      <c r="C1330" s="8">
        <v>42945</v>
      </c>
      <c r="D1330" s="6">
        <v>2017</v>
      </c>
      <c r="E1330" s="8" t="s">
        <v>3507</v>
      </c>
      <c r="F1330" s="7">
        <v>29</v>
      </c>
      <c r="G1330" t="s">
        <v>3485</v>
      </c>
      <c r="H1330" t="s">
        <v>3451</v>
      </c>
      <c r="I1330" t="s">
        <v>4920</v>
      </c>
      <c r="J1330" t="s">
        <v>3449</v>
      </c>
      <c r="K1330" t="s">
        <v>3595</v>
      </c>
      <c r="L1330">
        <v>12180</v>
      </c>
      <c r="M1330" t="s">
        <v>1369</v>
      </c>
      <c r="N1330" t="s">
        <v>13</v>
      </c>
      <c r="O1330" t="s">
        <v>37</v>
      </c>
      <c r="P1330" t="s">
        <v>1370</v>
      </c>
      <c r="Q1330" s="4">
        <v>14000</v>
      </c>
      <c r="R1330">
        <v>9</v>
      </c>
      <c r="S1330" s="4">
        <f>Table3[[#This Row],[Harga]]*Table3[[#This Row],[Quantity]]</f>
        <v>126000</v>
      </c>
      <c r="T1330">
        <v>0</v>
      </c>
      <c r="U1330" s="4">
        <f>Table3[[#This Row],[Discount]]*Table3[[#This Row],[Revenue]]</f>
        <v>0</v>
      </c>
      <c r="V1330" s="4">
        <f>Table3[[#This Row],[Revenue]]-Table3[[#This Row],[Total Discount]]</f>
        <v>126000</v>
      </c>
      <c r="W1330" s="6"/>
      <c r="X1330" s="5"/>
    </row>
    <row r="1331" spans="1:24" x14ac:dyDescent="0.35">
      <c r="A1331">
        <v>1330</v>
      </c>
      <c r="B1331" t="s">
        <v>7997</v>
      </c>
      <c r="C1331" s="8">
        <v>41754</v>
      </c>
      <c r="D1331" s="6">
        <v>2014</v>
      </c>
      <c r="E1331" s="8" t="s">
        <v>3529</v>
      </c>
      <c r="F1331" s="7">
        <v>25</v>
      </c>
      <c r="G1331" t="s">
        <v>3452</v>
      </c>
      <c r="H1331" t="s">
        <v>3451</v>
      </c>
      <c r="I1331" t="s">
        <v>3817</v>
      </c>
      <c r="J1331" t="s">
        <v>3449</v>
      </c>
      <c r="K1331" t="s">
        <v>3571</v>
      </c>
      <c r="L1331">
        <v>28403</v>
      </c>
      <c r="M1331" t="s">
        <v>1908</v>
      </c>
      <c r="N1331" t="s">
        <v>51</v>
      </c>
      <c r="O1331" t="s">
        <v>52</v>
      </c>
      <c r="P1331" t="s">
        <v>1909</v>
      </c>
      <c r="Q1331" s="4">
        <v>303000</v>
      </c>
      <c r="R1331">
        <v>3</v>
      </c>
      <c r="S1331" s="4">
        <f>Table3[[#This Row],[Harga]]*Table3[[#This Row],[Quantity]]</f>
        <v>909000</v>
      </c>
      <c r="T1331">
        <v>0.2</v>
      </c>
      <c r="U1331" s="4">
        <f>Table3[[#This Row],[Discount]]*Table3[[#This Row],[Revenue]]</f>
        <v>181800</v>
      </c>
      <c r="V1331" s="4">
        <f>Table3[[#This Row],[Revenue]]-Table3[[#This Row],[Total Discount]]</f>
        <v>727200</v>
      </c>
      <c r="W1331" s="6"/>
      <c r="X1331" s="5"/>
    </row>
    <row r="1332" spans="1:24" x14ac:dyDescent="0.35">
      <c r="A1332">
        <v>1331</v>
      </c>
      <c r="B1332" t="s">
        <v>7996</v>
      </c>
      <c r="C1332" s="8">
        <v>42339</v>
      </c>
      <c r="D1332" s="6">
        <v>2015</v>
      </c>
      <c r="E1332" s="8" t="s">
        <v>3490</v>
      </c>
      <c r="F1332" s="7">
        <v>1</v>
      </c>
      <c r="G1332" t="s">
        <v>3452</v>
      </c>
      <c r="H1332" t="s">
        <v>3451</v>
      </c>
      <c r="I1332" t="s">
        <v>7133</v>
      </c>
      <c r="J1332" t="s">
        <v>3488</v>
      </c>
      <c r="K1332" t="s">
        <v>3707</v>
      </c>
      <c r="L1332">
        <v>98105</v>
      </c>
      <c r="M1332" t="s">
        <v>1286</v>
      </c>
      <c r="N1332" t="s">
        <v>13</v>
      </c>
      <c r="O1332" t="s">
        <v>37</v>
      </c>
      <c r="P1332" t="s">
        <v>1287</v>
      </c>
      <c r="Q1332" s="4">
        <v>7000</v>
      </c>
      <c r="R1332">
        <v>5</v>
      </c>
      <c r="S1332" s="4">
        <f>Table3[[#This Row],[Harga]]*Table3[[#This Row],[Quantity]]</f>
        <v>35000</v>
      </c>
      <c r="T1332">
        <v>0</v>
      </c>
      <c r="U1332" s="4">
        <f>Table3[[#This Row],[Discount]]*Table3[[#This Row],[Revenue]]</f>
        <v>0</v>
      </c>
      <c r="V1332" s="4">
        <f>Table3[[#This Row],[Revenue]]-Table3[[#This Row],[Total Discount]]</f>
        <v>35000</v>
      </c>
      <c r="W1332" s="6"/>
      <c r="X1332" s="5"/>
    </row>
    <row r="1333" spans="1:24" x14ac:dyDescent="0.35">
      <c r="A1333">
        <v>1332</v>
      </c>
      <c r="B1333" t="s">
        <v>7995</v>
      </c>
      <c r="C1333" s="8">
        <v>41977</v>
      </c>
      <c r="D1333" s="6">
        <v>2014</v>
      </c>
      <c r="E1333" s="8" t="s">
        <v>3490</v>
      </c>
      <c r="F1333" s="7">
        <v>4</v>
      </c>
      <c r="G1333" t="s">
        <v>3452</v>
      </c>
      <c r="H1333" t="s">
        <v>3451</v>
      </c>
      <c r="I1333" t="s">
        <v>4185</v>
      </c>
      <c r="J1333" t="s">
        <v>3466</v>
      </c>
      <c r="K1333" t="s">
        <v>3666</v>
      </c>
      <c r="L1333">
        <v>10024</v>
      </c>
      <c r="M1333" t="s">
        <v>1910</v>
      </c>
      <c r="N1333" t="s">
        <v>51</v>
      </c>
      <c r="O1333" t="s">
        <v>52</v>
      </c>
      <c r="P1333" t="s">
        <v>1911</v>
      </c>
      <c r="Q1333" s="4">
        <v>130000</v>
      </c>
      <c r="R1333">
        <v>2</v>
      </c>
      <c r="S1333" s="4">
        <f>Table3[[#This Row],[Harga]]*Table3[[#This Row],[Quantity]]</f>
        <v>260000</v>
      </c>
      <c r="T1333">
        <v>0</v>
      </c>
      <c r="U1333" s="4">
        <f>Table3[[#This Row],[Discount]]*Table3[[#This Row],[Revenue]]</f>
        <v>0</v>
      </c>
      <c r="V1333" s="4">
        <f>Table3[[#This Row],[Revenue]]-Table3[[#This Row],[Total Discount]]</f>
        <v>260000</v>
      </c>
      <c r="W1333" s="6"/>
      <c r="X1333" s="5"/>
    </row>
    <row r="1334" spans="1:24" x14ac:dyDescent="0.35">
      <c r="A1334">
        <v>1333</v>
      </c>
      <c r="B1334" t="s">
        <v>7994</v>
      </c>
      <c r="C1334" s="8">
        <v>42973</v>
      </c>
      <c r="D1334" s="6">
        <v>2017</v>
      </c>
      <c r="E1334" s="8" t="s">
        <v>3481</v>
      </c>
      <c r="F1334" s="7">
        <v>26</v>
      </c>
      <c r="G1334" t="s">
        <v>3538</v>
      </c>
      <c r="H1334" t="s">
        <v>3554</v>
      </c>
      <c r="I1334" t="s">
        <v>4903</v>
      </c>
      <c r="J1334" t="s">
        <v>3488</v>
      </c>
      <c r="K1334" t="s">
        <v>3474</v>
      </c>
      <c r="L1334">
        <v>31907</v>
      </c>
      <c r="M1334" t="s">
        <v>376</v>
      </c>
      <c r="N1334" t="s">
        <v>51</v>
      </c>
      <c r="O1334" t="s">
        <v>64</v>
      </c>
      <c r="P1334" t="s">
        <v>377</v>
      </c>
      <c r="Q1334" s="4">
        <v>180000</v>
      </c>
      <c r="R1334">
        <v>2</v>
      </c>
      <c r="S1334" s="4">
        <f>Table3[[#This Row],[Harga]]*Table3[[#This Row],[Quantity]]</f>
        <v>360000</v>
      </c>
      <c r="T1334">
        <v>0</v>
      </c>
      <c r="U1334" s="4">
        <f>Table3[[#This Row],[Discount]]*Table3[[#This Row],[Revenue]]</f>
        <v>0</v>
      </c>
      <c r="V1334" s="4">
        <f>Table3[[#This Row],[Revenue]]-Table3[[#This Row],[Total Discount]]</f>
        <v>360000</v>
      </c>
      <c r="W1334" s="6"/>
      <c r="X1334" s="5"/>
    </row>
    <row r="1335" spans="1:24" x14ac:dyDescent="0.35">
      <c r="A1335">
        <v>1334</v>
      </c>
      <c r="B1335" t="s">
        <v>7993</v>
      </c>
      <c r="C1335" s="8">
        <v>41889</v>
      </c>
      <c r="D1335" s="6">
        <v>2014</v>
      </c>
      <c r="E1335" s="8" t="s">
        <v>3472</v>
      </c>
      <c r="F1335" s="7">
        <v>7</v>
      </c>
      <c r="G1335" t="s">
        <v>3485</v>
      </c>
      <c r="H1335" t="s">
        <v>3462</v>
      </c>
      <c r="I1335" t="s">
        <v>3758</v>
      </c>
      <c r="J1335" t="s">
        <v>3449</v>
      </c>
      <c r="K1335" t="s">
        <v>3455</v>
      </c>
      <c r="L1335">
        <v>10024</v>
      </c>
      <c r="M1335" t="s">
        <v>1912</v>
      </c>
      <c r="N1335" t="s">
        <v>51</v>
      </c>
      <c r="O1335" t="s">
        <v>52</v>
      </c>
      <c r="P1335" t="s">
        <v>1913</v>
      </c>
      <c r="Q1335" s="4">
        <v>378000</v>
      </c>
      <c r="R1335">
        <v>3</v>
      </c>
      <c r="S1335" s="4">
        <f>Table3[[#This Row],[Harga]]*Table3[[#This Row],[Quantity]]</f>
        <v>1134000</v>
      </c>
      <c r="T1335">
        <v>0</v>
      </c>
      <c r="U1335" s="4">
        <f>Table3[[#This Row],[Discount]]*Table3[[#This Row],[Revenue]]</f>
        <v>0</v>
      </c>
      <c r="V1335" s="4">
        <f>Table3[[#This Row],[Revenue]]-Table3[[#This Row],[Total Discount]]</f>
        <v>1134000</v>
      </c>
      <c r="W1335" s="6"/>
      <c r="X1335" s="5"/>
    </row>
    <row r="1336" spans="1:24" x14ac:dyDescent="0.35">
      <c r="A1336">
        <v>1335</v>
      </c>
      <c r="B1336" t="s">
        <v>7992</v>
      </c>
      <c r="C1336" s="8">
        <v>43090</v>
      </c>
      <c r="D1336" s="6">
        <v>2017</v>
      </c>
      <c r="E1336" s="8" t="s">
        <v>3490</v>
      </c>
      <c r="F1336" s="7">
        <v>21</v>
      </c>
      <c r="G1336" t="s">
        <v>3485</v>
      </c>
      <c r="H1336" t="s">
        <v>3451</v>
      </c>
      <c r="I1336" t="s">
        <v>4706</v>
      </c>
      <c r="J1336" t="s">
        <v>3449</v>
      </c>
      <c r="K1336" t="s">
        <v>3556</v>
      </c>
      <c r="L1336">
        <v>92627</v>
      </c>
      <c r="M1336" t="s">
        <v>939</v>
      </c>
      <c r="N1336" t="s">
        <v>13</v>
      </c>
      <c r="O1336" t="s">
        <v>32</v>
      </c>
      <c r="P1336" t="s">
        <v>940</v>
      </c>
      <c r="Q1336" s="4">
        <v>349000</v>
      </c>
      <c r="R1336">
        <v>2</v>
      </c>
      <c r="S1336" s="4">
        <f>Table3[[#This Row],[Harga]]*Table3[[#This Row],[Quantity]]</f>
        <v>698000</v>
      </c>
      <c r="T1336">
        <v>0</v>
      </c>
      <c r="U1336" s="4">
        <f>Table3[[#This Row],[Discount]]*Table3[[#This Row],[Revenue]]</f>
        <v>0</v>
      </c>
      <c r="V1336" s="4">
        <f>Table3[[#This Row],[Revenue]]-Table3[[#This Row],[Total Discount]]</f>
        <v>698000</v>
      </c>
      <c r="W1336" s="6"/>
      <c r="X1336" s="5"/>
    </row>
    <row r="1337" spans="1:24" x14ac:dyDescent="0.35">
      <c r="A1337">
        <v>1336</v>
      </c>
      <c r="B1337" t="s">
        <v>7991</v>
      </c>
      <c r="C1337" s="8">
        <v>41979</v>
      </c>
      <c r="D1337" s="6">
        <v>2014</v>
      </c>
      <c r="E1337" s="8" t="s">
        <v>3490</v>
      </c>
      <c r="F1337" s="7">
        <v>6</v>
      </c>
      <c r="G1337" t="s">
        <v>3457</v>
      </c>
      <c r="H1337" t="s">
        <v>3451</v>
      </c>
      <c r="I1337" t="s">
        <v>3689</v>
      </c>
      <c r="J1337" t="s">
        <v>3449</v>
      </c>
      <c r="K1337" t="s">
        <v>3455</v>
      </c>
      <c r="L1337">
        <v>77095</v>
      </c>
      <c r="M1337" t="s">
        <v>596</v>
      </c>
      <c r="N1337" t="s">
        <v>9</v>
      </c>
      <c r="O1337" t="s">
        <v>20</v>
      </c>
      <c r="P1337" t="s">
        <v>597</v>
      </c>
      <c r="Q1337" s="4">
        <v>24000</v>
      </c>
      <c r="R1337">
        <v>3</v>
      </c>
      <c r="S1337" s="4">
        <f>Table3[[#This Row],[Harga]]*Table3[[#This Row],[Quantity]]</f>
        <v>72000</v>
      </c>
      <c r="T1337">
        <v>0.6</v>
      </c>
      <c r="U1337" s="4">
        <f>Table3[[#This Row],[Discount]]*Table3[[#This Row],[Revenue]]</f>
        <v>43200</v>
      </c>
      <c r="V1337" s="4">
        <f>Table3[[#This Row],[Revenue]]-Table3[[#This Row],[Total Discount]]</f>
        <v>28800</v>
      </c>
      <c r="W1337" s="6"/>
      <c r="X1337" s="5"/>
    </row>
    <row r="1338" spans="1:24" x14ac:dyDescent="0.35">
      <c r="A1338">
        <v>1337</v>
      </c>
      <c r="B1338" t="s">
        <v>7990</v>
      </c>
      <c r="C1338" s="8">
        <v>41947</v>
      </c>
      <c r="D1338" s="6">
        <v>2014</v>
      </c>
      <c r="E1338" s="8" t="s">
        <v>3468</v>
      </c>
      <c r="F1338" s="7">
        <v>4</v>
      </c>
      <c r="G1338" t="s">
        <v>3538</v>
      </c>
      <c r="H1338" t="s">
        <v>3462</v>
      </c>
      <c r="I1338" t="s">
        <v>4873</v>
      </c>
      <c r="J1338" t="s">
        <v>3466</v>
      </c>
      <c r="K1338" t="s">
        <v>3568</v>
      </c>
      <c r="L1338">
        <v>27511</v>
      </c>
      <c r="M1338" t="s">
        <v>227</v>
      </c>
      <c r="N1338" t="s">
        <v>13</v>
      </c>
      <c r="O1338" t="s">
        <v>73</v>
      </c>
      <c r="P1338" t="s">
        <v>228</v>
      </c>
      <c r="Q1338" s="4">
        <v>6000</v>
      </c>
      <c r="R1338">
        <v>3</v>
      </c>
      <c r="S1338" s="4">
        <f>Table3[[#This Row],[Harga]]*Table3[[#This Row],[Quantity]]</f>
        <v>18000</v>
      </c>
      <c r="T1338">
        <v>0.2</v>
      </c>
      <c r="U1338" s="4">
        <f>Table3[[#This Row],[Discount]]*Table3[[#This Row],[Revenue]]</f>
        <v>3600</v>
      </c>
      <c r="V1338" s="4">
        <f>Table3[[#This Row],[Revenue]]-Table3[[#This Row],[Total Discount]]</f>
        <v>14400</v>
      </c>
      <c r="W1338" s="6"/>
      <c r="X1338" s="5"/>
    </row>
    <row r="1339" spans="1:24" x14ac:dyDescent="0.35">
      <c r="A1339">
        <v>1338</v>
      </c>
      <c r="B1339" t="s">
        <v>7989</v>
      </c>
      <c r="C1339" s="8">
        <v>42474</v>
      </c>
      <c r="D1339" s="6">
        <v>2016</v>
      </c>
      <c r="E1339" s="8" t="s">
        <v>3529</v>
      </c>
      <c r="F1339" s="7">
        <v>14</v>
      </c>
      <c r="G1339" t="s">
        <v>3485</v>
      </c>
      <c r="H1339" t="s">
        <v>3451</v>
      </c>
      <c r="I1339" t="s">
        <v>3461</v>
      </c>
      <c r="J1339" t="s">
        <v>3449</v>
      </c>
      <c r="K1339" t="s">
        <v>3580</v>
      </c>
      <c r="L1339">
        <v>22304</v>
      </c>
      <c r="M1339" t="s">
        <v>1914</v>
      </c>
      <c r="N1339" t="s">
        <v>13</v>
      </c>
      <c r="O1339" t="s">
        <v>32</v>
      </c>
      <c r="P1339" t="s">
        <v>1915</v>
      </c>
      <c r="Q1339" s="4">
        <v>82000</v>
      </c>
      <c r="R1339">
        <v>5</v>
      </c>
      <c r="S1339" s="4">
        <f>Table3[[#This Row],[Harga]]*Table3[[#This Row],[Quantity]]</f>
        <v>410000</v>
      </c>
      <c r="T1339">
        <v>0</v>
      </c>
      <c r="U1339" s="4">
        <f>Table3[[#This Row],[Discount]]*Table3[[#This Row],[Revenue]]</f>
        <v>0</v>
      </c>
      <c r="V1339" s="4">
        <f>Table3[[#This Row],[Revenue]]-Table3[[#This Row],[Total Discount]]</f>
        <v>410000</v>
      </c>
      <c r="W1339" s="6"/>
      <c r="X1339" s="5"/>
    </row>
    <row r="1340" spans="1:24" x14ac:dyDescent="0.35">
      <c r="A1340">
        <v>1339</v>
      </c>
      <c r="B1340" t="s">
        <v>7988</v>
      </c>
      <c r="C1340" s="8">
        <v>41916</v>
      </c>
      <c r="D1340" s="6">
        <v>2014</v>
      </c>
      <c r="E1340" s="8" t="s">
        <v>3517</v>
      </c>
      <c r="F1340" s="7">
        <v>4</v>
      </c>
      <c r="G1340" t="s">
        <v>3457</v>
      </c>
      <c r="H1340" t="s">
        <v>3451</v>
      </c>
      <c r="I1340" t="s">
        <v>4475</v>
      </c>
      <c r="J1340" t="s">
        <v>3449</v>
      </c>
      <c r="K1340" t="s">
        <v>3580</v>
      </c>
      <c r="L1340">
        <v>94591</v>
      </c>
      <c r="M1340" t="s">
        <v>1916</v>
      </c>
      <c r="N1340" t="s">
        <v>13</v>
      </c>
      <c r="O1340" t="s">
        <v>14</v>
      </c>
      <c r="P1340" t="s">
        <v>1917</v>
      </c>
      <c r="Q1340" s="4">
        <v>15000</v>
      </c>
      <c r="R1340">
        <v>5</v>
      </c>
      <c r="S1340" s="4">
        <f>Table3[[#This Row],[Harga]]*Table3[[#This Row],[Quantity]]</f>
        <v>75000</v>
      </c>
      <c r="T1340">
        <v>0</v>
      </c>
      <c r="U1340" s="4">
        <f>Table3[[#This Row],[Discount]]*Table3[[#This Row],[Revenue]]</f>
        <v>0</v>
      </c>
      <c r="V1340" s="4">
        <f>Table3[[#This Row],[Revenue]]-Table3[[#This Row],[Total Discount]]</f>
        <v>75000</v>
      </c>
      <c r="W1340" s="6"/>
      <c r="X1340" s="5"/>
    </row>
    <row r="1341" spans="1:24" x14ac:dyDescent="0.35">
      <c r="A1341">
        <v>1340</v>
      </c>
      <c r="B1341" t="s">
        <v>7987</v>
      </c>
      <c r="C1341" s="8">
        <v>43046</v>
      </c>
      <c r="D1341" s="6">
        <v>2017</v>
      </c>
      <c r="E1341" s="8" t="s">
        <v>3468</v>
      </c>
      <c r="F1341" s="7">
        <v>7</v>
      </c>
      <c r="G1341" t="s">
        <v>3457</v>
      </c>
      <c r="H1341" t="s">
        <v>3462</v>
      </c>
      <c r="I1341" t="s">
        <v>3719</v>
      </c>
      <c r="J1341" t="s">
        <v>3449</v>
      </c>
      <c r="K1341" t="s">
        <v>3628</v>
      </c>
      <c r="L1341">
        <v>19120</v>
      </c>
      <c r="M1341" t="s">
        <v>1515</v>
      </c>
      <c r="N1341" t="s">
        <v>51</v>
      </c>
      <c r="O1341" t="s">
        <v>52</v>
      </c>
      <c r="P1341" t="s">
        <v>1516</v>
      </c>
      <c r="Q1341" s="4">
        <v>480000</v>
      </c>
      <c r="R1341">
        <v>5</v>
      </c>
      <c r="S1341" s="4">
        <f>Table3[[#This Row],[Harga]]*Table3[[#This Row],[Quantity]]</f>
        <v>2400000</v>
      </c>
      <c r="T1341">
        <v>0.4</v>
      </c>
      <c r="U1341" s="4">
        <f>Table3[[#This Row],[Discount]]*Table3[[#This Row],[Revenue]]</f>
        <v>960000</v>
      </c>
      <c r="V1341" s="4">
        <f>Table3[[#This Row],[Revenue]]-Table3[[#This Row],[Total Discount]]</f>
        <v>1440000</v>
      </c>
      <c r="W1341" s="6"/>
      <c r="X1341" s="5"/>
    </row>
    <row r="1342" spans="1:24" x14ac:dyDescent="0.35">
      <c r="A1342">
        <v>1341</v>
      </c>
      <c r="B1342" t="s">
        <v>7986</v>
      </c>
      <c r="C1342" s="8">
        <v>43091</v>
      </c>
      <c r="D1342" s="6">
        <v>2017</v>
      </c>
      <c r="E1342" s="8" t="s">
        <v>3490</v>
      </c>
      <c r="F1342" s="7">
        <v>22</v>
      </c>
      <c r="G1342" t="s">
        <v>3457</v>
      </c>
      <c r="H1342" t="s">
        <v>3462</v>
      </c>
      <c r="I1342" t="s">
        <v>7985</v>
      </c>
      <c r="J1342" t="s">
        <v>3449</v>
      </c>
      <c r="K1342" t="s">
        <v>3571</v>
      </c>
      <c r="L1342">
        <v>43615</v>
      </c>
      <c r="M1342" t="s">
        <v>543</v>
      </c>
      <c r="N1342" t="s">
        <v>13</v>
      </c>
      <c r="O1342" t="s">
        <v>26</v>
      </c>
      <c r="P1342" t="s">
        <v>544</v>
      </c>
      <c r="Q1342" s="4">
        <v>4000</v>
      </c>
      <c r="R1342">
        <v>1</v>
      </c>
      <c r="S1342" s="4">
        <f>Table3[[#This Row],[Harga]]*Table3[[#This Row],[Quantity]]</f>
        <v>4000</v>
      </c>
      <c r="T1342">
        <v>0.7</v>
      </c>
      <c r="U1342" s="4">
        <f>Table3[[#This Row],[Discount]]*Table3[[#This Row],[Revenue]]</f>
        <v>2800</v>
      </c>
      <c r="V1342" s="4">
        <f>Table3[[#This Row],[Revenue]]-Table3[[#This Row],[Total Discount]]</f>
        <v>1200</v>
      </c>
      <c r="W1342" s="6"/>
      <c r="X1342" s="5"/>
    </row>
    <row r="1343" spans="1:24" x14ac:dyDescent="0.35">
      <c r="A1343">
        <v>1342</v>
      </c>
      <c r="B1343" t="s">
        <v>7984</v>
      </c>
      <c r="C1343" s="8">
        <v>42779</v>
      </c>
      <c r="D1343" s="6">
        <v>2017</v>
      </c>
      <c r="E1343" s="8" t="s">
        <v>3458</v>
      </c>
      <c r="F1343" s="7">
        <v>13</v>
      </c>
      <c r="G1343" t="s">
        <v>3452</v>
      </c>
      <c r="H1343" t="s">
        <v>3451</v>
      </c>
      <c r="I1343" t="s">
        <v>6897</v>
      </c>
      <c r="J1343" t="s">
        <v>3449</v>
      </c>
      <c r="K1343" t="s">
        <v>3494</v>
      </c>
      <c r="L1343">
        <v>98105</v>
      </c>
      <c r="M1343" t="s">
        <v>167</v>
      </c>
      <c r="N1343" t="s">
        <v>13</v>
      </c>
      <c r="O1343" t="s">
        <v>37</v>
      </c>
      <c r="P1343" t="s">
        <v>168</v>
      </c>
      <c r="Q1343" s="4">
        <v>7000</v>
      </c>
      <c r="R1343">
        <v>3</v>
      </c>
      <c r="S1343" s="4">
        <f>Table3[[#This Row],[Harga]]*Table3[[#This Row],[Quantity]]</f>
        <v>21000</v>
      </c>
      <c r="T1343">
        <v>0</v>
      </c>
      <c r="U1343" s="4">
        <f>Table3[[#This Row],[Discount]]*Table3[[#This Row],[Revenue]]</f>
        <v>0</v>
      </c>
      <c r="V1343" s="4">
        <f>Table3[[#This Row],[Revenue]]-Table3[[#This Row],[Total Discount]]</f>
        <v>21000</v>
      </c>
      <c r="W1343" s="6"/>
      <c r="X1343" s="5"/>
    </row>
    <row r="1344" spans="1:24" x14ac:dyDescent="0.35">
      <c r="A1344">
        <v>1343</v>
      </c>
      <c r="B1344" t="s">
        <v>7983</v>
      </c>
      <c r="C1344" s="8">
        <v>41822</v>
      </c>
      <c r="D1344" s="6">
        <v>2014</v>
      </c>
      <c r="E1344" s="8" t="s">
        <v>3507</v>
      </c>
      <c r="F1344" s="7">
        <v>2</v>
      </c>
      <c r="G1344" t="s">
        <v>3452</v>
      </c>
      <c r="H1344" t="s">
        <v>3451</v>
      </c>
      <c r="I1344" t="s">
        <v>4307</v>
      </c>
      <c r="J1344" t="s">
        <v>3449</v>
      </c>
      <c r="K1344" t="s">
        <v>3448</v>
      </c>
      <c r="L1344">
        <v>7060</v>
      </c>
      <c r="M1344" t="s">
        <v>835</v>
      </c>
      <c r="N1344" t="s">
        <v>51</v>
      </c>
      <c r="O1344" t="s">
        <v>52</v>
      </c>
      <c r="P1344" t="s">
        <v>836</v>
      </c>
      <c r="Q1344" s="4">
        <v>30000</v>
      </c>
      <c r="R1344">
        <v>2</v>
      </c>
      <c r="S1344" s="4">
        <f>Table3[[#This Row],[Harga]]*Table3[[#This Row],[Quantity]]</f>
        <v>60000</v>
      </c>
      <c r="T1344">
        <v>0</v>
      </c>
      <c r="U1344" s="4">
        <f>Table3[[#This Row],[Discount]]*Table3[[#This Row],[Revenue]]</f>
        <v>0</v>
      </c>
      <c r="V1344" s="4">
        <f>Table3[[#This Row],[Revenue]]-Table3[[#This Row],[Total Discount]]</f>
        <v>60000</v>
      </c>
      <c r="W1344" s="6"/>
      <c r="X1344" s="5"/>
    </row>
    <row r="1345" spans="1:24" x14ac:dyDescent="0.35">
      <c r="A1345">
        <v>1344</v>
      </c>
      <c r="B1345" t="s">
        <v>7982</v>
      </c>
      <c r="C1345" s="8">
        <v>42056</v>
      </c>
      <c r="D1345" s="6">
        <v>2015</v>
      </c>
      <c r="E1345" s="8" t="s">
        <v>3458</v>
      </c>
      <c r="F1345" s="7">
        <v>21</v>
      </c>
      <c r="G1345" t="s">
        <v>3457</v>
      </c>
      <c r="H1345" t="s">
        <v>3462</v>
      </c>
      <c r="I1345" t="s">
        <v>3742</v>
      </c>
      <c r="J1345" t="s">
        <v>3449</v>
      </c>
      <c r="K1345" t="s">
        <v>3704</v>
      </c>
      <c r="L1345">
        <v>88001</v>
      </c>
      <c r="M1345" t="s">
        <v>48</v>
      </c>
      <c r="N1345" t="s">
        <v>13</v>
      </c>
      <c r="O1345" t="s">
        <v>23</v>
      </c>
      <c r="P1345" t="s">
        <v>49</v>
      </c>
      <c r="Q1345" s="4">
        <v>30000</v>
      </c>
      <c r="R1345">
        <v>4</v>
      </c>
      <c r="S1345" s="4">
        <f>Table3[[#This Row],[Harga]]*Table3[[#This Row],[Quantity]]</f>
        <v>120000</v>
      </c>
      <c r="T1345">
        <v>0</v>
      </c>
      <c r="U1345" s="4">
        <f>Table3[[#This Row],[Discount]]*Table3[[#This Row],[Revenue]]</f>
        <v>0</v>
      </c>
      <c r="V1345" s="4">
        <f>Table3[[#This Row],[Revenue]]-Table3[[#This Row],[Total Discount]]</f>
        <v>120000</v>
      </c>
      <c r="W1345" s="6"/>
      <c r="X1345" s="5"/>
    </row>
    <row r="1346" spans="1:24" x14ac:dyDescent="0.35">
      <c r="A1346">
        <v>1345</v>
      </c>
      <c r="B1346" t="s">
        <v>7981</v>
      </c>
      <c r="C1346" s="8">
        <v>42321</v>
      </c>
      <c r="D1346" s="6">
        <v>2015</v>
      </c>
      <c r="E1346" s="8" t="s">
        <v>3468</v>
      </c>
      <c r="F1346" s="7">
        <v>13</v>
      </c>
      <c r="G1346" t="s">
        <v>3452</v>
      </c>
      <c r="H1346" t="s">
        <v>3451</v>
      </c>
      <c r="I1346" t="s">
        <v>3809</v>
      </c>
      <c r="J1346" t="s">
        <v>3449</v>
      </c>
      <c r="K1346" t="s">
        <v>3523</v>
      </c>
      <c r="L1346">
        <v>19711</v>
      </c>
      <c r="M1346" t="s">
        <v>1918</v>
      </c>
      <c r="N1346" t="s">
        <v>51</v>
      </c>
      <c r="O1346" t="s">
        <v>52</v>
      </c>
      <c r="P1346" t="s">
        <v>1919</v>
      </c>
      <c r="Q1346" s="4">
        <v>378000</v>
      </c>
      <c r="R1346">
        <v>3</v>
      </c>
      <c r="S1346" s="4">
        <f>Table3[[#This Row],[Harga]]*Table3[[#This Row],[Quantity]]</f>
        <v>1134000</v>
      </c>
      <c r="T1346">
        <v>0</v>
      </c>
      <c r="U1346" s="4">
        <f>Table3[[#This Row],[Discount]]*Table3[[#This Row],[Revenue]]</f>
        <v>0</v>
      </c>
      <c r="V1346" s="4">
        <f>Table3[[#This Row],[Revenue]]-Table3[[#This Row],[Total Discount]]</f>
        <v>1134000</v>
      </c>
      <c r="W1346" s="6"/>
      <c r="X1346" s="5"/>
    </row>
    <row r="1347" spans="1:24" x14ac:dyDescent="0.35">
      <c r="A1347">
        <v>1346</v>
      </c>
      <c r="B1347" t="s">
        <v>7980</v>
      </c>
      <c r="C1347" s="8">
        <v>42841</v>
      </c>
      <c r="D1347" s="6">
        <v>2017</v>
      </c>
      <c r="E1347" s="8" t="s">
        <v>3529</v>
      </c>
      <c r="F1347" s="7">
        <v>16</v>
      </c>
      <c r="G1347" t="s">
        <v>3457</v>
      </c>
      <c r="H1347" t="s">
        <v>3451</v>
      </c>
      <c r="I1347" t="s">
        <v>4863</v>
      </c>
      <c r="J1347" t="s">
        <v>3466</v>
      </c>
      <c r="K1347" t="s">
        <v>3499</v>
      </c>
      <c r="L1347">
        <v>35244</v>
      </c>
      <c r="M1347" t="s">
        <v>1920</v>
      </c>
      <c r="N1347" t="s">
        <v>13</v>
      </c>
      <c r="O1347" t="s">
        <v>366</v>
      </c>
      <c r="P1347" t="s">
        <v>1921</v>
      </c>
      <c r="Q1347" s="4">
        <v>478000</v>
      </c>
      <c r="R1347">
        <v>4</v>
      </c>
      <c r="S1347" s="4">
        <f>Table3[[#This Row],[Harga]]*Table3[[#This Row],[Quantity]]</f>
        <v>1912000</v>
      </c>
      <c r="T1347">
        <v>0</v>
      </c>
      <c r="U1347" s="4">
        <f>Table3[[#This Row],[Discount]]*Table3[[#This Row],[Revenue]]</f>
        <v>0</v>
      </c>
      <c r="V1347" s="4">
        <f>Table3[[#This Row],[Revenue]]-Table3[[#This Row],[Total Discount]]</f>
        <v>1912000</v>
      </c>
      <c r="W1347" s="6"/>
      <c r="X1347" s="5"/>
    </row>
    <row r="1348" spans="1:24" x14ac:dyDescent="0.35">
      <c r="A1348">
        <v>1347</v>
      </c>
      <c r="B1348" t="s">
        <v>7979</v>
      </c>
      <c r="C1348" s="8">
        <v>42425</v>
      </c>
      <c r="D1348" s="6">
        <v>2016</v>
      </c>
      <c r="E1348" s="8" t="s">
        <v>3458</v>
      </c>
      <c r="F1348" s="7">
        <v>25</v>
      </c>
      <c r="G1348" t="s">
        <v>3452</v>
      </c>
      <c r="H1348" t="s">
        <v>3451</v>
      </c>
      <c r="I1348" t="s">
        <v>4970</v>
      </c>
      <c r="J1348" t="s">
        <v>3449</v>
      </c>
      <c r="K1348" t="s">
        <v>3909</v>
      </c>
      <c r="L1348">
        <v>43055</v>
      </c>
      <c r="M1348" t="s">
        <v>1250</v>
      </c>
      <c r="N1348" t="s">
        <v>13</v>
      </c>
      <c r="O1348" t="s">
        <v>55</v>
      </c>
      <c r="P1348" t="s">
        <v>176</v>
      </c>
      <c r="Q1348" s="4">
        <v>10000</v>
      </c>
      <c r="R1348">
        <v>5</v>
      </c>
      <c r="S1348" s="4">
        <f>Table3[[#This Row],[Harga]]*Table3[[#This Row],[Quantity]]</f>
        <v>50000</v>
      </c>
      <c r="T1348">
        <v>0.2</v>
      </c>
      <c r="U1348" s="4">
        <f>Table3[[#This Row],[Discount]]*Table3[[#This Row],[Revenue]]</f>
        <v>10000</v>
      </c>
      <c r="V1348" s="4">
        <f>Table3[[#This Row],[Revenue]]-Table3[[#This Row],[Total Discount]]</f>
        <v>40000</v>
      </c>
      <c r="W1348" s="6"/>
      <c r="X1348" s="5"/>
    </row>
    <row r="1349" spans="1:24" x14ac:dyDescent="0.35">
      <c r="A1349">
        <v>1348</v>
      </c>
      <c r="B1349" t="s">
        <v>7978</v>
      </c>
      <c r="C1349" s="8">
        <v>41947</v>
      </c>
      <c r="D1349" s="6">
        <v>2014</v>
      </c>
      <c r="E1349" s="8" t="s">
        <v>3468</v>
      </c>
      <c r="F1349" s="7">
        <v>4</v>
      </c>
      <c r="G1349" t="s">
        <v>3485</v>
      </c>
      <c r="H1349" t="s">
        <v>3451</v>
      </c>
      <c r="I1349" t="s">
        <v>5964</v>
      </c>
      <c r="J1349" t="s">
        <v>3449</v>
      </c>
      <c r="K1349" t="s">
        <v>3682</v>
      </c>
      <c r="L1349">
        <v>92037</v>
      </c>
      <c r="M1349" t="s">
        <v>1845</v>
      </c>
      <c r="N1349" t="s">
        <v>9</v>
      </c>
      <c r="O1349" t="s">
        <v>20</v>
      </c>
      <c r="P1349" t="s">
        <v>1846</v>
      </c>
      <c r="Q1349" s="4">
        <v>15000</v>
      </c>
      <c r="R1349">
        <v>2</v>
      </c>
      <c r="S1349" s="4">
        <f>Table3[[#This Row],[Harga]]*Table3[[#This Row],[Quantity]]</f>
        <v>30000</v>
      </c>
      <c r="T1349">
        <v>0</v>
      </c>
      <c r="U1349" s="4">
        <f>Table3[[#This Row],[Discount]]*Table3[[#This Row],[Revenue]]</f>
        <v>0</v>
      </c>
      <c r="V1349" s="4">
        <f>Table3[[#This Row],[Revenue]]-Table3[[#This Row],[Total Discount]]</f>
        <v>30000</v>
      </c>
      <c r="W1349" s="6"/>
      <c r="X1349" s="5"/>
    </row>
    <row r="1350" spans="1:24" x14ac:dyDescent="0.35">
      <c r="A1350">
        <v>1349</v>
      </c>
      <c r="B1350" t="s">
        <v>7977</v>
      </c>
      <c r="C1350" s="8">
        <v>42175</v>
      </c>
      <c r="D1350" s="6">
        <v>2015</v>
      </c>
      <c r="E1350" s="8" t="s">
        <v>3497</v>
      </c>
      <c r="F1350" s="7">
        <v>20</v>
      </c>
      <c r="G1350" t="s">
        <v>3485</v>
      </c>
      <c r="H1350" t="s">
        <v>3462</v>
      </c>
      <c r="I1350" t="s">
        <v>3935</v>
      </c>
      <c r="J1350" t="s">
        <v>3466</v>
      </c>
      <c r="K1350" t="s">
        <v>3470</v>
      </c>
      <c r="L1350">
        <v>94122</v>
      </c>
      <c r="M1350" t="s">
        <v>630</v>
      </c>
      <c r="N1350" t="s">
        <v>9</v>
      </c>
      <c r="O1350" t="s">
        <v>20</v>
      </c>
      <c r="P1350" t="s">
        <v>631</v>
      </c>
      <c r="Q1350" s="4">
        <v>104000</v>
      </c>
      <c r="R1350">
        <v>6</v>
      </c>
      <c r="S1350" s="4">
        <f>Table3[[#This Row],[Harga]]*Table3[[#This Row],[Quantity]]</f>
        <v>624000</v>
      </c>
      <c r="T1350">
        <v>0</v>
      </c>
      <c r="U1350" s="4">
        <f>Table3[[#This Row],[Discount]]*Table3[[#This Row],[Revenue]]</f>
        <v>0</v>
      </c>
      <c r="V1350" s="4">
        <f>Table3[[#This Row],[Revenue]]-Table3[[#This Row],[Total Discount]]</f>
        <v>624000</v>
      </c>
      <c r="W1350" s="6"/>
      <c r="X1350" s="5"/>
    </row>
    <row r="1351" spans="1:24" x14ac:dyDescent="0.35">
      <c r="A1351">
        <v>1350</v>
      </c>
      <c r="B1351" t="s">
        <v>7976</v>
      </c>
      <c r="C1351" s="8">
        <v>42954</v>
      </c>
      <c r="D1351" s="6">
        <v>2017</v>
      </c>
      <c r="E1351" s="8" t="s">
        <v>3481</v>
      </c>
      <c r="F1351" s="7">
        <v>7</v>
      </c>
      <c r="G1351" t="s">
        <v>3452</v>
      </c>
      <c r="H1351" t="s">
        <v>3554</v>
      </c>
      <c r="I1351" t="s">
        <v>4199</v>
      </c>
      <c r="J1351" t="s">
        <v>3449</v>
      </c>
      <c r="K1351" t="s">
        <v>3909</v>
      </c>
      <c r="L1351">
        <v>28540</v>
      </c>
      <c r="M1351" t="s">
        <v>1176</v>
      </c>
      <c r="N1351" t="s">
        <v>51</v>
      </c>
      <c r="O1351" t="s">
        <v>64</v>
      </c>
      <c r="P1351" t="s">
        <v>1177</v>
      </c>
      <c r="Q1351" s="4">
        <v>160000</v>
      </c>
      <c r="R1351">
        <v>1</v>
      </c>
      <c r="S1351" s="4">
        <f>Table3[[#This Row],[Harga]]*Table3[[#This Row],[Quantity]]</f>
        <v>160000</v>
      </c>
      <c r="T1351">
        <v>0.2</v>
      </c>
      <c r="U1351" s="4">
        <f>Table3[[#This Row],[Discount]]*Table3[[#This Row],[Revenue]]</f>
        <v>32000</v>
      </c>
      <c r="V1351" s="4">
        <f>Table3[[#This Row],[Revenue]]-Table3[[#This Row],[Total Discount]]</f>
        <v>128000</v>
      </c>
      <c r="W1351" s="6"/>
      <c r="X1351" s="5"/>
    </row>
    <row r="1352" spans="1:24" x14ac:dyDescent="0.35">
      <c r="A1352">
        <v>1351</v>
      </c>
      <c r="B1352" t="s">
        <v>7975</v>
      </c>
      <c r="C1352" s="8">
        <v>41771</v>
      </c>
      <c r="D1352" s="6">
        <v>2014</v>
      </c>
      <c r="E1352" s="8" t="s">
        <v>3453</v>
      </c>
      <c r="F1352" s="7">
        <v>12</v>
      </c>
      <c r="G1352" t="s">
        <v>3452</v>
      </c>
      <c r="H1352" t="s">
        <v>3462</v>
      </c>
      <c r="I1352" t="s">
        <v>3970</v>
      </c>
      <c r="J1352" t="s">
        <v>3449</v>
      </c>
      <c r="K1352" t="s">
        <v>3477</v>
      </c>
      <c r="L1352">
        <v>2038</v>
      </c>
      <c r="M1352" t="s">
        <v>1922</v>
      </c>
      <c r="N1352" t="s">
        <v>9</v>
      </c>
      <c r="O1352" t="s">
        <v>17</v>
      </c>
      <c r="P1352" t="s">
        <v>1923</v>
      </c>
      <c r="Q1352" s="4">
        <v>701000</v>
      </c>
      <c r="R1352">
        <v>3</v>
      </c>
      <c r="S1352" s="4">
        <f>Table3[[#This Row],[Harga]]*Table3[[#This Row],[Quantity]]</f>
        <v>2103000</v>
      </c>
      <c r="T1352">
        <v>0.3</v>
      </c>
      <c r="U1352" s="4">
        <f>Table3[[#This Row],[Discount]]*Table3[[#This Row],[Revenue]]</f>
        <v>630900</v>
      </c>
      <c r="V1352" s="4">
        <f>Table3[[#This Row],[Revenue]]-Table3[[#This Row],[Total Discount]]</f>
        <v>1472100</v>
      </c>
      <c r="W1352" s="6"/>
      <c r="X1352" s="5"/>
    </row>
    <row r="1353" spans="1:24" x14ac:dyDescent="0.35">
      <c r="A1353">
        <v>1352</v>
      </c>
      <c r="B1353" t="s">
        <v>7974</v>
      </c>
      <c r="C1353" s="8">
        <v>42330</v>
      </c>
      <c r="D1353" s="6">
        <v>2015</v>
      </c>
      <c r="E1353" s="8" t="s">
        <v>3468</v>
      </c>
      <c r="F1353" s="7">
        <v>22</v>
      </c>
      <c r="G1353" t="s">
        <v>3457</v>
      </c>
      <c r="H1353" t="s">
        <v>3462</v>
      </c>
      <c r="I1353" t="s">
        <v>3489</v>
      </c>
      <c r="J1353" t="s">
        <v>3488</v>
      </c>
      <c r="K1353" t="s">
        <v>3628</v>
      </c>
      <c r="L1353">
        <v>75034</v>
      </c>
      <c r="M1353" t="s">
        <v>1924</v>
      </c>
      <c r="N1353" t="s">
        <v>51</v>
      </c>
      <c r="O1353" t="s">
        <v>64</v>
      </c>
      <c r="P1353" t="s">
        <v>1925</v>
      </c>
      <c r="Q1353" s="4">
        <v>28000</v>
      </c>
      <c r="R1353">
        <v>4</v>
      </c>
      <c r="S1353" s="4">
        <f>Table3[[#This Row],[Harga]]*Table3[[#This Row],[Quantity]]</f>
        <v>112000</v>
      </c>
      <c r="T1353">
        <v>0.2</v>
      </c>
      <c r="U1353" s="4">
        <f>Table3[[#This Row],[Discount]]*Table3[[#This Row],[Revenue]]</f>
        <v>22400</v>
      </c>
      <c r="V1353" s="4">
        <f>Table3[[#This Row],[Revenue]]-Table3[[#This Row],[Total Discount]]</f>
        <v>89600</v>
      </c>
      <c r="W1353" s="6"/>
      <c r="X1353" s="5"/>
    </row>
    <row r="1354" spans="1:24" x14ac:dyDescent="0.35">
      <c r="A1354">
        <v>1353</v>
      </c>
      <c r="B1354" t="s">
        <v>7973</v>
      </c>
      <c r="C1354" s="8">
        <v>42342</v>
      </c>
      <c r="D1354" s="6">
        <v>2015</v>
      </c>
      <c r="E1354" s="8" t="s">
        <v>3490</v>
      </c>
      <c r="F1354" s="7">
        <v>4</v>
      </c>
      <c r="G1354" t="s">
        <v>3457</v>
      </c>
      <c r="H1354" t="s">
        <v>3451</v>
      </c>
      <c r="I1354" t="s">
        <v>4671</v>
      </c>
      <c r="J1354" t="s">
        <v>3449</v>
      </c>
      <c r="K1354" t="s">
        <v>3580</v>
      </c>
      <c r="L1354">
        <v>32303</v>
      </c>
      <c r="M1354" t="s">
        <v>1726</v>
      </c>
      <c r="N1354" t="s">
        <v>13</v>
      </c>
      <c r="O1354" t="s">
        <v>26</v>
      </c>
      <c r="P1354" t="s">
        <v>1727</v>
      </c>
      <c r="Q1354" s="4">
        <v>14000</v>
      </c>
      <c r="R1354">
        <v>3</v>
      </c>
      <c r="S1354" s="4">
        <f>Table3[[#This Row],[Harga]]*Table3[[#This Row],[Quantity]]</f>
        <v>42000</v>
      </c>
      <c r="T1354">
        <v>0.7</v>
      </c>
      <c r="U1354" s="4">
        <f>Table3[[#This Row],[Discount]]*Table3[[#This Row],[Revenue]]</f>
        <v>29399.999999999996</v>
      </c>
      <c r="V1354" s="4">
        <f>Table3[[#This Row],[Revenue]]-Table3[[#This Row],[Total Discount]]</f>
        <v>12600.000000000004</v>
      </c>
      <c r="W1354" s="6"/>
      <c r="X1354" s="5"/>
    </row>
    <row r="1355" spans="1:24" x14ac:dyDescent="0.35">
      <c r="A1355">
        <v>1354</v>
      </c>
      <c r="B1355" t="s">
        <v>7972</v>
      </c>
      <c r="C1355" s="8">
        <v>41798</v>
      </c>
      <c r="D1355" s="6">
        <v>2014</v>
      </c>
      <c r="E1355" s="8" t="s">
        <v>3497</v>
      </c>
      <c r="F1355" s="7">
        <v>8</v>
      </c>
      <c r="G1355" t="s">
        <v>3538</v>
      </c>
      <c r="H1355" t="s">
        <v>3462</v>
      </c>
      <c r="I1355" t="s">
        <v>3767</v>
      </c>
      <c r="J1355" t="s">
        <v>3449</v>
      </c>
      <c r="K1355" t="s">
        <v>3655</v>
      </c>
      <c r="L1355">
        <v>98115</v>
      </c>
      <c r="M1355" t="s">
        <v>1926</v>
      </c>
      <c r="N1355" t="s">
        <v>9</v>
      </c>
      <c r="O1355" t="s">
        <v>42</v>
      </c>
      <c r="P1355" t="s">
        <v>1927</v>
      </c>
      <c r="Q1355" s="4">
        <v>586000</v>
      </c>
      <c r="R1355">
        <v>3</v>
      </c>
      <c r="S1355" s="4">
        <f>Table3[[#This Row],[Harga]]*Table3[[#This Row],[Quantity]]</f>
        <v>1758000</v>
      </c>
      <c r="T1355">
        <v>0.2</v>
      </c>
      <c r="U1355" s="4">
        <f>Table3[[#This Row],[Discount]]*Table3[[#This Row],[Revenue]]</f>
        <v>351600</v>
      </c>
      <c r="V1355" s="4">
        <f>Table3[[#This Row],[Revenue]]-Table3[[#This Row],[Total Discount]]</f>
        <v>1406400</v>
      </c>
      <c r="W1355" s="6"/>
      <c r="X1355" s="5"/>
    </row>
    <row r="1356" spans="1:24" x14ac:dyDescent="0.35">
      <c r="A1356">
        <v>1355</v>
      </c>
      <c r="B1356" t="s">
        <v>7971</v>
      </c>
      <c r="C1356" s="8">
        <v>41859</v>
      </c>
      <c r="D1356" s="6">
        <v>2014</v>
      </c>
      <c r="E1356" s="8" t="s">
        <v>3481</v>
      </c>
      <c r="F1356" s="7">
        <v>8</v>
      </c>
      <c r="G1356" t="s">
        <v>3496</v>
      </c>
      <c r="H1356" t="s">
        <v>3451</v>
      </c>
      <c r="I1356" t="s">
        <v>3566</v>
      </c>
      <c r="J1356" t="s">
        <v>3449</v>
      </c>
      <c r="K1356" t="s">
        <v>3580</v>
      </c>
      <c r="L1356">
        <v>95687</v>
      </c>
      <c r="M1356" t="s">
        <v>1928</v>
      </c>
      <c r="N1356" t="s">
        <v>13</v>
      </c>
      <c r="O1356" t="s">
        <v>32</v>
      </c>
      <c r="P1356" t="s">
        <v>1929</v>
      </c>
      <c r="Q1356" s="4">
        <v>424000</v>
      </c>
      <c r="R1356">
        <v>11</v>
      </c>
      <c r="S1356" s="4">
        <f>Table3[[#This Row],[Harga]]*Table3[[#This Row],[Quantity]]</f>
        <v>4664000</v>
      </c>
      <c r="T1356">
        <v>0</v>
      </c>
      <c r="U1356" s="4">
        <f>Table3[[#This Row],[Discount]]*Table3[[#This Row],[Revenue]]</f>
        <v>0</v>
      </c>
      <c r="V1356" s="4">
        <f>Table3[[#This Row],[Revenue]]-Table3[[#This Row],[Total Discount]]</f>
        <v>4664000</v>
      </c>
      <c r="W1356" s="6"/>
      <c r="X1356" s="5"/>
    </row>
    <row r="1357" spans="1:24" x14ac:dyDescent="0.35">
      <c r="A1357">
        <v>1356</v>
      </c>
      <c r="B1357" t="s">
        <v>7970</v>
      </c>
      <c r="C1357" s="8">
        <v>41785</v>
      </c>
      <c r="D1357" s="6">
        <v>2014</v>
      </c>
      <c r="E1357" s="8" t="s">
        <v>3453</v>
      </c>
      <c r="F1357" s="7">
        <v>26</v>
      </c>
      <c r="G1357" t="s">
        <v>3457</v>
      </c>
      <c r="H1357" t="s">
        <v>3462</v>
      </c>
      <c r="I1357" t="s">
        <v>5613</v>
      </c>
      <c r="J1357" t="s">
        <v>3449</v>
      </c>
      <c r="K1357" t="s">
        <v>3474</v>
      </c>
      <c r="L1357">
        <v>90008</v>
      </c>
      <c r="M1357" t="s">
        <v>1423</v>
      </c>
      <c r="N1357" t="s">
        <v>9</v>
      </c>
      <c r="O1357" t="s">
        <v>42</v>
      </c>
      <c r="P1357" t="s">
        <v>1424</v>
      </c>
      <c r="Q1357" s="4">
        <v>141000</v>
      </c>
      <c r="R1357">
        <v>2</v>
      </c>
      <c r="S1357" s="4">
        <f>Table3[[#This Row],[Harga]]*Table3[[#This Row],[Quantity]]</f>
        <v>282000</v>
      </c>
      <c r="T1357">
        <v>0.2</v>
      </c>
      <c r="U1357" s="4">
        <f>Table3[[#This Row],[Discount]]*Table3[[#This Row],[Revenue]]</f>
        <v>56400</v>
      </c>
      <c r="V1357" s="4">
        <f>Table3[[#This Row],[Revenue]]-Table3[[#This Row],[Total Discount]]</f>
        <v>225600</v>
      </c>
      <c r="W1357" s="6"/>
      <c r="X1357" s="5"/>
    </row>
    <row r="1358" spans="1:24" x14ac:dyDescent="0.35">
      <c r="A1358">
        <v>1357</v>
      </c>
      <c r="B1358" t="s">
        <v>7969</v>
      </c>
      <c r="C1358" s="8">
        <v>42111</v>
      </c>
      <c r="D1358" s="6">
        <v>2015</v>
      </c>
      <c r="E1358" s="8" t="s">
        <v>3529</v>
      </c>
      <c r="F1358" s="7">
        <v>17</v>
      </c>
      <c r="G1358" t="s">
        <v>3457</v>
      </c>
      <c r="H1358" t="s">
        <v>3451</v>
      </c>
      <c r="I1358" t="s">
        <v>3629</v>
      </c>
      <c r="J1358" t="s">
        <v>3449</v>
      </c>
      <c r="K1358" t="s">
        <v>3509</v>
      </c>
      <c r="L1358">
        <v>94122</v>
      </c>
      <c r="M1358" t="s">
        <v>1286</v>
      </c>
      <c r="N1358" t="s">
        <v>13</v>
      </c>
      <c r="O1358" t="s">
        <v>37</v>
      </c>
      <c r="P1358" t="s">
        <v>1287</v>
      </c>
      <c r="Q1358" s="4">
        <v>7000</v>
      </c>
      <c r="R1358">
        <v>2</v>
      </c>
      <c r="S1358" s="4">
        <f>Table3[[#This Row],[Harga]]*Table3[[#This Row],[Quantity]]</f>
        <v>14000</v>
      </c>
      <c r="T1358">
        <v>0</v>
      </c>
      <c r="U1358" s="4">
        <f>Table3[[#This Row],[Discount]]*Table3[[#This Row],[Revenue]]</f>
        <v>0</v>
      </c>
      <c r="V1358" s="4">
        <f>Table3[[#This Row],[Revenue]]-Table3[[#This Row],[Total Discount]]</f>
        <v>14000</v>
      </c>
      <c r="W1358" s="6"/>
      <c r="X1358" s="5"/>
    </row>
    <row r="1359" spans="1:24" x14ac:dyDescent="0.35">
      <c r="A1359">
        <v>1358</v>
      </c>
      <c r="B1359" t="s">
        <v>7968</v>
      </c>
      <c r="C1359" s="8">
        <v>42532</v>
      </c>
      <c r="D1359" s="6">
        <v>2016</v>
      </c>
      <c r="E1359" s="8" t="s">
        <v>3497</v>
      </c>
      <c r="F1359" s="7">
        <v>11</v>
      </c>
      <c r="G1359" t="s">
        <v>3496</v>
      </c>
      <c r="H1359" t="s">
        <v>3462</v>
      </c>
      <c r="I1359" t="s">
        <v>6181</v>
      </c>
      <c r="J1359" t="s">
        <v>3449</v>
      </c>
      <c r="K1359" t="s">
        <v>3483</v>
      </c>
      <c r="L1359">
        <v>10035</v>
      </c>
      <c r="M1359" t="s">
        <v>720</v>
      </c>
      <c r="N1359" t="s">
        <v>51</v>
      </c>
      <c r="O1359" t="s">
        <v>64</v>
      </c>
      <c r="P1359" t="s">
        <v>721</v>
      </c>
      <c r="Q1359" s="4">
        <v>240000</v>
      </c>
      <c r="R1359">
        <v>3</v>
      </c>
      <c r="S1359" s="4">
        <f>Table3[[#This Row],[Harga]]*Table3[[#This Row],[Quantity]]</f>
        <v>720000</v>
      </c>
      <c r="T1359">
        <v>0</v>
      </c>
      <c r="U1359" s="4">
        <f>Table3[[#This Row],[Discount]]*Table3[[#This Row],[Revenue]]</f>
        <v>0</v>
      </c>
      <c r="V1359" s="4">
        <f>Table3[[#This Row],[Revenue]]-Table3[[#This Row],[Total Discount]]</f>
        <v>720000</v>
      </c>
      <c r="W1359" s="6"/>
      <c r="X1359" s="5"/>
    </row>
    <row r="1360" spans="1:24" x14ac:dyDescent="0.35">
      <c r="A1360">
        <v>1359</v>
      </c>
      <c r="B1360" t="s">
        <v>7967</v>
      </c>
      <c r="C1360" s="8">
        <v>42440</v>
      </c>
      <c r="D1360" s="6">
        <v>2016</v>
      </c>
      <c r="E1360" s="8" t="s">
        <v>3511</v>
      </c>
      <c r="F1360" s="7">
        <v>11</v>
      </c>
      <c r="G1360" t="s">
        <v>3485</v>
      </c>
      <c r="H1360" t="s">
        <v>3462</v>
      </c>
      <c r="I1360" t="s">
        <v>4442</v>
      </c>
      <c r="J1360" t="s">
        <v>3488</v>
      </c>
      <c r="K1360" t="s">
        <v>3477</v>
      </c>
      <c r="L1360">
        <v>31907</v>
      </c>
      <c r="M1360" t="s">
        <v>1182</v>
      </c>
      <c r="N1360" t="s">
        <v>9</v>
      </c>
      <c r="O1360" t="s">
        <v>20</v>
      </c>
      <c r="P1360" t="s">
        <v>5128</v>
      </c>
      <c r="Q1360" s="4">
        <v>7000</v>
      </c>
      <c r="R1360">
        <v>4</v>
      </c>
      <c r="S1360" s="4">
        <f>Table3[[#This Row],[Harga]]*Table3[[#This Row],[Quantity]]</f>
        <v>28000</v>
      </c>
      <c r="T1360">
        <v>0</v>
      </c>
      <c r="U1360" s="4">
        <f>Table3[[#This Row],[Discount]]*Table3[[#This Row],[Revenue]]</f>
        <v>0</v>
      </c>
      <c r="V1360" s="4">
        <f>Table3[[#This Row],[Revenue]]-Table3[[#This Row],[Total Discount]]</f>
        <v>28000</v>
      </c>
      <c r="W1360" s="6"/>
      <c r="X1360" s="5"/>
    </row>
    <row r="1361" spans="1:24" x14ac:dyDescent="0.35">
      <c r="A1361">
        <v>1360</v>
      </c>
      <c r="B1361" t="s">
        <v>7966</v>
      </c>
      <c r="C1361" s="8">
        <v>41785</v>
      </c>
      <c r="D1361" s="6">
        <v>2014</v>
      </c>
      <c r="E1361" s="8" t="s">
        <v>3453</v>
      </c>
      <c r="F1361" s="7">
        <v>26</v>
      </c>
      <c r="G1361" t="s">
        <v>3538</v>
      </c>
      <c r="H1361" t="s">
        <v>3451</v>
      </c>
      <c r="I1361" t="s">
        <v>5184</v>
      </c>
      <c r="J1361" t="s">
        <v>3488</v>
      </c>
      <c r="K1361" t="s">
        <v>3571</v>
      </c>
      <c r="L1361">
        <v>84107</v>
      </c>
      <c r="M1361" t="s">
        <v>1535</v>
      </c>
      <c r="N1361" t="s">
        <v>13</v>
      </c>
      <c r="O1361" t="s">
        <v>23</v>
      </c>
      <c r="P1361" t="s">
        <v>1536</v>
      </c>
      <c r="Q1361" s="4">
        <v>30000</v>
      </c>
      <c r="R1361">
        <v>5</v>
      </c>
      <c r="S1361" s="4">
        <f>Table3[[#This Row],[Harga]]*Table3[[#This Row],[Quantity]]</f>
        <v>150000</v>
      </c>
      <c r="T1361">
        <v>0</v>
      </c>
      <c r="U1361" s="4">
        <f>Table3[[#This Row],[Discount]]*Table3[[#This Row],[Revenue]]</f>
        <v>0</v>
      </c>
      <c r="V1361" s="4">
        <f>Table3[[#This Row],[Revenue]]-Table3[[#This Row],[Total Discount]]</f>
        <v>150000</v>
      </c>
      <c r="W1361" s="6"/>
      <c r="X1361" s="5"/>
    </row>
    <row r="1362" spans="1:24" x14ac:dyDescent="0.35">
      <c r="A1362">
        <v>1361</v>
      </c>
      <c r="B1362" t="s">
        <v>7965</v>
      </c>
      <c r="C1362" s="8">
        <v>43020</v>
      </c>
      <c r="D1362" s="6">
        <v>2017</v>
      </c>
      <c r="E1362" s="8" t="s">
        <v>3517</v>
      </c>
      <c r="F1362" s="7">
        <v>12</v>
      </c>
      <c r="G1362" t="s">
        <v>3538</v>
      </c>
      <c r="H1362" t="s">
        <v>3451</v>
      </c>
      <c r="I1362" t="s">
        <v>3783</v>
      </c>
      <c r="J1362" t="s">
        <v>3488</v>
      </c>
      <c r="K1362" t="s">
        <v>3448</v>
      </c>
      <c r="L1362">
        <v>94110</v>
      </c>
      <c r="M1362" t="s">
        <v>1930</v>
      </c>
      <c r="N1362" t="s">
        <v>51</v>
      </c>
      <c r="O1362" t="s">
        <v>64</v>
      </c>
      <c r="P1362" t="s">
        <v>1931</v>
      </c>
      <c r="Q1362" s="4">
        <v>1000</v>
      </c>
      <c r="R1362">
        <v>1</v>
      </c>
      <c r="S1362" s="4">
        <f>Table3[[#This Row],[Harga]]*Table3[[#This Row],[Quantity]]</f>
        <v>1000</v>
      </c>
      <c r="T1362">
        <v>0</v>
      </c>
      <c r="U1362" s="4">
        <f>Table3[[#This Row],[Discount]]*Table3[[#This Row],[Revenue]]</f>
        <v>0</v>
      </c>
      <c r="V1362" s="4">
        <f>Table3[[#This Row],[Revenue]]-Table3[[#This Row],[Total Discount]]</f>
        <v>1000</v>
      </c>
      <c r="W1362" s="6"/>
      <c r="X1362" s="5"/>
    </row>
    <row r="1363" spans="1:24" x14ac:dyDescent="0.35">
      <c r="A1363">
        <v>1362</v>
      </c>
      <c r="B1363" t="s">
        <v>7964</v>
      </c>
      <c r="C1363" s="8">
        <v>42908</v>
      </c>
      <c r="D1363" s="6">
        <v>2017</v>
      </c>
      <c r="E1363" s="8" t="s">
        <v>3497</v>
      </c>
      <c r="F1363" s="7">
        <v>22</v>
      </c>
      <c r="G1363" t="s">
        <v>3452</v>
      </c>
      <c r="H1363" t="s">
        <v>3462</v>
      </c>
      <c r="I1363" t="s">
        <v>6320</v>
      </c>
      <c r="J1363" t="s">
        <v>3488</v>
      </c>
      <c r="K1363" t="s">
        <v>3513</v>
      </c>
      <c r="L1363">
        <v>19140</v>
      </c>
      <c r="M1363" t="s">
        <v>1932</v>
      </c>
      <c r="N1363" t="s">
        <v>13</v>
      </c>
      <c r="O1363" t="s">
        <v>26</v>
      </c>
      <c r="P1363" t="s">
        <v>1933</v>
      </c>
      <c r="Q1363" s="4">
        <v>11000</v>
      </c>
      <c r="R1363">
        <v>3</v>
      </c>
      <c r="S1363" s="4">
        <f>Table3[[#This Row],[Harga]]*Table3[[#This Row],[Quantity]]</f>
        <v>33000</v>
      </c>
      <c r="T1363">
        <v>0.7</v>
      </c>
      <c r="U1363" s="4">
        <f>Table3[[#This Row],[Discount]]*Table3[[#This Row],[Revenue]]</f>
        <v>23100</v>
      </c>
      <c r="V1363" s="4">
        <f>Table3[[#This Row],[Revenue]]-Table3[[#This Row],[Total Discount]]</f>
        <v>9900</v>
      </c>
      <c r="W1363" s="6"/>
      <c r="X1363" s="5"/>
    </row>
    <row r="1364" spans="1:24" x14ac:dyDescent="0.35">
      <c r="A1364">
        <v>1363</v>
      </c>
      <c r="B1364" t="s">
        <v>7963</v>
      </c>
      <c r="C1364" s="8">
        <v>42750</v>
      </c>
      <c r="D1364" s="6">
        <v>2017</v>
      </c>
      <c r="E1364" s="8" t="s">
        <v>3463</v>
      </c>
      <c r="F1364" s="7">
        <v>15</v>
      </c>
      <c r="G1364" t="s">
        <v>3457</v>
      </c>
      <c r="H1364" t="s">
        <v>3451</v>
      </c>
      <c r="I1364" t="s">
        <v>6300</v>
      </c>
      <c r="J1364" t="s">
        <v>3449</v>
      </c>
      <c r="K1364" t="s">
        <v>3628</v>
      </c>
      <c r="L1364">
        <v>19134</v>
      </c>
      <c r="M1364" t="s">
        <v>1934</v>
      </c>
      <c r="N1364" t="s">
        <v>13</v>
      </c>
      <c r="O1364" t="s">
        <v>29</v>
      </c>
      <c r="P1364" t="s">
        <v>1935</v>
      </c>
      <c r="Q1364" s="4">
        <v>35000</v>
      </c>
      <c r="R1364">
        <v>1</v>
      </c>
      <c r="S1364" s="4">
        <f>Table3[[#This Row],[Harga]]*Table3[[#This Row],[Quantity]]</f>
        <v>35000</v>
      </c>
      <c r="T1364">
        <v>0.2</v>
      </c>
      <c r="U1364" s="4">
        <f>Table3[[#This Row],[Discount]]*Table3[[#This Row],[Revenue]]</f>
        <v>7000</v>
      </c>
      <c r="V1364" s="4">
        <f>Table3[[#This Row],[Revenue]]-Table3[[#This Row],[Total Discount]]</f>
        <v>28000</v>
      </c>
      <c r="W1364" s="6"/>
      <c r="X1364" s="5"/>
    </row>
    <row r="1365" spans="1:24" x14ac:dyDescent="0.35">
      <c r="A1365">
        <v>1364</v>
      </c>
      <c r="B1365" t="s">
        <v>7962</v>
      </c>
      <c r="C1365" s="8">
        <v>42096</v>
      </c>
      <c r="D1365" s="6">
        <v>2015</v>
      </c>
      <c r="E1365" s="8" t="s">
        <v>3529</v>
      </c>
      <c r="F1365" s="7">
        <v>2</v>
      </c>
      <c r="G1365" t="s">
        <v>3457</v>
      </c>
      <c r="H1365" t="s">
        <v>3451</v>
      </c>
      <c r="I1365" t="s">
        <v>5214</v>
      </c>
      <c r="J1365" t="s">
        <v>3449</v>
      </c>
      <c r="K1365" t="s">
        <v>3513</v>
      </c>
      <c r="L1365">
        <v>75220</v>
      </c>
      <c r="M1365" t="s">
        <v>1936</v>
      </c>
      <c r="N1365" t="s">
        <v>13</v>
      </c>
      <c r="O1365" t="s">
        <v>29</v>
      </c>
      <c r="P1365" t="s">
        <v>1937</v>
      </c>
      <c r="Q1365" s="4">
        <v>33000</v>
      </c>
      <c r="R1365">
        <v>2</v>
      </c>
      <c r="S1365" s="4">
        <f>Table3[[#This Row],[Harga]]*Table3[[#This Row],[Quantity]]</f>
        <v>66000</v>
      </c>
      <c r="T1365">
        <v>0.8</v>
      </c>
      <c r="U1365" s="4">
        <f>Table3[[#This Row],[Discount]]*Table3[[#This Row],[Revenue]]</f>
        <v>52800</v>
      </c>
      <c r="V1365" s="4">
        <f>Table3[[#This Row],[Revenue]]-Table3[[#This Row],[Total Discount]]</f>
        <v>13200</v>
      </c>
      <c r="W1365" s="6"/>
      <c r="X1365" s="5"/>
    </row>
    <row r="1366" spans="1:24" x14ac:dyDescent="0.35">
      <c r="A1366">
        <v>1365</v>
      </c>
      <c r="B1366" t="s">
        <v>7961</v>
      </c>
      <c r="C1366" s="8">
        <v>42616</v>
      </c>
      <c r="D1366" s="6">
        <v>2016</v>
      </c>
      <c r="E1366" s="8" t="s">
        <v>3472</v>
      </c>
      <c r="F1366" s="7">
        <v>3</v>
      </c>
      <c r="G1366" t="s">
        <v>3485</v>
      </c>
      <c r="H1366" t="s">
        <v>3462</v>
      </c>
      <c r="I1366" t="s">
        <v>3729</v>
      </c>
      <c r="J1366" t="s">
        <v>3449</v>
      </c>
      <c r="K1366" t="s">
        <v>3655</v>
      </c>
      <c r="L1366">
        <v>53186</v>
      </c>
      <c r="M1366" t="s">
        <v>1938</v>
      </c>
      <c r="N1366" t="s">
        <v>13</v>
      </c>
      <c r="O1366" t="s">
        <v>32</v>
      </c>
      <c r="P1366" t="s">
        <v>1939</v>
      </c>
      <c r="Q1366" s="4">
        <v>55000</v>
      </c>
      <c r="R1366">
        <v>5</v>
      </c>
      <c r="S1366" s="4">
        <f>Table3[[#This Row],[Harga]]*Table3[[#This Row],[Quantity]]</f>
        <v>275000</v>
      </c>
      <c r="T1366">
        <v>0</v>
      </c>
      <c r="U1366" s="4">
        <f>Table3[[#This Row],[Discount]]*Table3[[#This Row],[Revenue]]</f>
        <v>0</v>
      </c>
      <c r="V1366" s="4">
        <f>Table3[[#This Row],[Revenue]]-Table3[[#This Row],[Total Discount]]</f>
        <v>275000</v>
      </c>
      <c r="W1366" s="6"/>
      <c r="X1366" s="5"/>
    </row>
    <row r="1367" spans="1:24" x14ac:dyDescent="0.35">
      <c r="A1367">
        <v>1366</v>
      </c>
      <c r="B1367" t="s">
        <v>7960</v>
      </c>
      <c r="C1367" s="8">
        <v>43079</v>
      </c>
      <c r="D1367" s="6">
        <v>2017</v>
      </c>
      <c r="E1367" s="8" t="s">
        <v>3490</v>
      </c>
      <c r="F1367" s="7">
        <v>10</v>
      </c>
      <c r="G1367" t="s">
        <v>3452</v>
      </c>
      <c r="H1367" t="s">
        <v>3451</v>
      </c>
      <c r="I1367" t="s">
        <v>4250</v>
      </c>
      <c r="J1367" t="s">
        <v>3449</v>
      </c>
      <c r="K1367" t="s">
        <v>3460</v>
      </c>
      <c r="L1367">
        <v>33311</v>
      </c>
      <c r="M1367" t="s">
        <v>831</v>
      </c>
      <c r="N1367" t="s">
        <v>9</v>
      </c>
      <c r="O1367" t="s">
        <v>20</v>
      </c>
      <c r="P1367" t="s">
        <v>832</v>
      </c>
      <c r="Q1367" s="4">
        <v>26000</v>
      </c>
      <c r="R1367">
        <v>3</v>
      </c>
      <c r="S1367" s="4">
        <f>Table3[[#This Row],[Harga]]*Table3[[#This Row],[Quantity]]</f>
        <v>78000</v>
      </c>
      <c r="T1367">
        <v>0.2</v>
      </c>
      <c r="U1367" s="4">
        <f>Table3[[#This Row],[Discount]]*Table3[[#This Row],[Revenue]]</f>
        <v>15600</v>
      </c>
      <c r="V1367" s="4">
        <f>Table3[[#This Row],[Revenue]]-Table3[[#This Row],[Total Discount]]</f>
        <v>62400</v>
      </c>
      <c r="W1367" s="6"/>
      <c r="X1367" s="5"/>
    </row>
    <row r="1368" spans="1:24" x14ac:dyDescent="0.35">
      <c r="A1368">
        <v>1367</v>
      </c>
      <c r="B1368" t="s">
        <v>7959</v>
      </c>
      <c r="C1368" s="8">
        <v>42696</v>
      </c>
      <c r="D1368" s="6">
        <v>2016</v>
      </c>
      <c r="E1368" s="8" t="s">
        <v>3468</v>
      </c>
      <c r="F1368" s="7">
        <v>22</v>
      </c>
      <c r="G1368" t="s">
        <v>3452</v>
      </c>
      <c r="H1368" t="s">
        <v>3462</v>
      </c>
      <c r="I1368" t="s">
        <v>3593</v>
      </c>
      <c r="J1368" t="s">
        <v>3449</v>
      </c>
      <c r="K1368" t="s">
        <v>3628</v>
      </c>
      <c r="L1368">
        <v>48205</v>
      </c>
      <c r="M1368" t="s">
        <v>1940</v>
      </c>
      <c r="N1368" t="s">
        <v>13</v>
      </c>
      <c r="O1368" t="s">
        <v>26</v>
      </c>
      <c r="P1368" t="s">
        <v>1941</v>
      </c>
      <c r="Q1368" s="4">
        <v>50000</v>
      </c>
      <c r="R1368">
        <v>3</v>
      </c>
      <c r="S1368" s="4">
        <f>Table3[[#This Row],[Harga]]*Table3[[#This Row],[Quantity]]</f>
        <v>150000</v>
      </c>
      <c r="T1368">
        <v>0</v>
      </c>
      <c r="U1368" s="4">
        <f>Table3[[#This Row],[Discount]]*Table3[[#This Row],[Revenue]]</f>
        <v>0</v>
      </c>
      <c r="V1368" s="4">
        <f>Table3[[#This Row],[Revenue]]-Table3[[#This Row],[Total Discount]]</f>
        <v>150000</v>
      </c>
      <c r="W1368" s="6"/>
      <c r="X1368" s="5"/>
    </row>
    <row r="1369" spans="1:24" x14ac:dyDescent="0.35">
      <c r="A1369">
        <v>1368</v>
      </c>
      <c r="B1369" t="s">
        <v>7958</v>
      </c>
      <c r="C1369" s="8">
        <v>43050</v>
      </c>
      <c r="D1369" s="6">
        <v>2017</v>
      </c>
      <c r="E1369" s="8" t="s">
        <v>3468</v>
      </c>
      <c r="F1369" s="7">
        <v>11</v>
      </c>
      <c r="G1369" t="s">
        <v>3496</v>
      </c>
      <c r="H1369" t="s">
        <v>3451</v>
      </c>
      <c r="I1369" t="s">
        <v>4504</v>
      </c>
      <c r="J1369" t="s">
        <v>3488</v>
      </c>
      <c r="K1369" t="s">
        <v>3695</v>
      </c>
      <c r="L1369">
        <v>45503</v>
      </c>
      <c r="M1369" t="s">
        <v>1942</v>
      </c>
      <c r="N1369" t="s">
        <v>13</v>
      </c>
      <c r="O1369" t="s">
        <v>23</v>
      </c>
      <c r="P1369" t="s">
        <v>1943</v>
      </c>
      <c r="Q1369" s="4">
        <v>11000</v>
      </c>
      <c r="R1369">
        <v>2</v>
      </c>
      <c r="S1369" s="4">
        <f>Table3[[#This Row],[Harga]]*Table3[[#This Row],[Quantity]]</f>
        <v>22000</v>
      </c>
      <c r="T1369">
        <v>0.2</v>
      </c>
      <c r="U1369" s="4">
        <f>Table3[[#This Row],[Discount]]*Table3[[#This Row],[Revenue]]</f>
        <v>4400</v>
      </c>
      <c r="V1369" s="4">
        <f>Table3[[#This Row],[Revenue]]-Table3[[#This Row],[Total Discount]]</f>
        <v>17600</v>
      </c>
      <c r="W1369" s="6"/>
      <c r="X1369" s="5"/>
    </row>
    <row r="1370" spans="1:24" x14ac:dyDescent="0.35">
      <c r="A1370">
        <v>1369</v>
      </c>
      <c r="B1370" t="s">
        <v>7957</v>
      </c>
      <c r="C1370" s="8">
        <v>42664</v>
      </c>
      <c r="D1370" s="6">
        <v>2016</v>
      </c>
      <c r="E1370" s="8" t="s">
        <v>3517</v>
      </c>
      <c r="F1370" s="7">
        <v>21</v>
      </c>
      <c r="G1370" t="s">
        <v>3538</v>
      </c>
      <c r="H1370" t="s">
        <v>3451</v>
      </c>
      <c r="I1370" t="s">
        <v>6534</v>
      </c>
      <c r="J1370" t="s">
        <v>3449</v>
      </c>
      <c r="K1370" t="s">
        <v>3600</v>
      </c>
      <c r="L1370">
        <v>92037</v>
      </c>
      <c r="M1370" t="s">
        <v>1161</v>
      </c>
      <c r="N1370" t="s">
        <v>13</v>
      </c>
      <c r="O1370" t="s">
        <v>32</v>
      </c>
      <c r="P1370" t="s">
        <v>1162</v>
      </c>
      <c r="Q1370" s="4">
        <v>165000</v>
      </c>
      <c r="R1370">
        <v>3</v>
      </c>
      <c r="S1370" s="4">
        <f>Table3[[#This Row],[Harga]]*Table3[[#This Row],[Quantity]]</f>
        <v>495000</v>
      </c>
      <c r="T1370">
        <v>0</v>
      </c>
      <c r="U1370" s="4">
        <f>Table3[[#This Row],[Discount]]*Table3[[#This Row],[Revenue]]</f>
        <v>0</v>
      </c>
      <c r="V1370" s="4">
        <f>Table3[[#This Row],[Revenue]]-Table3[[#This Row],[Total Discount]]</f>
        <v>495000</v>
      </c>
      <c r="W1370" s="6"/>
      <c r="X1370" s="5"/>
    </row>
    <row r="1371" spans="1:24" x14ac:dyDescent="0.35">
      <c r="A1371">
        <v>1370</v>
      </c>
      <c r="B1371" t="s">
        <v>7956</v>
      </c>
      <c r="C1371" s="8">
        <v>42359</v>
      </c>
      <c r="D1371" s="6">
        <v>2015</v>
      </c>
      <c r="E1371" s="8" t="s">
        <v>3490</v>
      </c>
      <c r="F1371" s="7">
        <v>21</v>
      </c>
      <c r="G1371" t="s">
        <v>3452</v>
      </c>
      <c r="H1371" t="s">
        <v>3451</v>
      </c>
      <c r="I1371" t="s">
        <v>5266</v>
      </c>
      <c r="J1371" t="s">
        <v>3466</v>
      </c>
      <c r="K1371" t="s">
        <v>3499</v>
      </c>
      <c r="L1371">
        <v>80906</v>
      </c>
      <c r="M1371" t="s">
        <v>1944</v>
      </c>
      <c r="N1371" t="s">
        <v>13</v>
      </c>
      <c r="O1371" t="s">
        <v>29</v>
      </c>
      <c r="P1371" t="s">
        <v>1945</v>
      </c>
      <c r="Q1371" s="4">
        <v>61000</v>
      </c>
      <c r="R1371">
        <v>7</v>
      </c>
      <c r="S1371" s="4">
        <f>Table3[[#This Row],[Harga]]*Table3[[#This Row],[Quantity]]</f>
        <v>427000</v>
      </c>
      <c r="T1371">
        <v>0.2</v>
      </c>
      <c r="U1371" s="4">
        <f>Table3[[#This Row],[Discount]]*Table3[[#This Row],[Revenue]]</f>
        <v>85400</v>
      </c>
      <c r="V1371" s="4">
        <f>Table3[[#This Row],[Revenue]]-Table3[[#This Row],[Total Discount]]</f>
        <v>341600</v>
      </c>
      <c r="W1371" s="6"/>
      <c r="X1371" s="5"/>
    </row>
    <row r="1372" spans="1:24" x14ac:dyDescent="0.35">
      <c r="A1372">
        <v>1371</v>
      </c>
      <c r="B1372" t="s">
        <v>7955</v>
      </c>
      <c r="C1372" s="8">
        <v>42202</v>
      </c>
      <c r="D1372" s="6">
        <v>2015</v>
      </c>
      <c r="E1372" s="8" t="s">
        <v>3507</v>
      </c>
      <c r="F1372" s="7">
        <v>17</v>
      </c>
      <c r="G1372" t="s">
        <v>3485</v>
      </c>
      <c r="H1372" t="s">
        <v>3451</v>
      </c>
      <c r="I1372" t="s">
        <v>6008</v>
      </c>
      <c r="J1372" t="s">
        <v>3449</v>
      </c>
      <c r="K1372" t="s">
        <v>3580</v>
      </c>
      <c r="L1372">
        <v>93309</v>
      </c>
      <c r="M1372" t="s">
        <v>1946</v>
      </c>
      <c r="N1372" t="s">
        <v>9</v>
      </c>
      <c r="O1372" t="s">
        <v>10</v>
      </c>
      <c r="P1372" t="s">
        <v>1947</v>
      </c>
      <c r="Q1372" s="4">
        <v>196000</v>
      </c>
      <c r="R1372">
        <v>2</v>
      </c>
      <c r="S1372" s="4">
        <f>Table3[[#This Row],[Harga]]*Table3[[#This Row],[Quantity]]</f>
        <v>392000</v>
      </c>
      <c r="T1372">
        <v>0.15</v>
      </c>
      <c r="U1372" s="4">
        <f>Table3[[#This Row],[Discount]]*Table3[[#This Row],[Revenue]]</f>
        <v>58800</v>
      </c>
      <c r="V1372" s="4">
        <f>Table3[[#This Row],[Revenue]]-Table3[[#This Row],[Total Discount]]</f>
        <v>333200</v>
      </c>
      <c r="W1372" s="6"/>
      <c r="X1372" s="5"/>
    </row>
    <row r="1373" spans="1:24" x14ac:dyDescent="0.35">
      <c r="A1373">
        <v>1372</v>
      </c>
      <c r="B1373" t="s">
        <v>7954</v>
      </c>
      <c r="C1373" s="8">
        <v>42855</v>
      </c>
      <c r="D1373" s="6">
        <v>2017</v>
      </c>
      <c r="E1373" s="8" t="s">
        <v>3529</v>
      </c>
      <c r="F1373" s="7">
        <v>30</v>
      </c>
      <c r="G1373" t="s">
        <v>3452</v>
      </c>
      <c r="H1373" t="s">
        <v>3451</v>
      </c>
      <c r="I1373" t="s">
        <v>4473</v>
      </c>
      <c r="J1373" t="s">
        <v>3466</v>
      </c>
      <c r="K1373" t="s">
        <v>3477</v>
      </c>
      <c r="L1373">
        <v>33068</v>
      </c>
      <c r="M1373" t="s">
        <v>582</v>
      </c>
      <c r="N1373" t="s">
        <v>9</v>
      </c>
      <c r="O1373" t="s">
        <v>20</v>
      </c>
      <c r="P1373" t="s">
        <v>583</v>
      </c>
      <c r="Q1373" s="4">
        <v>15000</v>
      </c>
      <c r="R1373">
        <v>8</v>
      </c>
      <c r="S1373" s="4">
        <f>Table3[[#This Row],[Harga]]*Table3[[#This Row],[Quantity]]</f>
        <v>120000</v>
      </c>
      <c r="T1373">
        <v>0.2</v>
      </c>
      <c r="U1373" s="4">
        <f>Table3[[#This Row],[Discount]]*Table3[[#This Row],[Revenue]]</f>
        <v>24000</v>
      </c>
      <c r="V1373" s="4">
        <f>Table3[[#This Row],[Revenue]]-Table3[[#This Row],[Total Discount]]</f>
        <v>96000</v>
      </c>
      <c r="W1373" s="6"/>
      <c r="X1373" s="5"/>
    </row>
    <row r="1374" spans="1:24" x14ac:dyDescent="0.35">
      <c r="A1374">
        <v>1373</v>
      </c>
      <c r="B1374" t="s">
        <v>7953</v>
      </c>
      <c r="C1374" s="8">
        <v>42861</v>
      </c>
      <c r="D1374" s="6">
        <v>2017</v>
      </c>
      <c r="E1374" s="8" t="s">
        <v>3453</v>
      </c>
      <c r="F1374" s="7">
        <v>6</v>
      </c>
      <c r="G1374" t="s">
        <v>3457</v>
      </c>
      <c r="H1374" t="s">
        <v>3451</v>
      </c>
      <c r="I1374" t="s">
        <v>3845</v>
      </c>
      <c r="J1374" t="s">
        <v>3449</v>
      </c>
      <c r="K1374" t="s">
        <v>3494</v>
      </c>
      <c r="L1374">
        <v>10035</v>
      </c>
      <c r="M1374" t="s">
        <v>225</v>
      </c>
      <c r="N1374" t="s">
        <v>13</v>
      </c>
      <c r="O1374" t="s">
        <v>14</v>
      </c>
      <c r="P1374" t="s">
        <v>226</v>
      </c>
      <c r="Q1374" s="4">
        <v>24000</v>
      </c>
      <c r="R1374">
        <v>4</v>
      </c>
      <c r="S1374" s="4">
        <f>Table3[[#This Row],[Harga]]*Table3[[#This Row],[Quantity]]</f>
        <v>96000</v>
      </c>
      <c r="T1374">
        <v>0</v>
      </c>
      <c r="U1374" s="4">
        <f>Table3[[#This Row],[Discount]]*Table3[[#This Row],[Revenue]]</f>
        <v>0</v>
      </c>
      <c r="V1374" s="4">
        <f>Table3[[#This Row],[Revenue]]-Table3[[#This Row],[Total Discount]]</f>
        <v>96000</v>
      </c>
      <c r="W1374" s="6"/>
      <c r="X1374" s="5"/>
    </row>
    <row r="1375" spans="1:24" x14ac:dyDescent="0.35">
      <c r="A1375">
        <v>1374</v>
      </c>
      <c r="B1375" t="s">
        <v>7952</v>
      </c>
      <c r="C1375" s="8">
        <v>43059</v>
      </c>
      <c r="D1375" s="6">
        <v>2017</v>
      </c>
      <c r="E1375" s="8" t="s">
        <v>3468</v>
      </c>
      <c r="F1375" s="7">
        <v>20</v>
      </c>
      <c r="G1375" t="s">
        <v>3485</v>
      </c>
      <c r="H1375" t="s">
        <v>3451</v>
      </c>
      <c r="I1375" t="s">
        <v>5907</v>
      </c>
      <c r="J1375" t="s">
        <v>3449</v>
      </c>
      <c r="K1375" t="s">
        <v>3548</v>
      </c>
      <c r="L1375">
        <v>55044</v>
      </c>
      <c r="M1375" t="s">
        <v>229</v>
      </c>
      <c r="N1375" t="s">
        <v>13</v>
      </c>
      <c r="O1375" t="s">
        <v>37</v>
      </c>
      <c r="P1375" t="s">
        <v>230</v>
      </c>
      <c r="Q1375" s="4">
        <v>3000</v>
      </c>
      <c r="R1375">
        <v>10</v>
      </c>
      <c r="S1375" s="4">
        <f>Table3[[#This Row],[Harga]]*Table3[[#This Row],[Quantity]]</f>
        <v>30000</v>
      </c>
      <c r="T1375">
        <v>0</v>
      </c>
      <c r="U1375" s="4">
        <f>Table3[[#This Row],[Discount]]*Table3[[#This Row],[Revenue]]</f>
        <v>0</v>
      </c>
      <c r="V1375" s="4">
        <f>Table3[[#This Row],[Revenue]]-Table3[[#This Row],[Total Discount]]</f>
        <v>30000</v>
      </c>
      <c r="W1375" s="6"/>
      <c r="X1375" s="5"/>
    </row>
    <row r="1376" spans="1:24" x14ac:dyDescent="0.35">
      <c r="A1376">
        <v>1375</v>
      </c>
      <c r="B1376" t="s">
        <v>7951</v>
      </c>
      <c r="C1376" s="8">
        <v>42685</v>
      </c>
      <c r="D1376" s="6">
        <v>2016</v>
      </c>
      <c r="E1376" s="8" t="s">
        <v>3468</v>
      </c>
      <c r="F1376" s="7">
        <v>11</v>
      </c>
      <c r="G1376" t="s">
        <v>3457</v>
      </c>
      <c r="H1376" t="s">
        <v>3451</v>
      </c>
      <c r="I1376" t="s">
        <v>3764</v>
      </c>
      <c r="J1376" t="s">
        <v>3449</v>
      </c>
      <c r="K1376" t="s">
        <v>3499</v>
      </c>
      <c r="L1376">
        <v>48234</v>
      </c>
      <c r="M1376" t="s">
        <v>1948</v>
      </c>
      <c r="N1376" t="s">
        <v>51</v>
      </c>
      <c r="O1376" t="s">
        <v>52</v>
      </c>
      <c r="P1376" t="s">
        <v>1949</v>
      </c>
      <c r="Q1376" s="4">
        <v>258000</v>
      </c>
      <c r="R1376">
        <v>2</v>
      </c>
      <c r="S1376" s="4">
        <f>Table3[[#This Row],[Harga]]*Table3[[#This Row],[Quantity]]</f>
        <v>516000</v>
      </c>
      <c r="T1376">
        <v>0</v>
      </c>
      <c r="U1376" s="4">
        <f>Table3[[#This Row],[Discount]]*Table3[[#This Row],[Revenue]]</f>
        <v>0</v>
      </c>
      <c r="V1376" s="4">
        <f>Table3[[#This Row],[Revenue]]-Table3[[#This Row],[Total Discount]]</f>
        <v>516000</v>
      </c>
      <c r="W1376" s="6"/>
      <c r="X1376" s="5"/>
    </row>
    <row r="1377" spans="1:24" x14ac:dyDescent="0.35">
      <c r="A1377">
        <v>1376</v>
      </c>
      <c r="B1377" t="s">
        <v>7950</v>
      </c>
      <c r="C1377" s="8">
        <v>42679</v>
      </c>
      <c r="D1377" s="6">
        <v>2016</v>
      </c>
      <c r="E1377" s="8" t="s">
        <v>3468</v>
      </c>
      <c r="F1377" s="7">
        <v>5</v>
      </c>
      <c r="G1377" t="s">
        <v>3452</v>
      </c>
      <c r="H1377" t="s">
        <v>3451</v>
      </c>
      <c r="I1377" t="s">
        <v>4823</v>
      </c>
      <c r="J1377" t="s">
        <v>3466</v>
      </c>
      <c r="K1377" t="s">
        <v>3600</v>
      </c>
      <c r="L1377">
        <v>19134</v>
      </c>
      <c r="M1377" t="s">
        <v>1950</v>
      </c>
      <c r="N1377" t="s">
        <v>51</v>
      </c>
      <c r="O1377" t="s">
        <v>52</v>
      </c>
      <c r="P1377" t="s">
        <v>1951</v>
      </c>
      <c r="Q1377" s="4">
        <v>24000</v>
      </c>
      <c r="R1377">
        <v>2</v>
      </c>
      <c r="S1377" s="4">
        <f>Table3[[#This Row],[Harga]]*Table3[[#This Row],[Quantity]]</f>
        <v>48000</v>
      </c>
      <c r="T1377">
        <v>0.4</v>
      </c>
      <c r="U1377" s="4">
        <f>Table3[[#This Row],[Discount]]*Table3[[#This Row],[Revenue]]</f>
        <v>19200</v>
      </c>
      <c r="V1377" s="4">
        <f>Table3[[#This Row],[Revenue]]-Table3[[#This Row],[Total Discount]]</f>
        <v>28800</v>
      </c>
      <c r="W1377" s="6"/>
      <c r="X1377" s="5"/>
    </row>
    <row r="1378" spans="1:24" x14ac:dyDescent="0.35">
      <c r="A1378">
        <v>1377</v>
      </c>
      <c r="B1378" t="s">
        <v>7949</v>
      </c>
      <c r="C1378" s="8">
        <v>42652</v>
      </c>
      <c r="D1378" s="6">
        <v>2016</v>
      </c>
      <c r="E1378" s="8" t="s">
        <v>3517</v>
      </c>
      <c r="F1378" s="7">
        <v>9</v>
      </c>
      <c r="G1378" t="s">
        <v>3538</v>
      </c>
      <c r="H1378" t="s">
        <v>3462</v>
      </c>
      <c r="I1378" t="s">
        <v>4161</v>
      </c>
      <c r="J1378" t="s">
        <v>3466</v>
      </c>
      <c r="K1378" t="s">
        <v>3509</v>
      </c>
      <c r="L1378">
        <v>45373</v>
      </c>
      <c r="M1378" t="s">
        <v>1397</v>
      </c>
      <c r="N1378" t="s">
        <v>51</v>
      </c>
      <c r="O1378" t="s">
        <v>52</v>
      </c>
      <c r="P1378" t="s">
        <v>1398</v>
      </c>
      <c r="Q1378" s="4">
        <v>70000</v>
      </c>
      <c r="R1378">
        <v>4</v>
      </c>
      <c r="S1378" s="4">
        <f>Table3[[#This Row],[Harga]]*Table3[[#This Row],[Quantity]]</f>
        <v>280000</v>
      </c>
      <c r="T1378">
        <v>0.4</v>
      </c>
      <c r="U1378" s="4">
        <f>Table3[[#This Row],[Discount]]*Table3[[#This Row],[Revenue]]</f>
        <v>112000</v>
      </c>
      <c r="V1378" s="4">
        <f>Table3[[#This Row],[Revenue]]-Table3[[#This Row],[Total Discount]]</f>
        <v>168000</v>
      </c>
      <c r="W1378" s="6"/>
      <c r="X1378" s="5"/>
    </row>
    <row r="1379" spans="1:24" x14ac:dyDescent="0.35">
      <c r="A1379">
        <v>1378</v>
      </c>
      <c r="B1379" t="s">
        <v>7948</v>
      </c>
      <c r="C1379" s="8">
        <v>42268</v>
      </c>
      <c r="D1379" s="6">
        <v>2015</v>
      </c>
      <c r="E1379" s="8" t="s">
        <v>3472</v>
      </c>
      <c r="F1379" s="7">
        <v>21</v>
      </c>
      <c r="G1379" t="s">
        <v>3452</v>
      </c>
      <c r="H1379" t="s">
        <v>3462</v>
      </c>
      <c r="I1379" t="s">
        <v>4893</v>
      </c>
      <c r="J1379" t="s">
        <v>3488</v>
      </c>
      <c r="K1379" t="s">
        <v>3605</v>
      </c>
      <c r="L1379">
        <v>90036</v>
      </c>
      <c r="M1379" t="s">
        <v>1952</v>
      </c>
      <c r="N1379" t="s">
        <v>9</v>
      </c>
      <c r="O1379" t="s">
        <v>42</v>
      </c>
      <c r="P1379" t="s">
        <v>1953</v>
      </c>
      <c r="Q1379" s="4">
        <v>602000</v>
      </c>
      <c r="R1379">
        <v>4</v>
      </c>
      <c r="S1379" s="4">
        <f>Table3[[#This Row],[Harga]]*Table3[[#This Row],[Quantity]]</f>
        <v>2408000</v>
      </c>
      <c r="T1379">
        <v>0.2</v>
      </c>
      <c r="U1379" s="4">
        <f>Table3[[#This Row],[Discount]]*Table3[[#This Row],[Revenue]]</f>
        <v>481600</v>
      </c>
      <c r="V1379" s="4">
        <f>Table3[[#This Row],[Revenue]]-Table3[[#This Row],[Total Discount]]</f>
        <v>1926400</v>
      </c>
      <c r="W1379" s="6"/>
      <c r="X1379" s="5"/>
    </row>
    <row r="1380" spans="1:24" x14ac:dyDescent="0.35">
      <c r="A1380">
        <v>1379</v>
      </c>
      <c r="B1380" t="s">
        <v>7947</v>
      </c>
      <c r="C1380" s="8">
        <v>41975</v>
      </c>
      <c r="D1380" s="6">
        <v>2014</v>
      </c>
      <c r="E1380" s="8" t="s">
        <v>3490</v>
      </c>
      <c r="F1380" s="7">
        <v>2</v>
      </c>
      <c r="G1380" t="s">
        <v>3452</v>
      </c>
      <c r="H1380" t="s">
        <v>3462</v>
      </c>
      <c r="I1380" t="s">
        <v>4298</v>
      </c>
      <c r="J1380" t="s">
        <v>3466</v>
      </c>
      <c r="K1380" t="s">
        <v>3556</v>
      </c>
      <c r="L1380">
        <v>78415</v>
      </c>
      <c r="M1380" t="s">
        <v>299</v>
      </c>
      <c r="N1380" t="s">
        <v>9</v>
      </c>
      <c r="O1380" t="s">
        <v>20</v>
      </c>
      <c r="P1380" t="s">
        <v>300</v>
      </c>
      <c r="Q1380" s="4">
        <v>88000</v>
      </c>
      <c r="R1380">
        <v>5</v>
      </c>
      <c r="S1380" s="4">
        <f>Table3[[#This Row],[Harga]]*Table3[[#This Row],[Quantity]]</f>
        <v>440000</v>
      </c>
      <c r="T1380">
        <v>0.6</v>
      </c>
      <c r="U1380" s="4">
        <f>Table3[[#This Row],[Discount]]*Table3[[#This Row],[Revenue]]</f>
        <v>264000</v>
      </c>
      <c r="V1380" s="4">
        <f>Table3[[#This Row],[Revenue]]-Table3[[#This Row],[Total Discount]]</f>
        <v>176000</v>
      </c>
      <c r="W1380" s="6"/>
      <c r="X1380" s="5"/>
    </row>
    <row r="1381" spans="1:24" x14ac:dyDescent="0.35">
      <c r="A1381">
        <v>1380</v>
      </c>
      <c r="B1381" t="s">
        <v>7946</v>
      </c>
      <c r="C1381" s="8">
        <v>41903</v>
      </c>
      <c r="D1381" s="6">
        <v>2014</v>
      </c>
      <c r="E1381" s="8" t="s">
        <v>3472</v>
      </c>
      <c r="F1381" s="7">
        <v>21</v>
      </c>
      <c r="G1381" t="s">
        <v>3538</v>
      </c>
      <c r="H1381" t="s">
        <v>3532</v>
      </c>
      <c r="I1381" t="s">
        <v>4626</v>
      </c>
      <c r="J1381" t="s">
        <v>3466</v>
      </c>
      <c r="K1381" t="s">
        <v>3548</v>
      </c>
      <c r="L1381">
        <v>68104</v>
      </c>
      <c r="M1381" t="s">
        <v>119</v>
      </c>
      <c r="N1381" t="s">
        <v>13</v>
      </c>
      <c r="O1381" t="s">
        <v>29</v>
      </c>
      <c r="P1381" t="s">
        <v>120</v>
      </c>
      <c r="Q1381" s="4">
        <v>78000</v>
      </c>
      <c r="R1381">
        <v>2</v>
      </c>
      <c r="S1381" s="4">
        <f>Table3[[#This Row],[Harga]]*Table3[[#This Row],[Quantity]]</f>
        <v>156000</v>
      </c>
      <c r="T1381">
        <v>0</v>
      </c>
      <c r="U1381" s="4">
        <f>Table3[[#This Row],[Discount]]*Table3[[#This Row],[Revenue]]</f>
        <v>0</v>
      </c>
      <c r="V1381" s="4">
        <f>Table3[[#This Row],[Revenue]]-Table3[[#This Row],[Total Discount]]</f>
        <v>156000</v>
      </c>
      <c r="W1381" s="6"/>
      <c r="X1381" s="5"/>
    </row>
    <row r="1382" spans="1:24" x14ac:dyDescent="0.35">
      <c r="A1382">
        <v>1381</v>
      </c>
      <c r="B1382" t="s">
        <v>7945</v>
      </c>
      <c r="C1382" s="8">
        <v>41741</v>
      </c>
      <c r="D1382" s="6">
        <v>2014</v>
      </c>
      <c r="E1382" s="8" t="s">
        <v>3529</v>
      </c>
      <c r="F1382" s="7">
        <v>12</v>
      </c>
      <c r="G1382" t="s">
        <v>3538</v>
      </c>
      <c r="H1382" t="s">
        <v>3451</v>
      </c>
      <c r="I1382" t="s">
        <v>4855</v>
      </c>
      <c r="J1382" t="s">
        <v>3466</v>
      </c>
      <c r="K1382" t="s">
        <v>3477</v>
      </c>
      <c r="L1382">
        <v>90278</v>
      </c>
      <c r="M1382" t="s">
        <v>1692</v>
      </c>
      <c r="N1382" t="s">
        <v>51</v>
      </c>
      <c r="O1382" t="s">
        <v>52</v>
      </c>
      <c r="P1382" t="s">
        <v>1693</v>
      </c>
      <c r="Q1382" s="4">
        <v>288000</v>
      </c>
      <c r="R1382">
        <v>14</v>
      </c>
      <c r="S1382" s="4">
        <f>Table3[[#This Row],[Harga]]*Table3[[#This Row],[Quantity]]</f>
        <v>4032000</v>
      </c>
      <c r="T1382">
        <v>0.2</v>
      </c>
      <c r="U1382" s="4">
        <f>Table3[[#This Row],[Discount]]*Table3[[#This Row],[Revenue]]</f>
        <v>806400</v>
      </c>
      <c r="V1382" s="4">
        <f>Table3[[#This Row],[Revenue]]-Table3[[#This Row],[Total Discount]]</f>
        <v>3225600</v>
      </c>
      <c r="W1382" s="6"/>
      <c r="X1382" s="5"/>
    </row>
    <row r="1383" spans="1:24" x14ac:dyDescent="0.35">
      <c r="A1383">
        <v>1382</v>
      </c>
      <c r="B1383" t="s">
        <v>7944</v>
      </c>
      <c r="C1383" s="8">
        <v>43028</v>
      </c>
      <c r="D1383" s="6">
        <v>2017</v>
      </c>
      <c r="E1383" s="8" t="s">
        <v>3517</v>
      </c>
      <c r="F1383" s="7">
        <v>20</v>
      </c>
      <c r="G1383" t="s">
        <v>3457</v>
      </c>
      <c r="H1383" t="s">
        <v>3462</v>
      </c>
      <c r="I1383" t="s">
        <v>4826</v>
      </c>
      <c r="J1383" t="s">
        <v>3449</v>
      </c>
      <c r="K1383" t="s">
        <v>3670</v>
      </c>
      <c r="L1383">
        <v>72209</v>
      </c>
      <c r="M1383" t="s">
        <v>1954</v>
      </c>
      <c r="N1383" t="s">
        <v>13</v>
      </c>
      <c r="O1383" t="s">
        <v>37</v>
      </c>
      <c r="P1383" t="s">
        <v>1955</v>
      </c>
      <c r="Q1383" s="4">
        <v>14000</v>
      </c>
      <c r="R1383">
        <v>4</v>
      </c>
      <c r="S1383" s="4">
        <f>Table3[[#This Row],[Harga]]*Table3[[#This Row],[Quantity]]</f>
        <v>56000</v>
      </c>
      <c r="T1383">
        <v>0</v>
      </c>
      <c r="U1383" s="4">
        <f>Table3[[#This Row],[Discount]]*Table3[[#This Row],[Revenue]]</f>
        <v>0</v>
      </c>
      <c r="V1383" s="4">
        <f>Table3[[#This Row],[Revenue]]-Table3[[#This Row],[Total Discount]]</f>
        <v>56000</v>
      </c>
      <c r="W1383" s="6"/>
      <c r="X1383" s="5"/>
    </row>
    <row r="1384" spans="1:24" x14ac:dyDescent="0.35">
      <c r="A1384">
        <v>1383</v>
      </c>
      <c r="B1384" t="s">
        <v>7943</v>
      </c>
      <c r="C1384" s="8">
        <v>42668</v>
      </c>
      <c r="D1384" s="6">
        <v>2016</v>
      </c>
      <c r="E1384" s="8" t="s">
        <v>3517</v>
      </c>
      <c r="F1384" s="7">
        <v>25</v>
      </c>
      <c r="G1384" t="s">
        <v>3452</v>
      </c>
      <c r="H1384" t="s">
        <v>3451</v>
      </c>
      <c r="I1384" t="s">
        <v>5582</v>
      </c>
      <c r="J1384" t="s">
        <v>3466</v>
      </c>
      <c r="K1384" t="s">
        <v>3542</v>
      </c>
      <c r="L1384">
        <v>33180</v>
      </c>
      <c r="M1384" t="s">
        <v>485</v>
      </c>
      <c r="N1384" t="s">
        <v>51</v>
      </c>
      <c r="O1384" t="s">
        <v>52</v>
      </c>
      <c r="P1384" t="s">
        <v>486</v>
      </c>
      <c r="Q1384" s="4">
        <v>980000</v>
      </c>
      <c r="R1384">
        <v>5</v>
      </c>
      <c r="S1384" s="4">
        <f>Table3[[#This Row],[Harga]]*Table3[[#This Row],[Quantity]]</f>
        <v>4900000</v>
      </c>
      <c r="T1384">
        <v>0.2</v>
      </c>
      <c r="U1384" s="4">
        <f>Table3[[#This Row],[Discount]]*Table3[[#This Row],[Revenue]]</f>
        <v>980000</v>
      </c>
      <c r="V1384" s="4">
        <f>Table3[[#This Row],[Revenue]]-Table3[[#This Row],[Total Discount]]</f>
        <v>3920000</v>
      </c>
      <c r="W1384" s="6"/>
      <c r="X1384" s="5"/>
    </row>
    <row r="1385" spans="1:24" x14ac:dyDescent="0.35">
      <c r="A1385">
        <v>1384</v>
      </c>
      <c r="B1385" t="s">
        <v>7942</v>
      </c>
      <c r="C1385" s="8">
        <v>42309</v>
      </c>
      <c r="D1385" s="6">
        <v>2015</v>
      </c>
      <c r="E1385" s="8" t="s">
        <v>3468</v>
      </c>
      <c r="F1385" s="7">
        <v>1</v>
      </c>
      <c r="G1385" t="s">
        <v>3538</v>
      </c>
      <c r="H1385" t="s">
        <v>3451</v>
      </c>
      <c r="I1385" t="s">
        <v>4205</v>
      </c>
      <c r="J1385" t="s">
        <v>3449</v>
      </c>
      <c r="K1385" t="s">
        <v>3655</v>
      </c>
      <c r="L1385">
        <v>97301</v>
      </c>
      <c r="M1385" t="s">
        <v>1956</v>
      </c>
      <c r="N1385" t="s">
        <v>13</v>
      </c>
      <c r="O1385" t="s">
        <v>37</v>
      </c>
      <c r="P1385" t="s">
        <v>1957</v>
      </c>
      <c r="Q1385" s="4">
        <v>8000</v>
      </c>
      <c r="R1385">
        <v>1</v>
      </c>
      <c r="S1385" s="4">
        <f>Table3[[#This Row],[Harga]]*Table3[[#This Row],[Quantity]]</f>
        <v>8000</v>
      </c>
      <c r="T1385">
        <v>0.2</v>
      </c>
      <c r="U1385" s="4">
        <f>Table3[[#This Row],[Discount]]*Table3[[#This Row],[Revenue]]</f>
        <v>1600</v>
      </c>
      <c r="V1385" s="4">
        <f>Table3[[#This Row],[Revenue]]-Table3[[#This Row],[Total Discount]]</f>
        <v>6400</v>
      </c>
      <c r="W1385" s="6"/>
      <c r="X1385" s="5"/>
    </row>
    <row r="1386" spans="1:24" x14ac:dyDescent="0.35">
      <c r="A1386">
        <v>1385</v>
      </c>
      <c r="B1386" t="s">
        <v>7941</v>
      </c>
      <c r="C1386" s="8">
        <v>43042</v>
      </c>
      <c r="D1386" s="6">
        <v>2017</v>
      </c>
      <c r="E1386" s="8" t="s">
        <v>3468</v>
      </c>
      <c r="F1386" s="7">
        <v>3</v>
      </c>
      <c r="G1386" t="s">
        <v>3496</v>
      </c>
      <c r="H1386" t="s">
        <v>3462</v>
      </c>
      <c r="I1386" t="s">
        <v>5915</v>
      </c>
      <c r="J1386" t="s">
        <v>3449</v>
      </c>
      <c r="K1386" t="s">
        <v>3571</v>
      </c>
      <c r="L1386">
        <v>88001</v>
      </c>
      <c r="M1386" t="s">
        <v>115</v>
      </c>
      <c r="N1386" t="s">
        <v>9</v>
      </c>
      <c r="O1386" t="s">
        <v>20</v>
      </c>
      <c r="P1386" t="s">
        <v>116</v>
      </c>
      <c r="Q1386" s="4">
        <v>97000</v>
      </c>
      <c r="R1386">
        <v>3</v>
      </c>
      <c r="S1386" s="4">
        <f>Table3[[#This Row],[Harga]]*Table3[[#This Row],[Quantity]]</f>
        <v>291000</v>
      </c>
      <c r="T1386">
        <v>0</v>
      </c>
      <c r="U1386" s="4">
        <f>Table3[[#This Row],[Discount]]*Table3[[#This Row],[Revenue]]</f>
        <v>0</v>
      </c>
      <c r="V1386" s="4">
        <f>Table3[[#This Row],[Revenue]]-Table3[[#This Row],[Total Discount]]</f>
        <v>291000</v>
      </c>
      <c r="W1386" s="6"/>
      <c r="X1386" s="5"/>
    </row>
    <row r="1387" spans="1:24" x14ac:dyDescent="0.35">
      <c r="A1387">
        <v>1386</v>
      </c>
      <c r="B1387" t="s">
        <v>7940</v>
      </c>
      <c r="C1387" s="8">
        <v>42136</v>
      </c>
      <c r="D1387" s="6">
        <v>2015</v>
      </c>
      <c r="E1387" s="8" t="s">
        <v>3453</v>
      </c>
      <c r="F1387" s="7">
        <v>12</v>
      </c>
      <c r="G1387" t="s">
        <v>3485</v>
      </c>
      <c r="H1387" t="s">
        <v>3451</v>
      </c>
      <c r="I1387" t="s">
        <v>3825</v>
      </c>
      <c r="J1387" t="s">
        <v>3449</v>
      </c>
      <c r="K1387" t="s">
        <v>3477</v>
      </c>
      <c r="L1387">
        <v>94122</v>
      </c>
      <c r="M1387" t="s">
        <v>1958</v>
      </c>
      <c r="N1387" t="s">
        <v>13</v>
      </c>
      <c r="O1387" t="s">
        <v>23</v>
      </c>
      <c r="P1387" t="s">
        <v>1959</v>
      </c>
      <c r="Q1387" s="4">
        <v>13000</v>
      </c>
      <c r="R1387">
        <v>3</v>
      </c>
      <c r="S1387" s="4">
        <f>Table3[[#This Row],[Harga]]*Table3[[#This Row],[Quantity]]</f>
        <v>39000</v>
      </c>
      <c r="T1387">
        <v>0</v>
      </c>
      <c r="U1387" s="4">
        <f>Table3[[#This Row],[Discount]]*Table3[[#This Row],[Revenue]]</f>
        <v>0</v>
      </c>
      <c r="V1387" s="4">
        <f>Table3[[#This Row],[Revenue]]-Table3[[#This Row],[Total Discount]]</f>
        <v>39000</v>
      </c>
      <c r="W1387" s="6"/>
      <c r="X1387" s="5"/>
    </row>
    <row r="1388" spans="1:24" x14ac:dyDescent="0.35">
      <c r="A1388">
        <v>1387</v>
      </c>
      <c r="B1388" t="s">
        <v>7939</v>
      </c>
      <c r="C1388" s="8">
        <v>42254</v>
      </c>
      <c r="D1388" s="6">
        <v>2015</v>
      </c>
      <c r="E1388" s="8" t="s">
        <v>3472</v>
      </c>
      <c r="F1388" s="7">
        <v>7</v>
      </c>
      <c r="G1388" t="s">
        <v>3457</v>
      </c>
      <c r="H1388" t="s">
        <v>3451</v>
      </c>
      <c r="I1388" t="s">
        <v>5745</v>
      </c>
      <c r="J1388" t="s">
        <v>3449</v>
      </c>
      <c r="K1388" t="s">
        <v>3483</v>
      </c>
      <c r="L1388">
        <v>79907</v>
      </c>
      <c r="M1388" t="s">
        <v>1960</v>
      </c>
      <c r="N1388" t="s">
        <v>9</v>
      </c>
      <c r="O1388" t="s">
        <v>42</v>
      </c>
      <c r="P1388" t="s">
        <v>1961</v>
      </c>
      <c r="Q1388" s="4">
        <v>48000</v>
      </c>
      <c r="R1388">
        <v>2</v>
      </c>
      <c r="S1388" s="4">
        <f>Table3[[#This Row],[Harga]]*Table3[[#This Row],[Quantity]]</f>
        <v>96000</v>
      </c>
      <c r="T1388">
        <v>0.3</v>
      </c>
      <c r="U1388" s="4">
        <f>Table3[[#This Row],[Discount]]*Table3[[#This Row],[Revenue]]</f>
        <v>28800</v>
      </c>
      <c r="V1388" s="4">
        <f>Table3[[#This Row],[Revenue]]-Table3[[#This Row],[Total Discount]]</f>
        <v>67200</v>
      </c>
      <c r="W1388" s="6"/>
      <c r="X1388" s="5"/>
    </row>
    <row r="1389" spans="1:24" x14ac:dyDescent="0.35">
      <c r="A1389">
        <v>1388</v>
      </c>
      <c r="B1389" t="s">
        <v>7938</v>
      </c>
      <c r="C1389" s="8">
        <v>42210</v>
      </c>
      <c r="D1389" s="6">
        <v>2015</v>
      </c>
      <c r="E1389" s="8" t="s">
        <v>3507</v>
      </c>
      <c r="F1389" s="7">
        <v>25</v>
      </c>
      <c r="G1389" t="s">
        <v>3452</v>
      </c>
      <c r="H1389" t="s">
        <v>3501</v>
      </c>
      <c r="I1389" t="s">
        <v>4230</v>
      </c>
      <c r="J1389" t="s">
        <v>3449</v>
      </c>
      <c r="K1389" t="s">
        <v>3556</v>
      </c>
      <c r="L1389">
        <v>98115</v>
      </c>
      <c r="M1389" t="s">
        <v>1962</v>
      </c>
      <c r="N1389" t="s">
        <v>13</v>
      </c>
      <c r="O1389" t="s">
        <v>73</v>
      </c>
      <c r="P1389" t="s">
        <v>1963</v>
      </c>
      <c r="Q1389" s="4">
        <v>10000</v>
      </c>
      <c r="R1389">
        <v>2</v>
      </c>
      <c r="S1389" s="4">
        <f>Table3[[#This Row],[Harga]]*Table3[[#This Row],[Quantity]]</f>
        <v>20000</v>
      </c>
      <c r="T1389">
        <v>0</v>
      </c>
      <c r="U1389" s="4">
        <f>Table3[[#This Row],[Discount]]*Table3[[#This Row],[Revenue]]</f>
        <v>0</v>
      </c>
      <c r="V1389" s="4">
        <f>Table3[[#This Row],[Revenue]]-Table3[[#This Row],[Total Discount]]</f>
        <v>20000</v>
      </c>
      <c r="W1389" s="6"/>
      <c r="X1389" s="5"/>
    </row>
    <row r="1390" spans="1:24" x14ac:dyDescent="0.35">
      <c r="A1390">
        <v>1389</v>
      </c>
      <c r="B1390" t="s">
        <v>7937</v>
      </c>
      <c r="C1390" s="8">
        <v>42324</v>
      </c>
      <c r="D1390" s="6">
        <v>2015</v>
      </c>
      <c r="E1390" s="8" t="s">
        <v>3468</v>
      </c>
      <c r="F1390" s="7">
        <v>16</v>
      </c>
      <c r="G1390" t="s">
        <v>3485</v>
      </c>
      <c r="H1390" t="s">
        <v>3532</v>
      </c>
      <c r="I1390" t="s">
        <v>3581</v>
      </c>
      <c r="J1390" t="s">
        <v>3488</v>
      </c>
      <c r="K1390" t="s">
        <v>3568</v>
      </c>
      <c r="L1390">
        <v>53209</v>
      </c>
      <c r="M1390" t="s">
        <v>378</v>
      </c>
      <c r="N1390" t="s">
        <v>13</v>
      </c>
      <c r="O1390" t="s">
        <v>23</v>
      </c>
      <c r="P1390" t="s">
        <v>379</v>
      </c>
      <c r="Q1390" s="4">
        <v>140000</v>
      </c>
      <c r="R1390">
        <v>9</v>
      </c>
      <c r="S1390" s="4">
        <f>Table3[[#This Row],[Harga]]*Table3[[#This Row],[Quantity]]</f>
        <v>1260000</v>
      </c>
      <c r="T1390">
        <v>0</v>
      </c>
      <c r="U1390" s="4">
        <f>Table3[[#This Row],[Discount]]*Table3[[#This Row],[Revenue]]</f>
        <v>0</v>
      </c>
      <c r="V1390" s="4">
        <f>Table3[[#This Row],[Revenue]]-Table3[[#This Row],[Total Discount]]</f>
        <v>1260000</v>
      </c>
      <c r="W1390" s="6"/>
      <c r="X1390" s="5"/>
    </row>
    <row r="1391" spans="1:24" x14ac:dyDescent="0.35">
      <c r="A1391">
        <v>1390</v>
      </c>
      <c r="B1391" t="s">
        <v>7936</v>
      </c>
      <c r="C1391" s="8">
        <v>42248</v>
      </c>
      <c r="D1391" s="6">
        <v>2015</v>
      </c>
      <c r="E1391" s="8" t="s">
        <v>3472</v>
      </c>
      <c r="F1391" s="7">
        <v>1</v>
      </c>
      <c r="G1391" t="s">
        <v>3452</v>
      </c>
      <c r="H1391" t="s">
        <v>3462</v>
      </c>
      <c r="I1391" t="s">
        <v>4830</v>
      </c>
      <c r="J1391" t="s">
        <v>3488</v>
      </c>
      <c r="K1391" t="s">
        <v>3666</v>
      </c>
      <c r="L1391">
        <v>2038</v>
      </c>
      <c r="M1391" t="s">
        <v>1157</v>
      </c>
      <c r="N1391" t="s">
        <v>13</v>
      </c>
      <c r="O1391" t="s">
        <v>26</v>
      </c>
      <c r="P1391" t="s">
        <v>1158</v>
      </c>
      <c r="Q1391" s="4">
        <v>37000</v>
      </c>
      <c r="R1391">
        <v>5</v>
      </c>
      <c r="S1391" s="4">
        <f>Table3[[#This Row],[Harga]]*Table3[[#This Row],[Quantity]]</f>
        <v>185000</v>
      </c>
      <c r="T1391">
        <v>0</v>
      </c>
      <c r="U1391" s="4">
        <f>Table3[[#This Row],[Discount]]*Table3[[#This Row],[Revenue]]</f>
        <v>0</v>
      </c>
      <c r="V1391" s="4">
        <f>Table3[[#This Row],[Revenue]]-Table3[[#This Row],[Total Discount]]</f>
        <v>185000</v>
      </c>
      <c r="W1391" s="6"/>
      <c r="X1391" s="5"/>
    </row>
    <row r="1392" spans="1:24" x14ac:dyDescent="0.35">
      <c r="A1392">
        <v>1391</v>
      </c>
      <c r="B1392" t="s">
        <v>7935</v>
      </c>
      <c r="C1392" s="8">
        <v>42495</v>
      </c>
      <c r="D1392" s="6">
        <v>2016</v>
      </c>
      <c r="E1392" s="8" t="s">
        <v>3453</v>
      </c>
      <c r="F1392" s="7">
        <v>5</v>
      </c>
      <c r="G1392" t="s">
        <v>3538</v>
      </c>
      <c r="H1392" t="s">
        <v>3451</v>
      </c>
      <c r="I1392" t="s">
        <v>6259</v>
      </c>
      <c r="J1392" t="s">
        <v>3449</v>
      </c>
      <c r="K1392" t="s">
        <v>3628</v>
      </c>
      <c r="L1392">
        <v>92024</v>
      </c>
      <c r="M1392" t="s">
        <v>1761</v>
      </c>
      <c r="N1392" t="s">
        <v>13</v>
      </c>
      <c r="O1392" t="s">
        <v>26</v>
      </c>
      <c r="P1392" t="s">
        <v>1762</v>
      </c>
      <c r="Q1392" s="4">
        <v>2000</v>
      </c>
      <c r="R1392">
        <v>5</v>
      </c>
      <c r="S1392" s="4">
        <f>Table3[[#This Row],[Harga]]*Table3[[#This Row],[Quantity]]</f>
        <v>10000</v>
      </c>
      <c r="T1392">
        <v>0.2</v>
      </c>
      <c r="U1392" s="4">
        <f>Table3[[#This Row],[Discount]]*Table3[[#This Row],[Revenue]]</f>
        <v>2000</v>
      </c>
      <c r="V1392" s="4">
        <f>Table3[[#This Row],[Revenue]]-Table3[[#This Row],[Total Discount]]</f>
        <v>8000</v>
      </c>
      <c r="W1392" s="6"/>
      <c r="X1392" s="5"/>
    </row>
    <row r="1393" spans="1:24" x14ac:dyDescent="0.35">
      <c r="A1393">
        <v>1392</v>
      </c>
      <c r="B1393" t="s">
        <v>7934</v>
      </c>
      <c r="C1393" s="8">
        <v>42735</v>
      </c>
      <c r="D1393" s="6">
        <v>2016</v>
      </c>
      <c r="E1393" s="8" t="s">
        <v>3490</v>
      </c>
      <c r="F1393" s="7">
        <v>31</v>
      </c>
      <c r="G1393" t="s">
        <v>3457</v>
      </c>
      <c r="H1393" t="s">
        <v>3451</v>
      </c>
      <c r="I1393" t="s">
        <v>4884</v>
      </c>
      <c r="J1393" t="s">
        <v>3449</v>
      </c>
      <c r="K1393" t="s">
        <v>3641</v>
      </c>
      <c r="L1393">
        <v>92804</v>
      </c>
      <c r="M1393" t="s">
        <v>1964</v>
      </c>
      <c r="N1393" t="s">
        <v>51</v>
      </c>
      <c r="O1393" t="s">
        <v>52</v>
      </c>
      <c r="P1393" t="s">
        <v>1965</v>
      </c>
      <c r="Q1393" s="4">
        <v>303000</v>
      </c>
      <c r="R1393">
        <v>3</v>
      </c>
      <c r="S1393" s="4">
        <f>Table3[[#This Row],[Harga]]*Table3[[#This Row],[Quantity]]</f>
        <v>909000</v>
      </c>
      <c r="T1393">
        <v>0.2</v>
      </c>
      <c r="U1393" s="4">
        <f>Table3[[#This Row],[Discount]]*Table3[[#This Row],[Revenue]]</f>
        <v>181800</v>
      </c>
      <c r="V1393" s="4">
        <f>Table3[[#This Row],[Revenue]]-Table3[[#This Row],[Total Discount]]</f>
        <v>727200</v>
      </c>
      <c r="W1393" s="6"/>
      <c r="X1393" s="5"/>
    </row>
    <row r="1394" spans="1:24" x14ac:dyDescent="0.35">
      <c r="A1394">
        <v>1393</v>
      </c>
      <c r="B1394" t="s">
        <v>7933</v>
      </c>
      <c r="C1394" s="8">
        <v>42996</v>
      </c>
      <c r="D1394" s="6">
        <v>2017</v>
      </c>
      <c r="E1394" s="8" t="s">
        <v>3472</v>
      </c>
      <c r="F1394" s="7">
        <v>18</v>
      </c>
      <c r="G1394" t="s">
        <v>3452</v>
      </c>
      <c r="H1394" t="s">
        <v>3451</v>
      </c>
      <c r="I1394" t="s">
        <v>4300</v>
      </c>
      <c r="J1394" t="s">
        <v>3449</v>
      </c>
      <c r="K1394" t="s">
        <v>3704</v>
      </c>
      <c r="L1394">
        <v>76017</v>
      </c>
      <c r="M1394" t="s">
        <v>323</v>
      </c>
      <c r="N1394" t="s">
        <v>13</v>
      </c>
      <c r="O1394" t="s">
        <v>37</v>
      </c>
      <c r="P1394" t="s">
        <v>324</v>
      </c>
      <c r="Q1394" s="4">
        <v>18000</v>
      </c>
      <c r="R1394">
        <v>2</v>
      </c>
      <c r="S1394" s="4">
        <f>Table3[[#This Row],[Harga]]*Table3[[#This Row],[Quantity]]</f>
        <v>36000</v>
      </c>
      <c r="T1394">
        <v>0.2</v>
      </c>
      <c r="U1394" s="4">
        <f>Table3[[#This Row],[Discount]]*Table3[[#This Row],[Revenue]]</f>
        <v>7200</v>
      </c>
      <c r="V1394" s="4">
        <f>Table3[[#This Row],[Revenue]]-Table3[[#This Row],[Total Discount]]</f>
        <v>28800</v>
      </c>
      <c r="W1394" s="6"/>
      <c r="X1394" s="5"/>
    </row>
    <row r="1395" spans="1:24" x14ac:dyDescent="0.35">
      <c r="A1395">
        <v>1394</v>
      </c>
      <c r="B1395" t="s">
        <v>7932</v>
      </c>
      <c r="C1395" s="8">
        <v>41907</v>
      </c>
      <c r="D1395" s="6">
        <v>2014</v>
      </c>
      <c r="E1395" s="8" t="s">
        <v>3472</v>
      </c>
      <c r="F1395" s="7">
        <v>25</v>
      </c>
      <c r="G1395" t="s">
        <v>3485</v>
      </c>
      <c r="H1395" t="s">
        <v>3451</v>
      </c>
      <c r="I1395" t="s">
        <v>4951</v>
      </c>
      <c r="J1395" t="s">
        <v>3488</v>
      </c>
      <c r="K1395" t="s">
        <v>3542</v>
      </c>
      <c r="L1395">
        <v>77041</v>
      </c>
      <c r="M1395" t="s">
        <v>1966</v>
      </c>
      <c r="N1395" t="s">
        <v>13</v>
      </c>
      <c r="O1395" t="s">
        <v>23</v>
      </c>
      <c r="P1395" t="s">
        <v>1967</v>
      </c>
      <c r="Q1395" s="4">
        <v>34000</v>
      </c>
      <c r="R1395">
        <v>8</v>
      </c>
      <c r="S1395" s="4">
        <f>Table3[[#This Row],[Harga]]*Table3[[#This Row],[Quantity]]</f>
        <v>272000</v>
      </c>
      <c r="T1395">
        <v>0.2</v>
      </c>
      <c r="U1395" s="4">
        <f>Table3[[#This Row],[Discount]]*Table3[[#This Row],[Revenue]]</f>
        <v>54400</v>
      </c>
      <c r="V1395" s="4">
        <f>Table3[[#This Row],[Revenue]]-Table3[[#This Row],[Total Discount]]</f>
        <v>217600</v>
      </c>
      <c r="W1395" s="6"/>
      <c r="X1395" s="5"/>
    </row>
    <row r="1396" spans="1:24" x14ac:dyDescent="0.35">
      <c r="A1396">
        <v>1395</v>
      </c>
      <c r="B1396" t="s">
        <v>7931</v>
      </c>
      <c r="C1396" s="8">
        <v>42483</v>
      </c>
      <c r="D1396" s="6">
        <v>2016</v>
      </c>
      <c r="E1396" s="8" t="s">
        <v>3529</v>
      </c>
      <c r="F1396" s="7">
        <v>23</v>
      </c>
      <c r="G1396" t="s">
        <v>3457</v>
      </c>
      <c r="H1396" t="s">
        <v>3451</v>
      </c>
      <c r="I1396" t="s">
        <v>4272</v>
      </c>
      <c r="J1396" t="s">
        <v>3449</v>
      </c>
      <c r="K1396" t="s">
        <v>3465</v>
      </c>
      <c r="L1396">
        <v>43130</v>
      </c>
      <c r="M1396" t="s">
        <v>1968</v>
      </c>
      <c r="N1396" t="s">
        <v>13</v>
      </c>
      <c r="O1396" t="s">
        <v>23</v>
      </c>
      <c r="P1396" t="s">
        <v>1969</v>
      </c>
      <c r="Q1396" s="4">
        <v>109000</v>
      </c>
      <c r="R1396">
        <v>6</v>
      </c>
      <c r="S1396" s="4">
        <f>Table3[[#This Row],[Harga]]*Table3[[#This Row],[Quantity]]</f>
        <v>654000</v>
      </c>
      <c r="T1396">
        <v>0.2</v>
      </c>
      <c r="U1396" s="4">
        <f>Table3[[#This Row],[Discount]]*Table3[[#This Row],[Revenue]]</f>
        <v>130800</v>
      </c>
      <c r="V1396" s="4">
        <f>Table3[[#This Row],[Revenue]]-Table3[[#This Row],[Total Discount]]</f>
        <v>523200</v>
      </c>
      <c r="W1396" s="6"/>
      <c r="X1396" s="5"/>
    </row>
    <row r="1397" spans="1:24" x14ac:dyDescent="0.35">
      <c r="A1397">
        <v>1396</v>
      </c>
      <c r="B1397" t="s">
        <v>7930</v>
      </c>
      <c r="C1397" s="8">
        <v>41944</v>
      </c>
      <c r="D1397" s="6">
        <v>2014</v>
      </c>
      <c r="E1397" s="8" t="s">
        <v>3468</v>
      </c>
      <c r="F1397" s="7">
        <v>1</v>
      </c>
      <c r="G1397" t="s">
        <v>3457</v>
      </c>
      <c r="H1397" t="s">
        <v>3451</v>
      </c>
      <c r="I1397" t="s">
        <v>4939</v>
      </c>
      <c r="J1397" t="s">
        <v>3449</v>
      </c>
      <c r="K1397" t="s">
        <v>3682</v>
      </c>
      <c r="L1397">
        <v>97206</v>
      </c>
      <c r="M1397" t="s">
        <v>1970</v>
      </c>
      <c r="N1397" t="s">
        <v>13</v>
      </c>
      <c r="O1397" t="s">
        <v>32</v>
      </c>
      <c r="P1397" t="s">
        <v>1971</v>
      </c>
      <c r="Q1397" s="4">
        <v>444000</v>
      </c>
      <c r="R1397">
        <v>5</v>
      </c>
      <c r="S1397" s="4">
        <f>Table3[[#This Row],[Harga]]*Table3[[#This Row],[Quantity]]</f>
        <v>2220000</v>
      </c>
      <c r="T1397">
        <v>0.2</v>
      </c>
      <c r="U1397" s="4">
        <f>Table3[[#This Row],[Discount]]*Table3[[#This Row],[Revenue]]</f>
        <v>444000</v>
      </c>
      <c r="V1397" s="4">
        <f>Table3[[#This Row],[Revenue]]-Table3[[#This Row],[Total Discount]]</f>
        <v>1776000</v>
      </c>
      <c r="W1397" s="6"/>
      <c r="X1397" s="5"/>
    </row>
    <row r="1398" spans="1:24" x14ac:dyDescent="0.35">
      <c r="A1398">
        <v>1397</v>
      </c>
      <c r="B1398" t="s">
        <v>7929</v>
      </c>
      <c r="C1398" s="8">
        <v>42761</v>
      </c>
      <c r="D1398" s="6">
        <v>2017</v>
      </c>
      <c r="E1398" s="8" t="s">
        <v>3463</v>
      </c>
      <c r="F1398" s="7">
        <v>26</v>
      </c>
      <c r="G1398" t="s">
        <v>3457</v>
      </c>
      <c r="H1398" t="s">
        <v>3451</v>
      </c>
      <c r="I1398" t="s">
        <v>5050</v>
      </c>
      <c r="J1398" t="s">
        <v>3466</v>
      </c>
      <c r="K1398" t="s">
        <v>3909</v>
      </c>
      <c r="L1398">
        <v>35244</v>
      </c>
      <c r="M1398" t="s">
        <v>167</v>
      </c>
      <c r="N1398" t="s">
        <v>13</v>
      </c>
      <c r="O1398" t="s">
        <v>37</v>
      </c>
      <c r="P1398" t="s">
        <v>168</v>
      </c>
      <c r="Q1398" s="4">
        <v>7000</v>
      </c>
      <c r="R1398">
        <v>7</v>
      </c>
      <c r="S1398" s="4">
        <f>Table3[[#This Row],[Harga]]*Table3[[#This Row],[Quantity]]</f>
        <v>49000</v>
      </c>
      <c r="T1398">
        <v>0</v>
      </c>
      <c r="U1398" s="4">
        <f>Table3[[#This Row],[Discount]]*Table3[[#This Row],[Revenue]]</f>
        <v>0</v>
      </c>
      <c r="V1398" s="4">
        <f>Table3[[#This Row],[Revenue]]-Table3[[#This Row],[Total Discount]]</f>
        <v>49000</v>
      </c>
      <c r="W1398" s="6"/>
      <c r="X1398" s="5"/>
    </row>
    <row r="1399" spans="1:24" x14ac:dyDescent="0.35">
      <c r="A1399">
        <v>1398</v>
      </c>
      <c r="B1399" t="s">
        <v>7928</v>
      </c>
      <c r="C1399" s="8">
        <v>43050</v>
      </c>
      <c r="D1399" s="6">
        <v>2017</v>
      </c>
      <c r="E1399" s="8" t="s">
        <v>3468</v>
      </c>
      <c r="F1399" s="7">
        <v>11</v>
      </c>
      <c r="G1399" t="s">
        <v>3452</v>
      </c>
      <c r="H1399" t="s">
        <v>3462</v>
      </c>
      <c r="I1399" t="s">
        <v>4205</v>
      </c>
      <c r="J1399" t="s">
        <v>3449</v>
      </c>
      <c r="K1399" t="s">
        <v>3605</v>
      </c>
      <c r="L1399">
        <v>90036</v>
      </c>
      <c r="M1399" t="s">
        <v>1944</v>
      </c>
      <c r="N1399" t="s">
        <v>13</v>
      </c>
      <c r="O1399" t="s">
        <v>29</v>
      </c>
      <c r="P1399" t="s">
        <v>1945</v>
      </c>
      <c r="Q1399" s="4">
        <v>61000</v>
      </c>
      <c r="R1399">
        <v>1</v>
      </c>
      <c r="S1399" s="4">
        <f>Table3[[#This Row],[Harga]]*Table3[[#This Row],[Quantity]]</f>
        <v>61000</v>
      </c>
      <c r="T1399">
        <v>0</v>
      </c>
      <c r="U1399" s="4">
        <f>Table3[[#This Row],[Discount]]*Table3[[#This Row],[Revenue]]</f>
        <v>0</v>
      </c>
      <c r="V1399" s="4">
        <f>Table3[[#This Row],[Revenue]]-Table3[[#This Row],[Total Discount]]</f>
        <v>61000</v>
      </c>
      <c r="W1399" s="6"/>
      <c r="X1399" s="5"/>
    </row>
    <row r="1400" spans="1:24" x14ac:dyDescent="0.35">
      <c r="A1400">
        <v>1399</v>
      </c>
      <c r="B1400" t="s">
        <v>7927</v>
      </c>
      <c r="C1400" s="8">
        <v>42530</v>
      </c>
      <c r="D1400" s="6">
        <v>2016</v>
      </c>
      <c r="E1400" s="8" t="s">
        <v>3497</v>
      </c>
      <c r="F1400" s="7">
        <v>9</v>
      </c>
      <c r="G1400" t="s">
        <v>3452</v>
      </c>
      <c r="H1400" t="s">
        <v>3462</v>
      </c>
      <c r="I1400" t="s">
        <v>3845</v>
      </c>
      <c r="J1400" t="s">
        <v>3449</v>
      </c>
      <c r="K1400" t="s">
        <v>3548</v>
      </c>
      <c r="L1400">
        <v>32303</v>
      </c>
      <c r="M1400" t="s">
        <v>1102</v>
      </c>
      <c r="N1400" t="s">
        <v>51</v>
      </c>
      <c r="O1400" t="s">
        <v>254</v>
      </c>
      <c r="P1400" t="s">
        <v>1103</v>
      </c>
      <c r="Q1400" s="4">
        <v>696000</v>
      </c>
      <c r="R1400">
        <v>2</v>
      </c>
      <c r="S1400" s="4">
        <f>Table3[[#This Row],[Harga]]*Table3[[#This Row],[Quantity]]</f>
        <v>1392000</v>
      </c>
      <c r="T1400">
        <v>0.5</v>
      </c>
      <c r="U1400" s="4">
        <f>Table3[[#This Row],[Discount]]*Table3[[#This Row],[Revenue]]</f>
        <v>696000</v>
      </c>
      <c r="V1400" s="4">
        <f>Table3[[#This Row],[Revenue]]-Table3[[#This Row],[Total Discount]]</f>
        <v>696000</v>
      </c>
      <c r="W1400" s="6"/>
      <c r="X1400" s="5"/>
    </row>
    <row r="1401" spans="1:24" x14ac:dyDescent="0.35">
      <c r="A1401">
        <v>1400</v>
      </c>
      <c r="B1401" t="s">
        <v>7926</v>
      </c>
      <c r="C1401" s="8">
        <v>42250</v>
      </c>
      <c r="D1401" s="6">
        <v>2015</v>
      </c>
      <c r="E1401" s="8" t="s">
        <v>3472</v>
      </c>
      <c r="F1401" s="7">
        <v>3</v>
      </c>
      <c r="G1401" t="s">
        <v>3457</v>
      </c>
      <c r="H1401" t="s">
        <v>3451</v>
      </c>
      <c r="I1401" t="s">
        <v>3960</v>
      </c>
      <c r="J1401" t="s">
        <v>3466</v>
      </c>
      <c r="K1401" t="s">
        <v>3595</v>
      </c>
      <c r="L1401">
        <v>10009</v>
      </c>
      <c r="M1401" t="s">
        <v>1972</v>
      </c>
      <c r="N1401" t="s">
        <v>13</v>
      </c>
      <c r="O1401" t="s">
        <v>32</v>
      </c>
      <c r="P1401" t="s">
        <v>1973</v>
      </c>
      <c r="Q1401" s="4">
        <v>121000</v>
      </c>
      <c r="R1401">
        <v>1</v>
      </c>
      <c r="S1401" s="4">
        <f>Table3[[#This Row],[Harga]]*Table3[[#This Row],[Quantity]]</f>
        <v>121000</v>
      </c>
      <c r="T1401">
        <v>0</v>
      </c>
      <c r="U1401" s="4">
        <f>Table3[[#This Row],[Discount]]*Table3[[#This Row],[Revenue]]</f>
        <v>0</v>
      </c>
      <c r="V1401" s="4">
        <f>Table3[[#This Row],[Revenue]]-Table3[[#This Row],[Total Discount]]</f>
        <v>121000</v>
      </c>
      <c r="W1401" s="6"/>
      <c r="X1401" s="5"/>
    </row>
    <row r="1402" spans="1:24" x14ac:dyDescent="0.35">
      <c r="A1402">
        <v>1401</v>
      </c>
      <c r="B1402" t="s">
        <v>7925</v>
      </c>
      <c r="C1402" s="8">
        <v>41712</v>
      </c>
      <c r="D1402" s="6">
        <v>2014</v>
      </c>
      <c r="E1402" s="8" t="s">
        <v>3511</v>
      </c>
      <c r="F1402" s="7">
        <v>14</v>
      </c>
      <c r="G1402" t="s">
        <v>3538</v>
      </c>
      <c r="H1402" t="s">
        <v>3451</v>
      </c>
      <c r="I1402" t="s">
        <v>4133</v>
      </c>
      <c r="J1402" t="s">
        <v>3488</v>
      </c>
      <c r="K1402" t="s">
        <v>3641</v>
      </c>
      <c r="L1402">
        <v>23320</v>
      </c>
      <c r="M1402" t="s">
        <v>477</v>
      </c>
      <c r="N1402" t="s">
        <v>9</v>
      </c>
      <c r="O1402" t="s">
        <v>42</v>
      </c>
      <c r="P1402" t="s">
        <v>478</v>
      </c>
      <c r="Q1402" s="4">
        <v>684000</v>
      </c>
      <c r="R1402">
        <v>4</v>
      </c>
      <c r="S1402" s="4">
        <f>Table3[[#This Row],[Harga]]*Table3[[#This Row],[Quantity]]</f>
        <v>2736000</v>
      </c>
      <c r="T1402">
        <v>0</v>
      </c>
      <c r="U1402" s="4">
        <f>Table3[[#This Row],[Discount]]*Table3[[#This Row],[Revenue]]</f>
        <v>0</v>
      </c>
      <c r="V1402" s="4">
        <f>Table3[[#This Row],[Revenue]]-Table3[[#This Row],[Total Discount]]</f>
        <v>2736000</v>
      </c>
      <c r="W1402" s="6"/>
      <c r="X1402" s="5"/>
    </row>
    <row r="1403" spans="1:24" x14ac:dyDescent="0.35">
      <c r="A1403">
        <v>1402</v>
      </c>
      <c r="B1403" t="s">
        <v>7924</v>
      </c>
      <c r="C1403" s="8">
        <v>42978</v>
      </c>
      <c r="D1403" s="6">
        <v>2017</v>
      </c>
      <c r="E1403" s="8" t="s">
        <v>3481</v>
      </c>
      <c r="F1403" s="7">
        <v>31</v>
      </c>
      <c r="G1403" t="s">
        <v>3457</v>
      </c>
      <c r="H1403" t="s">
        <v>3451</v>
      </c>
      <c r="I1403" t="s">
        <v>4435</v>
      </c>
      <c r="J1403" t="s">
        <v>3449</v>
      </c>
      <c r="K1403" t="s">
        <v>3470</v>
      </c>
      <c r="L1403">
        <v>28314</v>
      </c>
      <c r="M1403" t="s">
        <v>1375</v>
      </c>
      <c r="N1403" t="s">
        <v>13</v>
      </c>
      <c r="O1403" t="s">
        <v>23</v>
      </c>
      <c r="P1403" t="s">
        <v>1376</v>
      </c>
      <c r="Q1403" s="4">
        <v>361000</v>
      </c>
      <c r="R1403">
        <v>7</v>
      </c>
      <c r="S1403" s="4">
        <f>Table3[[#This Row],[Harga]]*Table3[[#This Row],[Quantity]]</f>
        <v>2527000</v>
      </c>
      <c r="T1403">
        <v>0.2</v>
      </c>
      <c r="U1403" s="4">
        <f>Table3[[#This Row],[Discount]]*Table3[[#This Row],[Revenue]]</f>
        <v>505400</v>
      </c>
      <c r="V1403" s="4">
        <f>Table3[[#This Row],[Revenue]]-Table3[[#This Row],[Total Discount]]</f>
        <v>2021600</v>
      </c>
      <c r="W1403" s="6"/>
      <c r="X1403" s="5"/>
    </row>
    <row r="1404" spans="1:24" x14ac:dyDescent="0.35">
      <c r="A1404">
        <v>1403</v>
      </c>
      <c r="B1404" t="s">
        <v>7923</v>
      </c>
      <c r="C1404" s="8">
        <v>42817</v>
      </c>
      <c r="D1404" s="6">
        <v>2017</v>
      </c>
      <c r="E1404" s="8" t="s">
        <v>3511</v>
      </c>
      <c r="F1404" s="7">
        <v>23</v>
      </c>
      <c r="G1404" t="s">
        <v>3538</v>
      </c>
      <c r="H1404" t="s">
        <v>3451</v>
      </c>
      <c r="I1404" t="s">
        <v>4039</v>
      </c>
      <c r="J1404" t="s">
        <v>3449</v>
      </c>
      <c r="K1404" t="s">
        <v>3483</v>
      </c>
      <c r="L1404">
        <v>77340</v>
      </c>
      <c r="M1404" t="s">
        <v>452</v>
      </c>
      <c r="N1404" t="s">
        <v>13</v>
      </c>
      <c r="O1404" t="s">
        <v>32</v>
      </c>
      <c r="P1404" t="s">
        <v>453</v>
      </c>
      <c r="Q1404" s="4">
        <v>450000</v>
      </c>
      <c r="R1404">
        <v>2</v>
      </c>
      <c r="S1404" s="4">
        <f>Table3[[#This Row],[Harga]]*Table3[[#This Row],[Quantity]]</f>
        <v>900000</v>
      </c>
      <c r="T1404">
        <v>0.2</v>
      </c>
      <c r="U1404" s="4">
        <f>Table3[[#This Row],[Discount]]*Table3[[#This Row],[Revenue]]</f>
        <v>180000</v>
      </c>
      <c r="V1404" s="4">
        <f>Table3[[#This Row],[Revenue]]-Table3[[#This Row],[Total Discount]]</f>
        <v>720000</v>
      </c>
      <c r="W1404" s="6"/>
      <c r="X1404" s="5"/>
    </row>
    <row r="1405" spans="1:24" x14ac:dyDescent="0.35">
      <c r="A1405">
        <v>1404</v>
      </c>
      <c r="B1405" t="s">
        <v>7922</v>
      </c>
      <c r="C1405" s="8">
        <v>42873</v>
      </c>
      <c r="D1405" s="6">
        <v>2017</v>
      </c>
      <c r="E1405" s="8" t="s">
        <v>3453</v>
      </c>
      <c r="F1405" s="7">
        <v>18</v>
      </c>
      <c r="G1405" t="s">
        <v>3452</v>
      </c>
      <c r="H1405" t="s">
        <v>3451</v>
      </c>
      <c r="I1405" t="s">
        <v>3723</v>
      </c>
      <c r="J1405" t="s">
        <v>3449</v>
      </c>
      <c r="K1405" t="s">
        <v>3670</v>
      </c>
      <c r="L1405">
        <v>19140</v>
      </c>
      <c r="M1405" t="s">
        <v>1833</v>
      </c>
      <c r="N1405" t="s">
        <v>51</v>
      </c>
      <c r="O1405" t="s">
        <v>64</v>
      </c>
      <c r="P1405" t="s">
        <v>1834</v>
      </c>
      <c r="Q1405" s="4">
        <v>16000</v>
      </c>
      <c r="R1405">
        <v>3</v>
      </c>
      <c r="S1405" s="4">
        <f>Table3[[#This Row],[Harga]]*Table3[[#This Row],[Quantity]]</f>
        <v>48000</v>
      </c>
      <c r="T1405">
        <v>0.2</v>
      </c>
      <c r="U1405" s="4">
        <f>Table3[[#This Row],[Discount]]*Table3[[#This Row],[Revenue]]</f>
        <v>9600</v>
      </c>
      <c r="V1405" s="4">
        <f>Table3[[#This Row],[Revenue]]-Table3[[#This Row],[Total Discount]]</f>
        <v>38400</v>
      </c>
      <c r="W1405" s="6"/>
      <c r="X1405" s="5"/>
    </row>
    <row r="1406" spans="1:24" x14ac:dyDescent="0.35">
      <c r="A1406">
        <v>1405</v>
      </c>
      <c r="B1406" t="s">
        <v>7921</v>
      </c>
      <c r="C1406" s="8">
        <v>42731</v>
      </c>
      <c r="D1406" s="6">
        <v>2016</v>
      </c>
      <c r="E1406" s="8" t="s">
        <v>3490</v>
      </c>
      <c r="F1406" s="7">
        <v>27</v>
      </c>
      <c r="G1406" t="s">
        <v>3485</v>
      </c>
      <c r="H1406" t="s">
        <v>3451</v>
      </c>
      <c r="I1406" t="s">
        <v>5075</v>
      </c>
      <c r="J1406" t="s">
        <v>3466</v>
      </c>
      <c r="K1406" t="s">
        <v>3595</v>
      </c>
      <c r="L1406">
        <v>60098</v>
      </c>
      <c r="M1406" t="s">
        <v>553</v>
      </c>
      <c r="N1406" t="s">
        <v>9</v>
      </c>
      <c r="O1406" t="s">
        <v>42</v>
      </c>
      <c r="P1406" t="s">
        <v>554</v>
      </c>
      <c r="Q1406" s="4">
        <v>302000</v>
      </c>
      <c r="R1406">
        <v>8</v>
      </c>
      <c r="S1406" s="4">
        <f>Table3[[#This Row],[Harga]]*Table3[[#This Row],[Quantity]]</f>
        <v>2416000</v>
      </c>
      <c r="T1406">
        <v>0.3</v>
      </c>
      <c r="U1406" s="4">
        <f>Table3[[#This Row],[Discount]]*Table3[[#This Row],[Revenue]]</f>
        <v>724800</v>
      </c>
      <c r="V1406" s="4">
        <f>Table3[[#This Row],[Revenue]]-Table3[[#This Row],[Total Discount]]</f>
        <v>1691200</v>
      </c>
      <c r="W1406" s="6"/>
      <c r="X1406" s="5"/>
    </row>
    <row r="1407" spans="1:24" x14ac:dyDescent="0.35">
      <c r="A1407">
        <v>1406</v>
      </c>
      <c r="B1407" t="s">
        <v>7920</v>
      </c>
      <c r="C1407" s="8">
        <v>43056</v>
      </c>
      <c r="D1407" s="6">
        <v>2017</v>
      </c>
      <c r="E1407" s="8" t="s">
        <v>3468</v>
      </c>
      <c r="F1407" s="7">
        <v>17</v>
      </c>
      <c r="G1407" t="s">
        <v>3538</v>
      </c>
      <c r="H1407" t="s">
        <v>3451</v>
      </c>
      <c r="I1407" t="s">
        <v>4377</v>
      </c>
      <c r="J1407" t="s">
        <v>3449</v>
      </c>
      <c r="K1407" t="s">
        <v>3548</v>
      </c>
      <c r="L1407">
        <v>2149</v>
      </c>
      <c r="M1407" t="s">
        <v>833</v>
      </c>
      <c r="N1407" t="s">
        <v>13</v>
      </c>
      <c r="O1407" t="s">
        <v>37</v>
      </c>
      <c r="P1407" t="s">
        <v>834</v>
      </c>
      <c r="Q1407" s="4">
        <v>28000</v>
      </c>
      <c r="R1407">
        <v>3</v>
      </c>
      <c r="S1407" s="4">
        <f>Table3[[#This Row],[Harga]]*Table3[[#This Row],[Quantity]]</f>
        <v>84000</v>
      </c>
      <c r="T1407">
        <v>0</v>
      </c>
      <c r="U1407" s="4">
        <f>Table3[[#This Row],[Discount]]*Table3[[#This Row],[Revenue]]</f>
        <v>0</v>
      </c>
      <c r="V1407" s="4">
        <f>Table3[[#This Row],[Revenue]]-Table3[[#This Row],[Total Discount]]</f>
        <v>84000</v>
      </c>
      <c r="W1407" s="6"/>
      <c r="X1407" s="5"/>
    </row>
    <row r="1408" spans="1:24" x14ac:dyDescent="0.35">
      <c r="A1408">
        <v>1407</v>
      </c>
      <c r="B1408" t="s">
        <v>7919</v>
      </c>
      <c r="C1408" s="8">
        <v>42988</v>
      </c>
      <c r="D1408" s="6">
        <v>2017</v>
      </c>
      <c r="E1408" s="8" t="s">
        <v>3472</v>
      </c>
      <c r="F1408" s="7">
        <v>10</v>
      </c>
      <c r="G1408" t="s">
        <v>3452</v>
      </c>
      <c r="H1408" t="s">
        <v>3462</v>
      </c>
      <c r="I1408" t="s">
        <v>4524</v>
      </c>
      <c r="J1408" t="s">
        <v>3488</v>
      </c>
      <c r="K1408" t="s">
        <v>3492</v>
      </c>
      <c r="L1408">
        <v>60653</v>
      </c>
      <c r="M1408" t="s">
        <v>1658</v>
      </c>
      <c r="N1408" t="s">
        <v>13</v>
      </c>
      <c r="O1408" t="s">
        <v>26</v>
      </c>
      <c r="P1408" t="s">
        <v>1659</v>
      </c>
      <c r="Q1408" s="4">
        <v>1017000</v>
      </c>
      <c r="R1408">
        <v>3</v>
      </c>
      <c r="S1408" s="4">
        <f>Table3[[#This Row],[Harga]]*Table3[[#This Row],[Quantity]]</f>
        <v>3051000</v>
      </c>
      <c r="T1408">
        <v>0.8</v>
      </c>
      <c r="U1408" s="4">
        <f>Table3[[#This Row],[Discount]]*Table3[[#This Row],[Revenue]]</f>
        <v>2440800</v>
      </c>
      <c r="V1408" s="4">
        <f>Table3[[#This Row],[Revenue]]-Table3[[#This Row],[Total Discount]]</f>
        <v>610200</v>
      </c>
      <c r="W1408" s="6"/>
      <c r="X1408" s="5"/>
    </row>
    <row r="1409" spans="1:24" x14ac:dyDescent="0.35">
      <c r="A1409">
        <v>1408</v>
      </c>
      <c r="B1409" t="s">
        <v>7918</v>
      </c>
      <c r="C1409" s="8">
        <v>42833</v>
      </c>
      <c r="D1409" s="6">
        <v>2017</v>
      </c>
      <c r="E1409" s="8" t="s">
        <v>3529</v>
      </c>
      <c r="F1409" s="7">
        <v>8</v>
      </c>
      <c r="G1409" t="s">
        <v>3485</v>
      </c>
      <c r="H1409" t="s">
        <v>3451</v>
      </c>
      <c r="I1409" t="s">
        <v>3874</v>
      </c>
      <c r="J1409" t="s">
        <v>3466</v>
      </c>
      <c r="K1409" t="s">
        <v>3556</v>
      </c>
      <c r="L1409">
        <v>30076</v>
      </c>
      <c r="M1409" t="s">
        <v>1974</v>
      </c>
      <c r="N1409" t="s">
        <v>9</v>
      </c>
      <c r="O1409" t="s">
        <v>20</v>
      </c>
      <c r="P1409" t="s">
        <v>1975</v>
      </c>
      <c r="Q1409" s="4">
        <v>57000</v>
      </c>
      <c r="R1409">
        <v>6</v>
      </c>
      <c r="S1409" s="4">
        <f>Table3[[#This Row],[Harga]]*Table3[[#This Row],[Quantity]]</f>
        <v>342000</v>
      </c>
      <c r="T1409">
        <v>0</v>
      </c>
      <c r="U1409" s="4">
        <f>Table3[[#This Row],[Discount]]*Table3[[#This Row],[Revenue]]</f>
        <v>0</v>
      </c>
      <c r="V1409" s="4">
        <f>Table3[[#This Row],[Revenue]]-Table3[[#This Row],[Total Discount]]</f>
        <v>342000</v>
      </c>
      <c r="W1409" s="6"/>
      <c r="X1409" s="5"/>
    </row>
    <row r="1410" spans="1:24" x14ac:dyDescent="0.35">
      <c r="A1410">
        <v>1409</v>
      </c>
      <c r="B1410" t="s">
        <v>7917</v>
      </c>
      <c r="C1410" s="8">
        <v>42702</v>
      </c>
      <c r="D1410" s="6">
        <v>2016</v>
      </c>
      <c r="E1410" s="8" t="s">
        <v>3468</v>
      </c>
      <c r="F1410" s="7">
        <v>28</v>
      </c>
      <c r="G1410" t="s">
        <v>3485</v>
      </c>
      <c r="H1410" t="s">
        <v>3451</v>
      </c>
      <c r="I1410" t="s">
        <v>4370</v>
      </c>
      <c r="J1410" t="s">
        <v>3466</v>
      </c>
      <c r="K1410" t="s">
        <v>3682</v>
      </c>
      <c r="L1410">
        <v>32137</v>
      </c>
      <c r="M1410" t="s">
        <v>981</v>
      </c>
      <c r="N1410" t="s">
        <v>13</v>
      </c>
      <c r="O1410" t="s">
        <v>26</v>
      </c>
      <c r="P1410" t="s">
        <v>982</v>
      </c>
      <c r="Q1410" s="4">
        <v>17000</v>
      </c>
      <c r="R1410">
        <v>6</v>
      </c>
      <c r="S1410" s="4">
        <f>Table3[[#This Row],[Harga]]*Table3[[#This Row],[Quantity]]</f>
        <v>102000</v>
      </c>
      <c r="T1410">
        <v>0.7</v>
      </c>
      <c r="U1410" s="4">
        <f>Table3[[#This Row],[Discount]]*Table3[[#This Row],[Revenue]]</f>
        <v>71400</v>
      </c>
      <c r="V1410" s="4">
        <f>Table3[[#This Row],[Revenue]]-Table3[[#This Row],[Total Discount]]</f>
        <v>30600</v>
      </c>
      <c r="W1410" s="6"/>
      <c r="X1410" s="5"/>
    </row>
    <row r="1411" spans="1:24" x14ac:dyDescent="0.35">
      <c r="A1411">
        <v>1410</v>
      </c>
      <c r="B1411" t="s">
        <v>7916</v>
      </c>
      <c r="C1411" s="8">
        <v>42523</v>
      </c>
      <c r="D1411" s="6">
        <v>2016</v>
      </c>
      <c r="E1411" s="8" t="s">
        <v>3497</v>
      </c>
      <c r="F1411" s="7">
        <v>2</v>
      </c>
      <c r="G1411" t="s">
        <v>3485</v>
      </c>
      <c r="H1411" t="s">
        <v>3451</v>
      </c>
      <c r="I1411" t="s">
        <v>5522</v>
      </c>
      <c r="J1411" t="s">
        <v>3466</v>
      </c>
      <c r="K1411" t="s">
        <v>3704</v>
      </c>
      <c r="L1411">
        <v>19120</v>
      </c>
      <c r="M1411" t="s">
        <v>646</v>
      </c>
      <c r="N1411" t="s">
        <v>13</v>
      </c>
      <c r="O1411" t="s">
        <v>32</v>
      </c>
      <c r="P1411" t="s">
        <v>647</v>
      </c>
      <c r="Q1411" s="4">
        <v>243000</v>
      </c>
      <c r="R1411">
        <v>1</v>
      </c>
      <c r="S1411" s="4">
        <f>Table3[[#This Row],[Harga]]*Table3[[#This Row],[Quantity]]</f>
        <v>243000</v>
      </c>
      <c r="T1411">
        <v>0.2</v>
      </c>
      <c r="U1411" s="4">
        <f>Table3[[#This Row],[Discount]]*Table3[[#This Row],[Revenue]]</f>
        <v>48600</v>
      </c>
      <c r="V1411" s="4">
        <f>Table3[[#This Row],[Revenue]]-Table3[[#This Row],[Total Discount]]</f>
        <v>194400</v>
      </c>
      <c r="W1411" s="6"/>
      <c r="X1411" s="5"/>
    </row>
    <row r="1412" spans="1:24" x14ac:dyDescent="0.35">
      <c r="A1412">
        <v>1411</v>
      </c>
      <c r="B1412" t="s">
        <v>7915</v>
      </c>
      <c r="C1412" s="8">
        <v>43086</v>
      </c>
      <c r="D1412" s="6">
        <v>2017</v>
      </c>
      <c r="E1412" s="8" t="s">
        <v>3490</v>
      </c>
      <c r="F1412" s="7">
        <v>17</v>
      </c>
      <c r="G1412" t="s">
        <v>3496</v>
      </c>
      <c r="H1412" t="s">
        <v>3451</v>
      </c>
      <c r="I1412" t="s">
        <v>4213</v>
      </c>
      <c r="J1412" t="s">
        <v>3488</v>
      </c>
      <c r="K1412" t="s">
        <v>3561</v>
      </c>
      <c r="L1412">
        <v>47201</v>
      </c>
      <c r="M1412" t="s">
        <v>817</v>
      </c>
      <c r="N1412" t="s">
        <v>13</v>
      </c>
      <c r="O1412" t="s">
        <v>23</v>
      </c>
      <c r="P1412" t="s">
        <v>818</v>
      </c>
      <c r="Q1412" s="4">
        <v>46000</v>
      </c>
      <c r="R1412">
        <v>4</v>
      </c>
      <c r="S1412" s="4">
        <f>Table3[[#This Row],[Harga]]*Table3[[#This Row],[Quantity]]</f>
        <v>184000</v>
      </c>
      <c r="T1412">
        <v>0</v>
      </c>
      <c r="U1412" s="4">
        <f>Table3[[#This Row],[Discount]]*Table3[[#This Row],[Revenue]]</f>
        <v>0</v>
      </c>
      <c r="V1412" s="4">
        <f>Table3[[#This Row],[Revenue]]-Table3[[#This Row],[Total Discount]]</f>
        <v>184000</v>
      </c>
      <c r="W1412" s="6"/>
      <c r="X1412" s="5"/>
    </row>
    <row r="1413" spans="1:24" x14ac:dyDescent="0.35">
      <c r="A1413">
        <v>1412</v>
      </c>
      <c r="B1413" t="s">
        <v>7914</v>
      </c>
      <c r="C1413" s="8">
        <v>42448</v>
      </c>
      <c r="D1413" s="6">
        <v>2016</v>
      </c>
      <c r="E1413" s="8" t="s">
        <v>3511</v>
      </c>
      <c r="F1413" s="7">
        <v>19</v>
      </c>
      <c r="G1413" t="s">
        <v>3496</v>
      </c>
      <c r="H1413" t="s">
        <v>3462</v>
      </c>
      <c r="I1413" t="s">
        <v>4676</v>
      </c>
      <c r="J1413" t="s">
        <v>3449</v>
      </c>
      <c r="K1413" t="s">
        <v>3909</v>
      </c>
      <c r="L1413">
        <v>11572</v>
      </c>
      <c r="M1413" t="s">
        <v>1976</v>
      </c>
      <c r="N1413" t="s">
        <v>9</v>
      </c>
      <c r="O1413" t="s">
        <v>20</v>
      </c>
      <c r="P1413" t="s">
        <v>1977</v>
      </c>
      <c r="Q1413" s="4">
        <v>15000</v>
      </c>
      <c r="R1413">
        <v>1</v>
      </c>
      <c r="S1413" s="4">
        <f>Table3[[#This Row],[Harga]]*Table3[[#This Row],[Quantity]]</f>
        <v>15000</v>
      </c>
      <c r="T1413">
        <v>0</v>
      </c>
      <c r="U1413" s="4">
        <f>Table3[[#This Row],[Discount]]*Table3[[#This Row],[Revenue]]</f>
        <v>0</v>
      </c>
      <c r="V1413" s="4">
        <f>Table3[[#This Row],[Revenue]]-Table3[[#This Row],[Total Discount]]</f>
        <v>15000</v>
      </c>
      <c r="W1413" s="6"/>
      <c r="X1413" s="5"/>
    </row>
    <row r="1414" spans="1:24" x14ac:dyDescent="0.35">
      <c r="A1414">
        <v>1413</v>
      </c>
      <c r="B1414" t="s">
        <v>7913</v>
      </c>
      <c r="C1414" s="8">
        <v>42967</v>
      </c>
      <c r="D1414" s="6">
        <v>2017</v>
      </c>
      <c r="E1414" s="8" t="s">
        <v>3481</v>
      </c>
      <c r="F1414" s="7">
        <v>20</v>
      </c>
      <c r="G1414" t="s">
        <v>3452</v>
      </c>
      <c r="H1414" t="s">
        <v>3451</v>
      </c>
      <c r="I1414" t="s">
        <v>3721</v>
      </c>
      <c r="J1414" t="s">
        <v>3466</v>
      </c>
      <c r="K1414" t="s">
        <v>3474</v>
      </c>
      <c r="L1414">
        <v>2038</v>
      </c>
      <c r="M1414" t="s">
        <v>1229</v>
      </c>
      <c r="N1414" t="s">
        <v>13</v>
      </c>
      <c r="O1414" t="s">
        <v>32</v>
      </c>
      <c r="P1414" t="s">
        <v>1230</v>
      </c>
      <c r="Q1414" s="4">
        <v>11000</v>
      </c>
      <c r="R1414">
        <v>3</v>
      </c>
      <c r="S1414" s="4">
        <f>Table3[[#This Row],[Harga]]*Table3[[#This Row],[Quantity]]</f>
        <v>33000</v>
      </c>
      <c r="T1414">
        <v>0</v>
      </c>
      <c r="U1414" s="4">
        <f>Table3[[#This Row],[Discount]]*Table3[[#This Row],[Revenue]]</f>
        <v>0</v>
      </c>
      <c r="V1414" s="4">
        <f>Table3[[#This Row],[Revenue]]-Table3[[#This Row],[Total Discount]]</f>
        <v>33000</v>
      </c>
      <c r="W1414" s="6"/>
      <c r="X1414" s="5"/>
    </row>
    <row r="1415" spans="1:24" x14ac:dyDescent="0.35">
      <c r="A1415">
        <v>1414</v>
      </c>
      <c r="B1415" t="s">
        <v>7912</v>
      </c>
      <c r="C1415" s="8">
        <v>42941</v>
      </c>
      <c r="D1415" s="6">
        <v>2017</v>
      </c>
      <c r="E1415" s="8" t="s">
        <v>3507</v>
      </c>
      <c r="F1415" s="7">
        <v>25</v>
      </c>
      <c r="G1415" t="s">
        <v>3457</v>
      </c>
      <c r="H1415" t="s">
        <v>3451</v>
      </c>
      <c r="I1415" t="s">
        <v>5048</v>
      </c>
      <c r="J1415" t="s">
        <v>3449</v>
      </c>
      <c r="K1415" t="s">
        <v>3707</v>
      </c>
      <c r="L1415">
        <v>57103</v>
      </c>
      <c r="M1415" t="s">
        <v>1859</v>
      </c>
      <c r="N1415" t="s">
        <v>13</v>
      </c>
      <c r="O1415" t="s">
        <v>14</v>
      </c>
      <c r="P1415" t="s">
        <v>1860</v>
      </c>
      <c r="Q1415" s="4">
        <v>6000</v>
      </c>
      <c r="R1415">
        <v>7</v>
      </c>
      <c r="S1415" s="4">
        <f>Table3[[#This Row],[Harga]]*Table3[[#This Row],[Quantity]]</f>
        <v>42000</v>
      </c>
      <c r="T1415">
        <v>0</v>
      </c>
      <c r="U1415" s="4">
        <f>Table3[[#This Row],[Discount]]*Table3[[#This Row],[Revenue]]</f>
        <v>0</v>
      </c>
      <c r="V1415" s="4">
        <f>Table3[[#This Row],[Revenue]]-Table3[[#This Row],[Total Discount]]</f>
        <v>42000</v>
      </c>
      <c r="W1415" s="6"/>
      <c r="X1415" s="5"/>
    </row>
    <row r="1416" spans="1:24" x14ac:dyDescent="0.35">
      <c r="A1416">
        <v>1415</v>
      </c>
      <c r="B1416" t="s">
        <v>7911</v>
      </c>
      <c r="C1416" s="8">
        <v>42608</v>
      </c>
      <c r="D1416" s="6">
        <v>2016</v>
      </c>
      <c r="E1416" s="8" t="s">
        <v>3481</v>
      </c>
      <c r="F1416" s="7">
        <v>26</v>
      </c>
      <c r="G1416" t="s">
        <v>3485</v>
      </c>
      <c r="H1416" t="s">
        <v>3451</v>
      </c>
      <c r="I1416" t="s">
        <v>4809</v>
      </c>
      <c r="J1416" t="s">
        <v>3466</v>
      </c>
      <c r="K1416" t="s">
        <v>3487</v>
      </c>
      <c r="L1416">
        <v>92037</v>
      </c>
      <c r="M1416" t="s">
        <v>588</v>
      </c>
      <c r="N1416" t="s">
        <v>9</v>
      </c>
      <c r="O1416" t="s">
        <v>42</v>
      </c>
      <c r="P1416" t="s">
        <v>589</v>
      </c>
      <c r="Q1416" s="4">
        <v>702000</v>
      </c>
      <c r="R1416">
        <v>4</v>
      </c>
      <c r="S1416" s="4">
        <f>Table3[[#This Row],[Harga]]*Table3[[#This Row],[Quantity]]</f>
        <v>2808000</v>
      </c>
      <c r="T1416">
        <v>0.2</v>
      </c>
      <c r="U1416" s="4">
        <f>Table3[[#This Row],[Discount]]*Table3[[#This Row],[Revenue]]</f>
        <v>561600</v>
      </c>
      <c r="V1416" s="4">
        <f>Table3[[#This Row],[Revenue]]-Table3[[#This Row],[Total Discount]]</f>
        <v>2246400</v>
      </c>
      <c r="W1416" s="6"/>
      <c r="X1416" s="5"/>
    </row>
    <row r="1417" spans="1:24" x14ac:dyDescent="0.35">
      <c r="A1417">
        <v>1416</v>
      </c>
      <c r="B1417" t="s">
        <v>7910</v>
      </c>
      <c r="C1417" s="8">
        <v>42597</v>
      </c>
      <c r="D1417" s="6">
        <v>2016</v>
      </c>
      <c r="E1417" s="8" t="s">
        <v>3481</v>
      </c>
      <c r="F1417" s="7">
        <v>15</v>
      </c>
      <c r="G1417" t="s">
        <v>3485</v>
      </c>
      <c r="H1417" t="s">
        <v>3451</v>
      </c>
      <c r="I1417" t="s">
        <v>4444</v>
      </c>
      <c r="J1417" t="s">
        <v>3449</v>
      </c>
      <c r="K1417" t="s">
        <v>3704</v>
      </c>
      <c r="L1417">
        <v>28314</v>
      </c>
      <c r="M1417" t="s">
        <v>1423</v>
      </c>
      <c r="N1417" t="s">
        <v>9</v>
      </c>
      <c r="O1417" t="s">
        <v>42</v>
      </c>
      <c r="P1417" t="s">
        <v>1424</v>
      </c>
      <c r="Q1417" s="4">
        <v>141000</v>
      </c>
      <c r="R1417">
        <v>2</v>
      </c>
      <c r="S1417" s="4">
        <f>Table3[[#This Row],[Harga]]*Table3[[#This Row],[Quantity]]</f>
        <v>282000</v>
      </c>
      <c r="T1417">
        <v>0.2</v>
      </c>
      <c r="U1417" s="4">
        <f>Table3[[#This Row],[Discount]]*Table3[[#This Row],[Revenue]]</f>
        <v>56400</v>
      </c>
      <c r="V1417" s="4">
        <f>Table3[[#This Row],[Revenue]]-Table3[[#This Row],[Total Discount]]</f>
        <v>225600</v>
      </c>
      <c r="W1417" s="6"/>
      <c r="X1417" s="5"/>
    </row>
    <row r="1418" spans="1:24" x14ac:dyDescent="0.35">
      <c r="A1418">
        <v>1417</v>
      </c>
      <c r="B1418" t="s">
        <v>7909</v>
      </c>
      <c r="C1418" s="8">
        <v>42874</v>
      </c>
      <c r="D1418" s="6">
        <v>2017</v>
      </c>
      <c r="E1418" s="8" t="s">
        <v>3453</v>
      </c>
      <c r="F1418" s="7">
        <v>19</v>
      </c>
      <c r="G1418" t="s">
        <v>3538</v>
      </c>
      <c r="H1418" t="s">
        <v>3462</v>
      </c>
      <c r="I1418" t="s">
        <v>3748</v>
      </c>
      <c r="J1418" t="s">
        <v>3449</v>
      </c>
      <c r="K1418" t="s">
        <v>3561</v>
      </c>
      <c r="L1418">
        <v>30318</v>
      </c>
      <c r="M1418" t="s">
        <v>722</v>
      </c>
      <c r="N1418" t="s">
        <v>51</v>
      </c>
      <c r="O1418" t="s">
        <v>64</v>
      </c>
      <c r="P1418" t="s">
        <v>723</v>
      </c>
      <c r="Q1418" s="4">
        <v>68000</v>
      </c>
      <c r="R1418">
        <v>4</v>
      </c>
      <c r="S1418" s="4">
        <f>Table3[[#This Row],[Harga]]*Table3[[#This Row],[Quantity]]</f>
        <v>272000</v>
      </c>
      <c r="T1418">
        <v>0</v>
      </c>
      <c r="U1418" s="4">
        <f>Table3[[#This Row],[Discount]]*Table3[[#This Row],[Revenue]]</f>
        <v>0</v>
      </c>
      <c r="V1418" s="4">
        <f>Table3[[#This Row],[Revenue]]-Table3[[#This Row],[Total Discount]]</f>
        <v>272000</v>
      </c>
      <c r="W1418" s="6"/>
      <c r="X1418" s="5"/>
    </row>
    <row r="1419" spans="1:24" x14ac:dyDescent="0.35">
      <c r="A1419">
        <v>1418</v>
      </c>
      <c r="B1419" t="s">
        <v>7908</v>
      </c>
      <c r="C1419" s="8">
        <v>42959</v>
      </c>
      <c r="D1419" s="6">
        <v>2017</v>
      </c>
      <c r="E1419" s="8" t="s">
        <v>3481</v>
      </c>
      <c r="F1419" s="7">
        <v>12</v>
      </c>
      <c r="G1419" t="s">
        <v>3452</v>
      </c>
      <c r="H1419" t="s">
        <v>3462</v>
      </c>
      <c r="I1419" t="s">
        <v>7907</v>
      </c>
      <c r="J1419" t="s">
        <v>3449</v>
      </c>
      <c r="K1419" t="s">
        <v>3494</v>
      </c>
      <c r="L1419">
        <v>32839</v>
      </c>
      <c r="M1419" t="s">
        <v>1978</v>
      </c>
      <c r="N1419" t="s">
        <v>13</v>
      </c>
      <c r="O1419" t="s">
        <v>23</v>
      </c>
      <c r="P1419" t="s">
        <v>1979</v>
      </c>
      <c r="Q1419" s="4">
        <v>21000</v>
      </c>
      <c r="R1419">
        <v>4</v>
      </c>
      <c r="S1419" s="4">
        <f>Table3[[#This Row],[Harga]]*Table3[[#This Row],[Quantity]]</f>
        <v>84000</v>
      </c>
      <c r="T1419">
        <v>0.2</v>
      </c>
      <c r="U1419" s="4">
        <f>Table3[[#This Row],[Discount]]*Table3[[#This Row],[Revenue]]</f>
        <v>16800</v>
      </c>
      <c r="V1419" s="4">
        <f>Table3[[#This Row],[Revenue]]-Table3[[#This Row],[Total Discount]]</f>
        <v>67200</v>
      </c>
      <c r="W1419" s="6"/>
      <c r="X1419" s="5"/>
    </row>
    <row r="1420" spans="1:24" x14ac:dyDescent="0.35">
      <c r="A1420">
        <v>1419</v>
      </c>
      <c r="B1420" t="s">
        <v>7906</v>
      </c>
      <c r="C1420" s="8">
        <v>42960</v>
      </c>
      <c r="D1420" s="6">
        <v>2017</v>
      </c>
      <c r="E1420" s="8" t="s">
        <v>3481</v>
      </c>
      <c r="F1420" s="7">
        <v>13</v>
      </c>
      <c r="G1420" t="s">
        <v>3452</v>
      </c>
      <c r="H1420" t="s">
        <v>3451</v>
      </c>
      <c r="I1420" t="s">
        <v>3608</v>
      </c>
      <c r="J1420" t="s">
        <v>3449</v>
      </c>
      <c r="K1420" t="s">
        <v>3483</v>
      </c>
      <c r="L1420">
        <v>94122</v>
      </c>
      <c r="M1420" t="s">
        <v>487</v>
      </c>
      <c r="N1420" t="s">
        <v>13</v>
      </c>
      <c r="O1420" t="s">
        <v>32</v>
      </c>
      <c r="P1420" t="s">
        <v>488</v>
      </c>
      <c r="Q1420" s="4">
        <v>17000</v>
      </c>
      <c r="R1420">
        <v>3</v>
      </c>
      <c r="S1420" s="4">
        <f>Table3[[#This Row],[Harga]]*Table3[[#This Row],[Quantity]]</f>
        <v>51000</v>
      </c>
      <c r="T1420">
        <v>0</v>
      </c>
      <c r="U1420" s="4">
        <f>Table3[[#This Row],[Discount]]*Table3[[#This Row],[Revenue]]</f>
        <v>0</v>
      </c>
      <c r="V1420" s="4">
        <f>Table3[[#This Row],[Revenue]]-Table3[[#This Row],[Total Discount]]</f>
        <v>51000</v>
      </c>
      <c r="W1420" s="6"/>
      <c r="X1420" s="5"/>
    </row>
    <row r="1421" spans="1:24" x14ac:dyDescent="0.35">
      <c r="A1421">
        <v>1420</v>
      </c>
      <c r="B1421" t="s">
        <v>7905</v>
      </c>
      <c r="C1421" s="8">
        <v>42684</v>
      </c>
      <c r="D1421" s="6">
        <v>2016</v>
      </c>
      <c r="E1421" s="8" t="s">
        <v>3468</v>
      </c>
      <c r="F1421" s="7">
        <v>10</v>
      </c>
      <c r="G1421" t="s">
        <v>3452</v>
      </c>
      <c r="H1421" t="s">
        <v>3451</v>
      </c>
      <c r="I1421" t="s">
        <v>5413</v>
      </c>
      <c r="J1421" t="s">
        <v>3449</v>
      </c>
      <c r="K1421" t="s">
        <v>3448</v>
      </c>
      <c r="L1421">
        <v>43615</v>
      </c>
      <c r="M1421" t="s">
        <v>750</v>
      </c>
      <c r="N1421" t="s">
        <v>13</v>
      </c>
      <c r="O1421" t="s">
        <v>366</v>
      </c>
      <c r="P1421" t="s">
        <v>751</v>
      </c>
      <c r="Q1421" s="4">
        <v>8000</v>
      </c>
      <c r="R1421">
        <v>5</v>
      </c>
      <c r="S1421" s="4">
        <f>Table3[[#This Row],[Harga]]*Table3[[#This Row],[Quantity]]</f>
        <v>40000</v>
      </c>
      <c r="T1421">
        <v>0.2</v>
      </c>
      <c r="U1421" s="4">
        <f>Table3[[#This Row],[Discount]]*Table3[[#This Row],[Revenue]]</f>
        <v>8000</v>
      </c>
      <c r="V1421" s="4">
        <f>Table3[[#This Row],[Revenue]]-Table3[[#This Row],[Total Discount]]</f>
        <v>32000</v>
      </c>
      <c r="W1421" s="6"/>
      <c r="X1421" s="5"/>
    </row>
    <row r="1422" spans="1:24" x14ac:dyDescent="0.35">
      <c r="A1422">
        <v>1421</v>
      </c>
      <c r="B1422" t="s">
        <v>7904</v>
      </c>
      <c r="C1422" s="8">
        <v>42898</v>
      </c>
      <c r="D1422" s="6">
        <v>2017</v>
      </c>
      <c r="E1422" s="8" t="s">
        <v>3497</v>
      </c>
      <c r="F1422" s="7">
        <v>12</v>
      </c>
      <c r="G1422" t="s">
        <v>3452</v>
      </c>
      <c r="H1422" t="s">
        <v>3462</v>
      </c>
      <c r="I1422" t="s">
        <v>3817</v>
      </c>
      <c r="J1422" t="s">
        <v>3449</v>
      </c>
      <c r="K1422" t="s">
        <v>3909</v>
      </c>
      <c r="L1422">
        <v>33710</v>
      </c>
      <c r="M1422" t="s">
        <v>1980</v>
      </c>
      <c r="N1422" t="s">
        <v>9</v>
      </c>
      <c r="O1422" t="s">
        <v>20</v>
      </c>
      <c r="P1422" t="s">
        <v>1981</v>
      </c>
      <c r="Q1422" s="4">
        <v>18000</v>
      </c>
      <c r="R1422">
        <v>2</v>
      </c>
      <c r="S1422" s="4">
        <f>Table3[[#This Row],[Harga]]*Table3[[#This Row],[Quantity]]</f>
        <v>36000</v>
      </c>
      <c r="T1422">
        <v>0.2</v>
      </c>
      <c r="U1422" s="4">
        <f>Table3[[#This Row],[Discount]]*Table3[[#This Row],[Revenue]]</f>
        <v>7200</v>
      </c>
      <c r="V1422" s="4">
        <f>Table3[[#This Row],[Revenue]]-Table3[[#This Row],[Total Discount]]</f>
        <v>28800</v>
      </c>
      <c r="W1422" s="6"/>
      <c r="X1422" s="5"/>
    </row>
    <row r="1423" spans="1:24" x14ac:dyDescent="0.35">
      <c r="A1423">
        <v>1422</v>
      </c>
      <c r="B1423" t="s">
        <v>7903</v>
      </c>
      <c r="C1423" s="8">
        <v>41720</v>
      </c>
      <c r="D1423" s="6">
        <v>2014</v>
      </c>
      <c r="E1423" s="8" t="s">
        <v>3511</v>
      </c>
      <c r="F1423" s="7">
        <v>22</v>
      </c>
      <c r="G1423" t="s">
        <v>3457</v>
      </c>
      <c r="H1423" t="s">
        <v>3451</v>
      </c>
      <c r="I1423" t="s">
        <v>5123</v>
      </c>
      <c r="J1423" t="s">
        <v>3466</v>
      </c>
      <c r="K1423" t="s">
        <v>3666</v>
      </c>
      <c r="L1423">
        <v>85705</v>
      </c>
      <c r="M1423" t="s">
        <v>1982</v>
      </c>
      <c r="N1423" t="s">
        <v>13</v>
      </c>
      <c r="O1423" t="s">
        <v>23</v>
      </c>
      <c r="P1423" t="s">
        <v>1983</v>
      </c>
      <c r="Q1423" s="4">
        <v>75000</v>
      </c>
      <c r="R1423">
        <v>3</v>
      </c>
      <c r="S1423" s="4">
        <f>Table3[[#This Row],[Harga]]*Table3[[#This Row],[Quantity]]</f>
        <v>225000</v>
      </c>
      <c r="T1423">
        <v>0.2</v>
      </c>
      <c r="U1423" s="4">
        <f>Table3[[#This Row],[Discount]]*Table3[[#This Row],[Revenue]]</f>
        <v>45000</v>
      </c>
      <c r="V1423" s="4">
        <f>Table3[[#This Row],[Revenue]]-Table3[[#This Row],[Total Discount]]</f>
        <v>180000</v>
      </c>
      <c r="W1423" s="6"/>
      <c r="X1423" s="5"/>
    </row>
    <row r="1424" spans="1:24" x14ac:dyDescent="0.35">
      <c r="A1424">
        <v>1423</v>
      </c>
      <c r="B1424" t="s">
        <v>7902</v>
      </c>
      <c r="C1424" s="8">
        <v>42901</v>
      </c>
      <c r="D1424" s="6">
        <v>2017</v>
      </c>
      <c r="E1424" s="8" t="s">
        <v>3497</v>
      </c>
      <c r="F1424" s="7">
        <v>15</v>
      </c>
      <c r="G1424" t="s">
        <v>3452</v>
      </c>
      <c r="H1424" t="s">
        <v>3451</v>
      </c>
      <c r="I1424" t="s">
        <v>7386</v>
      </c>
      <c r="J1424" t="s">
        <v>3449</v>
      </c>
      <c r="K1424" t="s">
        <v>3666</v>
      </c>
      <c r="L1424">
        <v>90036</v>
      </c>
      <c r="M1424" t="s">
        <v>1984</v>
      </c>
      <c r="N1424" t="s">
        <v>13</v>
      </c>
      <c r="O1424" t="s">
        <v>37</v>
      </c>
      <c r="P1424" t="s">
        <v>1985</v>
      </c>
      <c r="Q1424" s="4">
        <v>5000</v>
      </c>
      <c r="R1424">
        <v>1</v>
      </c>
      <c r="S1424" s="4">
        <f>Table3[[#This Row],[Harga]]*Table3[[#This Row],[Quantity]]</f>
        <v>5000</v>
      </c>
      <c r="T1424">
        <v>0</v>
      </c>
      <c r="U1424" s="4">
        <f>Table3[[#This Row],[Discount]]*Table3[[#This Row],[Revenue]]</f>
        <v>0</v>
      </c>
      <c r="V1424" s="4">
        <f>Table3[[#This Row],[Revenue]]-Table3[[#This Row],[Total Discount]]</f>
        <v>5000</v>
      </c>
      <c r="W1424" s="6"/>
      <c r="X1424" s="5"/>
    </row>
    <row r="1425" spans="1:24" x14ac:dyDescent="0.35">
      <c r="A1425">
        <v>1424</v>
      </c>
      <c r="B1425" t="s">
        <v>7901</v>
      </c>
      <c r="C1425" s="8">
        <v>43055</v>
      </c>
      <c r="D1425" s="6">
        <v>2017</v>
      </c>
      <c r="E1425" s="8" t="s">
        <v>3468</v>
      </c>
      <c r="F1425" s="7">
        <v>16</v>
      </c>
      <c r="G1425" t="s">
        <v>3457</v>
      </c>
      <c r="H1425" t="s">
        <v>3451</v>
      </c>
      <c r="I1425" t="s">
        <v>4211</v>
      </c>
      <c r="J1425" t="s">
        <v>3449</v>
      </c>
      <c r="K1425" t="s">
        <v>3499</v>
      </c>
      <c r="L1425">
        <v>92105</v>
      </c>
      <c r="M1425" t="s">
        <v>561</v>
      </c>
      <c r="N1425" t="s">
        <v>13</v>
      </c>
      <c r="O1425" t="s">
        <v>32</v>
      </c>
      <c r="P1425" t="s">
        <v>562</v>
      </c>
      <c r="Q1425" s="4">
        <v>244000</v>
      </c>
      <c r="R1425">
        <v>8</v>
      </c>
      <c r="S1425" s="4">
        <f>Table3[[#This Row],[Harga]]*Table3[[#This Row],[Quantity]]</f>
        <v>1952000</v>
      </c>
      <c r="T1425">
        <v>0</v>
      </c>
      <c r="U1425" s="4">
        <f>Table3[[#This Row],[Discount]]*Table3[[#This Row],[Revenue]]</f>
        <v>0</v>
      </c>
      <c r="V1425" s="4">
        <f>Table3[[#This Row],[Revenue]]-Table3[[#This Row],[Total Discount]]</f>
        <v>1952000</v>
      </c>
      <c r="W1425" s="6"/>
      <c r="X1425" s="5"/>
    </row>
    <row r="1426" spans="1:24" x14ac:dyDescent="0.35">
      <c r="A1426">
        <v>1425</v>
      </c>
      <c r="B1426" t="s">
        <v>7900</v>
      </c>
      <c r="C1426" s="8">
        <v>43098</v>
      </c>
      <c r="D1426" s="6">
        <v>2017</v>
      </c>
      <c r="E1426" s="8" t="s">
        <v>3490</v>
      </c>
      <c r="F1426" s="7">
        <v>29</v>
      </c>
      <c r="G1426" t="s">
        <v>3538</v>
      </c>
      <c r="H1426" t="s">
        <v>3451</v>
      </c>
      <c r="I1426" t="s">
        <v>5007</v>
      </c>
      <c r="J1426" t="s">
        <v>3449</v>
      </c>
      <c r="K1426" t="s">
        <v>3580</v>
      </c>
      <c r="L1426">
        <v>10035</v>
      </c>
      <c r="M1426" t="s">
        <v>1986</v>
      </c>
      <c r="N1426" t="s">
        <v>13</v>
      </c>
      <c r="O1426" t="s">
        <v>73</v>
      </c>
      <c r="P1426" t="s">
        <v>1987</v>
      </c>
      <c r="Q1426" s="4">
        <v>7000</v>
      </c>
      <c r="R1426">
        <v>3</v>
      </c>
      <c r="S1426" s="4">
        <f>Table3[[#This Row],[Harga]]*Table3[[#This Row],[Quantity]]</f>
        <v>21000</v>
      </c>
      <c r="T1426">
        <v>0</v>
      </c>
      <c r="U1426" s="4">
        <f>Table3[[#This Row],[Discount]]*Table3[[#This Row],[Revenue]]</f>
        <v>0</v>
      </c>
      <c r="V1426" s="4">
        <f>Table3[[#This Row],[Revenue]]-Table3[[#This Row],[Total Discount]]</f>
        <v>21000</v>
      </c>
      <c r="W1426" s="6"/>
      <c r="X1426" s="5"/>
    </row>
    <row r="1427" spans="1:24" x14ac:dyDescent="0.35">
      <c r="A1427">
        <v>1426</v>
      </c>
      <c r="B1427" t="s">
        <v>7899</v>
      </c>
      <c r="C1427" s="8">
        <v>42390</v>
      </c>
      <c r="D1427" s="6">
        <v>2016</v>
      </c>
      <c r="E1427" s="8" t="s">
        <v>3463</v>
      </c>
      <c r="F1427" s="7">
        <v>21</v>
      </c>
      <c r="G1427" t="s">
        <v>3538</v>
      </c>
      <c r="H1427" t="s">
        <v>3451</v>
      </c>
      <c r="I1427" t="s">
        <v>3876</v>
      </c>
      <c r="J1427" t="s">
        <v>3449</v>
      </c>
      <c r="K1427" t="s">
        <v>3448</v>
      </c>
      <c r="L1427">
        <v>92037</v>
      </c>
      <c r="M1427" t="s">
        <v>1562</v>
      </c>
      <c r="N1427" t="s">
        <v>9</v>
      </c>
      <c r="O1427" t="s">
        <v>42</v>
      </c>
      <c r="P1427" t="s">
        <v>1563</v>
      </c>
      <c r="Q1427" s="4">
        <v>480000</v>
      </c>
      <c r="R1427">
        <v>2</v>
      </c>
      <c r="S1427" s="4">
        <f>Table3[[#This Row],[Harga]]*Table3[[#This Row],[Quantity]]</f>
        <v>960000</v>
      </c>
      <c r="T1427">
        <v>0.2</v>
      </c>
      <c r="U1427" s="4">
        <f>Table3[[#This Row],[Discount]]*Table3[[#This Row],[Revenue]]</f>
        <v>192000</v>
      </c>
      <c r="V1427" s="4">
        <f>Table3[[#This Row],[Revenue]]-Table3[[#This Row],[Total Discount]]</f>
        <v>768000</v>
      </c>
      <c r="W1427" s="6"/>
      <c r="X1427" s="5"/>
    </row>
    <row r="1428" spans="1:24" x14ac:dyDescent="0.35">
      <c r="A1428">
        <v>1427</v>
      </c>
      <c r="B1428" t="s">
        <v>7898</v>
      </c>
      <c r="C1428" s="8">
        <v>42384</v>
      </c>
      <c r="D1428" s="6">
        <v>2016</v>
      </c>
      <c r="E1428" s="8" t="s">
        <v>3463</v>
      </c>
      <c r="F1428" s="7">
        <v>15</v>
      </c>
      <c r="G1428" t="s">
        <v>3452</v>
      </c>
      <c r="H1428" t="s">
        <v>3501</v>
      </c>
      <c r="I1428" t="s">
        <v>5184</v>
      </c>
      <c r="J1428" t="s">
        <v>3488</v>
      </c>
      <c r="K1428" t="s">
        <v>3523</v>
      </c>
      <c r="L1428">
        <v>7090</v>
      </c>
      <c r="M1428" t="s">
        <v>1582</v>
      </c>
      <c r="N1428" t="s">
        <v>13</v>
      </c>
      <c r="O1428" t="s">
        <v>55</v>
      </c>
      <c r="P1428" t="s">
        <v>1583</v>
      </c>
      <c r="Q1428" s="4">
        <v>105000</v>
      </c>
      <c r="R1428">
        <v>2</v>
      </c>
      <c r="S1428" s="4">
        <f>Table3[[#This Row],[Harga]]*Table3[[#This Row],[Quantity]]</f>
        <v>210000</v>
      </c>
      <c r="T1428">
        <v>0</v>
      </c>
      <c r="U1428" s="4">
        <f>Table3[[#This Row],[Discount]]*Table3[[#This Row],[Revenue]]</f>
        <v>0</v>
      </c>
      <c r="V1428" s="4">
        <f>Table3[[#This Row],[Revenue]]-Table3[[#This Row],[Total Discount]]</f>
        <v>210000</v>
      </c>
      <c r="W1428" s="6"/>
      <c r="X1428" s="5"/>
    </row>
    <row r="1429" spans="1:24" x14ac:dyDescent="0.35">
      <c r="A1429">
        <v>1428</v>
      </c>
      <c r="B1429" t="s">
        <v>7897</v>
      </c>
      <c r="C1429" s="8">
        <v>42632</v>
      </c>
      <c r="D1429" s="6">
        <v>2016</v>
      </c>
      <c r="E1429" s="8" t="s">
        <v>3472</v>
      </c>
      <c r="F1429" s="7">
        <v>19</v>
      </c>
      <c r="G1429" t="s">
        <v>3457</v>
      </c>
      <c r="H1429" t="s">
        <v>3462</v>
      </c>
      <c r="I1429" t="s">
        <v>5343</v>
      </c>
      <c r="J1429" t="s">
        <v>3488</v>
      </c>
      <c r="K1429" t="s">
        <v>3455</v>
      </c>
      <c r="L1429">
        <v>7050</v>
      </c>
      <c r="M1429" t="s">
        <v>1696</v>
      </c>
      <c r="N1429" t="s">
        <v>13</v>
      </c>
      <c r="O1429" t="s">
        <v>26</v>
      </c>
      <c r="P1429" t="s">
        <v>1697</v>
      </c>
      <c r="Q1429" s="4">
        <v>13000</v>
      </c>
      <c r="R1429">
        <v>6</v>
      </c>
      <c r="S1429" s="4">
        <f>Table3[[#This Row],[Harga]]*Table3[[#This Row],[Quantity]]</f>
        <v>78000</v>
      </c>
      <c r="T1429">
        <v>0</v>
      </c>
      <c r="U1429" s="4">
        <f>Table3[[#This Row],[Discount]]*Table3[[#This Row],[Revenue]]</f>
        <v>0</v>
      </c>
      <c r="V1429" s="4">
        <f>Table3[[#This Row],[Revenue]]-Table3[[#This Row],[Total Discount]]</f>
        <v>78000</v>
      </c>
      <c r="W1429" s="6"/>
      <c r="X1429" s="5"/>
    </row>
    <row r="1430" spans="1:24" x14ac:dyDescent="0.35">
      <c r="A1430">
        <v>1429</v>
      </c>
      <c r="B1430" t="s">
        <v>7896</v>
      </c>
      <c r="C1430" s="8">
        <v>41691</v>
      </c>
      <c r="D1430" s="6">
        <v>2014</v>
      </c>
      <c r="E1430" s="8" t="s">
        <v>3458</v>
      </c>
      <c r="F1430" s="7">
        <v>21</v>
      </c>
      <c r="G1430" t="s">
        <v>3485</v>
      </c>
      <c r="H1430" t="s">
        <v>3451</v>
      </c>
      <c r="I1430" t="s">
        <v>3566</v>
      </c>
      <c r="J1430" t="s">
        <v>3449</v>
      </c>
      <c r="K1430" t="s">
        <v>3487</v>
      </c>
      <c r="L1430">
        <v>60098</v>
      </c>
      <c r="M1430" t="s">
        <v>1560</v>
      </c>
      <c r="N1430" t="s">
        <v>13</v>
      </c>
      <c r="O1430" t="s">
        <v>26</v>
      </c>
      <c r="P1430" t="s">
        <v>1561</v>
      </c>
      <c r="Q1430" s="4">
        <v>27000</v>
      </c>
      <c r="R1430">
        <v>5</v>
      </c>
      <c r="S1430" s="4">
        <f>Table3[[#This Row],[Harga]]*Table3[[#This Row],[Quantity]]</f>
        <v>135000</v>
      </c>
      <c r="T1430">
        <v>0.8</v>
      </c>
      <c r="U1430" s="4">
        <f>Table3[[#This Row],[Discount]]*Table3[[#This Row],[Revenue]]</f>
        <v>108000</v>
      </c>
      <c r="V1430" s="4">
        <f>Table3[[#This Row],[Revenue]]-Table3[[#This Row],[Total Discount]]</f>
        <v>27000</v>
      </c>
      <c r="W1430" s="6"/>
      <c r="X1430" s="5"/>
    </row>
    <row r="1431" spans="1:24" x14ac:dyDescent="0.35">
      <c r="A1431">
        <v>1430</v>
      </c>
      <c r="B1431" t="s">
        <v>7895</v>
      </c>
      <c r="C1431" s="8">
        <v>42685</v>
      </c>
      <c r="D1431" s="6">
        <v>2016</v>
      </c>
      <c r="E1431" s="8" t="s">
        <v>3468</v>
      </c>
      <c r="F1431" s="7">
        <v>11</v>
      </c>
      <c r="G1431" t="s">
        <v>3457</v>
      </c>
      <c r="H1431" t="s">
        <v>3451</v>
      </c>
      <c r="I1431" t="s">
        <v>4367</v>
      </c>
      <c r="J1431" t="s">
        <v>3449</v>
      </c>
      <c r="K1431" t="s">
        <v>3460</v>
      </c>
      <c r="L1431">
        <v>94110</v>
      </c>
      <c r="M1431" t="s">
        <v>965</v>
      </c>
      <c r="N1431" t="s">
        <v>9</v>
      </c>
      <c r="O1431" t="s">
        <v>20</v>
      </c>
      <c r="P1431" t="s">
        <v>966</v>
      </c>
      <c r="Q1431" s="4">
        <v>9000</v>
      </c>
      <c r="R1431">
        <v>4</v>
      </c>
      <c r="S1431" s="4">
        <f>Table3[[#This Row],[Harga]]*Table3[[#This Row],[Quantity]]</f>
        <v>36000</v>
      </c>
      <c r="T1431">
        <v>0</v>
      </c>
      <c r="U1431" s="4">
        <f>Table3[[#This Row],[Discount]]*Table3[[#This Row],[Revenue]]</f>
        <v>0</v>
      </c>
      <c r="V1431" s="4">
        <f>Table3[[#This Row],[Revenue]]-Table3[[#This Row],[Total Discount]]</f>
        <v>36000</v>
      </c>
      <c r="W1431" s="6"/>
      <c r="X1431" s="5"/>
    </row>
    <row r="1432" spans="1:24" x14ac:dyDescent="0.35">
      <c r="A1432">
        <v>1431</v>
      </c>
      <c r="B1432" t="s">
        <v>7894</v>
      </c>
      <c r="C1432" s="8">
        <v>42399</v>
      </c>
      <c r="D1432" s="6">
        <v>2016</v>
      </c>
      <c r="E1432" s="8" t="s">
        <v>3463</v>
      </c>
      <c r="F1432" s="7">
        <v>30</v>
      </c>
      <c r="G1432" t="s">
        <v>3457</v>
      </c>
      <c r="H1432" t="s">
        <v>3451</v>
      </c>
      <c r="I1432" t="s">
        <v>3557</v>
      </c>
      <c r="J1432" t="s">
        <v>3449</v>
      </c>
      <c r="K1432" t="s">
        <v>3492</v>
      </c>
      <c r="L1432">
        <v>94122</v>
      </c>
      <c r="M1432" t="s">
        <v>686</v>
      </c>
      <c r="N1432" t="s">
        <v>13</v>
      </c>
      <c r="O1432" t="s">
        <v>26</v>
      </c>
      <c r="P1432" t="s">
        <v>687</v>
      </c>
      <c r="Q1432" s="4">
        <v>18000</v>
      </c>
      <c r="R1432">
        <v>2</v>
      </c>
      <c r="S1432" s="4">
        <f>Table3[[#This Row],[Harga]]*Table3[[#This Row],[Quantity]]</f>
        <v>36000</v>
      </c>
      <c r="T1432">
        <v>0.2</v>
      </c>
      <c r="U1432" s="4">
        <f>Table3[[#This Row],[Discount]]*Table3[[#This Row],[Revenue]]</f>
        <v>7200</v>
      </c>
      <c r="V1432" s="4">
        <f>Table3[[#This Row],[Revenue]]-Table3[[#This Row],[Total Discount]]</f>
        <v>28800</v>
      </c>
      <c r="W1432" s="6"/>
      <c r="X1432" s="5"/>
    </row>
    <row r="1433" spans="1:24" x14ac:dyDescent="0.35">
      <c r="A1433">
        <v>1432</v>
      </c>
      <c r="B1433" t="s">
        <v>7893</v>
      </c>
      <c r="C1433" s="8">
        <v>42661</v>
      </c>
      <c r="D1433" s="6">
        <v>2016</v>
      </c>
      <c r="E1433" s="8" t="s">
        <v>3517</v>
      </c>
      <c r="F1433" s="7">
        <v>18</v>
      </c>
      <c r="G1433" t="s">
        <v>3452</v>
      </c>
      <c r="H1433" t="s">
        <v>3451</v>
      </c>
      <c r="I1433" t="s">
        <v>3719</v>
      </c>
      <c r="J1433" t="s">
        <v>3449</v>
      </c>
      <c r="K1433" t="s">
        <v>3542</v>
      </c>
      <c r="L1433">
        <v>85281</v>
      </c>
      <c r="M1433" t="s">
        <v>410</v>
      </c>
      <c r="N1433" t="s">
        <v>9</v>
      </c>
      <c r="O1433" t="s">
        <v>42</v>
      </c>
      <c r="P1433" t="s">
        <v>411</v>
      </c>
      <c r="Q1433" s="4">
        <v>208000</v>
      </c>
      <c r="R1433">
        <v>5</v>
      </c>
      <c r="S1433" s="4">
        <f>Table3[[#This Row],[Harga]]*Table3[[#This Row],[Quantity]]</f>
        <v>1040000</v>
      </c>
      <c r="T1433">
        <v>0.2</v>
      </c>
      <c r="U1433" s="4">
        <f>Table3[[#This Row],[Discount]]*Table3[[#This Row],[Revenue]]</f>
        <v>208000</v>
      </c>
      <c r="V1433" s="4">
        <f>Table3[[#This Row],[Revenue]]-Table3[[#This Row],[Total Discount]]</f>
        <v>832000</v>
      </c>
      <c r="W1433" s="6"/>
      <c r="X1433" s="5"/>
    </row>
    <row r="1434" spans="1:24" x14ac:dyDescent="0.35">
      <c r="A1434">
        <v>1433</v>
      </c>
      <c r="B1434" t="s">
        <v>7892</v>
      </c>
      <c r="C1434" s="8">
        <v>43087</v>
      </c>
      <c r="D1434" s="6">
        <v>2017</v>
      </c>
      <c r="E1434" s="8" t="s">
        <v>3490</v>
      </c>
      <c r="F1434" s="7">
        <v>18</v>
      </c>
      <c r="G1434" t="s">
        <v>3452</v>
      </c>
      <c r="H1434" t="s">
        <v>3462</v>
      </c>
      <c r="I1434" t="s">
        <v>3719</v>
      </c>
      <c r="J1434" t="s">
        <v>3449</v>
      </c>
      <c r="K1434" t="s">
        <v>3595</v>
      </c>
      <c r="L1434">
        <v>90008</v>
      </c>
      <c r="M1434" t="s">
        <v>468</v>
      </c>
      <c r="N1434" t="s">
        <v>13</v>
      </c>
      <c r="O1434" t="s">
        <v>37</v>
      </c>
      <c r="P1434" t="s">
        <v>469</v>
      </c>
      <c r="Q1434" s="4">
        <v>7000</v>
      </c>
      <c r="R1434">
        <v>3</v>
      </c>
      <c r="S1434" s="4">
        <f>Table3[[#This Row],[Harga]]*Table3[[#This Row],[Quantity]]</f>
        <v>21000</v>
      </c>
      <c r="T1434">
        <v>0</v>
      </c>
      <c r="U1434" s="4">
        <f>Table3[[#This Row],[Discount]]*Table3[[#This Row],[Revenue]]</f>
        <v>0</v>
      </c>
      <c r="V1434" s="4">
        <f>Table3[[#This Row],[Revenue]]-Table3[[#This Row],[Total Discount]]</f>
        <v>21000</v>
      </c>
      <c r="W1434" s="6"/>
      <c r="X1434" s="5"/>
    </row>
    <row r="1435" spans="1:24" x14ac:dyDescent="0.35">
      <c r="A1435">
        <v>1434</v>
      </c>
      <c r="B1435" t="s">
        <v>7891</v>
      </c>
      <c r="C1435" s="8">
        <v>43041</v>
      </c>
      <c r="D1435" s="6">
        <v>2017</v>
      </c>
      <c r="E1435" s="8" t="s">
        <v>3468</v>
      </c>
      <c r="F1435" s="7">
        <v>2</v>
      </c>
      <c r="G1435" t="s">
        <v>3452</v>
      </c>
      <c r="H1435" t="s">
        <v>3451</v>
      </c>
      <c r="I1435" t="s">
        <v>4340</v>
      </c>
      <c r="J1435" t="s">
        <v>3466</v>
      </c>
      <c r="K1435" t="s">
        <v>3460</v>
      </c>
      <c r="L1435">
        <v>98105</v>
      </c>
      <c r="M1435" t="s">
        <v>1988</v>
      </c>
      <c r="N1435" t="s">
        <v>13</v>
      </c>
      <c r="O1435" t="s">
        <v>23</v>
      </c>
      <c r="P1435" t="s">
        <v>1989</v>
      </c>
      <c r="Q1435" s="4">
        <v>24000</v>
      </c>
      <c r="R1435">
        <v>5</v>
      </c>
      <c r="S1435" s="4">
        <f>Table3[[#This Row],[Harga]]*Table3[[#This Row],[Quantity]]</f>
        <v>120000</v>
      </c>
      <c r="T1435">
        <v>0</v>
      </c>
      <c r="U1435" s="4">
        <f>Table3[[#This Row],[Discount]]*Table3[[#This Row],[Revenue]]</f>
        <v>0</v>
      </c>
      <c r="V1435" s="4">
        <f>Table3[[#This Row],[Revenue]]-Table3[[#This Row],[Total Discount]]</f>
        <v>120000</v>
      </c>
      <c r="W1435" s="6"/>
      <c r="X1435" s="5"/>
    </row>
    <row r="1436" spans="1:24" x14ac:dyDescent="0.35">
      <c r="A1436">
        <v>1435</v>
      </c>
      <c r="B1436" t="s">
        <v>7890</v>
      </c>
      <c r="C1436" s="8">
        <v>41758</v>
      </c>
      <c r="D1436" s="6">
        <v>2014</v>
      </c>
      <c r="E1436" s="8" t="s">
        <v>3529</v>
      </c>
      <c r="F1436" s="7">
        <v>29</v>
      </c>
      <c r="G1436" t="s">
        <v>3452</v>
      </c>
      <c r="H1436" t="s">
        <v>3451</v>
      </c>
      <c r="I1436" t="s">
        <v>4006</v>
      </c>
      <c r="J1436" t="s">
        <v>3449</v>
      </c>
      <c r="K1436" t="s">
        <v>3909</v>
      </c>
      <c r="L1436">
        <v>70601</v>
      </c>
      <c r="M1436" t="s">
        <v>901</v>
      </c>
      <c r="N1436" t="s">
        <v>9</v>
      </c>
      <c r="O1436" t="s">
        <v>42</v>
      </c>
      <c r="P1436" t="s">
        <v>902</v>
      </c>
      <c r="Q1436" s="4">
        <v>255000</v>
      </c>
      <c r="R1436">
        <v>2</v>
      </c>
      <c r="S1436" s="4">
        <f>Table3[[#This Row],[Harga]]*Table3[[#This Row],[Quantity]]</f>
        <v>510000</v>
      </c>
      <c r="T1436">
        <v>0</v>
      </c>
      <c r="U1436" s="4">
        <f>Table3[[#This Row],[Discount]]*Table3[[#This Row],[Revenue]]</f>
        <v>0</v>
      </c>
      <c r="V1436" s="4">
        <f>Table3[[#This Row],[Revenue]]-Table3[[#This Row],[Total Discount]]</f>
        <v>510000</v>
      </c>
      <c r="W1436" s="6"/>
      <c r="X1436" s="5"/>
    </row>
    <row r="1437" spans="1:24" x14ac:dyDescent="0.35">
      <c r="A1437">
        <v>1436</v>
      </c>
      <c r="B1437" t="s">
        <v>7889</v>
      </c>
      <c r="C1437" s="8">
        <v>43031</v>
      </c>
      <c r="D1437" s="6">
        <v>2017</v>
      </c>
      <c r="E1437" s="8" t="s">
        <v>3517</v>
      </c>
      <c r="F1437" s="7">
        <v>23</v>
      </c>
      <c r="G1437" t="s">
        <v>3457</v>
      </c>
      <c r="H1437" t="s">
        <v>3554</v>
      </c>
      <c r="I1437" t="s">
        <v>4536</v>
      </c>
      <c r="J1437" t="s">
        <v>3466</v>
      </c>
      <c r="K1437" t="s">
        <v>3487</v>
      </c>
      <c r="L1437">
        <v>14609</v>
      </c>
      <c r="M1437" t="s">
        <v>1990</v>
      </c>
      <c r="N1437" t="s">
        <v>13</v>
      </c>
      <c r="O1437" t="s">
        <v>23</v>
      </c>
      <c r="P1437" t="s">
        <v>1991</v>
      </c>
      <c r="Q1437" s="4">
        <v>12000</v>
      </c>
      <c r="R1437">
        <v>2</v>
      </c>
      <c r="S1437" s="4">
        <f>Table3[[#This Row],[Harga]]*Table3[[#This Row],[Quantity]]</f>
        <v>24000</v>
      </c>
      <c r="T1437">
        <v>0</v>
      </c>
      <c r="U1437" s="4">
        <f>Table3[[#This Row],[Discount]]*Table3[[#This Row],[Revenue]]</f>
        <v>0</v>
      </c>
      <c r="V1437" s="4">
        <f>Table3[[#This Row],[Revenue]]-Table3[[#This Row],[Total Discount]]</f>
        <v>24000</v>
      </c>
      <c r="W1437" s="6"/>
      <c r="X1437" s="5"/>
    </row>
    <row r="1438" spans="1:24" x14ac:dyDescent="0.35">
      <c r="A1438">
        <v>1437</v>
      </c>
      <c r="B1438" t="s">
        <v>7888</v>
      </c>
      <c r="C1438" s="8">
        <v>41728</v>
      </c>
      <c r="D1438" s="6">
        <v>2014</v>
      </c>
      <c r="E1438" s="8" t="s">
        <v>3511</v>
      </c>
      <c r="F1438" s="7">
        <v>30</v>
      </c>
      <c r="G1438" t="s">
        <v>3452</v>
      </c>
      <c r="H1438" t="s">
        <v>3451</v>
      </c>
      <c r="I1438" t="s">
        <v>3746</v>
      </c>
      <c r="J1438" t="s">
        <v>3449</v>
      </c>
      <c r="K1438" t="s">
        <v>3568</v>
      </c>
      <c r="L1438">
        <v>11561</v>
      </c>
      <c r="M1438" t="s">
        <v>1992</v>
      </c>
      <c r="N1438" t="s">
        <v>13</v>
      </c>
      <c r="O1438" t="s">
        <v>37</v>
      </c>
      <c r="P1438" t="s">
        <v>1993</v>
      </c>
      <c r="Q1438" s="4">
        <v>50000</v>
      </c>
      <c r="R1438">
        <v>5</v>
      </c>
      <c r="S1438" s="4">
        <f>Table3[[#This Row],[Harga]]*Table3[[#This Row],[Quantity]]</f>
        <v>250000</v>
      </c>
      <c r="T1438">
        <v>0</v>
      </c>
      <c r="U1438" s="4">
        <f>Table3[[#This Row],[Discount]]*Table3[[#This Row],[Revenue]]</f>
        <v>0</v>
      </c>
      <c r="V1438" s="4">
        <f>Table3[[#This Row],[Revenue]]-Table3[[#This Row],[Total Discount]]</f>
        <v>250000</v>
      </c>
      <c r="W1438" s="6"/>
      <c r="X1438" s="5"/>
    </row>
    <row r="1439" spans="1:24" x14ac:dyDescent="0.35">
      <c r="A1439">
        <v>1438</v>
      </c>
      <c r="B1439" t="s">
        <v>7887</v>
      </c>
      <c r="C1439" s="8">
        <v>42373</v>
      </c>
      <c r="D1439" s="6">
        <v>2016</v>
      </c>
      <c r="E1439" s="8" t="s">
        <v>3463</v>
      </c>
      <c r="F1439" s="7">
        <v>4</v>
      </c>
      <c r="G1439" t="s">
        <v>3485</v>
      </c>
      <c r="H1439" t="s">
        <v>3451</v>
      </c>
      <c r="I1439" t="s">
        <v>4317</v>
      </c>
      <c r="J1439" t="s">
        <v>3466</v>
      </c>
      <c r="K1439" t="s">
        <v>3548</v>
      </c>
      <c r="L1439">
        <v>28205</v>
      </c>
      <c r="M1439" t="s">
        <v>1994</v>
      </c>
      <c r="N1439" t="s">
        <v>51</v>
      </c>
      <c r="O1439" t="s">
        <v>471</v>
      </c>
      <c r="P1439" t="s">
        <v>1995</v>
      </c>
      <c r="Q1439" s="4">
        <v>960000</v>
      </c>
      <c r="R1439">
        <v>4</v>
      </c>
      <c r="S1439" s="4">
        <f>Table3[[#This Row],[Harga]]*Table3[[#This Row],[Quantity]]</f>
        <v>3840000</v>
      </c>
      <c r="T1439">
        <v>0.2</v>
      </c>
      <c r="U1439" s="4">
        <f>Table3[[#This Row],[Discount]]*Table3[[#This Row],[Revenue]]</f>
        <v>768000</v>
      </c>
      <c r="V1439" s="4">
        <f>Table3[[#This Row],[Revenue]]-Table3[[#This Row],[Total Discount]]</f>
        <v>3072000</v>
      </c>
      <c r="W1439" s="6"/>
      <c r="X1439" s="5"/>
    </row>
    <row r="1440" spans="1:24" x14ac:dyDescent="0.35">
      <c r="A1440">
        <v>1439</v>
      </c>
      <c r="B1440" t="s">
        <v>7886</v>
      </c>
      <c r="C1440" s="8">
        <v>42120</v>
      </c>
      <c r="D1440" s="6">
        <v>2015</v>
      </c>
      <c r="E1440" s="8" t="s">
        <v>3529</v>
      </c>
      <c r="F1440" s="7">
        <v>26</v>
      </c>
      <c r="G1440" t="s">
        <v>3485</v>
      </c>
      <c r="H1440" t="s">
        <v>3451</v>
      </c>
      <c r="I1440" t="s">
        <v>4555</v>
      </c>
      <c r="J1440" t="s">
        <v>3449</v>
      </c>
      <c r="K1440" t="s">
        <v>3655</v>
      </c>
      <c r="L1440">
        <v>77036</v>
      </c>
      <c r="M1440" t="s">
        <v>859</v>
      </c>
      <c r="N1440" t="s">
        <v>9</v>
      </c>
      <c r="O1440" t="s">
        <v>42</v>
      </c>
      <c r="P1440" t="s">
        <v>860</v>
      </c>
      <c r="Q1440" s="4">
        <v>1167000</v>
      </c>
      <c r="R1440">
        <v>2</v>
      </c>
      <c r="S1440" s="4">
        <f>Table3[[#This Row],[Harga]]*Table3[[#This Row],[Quantity]]</f>
        <v>2334000</v>
      </c>
      <c r="T1440">
        <v>0.3</v>
      </c>
      <c r="U1440" s="4">
        <f>Table3[[#This Row],[Discount]]*Table3[[#This Row],[Revenue]]</f>
        <v>700200</v>
      </c>
      <c r="V1440" s="4">
        <f>Table3[[#This Row],[Revenue]]-Table3[[#This Row],[Total Discount]]</f>
        <v>1633800</v>
      </c>
      <c r="W1440" s="6"/>
      <c r="X1440" s="5"/>
    </row>
    <row r="1441" spans="1:24" x14ac:dyDescent="0.35">
      <c r="A1441">
        <v>1440</v>
      </c>
      <c r="B1441" t="s">
        <v>7885</v>
      </c>
      <c r="C1441" s="8">
        <v>42259</v>
      </c>
      <c r="D1441" s="6">
        <v>2015</v>
      </c>
      <c r="E1441" s="8" t="s">
        <v>3472</v>
      </c>
      <c r="F1441" s="7">
        <v>12</v>
      </c>
      <c r="G1441" t="s">
        <v>3457</v>
      </c>
      <c r="H1441" t="s">
        <v>3462</v>
      </c>
      <c r="I1441" t="s">
        <v>3790</v>
      </c>
      <c r="J1441" t="s">
        <v>3449</v>
      </c>
      <c r="K1441" t="s">
        <v>3628</v>
      </c>
      <c r="L1441">
        <v>10035</v>
      </c>
      <c r="M1441" t="s">
        <v>1994</v>
      </c>
      <c r="N1441" t="s">
        <v>51</v>
      </c>
      <c r="O1441" t="s">
        <v>471</v>
      </c>
      <c r="P1441" t="s">
        <v>1995</v>
      </c>
      <c r="Q1441" s="4">
        <v>960000</v>
      </c>
      <c r="R1441">
        <v>2</v>
      </c>
      <c r="S1441" s="4">
        <f>Table3[[#This Row],[Harga]]*Table3[[#This Row],[Quantity]]</f>
        <v>1920000</v>
      </c>
      <c r="T1441">
        <v>0.2</v>
      </c>
      <c r="U1441" s="4">
        <f>Table3[[#This Row],[Discount]]*Table3[[#This Row],[Revenue]]</f>
        <v>384000</v>
      </c>
      <c r="V1441" s="4">
        <f>Table3[[#This Row],[Revenue]]-Table3[[#This Row],[Total Discount]]</f>
        <v>1536000</v>
      </c>
      <c r="W1441" s="6"/>
      <c r="X1441" s="5"/>
    </row>
    <row r="1442" spans="1:24" x14ac:dyDescent="0.35">
      <c r="A1442">
        <v>1441</v>
      </c>
      <c r="B1442" t="s">
        <v>7884</v>
      </c>
      <c r="C1442" s="8">
        <v>42989</v>
      </c>
      <c r="D1442" s="6">
        <v>2017</v>
      </c>
      <c r="E1442" s="8" t="s">
        <v>3472</v>
      </c>
      <c r="F1442" s="7">
        <v>11</v>
      </c>
      <c r="G1442" t="s">
        <v>3452</v>
      </c>
      <c r="H1442" t="s">
        <v>3451</v>
      </c>
      <c r="I1442" t="s">
        <v>5211</v>
      </c>
      <c r="J1442" t="s">
        <v>3488</v>
      </c>
      <c r="K1442" t="s">
        <v>3474</v>
      </c>
      <c r="L1442">
        <v>31907</v>
      </c>
      <c r="M1442" t="s">
        <v>1996</v>
      </c>
      <c r="N1442" t="s">
        <v>13</v>
      </c>
      <c r="O1442" t="s">
        <v>23</v>
      </c>
      <c r="P1442" t="s">
        <v>1997</v>
      </c>
      <c r="Q1442" s="4">
        <v>185000</v>
      </c>
      <c r="R1442">
        <v>7</v>
      </c>
      <c r="S1442" s="4">
        <f>Table3[[#This Row],[Harga]]*Table3[[#This Row],[Quantity]]</f>
        <v>1295000</v>
      </c>
      <c r="T1442">
        <v>0</v>
      </c>
      <c r="U1442" s="4">
        <f>Table3[[#This Row],[Discount]]*Table3[[#This Row],[Revenue]]</f>
        <v>0</v>
      </c>
      <c r="V1442" s="4">
        <f>Table3[[#This Row],[Revenue]]-Table3[[#This Row],[Total Discount]]</f>
        <v>1295000</v>
      </c>
      <c r="W1442" s="6"/>
      <c r="X1442" s="5"/>
    </row>
    <row r="1443" spans="1:24" x14ac:dyDescent="0.35">
      <c r="A1443">
        <v>1442</v>
      </c>
      <c r="B1443" t="s">
        <v>7883</v>
      </c>
      <c r="C1443" s="8">
        <v>42533</v>
      </c>
      <c r="D1443" s="6">
        <v>2016</v>
      </c>
      <c r="E1443" s="8" t="s">
        <v>3497</v>
      </c>
      <c r="F1443" s="7">
        <v>12</v>
      </c>
      <c r="G1443" t="s">
        <v>3485</v>
      </c>
      <c r="H1443" t="s">
        <v>3451</v>
      </c>
      <c r="I1443" t="s">
        <v>6372</v>
      </c>
      <c r="J1443" t="s">
        <v>3449</v>
      </c>
      <c r="K1443" t="s">
        <v>3556</v>
      </c>
      <c r="L1443">
        <v>60610</v>
      </c>
      <c r="M1443" t="s">
        <v>1998</v>
      </c>
      <c r="N1443" t="s">
        <v>13</v>
      </c>
      <c r="O1443" t="s">
        <v>23</v>
      </c>
      <c r="P1443" t="s">
        <v>1999</v>
      </c>
      <c r="Q1443" s="4">
        <v>24000</v>
      </c>
      <c r="R1443">
        <v>5</v>
      </c>
      <c r="S1443" s="4">
        <f>Table3[[#This Row],[Harga]]*Table3[[#This Row],[Quantity]]</f>
        <v>120000</v>
      </c>
      <c r="T1443">
        <v>0.2</v>
      </c>
      <c r="U1443" s="4">
        <f>Table3[[#This Row],[Discount]]*Table3[[#This Row],[Revenue]]</f>
        <v>24000</v>
      </c>
      <c r="V1443" s="4">
        <f>Table3[[#This Row],[Revenue]]-Table3[[#This Row],[Total Discount]]</f>
        <v>96000</v>
      </c>
      <c r="W1443" s="6"/>
      <c r="X1443" s="5"/>
    </row>
    <row r="1444" spans="1:24" x14ac:dyDescent="0.35">
      <c r="A1444">
        <v>1443</v>
      </c>
      <c r="B1444" t="s">
        <v>7882</v>
      </c>
      <c r="C1444" s="8">
        <v>42548</v>
      </c>
      <c r="D1444" s="6">
        <v>2016</v>
      </c>
      <c r="E1444" s="8" t="s">
        <v>3497</v>
      </c>
      <c r="F1444" s="7">
        <v>27</v>
      </c>
      <c r="G1444" t="s">
        <v>3485</v>
      </c>
      <c r="H1444" t="s">
        <v>3451</v>
      </c>
      <c r="I1444" t="s">
        <v>5167</v>
      </c>
      <c r="J1444" t="s">
        <v>3466</v>
      </c>
      <c r="K1444" t="s">
        <v>3561</v>
      </c>
      <c r="L1444">
        <v>60035</v>
      </c>
      <c r="M1444" t="s">
        <v>1334</v>
      </c>
      <c r="N1444" t="s">
        <v>13</v>
      </c>
      <c r="O1444" t="s">
        <v>23</v>
      </c>
      <c r="P1444" t="s">
        <v>1335</v>
      </c>
      <c r="Q1444" s="4">
        <v>34000</v>
      </c>
      <c r="R1444">
        <v>7</v>
      </c>
      <c r="S1444" s="4">
        <f>Table3[[#This Row],[Harga]]*Table3[[#This Row],[Quantity]]</f>
        <v>238000</v>
      </c>
      <c r="T1444">
        <v>0.2</v>
      </c>
      <c r="U1444" s="4">
        <f>Table3[[#This Row],[Discount]]*Table3[[#This Row],[Revenue]]</f>
        <v>47600</v>
      </c>
      <c r="V1444" s="4">
        <f>Table3[[#This Row],[Revenue]]-Table3[[#This Row],[Total Discount]]</f>
        <v>190400</v>
      </c>
      <c r="W1444" s="6"/>
      <c r="X1444" s="5"/>
    </row>
    <row r="1445" spans="1:24" x14ac:dyDescent="0.35">
      <c r="A1445">
        <v>1444</v>
      </c>
      <c r="B1445" t="s">
        <v>7881</v>
      </c>
      <c r="C1445" s="8">
        <v>41908</v>
      </c>
      <c r="D1445" s="6">
        <v>2014</v>
      </c>
      <c r="E1445" s="8" t="s">
        <v>3472</v>
      </c>
      <c r="F1445" s="7">
        <v>26</v>
      </c>
      <c r="G1445" t="s">
        <v>3457</v>
      </c>
      <c r="H1445" t="s">
        <v>3451</v>
      </c>
      <c r="I1445" t="s">
        <v>4640</v>
      </c>
      <c r="J1445" t="s">
        <v>3488</v>
      </c>
      <c r="K1445" t="s">
        <v>3477</v>
      </c>
      <c r="L1445">
        <v>98115</v>
      </c>
      <c r="M1445" t="s">
        <v>2000</v>
      </c>
      <c r="N1445" t="s">
        <v>13</v>
      </c>
      <c r="O1445" t="s">
        <v>32</v>
      </c>
      <c r="P1445" t="s">
        <v>2001</v>
      </c>
      <c r="Q1445" s="4">
        <v>311000</v>
      </c>
      <c r="R1445">
        <v>2</v>
      </c>
      <c r="S1445" s="4">
        <f>Table3[[#This Row],[Harga]]*Table3[[#This Row],[Quantity]]</f>
        <v>622000</v>
      </c>
      <c r="T1445">
        <v>0</v>
      </c>
      <c r="U1445" s="4">
        <f>Table3[[#This Row],[Discount]]*Table3[[#This Row],[Revenue]]</f>
        <v>0</v>
      </c>
      <c r="V1445" s="4">
        <f>Table3[[#This Row],[Revenue]]-Table3[[#This Row],[Total Discount]]</f>
        <v>622000</v>
      </c>
      <c r="W1445" s="6"/>
      <c r="X1445" s="5"/>
    </row>
    <row r="1446" spans="1:24" x14ac:dyDescent="0.35">
      <c r="A1446">
        <v>1445</v>
      </c>
      <c r="B1446" t="s">
        <v>7880</v>
      </c>
      <c r="C1446" s="8">
        <v>43042</v>
      </c>
      <c r="D1446" s="6">
        <v>2017</v>
      </c>
      <c r="E1446" s="8" t="s">
        <v>3468</v>
      </c>
      <c r="F1446" s="7">
        <v>3</v>
      </c>
      <c r="G1446" t="s">
        <v>3452</v>
      </c>
      <c r="H1446" t="s">
        <v>3451</v>
      </c>
      <c r="I1446" t="s">
        <v>5363</v>
      </c>
      <c r="J1446" t="s">
        <v>3449</v>
      </c>
      <c r="K1446" t="s">
        <v>3548</v>
      </c>
      <c r="L1446">
        <v>55122</v>
      </c>
      <c r="M1446" t="s">
        <v>2002</v>
      </c>
      <c r="N1446" t="s">
        <v>13</v>
      </c>
      <c r="O1446" t="s">
        <v>23</v>
      </c>
      <c r="P1446" t="s">
        <v>2003</v>
      </c>
      <c r="Q1446" s="4">
        <v>9000</v>
      </c>
      <c r="R1446">
        <v>2</v>
      </c>
      <c r="S1446" s="4">
        <f>Table3[[#This Row],[Harga]]*Table3[[#This Row],[Quantity]]</f>
        <v>18000</v>
      </c>
      <c r="T1446">
        <v>0</v>
      </c>
      <c r="U1446" s="4">
        <f>Table3[[#This Row],[Discount]]*Table3[[#This Row],[Revenue]]</f>
        <v>0</v>
      </c>
      <c r="V1446" s="4">
        <f>Table3[[#This Row],[Revenue]]-Table3[[#This Row],[Total Discount]]</f>
        <v>18000</v>
      </c>
      <c r="W1446" s="6"/>
      <c r="X1446" s="5"/>
    </row>
    <row r="1447" spans="1:24" x14ac:dyDescent="0.35">
      <c r="A1447">
        <v>1446</v>
      </c>
      <c r="B1447" t="s">
        <v>7879</v>
      </c>
      <c r="C1447" s="8">
        <v>42785</v>
      </c>
      <c r="D1447" s="6">
        <v>2017</v>
      </c>
      <c r="E1447" s="8" t="s">
        <v>3458</v>
      </c>
      <c r="F1447" s="7">
        <v>19</v>
      </c>
      <c r="G1447" t="s">
        <v>3496</v>
      </c>
      <c r="H1447" t="s">
        <v>3451</v>
      </c>
      <c r="I1447" t="s">
        <v>3683</v>
      </c>
      <c r="J1447" t="s">
        <v>3449</v>
      </c>
      <c r="K1447" t="s">
        <v>3470</v>
      </c>
      <c r="L1447">
        <v>98103</v>
      </c>
      <c r="M1447" t="s">
        <v>1225</v>
      </c>
      <c r="N1447" t="s">
        <v>13</v>
      </c>
      <c r="O1447" t="s">
        <v>73</v>
      </c>
      <c r="P1447" t="s">
        <v>1226</v>
      </c>
      <c r="Q1447" s="4">
        <v>27000</v>
      </c>
      <c r="R1447">
        <v>3</v>
      </c>
      <c r="S1447" s="4">
        <f>Table3[[#This Row],[Harga]]*Table3[[#This Row],[Quantity]]</f>
        <v>81000</v>
      </c>
      <c r="T1447">
        <v>0</v>
      </c>
      <c r="U1447" s="4">
        <f>Table3[[#This Row],[Discount]]*Table3[[#This Row],[Revenue]]</f>
        <v>0</v>
      </c>
      <c r="V1447" s="4">
        <f>Table3[[#This Row],[Revenue]]-Table3[[#This Row],[Total Discount]]</f>
        <v>81000</v>
      </c>
      <c r="W1447" s="6"/>
      <c r="X1447" s="5"/>
    </row>
    <row r="1448" spans="1:24" x14ac:dyDescent="0.35">
      <c r="A1448">
        <v>1447</v>
      </c>
      <c r="B1448" t="s">
        <v>7878</v>
      </c>
      <c r="C1448" s="8">
        <v>42313</v>
      </c>
      <c r="D1448" s="6">
        <v>2015</v>
      </c>
      <c r="E1448" s="8" t="s">
        <v>3468</v>
      </c>
      <c r="F1448" s="7">
        <v>5</v>
      </c>
      <c r="G1448" t="s">
        <v>3452</v>
      </c>
      <c r="H1448" t="s">
        <v>3462</v>
      </c>
      <c r="I1448" t="s">
        <v>5647</v>
      </c>
      <c r="J1448" t="s">
        <v>3449</v>
      </c>
      <c r="K1448" t="s">
        <v>3513</v>
      </c>
      <c r="L1448">
        <v>33065</v>
      </c>
      <c r="M1448" t="s">
        <v>704</v>
      </c>
      <c r="N1448" t="s">
        <v>13</v>
      </c>
      <c r="O1448" t="s">
        <v>29</v>
      </c>
      <c r="P1448" t="s">
        <v>7877</v>
      </c>
      <c r="Q1448" s="4">
        <v>356000</v>
      </c>
      <c r="R1448">
        <v>4</v>
      </c>
      <c r="S1448" s="4">
        <f>Table3[[#This Row],[Harga]]*Table3[[#This Row],[Quantity]]</f>
        <v>1424000</v>
      </c>
      <c r="T1448">
        <v>0.2</v>
      </c>
      <c r="U1448" s="4">
        <f>Table3[[#This Row],[Discount]]*Table3[[#This Row],[Revenue]]</f>
        <v>284800</v>
      </c>
      <c r="V1448" s="4">
        <f>Table3[[#This Row],[Revenue]]-Table3[[#This Row],[Total Discount]]</f>
        <v>1139200</v>
      </c>
      <c r="W1448" s="6"/>
      <c r="X1448" s="5"/>
    </row>
    <row r="1449" spans="1:24" x14ac:dyDescent="0.35">
      <c r="A1449">
        <v>1448</v>
      </c>
      <c r="B1449" t="s">
        <v>7876</v>
      </c>
      <c r="C1449" s="8">
        <v>41806</v>
      </c>
      <c r="D1449" s="6">
        <v>2014</v>
      </c>
      <c r="E1449" s="8" t="s">
        <v>3497</v>
      </c>
      <c r="F1449" s="7">
        <v>16</v>
      </c>
      <c r="G1449" t="s">
        <v>3485</v>
      </c>
      <c r="H1449" t="s">
        <v>3451</v>
      </c>
      <c r="I1449" t="s">
        <v>4608</v>
      </c>
      <c r="J1449" t="s">
        <v>3449</v>
      </c>
      <c r="K1449" t="s">
        <v>3460</v>
      </c>
      <c r="L1449">
        <v>11550</v>
      </c>
      <c r="M1449" t="s">
        <v>2004</v>
      </c>
      <c r="N1449" t="s">
        <v>13</v>
      </c>
      <c r="O1449" t="s">
        <v>55</v>
      </c>
      <c r="P1449" t="s">
        <v>176</v>
      </c>
      <c r="Q1449" s="4">
        <v>42000</v>
      </c>
      <c r="R1449">
        <v>5</v>
      </c>
      <c r="S1449" s="4">
        <f>Table3[[#This Row],[Harga]]*Table3[[#This Row],[Quantity]]</f>
        <v>210000</v>
      </c>
      <c r="T1449">
        <v>0</v>
      </c>
      <c r="U1449" s="4">
        <f>Table3[[#This Row],[Discount]]*Table3[[#This Row],[Revenue]]</f>
        <v>0</v>
      </c>
      <c r="V1449" s="4">
        <f>Table3[[#This Row],[Revenue]]-Table3[[#This Row],[Total Discount]]</f>
        <v>210000</v>
      </c>
      <c r="W1449" s="6"/>
      <c r="X1449" s="5"/>
    </row>
    <row r="1450" spans="1:24" x14ac:dyDescent="0.35">
      <c r="A1450">
        <v>1449</v>
      </c>
      <c r="B1450" t="s">
        <v>7875</v>
      </c>
      <c r="C1450" s="8">
        <v>42289</v>
      </c>
      <c r="D1450" s="6">
        <v>2015</v>
      </c>
      <c r="E1450" s="8" t="s">
        <v>3517</v>
      </c>
      <c r="F1450" s="7">
        <v>12</v>
      </c>
      <c r="G1450" t="s">
        <v>3457</v>
      </c>
      <c r="H1450" t="s">
        <v>3451</v>
      </c>
      <c r="I1450" t="s">
        <v>5363</v>
      </c>
      <c r="J1450" t="s">
        <v>3449</v>
      </c>
      <c r="K1450" t="s">
        <v>3548</v>
      </c>
      <c r="L1450">
        <v>46060</v>
      </c>
      <c r="M1450" t="s">
        <v>2005</v>
      </c>
      <c r="N1450" t="s">
        <v>51</v>
      </c>
      <c r="O1450" t="s">
        <v>52</v>
      </c>
      <c r="P1450" t="s">
        <v>2006</v>
      </c>
      <c r="Q1450" s="4">
        <v>136000</v>
      </c>
      <c r="R1450">
        <v>3</v>
      </c>
      <c r="S1450" s="4">
        <f>Table3[[#This Row],[Harga]]*Table3[[#This Row],[Quantity]]</f>
        <v>408000</v>
      </c>
      <c r="T1450">
        <v>0</v>
      </c>
      <c r="U1450" s="4">
        <f>Table3[[#This Row],[Discount]]*Table3[[#This Row],[Revenue]]</f>
        <v>0</v>
      </c>
      <c r="V1450" s="4">
        <f>Table3[[#This Row],[Revenue]]-Table3[[#This Row],[Total Discount]]</f>
        <v>408000</v>
      </c>
      <c r="W1450" s="6"/>
      <c r="X1450" s="5"/>
    </row>
    <row r="1451" spans="1:24" x14ac:dyDescent="0.35">
      <c r="A1451">
        <v>1450</v>
      </c>
      <c r="B1451" t="s">
        <v>7874</v>
      </c>
      <c r="C1451" s="8">
        <v>42974</v>
      </c>
      <c r="D1451" s="6">
        <v>2017</v>
      </c>
      <c r="E1451" s="8" t="s">
        <v>3481</v>
      </c>
      <c r="F1451" s="7">
        <v>27</v>
      </c>
      <c r="G1451" t="s">
        <v>3452</v>
      </c>
      <c r="H1451" t="s">
        <v>3451</v>
      </c>
      <c r="I1451" t="s">
        <v>4706</v>
      </c>
      <c r="J1451" t="s">
        <v>3449</v>
      </c>
      <c r="K1451" t="s">
        <v>3477</v>
      </c>
      <c r="L1451">
        <v>75220</v>
      </c>
      <c r="M1451" t="s">
        <v>2007</v>
      </c>
      <c r="N1451" t="s">
        <v>13</v>
      </c>
      <c r="O1451" t="s">
        <v>37</v>
      </c>
      <c r="P1451" t="s">
        <v>2008</v>
      </c>
      <c r="Q1451" s="4">
        <v>6000</v>
      </c>
      <c r="R1451">
        <v>1</v>
      </c>
      <c r="S1451" s="4">
        <f>Table3[[#This Row],[Harga]]*Table3[[#This Row],[Quantity]]</f>
        <v>6000</v>
      </c>
      <c r="T1451">
        <v>0.2</v>
      </c>
      <c r="U1451" s="4">
        <f>Table3[[#This Row],[Discount]]*Table3[[#This Row],[Revenue]]</f>
        <v>1200</v>
      </c>
      <c r="V1451" s="4">
        <f>Table3[[#This Row],[Revenue]]-Table3[[#This Row],[Total Discount]]</f>
        <v>4800</v>
      </c>
      <c r="W1451" s="6"/>
      <c r="X1451" s="5"/>
    </row>
    <row r="1452" spans="1:24" x14ac:dyDescent="0.35">
      <c r="A1452">
        <v>1451</v>
      </c>
      <c r="B1452" t="s">
        <v>7873</v>
      </c>
      <c r="C1452" s="8">
        <v>42697</v>
      </c>
      <c r="D1452" s="6">
        <v>2016</v>
      </c>
      <c r="E1452" s="8" t="s">
        <v>3468</v>
      </c>
      <c r="F1452" s="7">
        <v>23</v>
      </c>
      <c r="G1452" t="s">
        <v>3538</v>
      </c>
      <c r="H1452" t="s">
        <v>3462</v>
      </c>
      <c r="I1452" t="s">
        <v>4714</v>
      </c>
      <c r="J1452" t="s">
        <v>3466</v>
      </c>
      <c r="K1452" t="s">
        <v>3695</v>
      </c>
      <c r="L1452">
        <v>19140</v>
      </c>
      <c r="M1452" t="s">
        <v>2009</v>
      </c>
      <c r="N1452" t="s">
        <v>13</v>
      </c>
      <c r="O1452" t="s">
        <v>73</v>
      </c>
      <c r="P1452" t="s">
        <v>2010</v>
      </c>
      <c r="Q1452" s="4">
        <v>16000</v>
      </c>
      <c r="R1452">
        <v>5</v>
      </c>
      <c r="S1452" s="4">
        <f>Table3[[#This Row],[Harga]]*Table3[[#This Row],[Quantity]]</f>
        <v>80000</v>
      </c>
      <c r="T1452">
        <v>0.2</v>
      </c>
      <c r="U1452" s="4">
        <f>Table3[[#This Row],[Discount]]*Table3[[#This Row],[Revenue]]</f>
        <v>16000</v>
      </c>
      <c r="V1452" s="4">
        <f>Table3[[#This Row],[Revenue]]-Table3[[#This Row],[Total Discount]]</f>
        <v>64000</v>
      </c>
      <c r="W1452" s="6"/>
      <c r="X1452" s="5"/>
    </row>
    <row r="1453" spans="1:24" x14ac:dyDescent="0.35">
      <c r="A1453">
        <v>1452</v>
      </c>
      <c r="B1453" t="s">
        <v>7872</v>
      </c>
      <c r="C1453" s="8">
        <v>42765</v>
      </c>
      <c r="D1453" s="6">
        <v>2017</v>
      </c>
      <c r="E1453" s="8" t="s">
        <v>3463</v>
      </c>
      <c r="F1453" s="7">
        <v>30</v>
      </c>
      <c r="G1453" t="s">
        <v>3452</v>
      </c>
      <c r="H1453" t="s">
        <v>3451</v>
      </c>
      <c r="I1453" t="s">
        <v>3587</v>
      </c>
      <c r="J1453" t="s">
        <v>3449</v>
      </c>
      <c r="K1453" t="s">
        <v>3470</v>
      </c>
      <c r="L1453">
        <v>94109</v>
      </c>
      <c r="M1453" t="s">
        <v>2011</v>
      </c>
      <c r="N1453" t="s">
        <v>13</v>
      </c>
      <c r="O1453" t="s">
        <v>32</v>
      </c>
      <c r="P1453" t="s">
        <v>2012</v>
      </c>
      <c r="Q1453" s="4">
        <v>130000</v>
      </c>
      <c r="R1453">
        <v>2</v>
      </c>
      <c r="S1453" s="4">
        <f>Table3[[#This Row],[Harga]]*Table3[[#This Row],[Quantity]]</f>
        <v>260000</v>
      </c>
      <c r="T1453">
        <v>0</v>
      </c>
      <c r="U1453" s="4">
        <f>Table3[[#This Row],[Discount]]*Table3[[#This Row],[Revenue]]</f>
        <v>0</v>
      </c>
      <c r="V1453" s="4">
        <f>Table3[[#This Row],[Revenue]]-Table3[[#This Row],[Total Discount]]</f>
        <v>260000</v>
      </c>
      <c r="W1453" s="6"/>
      <c r="X1453" s="5"/>
    </row>
    <row r="1454" spans="1:24" x14ac:dyDescent="0.35">
      <c r="A1454">
        <v>1453</v>
      </c>
      <c r="B1454" t="s">
        <v>7871</v>
      </c>
      <c r="C1454" s="8">
        <v>42338</v>
      </c>
      <c r="D1454" s="6">
        <v>2015</v>
      </c>
      <c r="E1454" s="8" t="s">
        <v>3468</v>
      </c>
      <c r="F1454" s="7">
        <v>30</v>
      </c>
      <c r="G1454" t="s">
        <v>3457</v>
      </c>
      <c r="H1454" t="s">
        <v>3451</v>
      </c>
      <c r="I1454" t="s">
        <v>3762</v>
      </c>
      <c r="J1454" t="s">
        <v>3488</v>
      </c>
      <c r="K1454" t="s">
        <v>3477</v>
      </c>
      <c r="L1454">
        <v>78745</v>
      </c>
      <c r="M1454" t="s">
        <v>983</v>
      </c>
      <c r="N1454" t="s">
        <v>13</v>
      </c>
      <c r="O1454" t="s">
        <v>26</v>
      </c>
      <c r="P1454" t="s">
        <v>984</v>
      </c>
      <c r="Q1454" s="4">
        <v>6000</v>
      </c>
      <c r="R1454">
        <v>3</v>
      </c>
      <c r="S1454" s="4">
        <f>Table3[[#This Row],[Harga]]*Table3[[#This Row],[Quantity]]</f>
        <v>18000</v>
      </c>
      <c r="T1454">
        <v>0.8</v>
      </c>
      <c r="U1454" s="4">
        <f>Table3[[#This Row],[Discount]]*Table3[[#This Row],[Revenue]]</f>
        <v>14400</v>
      </c>
      <c r="V1454" s="4">
        <f>Table3[[#This Row],[Revenue]]-Table3[[#This Row],[Total Discount]]</f>
        <v>3600</v>
      </c>
      <c r="W1454" s="6"/>
      <c r="X1454" s="5"/>
    </row>
    <row r="1455" spans="1:24" x14ac:dyDescent="0.35">
      <c r="A1455">
        <v>1454</v>
      </c>
      <c r="B1455" t="s">
        <v>7870</v>
      </c>
      <c r="C1455" s="8">
        <v>41818</v>
      </c>
      <c r="D1455" s="6">
        <v>2014</v>
      </c>
      <c r="E1455" s="8" t="s">
        <v>3497</v>
      </c>
      <c r="F1455" s="7">
        <v>28</v>
      </c>
      <c r="G1455" t="s">
        <v>3457</v>
      </c>
      <c r="H1455" t="s">
        <v>3462</v>
      </c>
      <c r="I1455" t="s">
        <v>5196</v>
      </c>
      <c r="J1455" t="s">
        <v>3466</v>
      </c>
      <c r="K1455" t="s">
        <v>3707</v>
      </c>
      <c r="L1455">
        <v>48234</v>
      </c>
      <c r="M1455" t="s">
        <v>2013</v>
      </c>
      <c r="N1455" t="s">
        <v>13</v>
      </c>
      <c r="O1455" t="s">
        <v>73</v>
      </c>
      <c r="P1455" t="s">
        <v>476</v>
      </c>
      <c r="Q1455" s="4">
        <v>7000</v>
      </c>
      <c r="R1455">
        <v>1</v>
      </c>
      <c r="S1455" s="4">
        <f>Table3[[#This Row],[Harga]]*Table3[[#This Row],[Quantity]]</f>
        <v>7000</v>
      </c>
      <c r="T1455">
        <v>0</v>
      </c>
      <c r="U1455" s="4">
        <f>Table3[[#This Row],[Discount]]*Table3[[#This Row],[Revenue]]</f>
        <v>0</v>
      </c>
      <c r="V1455" s="4">
        <f>Table3[[#This Row],[Revenue]]-Table3[[#This Row],[Total Discount]]</f>
        <v>7000</v>
      </c>
      <c r="W1455" s="6"/>
      <c r="X1455" s="5"/>
    </row>
    <row r="1456" spans="1:24" x14ac:dyDescent="0.35">
      <c r="A1456">
        <v>1455</v>
      </c>
      <c r="B1456" t="s">
        <v>7869</v>
      </c>
      <c r="C1456" s="8">
        <v>41884</v>
      </c>
      <c r="D1456" s="6">
        <v>2014</v>
      </c>
      <c r="E1456" s="8" t="s">
        <v>3472</v>
      </c>
      <c r="F1456" s="7">
        <v>2</v>
      </c>
      <c r="G1456" t="s">
        <v>3452</v>
      </c>
      <c r="H1456" t="s">
        <v>3462</v>
      </c>
      <c r="I1456" t="s">
        <v>4685</v>
      </c>
      <c r="J1456" t="s">
        <v>3449</v>
      </c>
      <c r="K1456" t="s">
        <v>3704</v>
      </c>
      <c r="L1456">
        <v>13601</v>
      </c>
      <c r="M1456" t="s">
        <v>2014</v>
      </c>
      <c r="N1456" t="s">
        <v>13</v>
      </c>
      <c r="O1456" t="s">
        <v>29</v>
      </c>
      <c r="P1456" t="s">
        <v>2015</v>
      </c>
      <c r="Q1456" s="4">
        <v>20000</v>
      </c>
      <c r="R1456">
        <v>1</v>
      </c>
      <c r="S1456" s="4">
        <f>Table3[[#This Row],[Harga]]*Table3[[#This Row],[Quantity]]</f>
        <v>20000</v>
      </c>
      <c r="T1456">
        <v>0</v>
      </c>
      <c r="U1456" s="4">
        <f>Table3[[#This Row],[Discount]]*Table3[[#This Row],[Revenue]]</f>
        <v>0</v>
      </c>
      <c r="V1456" s="4">
        <f>Table3[[#This Row],[Revenue]]-Table3[[#This Row],[Total Discount]]</f>
        <v>20000</v>
      </c>
      <c r="W1456" s="6"/>
      <c r="X1456" s="5"/>
    </row>
    <row r="1457" spans="1:24" x14ac:dyDescent="0.35">
      <c r="A1457">
        <v>1456</v>
      </c>
      <c r="B1457" t="s">
        <v>7868</v>
      </c>
      <c r="C1457" s="8">
        <v>42926</v>
      </c>
      <c r="D1457" s="6">
        <v>2017</v>
      </c>
      <c r="E1457" s="8" t="s">
        <v>3507</v>
      </c>
      <c r="F1457" s="7">
        <v>10</v>
      </c>
      <c r="G1457" t="s">
        <v>3457</v>
      </c>
      <c r="H1457" t="s">
        <v>3462</v>
      </c>
      <c r="I1457" t="s">
        <v>5580</v>
      </c>
      <c r="J1457" t="s">
        <v>3449</v>
      </c>
      <c r="K1457" t="s">
        <v>3595</v>
      </c>
      <c r="L1457">
        <v>31907</v>
      </c>
      <c r="M1457" t="s">
        <v>2016</v>
      </c>
      <c r="N1457" t="s">
        <v>9</v>
      </c>
      <c r="O1457" t="s">
        <v>20</v>
      </c>
      <c r="P1457" t="s">
        <v>2017</v>
      </c>
      <c r="Q1457" s="4">
        <v>19000</v>
      </c>
      <c r="R1457">
        <v>3</v>
      </c>
      <c r="S1457" s="4">
        <f>Table3[[#This Row],[Harga]]*Table3[[#This Row],[Quantity]]</f>
        <v>57000</v>
      </c>
      <c r="T1457">
        <v>0</v>
      </c>
      <c r="U1457" s="4">
        <f>Table3[[#This Row],[Discount]]*Table3[[#This Row],[Revenue]]</f>
        <v>0</v>
      </c>
      <c r="V1457" s="4">
        <f>Table3[[#This Row],[Revenue]]-Table3[[#This Row],[Total Discount]]</f>
        <v>57000</v>
      </c>
      <c r="W1457" s="6"/>
      <c r="X1457" s="5"/>
    </row>
    <row r="1458" spans="1:24" x14ac:dyDescent="0.35">
      <c r="A1458">
        <v>1457</v>
      </c>
      <c r="B1458" t="s">
        <v>7867</v>
      </c>
      <c r="C1458" s="8">
        <v>42890</v>
      </c>
      <c r="D1458" s="6">
        <v>2017</v>
      </c>
      <c r="E1458" s="8" t="s">
        <v>3497</v>
      </c>
      <c r="F1458" s="7">
        <v>4</v>
      </c>
      <c r="G1458" t="s">
        <v>3538</v>
      </c>
      <c r="H1458" t="s">
        <v>3451</v>
      </c>
      <c r="I1458" t="s">
        <v>4514</v>
      </c>
      <c r="J1458" t="s">
        <v>3449</v>
      </c>
      <c r="K1458" t="s">
        <v>3605</v>
      </c>
      <c r="L1458">
        <v>55124</v>
      </c>
      <c r="M1458" t="s">
        <v>1821</v>
      </c>
      <c r="N1458" t="s">
        <v>13</v>
      </c>
      <c r="O1458" t="s">
        <v>37</v>
      </c>
      <c r="P1458" t="s">
        <v>1822</v>
      </c>
      <c r="Q1458" s="4">
        <v>3000</v>
      </c>
      <c r="R1458">
        <v>3</v>
      </c>
      <c r="S1458" s="4">
        <f>Table3[[#This Row],[Harga]]*Table3[[#This Row],[Quantity]]</f>
        <v>9000</v>
      </c>
      <c r="T1458">
        <v>0</v>
      </c>
      <c r="U1458" s="4">
        <f>Table3[[#This Row],[Discount]]*Table3[[#This Row],[Revenue]]</f>
        <v>0</v>
      </c>
      <c r="V1458" s="4">
        <f>Table3[[#This Row],[Revenue]]-Table3[[#This Row],[Total Discount]]</f>
        <v>9000</v>
      </c>
      <c r="W1458" s="6"/>
      <c r="X1458" s="5"/>
    </row>
    <row r="1459" spans="1:24" x14ac:dyDescent="0.35">
      <c r="A1459">
        <v>1458</v>
      </c>
      <c r="B1459" t="s">
        <v>7866</v>
      </c>
      <c r="C1459" s="8">
        <v>43027</v>
      </c>
      <c r="D1459" s="6">
        <v>2017</v>
      </c>
      <c r="E1459" s="8" t="s">
        <v>3517</v>
      </c>
      <c r="F1459" s="7">
        <v>19</v>
      </c>
      <c r="G1459" t="s">
        <v>3452</v>
      </c>
      <c r="H1459" t="s">
        <v>3451</v>
      </c>
      <c r="I1459" t="s">
        <v>7012</v>
      </c>
      <c r="J1459" t="s">
        <v>3488</v>
      </c>
      <c r="K1459" t="s">
        <v>3595</v>
      </c>
      <c r="L1459">
        <v>27217</v>
      </c>
      <c r="M1459" t="s">
        <v>2018</v>
      </c>
      <c r="N1459" t="s">
        <v>13</v>
      </c>
      <c r="O1459" t="s">
        <v>26</v>
      </c>
      <c r="P1459" t="s">
        <v>2019</v>
      </c>
      <c r="Q1459" s="4">
        <v>1634000</v>
      </c>
      <c r="R1459">
        <v>4</v>
      </c>
      <c r="S1459" s="4">
        <f>Table3[[#This Row],[Harga]]*Table3[[#This Row],[Quantity]]</f>
        <v>6536000</v>
      </c>
      <c r="T1459">
        <v>0.7</v>
      </c>
      <c r="U1459" s="4">
        <f>Table3[[#This Row],[Discount]]*Table3[[#This Row],[Revenue]]</f>
        <v>4575200</v>
      </c>
      <c r="V1459" s="4">
        <f>Table3[[#This Row],[Revenue]]-Table3[[#This Row],[Total Discount]]</f>
        <v>1960800</v>
      </c>
      <c r="W1459" s="6"/>
      <c r="X1459" s="5"/>
    </row>
    <row r="1460" spans="1:24" x14ac:dyDescent="0.35">
      <c r="A1460">
        <v>1459</v>
      </c>
      <c r="B1460" t="s">
        <v>7865</v>
      </c>
      <c r="C1460" s="8">
        <v>43057</v>
      </c>
      <c r="D1460" s="6">
        <v>2017</v>
      </c>
      <c r="E1460" s="8" t="s">
        <v>3468</v>
      </c>
      <c r="F1460" s="7">
        <v>18</v>
      </c>
      <c r="G1460" t="s">
        <v>3457</v>
      </c>
      <c r="H1460" t="s">
        <v>3451</v>
      </c>
      <c r="I1460" t="s">
        <v>3823</v>
      </c>
      <c r="J1460" t="s">
        <v>3488</v>
      </c>
      <c r="K1460" t="s">
        <v>3909</v>
      </c>
      <c r="L1460">
        <v>48601</v>
      </c>
      <c r="M1460" t="s">
        <v>1328</v>
      </c>
      <c r="N1460" t="s">
        <v>9</v>
      </c>
      <c r="O1460" t="s">
        <v>20</v>
      </c>
      <c r="P1460" t="s">
        <v>1329</v>
      </c>
      <c r="Q1460" s="4">
        <v>15000</v>
      </c>
      <c r="R1460">
        <v>4</v>
      </c>
      <c r="S1460" s="4">
        <f>Table3[[#This Row],[Harga]]*Table3[[#This Row],[Quantity]]</f>
        <v>60000</v>
      </c>
      <c r="T1460">
        <v>0</v>
      </c>
      <c r="U1460" s="4">
        <f>Table3[[#This Row],[Discount]]*Table3[[#This Row],[Revenue]]</f>
        <v>0</v>
      </c>
      <c r="V1460" s="4">
        <f>Table3[[#This Row],[Revenue]]-Table3[[#This Row],[Total Discount]]</f>
        <v>60000</v>
      </c>
      <c r="W1460" s="6"/>
      <c r="X1460" s="5"/>
    </row>
    <row r="1461" spans="1:24" x14ac:dyDescent="0.35">
      <c r="A1461">
        <v>1460</v>
      </c>
      <c r="B1461" t="s">
        <v>7864</v>
      </c>
      <c r="C1461" s="8">
        <v>42224</v>
      </c>
      <c r="D1461" s="6">
        <v>2015</v>
      </c>
      <c r="E1461" s="8" t="s">
        <v>3481</v>
      </c>
      <c r="F1461" s="7">
        <v>8</v>
      </c>
      <c r="G1461" t="s">
        <v>3452</v>
      </c>
      <c r="H1461" t="s">
        <v>3462</v>
      </c>
      <c r="I1461" t="s">
        <v>4169</v>
      </c>
      <c r="J1461" t="s">
        <v>3449</v>
      </c>
      <c r="K1461" t="s">
        <v>3655</v>
      </c>
      <c r="L1461">
        <v>94109</v>
      </c>
      <c r="M1461" t="s">
        <v>1058</v>
      </c>
      <c r="N1461" t="s">
        <v>13</v>
      </c>
      <c r="O1461" t="s">
        <v>26</v>
      </c>
      <c r="P1461" t="s">
        <v>1059</v>
      </c>
      <c r="Q1461" s="4">
        <v>14000</v>
      </c>
      <c r="R1461">
        <v>2</v>
      </c>
      <c r="S1461" s="4">
        <f>Table3[[#This Row],[Harga]]*Table3[[#This Row],[Quantity]]</f>
        <v>28000</v>
      </c>
      <c r="T1461">
        <v>0.2</v>
      </c>
      <c r="U1461" s="4">
        <f>Table3[[#This Row],[Discount]]*Table3[[#This Row],[Revenue]]</f>
        <v>5600</v>
      </c>
      <c r="V1461" s="4">
        <f>Table3[[#This Row],[Revenue]]-Table3[[#This Row],[Total Discount]]</f>
        <v>22400</v>
      </c>
      <c r="W1461" s="6"/>
      <c r="X1461" s="5"/>
    </row>
    <row r="1462" spans="1:24" x14ac:dyDescent="0.35">
      <c r="A1462">
        <v>1461</v>
      </c>
      <c r="B1462" t="s">
        <v>7863</v>
      </c>
      <c r="C1462" s="8">
        <v>42710</v>
      </c>
      <c r="D1462" s="6">
        <v>2016</v>
      </c>
      <c r="E1462" s="8" t="s">
        <v>3490</v>
      </c>
      <c r="F1462" s="7">
        <v>6</v>
      </c>
      <c r="G1462" t="s">
        <v>3485</v>
      </c>
      <c r="H1462" t="s">
        <v>3462</v>
      </c>
      <c r="I1462" t="s">
        <v>5419</v>
      </c>
      <c r="J1462" t="s">
        <v>3449</v>
      </c>
      <c r="K1462" t="s">
        <v>3465</v>
      </c>
      <c r="L1462">
        <v>98105</v>
      </c>
      <c r="M1462" t="s">
        <v>2020</v>
      </c>
      <c r="N1462" t="s">
        <v>51</v>
      </c>
      <c r="O1462" t="s">
        <v>52</v>
      </c>
      <c r="P1462" t="s">
        <v>2021</v>
      </c>
      <c r="Q1462" s="4">
        <v>157000</v>
      </c>
      <c r="R1462">
        <v>1</v>
      </c>
      <c r="S1462" s="4">
        <f>Table3[[#This Row],[Harga]]*Table3[[#This Row],[Quantity]]</f>
        <v>157000</v>
      </c>
      <c r="T1462">
        <v>0.2</v>
      </c>
      <c r="U1462" s="4">
        <f>Table3[[#This Row],[Discount]]*Table3[[#This Row],[Revenue]]</f>
        <v>31400</v>
      </c>
      <c r="V1462" s="4">
        <f>Table3[[#This Row],[Revenue]]-Table3[[#This Row],[Total Discount]]</f>
        <v>125600</v>
      </c>
      <c r="W1462" s="6"/>
      <c r="X1462" s="5"/>
    </row>
    <row r="1463" spans="1:24" x14ac:dyDescent="0.35">
      <c r="A1463">
        <v>1462</v>
      </c>
      <c r="B1463" t="s">
        <v>7862</v>
      </c>
      <c r="C1463" s="8">
        <v>42819</v>
      </c>
      <c r="D1463" s="6">
        <v>2017</v>
      </c>
      <c r="E1463" s="8" t="s">
        <v>3511</v>
      </c>
      <c r="F1463" s="7">
        <v>25</v>
      </c>
      <c r="G1463" t="s">
        <v>3538</v>
      </c>
      <c r="H1463" t="s">
        <v>3451</v>
      </c>
      <c r="I1463" t="s">
        <v>4584</v>
      </c>
      <c r="J1463" t="s">
        <v>3466</v>
      </c>
      <c r="K1463" t="s">
        <v>3670</v>
      </c>
      <c r="L1463">
        <v>53209</v>
      </c>
      <c r="M1463" t="s">
        <v>2022</v>
      </c>
      <c r="N1463" t="s">
        <v>9</v>
      </c>
      <c r="O1463" t="s">
        <v>42</v>
      </c>
      <c r="P1463" t="s">
        <v>2023</v>
      </c>
      <c r="Q1463" s="4">
        <v>91000</v>
      </c>
      <c r="R1463">
        <v>1</v>
      </c>
      <c r="S1463" s="4">
        <f>Table3[[#This Row],[Harga]]*Table3[[#This Row],[Quantity]]</f>
        <v>91000</v>
      </c>
      <c r="T1463">
        <v>0</v>
      </c>
      <c r="U1463" s="4">
        <f>Table3[[#This Row],[Discount]]*Table3[[#This Row],[Revenue]]</f>
        <v>0</v>
      </c>
      <c r="V1463" s="4">
        <f>Table3[[#This Row],[Revenue]]-Table3[[#This Row],[Total Discount]]</f>
        <v>91000</v>
      </c>
      <c r="W1463" s="6"/>
      <c r="X1463" s="5"/>
    </row>
    <row r="1464" spans="1:24" x14ac:dyDescent="0.35">
      <c r="A1464">
        <v>1463</v>
      </c>
      <c r="B1464" t="s">
        <v>7861</v>
      </c>
      <c r="C1464" s="8">
        <v>43058</v>
      </c>
      <c r="D1464" s="6">
        <v>2017</v>
      </c>
      <c r="E1464" s="8" t="s">
        <v>3468</v>
      </c>
      <c r="F1464" s="7">
        <v>19</v>
      </c>
      <c r="G1464" t="s">
        <v>3457</v>
      </c>
      <c r="H1464" t="s">
        <v>3451</v>
      </c>
      <c r="I1464" t="s">
        <v>3705</v>
      </c>
      <c r="J1464" t="s">
        <v>3449</v>
      </c>
      <c r="K1464" t="s">
        <v>3477</v>
      </c>
      <c r="L1464">
        <v>90049</v>
      </c>
      <c r="M1464" t="s">
        <v>2024</v>
      </c>
      <c r="N1464" t="s">
        <v>13</v>
      </c>
      <c r="O1464" t="s">
        <v>32</v>
      </c>
      <c r="P1464" t="s">
        <v>2025</v>
      </c>
      <c r="Q1464" s="4">
        <v>306000</v>
      </c>
      <c r="R1464">
        <v>9</v>
      </c>
      <c r="S1464" s="4">
        <f>Table3[[#This Row],[Harga]]*Table3[[#This Row],[Quantity]]</f>
        <v>2754000</v>
      </c>
      <c r="T1464">
        <v>0</v>
      </c>
      <c r="U1464" s="4">
        <f>Table3[[#This Row],[Discount]]*Table3[[#This Row],[Revenue]]</f>
        <v>0</v>
      </c>
      <c r="V1464" s="4">
        <f>Table3[[#This Row],[Revenue]]-Table3[[#This Row],[Total Discount]]</f>
        <v>2754000</v>
      </c>
      <c r="W1464" s="6"/>
      <c r="X1464" s="5"/>
    </row>
    <row r="1465" spans="1:24" x14ac:dyDescent="0.35">
      <c r="A1465">
        <v>1464</v>
      </c>
      <c r="B1465" t="s">
        <v>7860</v>
      </c>
      <c r="C1465" s="8">
        <v>42678</v>
      </c>
      <c r="D1465" s="6">
        <v>2016</v>
      </c>
      <c r="E1465" s="8" t="s">
        <v>3468</v>
      </c>
      <c r="F1465" s="7">
        <v>4</v>
      </c>
      <c r="G1465" t="s">
        <v>3452</v>
      </c>
      <c r="H1465" t="s">
        <v>3451</v>
      </c>
      <c r="I1465" t="s">
        <v>6659</v>
      </c>
      <c r="J1465" t="s">
        <v>3449</v>
      </c>
      <c r="K1465" t="s">
        <v>3714</v>
      </c>
      <c r="L1465">
        <v>94122</v>
      </c>
      <c r="M1465" t="s">
        <v>1336</v>
      </c>
      <c r="N1465" t="s">
        <v>9</v>
      </c>
      <c r="O1465" t="s">
        <v>20</v>
      </c>
      <c r="P1465" t="s">
        <v>1337</v>
      </c>
      <c r="Q1465" s="4">
        <v>22000</v>
      </c>
      <c r="R1465">
        <v>7</v>
      </c>
      <c r="S1465" s="4">
        <f>Table3[[#This Row],[Harga]]*Table3[[#This Row],[Quantity]]</f>
        <v>154000</v>
      </c>
      <c r="T1465">
        <v>0</v>
      </c>
      <c r="U1465" s="4">
        <f>Table3[[#This Row],[Discount]]*Table3[[#This Row],[Revenue]]</f>
        <v>0</v>
      </c>
      <c r="V1465" s="4">
        <f>Table3[[#This Row],[Revenue]]-Table3[[#This Row],[Total Discount]]</f>
        <v>154000</v>
      </c>
      <c r="W1465" s="6"/>
      <c r="X1465" s="5"/>
    </row>
    <row r="1466" spans="1:24" x14ac:dyDescent="0.35">
      <c r="A1466">
        <v>1465</v>
      </c>
      <c r="B1466" t="s">
        <v>7859</v>
      </c>
      <c r="C1466" s="8">
        <v>43083</v>
      </c>
      <c r="D1466" s="6">
        <v>2017</v>
      </c>
      <c r="E1466" s="8" t="s">
        <v>3490</v>
      </c>
      <c r="F1466" s="7">
        <v>14</v>
      </c>
      <c r="G1466" t="s">
        <v>3457</v>
      </c>
      <c r="H1466" t="s">
        <v>3462</v>
      </c>
      <c r="I1466" t="s">
        <v>3581</v>
      </c>
      <c r="J1466" t="s">
        <v>3488</v>
      </c>
      <c r="K1466" t="s">
        <v>3509</v>
      </c>
      <c r="L1466">
        <v>92024</v>
      </c>
      <c r="M1466" t="s">
        <v>2026</v>
      </c>
      <c r="N1466" t="s">
        <v>9</v>
      </c>
      <c r="O1466" t="s">
        <v>20</v>
      </c>
      <c r="P1466" t="s">
        <v>2027</v>
      </c>
      <c r="Q1466" s="4">
        <v>27000</v>
      </c>
      <c r="R1466">
        <v>3</v>
      </c>
      <c r="S1466" s="4">
        <f>Table3[[#This Row],[Harga]]*Table3[[#This Row],[Quantity]]</f>
        <v>81000</v>
      </c>
      <c r="T1466">
        <v>0</v>
      </c>
      <c r="U1466" s="4">
        <f>Table3[[#This Row],[Discount]]*Table3[[#This Row],[Revenue]]</f>
        <v>0</v>
      </c>
      <c r="V1466" s="4">
        <f>Table3[[#This Row],[Revenue]]-Table3[[#This Row],[Total Discount]]</f>
        <v>81000</v>
      </c>
      <c r="W1466" s="6"/>
      <c r="X1466" s="5"/>
    </row>
    <row r="1467" spans="1:24" x14ac:dyDescent="0.35">
      <c r="A1467">
        <v>1466</v>
      </c>
      <c r="B1467" t="s">
        <v>7858</v>
      </c>
      <c r="C1467" s="8">
        <v>43051</v>
      </c>
      <c r="D1467" s="6">
        <v>2017</v>
      </c>
      <c r="E1467" s="8" t="s">
        <v>3468</v>
      </c>
      <c r="F1467" s="7">
        <v>12</v>
      </c>
      <c r="G1467" t="s">
        <v>3452</v>
      </c>
      <c r="H1467" t="s">
        <v>3532</v>
      </c>
      <c r="I1467" t="s">
        <v>5052</v>
      </c>
      <c r="J1467" t="s">
        <v>3488</v>
      </c>
      <c r="K1467" t="s">
        <v>3487</v>
      </c>
      <c r="L1467">
        <v>85301</v>
      </c>
      <c r="M1467" t="s">
        <v>223</v>
      </c>
      <c r="N1467" t="s">
        <v>51</v>
      </c>
      <c r="O1467" t="s">
        <v>64</v>
      </c>
      <c r="P1467" t="s">
        <v>224</v>
      </c>
      <c r="Q1467" s="4">
        <v>21000</v>
      </c>
      <c r="R1467">
        <v>4</v>
      </c>
      <c r="S1467" s="4">
        <f>Table3[[#This Row],[Harga]]*Table3[[#This Row],[Quantity]]</f>
        <v>84000</v>
      </c>
      <c r="T1467">
        <v>0.2</v>
      </c>
      <c r="U1467" s="4">
        <f>Table3[[#This Row],[Discount]]*Table3[[#This Row],[Revenue]]</f>
        <v>16800</v>
      </c>
      <c r="V1467" s="4">
        <f>Table3[[#This Row],[Revenue]]-Table3[[#This Row],[Total Discount]]</f>
        <v>67200</v>
      </c>
      <c r="W1467" s="6"/>
      <c r="X1467" s="5"/>
    </row>
    <row r="1468" spans="1:24" x14ac:dyDescent="0.35">
      <c r="A1468">
        <v>1467</v>
      </c>
      <c r="B1468" t="s">
        <v>7857</v>
      </c>
      <c r="C1468" s="8">
        <v>42600</v>
      </c>
      <c r="D1468" s="6">
        <v>2016</v>
      </c>
      <c r="E1468" s="8" t="s">
        <v>3481</v>
      </c>
      <c r="F1468" s="7">
        <v>18</v>
      </c>
      <c r="G1468" t="s">
        <v>3485</v>
      </c>
      <c r="H1468" t="s">
        <v>3451</v>
      </c>
      <c r="I1468" t="s">
        <v>5165</v>
      </c>
      <c r="J1468" t="s">
        <v>3466</v>
      </c>
      <c r="K1468" t="s">
        <v>3465</v>
      </c>
      <c r="L1468">
        <v>10035</v>
      </c>
      <c r="M1468" t="s">
        <v>1235</v>
      </c>
      <c r="N1468" t="s">
        <v>51</v>
      </c>
      <c r="O1468" t="s">
        <v>52</v>
      </c>
      <c r="P1468" t="s">
        <v>1236</v>
      </c>
      <c r="Q1468" s="4">
        <v>40000</v>
      </c>
      <c r="R1468">
        <v>1</v>
      </c>
      <c r="S1468" s="4">
        <f>Table3[[#This Row],[Harga]]*Table3[[#This Row],[Quantity]]</f>
        <v>40000</v>
      </c>
      <c r="T1468">
        <v>0</v>
      </c>
      <c r="U1468" s="4">
        <f>Table3[[#This Row],[Discount]]*Table3[[#This Row],[Revenue]]</f>
        <v>0</v>
      </c>
      <c r="V1468" s="4">
        <f>Table3[[#This Row],[Revenue]]-Table3[[#This Row],[Total Discount]]</f>
        <v>40000</v>
      </c>
      <c r="W1468" s="6"/>
      <c r="X1468" s="5"/>
    </row>
    <row r="1469" spans="1:24" x14ac:dyDescent="0.35">
      <c r="A1469">
        <v>1468</v>
      </c>
      <c r="B1469" t="s">
        <v>7856</v>
      </c>
      <c r="C1469" s="8">
        <v>42913</v>
      </c>
      <c r="D1469" s="6">
        <v>2017</v>
      </c>
      <c r="E1469" s="8" t="s">
        <v>3497</v>
      </c>
      <c r="F1469" s="7">
        <v>27</v>
      </c>
      <c r="G1469" t="s">
        <v>3452</v>
      </c>
      <c r="H1469" t="s">
        <v>3462</v>
      </c>
      <c r="I1469" t="s">
        <v>4304</v>
      </c>
      <c r="J1469" t="s">
        <v>3488</v>
      </c>
      <c r="K1469" t="s">
        <v>3523</v>
      </c>
      <c r="L1469">
        <v>13601</v>
      </c>
      <c r="M1469" t="s">
        <v>700</v>
      </c>
      <c r="N1469" t="s">
        <v>9</v>
      </c>
      <c r="O1469" t="s">
        <v>42</v>
      </c>
      <c r="P1469" t="s">
        <v>701</v>
      </c>
      <c r="Q1469" s="4">
        <v>284000</v>
      </c>
      <c r="R1469">
        <v>3</v>
      </c>
      <c r="S1469" s="4">
        <f>Table3[[#This Row],[Harga]]*Table3[[#This Row],[Quantity]]</f>
        <v>852000</v>
      </c>
      <c r="T1469">
        <v>0.1</v>
      </c>
      <c r="U1469" s="4">
        <f>Table3[[#This Row],[Discount]]*Table3[[#This Row],[Revenue]]</f>
        <v>85200</v>
      </c>
      <c r="V1469" s="4">
        <f>Table3[[#This Row],[Revenue]]-Table3[[#This Row],[Total Discount]]</f>
        <v>766800</v>
      </c>
      <c r="W1469" s="6"/>
      <c r="X1469" s="5"/>
    </row>
    <row r="1470" spans="1:24" x14ac:dyDescent="0.35">
      <c r="A1470">
        <v>1469</v>
      </c>
      <c r="B1470" t="s">
        <v>7855</v>
      </c>
      <c r="C1470" s="8">
        <v>42859</v>
      </c>
      <c r="D1470" s="6">
        <v>2017</v>
      </c>
      <c r="E1470" s="8" t="s">
        <v>3453</v>
      </c>
      <c r="F1470" s="7">
        <v>4</v>
      </c>
      <c r="G1470" t="s">
        <v>3538</v>
      </c>
      <c r="H1470" t="s">
        <v>3451</v>
      </c>
      <c r="I1470" t="s">
        <v>5115</v>
      </c>
      <c r="J1470" t="s">
        <v>3449</v>
      </c>
      <c r="K1470" t="s">
        <v>3513</v>
      </c>
      <c r="L1470">
        <v>45503</v>
      </c>
      <c r="M1470" t="s">
        <v>2028</v>
      </c>
      <c r="N1470" t="s">
        <v>13</v>
      </c>
      <c r="O1470" t="s">
        <v>26</v>
      </c>
      <c r="P1470" t="s">
        <v>2029</v>
      </c>
      <c r="Q1470" s="4">
        <v>3000</v>
      </c>
      <c r="R1470">
        <v>1</v>
      </c>
      <c r="S1470" s="4">
        <f>Table3[[#This Row],[Harga]]*Table3[[#This Row],[Quantity]]</f>
        <v>3000</v>
      </c>
      <c r="T1470">
        <v>0.7</v>
      </c>
      <c r="U1470" s="4">
        <f>Table3[[#This Row],[Discount]]*Table3[[#This Row],[Revenue]]</f>
        <v>2100</v>
      </c>
      <c r="V1470" s="4">
        <f>Table3[[#This Row],[Revenue]]-Table3[[#This Row],[Total Discount]]</f>
        <v>900</v>
      </c>
      <c r="W1470" s="6"/>
      <c r="X1470" s="5"/>
    </row>
    <row r="1471" spans="1:24" x14ac:dyDescent="0.35">
      <c r="A1471">
        <v>1470</v>
      </c>
      <c r="B1471" t="s">
        <v>7854</v>
      </c>
      <c r="C1471" s="8">
        <v>42362</v>
      </c>
      <c r="D1471" s="6">
        <v>2015</v>
      </c>
      <c r="E1471" s="8" t="s">
        <v>3490</v>
      </c>
      <c r="F1471" s="7">
        <v>24</v>
      </c>
      <c r="G1471" t="s">
        <v>3496</v>
      </c>
      <c r="H1471" t="s">
        <v>3451</v>
      </c>
      <c r="I1471" t="s">
        <v>6382</v>
      </c>
      <c r="J1471" t="s">
        <v>3449</v>
      </c>
      <c r="K1471" t="s">
        <v>3655</v>
      </c>
      <c r="L1471">
        <v>90032</v>
      </c>
      <c r="M1471" t="s">
        <v>909</v>
      </c>
      <c r="N1471" t="s">
        <v>13</v>
      </c>
      <c r="O1471" t="s">
        <v>26</v>
      </c>
      <c r="P1471" t="s">
        <v>910</v>
      </c>
      <c r="Q1471" s="4">
        <v>20000</v>
      </c>
      <c r="R1471">
        <v>4</v>
      </c>
      <c r="S1471" s="4">
        <f>Table3[[#This Row],[Harga]]*Table3[[#This Row],[Quantity]]</f>
        <v>80000</v>
      </c>
      <c r="T1471">
        <v>0.2</v>
      </c>
      <c r="U1471" s="4">
        <f>Table3[[#This Row],[Discount]]*Table3[[#This Row],[Revenue]]</f>
        <v>16000</v>
      </c>
      <c r="V1471" s="4">
        <f>Table3[[#This Row],[Revenue]]-Table3[[#This Row],[Total Discount]]</f>
        <v>64000</v>
      </c>
      <c r="W1471" s="6"/>
      <c r="X1471" s="5"/>
    </row>
    <row r="1472" spans="1:24" x14ac:dyDescent="0.35">
      <c r="A1472">
        <v>1471</v>
      </c>
      <c r="B1472" t="s">
        <v>7853</v>
      </c>
      <c r="C1472" s="8">
        <v>42851</v>
      </c>
      <c r="D1472" s="6">
        <v>2017</v>
      </c>
      <c r="E1472" s="8" t="s">
        <v>3529</v>
      </c>
      <c r="F1472" s="7">
        <v>26</v>
      </c>
      <c r="G1472" t="s">
        <v>3538</v>
      </c>
      <c r="H1472" t="s">
        <v>3451</v>
      </c>
      <c r="I1472" t="s">
        <v>4593</v>
      </c>
      <c r="J1472" t="s">
        <v>3488</v>
      </c>
      <c r="K1472" t="s">
        <v>3571</v>
      </c>
      <c r="L1472">
        <v>98115</v>
      </c>
      <c r="M1472" t="s">
        <v>1150</v>
      </c>
      <c r="N1472" t="s">
        <v>13</v>
      </c>
      <c r="O1472" t="s">
        <v>23</v>
      </c>
      <c r="P1472" t="s">
        <v>1151</v>
      </c>
      <c r="Q1472" s="4">
        <v>34000</v>
      </c>
      <c r="R1472">
        <v>3</v>
      </c>
      <c r="S1472" s="4">
        <f>Table3[[#This Row],[Harga]]*Table3[[#This Row],[Quantity]]</f>
        <v>102000</v>
      </c>
      <c r="T1472">
        <v>0</v>
      </c>
      <c r="U1472" s="4">
        <f>Table3[[#This Row],[Discount]]*Table3[[#This Row],[Revenue]]</f>
        <v>0</v>
      </c>
      <c r="V1472" s="4">
        <f>Table3[[#This Row],[Revenue]]-Table3[[#This Row],[Total Discount]]</f>
        <v>102000</v>
      </c>
      <c r="W1472" s="6"/>
      <c r="X1472" s="5"/>
    </row>
    <row r="1473" spans="1:24" x14ac:dyDescent="0.35">
      <c r="A1473">
        <v>1472</v>
      </c>
      <c r="B1473" t="s">
        <v>7852</v>
      </c>
      <c r="C1473" s="8">
        <v>43085</v>
      </c>
      <c r="D1473" s="6">
        <v>2017</v>
      </c>
      <c r="E1473" s="8" t="s">
        <v>3490</v>
      </c>
      <c r="F1473" s="7">
        <v>16</v>
      </c>
      <c r="G1473" t="s">
        <v>3457</v>
      </c>
      <c r="H1473" t="s">
        <v>3451</v>
      </c>
      <c r="I1473" t="s">
        <v>4490</v>
      </c>
      <c r="J1473" t="s">
        <v>3466</v>
      </c>
      <c r="K1473" t="s">
        <v>3474</v>
      </c>
      <c r="L1473">
        <v>92054</v>
      </c>
      <c r="M1473" t="s">
        <v>41</v>
      </c>
      <c r="N1473" t="s">
        <v>9</v>
      </c>
      <c r="O1473" t="s">
        <v>42</v>
      </c>
      <c r="P1473" t="s">
        <v>43</v>
      </c>
      <c r="Q1473" s="4">
        <v>72000</v>
      </c>
      <c r="R1473">
        <v>2</v>
      </c>
      <c r="S1473" s="4">
        <f>Table3[[#This Row],[Harga]]*Table3[[#This Row],[Quantity]]</f>
        <v>144000</v>
      </c>
      <c r="T1473">
        <v>0.2</v>
      </c>
      <c r="U1473" s="4">
        <f>Table3[[#This Row],[Discount]]*Table3[[#This Row],[Revenue]]</f>
        <v>28800</v>
      </c>
      <c r="V1473" s="4">
        <f>Table3[[#This Row],[Revenue]]-Table3[[#This Row],[Total Discount]]</f>
        <v>115200</v>
      </c>
      <c r="W1473" s="6"/>
      <c r="X1473" s="5"/>
    </row>
    <row r="1474" spans="1:24" x14ac:dyDescent="0.35">
      <c r="A1474">
        <v>1473</v>
      </c>
      <c r="B1474" t="s">
        <v>7851</v>
      </c>
      <c r="C1474" s="8">
        <v>42000</v>
      </c>
      <c r="D1474" s="6">
        <v>2014</v>
      </c>
      <c r="E1474" s="8" t="s">
        <v>3490</v>
      </c>
      <c r="F1474" s="7">
        <v>27</v>
      </c>
      <c r="G1474" t="s">
        <v>3538</v>
      </c>
      <c r="H1474" t="s">
        <v>3462</v>
      </c>
      <c r="I1474" t="s">
        <v>5056</v>
      </c>
      <c r="J1474" t="s">
        <v>3449</v>
      </c>
      <c r="K1474" t="s">
        <v>3695</v>
      </c>
      <c r="L1474">
        <v>60076</v>
      </c>
      <c r="M1474" t="s">
        <v>1172</v>
      </c>
      <c r="N1474" t="s">
        <v>9</v>
      </c>
      <c r="O1474" t="s">
        <v>20</v>
      </c>
      <c r="P1474" t="s">
        <v>1173</v>
      </c>
      <c r="Q1474" s="4">
        <v>28000</v>
      </c>
      <c r="R1474">
        <v>6</v>
      </c>
      <c r="S1474" s="4">
        <f>Table3[[#This Row],[Harga]]*Table3[[#This Row],[Quantity]]</f>
        <v>168000</v>
      </c>
      <c r="T1474">
        <v>0.6</v>
      </c>
      <c r="U1474" s="4">
        <f>Table3[[#This Row],[Discount]]*Table3[[#This Row],[Revenue]]</f>
        <v>100800</v>
      </c>
      <c r="V1474" s="4">
        <f>Table3[[#This Row],[Revenue]]-Table3[[#This Row],[Total Discount]]</f>
        <v>67200</v>
      </c>
      <c r="W1474" s="6"/>
      <c r="X1474" s="5"/>
    </row>
    <row r="1475" spans="1:24" x14ac:dyDescent="0.35">
      <c r="A1475">
        <v>1474</v>
      </c>
      <c r="B1475" t="s">
        <v>7850</v>
      </c>
      <c r="C1475" s="8">
        <v>43045</v>
      </c>
      <c r="D1475" s="6">
        <v>2017</v>
      </c>
      <c r="E1475" s="8" t="s">
        <v>3468</v>
      </c>
      <c r="F1475" s="7">
        <v>6</v>
      </c>
      <c r="G1475" t="s">
        <v>3538</v>
      </c>
      <c r="H1475" t="s">
        <v>3462</v>
      </c>
      <c r="I1475" t="s">
        <v>3754</v>
      </c>
      <c r="J1475" t="s">
        <v>3449</v>
      </c>
      <c r="K1475" t="s">
        <v>3505</v>
      </c>
      <c r="L1475">
        <v>28314</v>
      </c>
      <c r="M1475" t="s">
        <v>95</v>
      </c>
      <c r="N1475" t="s">
        <v>13</v>
      </c>
      <c r="O1475" t="s">
        <v>29</v>
      </c>
      <c r="P1475" t="s">
        <v>96</v>
      </c>
      <c r="Q1475" s="4">
        <v>209000</v>
      </c>
      <c r="R1475">
        <v>3</v>
      </c>
      <c r="S1475" s="4">
        <f>Table3[[#This Row],[Harga]]*Table3[[#This Row],[Quantity]]</f>
        <v>627000</v>
      </c>
      <c r="T1475">
        <v>0.2</v>
      </c>
      <c r="U1475" s="4">
        <f>Table3[[#This Row],[Discount]]*Table3[[#This Row],[Revenue]]</f>
        <v>125400</v>
      </c>
      <c r="V1475" s="4">
        <f>Table3[[#This Row],[Revenue]]-Table3[[#This Row],[Total Discount]]</f>
        <v>501600</v>
      </c>
      <c r="W1475" s="6"/>
      <c r="X1475" s="5"/>
    </row>
    <row r="1476" spans="1:24" x14ac:dyDescent="0.35">
      <c r="A1476">
        <v>1475</v>
      </c>
      <c r="B1476" t="s">
        <v>7849</v>
      </c>
      <c r="C1476" s="8">
        <v>43085</v>
      </c>
      <c r="D1476" s="6">
        <v>2017</v>
      </c>
      <c r="E1476" s="8" t="s">
        <v>3490</v>
      </c>
      <c r="F1476" s="7">
        <v>16</v>
      </c>
      <c r="G1476" t="s">
        <v>3457</v>
      </c>
      <c r="H1476" t="s">
        <v>3451</v>
      </c>
      <c r="I1476" t="s">
        <v>6358</v>
      </c>
      <c r="J1476" t="s">
        <v>3449</v>
      </c>
      <c r="K1476" t="s">
        <v>3714</v>
      </c>
      <c r="L1476">
        <v>74133</v>
      </c>
      <c r="M1476" t="s">
        <v>999</v>
      </c>
      <c r="N1476" t="s">
        <v>13</v>
      </c>
      <c r="O1476" t="s">
        <v>26</v>
      </c>
      <c r="P1476" t="s">
        <v>1000</v>
      </c>
      <c r="Q1476" s="4">
        <v>13000</v>
      </c>
      <c r="R1476">
        <v>5</v>
      </c>
      <c r="S1476" s="4">
        <f>Table3[[#This Row],[Harga]]*Table3[[#This Row],[Quantity]]</f>
        <v>65000</v>
      </c>
      <c r="T1476">
        <v>0</v>
      </c>
      <c r="U1476" s="4">
        <f>Table3[[#This Row],[Discount]]*Table3[[#This Row],[Revenue]]</f>
        <v>0</v>
      </c>
      <c r="V1476" s="4">
        <f>Table3[[#This Row],[Revenue]]-Table3[[#This Row],[Total Discount]]</f>
        <v>65000</v>
      </c>
      <c r="W1476" s="6"/>
      <c r="X1476" s="5"/>
    </row>
    <row r="1477" spans="1:24" x14ac:dyDescent="0.35">
      <c r="A1477">
        <v>1476</v>
      </c>
      <c r="B1477" t="s">
        <v>7848</v>
      </c>
      <c r="C1477" s="8">
        <v>42131</v>
      </c>
      <c r="D1477" s="6">
        <v>2015</v>
      </c>
      <c r="E1477" s="8" t="s">
        <v>3453</v>
      </c>
      <c r="F1477" s="7">
        <v>7</v>
      </c>
      <c r="G1477" t="s">
        <v>3457</v>
      </c>
      <c r="H1477" t="s">
        <v>3451</v>
      </c>
      <c r="I1477" t="s">
        <v>5054</v>
      </c>
      <c r="J1477" t="s">
        <v>3449</v>
      </c>
      <c r="K1477" t="s">
        <v>3465</v>
      </c>
      <c r="L1477">
        <v>75002</v>
      </c>
      <c r="M1477" t="s">
        <v>660</v>
      </c>
      <c r="N1477" t="s">
        <v>9</v>
      </c>
      <c r="O1477" t="s">
        <v>17</v>
      </c>
      <c r="P1477" t="s">
        <v>661</v>
      </c>
      <c r="Q1477" s="4">
        <v>384000</v>
      </c>
      <c r="R1477">
        <v>2</v>
      </c>
      <c r="S1477" s="4">
        <f>Table3[[#This Row],[Harga]]*Table3[[#This Row],[Quantity]]</f>
        <v>768000</v>
      </c>
      <c r="T1477">
        <v>0.3</v>
      </c>
      <c r="U1477" s="4">
        <f>Table3[[#This Row],[Discount]]*Table3[[#This Row],[Revenue]]</f>
        <v>230400</v>
      </c>
      <c r="V1477" s="4">
        <f>Table3[[#This Row],[Revenue]]-Table3[[#This Row],[Total Discount]]</f>
        <v>537600</v>
      </c>
      <c r="W1477" s="6"/>
      <c r="X1477" s="5"/>
    </row>
    <row r="1478" spans="1:24" x14ac:dyDescent="0.35">
      <c r="A1478">
        <v>1477</v>
      </c>
      <c r="B1478" t="s">
        <v>7847</v>
      </c>
      <c r="C1478" s="8">
        <v>43073</v>
      </c>
      <c r="D1478" s="6">
        <v>2017</v>
      </c>
      <c r="E1478" s="8" t="s">
        <v>3490</v>
      </c>
      <c r="F1478" s="7">
        <v>4</v>
      </c>
      <c r="G1478" t="s">
        <v>3457</v>
      </c>
      <c r="H1478" t="s">
        <v>3451</v>
      </c>
      <c r="I1478" t="s">
        <v>5518</v>
      </c>
      <c r="J1478" t="s">
        <v>3466</v>
      </c>
      <c r="K1478" t="s">
        <v>3670</v>
      </c>
      <c r="L1478">
        <v>19143</v>
      </c>
      <c r="M1478" t="s">
        <v>2030</v>
      </c>
      <c r="N1478" t="s">
        <v>9</v>
      </c>
      <c r="O1478" t="s">
        <v>42</v>
      </c>
      <c r="P1478" t="s">
        <v>2031</v>
      </c>
      <c r="Q1478" s="4">
        <v>189000</v>
      </c>
      <c r="R1478">
        <v>7</v>
      </c>
      <c r="S1478" s="4">
        <f>Table3[[#This Row],[Harga]]*Table3[[#This Row],[Quantity]]</f>
        <v>1323000</v>
      </c>
      <c r="T1478">
        <v>0.3</v>
      </c>
      <c r="U1478" s="4">
        <f>Table3[[#This Row],[Discount]]*Table3[[#This Row],[Revenue]]</f>
        <v>396900</v>
      </c>
      <c r="V1478" s="4">
        <f>Table3[[#This Row],[Revenue]]-Table3[[#This Row],[Total Discount]]</f>
        <v>926100</v>
      </c>
      <c r="W1478" s="6"/>
      <c r="X1478" s="5"/>
    </row>
    <row r="1479" spans="1:24" x14ac:dyDescent="0.35">
      <c r="A1479">
        <v>1478</v>
      </c>
      <c r="B1479" t="s">
        <v>7846</v>
      </c>
      <c r="C1479" s="8">
        <v>43011</v>
      </c>
      <c r="D1479" s="6">
        <v>2017</v>
      </c>
      <c r="E1479" s="8" t="s">
        <v>3517</v>
      </c>
      <c r="F1479" s="7">
        <v>3</v>
      </c>
      <c r="G1479" t="s">
        <v>3538</v>
      </c>
      <c r="H1479" t="s">
        <v>3451</v>
      </c>
      <c r="I1479" t="s">
        <v>6979</v>
      </c>
      <c r="J1479" t="s">
        <v>3449</v>
      </c>
      <c r="K1479" t="s">
        <v>3523</v>
      </c>
      <c r="L1479">
        <v>14609</v>
      </c>
      <c r="M1479" t="s">
        <v>2032</v>
      </c>
      <c r="N1479" t="s">
        <v>13</v>
      </c>
      <c r="O1479" t="s">
        <v>32</v>
      </c>
      <c r="P1479" t="s">
        <v>2033</v>
      </c>
      <c r="Q1479" s="4">
        <v>23000</v>
      </c>
      <c r="R1479">
        <v>2</v>
      </c>
      <c r="S1479" s="4">
        <f>Table3[[#This Row],[Harga]]*Table3[[#This Row],[Quantity]]</f>
        <v>46000</v>
      </c>
      <c r="T1479">
        <v>0</v>
      </c>
      <c r="U1479" s="4">
        <f>Table3[[#This Row],[Discount]]*Table3[[#This Row],[Revenue]]</f>
        <v>0</v>
      </c>
      <c r="V1479" s="4">
        <f>Table3[[#This Row],[Revenue]]-Table3[[#This Row],[Total Discount]]</f>
        <v>46000</v>
      </c>
      <c r="W1479" s="6"/>
      <c r="X1479" s="5"/>
    </row>
    <row r="1480" spans="1:24" x14ac:dyDescent="0.35">
      <c r="A1480">
        <v>1479</v>
      </c>
      <c r="B1480" t="s">
        <v>7845</v>
      </c>
      <c r="C1480" s="8">
        <v>41652</v>
      </c>
      <c r="D1480" s="6">
        <v>2014</v>
      </c>
      <c r="E1480" s="8" t="s">
        <v>3463</v>
      </c>
      <c r="F1480" s="7">
        <v>13</v>
      </c>
      <c r="G1480" t="s">
        <v>3485</v>
      </c>
      <c r="H1480" t="s">
        <v>3462</v>
      </c>
      <c r="I1480" t="s">
        <v>4939</v>
      </c>
      <c r="J1480" t="s">
        <v>3449</v>
      </c>
      <c r="K1480" t="s">
        <v>3682</v>
      </c>
      <c r="L1480">
        <v>29464</v>
      </c>
      <c r="M1480" t="s">
        <v>2022</v>
      </c>
      <c r="N1480" t="s">
        <v>9</v>
      </c>
      <c r="O1480" t="s">
        <v>42</v>
      </c>
      <c r="P1480" t="s">
        <v>2023</v>
      </c>
      <c r="Q1480" s="4">
        <v>91000</v>
      </c>
      <c r="R1480">
        <v>6</v>
      </c>
      <c r="S1480" s="4">
        <f>Table3[[#This Row],[Harga]]*Table3[[#This Row],[Quantity]]</f>
        <v>546000</v>
      </c>
      <c r="T1480">
        <v>0</v>
      </c>
      <c r="U1480" s="4">
        <f>Table3[[#This Row],[Discount]]*Table3[[#This Row],[Revenue]]</f>
        <v>0</v>
      </c>
      <c r="V1480" s="4">
        <f>Table3[[#This Row],[Revenue]]-Table3[[#This Row],[Total Discount]]</f>
        <v>546000</v>
      </c>
      <c r="W1480" s="6"/>
      <c r="X1480" s="5"/>
    </row>
    <row r="1481" spans="1:24" x14ac:dyDescent="0.35">
      <c r="A1481">
        <v>1480</v>
      </c>
      <c r="B1481" t="s">
        <v>7844</v>
      </c>
      <c r="C1481" s="8">
        <v>42167</v>
      </c>
      <c r="D1481" s="6">
        <v>2015</v>
      </c>
      <c r="E1481" s="8" t="s">
        <v>3497</v>
      </c>
      <c r="F1481" s="7">
        <v>12</v>
      </c>
      <c r="G1481" t="s">
        <v>3457</v>
      </c>
      <c r="H1481" t="s">
        <v>3451</v>
      </c>
      <c r="I1481" t="s">
        <v>5593</v>
      </c>
      <c r="J1481" t="s">
        <v>3449</v>
      </c>
      <c r="K1481" t="s">
        <v>3460</v>
      </c>
      <c r="L1481">
        <v>19134</v>
      </c>
      <c r="M1481" t="s">
        <v>2034</v>
      </c>
      <c r="N1481" t="s">
        <v>13</v>
      </c>
      <c r="O1481" t="s">
        <v>23</v>
      </c>
      <c r="P1481" t="s">
        <v>2035</v>
      </c>
      <c r="Q1481" s="4">
        <v>21000</v>
      </c>
      <c r="R1481">
        <v>4</v>
      </c>
      <c r="S1481" s="4">
        <f>Table3[[#This Row],[Harga]]*Table3[[#This Row],[Quantity]]</f>
        <v>84000</v>
      </c>
      <c r="T1481">
        <v>0.2</v>
      </c>
      <c r="U1481" s="4">
        <f>Table3[[#This Row],[Discount]]*Table3[[#This Row],[Revenue]]</f>
        <v>16800</v>
      </c>
      <c r="V1481" s="4">
        <f>Table3[[#This Row],[Revenue]]-Table3[[#This Row],[Total Discount]]</f>
        <v>67200</v>
      </c>
      <c r="W1481" s="6"/>
      <c r="X1481" s="5"/>
    </row>
    <row r="1482" spans="1:24" x14ac:dyDescent="0.35">
      <c r="A1482">
        <v>1481</v>
      </c>
      <c r="B1482" t="s">
        <v>7843</v>
      </c>
      <c r="C1482" s="8">
        <v>41832</v>
      </c>
      <c r="D1482" s="6">
        <v>2014</v>
      </c>
      <c r="E1482" s="8" t="s">
        <v>3507</v>
      </c>
      <c r="F1482" s="7">
        <v>12</v>
      </c>
      <c r="G1482" t="s">
        <v>3457</v>
      </c>
      <c r="H1482" t="s">
        <v>3462</v>
      </c>
      <c r="I1482" t="s">
        <v>3687</v>
      </c>
      <c r="J1482" t="s">
        <v>3449</v>
      </c>
      <c r="K1482" t="s">
        <v>3595</v>
      </c>
      <c r="L1482">
        <v>98115</v>
      </c>
      <c r="M1482" t="s">
        <v>2030</v>
      </c>
      <c r="N1482" t="s">
        <v>9</v>
      </c>
      <c r="O1482" t="s">
        <v>42</v>
      </c>
      <c r="P1482" t="s">
        <v>2031</v>
      </c>
      <c r="Q1482" s="4">
        <v>189000</v>
      </c>
      <c r="R1482">
        <v>4</v>
      </c>
      <c r="S1482" s="4">
        <f>Table3[[#This Row],[Harga]]*Table3[[#This Row],[Quantity]]</f>
        <v>756000</v>
      </c>
      <c r="T1482">
        <v>0.2</v>
      </c>
      <c r="U1482" s="4">
        <f>Table3[[#This Row],[Discount]]*Table3[[#This Row],[Revenue]]</f>
        <v>151200</v>
      </c>
      <c r="V1482" s="4">
        <f>Table3[[#This Row],[Revenue]]-Table3[[#This Row],[Total Discount]]</f>
        <v>604800</v>
      </c>
      <c r="W1482" s="6"/>
      <c r="X1482" s="5"/>
    </row>
    <row r="1483" spans="1:24" x14ac:dyDescent="0.35">
      <c r="A1483">
        <v>1482</v>
      </c>
      <c r="B1483" t="s">
        <v>7842</v>
      </c>
      <c r="C1483" s="8">
        <v>41979</v>
      </c>
      <c r="D1483" s="6">
        <v>2014</v>
      </c>
      <c r="E1483" s="8" t="s">
        <v>3490</v>
      </c>
      <c r="F1483" s="7">
        <v>6</v>
      </c>
      <c r="G1483" t="s">
        <v>3457</v>
      </c>
      <c r="H1483" t="s">
        <v>3462</v>
      </c>
      <c r="I1483" t="s">
        <v>3478</v>
      </c>
      <c r="J1483" t="s">
        <v>3449</v>
      </c>
      <c r="K1483" t="s">
        <v>3548</v>
      </c>
      <c r="L1483">
        <v>97477</v>
      </c>
      <c r="M1483" t="s">
        <v>790</v>
      </c>
      <c r="N1483" t="s">
        <v>13</v>
      </c>
      <c r="O1483" t="s">
        <v>32</v>
      </c>
      <c r="P1483" t="s">
        <v>791</v>
      </c>
      <c r="Q1483" s="4">
        <v>156000</v>
      </c>
      <c r="R1483">
        <v>3</v>
      </c>
      <c r="S1483" s="4">
        <f>Table3[[#This Row],[Harga]]*Table3[[#This Row],[Quantity]]</f>
        <v>468000</v>
      </c>
      <c r="T1483">
        <v>0.2</v>
      </c>
      <c r="U1483" s="4">
        <f>Table3[[#This Row],[Discount]]*Table3[[#This Row],[Revenue]]</f>
        <v>93600</v>
      </c>
      <c r="V1483" s="4">
        <f>Table3[[#This Row],[Revenue]]-Table3[[#This Row],[Total Discount]]</f>
        <v>374400</v>
      </c>
      <c r="W1483" s="6"/>
      <c r="X1483" s="5"/>
    </row>
    <row r="1484" spans="1:24" x14ac:dyDescent="0.35">
      <c r="A1484">
        <v>1483</v>
      </c>
      <c r="B1484" t="s">
        <v>7841</v>
      </c>
      <c r="C1484" s="8">
        <v>42515</v>
      </c>
      <c r="D1484" s="6">
        <v>2016</v>
      </c>
      <c r="E1484" s="8" t="s">
        <v>3453</v>
      </c>
      <c r="F1484" s="7">
        <v>25</v>
      </c>
      <c r="G1484" t="s">
        <v>3452</v>
      </c>
      <c r="H1484" t="s">
        <v>3451</v>
      </c>
      <c r="I1484" t="s">
        <v>4843</v>
      </c>
      <c r="J1484" t="s">
        <v>3488</v>
      </c>
      <c r="K1484" t="s">
        <v>3704</v>
      </c>
      <c r="L1484">
        <v>31907</v>
      </c>
      <c r="M1484" t="s">
        <v>2036</v>
      </c>
      <c r="N1484" t="s">
        <v>9</v>
      </c>
      <c r="O1484" t="s">
        <v>20</v>
      </c>
      <c r="P1484" t="s">
        <v>2037</v>
      </c>
      <c r="Q1484" s="4">
        <v>25000</v>
      </c>
      <c r="R1484">
        <v>4</v>
      </c>
      <c r="S1484" s="4">
        <f>Table3[[#This Row],[Harga]]*Table3[[#This Row],[Quantity]]</f>
        <v>100000</v>
      </c>
      <c r="T1484">
        <v>0</v>
      </c>
      <c r="U1484" s="4">
        <f>Table3[[#This Row],[Discount]]*Table3[[#This Row],[Revenue]]</f>
        <v>0</v>
      </c>
      <c r="V1484" s="4">
        <f>Table3[[#This Row],[Revenue]]-Table3[[#This Row],[Total Discount]]</f>
        <v>100000</v>
      </c>
      <c r="W1484" s="6"/>
      <c r="X1484" s="5"/>
    </row>
    <row r="1485" spans="1:24" x14ac:dyDescent="0.35">
      <c r="A1485">
        <v>1484</v>
      </c>
      <c r="B1485" t="s">
        <v>7840</v>
      </c>
      <c r="C1485" s="8">
        <v>42421</v>
      </c>
      <c r="D1485" s="6">
        <v>2016</v>
      </c>
      <c r="E1485" s="8" t="s">
        <v>3458</v>
      </c>
      <c r="F1485" s="7">
        <v>21</v>
      </c>
      <c r="G1485" t="s">
        <v>3485</v>
      </c>
      <c r="H1485" t="s">
        <v>3451</v>
      </c>
      <c r="I1485" t="s">
        <v>3801</v>
      </c>
      <c r="J1485" t="s">
        <v>3466</v>
      </c>
      <c r="K1485" t="s">
        <v>3670</v>
      </c>
      <c r="L1485">
        <v>90032</v>
      </c>
      <c r="M1485" t="s">
        <v>2038</v>
      </c>
      <c r="N1485" t="s">
        <v>51</v>
      </c>
      <c r="O1485" t="s">
        <v>64</v>
      </c>
      <c r="P1485" t="s">
        <v>2039</v>
      </c>
      <c r="Q1485" s="4">
        <v>13000</v>
      </c>
      <c r="R1485">
        <v>1</v>
      </c>
      <c r="S1485" s="4">
        <f>Table3[[#This Row],[Harga]]*Table3[[#This Row],[Quantity]]</f>
        <v>13000</v>
      </c>
      <c r="T1485">
        <v>0</v>
      </c>
      <c r="U1485" s="4">
        <f>Table3[[#This Row],[Discount]]*Table3[[#This Row],[Revenue]]</f>
        <v>0</v>
      </c>
      <c r="V1485" s="4">
        <f>Table3[[#This Row],[Revenue]]-Table3[[#This Row],[Total Discount]]</f>
        <v>13000</v>
      </c>
      <c r="W1485" s="6"/>
      <c r="X1485" s="5"/>
    </row>
    <row r="1486" spans="1:24" x14ac:dyDescent="0.35">
      <c r="A1486">
        <v>1485</v>
      </c>
      <c r="B1486" t="s">
        <v>7839</v>
      </c>
      <c r="C1486" s="8">
        <v>42645</v>
      </c>
      <c r="D1486" s="6">
        <v>2016</v>
      </c>
      <c r="E1486" s="8" t="s">
        <v>3517</v>
      </c>
      <c r="F1486" s="7">
        <v>2</v>
      </c>
      <c r="G1486" t="s">
        <v>3485</v>
      </c>
      <c r="H1486" t="s">
        <v>3451</v>
      </c>
      <c r="I1486" t="s">
        <v>6693</v>
      </c>
      <c r="J1486" t="s">
        <v>3466</v>
      </c>
      <c r="K1486" t="s">
        <v>3548</v>
      </c>
      <c r="L1486">
        <v>10024</v>
      </c>
      <c r="M1486" t="s">
        <v>600</v>
      </c>
      <c r="N1486" t="s">
        <v>13</v>
      </c>
      <c r="O1486" t="s">
        <v>29</v>
      </c>
      <c r="P1486" t="s">
        <v>601</v>
      </c>
      <c r="Q1486" s="4">
        <v>62000</v>
      </c>
      <c r="R1486">
        <v>3</v>
      </c>
      <c r="S1486" s="4">
        <f>Table3[[#This Row],[Harga]]*Table3[[#This Row],[Quantity]]</f>
        <v>186000</v>
      </c>
      <c r="T1486">
        <v>0</v>
      </c>
      <c r="U1486" s="4">
        <f>Table3[[#This Row],[Discount]]*Table3[[#This Row],[Revenue]]</f>
        <v>0</v>
      </c>
      <c r="V1486" s="4">
        <f>Table3[[#This Row],[Revenue]]-Table3[[#This Row],[Total Discount]]</f>
        <v>186000</v>
      </c>
      <c r="W1486" s="6"/>
      <c r="X1486" s="5"/>
    </row>
    <row r="1487" spans="1:24" x14ac:dyDescent="0.35">
      <c r="A1487">
        <v>1486</v>
      </c>
      <c r="B1487" t="s">
        <v>7838</v>
      </c>
      <c r="C1487" s="8">
        <v>42805</v>
      </c>
      <c r="D1487" s="6">
        <v>2017</v>
      </c>
      <c r="E1487" s="8" t="s">
        <v>3511</v>
      </c>
      <c r="F1487" s="7">
        <v>11</v>
      </c>
      <c r="G1487" t="s">
        <v>3452</v>
      </c>
      <c r="H1487" t="s">
        <v>3451</v>
      </c>
      <c r="I1487" t="s">
        <v>4272</v>
      </c>
      <c r="J1487" t="s">
        <v>3449</v>
      </c>
      <c r="K1487" t="s">
        <v>3474</v>
      </c>
      <c r="L1487">
        <v>48227</v>
      </c>
      <c r="M1487" t="s">
        <v>1479</v>
      </c>
      <c r="N1487" t="s">
        <v>13</v>
      </c>
      <c r="O1487" t="s">
        <v>26</v>
      </c>
      <c r="P1487" t="s">
        <v>1480</v>
      </c>
      <c r="Q1487" s="4">
        <v>896000</v>
      </c>
      <c r="R1487">
        <v>4</v>
      </c>
      <c r="S1487" s="4">
        <f>Table3[[#This Row],[Harga]]*Table3[[#This Row],[Quantity]]</f>
        <v>3584000</v>
      </c>
      <c r="T1487">
        <v>0</v>
      </c>
      <c r="U1487" s="4">
        <f>Table3[[#This Row],[Discount]]*Table3[[#This Row],[Revenue]]</f>
        <v>0</v>
      </c>
      <c r="V1487" s="4">
        <f>Table3[[#This Row],[Revenue]]-Table3[[#This Row],[Total Discount]]</f>
        <v>3584000</v>
      </c>
      <c r="W1487" s="6"/>
      <c r="X1487" s="5"/>
    </row>
    <row r="1488" spans="1:24" x14ac:dyDescent="0.35">
      <c r="A1488">
        <v>1487</v>
      </c>
      <c r="B1488" t="s">
        <v>7837</v>
      </c>
      <c r="C1488" s="8">
        <v>42622</v>
      </c>
      <c r="D1488" s="6">
        <v>2016</v>
      </c>
      <c r="E1488" s="8" t="s">
        <v>3472</v>
      </c>
      <c r="F1488" s="7">
        <v>9</v>
      </c>
      <c r="G1488" t="s">
        <v>3538</v>
      </c>
      <c r="H1488" t="s">
        <v>3451</v>
      </c>
      <c r="I1488" t="s">
        <v>3760</v>
      </c>
      <c r="J1488" t="s">
        <v>3449</v>
      </c>
      <c r="K1488" t="s">
        <v>3666</v>
      </c>
      <c r="L1488">
        <v>95207</v>
      </c>
      <c r="M1488" t="s">
        <v>85</v>
      </c>
      <c r="N1488" t="s">
        <v>13</v>
      </c>
      <c r="O1488" t="s">
        <v>26</v>
      </c>
      <c r="P1488" t="s">
        <v>5502</v>
      </c>
      <c r="Q1488" s="4">
        <v>5000</v>
      </c>
      <c r="R1488">
        <v>4</v>
      </c>
      <c r="S1488" s="4">
        <f>Table3[[#This Row],[Harga]]*Table3[[#This Row],[Quantity]]</f>
        <v>20000</v>
      </c>
      <c r="T1488">
        <v>0.2</v>
      </c>
      <c r="U1488" s="4">
        <f>Table3[[#This Row],[Discount]]*Table3[[#This Row],[Revenue]]</f>
        <v>4000</v>
      </c>
      <c r="V1488" s="4">
        <f>Table3[[#This Row],[Revenue]]-Table3[[#This Row],[Total Discount]]</f>
        <v>16000</v>
      </c>
      <c r="W1488" s="6"/>
      <c r="X1488" s="5"/>
    </row>
    <row r="1489" spans="1:24" x14ac:dyDescent="0.35">
      <c r="A1489">
        <v>1488</v>
      </c>
      <c r="B1489" t="s">
        <v>7836</v>
      </c>
      <c r="C1489" s="8">
        <v>41834</v>
      </c>
      <c r="D1489" s="6">
        <v>2014</v>
      </c>
      <c r="E1489" s="8" t="s">
        <v>3507</v>
      </c>
      <c r="F1489" s="7">
        <v>14</v>
      </c>
      <c r="G1489" t="s">
        <v>3452</v>
      </c>
      <c r="H1489" t="s">
        <v>3451</v>
      </c>
      <c r="I1489" t="s">
        <v>4259</v>
      </c>
      <c r="J1489" t="s">
        <v>3449</v>
      </c>
      <c r="K1489" t="s">
        <v>3580</v>
      </c>
      <c r="L1489">
        <v>85023</v>
      </c>
      <c r="M1489" t="s">
        <v>2040</v>
      </c>
      <c r="N1489" t="s">
        <v>13</v>
      </c>
      <c r="O1489" t="s">
        <v>32</v>
      </c>
      <c r="P1489" t="s">
        <v>2041</v>
      </c>
      <c r="Q1489" s="4">
        <v>56000</v>
      </c>
      <c r="R1489">
        <v>5</v>
      </c>
      <c r="S1489" s="4">
        <f>Table3[[#This Row],[Harga]]*Table3[[#This Row],[Quantity]]</f>
        <v>280000</v>
      </c>
      <c r="T1489">
        <v>0.2</v>
      </c>
      <c r="U1489" s="4">
        <f>Table3[[#This Row],[Discount]]*Table3[[#This Row],[Revenue]]</f>
        <v>56000</v>
      </c>
      <c r="V1489" s="4">
        <f>Table3[[#This Row],[Revenue]]-Table3[[#This Row],[Total Discount]]</f>
        <v>224000</v>
      </c>
      <c r="W1489" s="6"/>
      <c r="X1489" s="5"/>
    </row>
    <row r="1490" spans="1:24" x14ac:dyDescent="0.35">
      <c r="A1490">
        <v>1489</v>
      </c>
      <c r="B1490" t="s">
        <v>7835</v>
      </c>
      <c r="C1490" s="8">
        <v>41811</v>
      </c>
      <c r="D1490" s="6">
        <v>2014</v>
      </c>
      <c r="E1490" s="8" t="s">
        <v>3497</v>
      </c>
      <c r="F1490" s="7">
        <v>21</v>
      </c>
      <c r="G1490" t="s">
        <v>3538</v>
      </c>
      <c r="H1490" t="s">
        <v>3462</v>
      </c>
      <c r="I1490" t="s">
        <v>4463</v>
      </c>
      <c r="J1490" t="s">
        <v>3449</v>
      </c>
      <c r="K1490" t="s">
        <v>3523</v>
      </c>
      <c r="L1490">
        <v>19120</v>
      </c>
      <c r="M1490" t="s">
        <v>2042</v>
      </c>
      <c r="N1490" t="s">
        <v>13</v>
      </c>
      <c r="O1490" t="s">
        <v>55</v>
      </c>
      <c r="P1490" t="s">
        <v>176</v>
      </c>
      <c r="Q1490" s="4">
        <v>25000</v>
      </c>
      <c r="R1490">
        <v>4</v>
      </c>
      <c r="S1490" s="4">
        <f>Table3[[#This Row],[Harga]]*Table3[[#This Row],[Quantity]]</f>
        <v>100000</v>
      </c>
      <c r="T1490">
        <v>0.2</v>
      </c>
      <c r="U1490" s="4">
        <f>Table3[[#This Row],[Discount]]*Table3[[#This Row],[Revenue]]</f>
        <v>20000</v>
      </c>
      <c r="V1490" s="4">
        <f>Table3[[#This Row],[Revenue]]-Table3[[#This Row],[Total Discount]]</f>
        <v>80000</v>
      </c>
      <c r="W1490" s="6"/>
      <c r="X1490" s="5"/>
    </row>
    <row r="1491" spans="1:24" x14ac:dyDescent="0.35">
      <c r="A1491">
        <v>1490</v>
      </c>
      <c r="B1491" t="s">
        <v>7834</v>
      </c>
      <c r="C1491" s="8">
        <v>42190</v>
      </c>
      <c r="D1491" s="6">
        <v>2015</v>
      </c>
      <c r="E1491" s="8" t="s">
        <v>3507</v>
      </c>
      <c r="F1491" s="7">
        <v>5</v>
      </c>
      <c r="G1491" t="s">
        <v>3485</v>
      </c>
      <c r="H1491" t="s">
        <v>3462</v>
      </c>
      <c r="I1491" t="s">
        <v>6496</v>
      </c>
      <c r="J1491" t="s">
        <v>3488</v>
      </c>
      <c r="K1491" t="s">
        <v>3465</v>
      </c>
      <c r="L1491">
        <v>48310</v>
      </c>
      <c r="M1491" t="s">
        <v>2043</v>
      </c>
      <c r="N1491" t="s">
        <v>13</v>
      </c>
      <c r="O1491" t="s">
        <v>26</v>
      </c>
      <c r="P1491" t="s">
        <v>2044</v>
      </c>
      <c r="Q1491" s="4">
        <v>19000</v>
      </c>
      <c r="R1491">
        <v>5</v>
      </c>
      <c r="S1491" s="4">
        <f>Table3[[#This Row],[Harga]]*Table3[[#This Row],[Quantity]]</f>
        <v>95000</v>
      </c>
      <c r="T1491">
        <v>0</v>
      </c>
      <c r="U1491" s="4">
        <f>Table3[[#This Row],[Discount]]*Table3[[#This Row],[Revenue]]</f>
        <v>0</v>
      </c>
      <c r="V1491" s="4">
        <f>Table3[[#This Row],[Revenue]]-Table3[[#This Row],[Total Discount]]</f>
        <v>95000</v>
      </c>
      <c r="W1491" s="6"/>
      <c r="X1491" s="5"/>
    </row>
    <row r="1492" spans="1:24" x14ac:dyDescent="0.35">
      <c r="A1492">
        <v>1491</v>
      </c>
      <c r="B1492" t="s">
        <v>7833</v>
      </c>
      <c r="C1492" s="8">
        <v>43085</v>
      </c>
      <c r="D1492" s="6">
        <v>2017</v>
      </c>
      <c r="E1492" s="8" t="s">
        <v>3490</v>
      </c>
      <c r="F1492" s="7">
        <v>16</v>
      </c>
      <c r="G1492" t="s">
        <v>3485</v>
      </c>
      <c r="H1492" t="s">
        <v>3451</v>
      </c>
      <c r="I1492" t="s">
        <v>4073</v>
      </c>
      <c r="J1492" t="s">
        <v>3488</v>
      </c>
      <c r="K1492" t="s">
        <v>3707</v>
      </c>
      <c r="L1492">
        <v>14609</v>
      </c>
      <c r="M1492" t="s">
        <v>1379</v>
      </c>
      <c r="N1492" t="s">
        <v>13</v>
      </c>
      <c r="O1492" t="s">
        <v>26</v>
      </c>
      <c r="P1492" t="s">
        <v>1380</v>
      </c>
      <c r="Q1492" s="4">
        <v>21000</v>
      </c>
      <c r="R1492">
        <v>4</v>
      </c>
      <c r="S1492" s="4">
        <f>Table3[[#This Row],[Harga]]*Table3[[#This Row],[Quantity]]</f>
        <v>84000</v>
      </c>
      <c r="T1492">
        <v>0.2</v>
      </c>
      <c r="U1492" s="4">
        <f>Table3[[#This Row],[Discount]]*Table3[[#This Row],[Revenue]]</f>
        <v>16800</v>
      </c>
      <c r="V1492" s="4">
        <f>Table3[[#This Row],[Revenue]]-Table3[[#This Row],[Total Discount]]</f>
        <v>67200</v>
      </c>
      <c r="W1492" s="6"/>
      <c r="X1492" s="5"/>
    </row>
    <row r="1493" spans="1:24" x14ac:dyDescent="0.35">
      <c r="A1493">
        <v>1492</v>
      </c>
      <c r="B1493" t="s">
        <v>7832</v>
      </c>
      <c r="C1493" s="8">
        <v>42621</v>
      </c>
      <c r="D1493" s="6">
        <v>2016</v>
      </c>
      <c r="E1493" s="8" t="s">
        <v>3472</v>
      </c>
      <c r="F1493" s="7">
        <v>8</v>
      </c>
      <c r="G1493" t="s">
        <v>3485</v>
      </c>
      <c r="H1493" t="s">
        <v>3451</v>
      </c>
      <c r="I1493" t="s">
        <v>5988</v>
      </c>
      <c r="J1493" t="s">
        <v>3488</v>
      </c>
      <c r="K1493" t="s">
        <v>3909</v>
      </c>
      <c r="L1493">
        <v>10011</v>
      </c>
      <c r="M1493" t="s">
        <v>2045</v>
      </c>
      <c r="N1493" t="s">
        <v>13</v>
      </c>
      <c r="O1493" t="s">
        <v>29</v>
      </c>
      <c r="P1493" t="s">
        <v>2046</v>
      </c>
      <c r="Q1493" s="4">
        <v>208000</v>
      </c>
      <c r="R1493">
        <v>1</v>
      </c>
      <c r="S1493" s="4">
        <f>Table3[[#This Row],[Harga]]*Table3[[#This Row],[Quantity]]</f>
        <v>208000</v>
      </c>
      <c r="T1493">
        <v>0</v>
      </c>
      <c r="U1493" s="4">
        <f>Table3[[#This Row],[Discount]]*Table3[[#This Row],[Revenue]]</f>
        <v>0</v>
      </c>
      <c r="V1493" s="4">
        <f>Table3[[#This Row],[Revenue]]-Table3[[#This Row],[Total Discount]]</f>
        <v>208000</v>
      </c>
      <c r="W1493" s="6"/>
      <c r="X1493" s="5"/>
    </row>
    <row r="1494" spans="1:24" x14ac:dyDescent="0.35">
      <c r="A1494">
        <v>1493</v>
      </c>
      <c r="B1494" t="s">
        <v>7831</v>
      </c>
      <c r="C1494" s="8">
        <v>41776</v>
      </c>
      <c r="D1494" s="6">
        <v>2014</v>
      </c>
      <c r="E1494" s="8" t="s">
        <v>3453</v>
      </c>
      <c r="F1494" s="7">
        <v>17</v>
      </c>
      <c r="G1494" t="s">
        <v>3538</v>
      </c>
      <c r="H1494" t="s">
        <v>3501</v>
      </c>
      <c r="I1494" t="s">
        <v>4716</v>
      </c>
      <c r="J1494" t="s">
        <v>3488</v>
      </c>
      <c r="K1494" t="s">
        <v>3707</v>
      </c>
      <c r="L1494">
        <v>54703</v>
      </c>
      <c r="M1494" t="s">
        <v>2047</v>
      </c>
      <c r="N1494" t="s">
        <v>13</v>
      </c>
      <c r="O1494" t="s">
        <v>26</v>
      </c>
      <c r="P1494" t="s">
        <v>2048</v>
      </c>
      <c r="Q1494" s="4">
        <v>92000</v>
      </c>
      <c r="R1494">
        <v>3</v>
      </c>
      <c r="S1494" s="4">
        <f>Table3[[#This Row],[Harga]]*Table3[[#This Row],[Quantity]]</f>
        <v>276000</v>
      </c>
      <c r="T1494">
        <v>0</v>
      </c>
      <c r="U1494" s="4">
        <f>Table3[[#This Row],[Discount]]*Table3[[#This Row],[Revenue]]</f>
        <v>0</v>
      </c>
      <c r="V1494" s="4">
        <f>Table3[[#This Row],[Revenue]]-Table3[[#This Row],[Total Discount]]</f>
        <v>276000</v>
      </c>
      <c r="W1494" s="6"/>
      <c r="X1494" s="5"/>
    </row>
    <row r="1495" spans="1:24" x14ac:dyDescent="0.35">
      <c r="A1495">
        <v>1494</v>
      </c>
      <c r="B1495" t="s">
        <v>7830</v>
      </c>
      <c r="C1495" s="8">
        <v>43021</v>
      </c>
      <c r="D1495" s="6">
        <v>2017</v>
      </c>
      <c r="E1495" s="8" t="s">
        <v>3517</v>
      </c>
      <c r="F1495" s="7">
        <v>13</v>
      </c>
      <c r="G1495" t="s">
        <v>3485</v>
      </c>
      <c r="H1495" t="s">
        <v>3451</v>
      </c>
      <c r="I1495" t="s">
        <v>6372</v>
      </c>
      <c r="J1495" t="s">
        <v>3449</v>
      </c>
      <c r="K1495" t="s">
        <v>3448</v>
      </c>
      <c r="L1495">
        <v>10009</v>
      </c>
      <c r="M1495" t="s">
        <v>1353</v>
      </c>
      <c r="N1495" t="s">
        <v>13</v>
      </c>
      <c r="O1495" t="s">
        <v>29</v>
      </c>
      <c r="P1495" t="s">
        <v>1354</v>
      </c>
      <c r="Q1495" s="4">
        <v>435000</v>
      </c>
      <c r="R1495">
        <v>5</v>
      </c>
      <c r="S1495" s="4">
        <f>Table3[[#This Row],[Harga]]*Table3[[#This Row],[Quantity]]</f>
        <v>2175000</v>
      </c>
      <c r="T1495">
        <v>0</v>
      </c>
      <c r="U1495" s="4">
        <f>Table3[[#This Row],[Discount]]*Table3[[#This Row],[Revenue]]</f>
        <v>0</v>
      </c>
      <c r="V1495" s="4">
        <f>Table3[[#This Row],[Revenue]]-Table3[[#This Row],[Total Discount]]</f>
        <v>2175000</v>
      </c>
      <c r="W1495" s="6"/>
      <c r="X1495" s="5"/>
    </row>
    <row r="1496" spans="1:24" x14ac:dyDescent="0.35">
      <c r="A1496">
        <v>1495</v>
      </c>
      <c r="B1496" t="s">
        <v>7829</v>
      </c>
      <c r="C1496" s="8">
        <v>41936</v>
      </c>
      <c r="D1496" s="6">
        <v>2014</v>
      </c>
      <c r="E1496" s="8" t="s">
        <v>3517</v>
      </c>
      <c r="F1496" s="7">
        <v>24</v>
      </c>
      <c r="G1496" t="s">
        <v>3457</v>
      </c>
      <c r="H1496" t="s">
        <v>3532</v>
      </c>
      <c r="I1496" t="s">
        <v>3943</v>
      </c>
      <c r="J1496" t="s">
        <v>3449</v>
      </c>
      <c r="K1496" t="s">
        <v>3909</v>
      </c>
      <c r="L1496">
        <v>91730</v>
      </c>
      <c r="M1496" t="s">
        <v>2049</v>
      </c>
      <c r="N1496" t="s">
        <v>13</v>
      </c>
      <c r="O1496" t="s">
        <v>26</v>
      </c>
      <c r="P1496" t="s">
        <v>2050</v>
      </c>
      <c r="Q1496" s="4">
        <v>35000</v>
      </c>
      <c r="R1496">
        <v>3</v>
      </c>
      <c r="S1496" s="4">
        <f>Table3[[#This Row],[Harga]]*Table3[[#This Row],[Quantity]]</f>
        <v>105000</v>
      </c>
      <c r="T1496">
        <v>0.2</v>
      </c>
      <c r="U1496" s="4">
        <f>Table3[[#This Row],[Discount]]*Table3[[#This Row],[Revenue]]</f>
        <v>21000</v>
      </c>
      <c r="V1496" s="4">
        <f>Table3[[#This Row],[Revenue]]-Table3[[#This Row],[Total Discount]]</f>
        <v>84000</v>
      </c>
      <c r="W1496" s="6"/>
      <c r="X1496" s="5"/>
    </row>
    <row r="1497" spans="1:24" x14ac:dyDescent="0.35">
      <c r="A1497">
        <v>1496</v>
      </c>
      <c r="B1497" t="s">
        <v>7828</v>
      </c>
      <c r="C1497" s="8">
        <v>42709</v>
      </c>
      <c r="D1497" s="6">
        <v>2016</v>
      </c>
      <c r="E1497" s="8" t="s">
        <v>3490</v>
      </c>
      <c r="F1497" s="7">
        <v>5</v>
      </c>
      <c r="G1497" t="s">
        <v>3485</v>
      </c>
      <c r="H1497" t="s">
        <v>3451</v>
      </c>
      <c r="I1497" t="s">
        <v>4612</v>
      </c>
      <c r="J1497" t="s">
        <v>3449</v>
      </c>
      <c r="K1497" t="s">
        <v>3605</v>
      </c>
      <c r="L1497">
        <v>42071</v>
      </c>
      <c r="M1497" t="s">
        <v>2051</v>
      </c>
      <c r="N1497" t="s">
        <v>9</v>
      </c>
      <c r="O1497" t="s">
        <v>20</v>
      </c>
      <c r="P1497" t="s">
        <v>2052</v>
      </c>
      <c r="Q1497" s="4">
        <v>192000</v>
      </c>
      <c r="R1497">
        <v>3</v>
      </c>
      <c r="S1497" s="4">
        <f>Table3[[#This Row],[Harga]]*Table3[[#This Row],[Quantity]]</f>
        <v>576000</v>
      </c>
      <c r="T1497">
        <v>0</v>
      </c>
      <c r="U1497" s="4">
        <f>Table3[[#This Row],[Discount]]*Table3[[#This Row],[Revenue]]</f>
        <v>0</v>
      </c>
      <c r="V1497" s="4">
        <f>Table3[[#This Row],[Revenue]]-Table3[[#This Row],[Total Discount]]</f>
        <v>576000</v>
      </c>
      <c r="W1497" s="6"/>
      <c r="X1497" s="5"/>
    </row>
    <row r="1498" spans="1:24" x14ac:dyDescent="0.35">
      <c r="A1498">
        <v>1497</v>
      </c>
      <c r="B1498" t="s">
        <v>7827</v>
      </c>
      <c r="C1498" s="8">
        <v>42576</v>
      </c>
      <c r="D1498" s="6">
        <v>2016</v>
      </c>
      <c r="E1498" s="8" t="s">
        <v>3507</v>
      </c>
      <c r="F1498" s="7">
        <v>25</v>
      </c>
      <c r="G1498" t="s">
        <v>3452</v>
      </c>
      <c r="H1498" t="s">
        <v>3451</v>
      </c>
      <c r="I1498" t="s">
        <v>4332</v>
      </c>
      <c r="J1498" t="s">
        <v>3466</v>
      </c>
      <c r="K1498" t="s">
        <v>3605</v>
      </c>
      <c r="L1498">
        <v>43615</v>
      </c>
      <c r="M1498" t="s">
        <v>1851</v>
      </c>
      <c r="N1498" t="s">
        <v>13</v>
      </c>
      <c r="O1498" t="s">
        <v>29</v>
      </c>
      <c r="P1498" t="s">
        <v>1852</v>
      </c>
      <c r="Q1498" s="4">
        <v>122000</v>
      </c>
      <c r="R1498">
        <v>5</v>
      </c>
      <c r="S1498" s="4">
        <f>Table3[[#This Row],[Harga]]*Table3[[#This Row],[Quantity]]</f>
        <v>610000</v>
      </c>
      <c r="T1498">
        <v>0.2</v>
      </c>
      <c r="U1498" s="4">
        <f>Table3[[#This Row],[Discount]]*Table3[[#This Row],[Revenue]]</f>
        <v>122000</v>
      </c>
      <c r="V1498" s="4">
        <f>Table3[[#This Row],[Revenue]]-Table3[[#This Row],[Total Discount]]</f>
        <v>488000</v>
      </c>
      <c r="W1498" s="6"/>
      <c r="X1498" s="5"/>
    </row>
    <row r="1499" spans="1:24" x14ac:dyDescent="0.35">
      <c r="A1499">
        <v>1498</v>
      </c>
      <c r="B1499" t="s">
        <v>7826</v>
      </c>
      <c r="C1499" s="8">
        <v>42842</v>
      </c>
      <c r="D1499" s="6">
        <v>2017</v>
      </c>
      <c r="E1499" s="8" t="s">
        <v>3529</v>
      </c>
      <c r="F1499" s="7">
        <v>17</v>
      </c>
      <c r="G1499" t="s">
        <v>3452</v>
      </c>
      <c r="H1499" t="s">
        <v>3451</v>
      </c>
      <c r="I1499" t="s">
        <v>4881</v>
      </c>
      <c r="J1499" t="s">
        <v>3488</v>
      </c>
      <c r="K1499" t="s">
        <v>3682</v>
      </c>
      <c r="L1499">
        <v>80027</v>
      </c>
      <c r="M1499" t="s">
        <v>404</v>
      </c>
      <c r="N1499" t="s">
        <v>13</v>
      </c>
      <c r="O1499" t="s">
        <v>26</v>
      </c>
      <c r="P1499" t="s">
        <v>405</v>
      </c>
      <c r="Q1499" s="4">
        <v>5000</v>
      </c>
      <c r="R1499">
        <v>5</v>
      </c>
      <c r="S1499" s="4">
        <f>Table3[[#This Row],[Harga]]*Table3[[#This Row],[Quantity]]</f>
        <v>25000</v>
      </c>
      <c r="T1499">
        <v>0.7</v>
      </c>
      <c r="U1499" s="4">
        <f>Table3[[#This Row],[Discount]]*Table3[[#This Row],[Revenue]]</f>
        <v>17500</v>
      </c>
      <c r="V1499" s="4">
        <f>Table3[[#This Row],[Revenue]]-Table3[[#This Row],[Total Discount]]</f>
        <v>7500</v>
      </c>
      <c r="W1499" s="6"/>
      <c r="X1499" s="5"/>
    </row>
    <row r="1500" spans="1:24" x14ac:dyDescent="0.35">
      <c r="A1500">
        <v>1499</v>
      </c>
      <c r="B1500" t="s">
        <v>7825</v>
      </c>
      <c r="C1500" s="8">
        <v>42264</v>
      </c>
      <c r="D1500" s="6">
        <v>2015</v>
      </c>
      <c r="E1500" s="8" t="s">
        <v>3472</v>
      </c>
      <c r="F1500" s="7">
        <v>17</v>
      </c>
      <c r="G1500" t="s">
        <v>3485</v>
      </c>
      <c r="H1500" t="s">
        <v>3451</v>
      </c>
      <c r="I1500" t="s">
        <v>5198</v>
      </c>
      <c r="J1500" t="s">
        <v>3488</v>
      </c>
      <c r="K1500" t="s">
        <v>3494</v>
      </c>
      <c r="L1500">
        <v>10035</v>
      </c>
      <c r="M1500" t="s">
        <v>2053</v>
      </c>
      <c r="N1500" t="s">
        <v>9</v>
      </c>
      <c r="O1500" t="s">
        <v>17</v>
      </c>
      <c r="P1500" t="s">
        <v>2054</v>
      </c>
      <c r="Q1500" s="4">
        <v>345000</v>
      </c>
      <c r="R1500">
        <v>2</v>
      </c>
      <c r="S1500" s="4">
        <f>Table3[[#This Row],[Harga]]*Table3[[#This Row],[Quantity]]</f>
        <v>690000</v>
      </c>
      <c r="T1500">
        <v>0.4</v>
      </c>
      <c r="U1500" s="4">
        <f>Table3[[#This Row],[Discount]]*Table3[[#This Row],[Revenue]]</f>
        <v>276000</v>
      </c>
      <c r="V1500" s="4">
        <f>Table3[[#This Row],[Revenue]]-Table3[[#This Row],[Total Discount]]</f>
        <v>414000</v>
      </c>
      <c r="W1500" s="6"/>
      <c r="X1500" s="5"/>
    </row>
    <row r="1501" spans="1:24" x14ac:dyDescent="0.35">
      <c r="A1501">
        <v>1500</v>
      </c>
      <c r="B1501" t="s">
        <v>7824</v>
      </c>
      <c r="C1501" s="8">
        <v>42605</v>
      </c>
      <c r="D1501" s="6">
        <v>2016</v>
      </c>
      <c r="E1501" s="8" t="s">
        <v>3481</v>
      </c>
      <c r="F1501" s="7">
        <v>23</v>
      </c>
      <c r="G1501" t="s">
        <v>3538</v>
      </c>
      <c r="H1501" t="s">
        <v>3451</v>
      </c>
      <c r="I1501" t="s">
        <v>4414</v>
      </c>
      <c r="J1501" t="s">
        <v>3488</v>
      </c>
      <c r="K1501" t="s">
        <v>3470</v>
      </c>
      <c r="L1501">
        <v>78577</v>
      </c>
      <c r="M1501" t="s">
        <v>438</v>
      </c>
      <c r="N1501" t="s">
        <v>13</v>
      </c>
      <c r="O1501" t="s">
        <v>32</v>
      </c>
      <c r="P1501" t="s">
        <v>439</v>
      </c>
      <c r="Q1501" s="4">
        <v>341000</v>
      </c>
      <c r="R1501">
        <v>8</v>
      </c>
      <c r="S1501" s="4">
        <f>Table3[[#This Row],[Harga]]*Table3[[#This Row],[Quantity]]</f>
        <v>2728000</v>
      </c>
      <c r="T1501">
        <v>0.2</v>
      </c>
      <c r="U1501" s="4">
        <f>Table3[[#This Row],[Discount]]*Table3[[#This Row],[Revenue]]</f>
        <v>545600</v>
      </c>
      <c r="V1501" s="4">
        <f>Table3[[#This Row],[Revenue]]-Table3[[#This Row],[Total Discount]]</f>
        <v>2182400</v>
      </c>
      <c r="W1501" s="6"/>
      <c r="X1501" s="5"/>
    </row>
    <row r="1502" spans="1:24" x14ac:dyDescent="0.35">
      <c r="A1502">
        <v>1501</v>
      </c>
      <c r="B1502" t="s">
        <v>7823</v>
      </c>
      <c r="C1502" s="8">
        <v>42316</v>
      </c>
      <c r="D1502" s="6">
        <v>2015</v>
      </c>
      <c r="E1502" s="8" t="s">
        <v>3468</v>
      </c>
      <c r="F1502" s="7">
        <v>8</v>
      </c>
      <c r="G1502" t="s">
        <v>3452</v>
      </c>
      <c r="H1502" t="s">
        <v>3462</v>
      </c>
      <c r="I1502" t="s">
        <v>3866</v>
      </c>
      <c r="J1502" t="s">
        <v>3449</v>
      </c>
      <c r="K1502" t="s">
        <v>3641</v>
      </c>
      <c r="L1502">
        <v>84084</v>
      </c>
      <c r="M1502" t="s">
        <v>2055</v>
      </c>
      <c r="N1502" t="s">
        <v>13</v>
      </c>
      <c r="O1502" t="s">
        <v>73</v>
      </c>
      <c r="P1502" t="s">
        <v>2056</v>
      </c>
      <c r="Q1502" s="4">
        <v>6000</v>
      </c>
      <c r="R1502">
        <v>3</v>
      </c>
      <c r="S1502" s="4">
        <f>Table3[[#This Row],[Harga]]*Table3[[#This Row],[Quantity]]</f>
        <v>18000</v>
      </c>
      <c r="T1502">
        <v>0</v>
      </c>
      <c r="U1502" s="4">
        <f>Table3[[#This Row],[Discount]]*Table3[[#This Row],[Revenue]]</f>
        <v>0</v>
      </c>
      <c r="V1502" s="4">
        <f>Table3[[#This Row],[Revenue]]-Table3[[#This Row],[Total Discount]]</f>
        <v>18000</v>
      </c>
      <c r="W1502" s="6"/>
      <c r="X1502" s="5"/>
    </row>
    <row r="1503" spans="1:24" x14ac:dyDescent="0.35">
      <c r="A1503">
        <v>1502</v>
      </c>
      <c r="B1503" t="s">
        <v>7822</v>
      </c>
      <c r="C1503" s="8">
        <v>43056</v>
      </c>
      <c r="D1503" s="6">
        <v>2017</v>
      </c>
      <c r="E1503" s="8" t="s">
        <v>3468</v>
      </c>
      <c r="F1503" s="7">
        <v>17</v>
      </c>
      <c r="G1503" t="s">
        <v>3452</v>
      </c>
      <c r="H1503" t="s">
        <v>3451</v>
      </c>
      <c r="I1503" t="s">
        <v>5182</v>
      </c>
      <c r="J1503" t="s">
        <v>3449</v>
      </c>
      <c r="K1503" t="s">
        <v>3641</v>
      </c>
      <c r="L1503">
        <v>78521</v>
      </c>
      <c r="M1503" t="s">
        <v>1640</v>
      </c>
      <c r="N1503" t="s">
        <v>9</v>
      </c>
      <c r="O1503" t="s">
        <v>10</v>
      </c>
      <c r="P1503" t="s">
        <v>1641</v>
      </c>
      <c r="Q1503" s="4">
        <v>73000</v>
      </c>
      <c r="R1503">
        <v>2</v>
      </c>
      <c r="S1503" s="4">
        <f>Table3[[#This Row],[Harga]]*Table3[[#This Row],[Quantity]]</f>
        <v>146000</v>
      </c>
      <c r="T1503">
        <v>0.32</v>
      </c>
      <c r="U1503" s="4">
        <f>Table3[[#This Row],[Discount]]*Table3[[#This Row],[Revenue]]</f>
        <v>46720</v>
      </c>
      <c r="V1503" s="4">
        <f>Table3[[#This Row],[Revenue]]-Table3[[#This Row],[Total Discount]]</f>
        <v>99280</v>
      </c>
      <c r="W1503" s="6"/>
      <c r="X1503" s="5"/>
    </row>
    <row r="1504" spans="1:24" x14ac:dyDescent="0.35">
      <c r="A1504">
        <v>1503</v>
      </c>
      <c r="B1504" t="s">
        <v>7821</v>
      </c>
      <c r="C1504" s="8">
        <v>42316</v>
      </c>
      <c r="D1504" s="6">
        <v>2015</v>
      </c>
      <c r="E1504" s="8" t="s">
        <v>3468</v>
      </c>
      <c r="F1504" s="7">
        <v>8</v>
      </c>
      <c r="G1504" t="s">
        <v>3457</v>
      </c>
      <c r="H1504" t="s">
        <v>3451</v>
      </c>
      <c r="I1504" t="s">
        <v>6362</v>
      </c>
      <c r="J1504" t="s">
        <v>3449</v>
      </c>
      <c r="K1504" t="s">
        <v>3474</v>
      </c>
      <c r="L1504">
        <v>10011</v>
      </c>
      <c r="M1504" t="s">
        <v>317</v>
      </c>
      <c r="N1504" t="s">
        <v>13</v>
      </c>
      <c r="O1504" t="s">
        <v>26</v>
      </c>
      <c r="P1504" t="s">
        <v>318</v>
      </c>
      <c r="Q1504" s="4">
        <v>5000</v>
      </c>
      <c r="R1504">
        <v>11</v>
      </c>
      <c r="S1504" s="4">
        <f>Table3[[#This Row],[Harga]]*Table3[[#This Row],[Quantity]]</f>
        <v>55000</v>
      </c>
      <c r="T1504">
        <v>0.2</v>
      </c>
      <c r="U1504" s="4">
        <f>Table3[[#This Row],[Discount]]*Table3[[#This Row],[Revenue]]</f>
        <v>11000</v>
      </c>
      <c r="V1504" s="4">
        <f>Table3[[#This Row],[Revenue]]-Table3[[#This Row],[Total Discount]]</f>
        <v>44000</v>
      </c>
      <c r="W1504" s="6"/>
      <c r="X1504" s="5"/>
    </row>
    <row r="1505" spans="1:24" x14ac:dyDescent="0.35">
      <c r="A1505">
        <v>1504</v>
      </c>
      <c r="B1505" t="s">
        <v>7820</v>
      </c>
      <c r="C1505" s="8">
        <v>42847</v>
      </c>
      <c r="D1505" s="6">
        <v>2017</v>
      </c>
      <c r="E1505" s="8" t="s">
        <v>3529</v>
      </c>
      <c r="F1505" s="7">
        <v>22</v>
      </c>
      <c r="G1505" t="s">
        <v>3452</v>
      </c>
      <c r="H1505" t="s">
        <v>3462</v>
      </c>
      <c r="I1505" t="s">
        <v>4031</v>
      </c>
      <c r="J1505" t="s">
        <v>3488</v>
      </c>
      <c r="K1505" t="s">
        <v>3682</v>
      </c>
      <c r="L1505">
        <v>19140</v>
      </c>
      <c r="M1505" t="s">
        <v>1284</v>
      </c>
      <c r="N1505" t="s">
        <v>9</v>
      </c>
      <c r="O1505" t="s">
        <v>20</v>
      </c>
      <c r="P1505" t="s">
        <v>1285</v>
      </c>
      <c r="Q1505" s="4">
        <v>212000</v>
      </c>
      <c r="R1505">
        <v>3</v>
      </c>
      <c r="S1505" s="4">
        <f>Table3[[#This Row],[Harga]]*Table3[[#This Row],[Quantity]]</f>
        <v>636000</v>
      </c>
      <c r="T1505">
        <v>0.2</v>
      </c>
      <c r="U1505" s="4">
        <f>Table3[[#This Row],[Discount]]*Table3[[#This Row],[Revenue]]</f>
        <v>127200</v>
      </c>
      <c r="V1505" s="4">
        <f>Table3[[#This Row],[Revenue]]-Table3[[#This Row],[Total Discount]]</f>
        <v>508800</v>
      </c>
      <c r="W1505" s="6"/>
      <c r="X1505" s="5"/>
    </row>
    <row r="1506" spans="1:24" x14ac:dyDescent="0.35">
      <c r="A1506">
        <v>1505</v>
      </c>
      <c r="B1506" t="s">
        <v>7819</v>
      </c>
      <c r="C1506" s="8">
        <v>41875</v>
      </c>
      <c r="D1506" s="6">
        <v>2014</v>
      </c>
      <c r="E1506" s="8" t="s">
        <v>3481</v>
      </c>
      <c r="F1506" s="7">
        <v>24</v>
      </c>
      <c r="G1506" t="s">
        <v>3457</v>
      </c>
      <c r="H1506" t="s">
        <v>3451</v>
      </c>
      <c r="I1506" t="s">
        <v>5844</v>
      </c>
      <c r="J1506" t="s">
        <v>3466</v>
      </c>
      <c r="K1506" t="s">
        <v>3682</v>
      </c>
      <c r="L1506">
        <v>59102</v>
      </c>
      <c r="M1506" t="s">
        <v>2057</v>
      </c>
      <c r="N1506" t="s">
        <v>13</v>
      </c>
      <c r="O1506" t="s">
        <v>26</v>
      </c>
      <c r="P1506" t="s">
        <v>2058</v>
      </c>
      <c r="Q1506" s="4">
        <v>9000</v>
      </c>
      <c r="R1506">
        <v>2</v>
      </c>
      <c r="S1506" s="4">
        <f>Table3[[#This Row],[Harga]]*Table3[[#This Row],[Quantity]]</f>
        <v>18000</v>
      </c>
      <c r="T1506">
        <v>0.2</v>
      </c>
      <c r="U1506" s="4">
        <f>Table3[[#This Row],[Discount]]*Table3[[#This Row],[Revenue]]</f>
        <v>3600</v>
      </c>
      <c r="V1506" s="4">
        <f>Table3[[#This Row],[Revenue]]-Table3[[#This Row],[Total Discount]]</f>
        <v>14400</v>
      </c>
      <c r="W1506" s="6"/>
      <c r="X1506" s="5"/>
    </row>
    <row r="1507" spans="1:24" x14ac:dyDescent="0.35">
      <c r="A1507">
        <v>1506</v>
      </c>
      <c r="B1507" t="s">
        <v>7818</v>
      </c>
      <c r="C1507" s="8">
        <v>43086</v>
      </c>
      <c r="D1507" s="6">
        <v>2017</v>
      </c>
      <c r="E1507" s="8" t="s">
        <v>3490</v>
      </c>
      <c r="F1507" s="7">
        <v>17</v>
      </c>
      <c r="G1507" t="s">
        <v>3452</v>
      </c>
      <c r="H1507" t="s">
        <v>3451</v>
      </c>
      <c r="I1507" t="s">
        <v>4243</v>
      </c>
      <c r="J1507" t="s">
        <v>3449</v>
      </c>
      <c r="K1507" t="s">
        <v>3628</v>
      </c>
      <c r="L1507">
        <v>23320</v>
      </c>
      <c r="M1507" t="s">
        <v>2059</v>
      </c>
      <c r="N1507" t="s">
        <v>9</v>
      </c>
      <c r="O1507" t="s">
        <v>42</v>
      </c>
      <c r="P1507" t="s">
        <v>2060</v>
      </c>
      <c r="Q1507" s="4">
        <v>505000</v>
      </c>
      <c r="R1507">
        <v>5</v>
      </c>
      <c r="S1507" s="4">
        <f>Table3[[#This Row],[Harga]]*Table3[[#This Row],[Quantity]]</f>
        <v>2525000</v>
      </c>
      <c r="T1507">
        <v>0</v>
      </c>
      <c r="U1507" s="4">
        <f>Table3[[#This Row],[Discount]]*Table3[[#This Row],[Revenue]]</f>
        <v>0</v>
      </c>
      <c r="V1507" s="4">
        <f>Table3[[#This Row],[Revenue]]-Table3[[#This Row],[Total Discount]]</f>
        <v>2525000</v>
      </c>
      <c r="W1507" s="6"/>
      <c r="X1507" s="5"/>
    </row>
    <row r="1508" spans="1:24" x14ac:dyDescent="0.35">
      <c r="A1508">
        <v>1507</v>
      </c>
      <c r="B1508" t="s">
        <v>7817</v>
      </c>
      <c r="C1508" s="8">
        <v>42453</v>
      </c>
      <c r="D1508" s="6">
        <v>2016</v>
      </c>
      <c r="E1508" s="8" t="s">
        <v>3511</v>
      </c>
      <c r="F1508" s="7">
        <v>24</v>
      </c>
      <c r="G1508" t="s">
        <v>3485</v>
      </c>
      <c r="H1508" t="s">
        <v>3451</v>
      </c>
      <c r="I1508" t="s">
        <v>6411</v>
      </c>
      <c r="J1508" t="s">
        <v>3466</v>
      </c>
      <c r="K1508" t="s">
        <v>3641</v>
      </c>
      <c r="L1508">
        <v>97030</v>
      </c>
      <c r="M1508" t="s">
        <v>1918</v>
      </c>
      <c r="N1508" t="s">
        <v>51</v>
      </c>
      <c r="O1508" t="s">
        <v>52</v>
      </c>
      <c r="P1508" t="s">
        <v>1919</v>
      </c>
      <c r="Q1508" s="4">
        <v>378000</v>
      </c>
      <c r="R1508">
        <v>4</v>
      </c>
      <c r="S1508" s="4">
        <f>Table3[[#This Row],[Harga]]*Table3[[#This Row],[Quantity]]</f>
        <v>1512000</v>
      </c>
      <c r="T1508">
        <v>0.2</v>
      </c>
      <c r="U1508" s="4">
        <f>Table3[[#This Row],[Discount]]*Table3[[#This Row],[Revenue]]</f>
        <v>302400</v>
      </c>
      <c r="V1508" s="4">
        <f>Table3[[#This Row],[Revenue]]-Table3[[#This Row],[Total Discount]]</f>
        <v>1209600</v>
      </c>
      <c r="W1508" s="6"/>
      <c r="X1508" s="5"/>
    </row>
    <row r="1509" spans="1:24" x14ac:dyDescent="0.35">
      <c r="A1509">
        <v>1508</v>
      </c>
      <c r="B1509" t="s">
        <v>7816</v>
      </c>
      <c r="C1509" s="8">
        <v>42268</v>
      </c>
      <c r="D1509" s="6">
        <v>2015</v>
      </c>
      <c r="E1509" s="8" t="s">
        <v>3472</v>
      </c>
      <c r="F1509" s="7">
        <v>21</v>
      </c>
      <c r="G1509" t="s">
        <v>3538</v>
      </c>
      <c r="H1509" t="s">
        <v>3451</v>
      </c>
      <c r="I1509" t="s">
        <v>5009</v>
      </c>
      <c r="J1509" t="s">
        <v>3466</v>
      </c>
      <c r="K1509" t="s">
        <v>3494</v>
      </c>
      <c r="L1509">
        <v>48146</v>
      </c>
      <c r="M1509" t="s">
        <v>1493</v>
      </c>
      <c r="N1509" t="s">
        <v>9</v>
      </c>
      <c r="O1509" t="s">
        <v>10</v>
      </c>
      <c r="P1509" t="s">
        <v>1494</v>
      </c>
      <c r="Q1509" s="4">
        <v>146000</v>
      </c>
      <c r="R1509">
        <v>4</v>
      </c>
      <c r="S1509" s="4">
        <f>Table3[[#This Row],[Harga]]*Table3[[#This Row],[Quantity]]</f>
        <v>584000</v>
      </c>
      <c r="T1509">
        <v>0</v>
      </c>
      <c r="U1509" s="4">
        <f>Table3[[#This Row],[Discount]]*Table3[[#This Row],[Revenue]]</f>
        <v>0</v>
      </c>
      <c r="V1509" s="4">
        <f>Table3[[#This Row],[Revenue]]-Table3[[#This Row],[Total Discount]]</f>
        <v>584000</v>
      </c>
      <c r="W1509" s="6"/>
      <c r="X1509" s="5"/>
    </row>
    <row r="1510" spans="1:24" x14ac:dyDescent="0.35">
      <c r="A1510">
        <v>1509</v>
      </c>
      <c r="B1510" t="s">
        <v>7815</v>
      </c>
      <c r="C1510" s="8">
        <v>42695</v>
      </c>
      <c r="D1510" s="6">
        <v>2016</v>
      </c>
      <c r="E1510" s="8" t="s">
        <v>3468</v>
      </c>
      <c r="F1510" s="7">
        <v>21</v>
      </c>
      <c r="G1510" t="s">
        <v>3457</v>
      </c>
      <c r="H1510" t="s">
        <v>3451</v>
      </c>
      <c r="I1510" t="s">
        <v>4153</v>
      </c>
      <c r="J1510" t="s">
        <v>3449</v>
      </c>
      <c r="K1510" t="s">
        <v>3600</v>
      </c>
      <c r="L1510">
        <v>97030</v>
      </c>
      <c r="M1510" t="s">
        <v>1680</v>
      </c>
      <c r="N1510" t="s">
        <v>9</v>
      </c>
      <c r="O1510" t="s">
        <v>42</v>
      </c>
      <c r="P1510" t="s">
        <v>1681</v>
      </c>
      <c r="Q1510" s="4">
        <v>98000</v>
      </c>
      <c r="R1510">
        <v>4</v>
      </c>
      <c r="S1510" s="4">
        <f>Table3[[#This Row],[Harga]]*Table3[[#This Row],[Quantity]]</f>
        <v>392000</v>
      </c>
      <c r="T1510">
        <v>0.2</v>
      </c>
      <c r="U1510" s="4">
        <f>Table3[[#This Row],[Discount]]*Table3[[#This Row],[Revenue]]</f>
        <v>78400</v>
      </c>
      <c r="V1510" s="4">
        <f>Table3[[#This Row],[Revenue]]-Table3[[#This Row],[Total Discount]]</f>
        <v>313600</v>
      </c>
      <c r="W1510" s="6"/>
      <c r="X1510" s="5"/>
    </row>
    <row r="1511" spans="1:24" x14ac:dyDescent="0.35">
      <c r="A1511">
        <v>1510</v>
      </c>
      <c r="B1511" t="s">
        <v>7814</v>
      </c>
      <c r="C1511" s="8">
        <v>42994</v>
      </c>
      <c r="D1511" s="6">
        <v>2017</v>
      </c>
      <c r="E1511" s="8" t="s">
        <v>3472</v>
      </c>
      <c r="F1511" s="7">
        <v>16</v>
      </c>
      <c r="G1511" t="s">
        <v>3452</v>
      </c>
      <c r="H1511" t="s">
        <v>3462</v>
      </c>
      <c r="I1511" t="s">
        <v>3984</v>
      </c>
      <c r="J1511" t="s">
        <v>3488</v>
      </c>
      <c r="K1511" t="s">
        <v>3568</v>
      </c>
      <c r="L1511">
        <v>19143</v>
      </c>
      <c r="M1511" t="s">
        <v>1367</v>
      </c>
      <c r="N1511" t="s">
        <v>13</v>
      </c>
      <c r="O1511" t="s">
        <v>23</v>
      </c>
      <c r="P1511" t="s">
        <v>1368</v>
      </c>
      <c r="Q1511" s="4">
        <v>21000</v>
      </c>
      <c r="R1511">
        <v>4</v>
      </c>
      <c r="S1511" s="4">
        <f>Table3[[#This Row],[Harga]]*Table3[[#This Row],[Quantity]]</f>
        <v>84000</v>
      </c>
      <c r="T1511">
        <v>0.2</v>
      </c>
      <c r="U1511" s="4">
        <f>Table3[[#This Row],[Discount]]*Table3[[#This Row],[Revenue]]</f>
        <v>16800</v>
      </c>
      <c r="V1511" s="4">
        <f>Table3[[#This Row],[Revenue]]-Table3[[#This Row],[Total Discount]]</f>
        <v>67200</v>
      </c>
      <c r="W1511" s="6"/>
      <c r="X1511" s="5"/>
    </row>
    <row r="1512" spans="1:24" x14ac:dyDescent="0.35">
      <c r="A1512">
        <v>1511</v>
      </c>
      <c r="B1512" t="s">
        <v>7813</v>
      </c>
      <c r="C1512" s="8">
        <v>42166</v>
      </c>
      <c r="D1512" s="6">
        <v>2015</v>
      </c>
      <c r="E1512" s="8" t="s">
        <v>3497</v>
      </c>
      <c r="F1512" s="7">
        <v>11</v>
      </c>
      <c r="G1512" t="s">
        <v>3496</v>
      </c>
      <c r="H1512" t="s">
        <v>3451</v>
      </c>
      <c r="I1512" t="s">
        <v>3653</v>
      </c>
      <c r="J1512" t="s">
        <v>3449</v>
      </c>
      <c r="K1512" t="s">
        <v>3499</v>
      </c>
      <c r="L1512">
        <v>71203</v>
      </c>
      <c r="M1512" t="s">
        <v>1258</v>
      </c>
      <c r="N1512" t="s">
        <v>51</v>
      </c>
      <c r="O1512" t="s">
        <v>64</v>
      </c>
      <c r="P1512" t="s">
        <v>1259</v>
      </c>
      <c r="Q1512" s="4">
        <v>22000</v>
      </c>
      <c r="R1512">
        <v>6</v>
      </c>
      <c r="S1512" s="4">
        <f>Table3[[#This Row],[Harga]]*Table3[[#This Row],[Quantity]]</f>
        <v>132000</v>
      </c>
      <c r="T1512">
        <v>0</v>
      </c>
      <c r="U1512" s="4">
        <f>Table3[[#This Row],[Discount]]*Table3[[#This Row],[Revenue]]</f>
        <v>0</v>
      </c>
      <c r="V1512" s="4">
        <f>Table3[[#This Row],[Revenue]]-Table3[[#This Row],[Total Discount]]</f>
        <v>132000</v>
      </c>
      <c r="W1512" s="6"/>
      <c r="X1512" s="5"/>
    </row>
    <row r="1513" spans="1:24" x14ac:dyDescent="0.35">
      <c r="A1513">
        <v>1512</v>
      </c>
      <c r="B1513" t="s">
        <v>7812</v>
      </c>
      <c r="C1513" s="8">
        <v>43011</v>
      </c>
      <c r="D1513" s="6">
        <v>2017</v>
      </c>
      <c r="E1513" s="8" t="s">
        <v>3517</v>
      </c>
      <c r="F1513" s="7">
        <v>3</v>
      </c>
      <c r="G1513" t="s">
        <v>3452</v>
      </c>
      <c r="H1513" t="s">
        <v>3462</v>
      </c>
      <c r="I1513" t="s">
        <v>3945</v>
      </c>
      <c r="J1513" t="s">
        <v>3466</v>
      </c>
      <c r="K1513" t="s">
        <v>3499</v>
      </c>
      <c r="L1513">
        <v>91104</v>
      </c>
      <c r="M1513" t="s">
        <v>807</v>
      </c>
      <c r="N1513" t="s">
        <v>9</v>
      </c>
      <c r="O1513" t="s">
        <v>17</v>
      </c>
      <c r="P1513" t="s">
        <v>808</v>
      </c>
      <c r="Q1513" s="4">
        <v>100000</v>
      </c>
      <c r="R1513">
        <v>3</v>
      </c>
      <c r="S1513" s="4">
        <f>Table3[[#This Row],[Harga]]*Table3[[#This Row],[Quantity]]</f>
        <v>300000</v>
      </c>
      <c r="T1513">
        <v>0.2</v>
      </c>
      <c r="U1513" s="4">
        <f>Table3[[#This Row],[Discount]]*Table3[[#This Row],[Revenue]]</f>
        <v>60000</v>
      </c>
      <c r="V1513" s="4">
        <f>Table3[[#This Row],[Revenue]]-Table3[[#This Row],[Total Discount]]</f>
        <v>240000</v>
      </c>
      <c r="W1513" s="6"/>
      <c r="X1513" s="5"/>
    </row>
    <row r="1514" spans="1:24" x14ac:dyDescent="0.35">
      <c r="A1514">
        <v>1513</v>
      </c>
      <c r="B1514" t="s">
        <v>7811</v>
      </c>
      <c r="C1514" s="8">
        <v>42495</v>
      </c>
      <c r="D1514" s="6">
        <v>2016</v>
      </c>
      <c r="E1514" s="8" t="s">
        <v>3453</v>
      </c>
      <c r="F1514" s="7">
        <v>5</v>
      </c>
      <c r="G1514" t="s">
        <v>3496</v>
      </c>
      <c r="H1514" t="s">
        <v>3451</v>
      </c>
      <c r="I1514" t="s">
        <v>4923</v>
      </c>
      <c r="J1514" t="s">
        <v>3449</v>
      </c>
      <c r="K1514" t="s">
        <v>3542</v>
      </c>
      <c r="L1514">
        <v>37421</v>
      </c>
      <c r="M1514" t="s">
        <v>1182</v>
      </c>
      <c r="N1514" t="s">
        <v>9</v>
      </c>
      <c r="O1514" t="s">
        <v>20</v>
      </c>
      <c r="P1514" t="s">
        <v>1183</v>
      </c>
      <c r="Q1514" s="4">
        <v>7000</v>
      </c>
      <c r="R1514">
        <v>5</v>
      </c>
      <c r="S1514" s="4">
        <f>Table3[[#This Row],[Harga]]*Table3[[#This Row],[Quantity]]</f>
        <v>35000</v>
      </c>
      <c r="T1514">
        <v>0.2</v>
      </c>
      <c r="U1514" s="4">
        <f>Table3[[#This Row],[Discount]]*Table3[[#This Row],[Revenue]]</f>
        <v>7000</v>
      </c>
      <c r="V1514" s="4">
        <f>Table3[[#This Row],[Revenue]]-Table3[[#This Row],[Total Discount]]</f>
        <v>28000</v>
      </c>
      <c r="W1514" s="6"/>
      <c r="X1514" s="5"/>
    </row>
    <row r="1515" spans="1:24" x14ac:dyDescent="0.35">
      <c r="A1515">
        <v>1514</v>
      </c>
      <c r="B1515" t="s">
        <v>7810</v>
      </c>
      <c r="C1515" s="8">
        <v>42989</v>
      </c>
      <c r="D1515" s="6">
        <v>2017</v>
      </c>
      <c r="E1515" s="8" t="s">
        <v>3472</v>
      </c>
      <c r="F1515" s="7">
        <v>11</v>
      </c>
      <c r="G1515" t="s">
        <v>3457</v>
      </c>
      <c r="H1515" t="s">
        <v>3462</v>
      </c>
      <c r="I1515" t="s">
        <v>4541</v>
      </c>
      <c r="J1515" t="s">
        <v>3488</v>
      </c>
      <c r="K1515" t="s">
        <v>3605</v>
      </c>
      <c r="L1515">
        <v>90805</v>
      </c>
      <c r="M1515" t="s">
        <v>2061</v>
      </c>
      <c r="N1515" t="s">
        <v>13</v>
      </c>
      <c r="O1515" t="s">
        <v>23</v>
      </c>
      <c r="P1515" t="s">
        <v>2062</v>
      </c>
      <c r="Q1515" s="4">
        <v>13000</v>
      </c>
      <c r="R1515">
        <v>2</v>
      </c>
      <c r="S1515" s="4">
        <f>Table3[[#This Row],[Harga]]*Table3[[#This Row],[Quantity]]</f>
        <v>26000</v>
      </c>
      <c r="T1515">
        <v>0</v>
      </c>
      <c r="U1515" s="4">
        <f>Table3[[#This Row],[Discount]]*Table3[[#This Row],[Revenue]]</f>
        <v>0</v>
      </c>
      <c r="V1515" s="4">
        <f>Table3[[#This Row],[Revenue]]-Table3[[#This Row],[Total Discount]]</f>
        <v>26000</v>
      </c>
      <c r="W1515" s="6"/>
      <c r="X1515" s="5"/>
    </row>
    <row r="1516" spans="1:24" x14ac:dyDescent="0.35">
      <c r="A1516">
        <v>1515</v>
      </c>
      <c r="B1516" t="s">
        <v>7809</v>
      </c>
      <c r="C1516" s="8">
        <v>42124</v>
      </c>
      <c r="D1516" s="6">
        <v>2015</v>
      </c>
      <c r="E1516" s="8" t="s">
        <v>3529</v>
      </c>
      <c r="F1516" s="7">
        <v>30</v>
      </c>
      <c r="G1516" t="s">
        <v>3452</v>
      </c>
      <c r="H1516" t="s">
        <v>3451</v>
      </c>
      <c r="I1516" t="s">
        <v>5817</v>
      </c>
      <c r="J1516" t="s">
        <v>3449</v>
      </c>
      <c r="K1516" t="s">
        <v>3695</v>
      </c>
      <c r="L1516">
        <v>45373</v>
      </c>
      <c r="M1516" t="s">
        <v>692</v>
      </c>
      <c r="N1516" t="s">
        <v>51</v>
      </c>
      <c r="O1516" t="s">
        <v>52</v>
      </c>
      <c r="P1516" t="s">
        <v>693</v>
      </c>
      <c r="Q1516" s="4">
        <v>1364000</v>
      </c>
      <c r="R1516">
        <v>5</v>
      </c>
      <c r="S1516" s="4">
        <f>Table3[[#This Row],[Harga]]*Table3[[#This Row],[Quantity]]</f>
        <v>6820000</v>
      </c>
      <c r="T1516">
        <v>0.4</v>
      </c>
      <c r="U1516" s="4">
        <f>Table3[[#This Row],[Discount]]*Table3[[#This Row],[Revenue]]</f>
        <v>2728000</v>
      </c>
      <c r="V1516" s="4">
        <f>Table3[[#This Row],[Revenue]]-Table3[[#This Row],[Total Discount]]</f>
        <v>4092000</v>
      </c>
      <c r="W1516" s="6"/>
      <c r="X1516" s="5"/>
    </row>
    <row r="1517" spans="1:24" x14ac:dyDescent="0.35">
      <c r="A1517">
        <v>1516</v>
      </c>
      <c r="B1517" t="s">
        <v>7808</v>
      </c>
      <c r="C1517" s="8">
        <v>43045</v>
      </c>
      <c r="D1517" s="6">
        <v>2017</v>
      </c>
      <c r="E1517" s="8" t="s">
        <v>3468</v>
      </c>
      <c r="F1517" s="7">
        <v>6</v>
      </c>
      <c r="G1517" t="s">
        <v>3485</v>
      </c>
      <c r="H1517" t="s">
        <v>3532</v>
      </c>
      <c r="I1517" t="s">
        <v>4035</v>
      </c>
      <c r="J1517" t="s">
        <v>3488</v>
      </c>
      <c r="K1517" t="s">
        <v>3542</v>
      </c>
      <c r="L1517">
        <v>55407</v>
      </c>
      <c r="M1517" t="s">
        <v>2063</v>
      </c>
      <c r="N1517" t="s">
        <v>13</v>
      </c>
      <c r="O1517" t="s">
        <v>37</v>
      </c>
      <c r="P1517" t="s">
        <v>2064</v>
      </c>
      <c r="Q1517" s="4">
        <v>14000</v>
      </c>
      <c r="R1517">
        <v>5</v>
      </c>
      <c r="S1517" s="4">
        <f>Table3[[#This Row],[Harga]]*Table3[[#This Row],[Quantity]]</f>
        <v>70000</v>
      </c>
      <c r="T1517">
        <v>0</v>
      </c>
      <c r="U1517" s="4">
        <f>Table3[[#This Row],[Discount]]*Table3[[#This Row],[Revenue]]</f>
        <v>0</v>
      </c>
      <c r="V1517" s="4">
        <f>Table3[[#This Row],[Revenue]]-Table3[[#This Row],[Total Discount]]</f>
        <v>70000</v>
      </c>
      <c r="W1517" s="6"/>
      <c r="X1517" s="5"/>
    </row>
    <row r="1518" spans="1:24" x14ac:dyDescent="0.35">
      <c r="A1518">
        <v>1517</v>
      </c>
      <c r="B1518" t="s">
        <v>7807</v>
      </c>
      <c r="C1518" s="8">
        <v>41912</v>
      </c>
      <c r="D1518" s="6">
        <v>2014</v>
      </c>
      <c r="E1518" s="8" t="s">
        <v>3472</v>
      </c>
      <c r="F1518" s="7">
        <v>30</v>
      </c>
      <c r="G1518" t="s">
        <v>3485</v>
      </c>
      <c r="H1518" t="s">
        <v>3451</v>
      </c>
      <c r="I1518" t="s">
        <v>4779</v>
      </c>
      <c r="J1518" t="s">
        <v>3449</v>
      </c>
      <c r="K1518" t="s">
        <v>3542</v>
      </c>
      <c r="L1518">
        <v>98105</v>
      </c>
      <c r="M1518" t="s">
        <v>2028</v>
      </c>
      <c r="N1518" t="s">
        <v>13</v>
      </c>
      <c r="O1518" t="s">
        <v>26</v>
      </c>
      <c r="P1518" t="s">
        <v>2029</v>
      </c>
      <c r="Q1518" s="4">
        <v>3000</v>
      </c>
      <c r="R1518">
        <v>7</v>
      </c>
      <c r="S1518" s="4">
        <f>Table3[[#This Row],[Harga]]*Table3[[#This Row],[Quantity]]</f>
        <v>21000</v>
      </c>
      <c r="T1518">
        <v>0.2</v>
      </c>
      <c r="U1518" s="4">
        <f>Table3[[#This Row],[Discount]]*Table3[[#This Row],[Revenue]]</f>
        <v>4200</v>
      </c>
      <c r="V1518" s="4">
        <f>Table3[[#This Row],[Revenue]]-Table3[[#This Row],[Total Discount]]</f>
        <v>16800</v>
      </c>
      <c r="W1518" s="6"/>
      <c r="X1518" s="5"/>
    </row>
    <row r="1519" spans="1:24" x14ac:dyDescent="0.35">
      <c r="A1519">
        <v>1518</v>
      </c>
      <c r="B1519" t="s">
        <v>7806</v>
      </c>
      <c r="C1519" s="8">
        <v>42827</v>
      </c>
      <c r="D1519" s="6">
        <v>2017</v>
      </c>
      <c r="E1519" s="8" t="s">
        <v>3529</v>
      </c>
      <c r="F1519" s="7">
        <v>2</v>
      </c>
      <c r="G1519" t="s">
        <v>3457</v>
      </c>
      <c r="H1519" t="s">
        <v>3451</v>
      </c>
      <c r="I1519" t="s">
        <v>4395</v>
      </c>
      <c r="J1519" t="s">
        <v>3488</v>
      </c>
      <c r="K1519" t="s">
        <v>3460</v>
      </c>
      <c r="L1519">
        <v>31907</v>
      </c>
      <c r="M1519" t="s">
        <v>145</v>
      </c>
      <c r="N1519" t="s">
        <v>9</v>
      </c>
      <c r="O1519" t="s">
        <v>17</v>
      </c>
      <c r="P1519" t="s">
        <v>146</v>
      </c>
      <c r="Q1519" s="4">
        <v>618000</v>
      </c>
      <c r="R1519">
        <v>2</v>
      </c>
      <c r="S1519" s="4">
        <f>Table3[[#This Row],[Harga]]*Table3[[#This Row],[Quantity]]</f>
        <v>1236000</v>
      </c>
      <c r="T1519">
        <v>0</v>
      </c>
      <c r="U1519" s="4">
        <f>Table3[[#This Row],[Discount]]*Table3[[#This Row],[Revenue]]</f>
        <v>0</v>
      </c>
      <c r="V1519" s="4">
        <f>Table3[[#This Row],[Revenue]]-Table3[[#This Row],[Total Discount]]</f>
        <v>1236000</v>
      </c>
      <c r="W1519" s="6"/>
      <c r="X1519" s="5"/>
    </row>
    <row r="1520" spans="1:24" x14ac:dyDescent="0.35">
      <c r="A1520">
        <v>1519</v>
      </c>
      <c r="B1520" t="s">
        <v>7805</v>
      </c>
      <c r="C1520" s="8">
        <v>43014</v>
      </c>
      <c r="D1520" s="6">
        <v>2017</v>
      </c>
      <c r="E1520" s="8" t="s">
        <v>3517</v>
      </c>
      <c r="F1520" s="7">
        <v>6</v>
      </c>
      <c r="G1520" t="s">
        <v>3538</v>
      </c>
      <c r="H1520" t="s">
        <v>3451</v>
      </c>
      <c r="I1520" t="s">
        <v>3717</v>
      </c>
      <c r="J1520" t="s">
        <v>3488</v>
      </c>
      <c r="K1520" t="s">
        <v>3556</v>
      </c>
      <c r="L1520">
        <v>83642</v>
      </c>
      <c r="M1520" t="s">
        <v>2065</v>
      </c>
      <c r="N1520" t="s">
        <v>9</v>
      </c>
      <c r="O1520" t="s">
        <v>20</v>
      </c>
      <c r="P1520" t="s">
        <v>2066</v>
      </c>
      <c r="Q1520" s="4">
        <v>42000</v>
      </c>
      <c r="R1520">
        <v>2</v>
      </c>
      <c r="S1520" s="4">
        <f>Table3[[#This Row],[Harga]]*Table3[[#This Row],[Quantity]]</f>
        <v>84000</v>
      </c>
      <c r="T1520">
        <v>0</v>
      </c>
      <c r="U1520" s="4">
        <f>Table3[[#This Row],[Discount]]*Table3[[#This Row],[Revenue]]</f>
        <v>0</v>
      </c>
      <c r="V1520" s="4">
        <f>Table3[[#This Row],[Revenue]]-Table3[[#This Row],[Total Discount]]</f>
        <v>84000</v>
      </c>
      <c r="W1520" s="6"/>
      <c r="X1520" s="5"/>
    </row>
    <row r="1521" spans="1:24" x14ac:dyDescent="0.35">
      <c r="A1521">
        <v>1520</v>
      </c>
      <c r="B1521" t="s">
        <v>7804</v>
      </c>
      <c r="C1521" s="8">
        <v>42469</v>
      </c>
      <c r="D1521" s="6">
        <v>2016</v>
      </c>
      <c r="E1521" s="8" t="s">
        <v>3529</v>
      </c>
      <c r="F1521" s="7">
        <v>9</v>
      </c>
      <c r="G1521" t="s">
        <v>3538</v>
      </c>
      <c r="H1521" t="s">
        <v>3554</v>
      </c>
      <c r="I1521" t="s">
        <v>6805</v>
      </c>
      <c r="J1521" t="s">
        <v>3488</v>
      </c>
      <c r="K1521" t="s">
        <v>3465</v>
      </c>
      <c r="L1521">
        <v>48227</v>
      </c>
      <c r="M1521" t="s">
        <v>2067</v>
      </c>
      <c r="N1521" t="s">
        <v>51</v>
      </c>
      <c r="O1521" t="s">
        <v>52</v>
      </c>
      <c r="P1521" t="s">
        <v>2068</v>
      </c>
      <c r="Q1521" s="4">
        <v>518000</v>
      </c>
      <c r="R1521">
        <v>2</v>
      </c>
      <c r="S1521" s="4">
        <f>Table3[[#This Row],[Harga]]*Table3[[#This Row],[Quantity]]</f>
        <v>1036000</v>
      </c>
      <c r="T1521">
        <v>0</v>
      </c>
      <c r="U1521" s="4">
        <f>Table3[[#This Row],[Discount]]*Table3[[#This Row],[Revenue]]</f>
        <v>0</v>
      </c>
      <c r="V1521" s="4">
        <f>Table3[[#This Row],[Revenue]]-Table3[[#This Row],[Total Discount]]</f>
        <v>1036000</v>
      </c>
      <c r="W1521" s="6"/>
      <c r="X1521" s="5"/>
    </row>
    <row r="1522" spans="1:24" x14ac:dyDescent="0.35">
      <c r="A1522">
        <v>1521</v>
      </c>
      <c r="B1522" t="s">
        <v>7803</v>
      </c>
      <c r="C1522" s="8">
        <v>42244</v>
      </c>
      <c r="D1522" s="6">
        <v>2015</v>
      </c>
      <c r="E1522" s="8" t="s">
        <v>3481</v>
      </c>
      <c r="F1522" s="7">
        <v>28</v>
      </c>
      <c r="G1522" t="s">
        <v>3485</v>
      </c>
      <c r="H1522" t="s">
        <v>3462</v>
      </c>
      <c r="I1522" t="s">
        <v>6081</v>
      </c>
      <c r="J1522" t="s">
        <v>3466</v>
      </c>
      <c r="K1522" t="s">
        <v>3707</v>
      </c>
      <c r="L1522">
        <v>60623</v>
      </c>
      <c r="M1522" t="s">
        <v>1009</v>
      </c>
      <c r="N1522" t="s">
        <v>51</v>
      </c>
      <c r="O1522" t="s">
        <v>471</v>
      </c>
      <c r="P1522" t="s">
        <v>1010</v>
      </c>
      <c r="Q1522" s="4">
        <v>840000</v>
      </c>
      <c r="R1522">
        <v>5</v>
      </c>
      <c r="S1522" s="4">
        <f>Table3[[#This Row],[Harga]]*Table3[[#This Row],[Quantity]]</f>
        <v>4200000</v>
      </c>
      <c r="T1522">
        <v>0.2</v>
      </c>
      <c r="U1522" s="4">
        <f>Table3[[#This Row],[Discount]]*Table3[[#This Row],[Revenue]]</f>
        <v>840000</v>
      </c>
      <c r="V1522" s="4">
        <f>Table3[[#This Row],[Revenue]]-Table3[[#This Row],[Total Discount]]</f>
        <v>3360000</v>
      </c>
      <c r="W1522" s="6"/>
      <c r="X1522" s="5"/>
    </row>
    <row r="1523" spans="1:24" x14ac:dyDescent="0.35">
      <c r="A1523">
        <v>1522</v>
      </c>
      <c r="B1523" t="s">
        <v>7802</v>
      </c>
      <c r="C1523" s="8">
        <v>43027</v>
      </c>
      <c r="D1523" s="6">
        <v>2017</v>
      </c>
      <c r="E1523" s="8" t="s">
        <v>3517</v>
      </c>
      <c r="F1523" s="7">
        <v>19</v>
      </c>
      <c r="G1523" t="s">
        <v>3538</v>
      </c>
      <c r="H1523" t="s">
        <v>3451</v>
      </c>
      <c r="I1523" t="s">
        <v>7801</v>
      </c>
      <c r="J1523" t="s">
        <v>3466</v>
      </c>
      <c r="K1523" t="s">
        <v>3494</v>
      </c>
      <c r="L1523">
        <v>94110</v>
      </c>
      <c r="M1523" t="s">
        <v>2069</v>
      </c>
      <c r="N1523" t="s">
        <v>13</v>
      </c>
      <c r="O1523" t="s">
        <v>55</v>
      </c>
      <c r="P1523" t="s">
        <v>2070</v>
      </c>
      <c r="Q1523" s="4">
        <v>9000</v>
      </c>
      <c r="R1523">
        <v>2</v>
      </c>
      <c r="S1523" s="4">
        <f>Table3[[#This Row],[Harga]]*Table3[[#This Row],[Quantity]]</f>
        <v>18000</v>
      </c>
      <c r="T1523">
        <v>0</v>
      </c>
      <c r="U1523" s="4">
        <f>Table3[[#This Row],[Discount]]*Table3[[#This Row],[Revenue]]</f>
        <v>0</v>
      </c>
      <c r="V1523" s="4">
        <f>Table3[[#This Row],[Revenue]]-Table3[[#This Row],[Total Discount]]</f>
        <v>18000</v>
      </c>
      <c r="W1523" s="6"/>
      <c r="X1523" s="5"/>
    </row>
    <row r="1524" spans="1:24" x14ac:dyDescent="0.35">
      <c r="A1524">
        <v>1523</v>
      </c>
      <c r="B1524" t="s">
        <v>7800</v>
      </c>
      <c r="C1524" s="8">
        <v>42681</v>
      </c>
      <c r="D1524" s="6">
        <v>2016</v>
      </c>
      <c r="E1524" s="8" t="s">
        <v>3468</v>
      </c>
      <c r="F1524" s="7">
        <v>7</v>
      </c>
      <c r="G1524" t="s">
        <v>3457</v>
      </c>
      <c r="H1524" t="s">
        <v>3554</v>
      </c>
      <c r="I1524" t="s">
        <v>3874</v>
      </c>
      <c r="J1524" t="s">
        <v>3466</v>
      </c>
      <c r="K1524" t="s">
        <v>3909</v>
      </c>
      <c r="L1524">
        <v>43055</v>
      </c>
      <c r="M1524" t="s">
        <v>1546</v>
      </c>
      <c r="N1524" t="s">
        <v>51</v>
      </c>
      <c r="O1524" t="s">
        <v>64</v>
      </c>
      <c r="P1524" t="s">
        <v>1547</v>
      </c>
      <c r="Q1524" s="4">
        <v>200000</v>
      </c>
      <c r="R1524">
        <v>3</v>
      </c>
      <c r="S1524" s="4">
        <f>Table3[[#This Row],[Harga]]*Table3[[#This Row],[Quantity]]</f>
        <v>600000</v>
      </c>
      <c r="T1524">
        <v>0.2</v>
      </c>
      <c r="U1524" s="4">
        <f>Table3[[#This Row],[Discount]]*Table3[[#This Row],[Revenue]]</f>
        <v>120000</v>
      </c>
      <c r="V1524" s="4">
        <f>Table3[[#This Row],[Revenue]]-Table3[[#This Row],[Total Discount]]</f>
        <v>480000</v>
      </c>
      <c r="W1524" s="6"/>
      <c r="X1524" s="5"/>
    </row>
    <row r="1525" spans="1:24" x14ac:dyDescent="0.35">
      <c r="A1525">
        <v>1524</v>
      </c>
      <c r="B1525" t="s">
        <v>7799</v>
      </c>
      <c r="C1525" s="8">
        <v>42797</v>
      </c>
      <c r="D1525" s="6">
        <v>2017</v>
      </c>
      <c r="E1525" s="8" t="s">
        <v>3511</v>
      </c>
      <c r="F1525" s="7">
        <v>3</v>
      </c>
      <c r="G1525" t="s">
        <v>3496</v>
      </c>
      <c r="H1525" t="s">
        <v>3451</v>
      </c>
      <c r="I1525" t="s">
        <v>3637</v>
      </c>
      <c r="J1525" t="s">
        <v>3449</v>
      </c>
      <c r="K1525" t="s">
        <v>3474</v>
      </c>
      <c r="L1525">
        <v>75081</v>
      </c>
      <c r="M1525" t="s">
        <v>2071</v>
      </c>
      <c r="N1525" t="s">
        <v>13</v>
      </c>
      <c r="O1525" t="s">
        <v>23</v>
      </c>
      <c r="P1525" t="s">
        <v>2072</v>
      </c>
      <c r="Q1525" s="4">
        <v>27000</v>
      </c>
      <c r="R1525">
        <v>8</v>
      </c>
      <c r="S1525" s="4">
        <f>Table3[[#This Row],[Harga]]*Table3[[#This Row],[Quantity]]</f>
        <v>216000</v>
      </c>
      <c r="T1525">
        <v>0.2</v>
      </c>
      <c r="U1525" s="4">
        <f>Table3[[#This Row],[Discount]]*Table3[[#This Row],[Revenue]]</f>
        <v>43200</v>
      </c>
      <c r="V1525" s="4">
        <f>Table3[[#This Row],[Revenue]]-Table3[[#This Row],[Total Discount]]</f>
        <v>172800</v>
      </c>
      <c r="W1525" s="6"/>
      <c r="X1525" s="5"/>
    </row>
    <row r="1526" spans="1:24" x14ac:dyDescent="0.35">
      <c r="A1526">
        <v>1525</v>
      </c>
      <c r="B1526" t="s">
        <v>7798</v>
      </c>
      <c r="C1526" s="8">
        <v>42335</v>
      </c>
      <c r="D1526" s="6">
        <v>2015</v>
      </c>
      <c r="E1526" s="8" t="s">
        <v>3468</v>
      </c>
      <c r="F1526" s="7">
        <v>27</v>
      </c>
      <c r="G1526" t="s">
        <v>3485</v>
      </c>
      <c r="H1526" t="s">
        <v>3462</v>
      </c>
      <c r="I1526" t="s">
        <v>4584</v>
      </c>
      <c r="J1526" t="s">
        <v>3466</v>
      </c>
      <c r="K1526" t="s">
        <v>3509</v>
      </c>
      <c r="L1526">
        <v>19711</v>
      </c>
      <c r="M1526" t="s">
        <v>2073</v>
      </c>
      <c r="N1526" t="s">
        <v>51</v>
      </c>
      <c r="O1526" t="s">
        <v>52</v>
      </c>
      <c r="P1526" t="s">
        <v>2074</v>
      </c>
      <c r="Q1526" s="4">
        <v>84000</v>
      </c>
      <c r="R1526">
        <v>3</v>
      </c>
      <c r="S1526" s="4">
        <f>Table3[[#This Row],[Harga]]*Table3[[#This Row],[Quantity]]</f>
        <v>252000</v>
      </c>
      <c r="T1526">
        <v>0</v>
      </c>
      <c r="U1526" s="4">
        <f>Table3[[#This Row],[Discount]]*Table3[[#This Row],[Revenue]]</f>
        <v>0</v>
      </c>
      <c r="V1526" s="4">
        <f>Table3[[#This Row],[Revenue]]-Table3[[#This Row],[Total Discount]]</f>
        <v>252000</v>
      </c>
      <c r="W1526" s="6"/>
      <c r="X1526" s="5"/>
    </row>
    <row r="1527" spans="1:24" x14ac:dyDescent="0.35">
      <c r="A1527">
        <v>1526</v>
      </c>
      <c r="B1527" t="s">
        <v>7797</v>
      </c>
      <c r="C1527" s="8">
        <v>42807</v>
      </c>
      <c r="D1527" s="6">
        <v>2017</v>
      </c>
      <c r="E1527" s="8" t="s">
        <v>3511</v>
      </c>
      <c r="F1527" s="7">
        <v>13</v>
      </c>
      <c r="G1527" t="s">
        <v>3452</v>
      </c>
      <c r="H1527" t="s">
        <v>3532</v>
      </c>
      <c r="I1527" t="s">
        <v>3951</v>
      </c>
      <c r="J1527" t="s">
        <v>3488</v>
      </c>
      <c r="K1527" t="s">
        <v>3595</v>
      </c>
      <c r="L1527">
        <v>87105</v>
      </c>
      <c r="M1527" t="s">
        <v>2075</v>
      </c>
      <c r="N1527" t="s">
        <v>13</v>
      </c>
      <c r="O1527" t="s">
        <v>32</v>
      </c>
      <c r="P1527" t="s">
        <v>2076</v>
      </c>
      <c r="Q1527" s="4">
        <v>91000</v>
      </c>
      <c r="R1527">
        <v>8</v>
      </c>
      <c r="S1527" s="4">
        <f>Table3[[#This Row],[Harga]]*Table3[[#This Row],[Quantity]]</f>
        <v>728000</v>
      </c>
      <c r="T1527">
        <v>0</v>
      </c>
      <c r="U1527" s="4">
        <f>Table3[[#This Row],[Discount]]*Table3[[#This Row],[Revenue]]</f>
        <v>0</v>
      </c>
      <c r="V1527" s="4">
        <f>Table3[[#This Row],[Revenue]]-Table3[[#This Row],[Total Discount]]</f>
        <v>728000</v>
      </c>
      <c r="W1527" s="6"/>
      <c r="X1527" s="5"/>
    </row>
    <row r="1528" spans="1:24" x14ac:dyDescent="0.35">
      <c r="A1528">
        <v>1527</v>
      </c>
      <c r="B1528" t="s">
        <v>7796</v>
      </c>
      <c r="C1528" s="8">
        <v>43069</v>
      </c>
      <c r="D1528" s="6">
        <v>2017</v>
      </c>
      <c r="E1528" s="8" t="s">
        <v>3468</v>
      </c>
      <c r="F1528" s="7">
        <v>30</v>
      </c>
      <c r="G1528" t="s">
        <v>3457</v>
      </c>
      <c r="H1528" t="s">
        <v>3554</v>
      </c>
      <c r="I1528" t="s">
        <v>4504</v>
      </c>
      <c r="J1528" t="s">
        <v>3488</v>
      </c>
      <c r="K1528" t="s">
        <v>3505</v>
      </c>
      <c r="L1528">
        <v>43615</v>
      </c>
      <c r="M1528" t="s">
        <v>2045</v>
      </c>
      <c r="N1528" t="s">
        <v>13</v>
      </c>
      <c r="O1528" t="s">
        <v>29</v>
      </c>
      <c r="P1528" t="s">
        <v>2046</v>
      </c>
      <c r="Q1528" s="4">
        <v>208000</v>
      </c>
      <c r="R1528">
        <v>4</v>
      </c>
      <c r="S1528" s="4">
        <f>Table3[[#This Row],[Harga]]*Table3[[#This Row],[Quantity]]</f>
        <v>832000</v>
      </c>
      <c r="T1528">
        <v>0.2</v>
      </c>
      <c r="U1528" s="4">
        <f>Table3[[#This Row],[Discount]]*Table3[[#This Row],[Revenue]]</f>
        <v>166400</v>
      </c>
      <c r="V1528" s="4">
        <f>Table3[[#This Row],[Revenue]]-Table3[[#This Row],[Total Discount]]</f>
        <v>665600</v>
      </c>
      <c r="W1528" s="6"/>
      <c r="X1528" s="5"/>
    </row>
    <row r="1529" spans="1:24" x14ac:dyDescent="0.35">
      <c r="A1529">
        <v>1528</v>
      </c>
      <c r="B1529" t="s">
        <v>7795</v>
      </c>
      <c r="C1529" s="8">
        <v>41960</v>
      </c>
      <c r="D1529" s="6">
        <v>2014</v>
      </c>
      <c r="E1529" s="8" t="s">
        <v>3468</v>
      </c>
      <c r="F1529" s="7">
        <v>17</v>
      </c>
      <c r="G1529" t="s">
        <v>3452</v>
      </c>
      <c r="H1529" t="s">
        <v>3451</v>
      </c>
      <c r="I1529" t="s">
        <v>6550</v>
      </c>
      <c r="J1529" t="s">
        <v>3466</v>
      </c>
      <c r="K1529" t="s">
        <v>3568</v>
      </c>
      <c r="L1529">
        <v>19711</v>
      </c>
      <c r="M1529" t="s">
        <v>1300</v>
      </c>
      <c r="N1529" t="s">
        <v>13</v>
      </c>
      <c r="O1529" t="s">
        <v>32</v>
      </c>
      <c r="P1529" t="s">
        <v>1301</v>
      </c>
      <c r="Q1529" s="4">
        <v>1007000</v>
      </c>
      <c r="R1529">
        <v>7</v>
      </c>
      <c r="S1529" s="4">
        <f>Table3[[#This Row],[Harga]]*Table3[[#This Row],[Quantity]]</f>
        <v>7049000</v>
      </c>
      <c r="T1529">
        <v>0</v>
      </c>
      <c r="U1529" s="4">
        <f>Table3[[#This Row],[Discount]]*Table3[[#This Row],[Revenue]]</f>
        <v>0</v>
      </c>
      <c r="V1529" s="4">
        <f>Table3[[#This Row],[Revenue]]-Table3[[#This Row],[Total Discount]]</f>
        <v>7049000</v>
      </c>
      <c r="W1529" s="6"/>
      <c r="X1529" s="5"/>
    </row>
    <row r="1530" spans="1:24" x14ac:dyDescent="0.35">
      <c r="A1530">
        <v>1529</v>
      </c>
      <c r="B1530" t="s">
        <v>7794</v>
      </c>
      <c r="C1530" s="8">
        <v>42372</v>
      </c>
      <c r="D1530" s="6">
        <v>2016</v>
      </c>
      <c r="E1530" s="8" t="s">
        <v>3463</v>
      </c>
      <c r="F1530" s="7">
        <v>3</v>
      </c>
      <c r="G1530" t="s">
        <v>3496</v>
      </c>
      <c r="H1530" t="s">
        <v>3462</v>
      </c>
      <c r="I1530" t="s">
        <v>4220</v>
      </c>
      <c r="J1530" t="s">
        <v>3449</v>
      </c>
      <c r="K1530" t="s">
        <v>3707</v>
      </c>
      <c r="L1530">
        <v>90045</v>
      </c>
      <c r="M1530" t="s">
        <v>1648</v>
      </c>
      <c r="N1530" t="s">
        <v>13</v>
      </c>
      <c r="O1530" t="s">
        <v>32</v>
      </c>
      <c r="P1530" t="s">
        <v>1649</v>
      </c>
      <c r="Q1530" s="4">
        <v>229000</v>
      </c>
      <c r="R1530">
        <v>2</v>
      </c>
      <c r="S1530" s="4">
        <f>Table3[[#This Row],[Harga]]*Table3[[#This Row],[Quantity]]</f>
        <v>458000</v>
      </c>
      <c r="T1530">
        <v>0</v>
      </c>
      <c r="U1530" s="4">
        <f>Table3[[#This Row],[Discount]]*Table3[[#This Row],[Revenue]]</f>
        <v>0</v>
      </c>
      <c r="V1530" s="4">
        <f>Table3[[#This Row],[Revenue]]-Table3[[#This Row],[Total Discount]]</f>
        <v>458000</v>
      </c>
      <c r="W1530" s="6"/>
      <c r="X1530" s="5"/>
    </row>
    <row r="1531" spans="1:24" x14ac:dyDescent="0.35">
      <c r="A1531">
        <v>1530</v>
      </c>
      <c r="B1531" t="s">
        <v>7793</v>
      </c>
      <c r="C1531" s="8">
        <v>42280</v>
      </c>
      <c r="D1531" s="6">
        <v>2015</v>
      </c>
      <c r="E1531" s="8" t="s">
        <v>3517</v>
      </c>
      <c r="F1531" s="7">
        <v>3</v>
      </c>
      <c r="G1531" t="s">
        <v>3452</v>
      </c>
      <c r="H1531" t="s">
        <v>3462</v>
      </c>
      <c r="I1531" t="s">
        <v>4775</v>
      </c>
      <c r="J1531" t="s">
        <v>3449</v>
      </c>
      <c r="K1531" t="s">
        <v>3714</v>
      </c>
      <c r="L1531">
        <v>90032</v>
      </c>
      <c r="M1531" t="s">
        <v>1531</v>
      </c>
      <c r="N1531" t="s">
        <v>9</v>
      </c>
      <c r="O1531" t="s">
        <v>10</v>
      </c>
      <c r="P1531" t="s">
        <v>1532</v>
      </c>
      <c r="Q1531" s="4">
        <v>142000</v>
      </c>
      <c r="R1531">
        <v>2</v>
      </c>
      <c r="S1531" s="4">
        <f>Table3[[#This Row],[Harga]]*Table3[[#This Row],[Quantity]]</f>
        <v>284000</v>
      </c>
      <c r="T1531">
        <v>0.15</v>
      </c>
      <c r="U1531" s="4">
        <f>Table3[[#This Row],[Discount]]*Table3[[#This Row],[Revenue]]</f>
        <v>42600</v>
      </c>
      <c r="V1531" s="4">
        <f>Table3[[#This Row],[Revenue]]-Table3[[#This Row],[Total Discount]]</f>
        <v>241400</v>
      </c>
      <c r="W1531" s="6"/>
      <c r="X1531" s="5"/>
    </row>
    <row r="1532" spans="1:24" x14ac:dyDescent="0.35">
      <c r="A1532">
        <v>1531</v>
      </c>
      <c r="B1532" t="s">
        <v>7792</v>
      </c>
      <c r="C1532" s="8">
        <v>41840</v>
      </c>
      <c r="D1532" s="6">
        <v>2014</v>
      </c>
      <c r="E1532" s="8" t="s">
        <v>3507</v>
      </c>
      <c r="F1532" s="7">
        <v>20</v>
      </c>
      <c r="G1532" t="s">
        <v>3538</v>
      </c>
      <c r="H1532" t="s">
        <v>3451</v>
      </c>
      <c r="I1532" t="s">
        <v>3710</v>
      </c>
      <c r="J1532" t="s">
        <v>3488</v>
      </c>
      <c r="K1532" t="s">
        <v>3714</v>
      </c>
      <c r="L1532">
        <v>75217</v>
      </c>
      <c r="M1532" t="s">
        <v>402</v>
      </c>
      <c r="N1532" t="s">
        <v>13</v>
      </c>
      <c r="O1532" t="s">
        <v>32</v>
      </c>
      <c r="P1532" t="s">
        <v>403</v>
      </c>
      <c r="Q1532" s="4">
        <v>715000</v>
      </c>
      <c r="R1532">
        <v>3</v>
      </c>
      <c r="S1532" s="4">
        <f>Table3[[#This Row],[Harga]]*Table3[[#This Row],[Quantity]]</f>
        <v>2145000</v>
      </c>
      <c r="T1532">
        <v>0.2</v>
      </c>
      <c r="U1532" s="4">
        <f>Table3[[#This Row],[Discount]]*Table3[[#This Row],[Revenue]]</f>
        <v>429000</v>
      </c>
      <c r="V1532" s="4">
        <f>Table3[[#This Row],[Revenue]]-Table3[[#This Row],[Total Discount]]</f>
        <v>1716000</v>
      </c>
      <c r="W1532" s="6"/>
      <c r="X1532" s="5"/>
    </row>
    <row r="1533" spans="1:24" x14ac:dyDescent="0.35">
      <c r="A1533">
        <v>1532</v>
      </c>
      <c r="B1533" t="s">
        <v>7791</v>
      </c>
      <c r="C1533" s="8">
        <v>41780</v>
      </c>
      <c r="D1533" s="6">
        <v>2014</v>
      </c>
      <c r="E1533" s="8" t="s">
        <v>3453</v>
      </c>
      <c r="F1533" s="7">
        <v>21</v>
      </c>
      <c r="G1533" t="s">
        <v>3485</v>
      </c>
      <c r="H1533" t="s">
        <v>3451</v>
      </c>
      <c r="I1533" t="s">
        <v>4289</v>
      </c>
      <c r="J1533" t="s">
        <v>3488</v>
      </c>
      <c r="K1533" t="s">
        <v>3695</v>
      </c>
      <c r="L1533">
        <v>92037</v>
      </c>
      <c r="M1533" t="s">
        <v>1126</v>
      </c>
      <c r="N1533" t="s">
        <v>13</v>
      </c>
      <c r="O1533" t="s">
        <v>37</v>
      </c>
      <c r="P1533" t="s">
        <v>1127</v>
      </c>
      <c r="Q1533" s="4">
        <v>10000</v>
      </c>
      <c r="R1533">
        <v>8</v>
      </c>
      <c r="S1533" s="4">
        <f>Table3[[#This Row],[Harga]]*Table3[[#This Row],[Quantity]]</f>
        <v>80000</v>
      </c>
      <c r="T1533">
        <v>0</v>
      </c>
      <c r="U1533" s="4">
        <f>Table3[[#This Row],[Discount]]*Table3[[#This Row],[Revenue]]</f>
        <v>0</v>
      </c>
      <c r="V1533" s="4">
        <f>Table3[[#This Row],[Revenue]]-Table3[[#This Row],[Total Discount]]</f>
        <v>80000</v>
      </c>
      <c r="W1533" s="6"/>
      <c r="X1533" s="5"/>
    </row>
    <row r="1534" spans="1:24" x14ac:dyDescent="0.35">
      <c r="A1534">
        <v>1533</v>
      </c>
      <c r="B1534" t="s">
        <v>7790</v>
      </c>
      <c r="C1534" s="8">
        <v>42982</v>
      </c>
      <c r="D1534" s="6">
        <v>2017</v>
      </c>
      <c r="E1534" s="8" t="s">
        <v>3472</v>
      </c>
      <c r="F1534" s="7">
        <v>4</v>
      </c>
      <c r="G1534" t="s">
        <v>3538</v>
      </c>
      <c r="H1534" t="s">
        <v>3451</v>
      </c>
      <c r="I1534" t="s">
        <v>6135</v>
      </c>
      <c r="J1534" t="s">
        <v>3488</v>
      </c>
      <c r="K1534" t="s">
        <v>3492</v>
      </c>
      <c r="L1534">
        <v>92307</v>
      </c>
      <c r="M1534" t="s">
        <v>620</v>
      </c>
      <c r="N1534" t="s">
        <v>13</v>
      </c>
      <c r="O1534" t="s">
        <v>23</v>
      </c>
      <c r="P1534" t="s">
        <v>621</v>
      </c>
      <c r="Q1534" s="4">
        <v>11000</v>
      </c>
      <c r="R1534">
        <v>2</v>
      </c>
      <c r="S1534" s="4">
        <f>Table3[[#This Row],[Harga]]*Table3[[#This Row],[Quantity]]</f>
        <v>22000</v>
      </c>
      <c r="T1534">
        <v>0</v>
      </c>
      <c r="U1534" s="4">
        <f>Table3[[#This Row],[Discount]]*Table3[[#This Row],[Revenue]]</f>
        <v>0</v>
      </c>
      <c r="V1534" s="4">
        <f>Table3[[#This Row],[Revenue]]-Table3[[#This Row],[Total Discount]]</f>
        <v>22000</v>
      </c>
      <c r="W1534" s="6"/>
      <c r="X1534" s="5"/>
    </row>
    <row r="1535" spans="1:24" x14ac:dyDescent="0.35">
      <c r="A1535">
        <v>1534</v>
      </c>
      <c r="B1535" t="s">
        <v>7789</v>
      </c>
      <c r="C1535" s="8">
        <v>42882</v>
      </c>
      <c r="D1535" s="6">
        <v>2017</v>
      </c>
      <c r="E1535" s="8" t="s">
        <v>3453</v>
      </c>
      <c r="F1535" s="7">
        <v>27</v>
      </c>
      <c r="G1535" t="s">
        <v>3457</v>
      </c>
      <c r="H1535" t="s">
        <v>3462</v>
      </c>
      <c r="I1535" t="s">
        <v>5621</v>
      </c>
      <c r="J1535" t="s">
        <v>3488</v>
      </c>
      <c r="K1535" t="s">
        <v>3483</v>
      </c>
      <c r="L1535">
        <v>40214</v>
      </c>
      <c r="M1535" t="s">
        <v>949</v>
      </c>
      <c r="N1535" t="s">
        <v>13</v>
      </c>
      <c r="O1535" t="s">
        <v>26</v>
      </c>
      <c r="P1535" t="s">
        <v>950</v>
      </c>
      <c r="Q1535" s="4">
        <v>47000</v>
      </c>
      <c r="R1535">
        <v>2</v>
      </c>
      <c r="S1535" s="4">
        <f>Table3[[#This Row],[Harga]]*Table3[[#This Row],[Quantity]]</f>
        <v>94000</v>
      </c>
      <c r="T1535">
        <v>0</v>
      </c>
      <c r="U1535" s="4">
        <f>Table3[[#This Row],[Discount]]*Table3[[#This Row],[Revenue]]</f>
        <v>0</v>
      </c>
      <c r="V1535" s="4">
        <f>Table3[[#This Row],[Revenue]]-Table3[[#This Row],[Total Discount]]</f>
        <v>94000</v>
      </c>
      <c r="W1535" s="6"/>
      <c r="X1535" s="5"/>
    </row>
    <row r="1536" spans="1:24" x14ac:dyDescent="0.35">
      <c r="A1536">
        <v>1535</v>
      </c>
      <c r="B1536" t="s">
        <v>7788</v>
      </c>
      <c r="C1536" s="8">
        <v>41667</v>
      </c>
      <c r="D1536" s="6">
        <v>2014</v>
      </c>
      <c r="E1536" s="8" t="s">
        <v>3463</v>
      </c>
      <c r="F1536" s="7">
        <v>28</v>
      </c>
      <c r="G1536" t="s">
        <v>3452</v>
      </c>
      <c r="H1536" t="s">
        <v>3451</v>
      </c>
      <c r="I1536" t="s">
        <v>7496</v>
      </c>
      <c r="J1536" t="s">
        <v>3449</v>
      </c>
      <c r="K1536" t="s">
        <v>3494</v>
      </c>
      <c r="L1536">
        <v>10024</v>
      </c>
      <c r="M1536" t="s">
        <v>209</v>
      </c>
      <c r="N1536" t="s">
        <v>13</v>
      </c>
      <c r="O1536" t="s">
        <v>26</v>
      </c>
      <c r="P1536" t="s">
        <v>210</v>
      </c>
      <c r="Q1536" s="4">
        <v>3000</v>
      </c>
      <c r="R1536">
        <v>1</v>
      </c>
      <c r="S1536" s="4">
        <f>Table3[[#This Row],[Harga]]*Table3[[#This Row],[Quantity]]</f>
        <v>3000</v>
      </c>
      <c r="T1536">
        <v>0.2</v>
      </c>
      <c r="U1536" s="4">
        <f>Table3[[#This Row],[Discount]]*Table3[[#This Row],[Revenue]]</f>
        <v>600</v>
      </c>
      <c r="V1536" s="4">
        <f>Table3[[#This Row],[Revenue]]-Table3[[#This Row],[Total Discount]]</f>
        <v>2400</v>
      </c>
      <c r="W1536" s="6"/>
      <c r="X1536" s="5"/>
    </row>
    <row r="1537" spans="1:24" x14ac:dyDescent="0.35">
      <c r="A1537">
        <v>1536</v>
      </c>
      <c r="B1537" t="s">
        <v>7787</v>
      </c>
      <c r="C1537" s="8">
        <v>42775</v>
      </c>
      <c r="D1537" s="6">
        <v>2017</v>
      </c>
      <c r="E1537" s="8" t="s">
        <v>3458</v>
      </c>
      <c r="F1537" s="7">
        <v>9</v>
      </c>
      <c r="G1537" t="s">
        <v>3457</v>
      </c>
      <c r="H1537" t="s">
        <v>3462</v>
      </c>
      <c r="I1537" t="s">
        <v>5587</v>
      </c>
      <c r="J1537" t="s">
        <v>3449</v>
      </c>
      <c r="K1537" t="s">
        <v>3477</v>
      </c>
      <c r="L1537">
        <v>77070</v>
      </c>
      <c r="M1537" t="s">
        <v>400</v>
      </c>
      <c r="N1537" t="s">
        <v>13</v>
      </c>
      <c r="O1537" t="s">
        <v>26</v>
      </c>
      <c r="P1537" t="s">
        <v>401</v>
      </c>
      <c r="Q1537" s="4">
        <v>190000</v>
      </c>
      <c r="R1537">
        <v>4</v>
      </c>
      <c r="S1537" s="4">
        <f>Table3[[#This Row],[Harga]]*Table3[[#This Row],[Quantity]]</f>
        <v>760000</v>
      </c>
      <c r="T1537">
        <v>0.8</v>
      </c>
      <c r="U1537" s="4">
        <f>Table3[[#This Row],[Discount]]*Table3[[#This Row],[Revenue]]</f>
        <v>608000</v>
      </c>
      <c r="V1537" s="4">
        <f>Table3[[#This Row],[Revenue]]-Table3[[#This Row],[Total Discount]]</f>
        <v>152000</v>
      </c>
      <c r="W1537" s="6"/>
      <c r="X1537" s="5"/>
    </row>
    <row r="1538" spans="1:24" x14ac:dyDescent="0.35">
      <c r="A1538">
        <v>1537</v>
      </c>
      <c r="B1538" t="s">
        <v>7786</v>
      </c>
      <c r="C1538" s="8">
        <v>42825</v>
      </c>
      <c r="D1538" s="6">
        <v>2017</v>
      </c>
      <c r="E1538" s="8" t="s">
        <v>3511</v>
      </c>
      <c r="F1538" s="7">
        <v>31</v>
      </c>
      <c r="G1538" t="s">
        <v>3452</v>
      </c>
      <c r="H1538" t="s">
        <v>3462</v>
      </c>
      <c r="I1538" t="s">
        <v>5211</v>
      </c>
      <c r="J1538" t="s">
        <v>3488</v>
      </c>
      <c r="K1538" t="s">
        <v>3580</v>
      </c>
      <c r="L1538">
        <v>42420</v>
      </c>
      <c r="M1538" t="s">
        <v>2077</v>
      </c>
      <c r="N1538" t="s">
        <v>9</v>
      </c>
      <c r="O1538" t="s">
        <v>20</v>
      </c>
      <c r="P1538" t="s">
        <v>2078</v>
      </c>
      <c r="Q1538" s="4">
        <v>61000</v>
      </c>
      <c r="R1538">
        <v>5</v>
      </c>
      <c r="S1538" s="4">
        <f>Table3[[#This Row],[Harga]]*Table3[[#This Row],[Quantity]]</f>
        <v>305000</v>
      </c>
      <c r="T1538">
        <v>0</v>
      </c>
      <c r="U1538" s="4">
        <f>Table3[[#This Row],[Discount]]*Table3[[#This Row],[Revenue]]</f>
        <v>0</v>
      </c>
      <c r="V1538" s="4">
        <f>Table3[[#This Row],[Revenue]]-Table3[[#This Row],[Total Discount]]</f>
        <v>305000</v>
      </c>
      <c r="W1538" s="6"/>
      <c r="X1538" s="5"/>
    </row>
    <row r="1539" spans="1:24" x14ac:dyDescent="0.35">
      <c r="A1539">
        <v>1538</v>
      </c>
      <c r="B1539" t="s">
        <v>7785</v>
      </c>
      <c r="C1539" s="8">
        <v>42432</v>
      </c>
      <c r="D1539" s="6">
        <v>2016</v>
      </c>
      <c r="E1539" s="8" t="s">
        <v>3511</v>
      </c>
      <c r="F1539" s="7">
        <v>3</v>
      </c>
      <c r="G1539" t="s">
        <v>3452</v>
      </c>
      <c r="H1539" t="s">
        <v>3451</v>
      </c>
      <c r="I1539" t="s">
        <v>3723</v>
      </c>
      <c r="J1539" t="s">
        <v>3449</v>
      </c>
      <c r="K1539" t="s">
        <v>3513</v>
      </c>
      <c r="L1539">
        <v>19711</v>
      </c>
      <c r="M1539" t="s">
        <v>730</v>
      </c>
      <c r="N1539" t="s">
        <v>13</v>
      </c>
      <c r="O1539" t="s">
        <v>26</v>
      </c>
      <c r="P1539" t="s">
        <v>731</v>
      </c>
      <c r="Q1539" s="4">
        <v>52000</v>
      </c>
      <c r="R1539">
        <v>7</v>
      </c>
      <c r="S1539" s="4">
        <f>Table3[[#This Row],[Harga]]*Table3[[#This Row],[Quantity]]</f>
        <v>364000</v>
      </c>
      <c r="T1539">
        <v>0</v>
      </c>
      <c r="U1539" s="4">
        <f>Table3[[#This Row],[Discount]]*Table3[[#This Row],[Revenue]]</f>
        <v>0</v>
      </c>
      <c r="V1539" s="4">
        <f>Table3[[#This Row],[Revenue]]-Table3[[#This Row],[Total Discount]]</f>
        <v>364000</v>
      </c>
      <c r="W1539" s="6"/>
      <c r="X1539" s="5"/>
    </row>
    <row r="1540" spans="1:24" x14ac:dyDescent="0.35">
      <c r="A1540">
        <v>1539</v>
      </c>
      <c r="B1540" t="s">
        <v>7784</v>
      </c>
      <c r="C1540" s="8">
        <v>42239</v>
      </c>
      <c r="D1540" s="6">
        <v>2015</v>
      </c>
      <c r="E1540" s="8" t="s">
        <v>3481</v>
      </c>
      <c r="F1540" s="7">
        <v>23</v>
      </c>
      <c r="G1540" t="s">
        <v>3457</v>
      </c>
      <c r="H1540" t="s">
        <v>3462</v>
      </c>
      <c r="I1540" t="s">
        <v>3876</v>
      </c>
      <c r="J1540" t="s">
        <v>3449</v>
      </c>
      <c r="K1540" t="s">
        <v>3568</v>
      </c>
      <c r="L1540">
        <v>60440</v>
      </c>
      <c r="M1540" t="s">
        <v>592</v>
      </c>
      <c r="N1540" t="s">
        <v>13</v>
      </c>
      <c r="O1540" t="s">
        <v>366</v>
      </c>
      <c r="P1540" t="s">
        <v>593</v>
      </c>
      <c r="Q1540" s="4">
        <v>24000</v>
      </c>
      <c r="R1540">
        <v>4</v>
      </c>
      <c r="S1540" s="4">
        <f>Table3[[#This Row],[Harga]]*Table3[[#This Row],[Quantity]]</f>
        <v>96000</v>
      </c>
      <c r="T1540">
        <v>0.2</v>
      </c>
      <c r="U1540" s="4">
        <f>Table3[[#This Row],[Discount]]*Table3[[#This Row],[Revenue]]</f>
        <v>19200</v>
      </c>
      <c r="V1540" s="4">
        <f>Table3[[#This Row],[Revenue]]-Table3[[#This Row],[Total Discount]]</f>
        <v>76800</v>
      </c>
      <c r="W1540" s="6"/>
      <c r="X1540" s="5"/>
    </row>
    <row r="1541" spans="1:24" x14ac:dyDescent="0.35">
      <c r="A1541">
        <v>1540</v>
      </c>
      <c r="B1541" t="s">
        <v>7783</v>
      </c>
      <c r="C1541" s="8">
        <v>42852</v>
      </c>
      <c r="D1541" s="6">
        <v>2017</v>
      </c>
      <c r="E1541" s="8" t="s">
        <v>3529</v>
      </c>
      <c r="F1541" s="7">
        <v>27</v>
      </c>
      <c r="G1541" t="s">
        <v>3452</v>
      </c>
      <c r="H1541" t="s">
        <v>3462</v>
      </c>
      <c r="I1541" t="s">
        <v>4484</v>
      </c>
      <c r="J1541" t="s">
        <v>3466</v>
      </c>
      <c r="K1541" t="s">
        <v>3666</v>
      </c>
      <c r="L1541">
        <v>76106</v>
      </c>
      <c r="M1541" t="s">
        <v>331</v>
      </c>
      <c r="N1541" t="s">
        <v>13</v>
      </c>
      <c r="O1541" t="s">
        <v>14</v>
      </c>
      <c r="P1541" t="s">
        <v>332</v>
      </c>
      <c r="Q1541" s="4">
        <v>21000</v>
      </c>
      <c r="R1541">
        <v>4</v>
      </c>
      <c r="S1541" s="4">
        <f>Table3[[#This Row],[Harga]]*Table3[[#This Row],[Quantity]]</f>
        <v>84000</v>
      </c>
      <c r="T1541">
        <v>0.2</v>
      </c>
      <c r="U1541" s="4">
        <f>Table3[[#This Row],[Discount]]*Table3[[#This Row],[Revenue]]</f>
        <v>16800</v>
      </c>
      <c r="V1541" s="4">
        <f>Table3[[#This Row],[Revenue]]-Table3[[#This Row],[Total Discount]]</f>
        <v>67200</v>
      </c>
      <c r="W1541" s="6"/>
      <c r="X1541" s="5"/>
    </row>
    <row r="1542" spans="1:24" x14ac:dyDescent="0.35">
      <c r="A1542">
        <v>1541</v>
      </c>
      <c r="B1542" t="s">
        <v>7782</v>
      </c>
      <c r="C1542" s="8">
        <v>42839</v>
      </c>
      <c r="D1542" s="6">
        <v>2017</v>
      </c>
      <c r="E1542" s="8" t="s">
        <v>3529</v>
      </c>
      <c r="F1542" s="7">
        <v>14</v>
      </c>
      <c r="G1542" t="s">
        <v>3452</v>
      </c>
      <c r="H1542" t="s">
        <v>3462</v>
      </c>
      <c r="I1542" t="s">
        <v>4420</v>
      </c>
      <c r="J1542" t="s">
        <v>3449</v>
      </c>
      <c r="K1542" t="s">
        <v>3580</v>
      </c>
      <c r="L1542">
        <v>10024</v>
      </c>
      <c r="M1542" t="s">
        <v>1873</v>
      </c>
      <c r="N1542" t="s">
        <v>13</v>
      </c>
      <c r="O1542" t="s">
        <v>26</v>
      </c>
      <c r="P1542" t="s">
        <v>946</v>
      </c>
      <c r="Q1542" s="4">
        <v>11000</v>
      </c>
      <c r="R1542">
        <v>3</v>
      </c>
      <c r="S1542" s="4">
        <f>Table3[[#This Row],[Harga]]*Table3[[#This Row],[Quantity]]</f>
        <v>33000</v>
      </c>
      <c r="T1542">
        <v>0.2</v>
      </c>
      <c r="U1542" s="4">
        <f>Table3[[#This Row],[Discount]]*Table3[[#This Row],[Revenue]]</f>
        <v>6600</v>
      </c>
      <c r="V1542" s="4">
        <f>Table3[[#This Row],[Revenue]]-Table3[[#This Row],[Total Discount]]</f>
        <v>26400</v>
      </c>
      <c r="W1542" s="6"/>
      <c r="X1542" s="5"/>
    </row>
    <row r="1543" spans="1:24" x14ac:dyDescent="0.35">
      <c r="A1543">
        <v>1542</v>
      </c>
      <c r="B1543" t="s">
        <v>7781</v>
      </c>
      <c r="C1543" s="8">
        <v>43091</v>
      </c>
      <c r="D1543" s="6">
        <v>2017</v>
      </c>
      <c r="E1543" s="8" t="s">
        <v>3490</v>
      </c>
      <c r="F1543" s="7">
        <v>22</v>
      </c>
      <c r="G1543" t="s">
        <v>3457</v>
      </c>
      <c r="H1543" t="s">
        <v>3451</v>
      </c>
      <c r="I1543" t="s">
        <v>4235</v>
      </c>
      <c r="J1543" t="s">
        <v>3466</v>
      </c>
      <c r="K1543" t="s">
        <v>3655</v>
      </c>
      <c r="L1543">
        <v>2908</v>
      </c>
      <c r="M1543" t="s">
        <v>2079</v>
      </c>
      <c r="N1543" t="s">
        <v>13</v>
      </c>
      <c r="O1543" t="s">
        <v>366</v>
      </c>
      <c r="P1543" t="s">
        <v>2080</v>
      </c>
      <c r="Q1543" s="4">
        <v>696000</v>
      </c>
      <c r="R1543">
        <v>6</v>
      </c>
      <c r="S1543" s="4">
        <f>Table3[[#This Row],[Harga]]*Table3[[#This Row],[Quantity]]</f>
        <v>4176000</v>
      </c>
      <c r="T1543">
        <v>0</v>
      </c>
      <c r="U1543" s="4">
        <f>Table3[[#This Row],[Discount]]*Table3[[#This Row],[Revenue]]</f>
        <v>0</v>
      </c>
      <c r="V1543" s="4">
        <f>Table3[[#This Row],[Revenue]]-Table3[[#This Row],[Total Discount]]</f>
        <v>4176000</v>
      </c>
      <c r="W1543" s="6"/>
      <c r="X1543" s="5"/>
    </row>
    <row r="1544" spans="1:24" x14ac:dyDescent="0.35">
      <c r="A1544">
        <v>1543</v>
      </c>
      <c r="B1544" t="s">
        <v>7780</v>
      </c>
      <c r="C1544" s="8">
        <v>42712</v>
      </c>
      <c r="D1544" s="6">
        <v>2016</v>
      </c>
      <c r="E1544" s="8" t="s">
        <v>3490</v>
      </c>
      <c r="F1544" s="7">
        <v>8</v>
      </c>
      <c r="G1544" t="s">
        <v>3457</v>
      </c>
      <c r="H1544" t="s">
        <v>3462</v>
      </c>
      <c r="I1544" t="s">
        <v>4442</v>
      </c>
      <c r="J1544" t="s">
        <v>3488</v>
      </c>
      <c r="K1544" t="s">
        <v>3909</v>
      </c>
      <c r="L1544">
        <v>43229</v>
      </c>
      <c r="M1544" t="s">
        <v>2081</v>
      </c>
      <c r="N1544" t="s">
        <v>13</v>
      </c>
      <c r="O1544" t="s">
        <v>26</v>
      </c>
      <c r="P1544" t="s">
        <v>2082</v>
      </c>
      <c r="Q1544" s="4">
        <v>13000</v>
      </c>
      <c r="R1544">
        <v>7</v>
      </c>
      <c r="S1544" s="4">
        <f>Table3[[#This Row],[Harga]]*Table3[[#This Row],[Quantity]]</f>
        <v>91000</v>
      </c>
      <c r="T1544">
        <v>0.7</v>
      </c>
      <c r="U1544" s="4">
        <f>Table3[[#This Row],[Discount]]*Table3[[#This Row],[Revenue]]</f>
        <v>63699.999999999993</v>
      </c>
      <c r="V1544" s="4">
        <f>Table3[[#This Row],[Revenue]]-Table3[[#This Row],[Total Discount]]</f>
        <v>27300.000000000007</v>
      </c>
      <c r="W1544" s="6"/>
      <c r="X1544" s="5"/>
    </row>
    <row r="1545" spans="1:24" x14ac:dyDescent="0.35">
      <c r="A1545">
        <v>1544</v>
      </c>
      <c r="B1545" t="s">
        <v>7779</v>
      </c>
      <c r="C1545" s="8">
        <v>42817</v>
      </c>
      <c r="D1545" s="6">
        <v>2017</v>
      </c>
      <c r="E1545" s="8" t="s">
        <v>3511</v>
      </c>
      <c r="F1545" s="7">
        <v>23</v>
      </c>
      <c r="G1545" t="s">
        <v>3452</v>
      </c>
      <c r="H1545" t="s">
        <v>3451</v>
      </c>
      <c r="I1545" t="s">
        <v>3990</v>
      </c>
      <c r="J1545" t="s">
        <v>3449</v>
      </c>
      <c r="K1545" t="s">
        <v>3655</v>
      </c>
      <c r="L1545">
        <v>10024</v>
      </c>
      <c r="M1545" t="s">
        <v>2083</v>
      </c>
      <c r="N1545" t="s">
        <v>13</v>
      </c>
      <c r="O1545" t="s">
        <v>23</v>
      </c>
      <c r="P1545" t="s">
        <v>2084</v>
      </c>
      <c r="Q1545" s="4">
        <v>26000</v>
      </c>
      <c r="R1545">
        <v>6</v>
      </c>
      <c r="S1545" s="4">
        <f>Table3[[#This Row],[Harga]]*Table3[[#This Row],[Quantity]]</f>
        <v>156000</v>
      </c>
      <c r="T1545">
        <v>0</v>
      </c>
      <c r="U1545" s="4">
        <f>Table3[[#This Row],[Discount]]*Table3[[#This Row],[Revenue]]</f>
        <v>0</v>
      </c>
      <c r="V1545" s="4">
        <f>Table3[[#This Row],[Revenue]]-Table3[[#This Row],[Total Discount]]</f>
        <v>156000</v>
      </c>
      <c r="W1545" s="6"/>
      <c r="X1545" s="5"/>
    </row>
    <row r="1546" spans="1:24" x14ac:dyDescent="0.35">
      <c r="A1546">
        <v>1545</v>
      </c>
      <c r="B1546" t="s">
        <v>7778</v>
      </c>
      <c r="C1546" s="8">
        <v>42576</v>
      </c>
      <c r="D1546" s="6">
        <v>2016</v>
      </c>
      <c r="E1546" s="8" t="s">
        <v>3507</v>
      </c>
      <c r="F1546" s="7">
        <v>25</v>
      </c>
      <c r="G1546" t="s">
        <v>3452</v>
      </c>
      <c r="H1546" t="s">
        <v>3462</v>
      </c>
      <c r="I1546" t="s">
        <v>4340</v>
      </c>
      <c r="J1546" t="s">
        <v>3466</v>
      </c>
      <c r="K1546" t="s">
        <v>3714</v>
      </c>
      <c r="L1546">
        <v>77070</v>
      </c>
      <c r="M1546" t="s">
        <v>2085</v>
      </c>
      <c r="N1546" t="s">
        <v>13</v>
      </c>
      <c r="O1546" t="s">
        <v>14</v>
      </c>
      <c r="P1546" t="s">
        <v>2086</v>
      </c>
      <c r="Q1546" s="4">
        <v>16000</v>
      </c>
      <c r="R1546">
        <v>4</v>
      </c>
      <c r="S1546" s="4">
        <f>Table3[[#This Row],[Harga]]*Table3[[#This Row],[Quantity]]</f>
        <v>64000</v>
      </c>
      <c r="T1546">
        <v>0.2</v>
      </c>
      <c r="U1546" s="4">
        <f>Table3[[#This Row],[Discount]]*Table3[[#This Row],[Revenue]]</f>
        <v>12800</v>
      </c>
      <c r="V1546" s="4">
        <f>Table3[[#This Row],[Revenue]]-Table3[[#This Row],[Total Discount]]</f>
        <v>51200</v>
      </c>
      <c r="W1546" s="6"/>
      <c r="X1546" s="5"/>
    </row>
    <row r="1547" spans="1:24" x14ac:dyDescent="0.35">
      <c r="A1547">
        <v>1546</v>
      </c>
      <c r="B1547" t="s">
        <v>7777</v>
      </c>
      <c r="C1547" s="8">
        <v>42926</v>
      </c>
      <c r="D1547" s="6">
        <v>2017</v>
      </c>
      <c r="E1547" s="8" t="s">
        <v>3507</v>
      </c>
      <c r="F1547" s="7">
        <v>10</v>
      </c>
      <c r="G1547" t="s">
        <v>3457</v>
      </c>
      <c r="H1547" t="s">
        <v>3451</v>
      </c>
      <c r="I1547" t="s">
        <v>4022</v>
      </c>
      <c r="J1547" t="s">
        <v>3488</v>
      </c>
      <c r="K1547" t="s">
        <v>3556</v>
      </c>
      <c r="L1547">
        <v>60505</v>
      </c>
      <c r="M1547" t="s">
        <v>939</v>
      </c>
      <c r="N1547" t="s">
        <v>13</v>
      </c>
      <c r="O1547" t="s">
        <v>32</v>
      </c>
      <c r="P1547" t="s">
        <v>940</v>
      </c>
      <c r="Q1547" s="4">
        <v>349000</v>
      </c>
      <c r="R1547">
        <v>6</v>
      </c>
      <c r="S1547" s="4">
        <f>Table3[[#This Row],[Harga]]*Table3[[#This Row],[Quantity]]</f>
        <v>2094000</v>
      </c>
      <c r="T1547">
        <v>0.2</v>
      </c>
      <c r="U1547" s="4">
        <f>Table3[[#This Row],[Discount]]*Table3[[#This Row],[Revenue]]</f>
        <v>418800</v>
      </c>
      <c r="V1547" s="4">
        <f>Table3[[#This Row],[Revenue]]-Table3[[#This Row],[Total Discount]]</f>
        <v>1675200</v>
      </c>
      <c r="W1547" s="6"/>
      <c r="X1547" s="5"/>
    </row>
    <row r="1548" spans="1:24" x14ac:dyDescent="0.35">
      <c r="A1548">
        <v>1547</v>
      </c>
      <c r="B1548" t="s">
        <v>7776</v>
      </c>
      <c r="C1548" s="8">
        <v>42568</v>
      </c>
      <c r="D1548" s="6">
        <v>2016</v>
      </c>
      <c r="E1548" s="8" t="s">
        <v>3507</v>
      </c>
      <c r="F1548" s="7">
        <v>17</v>
      </c>
      <c r="G1548" t="s">
        <v>3538</v>
      </c>
      <c r="H1548" t="s">
        <v>3462</v>
      </c>
      <c r="I1548" t="s">
        <v>5331</v>
      </c>
      <c r="J1548" t="s">
        <v>3449</v>
      </c>
      <c r="K1548" t="s">
        <v>3909</v>
      </c>
      <c r="L1548">
        <v>65807</v>
      </c>
      <c r="M1548" t="s">
        <v>2087</v>
      </c>
      <c r="N1548" t="s">
        <v>13</v>
      </c>
      <c r="O1548" t="s">
        <v>23</v>
      </c>
      <c r="P1548" t="s">
        <v>2088</v>
      </c>
      <c r="Q1548" s="4">
        <v>22000</v>
      </c>
      <c r="R1548">
        <v>3</v>
      </c>
      <c r="S1548" s="4">
        <f>Table3[[#This Row],[Harga]]*Table3[[#This Row],[Quantity]]</f>
        <v>66000</v>
      </c>
      <c r="T1548">
        <v>0</v>
      </c>
      <c r="U1548" s="4">
        <f>Table3[[#This Row],[Discount]]*Table3[[#This Row],[Revenue]]</f>
        <v>0</v>
      </c>
      <c r="V1548" s="4">
        <f>Table3[[#This Row],[Revenue]]-Table3[[#This Row],[Total Discount]]</f>
        <v>66000</v>
      </c>
      <c r="W1548" s="6"/>
      <c r="X1548" s="5"/>
    </row>
    <row r="1549" spans="1:24" x14ac:dyDescent="0.35">
      <c r="A1549">
        <v>1548</v>
      </c>
      <c r="B1549" t="s">
        <v>7775</v>
      </c>
      <c r="C1549" s="8">
        <v>42605</v>
      </c>
      <c r="D1549" s="6">
        <v>2016</v>
      </c>
      <c r="E1549" s="8" t="s">
        <v>3481</v>
      </c>
      <c r="F1549" s="7">
        <v>23</v>
      </c>
      <c r="G1549" t="s">
        <v>3538</v>
      </c>
      <c r="H1549" t="s">
        <v>3451</v>
      </c>
      <c r="I1549" t="s">
        <v>3821</v>
      </c>
      <c r="J1549" t="s">
        <v>3449</v>
      </c>
      <c r="K1549" t="s">
        <v>3470</v>
      </c>
      <c r="L1549">
        <v>98105</v>
      </c>
      <c r="M1549" t="s">
        <v>2089</v>
      </c>
      <c r="N1549" t="s">
        <v>51</v>
      </c>
      <c r="O1549" t="s">
        <v>254</v>
      </c>
      <c r="P1549" t="s">
        <v>2090</v>
      </c>
      <c r="Q1549" s="4">
        <v>838000</v>
      </c>
      <c r="R1549">
        <v>3</v>
      </c>
      <c r="S1549" s="4">
        <f>Table3[[#This Row],[Harga]]*Table3[[#This Row],[Quantity]]</f>
        <v>2514000</v>
      </c>
      <c r="T1549">
        <v>0.2</v>
      </c>
      <c r="U1549" s="4">
        <f>Table3[[#This Row],[Discount]]*Table3[[#This Row],[Revenue]]</f>
        <v>502800</v>
      </c>
      <c r="V1549" s="4">
        <f>Table3[[#This Row],[Revenue]]-Table3[[#This Row],[Total Discount]]</f>
        <v>2011200</v>
      </c>
      <c r="W1549" s="6"/>
      <c r="X1549" s="5"/>
    </row>
    <row r="1550" spans="1:24" x14ac:dyDescent="0.35">
      <c r="A1550">
        <v>1549</v>
      </c>
      <c r="B1550" t="s">
        <v>7774</v>
      </c>
      <c r="C1550" s="8">
        <v>42166</v>
      </c>
      <c r="D1550" s="6">
        <v>2015</v>
      </c>
      <c r="E1550" s="8" t="s">
        <v>3497</v>
      </c>
      <c r="F1550" s="7">
        <v>11</v>
      </c>
      <c r="G1550" t="s">
        <v>3452</v>
      </c>
      <c r="H1550" t="s">
        <v>3451</v>
      </c>
      <c r="I1550" t="s">
        <v>4837</v>
      </c>
      <c r="J1550" t="s">
        <v>3466</v>
      </c>
      <c r="K1550" t="s">
        <v>3580</v>
      </c>
      <c r="L1550">
        <v>33801</v>
      </c>
      <c r="M1550" t="s">
        <v>1817</v>
      </c>
      <c r="N1550" t="s">
        <v>9</v>
      </c>
      <c r="O1550" t="s">
        <v>42</v>
      </c>
      <c r="P1550" t="s">
        <v>1818</v>
      </c>
      <c r="Q1550" s="4">
        <v>1349000</v>
      </c>
      <c r="R1550">
        <v>5</v>
      </c>
      <c r="S1550" s="4">
        <f>Table3[[#This Row],[Harga]]*Table3[[#This Row],[Quantity]]</f>
        <v>6745000</v>
      </c>
      <c r="T1550">
        <v>0.2</v>
      </c>
      <c r="U1550" s="4">
        <f>Table3[[#This Row],[Discount]]*Table3[[#This Row],[Revenue]]</f>
        <v>1349000</v>
      </c>
      <c r="V1550" s="4">
        <f>Table3[[#This Row],[Revenue]]-Table3[[#This Row],[Total Discount]]</f>
        <v>5396000</v>
      </c>
      <c r="W1550" s="6"/>
      <c r="X1550" s="5"/>
    </row>
    <row r="1551" spans="1:24" x14ac:dyDescent="0.35">
      <c r="A1551">
        <v>1550</v>
      </c>
      <c r="B1551" t="s">
        <v>7773</v>
      </c>
      <c r="C1551" s="8">
        <v>42986</v>
      </c>
      <c r="D1551" s="6">
        <v>2017</v>
      </c>
      <c r="E1551" s="8" t="s">
        <v>3472</v>
      </c>
      <c r="F1551" s="7">
        <v>8</v>
      </c>
      <c r="G1551" t="s">
        <v>3452</v>
      </c>
      <c r="H1551" t="s">
        <v>3532</v>
      </c>
      <c r="I1551" t="s">
        <v>3926</v>
      </c>
      <c r="J1551" t="s">
        <v>3449</v>
      </c>
      <c r="K1551" t="s">
        <v>3523</v>
      </c>
      <c r="L1551">
        <v>19134</v>
      </c>
      <c r="M1551" t="s">
        <v>1395</v>
      </c>
      <c r="N1551" t="s">
        <v>51</v>
      </c>
      <c r="O1551" t="s">
        <v>52</v>
      </c>
      <c r="P1551" t="s">
        <v>6968</v>
      </c>
      <c r="Q1551" s="4">
        <v>2576000</v>
      </c>
      <c r="R1551">
        <v>2</v>
      </c>
      <c r="S1551" s="4">
        <f>Table3[[#This Row],[Harga]]*Table3[[#This Row],[Quantity]]</f>
        <v>5152000</v>
      </c>
      <c r="T1551">
        <v>0.4</v>
      </c>
      <c r="U1551" s="4">
        <f>Table3[[#This Row],[Discount]]*Table3[[#This Row],[Revenue]]</f>
        <v>2060800</v>
      </c>
      <c r="V1551" s="4">
        <f>Table3[[#This Row],[Revenue]]-Table3[[#This Row],[Total Discount]]</f>
        <v>3091200</v>
      </c>
      <c r="W1551" s="6"/>
      <c r="X1551" s="5"/>
    </row>
    <row r="1552" spans="1:24" x14ac:dyDescent="0.35">
      <c r="A1552">
        <v>1551</v>
      </c>
      <c r="B1552" t="s">
        <v>7772</v>
      </c>
      <c r="C1552" s="8">
        <v>43010</v>
      </c>
      <c r="D1552" s="6">
        <v>2017</v>
      </c>
      <c r="E1552" s="8" t="s">
        <v>3517</v>
      </c>
      <c r="F1552" s="7">
        <v>2</v>
      </c>
      <c r="G1552" t="s">
        <v>3485</v>
      </c>
      <c r="H1552" t="s">
        <v>3501</v>
      </c>
      <c r="I1552" t="s">
        <v>5580</v>
      </c>
      <c r="J1552" t="s">
        <v>3449</v>
      </c>
      <c r="K1552" t="s">
        <v>3605</v>
      </c>
      <c r="L1552">
        <v>10011</v>
      </c>
      <c r="M1552" t="s">
        <v>2091</v>
      </c>
      <c r="N1552" t="s">
        <v>13</v>
      </c>
      <c r="O1552" t="s">
        <v>23</v>
      </c>
      <c r="P1552" t="s">
        <v>2092</v>
      </c>
      <c r="Q1552" s="4">
        <v>50000</v>
      </c>
      <c r="R1552">
        <v>4</v>
      </c>
      <c r="S1552" s="4">
        <f>Table3[[#This Row],[Harga]]*Table3[[#This Row],[Quantity]]</f>
        <v>200000</v>
      </c>
      <c r="T1552">
        <v>0</v>
      </c>
      <c r="U1552" s="4">
        <f>Table3[[#This Row],[Discount]]*Table3[[#This Row],[Revenue]]</f>
        <v>0</v>
      </c>
      <c r="V1552" s="4">
        <f>Table3[[#This Row],[Revenue]]-Table3[[#This Row],[Total Discount]]</f>
        <v>200000</v>
      </c>
      <c r="W1552" s="6"/>
      <c r="X1552" s="5"/>
    </row>
    <row r="1553" spans="1:24" x14ac:dyDescent="0.35">
      <c r="A1553">
        <v>1552</v>
      </c>
      <c r="B1553" t="s">
        <v>7771</v>
      </c>
      <c r="C1553" s="8">
        <v>41989</v>
      </c>
      <c r="D1553" s="6">
        <v>2014</v>
      </c>
      <c r="E1553" s="8" t="s">
        <v>3490</v>
      </c>
      <c r="F1553" s="7">
        <v>16</v>
      </c>
      <c r="G1553" t="s">
        <v>3485</v>
      </c>
      <c r="H1553" t="s">
        <v>3501</v>
      </c>
      <c r="I1553" t="s">
        <v>3606</v>
      </c>
      <c r="J1553" t="s">
        <v>3488</v>
      </c>
      <c r="K1553" t="s">
        <v>3494</v>
      </c>
      <c r="L1553">
        <v>90049</v>
      </c>
      <c r="M1553" t="s">
        <v>702</v>
      </c>
      <c r="N1553" t="s">
        <v>9</v>
      </c>
      <c r="O1553" t="s">
        <v>20</v>
      </c>
      <c r="P1553" t="s">
        <v>703</v>
      </c>
      <c r="Q1553" s="4">
        <v>23000</v>
      </c>
      <c r="R1553">
        <v>2</v>
      </c>
      <c r="S1553" s="4">
        <f>Table3[[#This Row],[Harga]]*Table3[[#This Row],[Quantity]]</f>
        <v>46000</v>
      </c>
      <c r="T1553">
        <v>0</v>
      </c>
      <c r="U1553" s="4">
        <f>Table3[[#This Row],[Discount]]*Table3[[#This Row],[Revenue]]</f>
        <v>0</v>
      </c>
      <c r="V1553" s="4">
        <f>Table3[[#This Row],[Revenue]]-Table3[[#This Row],[Total Discount]]</f>
        <v>46000</v>
      </c>
      <c r="W1553" s="6"/>
      <c r="X1553" s="5"/>
    </row>
    <row r="1554" spans="1:24" x14ac:dyDescent="0.35">
      <c r="A1554">
        <v>1553</v>
      </c>
      <c r="B1554" t="s">
        <v>7770</v>
      </c>
      <c r="C1554" s="8">
        <v>41875</v>
      </c>
      <c r="D1554" s="6">
        <v>2014</v>
      </c>
      <c r="E1554" s="8" t="s">
        <v>3481</v>
      </c>
      <c r="F1554" s="7">
        <v>24</v>
      </c>
      <c r="G1554" t="s">
        <v>3452</v>
      </c>
      <c r="H1554" t="s">
        <v>3532</v>
      </c>
      <c r="I1554" t="s">
        <v>4433</v>
      </c>
      <c r="J1554" t="s">
        <v>3466</v>
      </c>
      <c r="K1554" t="s">
        <v>3509</v>
      </c>
      <c r="L1554">
        <v>11572</v>
      </c>
      <c r="M1554" t="s">
        <v>2093</v>
      </c>
      <c r="N1554" t="s">
        <v>9</v>
      </c>
      <c r="O1554" t="s">
        <v>20</v>
      </c>
      <c r="P1554" t="s">
        <v>2094</v>
      </c>
      <c r="Q1554" s="4">
        <v>14000</v>
      </c>
      <c r="R1554">
        <v>2</v>
      </c>
      <c r="S1554" s="4">
        <f>Table3[[#This Row],[Harga]]*Table3[[#This Row],[Quantity]]</f>
        <v>28000</v>
      </c>
      <c r="T1554">
        <v>0</v>
      </c>
      <c r="U1554" s="4">
        <f>Table3[[#This Row],[Discount]]*Table3[[#This Row],[Revenue]]</f>
        <v>0</v>
      </c>
      <c r="V1554" s="4">
        <f>Table3[[#This Row],[Revenue]]-Table3[[#This Row],[Total Discount]]</f>
        <v>28000</v>
      </c>
      <c r="W1554" s="6"/>
      <c r="X1554" s="5"/>
    </row>
    <row r="1555" spans="1:24" x14ac:dyDescent="0.35">
      <c r="A1555">
        <v>1554</v>
      </c>
      <c r="B1555" t="s">
        <v>7769</v>
      </c>
      <c r="C1555" s="8">
        <v>43051</v>
      </c>
      <c r="D1555" s="6">
        <v>2017</v>
      </c>
      <c r="E1555" s="8" t="s">
        <v>3468</v>
      </c>
      <c r="F1555" s="7">
        <v>12</v>
      </c>
      <c r="G1555" t="s">
        <v>3452</v>
      </c>
      <c r="H1555" t="s">
        <v>3462</v>
      </c>
      <c r="I1555" t="s">
        <v>5198</v>
      </c>
      <c r="J1555" t="s">
        <v>3488</v>
      </c>
      <c r="K1555" t="s">
        <v>3492</v>
      </c>
      <c r="L1555">
        <v>75081</v>
      </c>
      <c r="M1555" t="s">
        <v>2047</v>
      </c>
      <c r="N1555" t="s">
        <v>13</v>
      </c>
      <c r="O1555" t="s">
        <v>26</v>
      </c>
      <c r="P1555" t="s">
        <v>2048</v>
      </c>
      <c r="Q1555" s="4">
        <v>92000</v>
      </c>
      <c r="R1555">
        <v>5</v>
      </c>
      <c r="S1555" s="4">
        <f>Table3[[#This Row],[Harga]]*Table3[[#This Row],[Quantity]]</f>
        <v>460000</v>
      </c>
      <c r="T1555">
        <v>0.8</v>
      </c>
      <c r="U1555" s="4">
        <f>Table3[[#This Row],[Discount]]*Table3[[#This Row],[Revenue]]</f>
        <v>368000</v>
      </c>
      <c r="V1555" s="4">
        <f>Table3[[#This Row],[Revenue]]-Table3[[#This Row],[Total Discount]]</f>
        <v>92000</v>
      </c>
      <c r="W1555" s="6"/>
      <c r="X1555" s="5"/>
    </row>
    <row r="1556" spans="1:24" x14ac:dyDescent="0.35">
      <c r="A1556">
        <v>1555</v>
      </c>
      <c r="B1556" t="s">
        <v>7768</v>
      </c>
      <c r="C1556" s="8">
        <v>42119</v>
      </c>
      <c r="D1556" s="6">
        <v>2015</v>
      </c>
      <c r="E1556" s="8" t="s">
        <v>3529</v>
      </c>
      <c r="F1556" s="7">
        <v>25</v>
      </c>
      <c r="G1556" t="s">
        <v>3452</v>
      </c>
      <c r="H1556" t="s">
        <v>3462</v>
      </c>
      <c r="I1556" t="s">
        <v>3805</v>
      </c>
      <c r="J1556" t="s">
        <v>3449</v>
      </c>
      <c r="K1556" t="s">
        <v>3568</v>
      </c>
      <c r="L1556">
        <v>10035</v>
      </c>
      <c r="M1556" t="s">
        <v>28</v>
      </c>
      <c r="N1556" t="s">
        <v>13</v>
      </c>
      <c r="O1556" t="s">
        <v>29</v>
      </c>
      <c r="P1556" t="s">
        <v>30</v>
      </c>
      <c r="Q1556" s="4">
        <v>69000</v>
      </c>
      <c r="R1556">
        <v>3</v>
      </c>
      <c r="S1556" s="4">
        <f>Table3[[#This Row],[Harga]]*Table3[[#This Row],[Quantity]]</f>
        <v>207000</v>
      </c>
      <c r="T1556">
        <v>0</v>
      </c>
      <c r="U1556" s="4">
        <f>Table3[[#This Row],[Discount]]*Table3[[#This Row],[Revenue]]</f>
        <v>0</v>
      </c>
      <c r="V1556" s="4">
        <f>Table3[[#This Row],[Revenue]]-Table3[[#This Row],[Total Discount]]</f>
        <v>207000</v>
      </c>
      <c r="W1556" s="6"/>
      <c r="X1556" s="5"/>
    </row>
    <row r="1557" spans="1:24" x14ac:dyDescent="0.35">
      <c r="A1557">
        <v>1556</v>
      </c>
      <c r="B1557" t="s">
        <v>7767</v>
      </c>
      <c r="C1557" s="8">
        <v>41985</v>
      </c>
      <c r="D1557" s="6">
        <v>2014</v>
      </c>
      <c r="E1557" s="8" t="s">
        <v>3490</v>
      </c>
      <c r="F1557" s="7">
        <v>12</v>
      </c>
      <c r="G1557" t="s">
        <v>3485</v>
      </c>
      <c r="H1557" t="s">
        <v>3462</v>
      </c>
      <c r="I1557" t="s">
        <v>3644</v>
      </c>
      <c r="J1557" t="s">
        <v>3466</v>
      </c>
      <c r="K1557" t="s">
        <v>3455</v>
      </c>
      <c r="L1557">
        <v>78207</v>
      </c>
      <c r="M1557" t="s">
        <v>139</v>
      </c>
      <c r="N1557" t="s">
        <v>13</v>
      </c>
      <c r="O1557" t="s">
        <v>26</v>
      </c>
      <c r="P1557" t="s">
        <v>140</v>
      </c>
      <c r="Q1557" s="4">
        <v>158000</v>
      </c>
      <c r="R1557">
        <v>2</v>
      </c>
      <c r="S1557" s="4">
        <f>Table3[[#This Row],[Harga]]*Table3[[#This Row],[Quantity]]</f>
        <v>316000</v>
      </c>
      <c r="T1557">
        <v>0.8</v>
      </c>
      <c r="U1557" s="4">
        <f>Table3[[#This Row],[Discount]]*Table3[[#This Row],[Revenue]]</f>
        <v>252800</v>
      </c>
      <c r="V1557" s="4">
        <f>Table3[[#This Row],[Revenue]]-Table3[[#This Row],[Total Discount]]</f>
        <v>63200</v>
      </c>
      <c r="W1557" s="6"/>
      <c r="X1557" s="5"/>
    </row>
    <row r="1558" spans="1:24" x14ac:dyDescent="0.35">
      <c r="A1558">
        <v>1557</v>
      </c>
      <c r="B1558" t="s">
        <v>7766</v>
      </c>
      <c r="C1558" s="8">
        <v>43003</v>
      </c>
      <c r="D1558" s="6">
        <v>2017</v>
      </c>
      <c r="E1558" s="8" t="s">
        <v>3472</v>
      </c>
      <c r="F1558" s="7">
        <v>25</v>
      </c>
      <c r="G1558" t="s">
        <v>3457</v>
      </c>
      <c r="H1558" t="s">
        <v>3451</v>
      </c>
      <c r="I1558" t="s">
        <v>5048</v>
      </c>
      <c r="J1558" t="s">
        <v>3449</v>
      </c>
      <c r="K1558" t="s">
        <v>3474</v>
      </c>
      <c r="L1558">
        <v>45231</v>
      </c>
      <c r="M1558" t="s">
        <v>268</v>
      </c>
      <c r="N1558" t="s">
        <v>51</v>
      </c>
      <c r="O1558" t="s">
        <v>64</v>
      </c>
      <c r="P1558" t="s">
        <v>269</v>
      </c>
      <c r="Q1558" s="4">
        <v>210000</v>
      </c>
      <c r="R1558">
        <v>5</v>
      </c>
      <c r="S1558" s="4">
        <f>Table3[[#This Row],[Harga]]*Table3[[#This Row],[Quantity]]</f>
        <v>1050000</v>
      </c>
      <c r="T1558">
        <v>0.2</v>
      </c>
      <c r="U1558" s="4">
        <f>Table3[[#This Row],[Discount]]*Table3[[#This Row],[Revenue]]</f>
        <v>210000</v>
      </c>
      <c r="V1558" s="4">
        <f>Table3[[#This Row],[Revenue]]-Table3[[#This Row],[Total Discount]]</f>
        <v>840000</v>
      </c>
      <c r="W1558" s="6"/>
      <c r="X1558" s="5"/>
    </row>
    <row r="1559" spans="1:24" x14ac:dyDescent="0.35">
      <c r="A1559">
        <v>1558</v>
      </c>
      <c r="B1559" t="s">
        <v>7765</v>
      </c>
      <c r="C1559" s="8">
        <v>42618</v>
      </c>
      <c r="D1559" s="6">
        <v>2016</v>
      </c>
      <c r="E1559" s="8" t="s">
        <v>3472</v>
      </c>
      <c r="F1559" s="7">
        <v>5</v>
      </c>
      <c r="G1559" t="s">
        <v>3538</v>
      </c>
      <c r="H1559" t="s">
        <v>3451</v>
      </c>
      <c r="I1559" t="s">
        <v>4149</v>
      </c>
      <c r="J1559" t="s">
        <v>3466</v>
      </c>
      <c r="K1559" t="s">
        <v>3605</v>
      </c>
      <c r="L1559">
        <v>78745</v>
      </c>
      <c r="M1559" t="s">
        <v>700</v>
      </c>
      <c r="N1559" t="s">
        <v>9</v>
      </c>
      <c r="O1559" t="s">
        <v>42</v>
      </c>
      <c r="P1559" t="s">
        <v>701</v>
      </c>
      <c r="Q1559" s="4">
        <v>284000</v>
      </c>
      <c r="R1559">
        <v>7</v>
      </c>
      <c r="S1559" s="4">
        <f>Table3[[#This Row],[Harga]]*Table3[[#This Row],[Quantity]]</f>
        <v>1988000</v>
      </c>
      <c r="T1559">
        <v>0.3</v>
      </c>
      <c r="U1559" s="4">
        <f>Table3[[#This Row],[Discount]]*Table3[[#This Row],[Revenue]]</f>
        <v>596400</v>
      </c>
      <c r="V1559" s="4">
        <f>Table3[[#This Row],[Revenue]]-Table3[[#This Row],[Total Discount]]</f>
        <v>1391600</v>
      </c>
      <c r="W1559" s="6"/>
      <c r="X1559" s="5"/>
    </row>
    <row r="1560" spans="1:24" x14ac:dyDescent="0.35">
      <c r="A1560">
        <v>1559</v>
      </c>
      <c r="B1560" t="s">
        <v>7764</v>
      </c>
      <c r="C1560" s="8">
        <v>42777</v>
      </c>
      <c r="D1560" s="6">
        <v>2017</v>
      </c>
      <c r="E1560" s="8" t="s">
        <v>3458</v>
      </c>
      <c r="F1560" s="7">
        <v>11</v>
      </c>
      <c r="G1560" t="s">
        <v>3538</v>
      </c>
      <c r="H1560" t="s">
        <v>3462</v>
      </c>
      <c r="I1560" t="s">
        <v>3972</v>
      </c>
      <c r="J1560" t="s">
        <v>3466</v>
      </c>
      <c r="K1560" t="s">
        <v>3470</v>
      </c>
      <c r="L1560">
        <v>98105</v>
      </c>
      <c r="M1560" t="s">
        <v>2095</v>
      </c>
      <c r="N1560" t="s">
        <v>9</v>
      </c>
      <c r="O1560" t="s">
        <v>42</v>
      </c>
      <c r="P1560" t="s">
        <v>2096</v>
      </c>
      <c r="Q1560" s="4">
        <v>964000</v>
      </c>
      <c r="R1560">
        <v>4</v>
      </c>
      <c r="S1560" s="4">
        <f>Table3[[#This Row],[Harga]]*Table3[[#This Row],[Quantity]]</f>
        <v>3856000</v>
      </c>
      <c r="T1560">
        <v>0.2</v>
      </c>
      <c r="U1560" s="4">
        <f>Table3[[#This Row],[Discount]]*Table3[[#This Row],[Revenue]]</f>
        <v>771200</v>
      </c>
      <c r="V1560" s="4">
        <f>Table3[[#This Row],[Revenue]]-Table3[[#This Row],[Total Discount]]</f>
        <v>3084800</v>
      </c>
      <c r="W1560" s="6"/>
      <c r="X1560" s="5"/>
    </row>
    <row r="1561" spans="1:24" x14ac:dyDescent="0.35">
      <c r="A1561">
        <v>1560</v>
      </c>
      <c r="B1561" t="s">
        <v>7763</v>
      </c>
      <c r="C1561" s="8">
        <v>41820</v>
      </c>
      <c r="D1561" s="6">
        <v>2014</v>
      </c>
      <c r="E1561" s="8" t="s">
        <v>3497</v>
      </c>
      <c r="F1561" s="7">
        <v>30</v>
      </c>
      <c r="G1561" t="s">
        <v>3457</v>
      </c>
      <c r="H1561" t="s">
        <v>3501</v>
      </c>
      <c r="I1561" t="s">
        <v>4149</v>
      </c>
      <c r="J1561" t="s">
        <v>3466</v>
      </c>
      <c r="K1561" t="s">
        <v>3682</v>
      </c>
      <c r="L1561">
        <v>90004</v>
      </c>
      <c r="M1561" t="s">
        <v>2097</v>
      </c>
      <c r="N1561" t="s">
        <v>13</v>
      </c>
      <c r="O1561" t="s">
        <v>37</v>
      </c>
      <c r="P1561" t="s">
        <v>2098</v>
      </c>
      <c r="Q1561" s="4">
        <v>33000</v>
      </c>
      <c r="R1561">
        <v>5</v>
      </c>
      <c r="S1561" s="4">
        <f>Table3[[#This Row],[Harga]]*Table3[[#This Row],[Quantity]]</f>
        <v>165000</v>
      </c>
      <c r="T1561">
        <v>0</v>
      </c>
      <c r="U1561" s="4">
        <f>Table3[[#This Row],[Discount]]*Table3[[#This Row],[Revenue]]</f>
        <v>0</v>
      </c>
      <c r="V1561" s="4">
        <f>Table3[[#This Row],[Revenue]]-Table3[[#This Row],[Total Discount]]</f>
        <v>165000</v>
      </c>
      <c r="W1561" s="6"/>
      <c r="X1561" s="5"/>
    </row>
    <row r="1562" spans="1:24" x14ac:dyDescent="0.35">
      <c r="A1562">
        <v>1561</v>
      </c>
      <c r="B1562" t="s">
        <v>7762</v>
      </c>
      <c r="C1562" s="8">
        <v>42528</v>
      </c>
      <c r="D1562" s="6">
        <v>2016</v>
      </c>
      <c r="E1562" s="8" t="s">
        <v>3497</v>
      </c>
      <c r="F1562" s="7">
        <v>7</v>
      </c>
      <c r="G1562" t="s">
        <v>3457</v>
      </c>
      <c r="H1562" t="s">
        <v>3462</v>
      </c>
      <c r="I1562" t="s">
        <v>4073</v>
      </c>
      <c r="J1562" t="s">
        <v>3488</v>
      </c>
      <c r="K1562" t="s">
        <v>3670</v>
      </c>
      <c r="L1562">
        <v>10035</v>
      </c>
      <c r="M1562" t="s">
        <v>666</v>
      </c>
      <c r="N1562" t="s">
        <v>13</v>
      </c>
      <c r="O1562" t="s">
        <v>23</v>
      </c>
      <c r="P1562" t="s">
        <v>667</v>
      </c>
      <c r="Q1562" s="4">
        <v>59000</v>
      </c>
      <c r="R1562">
        <v>5</v>
      </c>
      <c r="S1562" s="4">
        <f>Table3[[#This Row],[Harga]]*Table3[[#This Row],[Quantity]]</f>
        <v>295000</v>
      </c>
      <c r="T1562">
        <v>0</v>
      </c>
      <c r="U1562" s="4">
        <f>Table3[[#This Row],[Discount]]*Table3[[#This Row],[Revenue]]</f>
        <v>0</v>
      </c>
      <c r="V1562" s="4">
        <f>Table3[[#This Row],[Revenue]]-Table3[[#This Row],[Total Discount]]</f>
        <v>295000</v>
      </c>
      <c r="W1562" s="6"/>
      <c r="X1562" s="5"/>
    </row>
    <row r="1563" spans="1:24" x14ac:dyDescent="0.35">
      <c r="A1563">
        <v>1562</v>
      </c>
      <c r="B1563" t="s">
        <v>7761</v>
      </c>
      <c r="C1563" s="8">
        <v>41993</v>
      </c>
      <c r="D1563" s="6">
        <v>2014</v>
      </c>
      <c r="E1563" s="8" t="s">
        <v>3490</v>
      </c>
      <c r="F1563" s="7">
        <v>20</v>
      </c>
      <c r="G1563" t="s">
        <v>3496</v>
      </c>
      <c r="H1563" t="s">
        <v>3451</v>
      </c>
      <c r="I1563" t="s">
        <v>3549</v>
      </c>
      <c r="J1563" t="s">
        <v>3449</v>
      </c>
      <c r="K1563" t="s">
        <v>3571</v>
      </c>
      <c r="L1563">
        <v>98103</v>
      </c>
      <c r="M1563" t="s">
        <v>2099</v>
      </c>
      <c r="N1563" t="s">
        <v>13</v>
      </c>
      <c r="O1563" t="s">
        <v>14</v>
      </c>
      <c r="P1563" t="s">
        <v>2100</v>
      </c>
      <c r="Q1563" s="4">
        <v>32000</v>
      </c>
      <c r="R1563">
        <v>3</v>
      </c>
      <c r="S1563" s="4">
        <f>Table3[[#This Row],[Harga]]*Table3[[#This Row],[Quantity]]</f>
        <v>96000</v>
      </c>
      <c r="T1563">
        <v>0</v>
      </c>
      <c r="U1563" s="4">
        <f>Table3[[#This Row],[Discount]]*Table3[[#This Row],[Revenue]]</f>
        <v>0</v>
      </c>
      <c r="V1563" s="4">
        <f>Table3[[#This Row],[Revenue]]-Table3[[#This Row],[Total Discount]]</f>
        <v>96000</v>
      </c>
      <c r="W1563" s="6"/>
      <c r="X1563" s="5"/>
    </row>
    <row r="1564" spans="1:24" x14ac:dyDescent="0.35">
      <c r="A1564">
        <v>1563</v>
      </c>
      <c r="B1564" t="s">
        <v>7760</v>
      </c>
      <c r="C1564" s="8">
        <v>42353</v>
      </c>
      <c r="D1564" s="6">
        <v>2015</v>
      </c>
      <c r="E1564" s="8" t="s">
        <v>3490</v>
      </c>
      <c r="F1564" s="7">
        <v>15</v>
      </c>
      <c r="G1564" t="s">
        <v>3485</v>
      </c>
      <c r="H1564" t="s">
        <v>3451</v>
      </c>
      <c r="I1564" t="s">
        <v>3649</v>
      </c>
      <c r="J1564" t="s">
        <v>3449</v>
      </c>
      <c r="K1564" t="s">
        <v>3455</v>
      </c>
      <c r="L1564">
        <v>43055</v>
      </c>
      <c r="M1564" t="s">
        <v>1749</v>
      </c>
      <c r="N1564" t="s">
        <v>51</v>
      </c>
      <c r="O1564" t="s">
        <v>64</v>
      </c>
      <c r="P1564" t="s">
        <v>5526</v>
      </c>
      <c r="Q1564" s="4">
        <v>1116000</v>
      </c>
      <c r="R1564">
        <v>6</v>
      </c>
      <c r="S1564" s="4">
        <f>Table3[[#This Row],[Harga]]*Table3[[#This Row],[Quantity]]</f>
        <v>6696000</v>
      </c>
      <c r="T1564">
        <v>0.2</v>
      </c>
      <c r="U1564" s="4">
        <f>Table3[[#This Row],[Discount]]*Table3[[#This Row],[Revenue]]</f>
        <v>1339200</v>
      </c>
      <c r="V1564" s="4">
        <f>Table3[[#This Row],[Revenue]]-Table3[[#This Row],[Total Discount]]</f>
        <v>5356800</v>
      </c>
      <c r="W1564" s="6"/>
      <c r="X1564" s="5"/>
    </row>
    <row r="1565" spans="1:24" x14ac:dyDescent="0.35">
      <c r="A1565">
        <v>1564</v>
      </c>
      <c r="B1565" t="s">
        <v>7759</v>
      </c>
      <c r="C1565" s="8">
        <v>42936</v>
      </c>
      <c r="D1565" s="6">
        <v>2017</v>
      </c>
      <c r="E1565" s="8" t="s">
        <v>3507</v>
      </c>
      <c r="F1565" s="7">
        <v>20</v>
      </c>
      <c r="G1565" t="s">
        <v>3452</v>
      </c>
      <c r="H1565" t="s">
        <v>3451</v>
      </c>
      <c r="I1565" t="s">
        <v>3622</v>
      </c>
      <c r="J1565" t="s">
        <v>3466</v>
      </c>
      <c r="K1565" t="s">
        <v>3714</v>
      </c>
      <c r="L1565">
        <v>55369</v>
      </c>
      <c r="M1565" t="s">
        <v>2101</v>
      </c>
      <c r="N1565" t="s">
        <v>13</v>
      </c>
      <c r="O1565" t="s">
        <v>26</v>
      </c>
      <c r="P1565" t="s">
        <v>2102</v>
      </c>
      <c r="Q1565" s="4">
        <v>736000</v>
      </c>
      <c r="R1565">
        <v>2</v>
      </c>
      <c r="S1565" s="4">
        <f>Table3[[#This Row],[Harga]]*Table3[[#This Row],[Quantity]]</f>
        <v>1472000</v>
      </c>
      <c r="T1565">
        <v>0</v>
      </c>
      <c r="U1565" s="4">
        <f>Table3[[#This Row],[Discount]]*Table3[[#This Row],[Revenue]]</f>
        <v>0</v>
      </c>
      <c r="V1565" s="4">
        <f>Table3[[#This Row],[Revenue]]-Table3[[#This Row],[Total Discount]]</f>
        <v>1472000</v>
      </c>
      <c r="W1565" s="6"/>
      <c r="X1565" s="5"/>
    </row>
    <row r="1566" spans="1:24" x14ac:dyDescent="0.35">
      <c r="A1566">
        <v>1565</v>
      </c>
      <c r="B1566" t="s">
        <v>7758</v>
      </c>
      <c r="C1566" s="8">
        <v>41854</v>
      </c>
      <c r="D1566" s="6">
        <v>2014</v>
      </c>
      <c r="E1566" s="8" t="s">
        <v>3481</v>
      </c>
      <c r="F1566" s="7">
        <v>3</v>
      </c>
      <c r="G1566" t="s">
        <v>3452</v>
      </c>
      <c r="H1566" t="s">
        <v>3451</v>
      </c>
      <c r="I1566" t="s">
        <v>4277</v>
      </c>
      <c r="J1566" t="s">
        <v>3488</v>
      </c>
      <c r="K1566" t="s">
        <v>3682</v>
      </c>
      <c r="L1566">
        <v>85301</v>
      </c>
      <c r="M1566" t="s">
        <v>1449</v>
      </c>
      <c r="N1566" t="s">
        <v>13</v>
      </c>
      <c r="O1566" t="s">
        <v>23</v>
      </c>
      <c r="P1566" t="s">
        <v>1450</v>
      </c>
      <c r="Q1566" s="4">
        <v>218000</v>
      </c>
      <c r="R1566">
        <v>3</v>
      </c>
      <c r="S1566" s="4">
        <f>Table3[[#This Row],[Harga]]*Table3[[#This Row],[Quantity]]</f>
        <v>654000</v>
      </c>
      <c r="T1566">
        <v>0.2</v>
      </c>
      <c r="U1566" s="4">
        <f>Table3[[#This Row],[Discount]]*Table3[[#This Row],[Revenue]]</f>
        <v>130800</v>
      </c>
      <c r="V1566" s="4">
        <f>Table3[[#This Row],[Revenue]]-Table3[[#This Row],[Total Discount]]</f>
        <v>523200</v>
      </c>
      <c r="W1566" s="6"/>
      <c r="X1566" s="5"/>
    </row>
    <row r="1567" spans="1:24" x14ac:dyDescent="0.35">
      <c r="A1567">
        <v>1566</v>
      </c>
      <c r="B1567" t="s">
        <v>7757</v>
      </c>
      <c r="C1567" s="8">
        <v>42240</v>
      </c>
      <c r="D1567" s="6">
        <v>2015</v>
      </c>
      <c r="E1567" s="8" t="s">
        <v>3481</v>
      </c>
      <c r="F1567" s="7">
        <v>24</v>
      </c>
      <c r="G1567" t="s">
        <v>3452</v>
      </c>
      <c r="H1567" t="s">
        <v>3451</v>
      </c>
      <c r="I1567" t="s">
        <v>3721</v>
      </c>
      <c r="J1567" t="s">
        <v>3466</v>
      </c>
      <c r="K1567" t="s">
        <v>3483</v>
      </c>
      <c r="L1567">
        <v>10009</v>
      </c>
      <c r="M1567" t="s">
        <v>418</v>
      </c>
      <c r="N1567" t="s">
        <v>9</v>
      </c>
      <c r="O1567" t="s">
        <v>17</v>
      </c>
      <c r="P1567" t="s">
        <v>419</v>
      </c>
      <c r="Q1567" s="4">
        <v>285000</v>
      </c>
      <c r="R1567">
        <v>2</v>
      </c>
      <c r="S1567" s="4">
        <f>Table3[[#This Row],[Harga]]*Table3[[#This Row],[Quantity]]</f>
        <v>570000</v>
      </c>
      <c r="T1567">
        <v>0.4</v>
      </c>
      <c r="U1567" s="4">
        <f>Table3[[#This Row],[Discount]]*Table3[[#This Row],[Revenue]]</f>
        <v>228000</v>
      </c>
      <c r="V1567" s="4">
        <f>Table3[[#This Row],[Revenue]]-Table3[[#This Row],[Total Discount]]</f>
        <v>342000</v>
      </c>
      <c r="W1567" s="6"/>
      <c r="X1567" s="5"/>
    </row>
    <row r="1568" spans="1:24" x14ac:dyDescent="0.35">
      <c r="A1568">
        <v>1567</v>
      </c>
      <c r="B1568" t="s">
        <v>7756</v>
      </c>
      <c r="C1568" s="8">
        <v>42455</v>
      </c>
      <c r="D1568" s="6">
        <v>2016</v>
      </c>
      <c r="E1568" s="8" t="s">
        <v>3511</v>
      </c>
      <c r="F1568" s="7">
        <v>26</v>
      </c>
      <c r="G1568" t="s">
        <v>3452</v>
      </c>
      <c r="H1568" t="s">
        <v>3451</v>
      </c>
      <c r="I1568" t="s">
        <v>5391</v>
      </c>
      <c r="J1568" t="s">
        <v>3449</v>
      </c>
      <c r="K1568" t="s">
        <v>3556</v>
      </c>
      <c r="L1568">
        <v>28540</v>
      </c>
      <c r="M1568" t="s">
        <v>2103</v>
      </c>
      <c r="N1568" t="s">
        <v>13</v>
      </c>
      <c r="O1568" t="s">
        <v>32</v>
      </c>
      <c r="P1568" t="s">
        <v>2104</v>
      </c>
      <c r="Q1568" s="4">
        <v>68000</v>
      </c>
      <c r="R1568">
        <v>5</v>
      </c>
      <c r="S1568" s="4">
        <f>Table3[[#This Row],[Harga]]*Table3[[#This Row],[Quantity]]</f>
        <v>340000</v>
      </c>
      <c r="T1568">
        <v>0.2</v>
      </c>
      <c r="U1568" s="4">
        <f>Table3[[#This Row],[Discount]]*Table3[[#This Row],[Revenue]]</f>
        <v>68000</v>
      </c>
      <c r="V1568" s="4">
        <f>Table3[[#This Row],[Revenue]]-Table3[[#This Row],[Total Discount]]</f>
        <v>272000</v>
      </c>
      <c r="W1568" s="6"/>
      <c r="X1568" s="5"/>
    </row>
    <row r="1569" spans="1:24" x14ac:dyDescent="0.35">
      <c r="A1569">
        <v>1568</v>
      </c>
      <c r="B1569" t="s">
        <v>7755</v>
      </c>
      <c r="C1569" s="8">
        <v>41894</v>
      </c>
      <c r="D1569" s="6">
        <v>2014</v>
      </c>
      <c r="E1569" s="8" t="s">
        <v>3472</v>
      </c>
      <c r="F1569" s="7">
        <v>12</v>
      </c>
      <c r="G1569" t="s">
        <v>3485</v>
      </c>
      <c r="H1569" t="s">
        <v>3451</v>
      </c>
      <c r="I1569" t="s">
        <v>3662</v>
      </c>
      <c r="J1569" t="s">
        <v>3449</v>
      </c>
      <c r="K1569" t="s">
        <v>3682</v>
      </c>
      <c r="L1569">
        <v>77070</v>
      </c>
      <c r="M1569" t="s">
        <v>2105</v>
      </c>
      <c r="N1569" t="s">
        <v>13</v>
      </c>
      <c r="O1569" t="s">
        <v>26</v>
      </c>
      <c r="P1569" t="s">
        <v>2106</v>
      </c>
      <c r="Q1569" s="4">
        <v>6000</v>
      </c>
      <c r="R1569">
        <v>5</v>
      </c>
      <c r="S1569" s="4">
        <f>Table3[[#This Row],[Harga]]*Table3[[#This Row],[Quantity]]</f>
        <v>30000</v>
      </c>
      <c r="T1569">
        <v>0.8</v>
      </c>
      <c r="U1569" s="4">
        <f>Table3[[#This Row],[Discount]]*Table3[[#This Row],[Revenue]]</f>
        <v>24000</v>
      </c>
      <c r="V1569" s="4">
        <f>Table3[[#This Row],[Revenue]]-Table3[[#This Row],[Total Discount]]</f>
        <v>6000</v>
      </c>
      <c r="W1569" s="6"/>
      <c r="X1569" s="5"/>
    </row>
    <row r="1570" spans="1:24" x14ac:dyDescent="0.35">
      <c r="A1570">
        <v>1569</v>
      </c>
      <c r="B1570" t="s">
        <v>7754</v>
      </c>
      <c r="C1570" s="8">
        <v>41903</v>
      </c>
      <c r="D1570" s="6">
        <v>2014</v>
      </c>
      <c r="E1570" s="8" t="s">
        <v>3472</v>
      </c>
      <c r="F1570" s="7">
        <v>21</v>
      </c>
      <c r="G1570" t="s">
        <v>3457</v>
      </c>
      <c r="H1570" t="s">
        <v>3451</v>
      </c>
      <c r="I1570" t="s">
        <v>5613</v>
      </c>
      <c r="J1570" t="s">
        <v>3449</v>
      </c>
      <c r="K1570" t="s">
        <v>3487</v>
      </c>
      <c r="L1570">
        <v>94109</v>
      </c>
      <c r="M1570" t="s">
        <v>2042</v>
      </c>
      <c r="N1570" t="s">
        <v>13</v>
      </c>
      <c r="O1570" t="s">
        <v>55</v>
      </c>
      <c r="P1570" t="s">
        <v>176</v>
      </c>
      <c r="Q1570" s="4">
        <v>25000</v>
      </c>
      <c r="R1570">
        <v>2</v>
      </c>
      <c r="S1570" s="4">
        <f>Table3[[#This Row],[Harga]]*Table3[[#This Row],[Quantity]]</f>
        <v>50000</v>
      </c>
      <c r="T1570">
        <v>0</v>
      </c>
      <c r="U1570" s="4">
        <f>Table3[[#This Row],[Discount]]*Table3[[#This Row],[Revenue]]</f>
        <v>0</v>
      </c>
      <c r="V1570" s="4">
        <f>Table3[[#This Row],[Revenue]]-Table3[[#This Row],[Total Discount]]</f>
        <v>50000</v>
      </c>
      <c r="W1570" s="6"/>
      <c r="X1570" s="5"/>
    </row>
    <row r="1571" spans="1:24" x14ac:dyDescent="0.35">
      <c r="A1571">
        <v>1570</v>
      </c>
      <c r="B1571" t="s">
        <v>7753</v>
      </c>
      <c r="C1571" s="8">
        <v>42672</v>
      </c>
      <c r="D1571" s="6">
        <v>2016</v>
      </c>
      <c r="E1571" s="8" t="s">
        <v>3517</v>
      </c>
      <c r="F1571" s="7">
        <v>29</v>
      </c>
      <c r="G1571" t="s">
        <v>3452</v>
      </c>
      <c r="H1571" t="s">
        <v>3451</v>
      </c>
      <c r="I1571" t="s">
        <v>6423</v>
      </c>
      <c r="J1571" t="s">
        <v>3449</v>
      </c>
      <c r="K1571" t="s">
        <v>3695</v>
      </c>
      <c r="L1571">
        <v>48911</v>
      </c>
      <c r="M1571" t="s">
        <v>289</v>
      </c>
      <c r="N1571" t="s">
        <v>9</v>
      </c>
      <c r="O1571" t="s">
        <v>20</v>
      </c>
      <c r="P1571" t="s">
        <v>290</v>
      </c>
      <c r="Q1571" s="4">
        <v>27000</v>
      </c>
      <c r="R1571">
        <v>5</v>
      </c>
      <c r="S1571" s="4">
        <f>Table3[[#This Row],[Harga]]*Table3[[#This Row],[Quantity]]</f>
        <v>135000</v>
      </c>
      <c r="T1571">
        <v>0</v>
      </c>
      <c r="U1571" s="4">
        <f>Table3[[#This Row],[Discount]]*Table3[[#This Row],[Revenue]]</f>
        <v>0</v>
      </c>
      <c r="V1571" s="4">
        <f>Table3[[#This Row],[Revenue]]-Table3[[#This Row],[Total Discount]]</f>
        <v>135000</v>
      </c>
      <c r="W1571" s="6"/>
      <c r="X1571" s="5"/>
    </row>
    <row r="1572" spans="1:24" x14ac:dyDescent="0.35">
      <c r="A1572">
        <v>1571</v>
      </c>
      <c r="B1572" t="s">
        <v>7752</v>
      </c>
      <c r="C1572" s="8">
        <v>42518</v>
      </c>
      <c r="D1572" s="6">
        <v>2016</v>
      </c>
      <c r="E1572" s="8" t="s">
        <v>3453</v>
      </c>
      <c r="F1572" s="7">
        <v>28</v>
      </c>
      <c r="G1572" t="s">
        <v>3452</v>
      </c>
      <c r="H1572" t="s">
        <v>3451</v>
      </c>
      <c r="I1572" t="s">
        <v>4680</v>
      </c>
      <c r="J1572" t="s">
        <v>3466</v>
      </c>
      <c r="K1572" t="s">
        <v>3628</v>
      </c>
      <c r="L1572">
        <v>32303</v>
      </c>
      <c r="M1572" t="s">
        <v>1680</v>
      </c>
      <c r="N1572" t="s">
        <v>9</v>
      </c>
      <c r="O1572" t="s">
        <v>42</v>
      </c>
      <c r="P1572" t="s">
        <v>1681</v>
      </c>
      <c r="Q1572" s="4">
        <v>98000</v>
      </c>
      <c r="R1572">
        <v>8</v>
      </c>
      <c r="S1572" s="4">
        <f>Table3[[#This Row],[Harga]]*Table3[[#This Row],[Quantity]]</f>
        <v>784000</v>
      </c>
      <c r="T1572">
        <v>0.2</v>
      </c>
      <c r="U1572" s="4">
        <f>Table3[[#This Row],[Discount]]*Table3[[#This Row],[Revenue]]</f>
        <v>156800</v>
      </c>
      <c r="V1572" s="4">
        <f>Table3[[#This Row],[Revenue]]-Table3[[#This Row],[Total Discount]]</f>
        <v>627200</v>
      </c>
      <c r="W1572" s="6"/>
      <c r="X1572" s="5"/>
    </row>
    <row r="1573" spans="1:24" x14ac:dyDescent="0.35">
      <c r="A1573">
        <v>1572</v>
      </c>
      <c r="B1573" t="s">
        <v>7751</v>
      </c>
      <c r="C1573" s="8">
        <v>43090</v>
      </c>
      <c r="D1573" s="6">
        <v>2017</v>
      </c>
      <c r="E1573" s="8" t="s">
        <v>3490</v>
      </c>
      <c r="F1573" s="7">
        <v>21</v>
      </c>
      <c r="G1573" t="s">
        <v>3452</v>
      </c>
      <c r="H1573" t="s">
        <v>3451</v>
      </c>
      <c r="I1573" t="s">
        <v>4193</v>
      </c>
      <c r="J1573" t="s">
        <v>3449</v>
      </c>
      <c r="K1573" t="s">
        <v>3460</v>
      </c>
      <c r="L1573">
        <v>29203</v>
      </c>
      <c r="M1573" t="s">
        <v>1886</v>
      </c>
      <c r="N1573" t="s">
        <v>13</v>
      </c>
      <c r="O1573" t="s">
        <v>26</v>
      </c>
      <c r="P1573" t="s">
        <v>1887</v>
      </c>
      <c r="Q1573" s="4">
        <v>4000</v>
      </c>
      <c r="R1573">
        <v>6</v>
      </c>
      <c r="S1573" s="4">
        <f>Table3[[#This Row],[Harga]]*Table3[[#This Row],[Quantity]]</f>
        <v>24000</v>
      </c>
      <c r="T1573">
        <v>0</v>
      </c>
      <c r="U1573" s="4">
        <f>Table3[[#This Row],[Discount]]*Table3[[#This Row],[Revenue]]</f>
        <v>0</v>
      </c>
      <c r="V1573" s="4">
        <f>Table3[[#This Row],[Revenue]]-Table3[[#This Row],[Total Discount]]</f>
        <v>24000</v>
      </c>
      <c r="W1573" s="6"/>
      <c r="X1573" s="5"/>
    </row>
    <row r="1574" spans="1:24" x14ac:dyDescent="0.35">
      <c r="A1574">
        <v>1573</v>
      </c>
      <c r="B1574" t="s">
        <v>7750</v>
      </c>
      <c r="C1574" s="8">
        <v>42450</v>
      </c>
      <c r="D1574" s="6">
        <v>2016</v>
      </c>
      <c r="E1574" s="8" t="s">
        <v>3511</v>
      </c>
      <c r="F1574" s="7">
        <v>21</v>
      </c>
      <c r="G1574" t="s">
        <v>3538</v>
      </c>
      <c r="H1574" t="s">
        <v>3451</v>
      </c>
      <c r="I1574" t="s">
        <v>6382</v>
      </c>
      <c r="J1574" t="s">
        <v>3449</v>
      </c>
      <c r="K1574" t="s">
        <v>3542</v>
      </c>
      <c r="L1574">
        <v>60623</v>
      </c>
      <c r="M1574" t="s">
        <v>2107</v>
      </c>
      <c r="N1574" t="s">
        <v>13</v>
      </c>
      <c r="O1574" t="s">
        <v>26</v>
      </c>
      <c r="P1574" t="s">
        <v>2108</v>
      </c>
      <c r="Q1574" s="4">
        <v>4000</v>
      </c>
      <c r="R1574">
        <v>2</v>
      </c>
      <c r="S1574" s="4">
        <f>Table3[[#This Row],[Harga]]*Table3[[#This Row],[Quantity]]</f>
        <v>8000</v>
      </c>
      <c r="T1574">
        <v>0.8</v>
      </c>
      <c r="U1574" s="4">
        <f>Table3[[#This Row],[Discount]]*Table3[[#This Row],[Revenue]]</f>
        <v>6400</v>
      </c>
      <c r="V1574" s="4">
        <f>Table3[[#This Row],[Revenue]]-Table3[[#This Row],[Total Discount]]</f>
        <v>1600</v>
      </c>
      <c r="W1574" s="6"/>
      <c r="X1574" s="5"/>
    </row>
    <row r="1575" spans="1:24" x14ac:dyDescent="0.35">
      <c r="A1575">
        <v>1574</v>
      </c>
      <c r="B1575" t="s">
        <v>7749</v>
      </c>
      <c r="C1575" s="8">
        <v>43050</v>
      </c>
      <c r="D1575" s="6">
        <v>2017</v>
      </c>
      <c r="E1575" s="8" t="s">
        <v>3468</v>
      </c>
      <c r="F1575" s="7">
        <v>11</v>
      </c>
      <c r="G1575" t="s">
        <v>3457</v>
      </c>
      <c r="H1575" t="s">
        <v>3501</v>
      </c>
      <c r="I1575" t="s">
        <v>3719</v>
      </c>
      <c r="J1575" t="s">
        <v>3449</v>
      </c>
      <c r="K1575" t="s">
        <v>3707</v>
      </c>
      <c r="L1575">
        <v>48227</v>
      </c>
      <c r="M1575" t="s">
        <v>2109</v>
      </c>
      <c r="N1575" t="s">
        <v>13</v>
      </c>
      <c r="O1575" t="s">
        <v>37</v>
      </c>
      <c r="P1575" t="s">
        <v>2110</v>
      </c>
      <c r="Q1575" s="4">
        <v>182000</v>
      </c>
      <c r="R1575">
        <v>7</v>
      </c>
      <c r="S1575" s="4">
        <f>Table3[[#This Row],[Harga]]*Table3[[#This Row],[Quantity]]</f>
        <v>1274000</v>
      </c>
      <c r="T1575">
        <v>0</v>
      </c>
      <c r="U1575" s="4">
        <f>Table3[[#This Row],[Discount]]*Table3[[#This Row],[Revenue]]</f>
        <v>0</v>
      </c>
      <c r="V1575" s="4">
        <f>Table3[[#This Row],[Revenue]]-Table3[[#This Row],[Total Discount]]</f>
        <v>1274000</v>
      </c>
      <c r="W1575" s="6"/>
      <c r="X1575" s="5"/>
    </row>
    <row r="1576" spans="1:24" x14ac:dyDescent="0.35">
      <c r="A1576">
        <v>1575</v>
      </c>
      <c r="B1576" t="s">
        <v>7748</v>
      </c>
      <c r="C1576" s="8">
        <v>43001</v>
      </c>
      <c r="D1576" s="6">
        <v>2017</v>
      </c>
      <c r="E1576" s="8" t="s">
        <v>3472</v>
      </c>
      <c r="F1576" s="7">
        <v>23</v>
      </c>
      <c r="G1576" t="s">
        <v>3457</v>
      </c>
      <c r="H1576" t="s">
        <v>3451</v>
      </c>
      <c r="I1576" t="s">
        <v>5715</v>
      </c>
      <c r="J1576" t="s">
        <v>3449</v>
      </c>
      <c r="K1576" t="s">
        <v>3704</v>
      </c>
      <c r="L1576">
        <v>80525</v>
      </c>
      <c r="M1576" t="s">
        <v>2111</v>
      </c>
      <c r="N1576" t="s">
        <v>9</v>
      </c>
      <c r="O1576" t="s">
        <v>10</v>
      </c>
      <c r="P1576" t="s">
        <v>2112</v>
      </c>
      <c r="Q1576" s="4">
        <v>181000</v>
      </c>
      <c r="R1576">
        <v>2</v>
      </c>
      <c r="S1576" s="4">
        <f>Table3[[#This Row],[Harga]]*Table3[[#This Row],[Quantity]]</f>
        <v>362000</v>
      </c>
      <c r="T1576">
        <v>0.7</v>
      </c>
      <c r="U1576" s="4">
        <f>Table3[[#This Row],[Discount]]*Table3[[#This Row],[Revenue]]</f>
        <v>253399.99999999997</v>
      </c>
      <c r="V1576" s="4">
        <f>Table3[[#This Row],[Revenue]]-Table3[[#This Row],[Total Discount]]</f>
        <v>108600.00000000003</v>
      </c>
      <c r="W1576" s="6"/>
      <c r="X1576" s="5"/>
    </row>
    <row r="1577" spans="1:24" x14ac:dyDescent="0.35">
      <c r="A1577">
        <v>1576</v>
      </c>
      <c r="B1577" t="s">
        <v>7747</v>
      </c>
      <c r="C1577" s="8">
        <v>42988</v>
      </c>
      <c r="D1577" s="6">
        <v>2017</v>
      </c>
      <c r="E1577" s="8" t="s">
        <v>3472</v>
      </c>
      <c r="F1577" s="7">
        <v>10</v>
      </c>
      <c r="G1577" t="s">
        <v>3485</v>
      </c>
      <c r="H1577" t="s">
        <v>3451</v>
      </c>
      <c r="I1577" t="s">
        <v>5115</v>
      </c>
      <c r="J1577" t="s">
        <v>3449</v>
      </c>
      <c r="K1577" t="s">
        <v>3641</v>
      </c>
      <c r="L1577">
        <v>10024</v>
      </c>
      <c r="M1577" t="s">
        <v>2113</v>
      </c>
      <c r="N1577" t="s">
        <v>13</v>
      </c>
      <c r="O1577" t="s">
        <v>23</v>
      </c>
      <c r="P1577" t="s">
        <v>2114</v>
      </c>
      <c r="Q1577" s="4">
        <v>19000</v>
      </c>
      <c r="R1577">
        <v>2</v>
      </c>
      <c r="S1577" s="4">
        <f>Table3[[#This Row],[Harga]]*Table3[[#This Row],[Quantity]]</f>
        <v>38000</v>
      </c>
      <c r="T1577">
        <v>0</v>
      </c>
      <c r="U1577" s="4">
        <f>Table3[[#This Row],[Discount]]*Table3[[#This Row],[Revenue]]</f>
        <v>0</v>
      </c>
      <c r="V1577" s="4">
        <f>Table3[[#This Row],[Revenue]]-Table3[[#This Row],[Total Discount]]</f>
        <v>38000</v>
      </c>
      <c r="W1577" s="6"/>
      <c r="X1577" s="5"/>
    </row>
    <row r="1578" spans="1:24" x14ac:dyDescent="0.35">
      <c r="A1578">
        <v>1577</v>
      </c>
      <c r="B1578" t="s">
        <v>7746</v>
      </c>
      <c r="C1578" s="8">
        <v>43074</v>
      </c>
      <c r="D1578" s="6">
        <v>2017</v>
      </c>
      <c r="E1578" s="8" t="s">
        <v>3490</v>
      </c>
      <c r="F1578" s="7">
        <v>5</v>
      </c>
      <c r="G1578" t="s">
        <v>3457</v>
      </c>
      <c r="H1578" t="s">
        <v>3451</v>
      </c>
      <c r="I1578" t="s">
        <v>3622</v>
      </c>
      <c r="J1578" t="s">
        <v>3466</v>
      </c>
      <c r="K1578" t="s">
        <v>3548</v>
      </c>
      <c r="L1578">
        <v>10011</v>
      </c>
      <c r="M1578" t="s">
        <v>19</v>
      </c>
      <c r="N1578" t="s">
        <v>9</v>
      </c>
      <c r="O1578" t="s">
        <v>20</v>
      </c>
      <c r="P1578" t="s">
        <v>21</v>
      </c>
      <c r="Q1578" s="4">
        <v>49000</v>
      </c>
      <c r="R1578">
        <v>3</v>
      </c>
      <c r="S1578" s="4">
        <f>Table3[[#This Row],[Harga]]*Table3[[#This Row],[Quantity]]</f>
        <v>147000</v>
      </c>
      <c r="T1578">
        <v>0</v>
      </c>
      <c r="U1578" s="4">
        <f>Table3[[#This Row],[Discount]]*Table3[[#This Row],[Revenue]]</f>
        <v>0</v>
      </c>
      <c r="V1578" s="4">
        <f>Table3[[#This Row],[Revenue]]-Table3[[#This Row],[Total Discount]]</f>
        <v>147000</v>
      </c>
      <c r="W1578" s="6"/>
      <c r="X1578" s="5"/>
    </row>
    <row r="1579" spans="1:24" x14ac:dyDescent="0.35">
      <c r="A1579">
        <v>1578</v>
      </c>
      <c r="B1579" t="s">
        <v>7745</v>
      </c>
      <c r="C1579" s="8">
        <v>43048</v>
      </c>
      <c r="D1579" s="6">
        <v>2017</v>
      </c>
      <c r="E1579" s="8" t="s">
        <v>3468</v>
      </c>
      <c r="F1579" s="7">
        <v>9</v>
      </c>
      <c r="G1579" t="s">
        <v>3538</v>
      </c>
      <c r="H1579" t="s">
        <v>3451</v>
      </c>
      <c r="I1579" t="s">
        <v>4626</v>
      </c>
      <c r="J1579" t="s">
        <v>3466</v>
      </c>
      <c r="K1579" t="s">
        <v>3704</v>
      </c>
      <c r="L1579">
        <v>21044</v>
      </c>
      <c r="M1579" t="s">
        <v>2115</v>
      </c>
      <c r="N1579" t="s">
        <v>13</v>
      </c>
      <c r="O1579" t="s">
        <v>26</v>
      </c>
      <c r="P1579" t="s">
        <v>2116</v>
      </c>
      <c r="Q1579" s="4">
        <v>10000</v>
      </c>
      <c r="R1579">
        <v>2</v>
      </c>
      <c r="S1579" s="4">
        <f>Table3[[#This Row],[Harga]]*Table3[[#This Row],[Quantity]]</f>
        <v>20000</v>
      </c>
      <c r="T1579">
        <v>0</v>
      </c>
      <c r="U1579" s="4">
        <f>Table3[[#This Row],[Discount]]*Table3[[#This Row],[Revenue]]</f>
        <v>0</v>
      </c>
      <c r="V1579" s="4">
        <f>Table3[[#This Row],[Revenue]]-Table3[[#This Row],[Total Discount]]</f>
        <v>20000</v>
      </c>
      <c r="W1579" s="6"/>
      <c r="X1579" s="5"/>
    </row>
    <row r="1580" spans="1:24" x14ac:dyDescent="0.35">
      <c r="A1580">
        <v>1579</v>
      </c>
      <c r="B1580" t="s">
        <v>7744</v>
      </c>
      <c r="C1580" s="8">
        <v>41950</v>
      </c>
      <c r="D1580" s="6">
        <v>2014</v>
      </c>
      <c r="E1580" s="8" t="s">
        <v>3468</v>
      </c>
      <c r="F1580" s="7">
        <v>7</v>
      </c>
      <c r="G1580" t="s">
        <v>3457</v>
      </c>
      <c r="H1580" t="s">
        <v>3451</v>
      </c>
      <c r="I1580" t="s">
        <v>4928</v>
      </c>
      <c r="J1580" t="s">
        <v>3466</v>
      </c>
      <c r="K1580" t="s">
        <v>3655</v>
      </c>
      <c r="L1580">
        <v>77041</v>
      </c>
      <c r="M1580" t="s">
        <v>1882</v>
      </c>
      <c r="N1580" t="s">
        <v>13</v>
      </c>
      <c r="O1580" t="s">
        <v>26</v>
      </c>
      <c r="P1580" t="s">
        <v>1883</v>
      </c>
      <c r="Q1580" s="4">
        <v>313000</v>
      </c>
      <c r="R1580">
        <v>3</v>
      </c>
      <c r="S1580" s="4">
        <f>Table3[[#This Row],[Harga]]*Table3[[#This Row],[Quantity]]</f>
        <v>939000</v>
      </c>
      <c r="T1580">
        <v>0.8</v>
      </c>
      <c r="U1580" s="4">
        <f>Table3[[#This Row],[Discount]]*Table3[[#This Row],[Revenue]]</f>
        <v>751200</v>
      </c>
      <c r="V1580" s="4">
        <f>Table3[[#This Row],[Revenue]]-Table3[[#This Row],[Total Discount]]</f>
        <v>187800</v>
      </c>
      <c r="W1580" s="6"/>
      <c r="X1580" s="5"/>
    </row>
    <row r="1581" spans="1:24" x14ac:dyDescent="0.35">
      <c r="A1581">
        <v>1580</v>
      </c>
      <c r="B1581" t="s">
        <v>7743</v>
      </c>
      <c r="C1581" s="8">
        <v>42806</v>
      </c>
      <c r="D1581" s="6">
        <v>2017</v>
      </c>
      <c r="E1581" s="8" t="s">
        <v>3511</v>
      </c>
      <c r="F1581" s="7">
        <v>12</v>
      </c>
      <c r="G1581" t="s">
        <v>3496</v>
      </c>
      <c r="H1581" t="s">
        <v>3451</v>
      </c>
      <c r="I1581" t="s">
        <v>5951</v>
      </c>
      <c r="J1581" t="s">
        <v>3466</v>
      </c>
      <c r="K1581" t="s">
        <v>3513</v>
      </c>
      <c r="L1581">
        <v>1852</v>
      </c>
      <c r="M1581" t="s">
        <v>975</v>
      </c>
      <c r="N1581" t="s">
        <v>51</v>
      </c>
      <c r="O1581" t="s">
        <v>52</v>
      </c>
      <c r="P1581" t="s">
        <v>976</v>
      </c>
      <c r="Q1581" s="4">
        <v>10000</v>
      </c>
      <c r="R1581">
        <v>7</v>
      </c>
      <c r="S1581" s="4">
        <f>Table3[[#This Row],[Harga]]*Table3[[#This Row],[Quantity]]</f>
        <v>70000</v>
      </c>
      <c r="T1581">
        <v>0</v>
      </c>
      <c r="U1581" s="4">
        <f>Table3[[#This Row],[Discount]]*Table3[[#This Row],[Revenue]]</f>
        <v>0</v>
      </c>
      <c r="V1581" s="4">
        <f>Table3[[#This Row],[Revenue]]-Table3[[#This Row],[Total Discount]]</f>
        <v>70000</v>
      </c>
      <c r="W1581" s="6"/>
      <c r="X1581" s="5"/>
    </row>
    <row r="1582" spans="1:24" x14ac:dyDescent="0.35">
      <c r="A1582">
        <v>1581</v>
      </c>
      <c r="B1582" t="s">
        <v>7742</v>
      </c>
      <c r="C1582" s="8">
        <v>43028</v>
      </c>
      <c r="D1582" s="6">
        <v>2017</v>
      </c>
      <c r="E1582" s="8" t="s">
        <v>3517</v>
      </c>
      <c r="F1582" s="7">
        <v>20</v>
      </c>
      <c r="G1582" t="s">
        <v>3538</v>
      </c>
      <c r="H1582" t="s">
        <v>3451</v>
      </c>
      <c r="I1582" t="s">
        <v>5789</v>
      </c>
      <c r="J1582" t="s">
        <v>3466</v>
      </c>
      <c r="K1582" t="s">
        <v>3548</v>
      </c>
      <c r="L1582">
        <v>95695</v>
      </c>
      <c r="M1582" t="s">
        <v>1451</v>
      </c>
      <c r="N1582" t="s">
        <v>13</v>
      </c>
      <c r="O1582" t="s">
        <v>14</v>
      </c>
      <c r="P1582" t="s">
        <v>1452</v>
      </c>
      <c r="Q1582" s="4">
        <v>6000</v>
      </c>
      <c r="R1582">
        <v>1</v>
      </c>
      <c r="S1582" s="4">
        <f>Table3[[#This Row],[Harga]]*Table3[[#This Row],[Quantity]]</f>
        <v>6000</v>
      </c>
      <c r="T1582">
        <v>0</v>
      </c>
      <c r="U1582" s="4">
        <f>Table3[[#This Row],[Discount]]*Table3[[#This Row],[Revenue]]</f>
        <v>0</v>
      </c>
      <c r="V1582" s="4">
        <f>Table3[[#This Row],[Revenue]]-Table3[[#This Row],[Total Discount]]</f>
        <v>6000</v>
      </c>
      <c r="W1582" s="6"/>
      <c r="X1582" s="5"/>
    </row>
    <row r="1583" spans="1:24" x14ac:dyDescent="0.35">
      <c r="A1583">
        <v>1582</v>
      </c>
      <c r="B1583" t="s">
        <v>7741</v>
      </c>
      <c r="C1583" s="8">
        <v>42365</v>
      </c>
      <c r="D1583" s="6">
        <v>2015</v>
      </c>
      <c r="E1583" s="8" t="s">
        <v>3490</v>
      </c>
      <c r="F1583" s="7">
        <v>27</v>
      </c>
      <c r="G1583" t="s">
        <v>3457</v>
      </c>
      <c r="H1583" t="s">
        <v>3554</v>
      </c>
      <c r="I1583" t="s">
        <v>4830</v>
      </c>
      <c r="J1583" t="s">
        <v>3488</v>
      </c>
      <c r="K1583" t="s">
        <v>3513</v>
      </c>
      <c r="L1583">
        <v>60610</v>
      </c>
      <c r="M1583" t="s">
        <v>2117</v>
      </c>
      <c r="N1583" t="s">
        <v>13</v>
      </c>
      <c r="O1583" t="s">
        <v>32</v>
      </c>
      <c r="P1583" t="s">
        <v>2118</v>
      </c>
      <c r="Q1583" s="4">
        <v>13000</v>
      </c>
      <c r="R1583">
        <v>3</v>
      </c>
      <c r="S1583" s="4">
        <f>Table3[[#This Row],[Harga]]*Table3[[#This Row],[Quantity]]</f>
        <v>39000</v>
      </c>
      <c r="T1583">
        <v>0.2</v>
      </c>
      <c r="U1583" s="4">
        <f>Table3[[#This Row],[Discount]]*Table3[[#This Row],[Revenue]]</f>
        <v>7800</v>
      </c>
      <c r="V1583" s="4">
        <f>Table3[[#This Row],[Revenue]]-Table3[[#This Row],[Total Discount]]</f>
        <v>31200</v>
      </c>
      <c r="W1583" s="6"/>
      <c r="X1583" s="5"/>
    </row>
    <row r="1584" spans="1:24" x14ac:dyDescent="0.35">
      <c r="A1584">
        <v>1583</v>
      </c>
      <c r="B1584" t="s">
        <v>7740</v>
      </c>
      <c r="C1584" s="8">
        <v>43010</v>
      </c>
      <c r="D1584" s="6">
        <v>2017</v>
      </c>
      <c r="E1584" s="8" t="s">
        <v>3517</v>
      </c>
      <c r="F1584" s="7">
        <v>2</v>
      </c>
      <c r="G1584" t="s">
        <v>3485</v>
      </c>
      <c r="H1584" t="s">
        <v>3554</v>
      </c>
      <c r="I1584" t="s">
        <v>5196</v>
      </c>
      <c r="J1584" t="s">
        <v>3466</v>
      </c>
      <c r="K1584" t="s">
        <v>3682</v>
      </c>
      <c r="L1584">
        <v>10035</v>
      </c>
      <c r="M1584" t="s">
        <v>2119</v>
      </c>
      <c r="N1584" t="s">
        <v>51</v>
      </c>
      <c r="O1584" t="s">
        <v>52</v>
      </c>
      <c r="P1584" t="s">
        <v>2120</v>
      </c>
      <c r="Q1584" s="4">
        <v>66000</v>
      </c>
      <c r="R1584">
        <v>1</v>
      </c>
      <c r="S1584" s="4">
        <f>Table3[[#This Row],[Harga]]*Table3[[#This Row],[Quantity]]</f>
        <v>66000</v>
      </c>
      <c r="T1584">
        <v>0</v>
      </c>
      <c r="U1584" s="4">
        <f>Table3[[#This Row],[Discount]]*Table3[[#This Row],[Revenue]]</f>
        <v>0</v>
      </c>
      <c r="V1584" s="4">
        <f>Table3[[#This Row],[Revenue]]-Table3[[#This Row],[Total Discount]]</f>
        <v>66000</v>
      </c>
      <c r="W1584" s="6"/>
      <c r="X1584" s="5"/>
    </row>
    <row r="1585" spans="1:24" x14ac:dyDescent="0.35">
      <c r="A1585">
        <v>1584</v>
      </c>
      <c r="B1585" t="s">
        <v>7739</v>
      </c>
      <c r="C1585" s="8">
        <v>42890</v>
      </c>
      <c r="D1585" s="6">
        <v>2017</v>
      </c>
      <c r="E1585" s="8" t="s">
        <v>3497</v>
      </c>
      <c r="F1585" s="7">
        <v>4</v>
      </c>
      <c r="G1585" t="s">
        <v>3538</v>
      </c>
      <c r="H1585" t="s">
        <v>3462</v>
      </c>
      <c r="I1585" t="s">
        <v>6463</v>
      </c>
      <c r="J1585" t="s">
        <v>3466</v>
      </c>
      <c r="K1585" t="s">
        <v>3474</v>
      </c>
      <c r="L1585">
        <v>77489</v>
      </c>
      <c r="M1585" t="s">
        <v>2121</v>
      </c>
      <c r="N1585" t="s">
        <v>13</v>
      </c>
      <c r="O1585" t="s">
        <v>26</v>
      </c>
      <c r="P1585" t="s">
        <v>2122</v>
      </c>
      <c r="Q1585" s="4">
        <v>7000</v>
      </c>
      <c r="R1585">
        <v>7</v>
      </c>
      <c r="S1585" s="4">
        <f>Table3[[#This Row],[Harga]]*Table3[[#This Row],[Quantity]]</f>
        <v>49000</v>
      </c>
      <c r="T1585">
        <v>0.8</v>
      </c>
      <c r="U1585" s="4">
        <f>Table3[[#This Row],[Discount]]*Table3[[#This Row],[Revenue]]</f>
        <v>39200</v>
      </c>
      <c r="V1585" s="4">
        <f>Table3[[#This Row],[Revenue]]-Table3[[#This Row],[Total Discount]]</f>
        <v>9800</v>
      </c>
      <c r="W1585" s="6"/>
      <c r="X1585" s="5"/>
    </row>
    <row r="1586" spans="1:24" x14ac:dyDescent="0.35">
      <c r="A1586">
        <v>1585</v>
      </c>
      <c r="B1586" t="s">
        <v>7738</v>
      </c>
      <c r="C1586" s="8">
        <v>41883</v>
      </c>
      <c r="D1586" s="6">
        <v>2014</v>
      </c>
      <c r="E1586" s="8" t="s">
        <v>3472</v>
      </c>
      <c r="F1586" s="7">
        <v>1</v>
      </c>
      <c r="G1586" t="s">
        <v>3457</v>
      </c>
      <c r="H1586" t="s">
        <v>3451</v>
      </c>
      <c r="I1586" t="s">
        <v>4389</v>
      </c>
      <c r="J1586" t="s">
        <v>3449</v>
      </c>
      <c r="K1586" t="s">
        <v>3542</v>
      </c>
      <c r="L1586">
        <v>77036</v>
      </c>
      <c r="M1586" t="s">
        <v>1146</v>
      </c>
      <c r="N1586" t="s">
        <v>13</v>
      </c>
      <c r="O1586" t="s">
        <v>26</v>
      </c>
      <c r="P1586" t="s">
        <v>1147</v>
      </c>
      <c r="Q1586" s="4">
        <v>10000</v>
      </c>
      <c r="R1586">
        <v>3</v>
      </c>
      <c r="S1586" s="4">
        <f>Table3[[#This Row],[Harga]]*Table3[[#This Row],[Quantity]]</f>
        <v>30000</v>
      </c>
      <c r="T1586">
        <v>0.8</v>
      </c>
      <c r="U1586" s="4">
        <f>Table3[[#This Row],[Discount]]*Table3[[#This Row],[Revenue]]</f>
        <v>24000</v>
      </c>
      <c r="V1586" s="4">
        <f>Table3[[#This Row],[Revenue]]-Table3[[#This Row],[Total Discount]]</f>
        <v>6000</v>
      </c>
      <c r="W1586" s="6"/>
      <c r="X1586" s="5"/>
    </row>
    <row r="1587" spans="1:24" x14ac:dyDescent="0.35">
      <c r="A1587">
        <v>1586</v>
      </c>
      <c r="B1587" t="s">
        <v>7737</v>
      </c>
      <c r="C1587" s="8">
        <v>42590</v>
      </c>
      <c r="D1587" s="6">
        <v>2016</v>
      </c>
      <c r="E1587" s="8" t="s">
        <v>3481</v>
      </c>
      <c r="F1587" s="7">
        <v>8</v>
      </c>
      <c r="G1587" t="s">
        <v>3485</v>
      </c>
      <c r="H1587" t="s">
        <v>3451</v>
      </c>
      <c r="I1587" t="s">
        <v>3510</v>
      </c>
      <c r="J1587" t="s">
        <v>3488</v>
      </c>
      <c r="K1587" t="s">
        <v>3595</v>
      </c>
      <c r="L1587">
        <v>39212</v>
      </c>
      <c r="M1587" t="s">
        <v>2123</v>
      </c>
      <c r="N1587" t="s">
        <v>13</v>
      </c>
      <c r="O1587" t="s">
        <v>73</v>
      </c>
      <c r="P1587" t="s">
        <v>2124</v>
      </c>
      <c r="Q1587" s="4">
        <v>24000</v>
      </c>
      <c r="R1587">
        <v>3</v>
      </c>
      <c r="S1587" s="4">
        <f>Table3[[#This Row],[Harga]]*Table3[[#This Row],[Quantity]]</f>
        <v>72000</v>
      </c>
      <c r="T1587">
        <v>0</v>
      </c>
      <c r="U1587" s="4">
        <f>Table3[[#This Row],[Discount]]*Table3[[#This Row],[Revenue]]</f>
        <v>0</v>
      </c>
      <c r="V1587" s="4">
        <f>Table3[[#This Row],[Revenue]]-Table3[[#This Row],[Total Discount]]</f>
        <v>72000</v>
      </c>
      <c r="W1587" s="6"/>
      <c r="X1587" s="5"/>
    </row>
    <row r="1588" spans="1:24" x14ac:dyDescent="0.35">
      <c r="A1588">
        <v>1587</v>
      </c>
      <c r="B1588" t="s">
        <v>7736</v>
      </c>
      <c r="C1588" s="8">
        <v>42938</v>
      </c>
      <c r="D1588" s="6">
        <v>2017</v>
      </c>
      <c r="E1588" s="8" t="s">
        <v>3507</v>
      </c>
      <c r="F1588" s="7">
        <v>22</v>
      </c>
      <c r="G1588" t="s">
        <v>3538</v>
      </c>
      <c r="H1588" t="s">
        <v>3451</v>
      </c>
      <c r="I1588" t="s">
        <v>4253</v>
      </c>
      <c r="J1588" t="s">
        <v>3466</v>
      </c>
      <c r="K1588" t="s">
        <v>3605</v>
      </c>
      <c r="L1588">
        <v>10009</v>
      </c>
      <c r="M1588" t="s">
        <v>2125</v>
      </c>
      <c r="N1588" t="s">
        <v>51</v>
      </c>
      <c r="O1588" t="s">
        <v>52</v>
      </c>
      <c r="P1588" t="s">
        <v>2126</v>
      </c>
      <c r="Q1588" s="4">
        <v>30000</v>
      </c>
      <c r="R1588">
        <v>3</v>
      </c>
      <c r="S1588" s="4">
        <f>Table3[[#This Row],[Harga]]*Table3[[#This Row],[Quantity]]</f>
        <v>90000</v>
      </c>
      <c r="T1588">
        <v>0</v>
      </c>
      <c r="U1588" s="4">
        <f>Table3[[#This Row],[Discount]]*Table3[[#This Row],[Revenue]]</f>
        <v>0</v>
      </c>
      <c r="V1588" s="4">
        <f>Table3[[#This Row],[Revenue]]-Table3[[#This Row],[Total Discount]]</f>
        <v>90000</v>
      </c>
      <c r="W1588" s="6"/>
      <c r="X1588" s="5"/>
    </row>
    <row r="1589" spans="1:24" x14ac:dyDescent="0.35">
      <c r="A1589">
        <v>1588</v>
      </c>
      <c r="B1589" t="s">
        <v>7735</v>
      </c>
      <c r="C1589" s="8">
        <v>42195</v>
      </c>
      <c r="D1589" s="6">
        <v>2015</v>
      </c>
      <c r="E1589" s="8" t="s">
        <v>3507</v>
      </c>
      <c r="F1589" s="7">
        <v>10</v>
      </c>
      <c r="G1589" t="s">
        <v>3457</v>
      </c>
      <c r="H1589" t="s">
        <v>3462</v>
      </c>
      <c r="I1589" t="s">
        <v>4307</v>
      </c>
      <c r="J1589" t="s">
        <v>3449</v>
      </c>
      <c r="K1589" t="s">
        <v>3542</v>
      </c>
      <c r="L1589">
        <v>85281</v>
      </c>
      <c r="M1589" t="s">
        <v>2127</v>
      </c>
      <c r="N1589" t="s">
        <v>13</v>
      </c>
      <c r="O1589" t="s">
        <v>26</v>
      </c>
      <c r="P1589" t="s">
        <v>2128</v>
      </c>
      <c r="Q1589" s="4">
        <v>4000</v>
      </c>
      <c r="R1589">
        <v>3</v>
      </c>
      <c r="S1589" s="4">
        <f>Table3[[#This Row],[Harga]]*Table3[[#This Row],[Quantity]]</f>
        <v>12000</v>
      </c>
      <c r="T1589">
        <v>0.7</v>
      </c>
      <c r="U1589" s="4">
        <f>Table3[[#This Row],[Discount]]*Table3[[#This Row],[Revenue]]</f>
        <v>8400</v>
      </c>
      <c r="V1589" s="4">
        <f>Table3[[#This Row],[Revenue]]-Table3[[#This Row],[Total Discount]]</f>
        <v>3600</v>
      </c>
      <c r="W1589" s="6"/>
      <c r="X1589" s="5"/>
    </row>
    <row r="1590" spans="1:24" x14ac:dyDescent="0.35">
      <c r="A1590">
        <v>1589</v>
      </c>
      <c r="B1590" t="s">
        <v>7734</v>
      </c>
      <c r="C1590" s="8">
        <v>41974</v>
      </c>
      <c r="D1590" s="6">
        <v>2014</v>
      </c>
      <c r="E1590" s="8" t="s">
        <v>3490</v>
      </c>
      <c r="F1590" s="7">
        <v>1</v>
      </c>
      <c r="G1590" t="s">
        <v>3457</v>
      </c>
      <c r="H1590" t="s">
        <v>3462</v>
      </c>
      <c r="I1590" t="s">
        <v>4412</v>
      </c>
      <c r="J1590" t="s">
        <v>3449</v>
      </c>
      <c r="K1590" t="s">
        <v>3628</v>
      </c>
      <c r="L1590">
        <v>28540</v>
      </c>
      <c r="M1590" t="s">
        <v>2129</v>
      </c>
      <c r="N1590" t="s">
        <v>51</v>
      </c>
      <c r="O1590" t="s">
        <v>52</v>
      </c>
      <c r="P1590" t="s">
        <v>2130</v>
      </c>
      <c r="Q1590" s="4">
        <v>96000</v>
      </c>
      <c r="R1590">
        <v>4</v>
      </c>
      <c r="S1590" s="4">
        <f>Table3[[#This Row],[Harga]]*Table3[[#This Row],[Quantity]]</f>
        <v>384000</v>
      </c>
      <c r="T1590">
        <v>0.2</v>
      </c>
      <c r="U1590" s="4">
        <f>Table3[[#This Row],[Discount]]*Table3[[#This Row],[Revenue]]</f>
        <v>76800</v>
      </c>
      <c r="V1590" s="4">
        <f>Table3[[#This Row],[Revenue]]-Table3[[#This Row],[Total Discount]]</f>
        <v>307200</v>
      </c>
      <c r="W1590" s="6"/>
      <c r="X1590" s="5"/>
    </row>
    <row r="1591" spans="1:24" x14ac:dyDescent="0.35">
      <c r="A1591">
        <v>1590</v>
      </c>
      <c r="B1591" t="s">
        <v>7733</v>
      </c>
      <c r="C1591" s="8">
        <v>43087</v>
      </c>
      <c r="D1591" s="6">
        <v>2017</v>
      </c>
      <c r="E1591" s="8" t="s">
        <v>3490</v>
      </c>
      <c r="F1591" s="7">
        <v>18</v>
      </c>
      <c r="G1591" t="s">
        <v>3485</v>
      </c>
      <c r="H1591" t="s">
        <v>3451</v>
      </c>
      <c r="I1591" t="s">
        <v>3798</v>
      </c>
      <c r="J1591" t="s">
        <v>3466</v>
      </c>
      <c r="K1591" t="s">
        <v>3483</v>
      </c>
      <c r="L1591">
        <v>19134</v>
      </c>
      <c r="M1591" t="s">
        <v>2131</v>
      </c>
      <c r="N1591" t="s">
        <v>13</v>
      </c>
      <c r="O1591" t="s">
        <v>37</v>
      </c>
      <c r="P1591" t="s">
        <v>2132</v>
      </c>
      <c r="Q1591" s="4">
        <v>19000</v>
      </c>
      <c r="R1591">
        <v>7</v>
      </c>
      <c r="S1591" s="4">
        <f>Table3[[#This Row],[Harga]]*Table3[[#This Row],[Quantity]]</f>
        <v>133000</v>
      </c>
      <c r="T1591">
        <v>0.2</v>
      </c>
      <c r="U1591" s="4">
        <f>Table3[[#This Row],[Discount]]*Table3[[#This Row],[Revenue]]</f>
        <v>26600</v>
      </c>
      <c r="V1591" s="4">
        <f>Table3[[#This Row],[Revenue]]-Table3[[#This Row],[Total Discount]]</f>
        <v>106400</v>
      </c>
      <c r="W1591" s="6"/>
      <c r="X1591" s="5"/>
    </row>
    <row r="1592" spans="1:24" x14ac:dyDescent="0.35">
      <c r="A1592">
        <v>1591</v>
      </c>
      <c r="B1592" t="s">
        <v>7732</v>
      </c>
      <c r="C1592" s="8">
        <v>41777</v>
      </c>
      <c r="D1592" s="6">
        <v>2014</v>
      </c>
      <c r="E1592" s="8" t="s">
        <v>3453</v>
      </c>
      <c r="F1592" s="7">
        <v>18</v>
      </c>
      <c r="G1592" t="s">
        <v>3457</v>
      </c>
      <c r="H1592" t="s">
        <v>3501</v>
      </c>
      <c r="I1592" t="s">
        <v>5341</v>
      </c>
      <c r="J1592" t="s">
        <v>3449</v>
      </c>
      <c r="K1592" t="s">
        <v>3470</v>
      </c>
      <c r="L1592">
        <v>44312</v>
      </c>
      <c r="M1592" t="s">
        <v>1676</v>
      </c>
      <c r="N1592" t="s">
        <v>9</v>
      </c>
      <c r="O1592" t="s">
        <v>20</v>
      </c>
      <c r="P1592" t="s">
        <v>1677</v>
      </c>
      <c r="Q1592" s="4">
        <v>436000</v>
      </c>
      <c r="R1592">
        <v>3</v>
      </c>
      <c r="S1592" s="4">
        <f>Table3[[#This Row],[Harga]]*Table3[[#This Row],[Quantity]]</f>
        <v>1308000</v>
      </c>
      <c r="T1592">
        <v>0.2</v>
      </c>
      <c r="U1592" s="4">
        <f>Table3[[#This Row],[Discount]]*Table3[[#This Row],[Revenue]]</f>
        <v>261600</v>
      </c>
      <c r="V1592" s="4">
        <f>Table3[[#This Row],[Revenue]]-Table3[[#This Row],[Total Discount]]</f>
        <v>1046400</v>
      </c>
      <c r="W1592" s="6"/>
      <c r="X1592" s="5"/>
    </row>
    <row r="1593" spans="1:24" x14ac:dyDescent="0.35">
      <c r="A1593">
        <v>1592</v>
      </c>
      <c r="B1593" t="s">
        <v>7731</v>
      </c>
      <c r="C1593" s="8">
        <v>41953</v>
      </c>
      <c r="D1593" s="6">
        <v>2014</v>
      </c>
      <c r="E1593" s="8" t="s">
        <v>3468</v>
      </c>
      <c r="F1593" s="7">
        <v>10</v>
      </c>
      <c r="G1593" t="s">
        <v>3485</v>
      </c>
      <c r="H1593" t="s">
        <v>3451</v>
      </c>
      <c r="I1593" t="s">
        <v>3976</v>
      </c>
      <c r="J1593" t="s">
        <v>3449</v>
      </c>
      <c r="K1593" t="s">
        <v>3704</v>
      </c>
      <c r="L1593">
        <v>92037</v>
      </c>
      <c r="M1593" t="s">
        <v>1503</v>
      </c>
      <c r="N1593" t="s">
        <v>51</v>
      </c>
      <c r="O1593" t="s">
        <v>52</v>
      </c>
      <c r="P1593" t="s">
        <v>1504</v>
      </c>
      <c r="Q1593" s="4">
        <v>282000</v>
      </c>
      <c r="R1593">
        <v>8</v>
      </c>
      <c r="S1593" s="4">
        <f>Table3[[#This Row],[Harga]]*Table3[[#This Row],[Quantity]]</f>
        <v>2256000</v>
      </c>
      <c r="T1593">
        <v>0.2</v>
      </c>
      <c r="U1593" s="4">
        <f>Table3[[#This Row],[Discount]]*Table3[[#This Row],[Revenue]]</f>
        <v>451200</v>
      </c>
      <c r="V1593" s="4">
        <f>Table3[[#This Row],[Revenue]]-Table3[[#This Row],[Total Discount]]</f>
        <v>1804800</v>
      </c>
      <c r="W1593" s="6"/>
      <c r="X1593" s="5"/>
    </row>
    <row r="1594" spans="1:24" x14ac:dyDescent="0.35">
      <c r="A1594">
        <v>1593</v>
      </c>
      <c r="B1594" t="s">
        <v>7730</v>
      </c>
      <c r="C1594" s="8">
        <v>42378</v>
      </c>
      <c r="D1594" s="6">
        <v>2016</v>
      </c>
      <c r="E1594" s="8" t="s">
        <v>3463</v>
      </c>
      <c r="F1594" s="7">
        <v>9</v>
      </c>
      <c r="G1594" t="s">
        <v>3485</v>
      </c>
      <c r="H1594" t="s">
        <v>3462</v>
      </c>
      <c r="I1594" t="s">
        <v>4752</v>
      </c>
      <c r="J1594" t="s">
        <v>3466</v>
      </c>
      <c r="K1594" t="s">
        <v>3600</v>
      </c>
      <c r="L1594">
        <v>93727</v>
      </c>
      <c r="M1594" t="s">
        <v>2133</v>
      </c>
      <c r="N1594" t="s">
        <v>51</v>
      </c>
      <c r="O1594" t="s">
        <v>64</v>
      </c>
      <c r="P1594" t="s">
        <v>2134</v>
      </c>
      <c r="Q1594" s="4">
        <v>350000</v>
      </c>
      <c r="R1594">
        <v>5</v>
      </c>
      <c r="S1594" s="4">
        <f>Table3[[#This Row],[Harga]]*Table3[[#This Row],[Quantity]]</f>
        <v>1750000</v>
      </c>
      <c r="T1594">
        <v>0</v>
      </c>
      <c r="U1594" s="4">
        <f>Table3[[#This Row],[Discount]]*Table3[[#This Row],[Revenue]]</f>
        <v>0</v>
      </c>
      <c r="V1594" s="4">
        <f>Table3[[#This Row],[Revenue]]-Table3[[#This Row],[Total Discount]]</f>
        <v>1750000</v>
      </c>
      <c r="W1594" s="6"/>
      <c r="X1594" s="5"/>
    </row>
    <row r="1595" spans="1:24" x14ac:dyDescent="0.35">
      <c r="A1595">
        <v>1594</v>
      </c>
      <c r="B1595" t="s">
        <v>7729</v>
      </c>
      <c r="C1595" s="8">
        <v>43000</v>
      </c>
      <c r="D1595" s="6">
        <v>2017</v>
      </c>
      <c r="E1595" s="8" t="s">
        <v>3472</v>
      </c>
      <c r="F1595" s="7">
        <v>22</v>
      </c>
      <c r="G1595" t="s">
        <v>3538</v>
      </c>
      <c r="H1595" t="s">
        <v>3451</v>
      </c>
      <c r="I1595" t="s">
        <v>3589</v>
      </c>
      <c r="J1595" t="s">
        <v>3466</v>
      </c>
      <c r="K1595" t="s">
        <v>3600</v>
      </c>
      <c r="L1595">
        <v>77581</v>
      </c>
      <c r="M1595" t="s">
        <v>2135</v>
      </c>
      <c r="N1595" t="s">
        <v>13</v>
      </c>
      <c r="O1595" t="s">
        <v>55</v>
      </c>
      <c r="P1595" t="s">
        <v>176</v>
      </c>
      <c r="Q1595" s="4">
        <v>14000</v>
      </c>
      <c r="R1595">
        <v>3</v>
      </c>
      <c r="S1595" s="4">
        <f>Table3[[#This Row],[Harga]]*Table3[[#This Row],[Quantity]]</f>
        <v>42000</v>
      </c>
      <c r="T1595">
        <v>0.2</v>
      </c>
      <c r="U1595" s="4">
        <f>Table3[[#This Row],[Discount]]*Table3[[#This Row],[Revenue]]</f>
        <v>8400</v>
      </c>
      <c r="V1595" s="4">
        <f>Table3[[#This Row],[Revenue]]-Table3[[#This Row],[Total Discount]]</f>
        <v>33600</v>
      </c>
      <c r="W1595" s="6"/>
      <c r="X1595" s="5"/>
    </row>
    <row r="1596" spans="1:24" x14ac:dyDescent="0.35">
      <c r="A1596">
        <v>1595</v>
      </c>
      <c r="B1596" t="s">
        <v>7728</v>
      </c>
      <c r="C1596" s="8">
        <v>41996</v>
      </c>
      <c r="D1596" s="6">
        <v>2014</v>
      </c>
      <c r="E1596" s="8" t="s">
        <v>3490</v>
      </c>
      <c r="F1596" s="7">
        <v>23</v>
      </c>
      <c r="G1596" t="s">
        <v>3452</v>
      </c>
      <c r="H1596" t="s">
        <v>3451</v>
      </c>
      <c r="I1596" t="s">
        <v>4102</v>
      </c>
      <c r="J1596" t="s">
        <v>3449</v>
      </c>
      <c r="K1596" t="s">
        <v>3595</v>
      </c>
      <c r="L1596">
        <v>47374</v>
      </c>
      <c r="M1596" t="s">
        <v>913</v>
      </c>
      <c r="N1596" t="s">
        <v>13</v>
      </c>
      <c r="O1596" t="s">
        <v>29</v>
      </c>
      <c r="P1596" t="s">
        <v>914</v>
      </c>
      <c r="Q1596" s="4">
        <v>46000</v>
      </c>
      <c r="R1596">
        <v>11</v>
      </c>
      <c r="S1596" s="4">
        <f>Table3[[#This Row],[Harga]]*Table3[[#This Row],[Quantity]]</f>
        <v>506000</v>
      </c>
      <c r="T1596">
        <v>0</v>
      </c>
      <c r="U1596" s="4">
        <f>Table3[[#This Row],[Discount]]*Table3[[#This Row],[Revenue]]</f>
        <v>0</v>
      </c>
      <c r="V1596" s="4">
        <f>Table3[[#This Row],[Revenue]]-Table3[[#This Row],[Total Discount]]</f>
        <v>506000</v>
      </c>
      <c r="W1596" s="6"/>
      <c r="X1596" s="5"/>
    </row>
    <row r="1597" spans="1:24" x14ac:dyDescent="0.35">
      <c r="A1597">
        <v>1596</v>
      </c>
      <c r="B1597" t="s">
        <v>7727</v>
      </c>
      <c r="C1597" s="8">
        <v>42516</v>
      </c>
      <c r="D1597" s="6">
        <v>2016</v>
      </c>
      <c r="E1597" s="8" t="s">
        <v>3453</v>
      </c>
      <c r="F1597" s="7">
        <v>26</v>
      </c>
      <c r="G1597" t="s">
        <v>3485</v>
      </c>
      <c r="H1597" t="s">
        <v>3451</v>
      </c>
      <c r="I1597" t="s">
        <v>4237</v>
      </c>
      <c r="J1597" t="s">
        <v>3466</v>
      </c>
      <c r="K1597" t="s">
        <v>3909</v>
      </c>
      <c r="L1597">
        <v>19134</v>
      </c>
      <c r="M1597" t="s">
        <v>2136</v>
      </c>
      <c r="N1597" t="s">
        <v>13</v>
      </c>
      <c r="O1597" t="s">
        <v>37</v>
      </c>
      <c r="P1597" t="s">
        <v>2137</v>
      </c>
      <c r="Q1597" s="4">
        <v>2000</v>
      </c>
      <c r="R1597">
        <v>1</v>
      </c>
      <c r="S1597" s="4">
        <f>Table3[[#This Row],[Harga]]*Table3[[#This Row],[Quantity]]</f>
        <v>2000</v>
      </c>
      <c r="T1597">
        <v>0.2</v>
      </c>
      <c r="U1597" s="4">
        <f>Table3[[#This Row],[Discount]]*Table3[[#This Row],[Revenue]]</f>
        <v>400</v>
      </c>
      <c r="V1597" s="4">
        <f>Table3[[#This Row],[Revenue]]-Table3[[#This Row],[Total Discount]]</f>
        <v>1600</v>
      </c>
      <c r="W1597" s="6"/>
      <c r="X1597" s="5"/>
    </row>
    <row r="1598" spans="1:24" x14ac:dyDescent="0.35">
      <c r="A1598">
        <v>1597</v>
      </c>
      <c r="B1598" t="s">
        <v>7726</v>
      </c>
      <c r="C1598" s="8">
        <v>42924</v>
      </c>
      <c r="D1598" s="6">
        <v>2017</v>
      </c>
      <c r="E1598" s="8" t="s">
        <v>3507</v>
      </c>
      <c r="F1598" s="7">
        <v>8</v>
      </c>
      <c r="G1598" t="s">
        <v>3452</v>
      </c>
      <c r="H1598" t="s">
        <v>3451</v>
      </c>
      <c r="I1598" t="s">
        <v>4452</v>
      </c>
      <c r="J1598" t="s">
        <v>3449</v>
      </c>
      <c r="K1598" t="s">
        <v>3695</v>
      </c>
      <c r="L1598">
        <v>94403</v>
      </c>
      <c r="M1598" t="s">
        <v>2138</v>
      </c>
      <c r="N1598" t="s">
        <v>13</v>
      </c>
      <c r="O1598" t="s">
        <v>14</v>
      </c>
      <c r="P1598" t="s">
        <v>2139</v>
      </c>
      <c r="Q1598" s="4">
        <v>76000</v>
      </c>
      <c r="R1598">
        <v>6</v>
      </c>
      <c r="S1598" s="4">
        <f>Table3[[#This Row],[Harga]]*Table3[[#This Row],[Quantity]]</f>
        <v>456000</v>
      </c>
      <c r="T1598">
        <v>0</v>
      </c>
      <c r="U1598" s="4">
        <f>Table3[[#This Row],[Discount]]*Table3[[#This Row],[Revenue]]</f>
        <v>0</v>
      </c>
      <c r="V1598" s="4">
        <f>Table3[[#This Row],[Revenue]]-Table3[[#This Row],[Total Discount]]</f>
        <v>456000</v>
      </c>
      <c r="W1598" s="6"/>
      <c r="X1598" s="5"/>
    </row>
    <row r="1599" spans="1:24" x14ac:dyDescent="0.35">
      <c r="A1599">
        <v>1598</v>
      </c>
      <c r="B1599" t="s">
        <v>7725</v>
      </c>
      <c r="C1599" s="8">
        <v>41772</v>
      </c>
      <c r="D1599" s="6">
        <v>2014</v>
      </c>
      <c r="E1599" s="8" t="s">
        <v>3453</v>
      </c>
      <c r="F1599" s="7">
        <v>13</v>
      </c>
      <c r="G1599" t="s">
        <v>3538</v>
      </c>
      <c r="H1599" t="s">
        <v>3462</v>
      </c>
      <c r="I1599" t="s">
        <v>5633</v>
      </c>
      <c r="J1599" t="s">
        <v>3449</v>
      </c>
      <c r="K1599" t="s">
        <v>3470</v>
      </c>
      <c r="L1599">
        <v>94601</v>
      </c>
      <c r="M1599" t="s">
        <v>1546</v>
      </c>
      <c r="N1599" t="s">
        <v>51</v>
      </c>
      <c r="O1599" t="s">
        <v>64</v>
      </c>
      <c r="P1599" t="s">
        <v>1547</v>
      </c>
      <c r="Q1599" s="4">
        <v>200000</v>
      </c>
      <c r="R1599">
        <v>3</v>
      </c>
      <c r="S1599" s="4">
        <f>Table3[[#This Row],[Harga]]*Table3[[#This Row],[Quantity]]</f>
        <v>600000</v>
      </c>
      <c r="T1599">
        <v>0</v>
      </c>
      <c r="U1599" s="4">
        <f>Table3[[#This Row],[Discount]]*Table3[[#This Row],[Revenue]]</f>
        <v>0</v>
      </c>
      <c r="V1599" s="4">
        <f>Table3[[#This Row],[Revenue]]-Table3[[#This Row],[Total Discount]]</f>
        <v>600000</v>
      </c>
      <c r="W1599" s="6"/>
      <c r="X1599" s="5"/>
    </row>
    <row r="1600" spans="1:24" x14ac:dyDescent="0.35">
      <c r="A1600">
        <v>1599</v>
      </c>
      <c r="B1600" t="s">
        <v>7724</v>
      </c>
      <c r="C1600" s="8">
        <v>43049</v>
      </c>
      <c r="D1600" s="6">
        <v>2017</v>
      </c>
      <c r="E1600" s="8" t="s">
        <v>3468</v>
      </c>
      <c r="F1600" s="7">
        <v>10</v>
      </c>
      <c r="G1600" t="s">
        <v>3457</v>
      </c>
      <c r="H1600" t="s">
        <v>3462</v>
      </c>
      <c r="I1600" t="s">
        <v>4097</v>
      </c>
      <c r="J1600" t="s">
        <v>3466</v>
      </c>
      <c r="K1600" t="s">
        <v>3707</v>
      </c>
      <c r="L1600">
        <v>10024</v>
      </c>
      <c r="M1600" t="s">
        <v>861</v>
      </c>
      <c r="N1600" t="s">
        <v>13</v>
      </c>
      <c r="O1600" t="s">
        <v>26</v>
      </c>
      <c r="P1600" t="s">
        <v>862</v>
      </c>
      <c r="Q1600" s="4">
        <v>2716000</v>
      </c>
      <c r="R1600">
        <v>3</v>
      </c>
      <c r="S1600" s="4">
        <f>Table3[[#This Row],[Harga]]*Table3[[#This Row],[Quantity]]</f>
        <v>8148000</v>
      </c>
      <c r="T1600">
        <v>0.2</v>
      </c>
      <c r="U1600" s="4">
        <f>Table3[[#This Row],[Discount]]*Table3[[#This Row],[Revenue]]</f>
        <v>1629600</v>
      </c>
      <c r="V1600" s="4">
        <f>Table3[[#This Row],[Revenue]]-Table3[[#This Row],[Total Discount]]</f>
        <v>6518400</v>
      </c>
      <c r="W1600" s="6"/>
      <c r="X1600" s="5"/>
    </row>
    <row r="1601" spans="1:24" x14ac:dyDescent="0.35">
      <c r="A1601">
        <v>1600</v>
      </c>
      <c r="B1601" t="s">
        <v>7723</v>
      </c>
      <c r="C1601" s="8">
        <v>42279</v>
      </c>
      <c r="D1601" s="6">
        <v>2015</v>
      </c>
      <c r="E1601" s="8" t="s">
        <v>3517</v>
      </c>
      <c r="F1601" s="7">
        <v>2</v>
      </c>
      <c r="G1601" t="s">
        <v>3452</v>
      </c>
      <c r="H1601" t="s">
        <v>3451</v>
      </c>
      <c r="I1601" t="s">
        <v>4433</v>
      </c>
      <c r="J1601" t="s">
        <v>3466</v>
      </c>
      <c r="K1601" t="s">
        <v>3704</v>
      </c>
      <c r="L1601">
        <v>8701</v>
      </c>
      <c r="M1601" t="s">
        <v>1554</v>
      </c>
      <c r="N1601" t="s">
        <v>13</v>
      </c>
      <c r="O1601" t="s">
        <v>23</v>
      </c>
      <c r="P1601" t="s">
        <v>1555</v>
      </c>
      <c r="Q1601" s="4">
        <v>107000</v>
      </c>
      <c r="R1601">
        <v>5</v>
      </c>
      <c r="S1601" s="4">
        <f>Table3[[#This Row],[Harga]]*Table3[[#This Row],[Quantity]]</f>
        <v>535000</v>
      </c>
      <c r="T1601">
        <v>0</v>
      </c>
      <c r="U1601" s="4">
        <f>Table3[[#This Row],[Discount]]*Table3[[#This Row],[Revenue]]</f>
        <v>0</v>
      </c>
      <c r="V1601" s="4">
        <f>Table3[[#This Row],[Revenue]]-Table3[[#This Row],[Total Discount]]</f>
        <v>535000</v>
      </c>
      <c r="W1601" s="6"/>
      <c r="X1601" s="5"/>
    </row>
    <row r="1602" spans="1:24" x14ac:dyDescent="0.35">
      <c r="A1602">
        <v>1601</v>
      </c>
      <c r="B1602" t="s">
        <v>7722</v>
      </c>
      <c r="C1602" s="8">
        <v>41914</v>
      </c>
      <c r="D1602" s="6">
        <v>2014</v>
      </c>
      <c r="E1602" s="8" t="s">
        <v>3517</v>
      </c>
      <c r="F1602" s="7">
        <v>2</v>
      </c>
      <c r="G1602" t="s">
        <v>3485</v>
      </c>
      <c r="H1602" t="s">
        <v>3462</v>
      </c>
      <c r="I1602" t="s">
        <v>4119</v>
      </c>
      <c r="J1602" t="s">
        <v>3466</v>
      </c>
      <c r="K1602" t="s">
        <v>3707</v>
      </c>
      <c r="L1602">
        <v>85281</v>
      </c>
      <c r="M1602" t="s">
        <v>1197</v>
      </c>
      <c r="N1602" t="s">
        <v>13</v>
      </c>
      <c r="O1602" t="s">
        <v>23</v>
      </c>
      <c r="P1602" t="s">
        <v>1198</v>
      </c>
      <c r="Q1602" s="4">
        <v>6000</v>
      </c>
      <c r="R1602">
        <v>2</v>
      </c>
      <c r="S1602" s="4">
        <f>Table3[[#This Row],[Harga]]*Table3[[#This Row],[Quantity]]</f>
        <v>12000</v>
      </c>
      <c r="T1602">
        <v>0.2</v>
      </c>
      <c r="U1602" s="4">
        <f>Table3[[#This Row],[Discount]]*Table3[[#This Row],[Revenue]]</f>
        <v>2400</v>
      </c>
      <c r="V1602" s="4">
        <f>Table3[[#This Row],[Revenue]]-Table3[[#This Row],[Total Discount]]</f>
        <v>9600</v>
      </c>
      <c r="W1602" s="6"/>
      <c r="X1602" s="5"/>
    </row>
    <row r="1603" spans="1:24" x14ac:dyDescent="0.35">
      <c r="A1603">
        <v>1602</v>
      </c>
      <c r="B1603" t="s">
        <v>7721</v>
      </c>
      <c r="C1603" s="8">
        <v>41862</v>
      </c>
      <c r="D1603" s="6">
        <v>2014</v>
      </c>
      <c r="E1603" s="8" t="s">
        <v>3481</v>
      </c>
      <c r="F1603" s="7">
        <v>11</v>
      </c>
      <c r="G1603" t="s">
        <v>3538</v>
      </c>
      <c r="H1603" t="s">
        <v>3462</v>
      </c>
      <c r="I1603" t="s">
        <v>3809</v>
      </c>
      <c r="J1603" t="s">
        <v>3449</v>
      </c>
      <c r="K1603" t="s">
        <v>3505</v>
      </c>
      <c r="L1603">
        <v>10035</v>
      </c>
      <c r="M1603" t="s">
        <v>1815</v>
      </c>
      <c r="N1603" t="s">
        <v>13</v>
      </c>
      <c r="O1603" t="s">
        <v>32</v>
      </c>
      <c r="P1603" t="s">
        <v>1816</v>
      </c>
      <c r="Q1603" s="4">
        <v>1802000</v>
      </c>
      <c r="R1603">
        <v>1</v>
      </c>
      <c r="S1603" s="4">
        <f>Table3[[#This Row],[Harga]]*Table3[[#This Row],[Quantity]]</f>
        <v>1802000</v>
      </c>
      <c r="T1603">
        <v>0</v>
      </c>
      <c r="U1603" s="4">
        <f>Table3[[#This Row],[Discount]]*Table3[[#This Row],[Revenue]]</f>
        <v>0</v>
      </c>
      <c r="V1603" s="4">
        <f>Table3[[#This Row],[Revenue]]-Table3[[#This Row],[Total Discount]]</f>
        <v>1802000</v>
      </c>
      <c r="W1603" s="6"/>
      <c r="X1603" s="5"/>
    </row>
    <row r="1604" spans="1:24" x14ac:dyDescent="0.35">
      <c r="A1604">
        <v>1603</v>
      </c>
      <c r="B1604" t="s">
        <v>7720</v>
      </c>
      <c r="C1604" s="8">
        <v>42979</v>
      </c>
      <c r="D1604" s="6">
        <v>2017</v>
      </c>
      <c r="E1604" s="8" t="s">
        <v>3472</v>
      </c>
      <c r="F1604" s="7">
        <v>1</v>
      </c>
      <c r="G1604" t="s">
        <v>3538</v>
      </c>
      <c r="H1604" t="s">
        <v>3462</v>
      </c>
      <c r="I1604" t="s">
        <v>7373</v>
      </c>
      <c r="J1604" t="s">
        <v>3449</v>
      </c>
      <c r="K1604" t="s">
        <v>3655</v>
      </c>
      <c r="L1604">
        <v>10009</v>
      </c>
      <c r="M1604" t="s">
        <v>2140</v>
      </c>
      <c r="N1604" t="s">
        <v>9</v>
      </c>
      <c r="O1604" t="s">
        <v>20</v>
      </c>
      <c r="P1604" t="s">
        <v>2141</v>
      </c>
      <c r="Q1604" s="4">
        <v>115000</v>
      </c>
      <c r="R1604">
        <v>5</v>
      </c>
      <c r="S1604" s="4">
        <f>Table3[[#This Row],[Harga]]*Table3[[#This Row],[Quantity]]</f>
        <v>575000</v>
      </c>
      <c r="T1604">
        <v>0</v>
      </c>
      <c r="U1604" s="4">
        <f>Table3[[#This Row],[Discount]]*Table3[[#This Row],[Revenue]]</f>
        <v>0</v>
      </c>
      <c r="V1604" s="4">
        <f>Table3[[#This Row],[Revenue]]-Table3[[#This Row],[Total Discount]]</f>
        <v>575000</v>
      </c>
      <c r="W1604" s="6"/>
      <c r="X1604" s="5"/>
    </row>
    <row r="1605" spans="1:24" x14ac:dyDescent="0.35">
      <c r="A1605">
        <v>1604</v>
      </c>
      <c r="B1605" t="s">
        <v>7719</v>
      </c>
      <c r="C1605" s="8">
        <v>42841</v>
      </c>
      <c r="D1605" s="6">
        <v>2017</v>
      </c>
      <c r="E1605" s="8" t="s">
        <v>3529</v>
      </c>
      <c r="F1605" s="7">
        <v>16</v>
      </c>
      <c r="G1605" t="s">
        <v>3452</v>
      </c>
      <c r="H1605" t="s">
        <v>3451</v>
      </c>
      <c r="I1605" t="s">
        <v>4939</v>
      </c>
      <c r="J1605" t="s">
        <v>3449</v>
      </c>
      <c r="K1605" t="s">
        <v>3474</v>
      </c>
      <c r="L1605">
        <v>77095</v>
      </c>
      <c r="M1605" t="s">
        <v>1882</v>
      </c>
      <c r="N1605" t="s">
        <v>13</v>
      </c>
      <c r="O1605" t="s">
        <v>26</v>
      </c>
      <c r="P1605" t="s">
        <v>1883</v>
      </c>
      <c r="Q1605" s="4">
        <v>313000</v>
      </c>
      <c r="R1605">
        <v>3</v>
      </c>
      <c r="S1605" s="4">
        <f>Table3[[#This Row],[Harga]]*Table3[[#This Row],[Quantity]]</f>
        <v>939000</v>
      </c>
      <c r="T1605">
        <v>0.8</v>
      </c>
      <c r="U1605" s="4">
        <f>Table3[[#This Row],[Discount]]*Table3[[#This Row],[Revenue]]</f>
        <v>751200</v>
      </c>
      <c r="V1605" s="4">
        <f>Table3[[#This Row],[Revenue]]-Table3[[#This Row],[Total Discount]]</f>
        <v>187800</v>
      </c>
      <c r="W1605" s="6"/>
      <c r="X1605" s="5"/>
    </row>
    <row r="1606" spans="1:24" x14ac:dyDescent="0.35">
      <c r="A1606">
        <v>1605</v>
      </c>
      <c r="B1606" t="s">
        <v>7718</v>
      </c>
      <c r="C1606" s="8">
        <v>42484</v>
      </c>
      <c r="D1606" s="6">
        <v>2016</v>
      </c>
      <c r="E1606" s="8" t="s">
        <v>3529</v>
      </c>
      <c r="F1606" s="7">
        <v>24</v>
      </c>
      <c r="G1606" t="s">
        <v>3452</v>
      </c>
      <c r="H1606" t="s">
        <v>3451</v>
      </c>
      <c r="I1606" t="s">
        <v>4389</v>
      </c>
      <c r="J1606" t="s">
        <v>3449</v>
      </c>
      <c r="K1606" t="s">
        <v>3509</v>
      </c>
      <c r="L1606">
        <v>92503</v>
      </c>
      <c r="M1606" t="s">
        <v>626</v>
      </c>
      <c r="N1606" t="s">
        <v>13</v>
      </c>
      <c r="O1606" t="s">
        <v>26</v>
      </c>
      <c r="P1606" t="s">
        <v>627</v>
      </c>
      <c r="Q1606" s="4">
        <v>20000</v>
      </c>
      <c r="R1606">
        <v>1</v>
      </c>
      <c r="S1606" s="4">
        <f>Table3[[#This Row],[Harga]]*Table3[[#This Row],[Quantity]]</f>
        <v>20000</v>
      </c>
      <c r="T1606">
        <v>0.2</v>
      </c>
      <c r="U1606" s="4">
        <f>Table3[[#This Row],[Discount]]*Table3[[#This Row],[Revenue]]</f>
        <v>4000</v>
      </c>
      <c r="V1606" s="4">
        <f>Table3[[#This Row],[Revenue]]-Table3[[#This Row],[Total Discount]]</f>
        <v>16000</v>
      </c>
      <c r="W1606" s="6"/>
      <c r="X1606" s="5"/>
    </row>
    <row r="1607" spans="1:24" x14ac:dyDescent="0.35">
      <c r="A1607">
        <v>1606</v>
      </c>
      <c r="B1607" t="s">
        <v>7717</v>
      </c>
      <c r="C1607" s="8">
        <v>42384</v>
      </c>
      <c r="D1607" s="6">
        <v>2016</v>
      </c>
      <c r="E1607" s="8" t="s">
        <v>3463</v>
      </c>
      <c r="F1607" s="7">
        <v>15</v>
      </c>
      <c r="G1607" t="s">
        <v>3538</v>
      </c>
      <c r="H1607" t="s">
        <v>3462</v>
      </c>
      <c r="I1607" t="s">
        <v>7121</v>
      </c>
      <c r="J1607" t="s">
        <v>3449</v>
      </c>
      <c r="K1607" t="s">
        <v>3509</v>
      </c>
      <c r="L1607">
        <v>6824</v>
      </c>
      <c r="M1607" t="s">
        <v>276</v>
      </c>
      <c r="N1607" t="s">
        <v>9</v>
      </c>
      <c r="O1607" t="s">
        <v>17</v>
      </c>
      <c r="P1607" t="s">
        <v>277</v>
      </c>
      <c r="Q1607" s="4">
        <v>1039000</v>
      </c>
      <c r="R1607">
        <v>1</v>
      </c>
      <c r="S1607" s="4">
        <f>Table3[[#This Row],[Harga]]*Table3[[#This Row],[Quantity]]</f>
        <v>1039000</v>
      </c>
      <c r="T1607">
        <v>0.3</v>
      </c>
      <c r="U1607" s="4">
        <f>Table3[[#This Row],[Discount]]*Table3[[#This Row],[Revenue]]</f>
        <v>311700</v>
      </c>
      <c r="V1607" s="4">
        <f>Table3[[#This Row],[Revenue]]-Table3[[#This Row],[Total Discount]]</f>
        <v>727300</v>
      </c>
      <c r="W1607" s="6"/>
      <c r="X1607" s="5"/>
    </row>
    <row r="1608" spans="1:24" x14ac:dyDescent="0.35">
      <c r="A1608">
        <v>1607</v>
      </c>
      <c r="B1608" t="s">
        <v>7716</v>
      </c>
      <c r="C1608" s="8">
        <v>42492</v>
      </c>
      <c r="D1608" s="6">
        <v>2016</v>
      </c>
      <c r="E1608" s="8" t="s">
        <v>3453</v>
      </c>
      <c r="F1608" s="7">
        <v>2</v>
      </c>
      <c r="G1608" t="s">
        <v>3452</v>
      </c>
      <c r="H1608" t="s">
        <v>3462</v>
      </c>
      <c r="I1608" t="s">
        <v>4519</v>
      </c>
      <c r="J1608" t="s">
        <v>3449</v>
      </c>
      <c r="K1608" t="s">
        <v>3704</v>
      </c>
      <c r="L1608">
        <v>10024</v>
      </c>
      <c r="M1608" t="s">
        <v>368</v>
      </c>
      <c r="N1608" t="s">
        <v>13</v>
      </c>
      <c r="O1608" t="s">
        <v>32</v>
      </c>
      <c r="P1608" t="s">
        <v>369</v>
      </c>
      <c r="Q1608" s="4">
        <v>36000</v>
      </c>
      <c r="R1608">
        <v>3</v>
      </c>
      <c r="S1608" s="4">
        <f>Table3[[#This Row],[Harga]]*Table3[[#This Row],[Quantity]]</f>
        <v>108000</v>
      </c>
      <c r="T1608">
        <v>0</v>
      </c>
      <c r="U1608" s="4">
        <f>Table3[[#This Row],[Discount]]*Table3[[#This Row],[Revenue]]</f>
        <v>0</v>
      </c>
      <c r="V1608" s="4">
        <f>Table3[[#This Row],[Revenue]]-Table3[[#This Row],[Total Discount]]</f>
        <v>108000</v>
      </c>
      <c r="W1608" s="6"/>
      <c r="X1608" s="5"/>
    </row>
    <row r="1609" spans="1:24" x14ac:dyDescent="0.35">
      <c r="A1609">
        <v>1608</v>
      </c>
      <c r="B1609" t="s">
        <v>7715</v>
      </c>
      <c r="C1609" s="8">
        <v>42694</v>
      </c>
      <c r="D1609" s="6">
        <v>2016</v>
      </c>
      <c r="E1609" s="8" t="s">
        <v>3468</v>
      </c>
      <c r="F1609" s="7">
        <v>20</v>
      </c>
      <c r="G1609" t="s">
        <v>3452</v>
      </c>
      <c r="H1609" t="s">
        <v>3451</v>
      </c>
      <c r="I1609" t="s">
        <v>5726</v>
      </c>
      <c r="J1609" t="s">
        <v>3466</v>
      </c>
      <c r="K1609" t="s">
        <v>3542</v>
      </c>
      <c r="L1609">
        <v>77095</v>
      </c>
      <c r="M1609" t="s">
        <v>2142</v>
      </c>
      <c r="N1609" t="s">
        <v>9</v>
      </c>
      <c r="O1609" t="s">
        <v>42</v>
      </c>
      <c r="P1609" t="s">
        <v>2143</v>
      </c>
      <c r="Q1609" s="4">
        <v>319000</v>
      </c>
      <c r="R1609">
        <v>5</v>
      </c>
      <c r="S1609" s="4">
        <f>Table3[[#This Row],[Harga]]*Table3[[#This Row],[Quantity]]</f>
        <v>1595000</v>
      </c>
      <c r="T1609">
        <v>0.3</v>
      </c>
      <c r="U1609" s="4">
        <f>Table3[[#This Row],[Discount]]*Table3[[#This Row],[Revenue]]</f>
        <v>478500</v>
      </c>
      <c r="V1609" s="4">
        <f>Table3[[#This Row],[Revenue]]-Table3[[#This Row],[Total Discount]]</f>
        <v>1116500</v>
      </c>
      <c r="W1609" s="6"/>
      <c r="X1609" s="5"/>
    </row>
    <row r="1610" spans="1:24" x14ac:dyDescent="0.35">
      <c r="A1610">
        <v>1609</v>
      </c>
      <c r="B1610" t="s">
        <v>7714</v>
      </c>
      <c r="C1610" s="8">
        <v>42401</v>
      </c>
      <c r="D1610" s="6">
        <v>2016</v>
      </c>
      <c r="E1610" s="8" t="s">
        <v>3458</v>
      </c>
      <c r="F1610" s="7">
        <v>1</v>
      </c>
      <c r="G1610" t="s">
        <v>3452</v>
      </c>
      <c r="H1610" t="s">
        <v>3451</v>
      </c>
      <c r="I1610" t="s">
        <v>4557</v>
      </c>
      <c r="J1610" t="s">
        <v>3466</v>
      </c>
      <c r="K1610" t="s">
        <v>3487</v>
      </c>
      <c r="L1610">
        <v>22204</v>
      </c>
      <c r="M1610" t="s">
        <v>2032</v>
      </c>
      <c r="N1610" t="s">
        <v>13</v>
      </c>
      <c r="O1610" t="s">
        <v>32</v>
      </c>
      <c r="P1610" t="s">
        <v>2033</v>
      </c>
      <c r="Q1610" s="4">
        <v>23000</v>
      </c>
      <c r="R1610">
        <v>5</v>
      </c>
      <c r="S1610" s="4">
        <f>Table3[[#This Row],[Harga]]*Table3[[#This Row],[Quantity]]</f>
        <v>115000</v>
      </c>
      <c r="T1610">
        <v>0</v>
      </c>
      <c r="U1610" s="4">
        <f>Table3[[#This Row],[Discount]]*Table3[[#This Row],[Revenue]]</f>
        <v>0</v>
      </c>
      <c r="V1610" s="4">
        <f>Table3[[#This Row],[Revenue]]-Table3[[#This Row],[Total Discount]]</f>
        <v>115000</v>
      </c>
      <c r="W1610" s="6"/>
      <c r="X1610" s="5"/>
    </row>
    <row r="1611" spans="1:24" x14ac:dyDescent="0.35">
      <c r="A1611">
        <v>1610</v>
      </c>
      <c r="B1611" t="s">
        <v>7713</v>
      </c>
      <c r="C1611" s="8">
        <v>42825</v>
      </c>
      <c r="D1611" s="6">
        <v>2017</v>
      </c>
      <c r="E1611" s="8" t="s">
        <v>3511</v>
      </c>
      <c r="F1611" s="7">
        <v>31</v>
      </c>
      <c r="G1611" t="s">
        <v>3485</v>
      </c>
      <c r="H1611" t="s">
        <v>3451</v>
      </c>
      <c r="I1611" t="s">
        <v>3872</v>
      </c>
      <c r="J1611" t="s">
        <v>3449</v>
      </c>
      <c r="K1611" t="s">
        <v>3556</v>
      </c>
      <c r="L1611">
        <v>60623</v>
      </c>
      <c r="M1611" t="s">
        <v>2057</v>
      </c>
      <c r="N1611" t="s">
        <v>13</v>
      </c>
      <c r="O1611" t="s">
        <v>26</v>
      </c>
      <c r="P1611" t="s">
        <v>2058</v>
      </c>
      <c r="Q1611" s="4">
        <v>9000</v>
      </c>
      <c r="R1611">
        <v>13</v>
      </c>
      <c r="S1611" s="4">
        <f>Table3[[#This Row],[Harga]]*Table3[[#This Row],[Quantity]]</f>
        <v>117000</v>
      </c>
      <c r="T1611">
        <v>0.8</v>
      </c>
      <c r="U1611" s="4">
        <f>Table3[[#This Row],[Discount]]*Table3[[#This Row],[Revenue]]</f>
        <v>93600</v>
      </c>
      <c r="V1611" s="4">
        <f>Table3[[#This Row],[Revenue]]-Table3[[#This Row],[Total Discount]]</f>
        <v>23400</v>
      </c>
      <c r="W1611" s="6"/>
      <c r="X1611" s="5"/>
    </row>
    <row r="1612" spans="1:24" x14ac:dyDescent="0.35">
      <c r="A1612">
        <v>1611</v>
      </c>
      <c r="B1612" t="s">
        <v>7712</v>
      </c>
      <c r="C1612" s="8">
        <v>43070</v>
      </c>
      <c r="D1612" s="6">
        <v>2017</v>
      </c>
      <c r="E1612" s="8" t="s">
        <v>3490</v>
      </c>
      <c r="F1612" s="7">
        <v>1</v>
      </c>
      <c r="G1612" t="s">
        <v>3485</v>
      </c>
      <c r="H1612" t="s">
        <v>3451</v>
      </c>
      <c r="I1612" t="s">
        <v>5571</v>
      </c>
      <c r="J1612" t="s">
        <v>3449</v>
      </c>
      <c r="K1612" t="s">
        <v>3448</v>
      </c>
      <c r="L1612">
        <v>75051</v>
      </c>
      <c r="M1612" t="s">
        <v>2144</v>
      </c>
      <c r="N1612" t="s">
        <v>51</v>
      </c>
      <c r="O1612" t="s">
        <v>52</v>
      </c>
      <c r="P1612" t="s">
        <v>2145</v>
      </c>
      <c r="Q1612" s="4">
        <v>220000</v>
      </c>
      <c r="R1612">
        <v>5</v>
      </c>
      <c r="S1612" s="4">
        <f>Table3[[#This Row],[Harga]]*Table3[[#This Row],[Quantity]]</f>
        <v>1100000</v>
      </c>
      <c r="T1612">
        <v>0.2</v>
      </c>
      <c r="U1612" s="4">
        <f>Table3[[#This Row],[Discount]]*Table3[[#This Row],[Revenue]]</f>
        <v>220000</v>
      </c>
      <c r="V1612" s="4">
        <f>Table3[[#This Row],[Revenue]]-Table3[[#This Row],[Total Discount]]</f>
        <v>880000</v>
      </c>
      <c r="W1612" s="6"/>
      <c r="X1612" s="5"/>
    </row>
    <row r="1613" spans="1:24" x14ac:dyDescent="0.35">
      <c r="A1613">
        <v>1612</v>
      </c>
      <c r="B1613" t="s">
        <v>7711</v>
      </c>
      <c r="C1613" s="8">
        <v>43079</v>
      </c>
      <c r="D1613" s="6">
        <v>2017</v>
      </c>
      <c r="E1613" s="8" t="s">
        <v>3490</v>
      </c>
      <c r="F1613" s="7">
        <v>10</v>
      </c>
      <c r="G1613" t="s">
        <v>3457</v>
      </c>
      <c r="H1613" t="s">
        <v>3462</v>
      </c>
      <c r="I1613" t="s">
        <v>4062</v>
      </c>
      <c r="J1613" t="s">
        <v>3466</v>
      </c>
      <c r="K1613" t="s">
        <v>3561</v>
      </c>
      <c r="L1613">
        <v>98103</v>
      </c>
      <c r="M1613" t="s">
        <v>1116</v>
      </c>
      <c r="N1613" t="s">
        <v>51</v>
      </c>
      <c r="O1613" t="s">
        <v>64</v>
      </c>
      <c r="P1613" t="s">
        <v>1117</v>
      </c>
      <c r="Q1613" s="4">
        <v>50000</v>
      </c>
      <c r="R1613">
        <v>3</v>
      </c>
      <c r="S1613" s="4">
        <f>Table3[[#This Row],[Harga]]*Table3[[#This Row],[Quantity]]</f>
        <v>150000</v>
      </c>
      <c r="T1613">
        <v>0</v>
      </c>
      <c r="U1613" s="4">
        <f>Table3[[#This Row],[Discount]]*Table3[[#This Row],[Revenue]]</f>
        <v>0</v>
      </c>
      <c r="V1613" s="4">
        <f>Table3[[#This Row],[Revenue]]-Table3[[#This Row],[Total Discount]]</f>
        <v>150000</v>
      </c>
      <c r="W1613" s="6"/>
      <c r="X1613" s="5"/>
    </row>
    <row r="1614" spans="1:24" x14ac:dyDescent="0.35">
      <c r="A1614">
        <v>1613</v>
      </c>
      <c r="B1614" t="s">
        <v>7710</v>
      </c>
      <c r="C1614" s="8">
        <v>42630</v>
      </c>
      <c r="D1614" s="6">
        <v>2016</v>
      </c>
      <c r="E1614" s="8" t="s">
        <v>3472</v>
      </c>
      <c r="F1614" s="7">
        <v>17</v>
      </c>
      <c r="G1614" t="s">
        <v>3496</v>
      </c>
      <c r="H1614" t="s">
        <v>3451</v>
      </c>
      <c r="I1614" t="s">
        <v>4104</v>
      </c>
      <c r="J1614" t="s">
        <v>3488</v>
      </c>
      <c r="K1614" t="s">
        <v>3492</v>
      </c>
      <c r="L1614">
        <v>98103</v>
      </c>
      <c r="M1614" t="s">
        <v>2146</v>
      </c>
      <c r="N1614" t="s">
        <v>9</v>
      </c>
      <c r="O1614" t="s">
        <v>42</v>
      </c>
      <c r="P1614" t="s">
        <v>2147</v>
      </c>
      <c r="Q1614" s="4">
        <v>114000</v>
      </c>
      <c r="R1614">
        <v>2</v>
      </c>
      <c r="S1614" s="4">
        <f>Table3[[#This Row],[Harga]]*Table3[[#This Row],[Quantity]]</f>
        <v>228000</v>
      </c>
      <c r="T1614">
        <v>0.2</v>
      </c>
      <c r="U1614" s="4">
        <f>Table3[[#This Row],[Discount]]*Table3[[#This Row],[Revenue]]</f>
        <v>45600</v>
      </c>
      <c r="V1614" s="4">
        <f>Table3[[#This Row],[Revenue]]-Table3[[#This Row],[Total Discount]]</f>
        <v>182400</v>
      </c>
      <c r="W1614" s="6"/>
      <c r="X1614" s="5"/>
    </row>
    <row r="1615" spans="1:24" x14ac:dyDescent="0.35">
      <c r="A1615">
        <v>1614</v>
      </c>
      <c r="B1615" t="s">
        <v>7709</v>
      </c>
      <c r="C1615" s="8">
        <v>42727</v>
      </c>
      <c r="D1615" s="6">
        <v>2016</v>
      </c>
      <c r="E1615" s="8" t="s">
        <v>3490</v>
      </c>
      <c r="F1615" s="7">
        <v>23</v>
      </c>
      <c r="G1615" t="s">
        <v>3538</v>
      </c>
      <c r="H1615" t="s">
        <v>3501</v>
      </c>
      <c r="I1615" t="s">
        <v>4562</v>
      </c>
      <c r="J1615" t="s">
        <v>3466</v>
      </c>
      <c r="K1615" t="s">
        <v>3909</v>
      </c>
      <c r="L1615">
        <v>49505</v>
      </c>
      <c r="M1615" t="s">
        <v>1753</v>
      </c>
      <c r="N1615" t="s">
        <v>13</v>
      </c>
      <c r="O1615" t="s">
        <v>73</v>
      </c>
      <c r="P1615" t="s">
        <v>1754</v>
      </c>
      <c r="Q1615" s="4">
        <v>6000</v>
      </c>
      <c r="R1615">
        <v>7</v>
      </c>
      <c r="S1615" s="4">
        <f>Table3[[#This Row],[Harga]]*Table3[[#This Row],[Quantity]]</f>
        <v>42000</v>
      </c>
      <c r="T1615">
        <v>0</v>
      </c>
      <c r="U1615" s="4">
        <f>Table3[[#This Row],[Discount]]*Table3[[#This Row],[Revenue]]</f>
        <v>0</v>
      </c>
      <c r="V1615" s="4">
        <f>Table3[[#This Row],[Revenue]]-Table3[[#This Row],[Total Discount]]</f>
        <v>42000</v>
      </c>
      <c r="W1615" s="6"/>
      <c r="X1615" s="5"/>
    </row>
    <row r="1616" spans="1:24" x14ac:dyDescent="0.35">
      <c r="A1616">
        <v>1615</v>
      </c>
      <c r="B1616" t="s">
        <v>7708</v>
      </c>
      <c r="C1616" s="8">
        <v>42842</v>
      </c>
      <c r="D1616" s="6">
        <v>2017</v>
      </c>
      <c r="E1616" s="8" t="s">
        <v>3529</v>
      </c>
      <c r="F1616" s="7">
        <v>17</v>
      </c>
      <c r="G1616" t="s">
        <v>3457</v>
      </c>
      <c r="H1616" t="s">
        <v>3462</v>
      </c>
      <c r="I1616" t="s">
        <v>4953</v>
      </c>
      <c r="J1616" t="s">
        <v>3449</v>
      </c>
      <c r="K1616" t="s">
        <v>3600</v>
      </c>
      <c r="L1616">
        <v>19120</v>
      </c>
      <c r="M1616" t="s">
        <v>1172</v>
      </c>
      <c r="N1616" t="s">
        <v>9</v>
      </c>
      <c r="O1616" t="s">
        <v>20</v>
      </c>
      <c r="P1616" t="s">
        <v>5848</v>
      </c>
      <c r="Q1616" s="4">
        <v>28000</v>
      </c>
      <c r="R1616">
        <v>3</v>
      </c>
      <c r="S1616" s="4">
        <f>Table3[[#This Row],[Harga]]*Table3[[#This Row],[Quantity]]</f>
        <v>84000</v>
      </c>
      <c r="T1616">
        <v>0.2</v>
      </c>
      <c r="U1616" s="4">
        <f>Table3[[#This Row],[Discount]]*Table3[[#This Row],[Revenue]]</f>
        <v>16800</v>
      </c>
      <c r="V1616" s="4">
        <f>Table3[[#This Row],[Revenue]]-Table3[[#This Row],[Total Discount]]</f>
        <v>67200</v>
      </c>
      <c r="W1616" s="6"/>
      <c r="X1616" s="5"/>
    </row>
    <row r="1617" spans="1:24" x14ac:dyDescent="0.35">
      <c r="A1617">
        <v>1616</v>
      </c>
      <c r="B1617" t="s">
        <v>7707</v>
      </c>
      <c r="C1617" s="8">
        <v>43035</v>
      </c>
      <c r="D1617" s="6">
        <v>2017</v>
      </c>
      <c r="E1617" s="8" t="s">
        <v>3517</v>
      </c>
      <c r="F1617" s="7">
        <v>27</v>
      </c>
      <c r="G1617" t="s">
        <v>3538</v>
      </c>
      <c r="H1617" t="s">
        <v>3451</v>
      </c>
      <c r="I1617" t="s">
        <v>4127</v>
      </c>
      <c r="J1617" t="s">
        <v>3488</v>
      </c>
      <c r="K1617" t="s">
        <v>3909</v>
      </c>
      <c r="L1617">
        <v>60610</v>
      </c>
      <c r="M1617" t="s">
        <v>442</v>
      </c>
      <c r="N1617" t="s">
        <v>13</v>
      </c>
      <c r="O1617" t="s">
        <v>37</v>
      </c>
      <c r="P1617" t="s">
        <v>443</v>
      </c>
      <c r="Q1617" s="4">
        <v>15000</v>
      </c>
      <c r="R1617">
        <v>3</v>
      </c>
      <c r="S1617" s="4">
        <f>Table3[[#This Row],[Harga]]*Table3[[#This Row],[Quantity]]</f>
        <v>45000</v>
      </c>
      <c r="T1617">
        <v>0.2</v>
      </c>
      <c r="U1617" s="4">
        <f>Table3[[#This Row],[Discount]]*Table3[[#This Row],[Revenue]]</f>
        <v>9000</v>
      </c>
      <c r="V1617" s="4">
        <f>Table3[[#This Row],[Revenue]]-Table3[[#This Row],[Total Discount]]</f>
        <v>36000</v>
      </c>
      <c r="W1617" s="6"/>
      <c r="X1617" s="5"/>
    </row>
    <row r="1618" spans="1:24" x14ac:dyDescent="0.35">
      <c r="A1618">
        <v>1617</v>
      </c>
      <c r="B1618" t="s">
        <v>7706</v>
      </c>
      <c r="C1618" s="8">
        <v>42559</v>
      </c>
      <c r="D1618" s="6">
        <v>2016</v>
      </c>
      <c r="E1618" s="8" t="s">
        <v>3507</v>
      </c>
      <c r="F1618" s="7">
        <v>8</v>
      </c>
      <c r="G1618" t="s">
        <v>3452</v>
      </c>
      <c r="H1618" t="s">
        <v>3462</v>
      </c>
      <c r="I1618" t="s">
        <v>3450</v>
      </c>
      <c r="J1618" t="s">
        <v>3449</v>
      </c>
      <c r="K1618" t="s">
        <v>3682</v>
      </c>
      <c r="L1618">
        <v>98105</v>
      </c>
      <c r="M1618" t="s">
        <v>2148</v>
      </c>
      <c r="N1618" t="s">
        <v>51</v>
      </c>
      <c r="O1618" t="s">
        <v>52</v>
      </c>
      <c r="P1618" t="s">
        <v>2149</v>
      </c>
      <c r="Q1618" s="4">
        <v>108000</v>
      </c>
      <c r="R1618">
        <v>1</v>
      </c>
      <c r="S1618" s="4">
        <f>Table3[[#This Row],[Harga]]*Table3[[#This Row],[Quantity]]</f>
        <v>108000</v>
      </c>
      <c r="T1618">
        <v>0.2</v>
      </c>
      <c r="U1618" s="4">
        <f>Table3[[#This Row],[Discount]]*Table3[[#This Row],[Revenue]]</f>
        <v>21600</v>
      </c>
      <c r="V1618" s="4">
        <f>Table3[[#This Row],[Revenue]]-Table3[[#This Row],[Total Discount]]</f>
        <v>86400</v>
      </c>
      <c r="W1618" s="6"/>
      <c r="X1618" s="5"/>
    </row>
    <row r="1619" spans="1:24" x14ac:dyDescent="0.35">
      <c r="A1619">
        <v>1618</v>
      </c>
      <c r="B1619" t="s">
        <v>7705</v>
      </c>
      <c r="C1619" s="8">
        <v>42225</v>
      </c>
      <c r="D1619" s="6">
        <v>2015</v>
      </c>
      <c r="E1619" s="8" t="s">
        <v>3481</v>
      </c>
      <c r="F1619" s="7">
        <v>9</v>
      </c>
      <c r="G1619" t="s">
        <v>3538</v>
      </c>
      <c r="H1619" t="s">
        <v>3462</v>
      </c>
      <c r="I1619" t="s">
        <v>3467</v>
      </c>
      <c r="J1619" t="s">
        <v>3466</v>
      </c>
      <c r="K1619" t="s">
        <v>3494</v>
      </c>
      <c r="L1619">
        <v>32216</v>
      </c>
      <c r="M1619" t="s">
        <v>843</v>
      </c>
      <c r="N1619" t="s">
        <v>13</v>
      </c>
      <c r="O1619" t="s">
        <v>14</v>
      </c>
      <c r="P1619" t="s">
        <v>844</v>
      </c>
      <c r="Q1619" s="4">
        <v>5000</v>
      </c>
      <c r="R1619">
        <v>2</v>
      </c>
      <c r="S1619" s="4">
        <f>Table3[[#This Row],[Harga]]*Table3[[#This Row],[Quantity]]</f>
        <v>10000</v>
      </c>
      <c r="T1619">
        <v>0.2</v>
      </c>
      <c r="U1619" s="4">
        <f>Table3[[#This Row],[Discount]]*Table3[[#This Row],[Revenue]]</f>
        <v>2000</v>
      </c>
      <c r="V1619" s="4">
        <f>Table3[[#This Row],[Revenue]]-Table3[[#This Row],[Total Discount]]</f>
        <v>8000</v>
      </c>
      <c r="W1619" s="6"/>
      <c r="X1619" s="5"/>
    </row>
    <row r="1620" spans="1:24" x14ac:dyDescent="0.35">
      <c r="A1620">
        <v>1619</v>
      </c>
      <c r="B1620" t="s">
        <v>7704</v>
      </c>
      <c r="C1620" s="8">
        <v>42713</v>
      </c>
      <c r="D1620" s="6">
        <v>2016</v>
      </c>
      <c r="E1620" s="8" t="s">
        <v>3490</v>
      </c>
      <c r="F1620" s="7">
        <v>9</v>
      </c>
      <c r="G1620" t="s">
        <v>3457</v>
      </c>
      <c r="H1620" t="s">
        <v>3462</v>
      </c>
      <c r="I1620" t="s">
        <v>3916</v>
      </c>
      <c r="J1620" t="s">
        <v>3466</v>
      </c>
      <c r="K1620" t="s">
        <v>3595</v>
      </c>
      <c r="L1620">
        <v>37064</v>
      </c>
      <c r="M1620" t="s">
        <v>2150</v>
      </c>
      <c r="N1620" t="s">
        <v>9</v>
      </c>
      <c r="O1620" t="s">
        <v>17</v>
      </c>
      <c r="P1620" t="s">
        <v>2151</v>
      </c>
      <c r="Q1620" s="4">
        <v>80000</v>
      </c>
      <c r="R1620">
        <v>3</v>
      </c>
      <c r="S1620" s="4">
        <f>Table3[[#This Row],[Harga]]*Table3[[#This Row],[Quantity]]</f>
        <v>240000</v>
      </c>
      <c r="T1620">
        <v>0.4</v>
      </c>
      <c r="U1620" s="4">
        <f>Table3[[#This Row],[Discount]]*Table3[[#This Row],[Revenue]]</f>
        <v>96000</v>
      </c>
      <c r="V1620" s="4">
        <f>Table3[[#This Row],[Revenue]]-Table3[[#This Row],[Total Discount]]</f>
        <v>144000</v>
      </c>
      <c r="W1620" s="6"/>
      <c r="X1620" s="5"/>
    </row>
    <row r="1621" spans="1:24" x14ac:dyDescent="0.35">
      <c r="A1621">
        <v>1620</v>
      </c>
      <c r="B1621" t="s">
        <v>7703</v>
      </c>
      <c r="C1621" s="8">
        <v>42687</v>
      </c>
      <c r="D1621" s="6">
        <v>2016</v>
      </c>
      <c r="E1621" s="8" t="s">
        <v>3468</v>
      </c>
      <c r="F1621" s="7">
        <v>13</v>
      </c>
      <c r="G1621" t="s">
        <v>3538</v>
      </c>
      <c r="H1621" t="s">
        <v>3451</v>
      </c>
      <c r="I1621" t="s">
        <v>3771</v>
      </c>
      <c r="J1621" t="s">
        <v>3488</v>
      </c>
      <c r="K1621" t="s">
        <v>3483</v>
      </c>
      <c r="L1621">
        <v>60035</v>
      </c>
      <c r="M1621" t="s">
        <v>2152</v>
      </c>
      <c r="N1621" t="s">
        <v>13</v>
      </c>
      <c r="O1621" t="s">
        <v>26</v>
      </c>
      <c r="P1621" t="s">
        <v>2153</v>
      </c>
      <c r="Q1621" s="4">
        <v>4000</v>
      </c>
      <c r="R1621">
        <v>2</v>
      </c>
      <c r="S1621" s="4">
        <f>Table3[[#This Row],[Harga]]*Table3[[#This Row],[Quantity]]</f>
        <v>8000</v>
      </c>
      <c r="T1621">
        <v>0.8</v>
      </c>
      <c r="U1621" s="4">
        <f>Table3[[#This Row],[Discount]]*Table3[[#This Row],[Revenue]]</f>
        <v>6400</v>
      </c>
      <c r="V1621" s="4">
        <f>Table3[[#This Row],[Revenue]]-Table3[[#This Row],[Total Discount]]</f>
        <v>1600</v>
      </c>
      <c r="W1621" s="6"/>
      <c r="X1621" s="5"/>
    </row>
    <row r="1622" spans="1:24" x14ac:dyDescent="0.35">
      <c r="A1622">
        <v>1621</v>
      </c>
      <c r="B1622" t="s">
        <v>7702</v>
      </c>
      <c r="C1622" s="8">
        <v>41957</v>
      </c>
      <c r="D1622" s="6">
        <v>2014</v>
      </c>
      <c r="E1622" s="8" t="s">
        <v>3468</v>
      </c>
      <c r="F1622" s="7">
        <v>14</v>
      </c>
      <c r="G1622" t="s">
        <v>3452</v>
      </c>
      <c r="H1622" t="s">
        <v>3451</v>
      </c>
      <c r="I1622" t="s">
        <v>4580</v>
      </c>
      <c r="J1622" t="s">
        <v>3466</v>
      </c>
      <c r="K1622" t="s">
        <v>3670</v>
      </c>
      <c r="L1622">
        <v>77506</v>
      </c>
      <c r="M1622" t="s">
        <v>2154</v>
      </c>
      <c r="N1622" t="s">
        <v>13</v>
      </c>
      <c r="O1622" t="s">
        <v>23</v>
      </c>
      <c r="P1622" t="s">
        <v>2155</v>
      </c>
      <c r="Q1622" s="4">
        <v>21000</v>
      </c>
      <c r="R1622">
        <v>4</v>
      </c>
      <c r="S1622" s="4">
        <f>Table3[[#This Row],[Harga]]*Table3[[#This Row],[Quantity]]</f>
        <v>84000</v>
      </c>
      <c r="T1622">
        <v>0.2</v>
      </c>
      <c r="U1622" s="4">
        <f>Table3[[#This Row],[Discount]]*Table3[[#This Row],[Revenue]]</f>
        <v>16800</v>
      </c>
      <c r="V1622" s="4">
        <f>Table3[[#This Row],[Revenue]]-Table3[[#This Row],[Total Discount]]</f>
        <v>67200</v>
      </c>
      <c r="W1622" s="6"/>
      <c r="X1622" s="5"/>
    </row>
    <row r="1623" spans="1:24" x14ac:dyDescent="0.35">
      <c r="A1623">
        <v>1622</v>
      </c>
      <c r="B1623" t="s">
        <v>7701</v>
      </c>
      <c r="C1623" s="8">
        <v>41960</v>
      </c>
      <c r="D1623" s="6">
        <v>2014</v>
      </c>
      <c r="E1623" s="8" t="s">
        <v>3468</v>
      </c>
      <c r="F1623" s="7">
        <v>17</v>
      </c>
      <c r="G1623" t="s">
        <v>3452</v>
      </c>
      <c r="H1623" t="s">
        <v>3451</v>
      </c>
      <c r="I1623" t="s">
        <v>4638</v>
      </c>
      <c r="J1623" t="s">
        <v>3466</v>
      </c>
      <c r="K1623" t="s">
        <v>3695</v>
      </c>
      <c r="L1623">
        <v>94109</v>
      </c>
      <c r="M1623" t="s">
        <v>2156</v>
      </c>
      <c r="N1623" t="s">
        <v>51</v>
      </c>
      <c r="O1623" t="s">
        <v>64</v>
      </c>
      <c r="P1623" t="s">
        <v>2157</v>
      </c>
      <c r="Q1623" s="4">
        <v>100000</v>
      </c>
      <c r="R1623">
        <v>2</v>
      </c>
      <c r="S1623" s="4">
        <f>Table3[[#This Row],[Harga]]*Table3[[#This Row],[Quantity]]</f>
        <v>200000</v>
      </c>
      <c r="T1623">
        <v>0</v>
      </c>
      <c r="U1623" s="4">
        <f>Table3[[#This Row],[Discount]]*Table3[[#This Row],[Revenue]]</f>
        <v>0</v>
      </c>
      <c r="V1623" s="4">
        <f>Table3[[#This Row],[Revenue]]-Table3[[#This Row],[Total Discount]]</f>
        <v>200000</v>
      </c>
      <c r="W1623" s="6"/>
      <c r="X1623" s="5"/>
    </row>
    <row r="1624" spans="1:24" x14ac:dyDescent="0.35">
      <c r="A1624">
        <v>1623</v>
      </c>
      <c r="B1624" t="s">
        <v>7700</v>
      </c>
      <c r="C1624" s="8">
        <v>42433</v>
      </c>
      <c r="D1624" s="6">
        <v>2016</v>
      </c>
      <c r="E1624" s="8" t="s">
        <v>3511</v>
      </c>
      <c r="F1624" s="7">
        <v>4</v>
      </c>
      <c r="G1624" t="s">
        <v>3538</v>
      </c>
      <c r="H1624" t="s">
        <v>3451</v>
      </c>
      <c r="I1624" t="s">
        <v>5101</v>
      </c>
      <c r="J1624" t="s">
        <v>3466</v>
      </c>
      <c r="K1624" t="s">
        <v>3494</v>
      </c>
      <c r="L1624">
        <v>33180</v>
      </c>
      <c r="M1624" t="s">
        <v>1252</v>
      </c>
      <c r="N1624" t="s">
        <v>13</v>
      </c>
      <c r="O1624" t="s">
        <v>14</v>
      </c>
      <c r="P1624" t="s">
        <v>1253</v>
      </c>
      <c r="Q1624" s="4">
        <v>19000</v>
      </c>
      <c r="R1624">
        <v>4</v>
      </c>
      <c r="S1624" s="4">
        <f>Table3[[#This Row],[Harga]]*Table3[[#This Row],[Quantity]]</f>
        <v>76000</v>
      </c>
      <c r="T1624">
        <v>0.2</v>
      </c>
      <c r="U1624" s="4">
        <f>Table3[[#This Row],[Discount]]*Table3[[#This Row],[Revenue]]</f>
        <v>15200</v>
      </c>
      <c r="V1624" s="4">
        <f>Table3[[#This Row],[Revenue]]-Table3[[#This Row],[Total Discount]]</f>
        <v>60800</v>
      </c>
      <c r="W1624" s="6"/>
      <c r="X1624" s="5"/>
    </row>
    <row r="1625" spans="1:24" x14ac:dyDescent="0.35">
      <c r="A1625">
        <v>1624</v>
      </c>
      <c r="B1625" t="s">
        <v>7699</v>
      </c>
      <c r="C1625" s="8">
        <v>41923</v>
      </c>
      <c r="D1625" s="6">
        <v>2014</v>
      </c>
      <c r="E1625" s="8" t="s">
        <v>3517</v>
      </c>
      <c r="F1625" s="7">
        <v>11</v>
      </c>
      <c r="G1625" t="s">
        <v>3452</v>
      </c>
      <c r="H1625" t="s">
        <v>3451</v>
      </c>
      <c r="I1625" t="s">
        <v>3754</v>
      </c>
      <c r="J1625" t="s">
        <v>3449</v>
      </c>
      <c r="K1625" t="s">
        <v>3670</v>
      </c>
      <c r="L1625">
        <v>19120</v>
      </c>
      <c r="M1625" t="s">
        <v>2158</v>
      </c>
      <c r="N1625" t="s">
        <v>13</v>
      </c>
      <c r="O1625" t="s">
        <v>32</v>
      </c>
      <c r="P1625" t="s">
        <v>2159</v>
      </c>
      <c r="Q1625" s="4">
        <v>282000</v>
      </c>
      <c r="R1625">
        <v>2</v>
      </c>
      <c r="S1625" s="4">
        <f>Table3[[#This Row],[Harga]]*Table3[[#This Row],[Quantity]]</f>
        <v>564000</v>
      </c>
      <c r="T1625">
        <v>0.2</v>
      </c>
      <c r="U1625" s="4">
        <f>Table3[[#This Row],[Discount]]*Table3[[#This Row],[Revenue]]</f>
        <v>112800</v>
      </c>
      <c r="V1625" s="4">
        <f>Table3[[#This Row],[Revenue]]-Table3[[#This Row],[Total Discount]]</f>
        <v>451200</v>
      </c>
      <c r="W1625" s="6"/>
      <c r="X1625" s="5"/>
    </row>
    <row r="1626" spans="1:24" x14ac:dyDescent="0.35">
      <c r="A1626">
        <v>1625</v>
      </c>
      <c r="B1626" t="s">
        <v>7698</v>
      </c>
      <c r="C1626" s="8">
        <v>41781</v>
      </c>
      <c r="D1626" s="6">
        <v>2014</v>
      </c>
      <c r="E1626" s="8" t="s">
        <v>3453</v>
      </c>
      <c r="F1626" s="7">
        <v>22</v>
      </c>
      <c r="G1626" t="s">
        <v>3485</v>
      </c>
      <c r="H1626" t="s">
        <v>3451</v>
      </c>
      <c r="I1626" t="s">
        <v>4180</v>
      </c>
      <c r="J1626" t="s">
        <v>3449</v>
      </c>
      <c r="K1626" t="s">
        <v>3605</v>
      </c>
      <c r="L1626">
        <v>35601</v>
      </c>
      <c r="M1626" t="s">
        <v>1005</v>
      </c>
      <c r="N1626" t="s">
        <v>51</v>
      </c>
      <c r="O1626" t="s">
        <v>52</v>
      </c>
      <c r="P1626" t="s">
        <v>1006</v>
      </c>
      <c r="Q1626" s="4">
        <v>272000</v>
      </c>
      <c r="R1626">
        <v>2</v>
      </c>
      <c r="S1626" s="4">
        <f>Table3[[#This Row],[Harga]]*Table3[[#This Row],[Quantity]]</f>
        <v>544000</v>
      </c>
      <c r="T1626">
        <v>0</v>
      </c>
      <c r="U1626" s="4">
        <f>Table3[[#This Row],[Discount]]*Table3[[#This Row],[Revenue]]</f>
        <v>0</v>
      </c>
      <c r="V1626" s="4">
        <f>Table3[[#This Row],[Revenue]]-Table3[[#This Row],[Total Discount]]</f>
        <v>544000</v>
      </c>
      <c r="W1626" s="6"/>
      <c r="X1626" s="5"/>
    </row>
    <row r="1627" spans="1:24" x14ac:dyDescent="0.35">
      <c r="A1627">
        <v>1626</v>
      </c>
      <c r="B1627" t="s">
        <v>7697</v>
      </c>
      <c r="C1627" s="8">
        <v>41835</v>
      </c>
      <c r="D1627" s="6">
        <v>2014</v>
      </c>
      <c r="E1627" s="8" t="s">
        <v>3507</v>
      </c>
      <c r="F1627" s="7">
        <v>15</v>
      </c>
      <c r="G1627" t="s">
        <v>3452</v>
      </c>
      <c r="H1627" t="s">
        <v>3451</v>
      </c>
      <c r="I1627" t="s">
        <v>4064</v>
      </c>
      <c r="J1627" t="s">
        <v>3466</v>
      </c>
      <c r="K1627" t="s">
        <v>3492</v>
      </c>
      <c r="L1627">
        <v>57103</v>
      </c>
      <c r="M1627" t="s">
        <v>1930</v>
      </c>
      <c r="N1627" t="s">
        <v>51</v>
      </c>
      <c r="O1627" t="s">
        <v>64</v>
      </c>
      <c r="P1627" t="s">
        <v>1931</v>
      </c>
      <c r="Q1627" s="4">
        <v>1000</v>
      </c>
      <c r="R1627">
        <v>3</v>
      </c>
      <c r="S1627" s="4">
        <f>Table3[[#This Row],[Harga]]*Table3[[#This Row],[Quantity]]</f>
        <v>3000</v>
      </c>
      <c r="T1627">
        <v>0</v>
      </c>
      <c r="U1627" s="4">
        <f>Table3[[#This Row],[Discount]]*Table3[[#This Row],[Revenue]]</f>
        <v>0</v>
      </c>
      <c r="V1627" s="4">
        <f>Table3[[#This Row],[Revenue]]-Table3[[#This Row],[Total Discount]]</f>
        <v>3000</v>
      </c>
      <c r="W1627" s="6"/>
      <c r="X1627" s="5"/>
    </row>
    <row r="1628" spans="1:24" x14ac:dyDescent="0.35">
      <c r="A1628">
        <v>1627</v>
      </c>
      <c r="B1628" t="s">
        <v>7696</v>
      </c>
      <c r="C1628" s="8">
        <v>42365</v>
      </c>
      <c r="D1628" s="6">
        <v>2015</v>
      </c>
      <c r="E1628" s="8" t="s">
        <v>3490</v>
      </c>
      <c r="F1628" s="7">
        <v>27</v>
      </c>
      <c r="G1628" t="s">
        <v>3538</v>
      </c>
      <c r="H1628" t="s">
        <v>3462</v>
      </c>
      <c r="I1628" t="s">
        <v>4855</v>
      </c>
      <c r="J1628" t="s">
        <v>3466</v>
      </c>
      <c r="K1628" t="s">
        <v>3523</v>
      </c>
      <c r="L1628">
        <v>93277</v>
      </c>
      <c r="M1628" t="s">
        <v>1930</v>
      </c>
      <c r="N1628" t="s">
        <v>51</v>
      </c>
      <c r="O1628" t="s">
        <v>64</v>
      </c>
      <c r="P1628" t="s">
        <v>1931</v>
      </c>
      <c r="Q1628" s="4">
        <v>1000</v>
      </c>
      <c r="R1628">
        <v>8</v>
      </c>
      <c r="S1628" s="4">
        <f>Table3[[#This Row],[Harga]]*Table3[[#This Row],[Quantity]]</f>
        <v>8000</v>
      </c>
      <c r="T1628">
        <v>0</v>
      </c>
      <c r="U1628" s="4">
        <f>Table3[[#This Row],[Discount]]*Table3[[#This Row],[Revenue]]</f>
        <v>0</v>
      </c>
      <c r="V1628" s="4">
        <f>Table3[[#This Row],[Revenue]]-Table3[[#This Row],[Total Discount]]</f>
        <v>8000</v>
      </c>
      <c r="W1628" s="6"/>
      <c r="X1628" s="5"/>
    </row>
    <row r="1629" spans="1:24" x14ac:dyDescent="0.35">
      <c r="A1629">
        <v>1628</v>
      </c>
      <c r="B1629" t="s">
        <v>7695</v>
      </c>
      <c r="C1629" s="8">
        <v>42044</v>
      </c>
      <c r="D1629" s="6">
        <v>2015</v>
      </c>
      <c r="E1629" s="8" t="s">
        <v>3458</v>
      </c>
      <c r="F1629" s="7">
        <v>9</v>
      </c>
      <c r="G1629" t="s">
        <v>3457</v>
      </c>
      <c r="H1629" t="s">
        <v>3451</v>
      </c>
      <c r="I1629" t="s">
        <v>5571</v>
      </c>
      <c r="J1629" t="s">
        <v>3449</v>
      </c>
      <c r="K1629" t="s">
        <v>3641</v>
      </c>
      <c r="L1629">
        <v>90049</v>
      </c>
      <c r="M1629" t="s">
        <v>41</v>
      </c>
      <c r="N1629" t="s">
        <v>9</v>
      </c>
      <c r="O1629" t="s">
        <v>42</v>
      </c>
      <c r="P1629" t="s">
        <v>43</v>
      </c>
      <c r="Q1629" s="4">
        <v>72000</v>
      </c>
      <c r="R1629">
        <v>5</v>
      </c>
      <c r="S1629" s="4">
        <f>Table3[[#This Row],[Harga]]*Table3[[#This Row],[Quantity]]</f>
        <v>360000</v>
      </c>
      <c r="T1629">
        <v>0.2</v>
      </c>
      <c r="U1629" s="4">
        <f>Table3[[#This Row],[Discount]]*Table3[[#This Row],[Revenue]]</f>
        <v>72000</v>
      </c>
      <c r="V1629" s="4">
        <f>Table3[[#This Row],[Revenue]]-Table3[[#This Row],[Total Discount]]</f>
        <v>288000</v>
      </c>
      <c r="W1629" s="6"/>
      <c r="X1629" s="5"/>
    </row>
    <row r="1630" spans="1:24" x14ac:dyDescent="0.35">
      <c r="A1630">
        <v>1629</v>
      </c>
      <c r="B1630" t="s">
        <v>7694</v>
      </c>
      <c r="C1630" s="8">
        <v>42863</v>
      </c>
      <c r="D1630" s="6">
        <v>2017</v>
      </c>
      <c r="E1630" s="8" t="s">
        <v>3453</v>
      </c>
      <c r="F1630" s="7">
        <v>8</v>
      </c>
      <c r="G1630" t="s">
        <v>3452</v>
      </c>
      <c r="H1630" t="s">
        <v>3451</v>
      </c>
      <c r="I1630" t="s">
        <v>5775</v>
      </c>
      <c r="J1630" t="s">
        <v>3488</v>
      </c>
      <c r="K1630" t="s">
        <v>3513</v>
      </c>
      <c r="L1630">
        <v>90032</v>
      </c>
      <c r="M1630" t="s">
        <v>1009</v>
      </c>
      <c r="N1630" t="s">
        <v>51</v>
      </c>
      <c r="O1630" t="s">
        <v>471</v>
      </c>
      <c r="P1630" t="s">
        <v>1010</v>
      </c>
      <c r="Q1630" s="4">
        <v>840000</v>
      </c>
      <c r="R1630">
        <v>6</v>
      </c>
      <c r="S1630" s="4">
        <f>Table3[[#This Row],[Harga]]*Table3[[#This Row],[Quantity]]</f>
        <v>5040000</v>
      </c>
      <c r="T1630">
        <v>0.2</v>
      </c>
      <c r="U1630" s="4">
        <f>Table3[[#This Row],[Discount]]*Table3[[#This Row],[Revenue]]</f>
        <v>1008000</v>
      </c>
      <c r="V1630" s="4">
        <f>Table3[[#This Row],[Revenue]]-Table3[[#This Row],[Total Discount]]</f>
        <v>4032000</v>
      </c>
      <c r="W1630" s="6"/>
      <c r="X1630" s="5"/>
    </row>
    <row r="1631" spans="1:24" x14ac:dyDescent="0.35">
      <c r="A1631">
        <v>1630</v>
      </c>
      <c r="B1631" t="s">
        <v>7693</v>
      </c>
      <c r="C1631" s="8">
        <v>43041</v>
      </c>
      <c r="D1631" s="6">
        <v>2017</v>
      </c>
      <c r="E1631" s="8" t="s">
        <v>3468</v>
      </c>
      <c r="F1631" s="7">
        <v>2</v>
      </c>
      <c r="G1631" t="s">
        <v>3538</v>
      </c>
      <c r="H1631" t="s">
        <v>3451</v>
      </c>
      <c r="I1631" t="s">
        <v>4373</v>
      </c>
      <c r="J1631" t="s">
        <v>3466</v>
      </c>
      <c r="K1631" t="s">
        <v>3909</v>
      </c>
      <c r="L1631">
        <v>66212</v>
      </c>
      <c r="M1631" t="s">
        <v>2013</v>
      </c>
      <c r="N1631" t="s">
        <v>13</v>
      </c>
      <c r="O1631" t="s">
        <v>73</v>
      </c>
      <c r="P1631" t="s">
        <v>476</v>
      </c>
      <c r="Q1631" s="4">
        <v>7000</v>
      </c>
      <c r="R1631">
        <v>3</v>
      </c>
      <c r="S1631" s="4">
        <f>Table3[[#This Row],[Harga]]*Table3[[#This Row],[Quantity]]</f>
        <v>21000</v>
      </c>
      <c r="T1631">
        <v>0</v>
      </c>
      <c r="U1631" s="4">
        <f>Table3[[#This Row],[Discount]]*Table3[[#This Row],[Revenue]]</f>
        <v>0</v>
      </c>
      <c r="V1631" s="4">
        <f>Table3[[#This Row],[Revenue]]-Table3[[#This Row],[Total Discount]]</f>
        <v>21000</v>
      </c>
      <c r="W1631" s="6"/>
      <c r="X1631" s="5"/>
    </row>
    <row r="1632" spans="1:24" x14ac:dyDescent="0.35">
      <c r="A1632">
        <v>1631</v>
      </c>
      <c r="B1632" t="s">
        <v>7692</v>
      </c>
      <c r="C1632" s="8">
        <v>41734</v>
      </c>
      <c r="D1632" s="6">
        <v>2014</v>
      </c>
      <c r="E1632" s="8" t="s">
        <v>3529</v>
      </c>
      <c r="F1632" s="7">
        <v>5</v>
      </c>
      <c r="G1632" t="s">
        <v>3452</v>
      </c>
      <c r="H1632" t="s">
        <v>3462</v>
      </c>
      <c r="I1632" t="s">
        <v>7627</v>
      </c>
      <c r="J1632" t="s">
        <v>3466</v>
      </c>
      <c r="K1632" t="s">
        <v>3483</v>
      </c>
      <c r="L1632">
        <v>22304</v>
      </c>
      <c r="M1632" t="s">
        <v>353</v>
      </c>
      <c r="N1632" t="s">
        <v>13</v>
      </c>
      <c r="O1632" t="s">
        <v>37</v>
      </c>
      <c r="P1632" t="s">
        <v>354</v>
      </c>
      <c r="Q1632" s="4">
        <v>3000</v>
      </c>
      <c r="R1632">
        <v>7</v>
      </c>
      <c r="S1632" s="4">
        <f>Table3[[#This Row],[Harga]]*Table3[[#This Row],[Quantity]]</f>
        <v>21000</v>
      </c>
      <c r="T1632">
        <v>0</v>
      </c>
      <c r="U1632" s="4">
        <f>Table3[[#This Row],[Discount]]*Table3[[#This Row],[Revenue]]</f>
        <v>0</v>
      </c>
      <c r="V1632" s="4">
        <f>Table3[[#This Row],[Revenue]]-Table3[[#This Row],[Total Discount]]</f>
        <v>21000</v>
      </c>
      <c r="W1632" s="6"/>
      <c r="X1632" s="5"/>
    </row>
    <row r="1633" spans="1:24" x14ac:dyDescent="0.35">
      <c r="A1633">
        <v>1632</v>
      </c>
      <c r="B1633" t="s">
        <v>7691</v>
      </c>
      <c r="C1633" s="8">
        <v>41899</v>
      </c>
      <c r="D1633" s="6">
        <v>2014</v>
      </c>
      <c r="E1633" s="8" t="s">
        <v>3472</v>
      </c>
      <c r="F1633" s="7">
        <v>17</v>
      </c>
      <c r="G1633" t="s">
        <v>3485</v>
      </c>
      <c r="H1633" t="s">
        <v>3532</v>
      </c>
      <c r="I1633" t="s">
        <v>6382</v>
      </c>
      <c r="J1633" t="s">
        <v>3449</v>
      </c>
      <c r="K1633" t="s">
        <v>3542</v>
      </c>
      <c r="L1633">
        <v>27604</v>
      </c>
      <c r="M1633" t="s">
        <v>1501</v>
      </c>
      <c r="N1633" t="s">
        <v>51</v>
      </c>
      <c r="O1633" t="s">
        <v>64</v>
      </c>
      <c r="P1633" t="s">
        <v>1502</v>
      </c>
      <c r="Q1633" s="4">
        <v>96000</v>
      </c>
      <c r="R1633">
        <v>2</v>
      </c>
      <c r="S1633" s="4">
        <f>Table3[[#This Row],[Harga]]*Table3[[#This Row],[Quantity]]</f>
        <v>192000</v>
      </c>
      <c r="T1633">
        <v>0.2</v>
      </c>
      <c r="U1633" s="4">
        <f>Table3[[#This Row],[Discount]]*Table3[[#This Row],[Revenue]]</f>
        <v>38400</v>
      </c>
      <c r="V1633" s="4">
        <f>Table3[[#This Row],[Revenue]]-Table3[[#This Row],[Total Discount]]</f>
        <v>153600</v>
      </c>
      <c r="W1633" s="6"/>
      <c r="X1633" s="5"/>
    </row>
    <row r="1634" spans="1:24" x14ac:dyDescent="0.35">
      <c r="A1634">
        <v>1633</v>
      </c>
      <c r="B1634" t="s">
        <v>7690</v>
      </c>
      <c r="C1634" s="8">
        <v>41912</v>
      </c>
      <c r="D1634" s="6">
        <v>2014</v>
      </c>
      <c r="E1634" s="8" t="s">
        <v>3472</v>
      </c>
      <c r="F1634" s="7">
        <v>30</v>
      </c>
      <c r="G1634" t="s">
        <v>3452</v>
      </c>
      <c r="H1634" t="s">
        <v>3462</v>
      </c>
      <c r="I1634" t="s">
        <v>3843</v>
      </c>
      <c r="J1634" t="s">
        <v>3466</v>
      </c>
      <c r="K1634" t="s">
        <v>3655</v>
      </c>
      <c r="L1634">
        <v>10035</v>
      </c>
      <c r="M1634" t="s">
        <v>555</v>
      </c>
      <c r="N1634" t="s">
        <v>9</v>
      </c>
      <c r="O1634" t="s">
        <v>20</v>
      </c>
      <c r="P1634" t="s">
        <v>556</v>
      </c>
      <c r="Q1634" s="4">
        <v>36000</v>
      </c>
      <c r="R1634">
        <v>3</v>
      </c>
      <c r="S1634" s="4">
        <f>Table3[[#This Row],[Harga]]*Table3[[#This Row],[Quantity]]</f>
        <v>108000</v>
      </c>
      <c r="T1634">
        <v>0</v>
      </c>
      <c r="U1634" s="4">
        <f>Table3[[#This Row],[Discount]]*Table3[[#This Row],[Revenue]]</f>
        <v>0</v>
      </c>
      <c r="V1634" s="4">
        <f>Table3[[#This Row],[Revenue]]-Table3[[#This Row],[Total Discount]]</f>
        <v>108000</v>
      </c>
      <c r="W1634" s="6"/>
      <c r="X1634" s="5"/>
    </row>
    <row r="1635" spans="1:24" x14ac:dyDescent="0.35">
      <c r="A1635">
        <v>1634</v>
      </c>
      <c r="B1635" t="s">
        <v>7689</v>
      </c>
      <c r="C1635" s="8">
        <v>41894</v>
      </c>
      <c r="D1635" s="6">
        <v>2014</v>
      </c>
      <c r="E1635" s="8" t="s">
        <v>3472</v>
      </c>
      <c r="F1635" s="7">
        <v>12</v>
      </c>
      <c r="G1635" t="s">
        <v>3452</v>
      </c>
      <c r="H1635" t="s">
        <v>3451</v>
      </c>
      <c r="I1635" t="s">
        <v>5413</v>
      </c>
      <c r="J1635" t="s">
        <v>3449</v>
      </c>
      <c r="K1635" t="s">
        <v>3641</v>
      </c>
      <c r="L1635">
        <v>45014</v>
      </c>
      <c r="M1635" t="s">
        <v>489</v>
      </c>
      <c r="N1635" t="s">
        <v>13</v>
      </c>
      <c r="O1635" t="s">
        <v>26</v>
      </c>
      <c r="P1635" t="s">
        <v>490</v>
      </c>
      <c r="Q1635" s="4">
        <v>43000</v>
      </c>
      <c r="R1635">
        <v>7</v>
      </c>
      <c r="S1635" s="4">
        <f>Table3[[#This Row],[Harga]]*Table3[[#This Row],[Quantity]]</f>
        <v>301000</v>
      </c>
      <c r="T1635">
        <v>0.7</v>
      </c>
      <c r="U1635" s="4">
        <f>Table3[[#This Row],[Discount]]*Table3[[#This Row],[Revenue]]</f>
        <v>210700</v>
      </c>
      <c r="V1635" s="4">
        <f>Table3[[#This Row],[Revenue]]-Table3[[#This Row],[Total Discount]]</f>
        <v>90300</v>
      </c>
      <c r="W1635" s="6"/>
      <c r="X1635" s="5"/>
    </row>
    <row r="1636" spans="1:24" x14ac:dyDescent="0.35">
      <c r="A1636">
        <v>1635</v>
      </c>
      <c r="B1636" t="s">
        <v>7688</v>
      </c>
      <c r="C1636" s="8">
        <v>42786</v>
      </c>
      <c r="D1636" s="6">
        <v>2017</v>
      </c>
      <c r="E1636" s="8" t="s">
        <v>3458</v>
      </c>
      <c r="F1636" s="7">
        <v>20</v>
      </c>
      <c r="G1636" t="s">
        <v>3485</v>
      </c>
      <c r="H1636" t="s">
        <v>3451</v>
      </c>
      <c r="I1636" t="s">
        <v>4442</v>
      </c>
      <c r="J1636" t="s">
        <v>3488</v>
      </c>
      <c r="K1636" t="s">
        <v>3470</v>
      </c>
      <c r="L1636">
        <v>74403</v>
      </c>
      <c r="M1636" t="s">
        <v>1688</v>
      </c>
      <c r="N1636" t="s">
        <v>13</v>
      </c>
      <c r="O1636" t="s">
        <v>37</v>
      </c>
      <c r="P1636" t="s">
        <v>1689</v>
      </c>
      <c r="Q1636" s="4">
        <v>17000</v>
      </c>
      <c r="R1636">
        <v>2</v>
      </c>
      <c r="S1636" s="4">
        <f>Table3[[#This Row],[Harga]]*Table3[[#This Row],[Quantity]]</f>
        <v>34000</v>
      </c>
      <c r="T1636">
        <v>0</v>
      </c>
      <c r="U1636" s="4">
        <f>Table3[[#This Row],[Discount]]*Table3[[#This Row],[Revenue]]</f>
        <v>0</v>
      </c>
      <c r="V1636" s="4">
        <f>Table3[[#This Row],[Revenue]]-Table3[[#This Row],[Total Discount]]</f>
        <v>34000</v>
      </c>
      <c r="W1636" s="6"/>
      <c r="X1636" s="5"/>
    </row>
    <row r="1637" spans="1:24" x14ac:dyDescent="0.35">
      <c r="A1637">
        <v>1636</v>
      </c>
      <c r="B1637" t="s">
        <v>7687</v>
      </c>
      <c r="C1637" s="8">
        <v>42351</v>
      </c>
      <c r="D1637" s="6">
        <v>2015</v>
      </c>
      <c r="E1637" s="8" t="s">
        <v>3490</v>
      </c>
      <c r="F1637" s="7">
        <v>13</v>
      </c>
      <c r="G1637" t="s">
        <v>3485</v>
      </c>
      <c r="H1637" t="s">
        <v>3501</v>
      </c>
      <c r="I1637" t="s">
        <v>3593</v>
      </c>
      <c r="J1637" t="s">
        <v>3449</v>
      </c>
      <c r="K1637" t="s">
        <v>3695</v>
      </c>
      <c r="L1637">
        <v>92592</v>
      </c>
      <c r="M1637" t="s">
        <v>692</v>
      </c>
      <c r="N1637" t="s">
        <v>51</v>
      </c>
      <c r="O1637" t="s">
        <v>52</v>
      </c>
      <c r="P1637" t="s">
        <v>7686</v>
      </c>
      <c r="Q1637" s="4">
        <v>1364000</v>
      </c>
      <c r="R1637">
        <v>3</v>
      </c>
      <c r="S1637" s="4">
        <f>Table3[[#This Row],[Harga]]*Table3[[#This Row],[Quantity]]</f>
        <v>4092000</v>
      </c>
      <c r="T1637">
        <v>0.2</v>
      </c>
      <c r="U1637" s="4">
        <f>Table3[[#This Row],[Discount]]*Table3[[#This Row],[Revenue]]</f>
        <v>818400</v>
      </c>
      <c r="V1637" s="4">
        <f>Table3[[#This Row],[Revenue]]-Table3[[#This Row],[Total Discount]]</f>
        <v>3273600</v>
      </c>
      <c r="W1637" s="6"/>
      <c r="X1637" s="5"/>
    </row>
    <row r="1638" spans="1:24" x14ac:dyDescent="0.35">
      <c r="A1638">
        <v>1637</v>
      </c>
      <c r="B1638" t="s">
        <v>7685</v>
      </c>
      <c r="C1638" s="8">
        <v>42673</v>
      </c>
      <c r="D1638" s="6">
        <v>2016</v>
      </c>
      <c r="E1638" s="8" t="s">
        <v>3517</v>
      </c>
      <c r="F1638" s="7">
        <v>30</v>
      </c>
      <c r="G1638" t="s">
        <v>3485</v>
      </c>
      <c r="H1638" t="s">
        <v>3451</v>
      </c>
      <c r="I1638" t="s">
        <v>5505</v>
      </c>
      <c r="J1638" t="s">
        <v>3449</v>
      </c>
      <c r="K1638" t="s">
        <v>3474</v>
      </c>
      <c r="L1638">
        <v>48310</v>
      </c>
      <c r="M1638" t="s">
        <v>533</v>
      </c>
      <c r="N1638" t="s">
        <v>13</v>
      </c>
      <c r="O1638" t="s">
        <v>37</v>
      </c>
      <c r="P1638" t="s">
        <v>534</v>
      </c>
      <c r="Q1638" s="4">
        <v>10000</v>
      </c>
      <c r="R1638">
        <v>2</v>
      </c>
      <c r="S1638" s="4">
        <f>Table3[[#This Row],[Harga]]*Table3[[#This Row],[Quantity]]</f>
        <v>20000</v>
      </c>
      <c r="T1638">
        <v>0</v>
      </c>
      <c r="U1638" s="4">
        <f>Table3[[#This Row],[Discount]]*Table3[[#This Row],[Revenue]]</f>
        <v>0</v>
      </c>
      <c r="V1638" s="4">
        <f>Table3[[#This Row],[Revenue]]-Table3[[#This Row],[Total Discount]]</f>
        <v>20000</v>
      </c>
      <c r="W1638" s="6"/>
      <c r="X1638" s="5"/>
    </row>
    <row r="1639" spans="1:24" x14ac:dyDescent="0.35">
      <c r="A1639">
        <v>1638</v>
      </c>
      <c r="B1639" t="s">
        <v>7684</v>
      </c>
      <c r="C1639" s="8">
        <v>41999</v>
      </c>
      <c r="D1639" s="6">
        <v>2014</v>
      </c>
      <c r="E1639" s="8" t="s">
        <v>3490</v>
      </c>
      <c r="F1639" s="7">
        <v>26</v>
      </c>
      <c r="G1639" t="s">
        <v>3538</v>
      </c>
      <c r="H1639" t="s">
        <v>3532</v>
      </c>
      <c r="I1639" t="s">
        <v>5286</v>
      </c>
      <c r="J1639" t="s">
        <v>3449</v>
      </c>
      <c r="K1639" t="s">
        <v>3655</v>
      </c>
      <c r="L1639">
        <v>92024</v>
      </c>
      <c r="M1639" t="s">
        <v>2160</v>
      </c>
      <c r="N1639" t="s">
        <v>13</v>
      </c>
      <c r="O1639" t="s">
        <v>366</v>
      </c>
      <c r="P1639" t="s">
        <v>2161</v>
      </c>
      <c r="Q1639" s="4">
        <v>12000</v>
      </c>
      <c r="R1639">
        <v>3</v>
      </c>
      <c r="S1639" s="4">
        <f>Table3[[#This Row],[Harga]]*Table3[[#This Row],[Quantity]]</f>
        <v>36000</v>
      </c>
      <c r="T1639">
        <v>0</v>
      </c>
      <c r="U1639" s="4">
        <f>Table3[[#This Row],[Discount]]*Table3[[#This Row],[Revenue]]</f>
        <v>0</v>
      </c>
      <c r="V1639" s="4">
        <f>Table3[[#This Row],[Revenue]]-Table3[[#This Row],[Total Discount]]</f>
        <v>36000</v>
      </c>
      <c r="W1639" s="6"/>
      <c r="X1639" s="5"/>
    </row>
    <row r="1640" spans="1:24" x14ac:dyDescent="0.35">
      <c r="A1640">
        <v>1639</v>
      </c>
      <c r="B1640" t="s">
        <v>7683</v>
      </c>
      <c r="C1640" s="8">
        <v>41866</v>
      </c>
      <c r="D1640" s="6">
        <v>2014</v>
      </c>
      <c r="E1640" s="8" t="s">
        <v>3481</v>
      </c>
      <c r="F1640" s="7">
        <v>15</v>
      </c>
      <c r="G1640" t="s">
        <v>3457</v>
      </c>
      <c r="H1640" t="s">
        <v>3451</v>
      </c>
      <c r="I1640" t="s">
        <v>3549</v>
      </c>
      <c r="J1640" t="s">
        <v>3449</v>
      </c>
      <c r="K1640" t="s">
        <v>3470</v>
      </c>
      <c r="L1640">
        <v>75081</v>
      </c>
      <c r="M1640" t="s">
        <v>656</v>
      </c>
      <c r="N1640" t="s">
        <v>13</v>
      </c>
      <c r="O1640" t="s">
        <v>26</v>
      </c>
      <c r="P1640" t="s">
        <v>657</v>
      </c>
      <c r="Q1640" s="4">
        <v>59000</v>
      </c>
      <c r="R1640">
        <v>8</v>
      </c>
      <c r="S1640" s="4">
        <f>Table3[[#This Row],[Harga]]*Table3[[#This Row],[Quantity]]</f>
        <v>472000</v>
      </c>
      <c r="T1640">
        <v>0.8</v>
      </c>
      <c r="U1640" s="4">
        <f>Table3[[#This Row],[Discount]]*Table3[[#This Row],[Revenue]]</f>
        <v>377600</v>
      </c>
      <c r="V1640" s="4">
        <f>Table3[[#This Row],[Revenue]]-Table3[[#This Row],[Total Discount]]</f>
        <v>94400</v>
      </c>
      <c r="W1640" s="6"/>
      <c r="X1640" s="5"/>
    </row>
    <row r="1641" spans="1:24" x14ac:dyDescent="0.35">
      <c r="A1641">
        <v>1640</v>
      </c>
      <c r="B1641" t="s">
        <v>7682</v>
      </c>
      <c r="C1641" s="8">
        <v>43009</v>
      </c>
      <c r="D1641" s="6">
        <v>2017</v>
      </c>
      <c r="E1641" s="8" t="s">
        <v>3517</v>
      </c>
      <c r="F1641" s="7">
        <v>1</v>
      </c>
      <c r="G1641" t="s">
        <v>3452</v>
      </c>
      <c r="H1641" t="s">
        <v>3462</v>
      </c>
      <c r="I1641" t="s">
        <v>3510</v>
      </c>
      <c r="J1641" t="s">
        <v>3488</v>
      </c>
      <c r="K1641" t="s">
        <v>3605</v>
      </c>
      <c r="L1641">
        <v>10035</v>
      </c>
      <c r="M1641" t="s">
        <v>2162</v>
      </c>
      <c r="N1641" t="s">
        <v>51</v>
      </c>
      <c r="O1641" t="s">
        <v>254</v>
      </c>
      <c r="P1641" t="s">
        <v>2163</v>
      </c>
      <c r="Q1641" s="4">
        <v>1705000</v>
      </c>
      <c r="R1641">
        <v>11</v>
      </c>
      <c r="S1641" s="4">
        <f>Table3[[#This Row],[Harga]]*Table3[[#This Row],[Quantity]]</f>
        <v>18755000</v>
      </c>
      <c r="T1641">
        <v>0</v>
      </c>
      <c r="U1641" s="4">
        <f>Table3[[#This Row],[Discount]]*Table3[[#This Row],[Revenue]]</f>
        <v>0</v>
      </c>
      <c r="V1641" s="4">
        <f>Table3[[#This Row],[Revenue]]-Table3[[#This Row],[Total Discount]]</f>
        <v>18755000</v>
      </c>
      <c r="W1641" s="6"/>
      <c r="X1641" s="5"/>
    </row>
    <row r="1642" spans="1:24" x14ac:dyDescent="0.35">
      <c r="A1642">
        <v>1641</v>
      </c>
      <c r="B1642" t="s">
        <v>7681</v>
      </c>
      <c r="C1642" s="8">
        <v>42147</v>
      </c>
      <c r="D1642" s="6">
        <v>2015</v>
      </c>
      <c r="E1642" s="8" t="s">
        <v>3453</v>
      </c>
      <c r="F1642" s="7">
        <v>23</v>
      </c>
      <c r="G1642" t="s">
        <v>3538</v>
      </c>
      <c r="H1642" t="s">
        <v>3451</v>
      </c>
      <c r="I1642" t="s">
        <v>6392</v>
      </c>
      <c r="J1642" t="s">
        <v>3449</v>
      </c>
      <c r="K1642" t="s">
        <v>3695</v>
      </c>
      <c r="L1642">
        <v>85023</v>
      </c>
      <c r="M1642" t="s">
        <v>676</v>
      </c>
      <c r="N1642" t="s">
        <v>13</v>
      </c>
      <c r="O1642" t="s">
        <v>26</v>
      </c>
      <c r="P1642" t="s">
        <v>677</v>
      </c>
      <c r="Q1642" s="4">
        <v>19000</v>
      </c>
      <c r="R1642">
        <v>7</v>
      </c>
      <c r="S1642" s="4">
        <f>Table3[[#This Row],[Harga]]*Table3[[#This Row],[Quantity]]</f>
        <v>133000</v>
      </c>
      <c r="T1642">
        <v>0.7</v>
      </c>
      <c r="U1642" s="4">
        <f>Table3[[#This Row],[Discount]]*Table3[[#This Row],[Revenue]]</f>
        <v>93100</v>
      </c>
      <c r="V1642" s="4">
        <f>Table3[[#This Row],[Revenue]]-Table3[[#This Row],[Total Discount]]</f>
        <v>39900</v>
      </c>
      <c r="W1642" s="6"/>
      <c r="X1642" s="5"/>
    </row>
    <row r="1643" spans="1:24" x14ac:dyDescent="0.35">
      <c r="A1643">
        <v>1642</v>
      </c>
      <c r="B1643" t="s">
        <v>7680</v>
      </c>
      <c r="C1643" s="8">
        <v>43055</v>
      </c>
      <c r="D1643" s="6">
        <v>2017</v>
      </c>
      <c r="E1643" s="8" t="s">
        <v>3468</v>
      </c>
      <c r="F1643" s="7">
        <v>16</v>
      </c>
      <c r="G1643" t="s">
        <v>3538</v>
      </c>
      <c r="H1643" t="s">
        <v>3462</v>
      </c>
      <c r="I1643" t="s">
        <v>7679</v>
      </c>
      <c r="J1643" t="s">
        <v>3466</v>
      </c>
      <c r="K1643" t="s">
        <v>3499</v>
      </c>
      <c r="L1643">
        <v>94122</v>
      </c>
      <c r="M1643" t="s">
        <v>1419</v>
      </c>
      <c r="N1643" t="s">
        <v>51</v>
      </c>
      <c r="O1643" t="s">
        <v>254</v>
      </c>
      <c r="P1643" t="s">
        <v>1420</v>
      </c>
      <c r="Q1643" s="4">
        <v>1440000</v>
      </c>
      <c r="R1643">
        <v>3</v>
      </c>
      <c r="S1643" s="4">
        <f>Table3[[#This Row],[Harga]]*Table3[[#This Row],[Quantity]]</f>
        <v>4320000</v>
      </c>
      <c r="T1643">
        <v>0.2</v>
      </c>
      <c r="U1643" s="4">
        <f>Table3[[#This Row],[Discount]]*Table3[[#This Row],[Revenue]]</f>
        <v>864000</v>
      </c>
      <c r="V1643" s="4">
        <f>Table3[[#This Row],[Revenue]]-Table3[[#This Row],[Total Discount]]</f>
        <v>3456000</v>
      </c>
      <c r="W1643" s="6"/>
      <c r="X1643" s="5"/>
    </row>
    <row r="1644" spans="1:24" x14ac:dyDescent="0.35">
      <c r="A1644">
        <v>1643</v>
      </c>
      <c r="B1644" t="s">
        <v>7678</v>
      </c>
      <c r="C1644" s="8">
        <v>41961</v>
      </c>
      <c r="D1644" s="6">
        <v>2014</v>
      </c>
      <c r="E1644" s="8" t="s">
        <v>3468</v>
      </c>
      <c r="F1644" s="7">
        <v>18</v>
      </c>
      <c r="G1644" t="s">
        <v>3538</v>
      </c>
      <c r="H1644" t="s">
        <v>3451</v>
      </c>
      <c r="I1644" t="s">
        <v>3767</v>
      </c>
      <c r="J1644" t="s">
        <v>3449</v>
      </c>
      <c r="K1644" t="s">
        <v>3448</v>
      </c>
      <c r="L1644">
        <v>19140</v>
      </c>
      <c r="M1644" t="s">
        <v>25</v>
      </c>
      <c r="N1644" t="s">
        <v>13</v>
      </c>
      <c r="O1644" t="s">
        <v>26</v>
      </c>
      <c r="P1644" t="s">
        <v>27</v>
      </c>
      <c r="Q1644" s="4">
        <v>408000</v>
      </c>
      <c r="R1644">
        <v>1</v>
      </c>
      <c r="S1644" s="4">
        <f>Table3[[#This Row],[Harga]]*Table3[[#This Row],[Quantity]]</f>
        <v>408000</v>
      </c>
      <c r="T1644">
        <v>0.7</v>
      </c>
      <c r="U1644" s="4">
        <f>Table3[[#This Row],[Discount]]*Table3[[#This Row],[Revenue]]</f>
        <v>285600</v>
      </c>
      <c r="V1644" s="4">
        <f>Table3[[#This Row],[Revenue]]-Table3[[#This Row],[Total Discount]]</f>
        <v>122400</v>
      </c>
      <c r="W1644" s="6"/>
      <c r="X1644" s="5"/>
    </row>
    <row r="1645" spans="1:24" x14ac:dyDescent="0.35">
      <c r="A1645">
        <v>1644</v>
      </c>
      <c r="B1645" t="s">
        <v>7677</v>
      </c>
      <c r="C1645" s="8">
        <v>42003</v>
      </c>
      <c r="D1645" s="6">
        <v>2014</v>
      </c>
      <c r="E1645" s="8" t="s">
        <v>3490</v>
      </c>
      <c r="F1645" s="7">
        <v>30</v>
      </c>
      <c r="G1645" t="s">
        <v>3485</v>
      </c>
      <c r="H1645" t="s">
        <v>3451</v>
      </c>
      <c r="I1645" t="s">
        <v>5284</v>
      </c>
      <c r="J1645" t="s">
        <v>3466</v>
      </c>
      <c r="K1645" t="s">
        <v>3571</v>
      </c>
      <c r="L1645">
        <v>78041</v>
      </c>
      <c r="M1645" t="s">
        <v>1019</v>
      </c>
      <c r="N1645" t="s">
        <v>13</v>
      </c>
      <c r="O1645" t="s">
        <v>55</v>
      </c>
      <c r="P1645" t="s">
        <v>1020</v>
      </c>
      <c r="Q1645" s="4">
        <v>49000</v>
      </c>
      <c r="R1645">
        <v>3</v>
      </c>
      <c r="S1645" s="4">
        <f>Table3[[#This Row],[Harga]]*Table3[[#This Row],[Quantity]]</f>
        <v>147000</v>
      </c>
      <c r="T1645">
        <v>0.2</v>
      </c>
      <c r="U1645" s="4">
        <f>Table3[[#This Row],[Discount]]*Table3[[#This Row],[Revenue]]</f>
        <v>29400</v>
      </c>
      <c r="V1645" s="4">
        <f>Table3[[#This Row],[Revenue]]-Table3[[#This Row],[Total Discount]]</f>
        <v>117600</v>
      </c>
      <c r="W1645" s="6"/>
      <c r="X1645" s="5"/>
    </row>
    <row r="1646" spans="1:24" x14ac:dyDescent="0.35">
      <c r="A1646">
        <v>1645</v>
      </c>
      <c r="B1646" t="s">
        <v>7676</v>
      </c>
      <c r="C1646" s="8">
        <v>42313</v>
      </c>
      <c r="D1646" s="6">
        <v>2015</v>
      </c>
      <c r="E1646" s="8" t="s">
        <v>3468</v>
      </c>
      <c r="F1646" s="7">
        <v>5</v>
      </c>
      <c r="G1646" t="s">
        <v>3457</v>
      </c>
      <c r="H1646" t="s">
        <v>3451</v>
      </c>
      <c r="I1646" t="s">
        <v>7675</v>
      </c>
      <c r="J1646" t="s">
        <v>3466</v>
      </c>
      <c r="K1646" t="s">
        <v>3556</v>
      </c>
      <c r="L1646">
        <v>10009</v>
      </c>
      <c r="M1646" t="s">
        <v>1880</v>
      </c>
      <c r="N1646" t="s">
        <v>13</v>
      </c>
      <c r="O1646" t="s">
        <v>26</v>
      </c>
      <c r="P1646" t="s">
        <v>1881</v>
      </c>
      <c r="Q1646" s="4">
        <v>12000</v>
      </c>
      <c r="R1646">
        <v>6</v>
      </c>
      <c r="S1646" s="4">
        <f>Table3[[#This Row],[Harga]]*Table3[[#This Row],[Quantity]]</f>
        <v>72000</v>
      </c>
      <c r="T1646">
        <v>0.2</v>
      </c>
      <c r="U1646" s="4">
        <f>Table3[[#This Row],[Discount]]*Table3[[#This Row],[Revenue]]</f>
        <v>14400</v>
      </c>
      <c r="V1646" s="4">
        <f>Table3[[#This Row],[Revenue]]-Table3[[#This Row],[Total Discount]]</f>
        <v>57600</v>
      </c>
      <c r="W1646" s="6"/>
      <c r="X1646" s="5"/>
    </row>
    <row r="1647" spans="1:24" x14ac:dyDescent="0.35">
      <c r="A1647">
        <v>1646</v>
      </c>
      <c r="B1647" t="s">
        <v>7674</v>
      </c>
      <c r="C1647" s="8">
        <v>42630</v>
      </c>
      <c r="D1647" s="6">
        <v>2016</v>
      </c>
      <c r="E1647" s="8" t="s">
        <v>3472</v>
      </c>
      <c r="F1647" s="7">
        <v>17</v>
      </c>
      <c r="G1647" t="s">
        <v>3485</v>
      </c>
      <c r="H1647" t="s">
        <v>3462</v>
      </c>
      <c r="I1647" t="s">
        <v>3700</v>
      </c>
      <c r="J1647" t="s">
        <v>3449</v>
      </c>
      <c r="K1647" t="s">
        <v>3605</v>
      </c>
      <c r="L1647">
        <v>10035</v>
      </c>
      <c r="M1647" t="s">
        <v>2164</v>
      </c>
      <c r="N1647" t="s">
        <v>13</v>
      </c>
      <c r="O1647" t="s">
        <v>26</v>
      </c>
      <c r="P1647" t="s">
        <v>2165</v>
      </c>
      <c r="Q1647" s="4">
        <v>233000</v>
      </c>
      <c r="R1647">
        <v>5</v>
      </c>
      <c r="S1647" s="4">
        <f>Table3[[#This Row],[Harga]]*Table3[[#This Row],[Quantity]]</f>
        <v>1165000</v>
      </c>
      <c r="T1647">
        <v>0.2</v>
      </c>
      <c r="U1647" s="4">
        <f>Table3[[#This Row],[Discount]]*Table3[[#This Row],[Revenue]]</f>
        <v>233000</v>
      </c>
      <c r="V1647" s="4">
        <f>Table3[[#This Row],[Revenue]]-Table3[[#This Row],[Total Discount]]</f>
        <v>932000</v>
      </c>
      <c r="W1647" s="6"/>
      <c r="X1647" s="5"/>
    </row>
    <row r="1648" spans="1:24" x14ac:dyDescent="0.35">
      <c r="A1648">
        <v>1647</v>
      </c>
      <c r="B1648" t="s">
        <v>7673</v>
      </c>
      <c r="C1648" s="8">
        <v>42449</v>
      </c>
      <c r="D1648" s="6">
        <v>2016</v>
      </c>
      <c r="E1648" s="8" t="s">
        <v>3511</v>
      </c>
      <c r="F1648" s="7">
        <v>20</v>
      </c>
      <c r="G1648" t="s">
        <v>3538</v>
      </c>
      <c r="H1648" t="s">
        <v>3451</v>
      </c>
      <c r="I1648" t="s">
        <v>3798</v>
      </c>
      <c r="J1648" t="s">
        <v>3466</v>
      </c>
      <c r="K1648" t="s">
        <v>3477</v>
      </c>
      <c r="L1648">
        <v>39503</v>
      </c>
      <c r="M1648" t="s">
        <v>1013</v>
      </c>
      <c r="N1648" t="s">
        <v>9</v>
      </c>
      <c r="O1648" t="s">
        <v>20</v>
      </c>
      <c r="P1648" t="s">
        <v>1014</v>
      </c>
      <c r="Q1648" s="4">
        <v>13000</v>
      </c>
      <c r="R1648">
        <v>7</v>
      </c>
      <c r="S1648" s="4">
        <f>Table3[[#This Row],[Harga]]*Table3[[#This Row],[Quantity]]</f>
        <v>91000</v>
      </c>
      <c r="T1648">
        <v>0</v>
      </c>
      <c r="U1648" s="4">
        <f>Table3[[#This Row],[Discount]]*Table3[[#This Row],[Revenue]]</f>
        <v>0</v>
      </c>
      <c r="V1648" s="4">
        <f>Table3[[#This Row],[Revenue]]-Table3[[#This Row],[Total Discount]]</f>
        <v>91000</v>
      </c>
      <c r="W1648" s="6"/>
      <c r="X1648" s="5"/>
    </row>
    <row r="1649" spans="1:24" x14ac:dyDescent="0.35">
      <c r="A1649">
        <v>1648</v>
      </c>
      <c r="B1649" t="s">
        <v>7672</v>
      </c>
      <c r="C1649" s="8">
        <v>41909</v>
      </c>
      <c r="D1649" s="6">
        <v>2014</v>
      </c>
      <c r="E1649" s="8" t="s">
        <v>3472</v>
      </c>
      <c r="F1649" s="7">
        <v>27</v>
      </c>
      <c r="G1649" t="s">
        <v>3538</v>
      </c>
      <c r="H1649" t="s">
        <v>3451</v>
      </c>
      <c r="I1649" t="s">
        <v>4871</v>
      </c>
      <c r="J1649" t="s">
        <v>3449</v>
      </c>
      <c r="K1649" t="s">
        <v>3492</v>
      </c>
      <c r="L1649">
        <v>92037</v>
      </c>
      <c r="M1649" t="s">
        <v>305</v>
      </c>
      <c r="N1649" t="s">
        <v>9</v>
      </c>
      <c r="O1649" t="s">
        <v>42</v>
      </c>
      <c r="P1649" t="s">
        <v>306</v>
      </c>
      <c r="Q1649" s="4">
        <v>136000</v>
      </c>
      <c r="R1649">
        <v>5</v>
      </c>
      <c r="S1649" s="4">
        <f>Table3[[#This Row],[Harga]]*Table3[[#This Row],[Quantity]]</f>
        <v>680000</v>
      </c>
      <c r="T1649">
        <v>0.2</v>
      </c>
      <c r="U1649" s="4">
        <f>Table3[[#This Row],[Discount]]*Table3[[#This Row],[Revenue]]</f>
        <v>136000</v>
      </c>
      <c r="V1649" s="4">
        <f>Table3[[#This Row],[Revenue]]-Table3[[#This Row],[Total Discount]]</f>
        <v>544000</v>
      </c>
      <c r="W1649" s="6"/>
      <c r="X1649" s="5"/>
    </row>
    <row r="1650" spans="1:24" x14ac:dyDescent="0.35">
      <c r="A1650">
        <v>1649</v>
      </c>
      <c r="B1650" t="s">
        <v>7671</v>
      </c>
      <c r="C1650" s="8">
        <v>43093</v>
      </c>
      <c r="D1650" s="6">
        <v>2017</v>
      </c>
      <c r="E1650" s="8" t="s">
        <v>3490</v>
      </c>
      <c r="F1650" s="7">
        <v>24</v>
      </c>
      <c r="G1650" t="s">
        <v>3452</v>
      </c>
      <c r="H1650" t="s">
        <v>3451</v>
      </c>
      <c r="I1650" t="s">
        <v>5907</v>
      </c>
      <c r="J1650" t="s">
        <v>3449</v>
      </c>
      <c r="K1650" t="s">
        <v>3704</v>
      </c>
      <c r="L1650">
        <v>11572</v>
      </c>
      <c r="M1650" t="s">
        <v>305</v>
      </c>
      <c r="N1650" t="s">
        <v>9</v>
      </c>
      <c r="O1650" t="s">
        <v>42</v>
      </c>
      <c r="P1650" t="s">
        <v>306</v>
      </c>
      <c r="Q1650" s="4">
        <v>136000</v>
      </c>
      <c r="R1650">
        <v>2</v>
      </c>
      <c r="S1650" s="4">
        <f>Table3[[#This Row],[Harga]]*Table3[[#This Row],[Quantity]]</f>
        <v>272000</v>
      </c>
      <c r="T1650">
        <v>0.1</v>
      </c>
      <c r="U1650" s="4">
        <f>Table3[[#This Row],[Discount]]*Table3[[#This Row],[Revenue]]</f>
        <v>27200</v>
      </c>
      <c r="V1650" s="4">
        <f>Table3[[#This Row],[Revenue]]-Table3[[#This Row],[Total Discount]]</f>
        <v>244800</v>
      </c>
      <c r="W1650" s="6"/>
      <c r="X1650" s="5"/>
    </row>
    <row r="1651" spans="1:24" x14ac:dyDescent="0.35">
      <c r="A1651">
        <v>1650</v>
      </c>
      <c r="B1651" t="s">
        <v>7670</v>
      </c>
      <c r="C1651" s="8">
        <v>43049</v>
      </c>
      <c r="D1651" s="6">
        <v>2017</v>
      </c>
      <c r="E1651" s="8" t="s">
        <v>3468</v>
      </c>
      <c r="F1651" s="7">
        <v>10</v>
      </c>
      <c r="G1651" t="s">
        <v>3485</v>
      </c>
      <c r="H1651" t="s">
        <v>3451</v>
      </c>
      <c r="I1651" t="s">
        <v>4863</v>
      </c>
      <c r="J1651" t="s">
        <v>3466</v>
      </c>
      <c r="K1651" t="s">
        <v>3487</v>
      </c>
      <c r="L1651">
        <v>78664</v>
      </c>
      <c r="M1651" t="s">
        <v>1710</v>
      </c>
      <c r="N1651" t="s">
        <v>9</v>
      </c>
      <c r="O1651" t="s">
        <v>20</v>
      </c>
      <c r="P1651" t="s">
        <v>1711</v>
      </c>
      <c r="Q1651" s="4">
        <v>548000</v>
      </c>
      <c r="R1651">
        <v>5</v>
      </c>
      <c r="S1651" s="4">
        <f>Table3[[#This Row],[Harga]]*Table3[[#This Row],[Quantity]]</f>
        <v>2740000</v>
      </c>
      <c r="T1651">
        <v>0.6</v>
      </c>
      <c r="U1651" s="4">
        <f>Table3[[#This Row],[Discount]]*Table3[[#This Row],[Revenue]]</f>
        <v>1644000</v>
      </c>
      <c r="V1651" s="4">
        <f>Table3[[#This Row],[Revenue]]-Table3[[#This Row],[Total Discount]]</f>
        <v>1096000</v>
      </c>
      <c r="W1651" s="6"/>
      <c r="X1651" s="5"/>
    </row>
    <row r="1652" spans="1:24" x14ac:dyDescent="0.35">
      <c r="A1652">
        <v>1651</v>
      </c>
      <c r="B1652" t="s">
        <v>7669</v>
      </c>
      <c r="C1652" s="8">
        <v>42258</v>
      </c>
      <c r="D1652" s="6">
        <v>2015</v>
      </c>
      <c r="E1652" s="8" t="s">
        <v>3472</v>
      </c>
      <c r="F1652" s="7">
        <v>11</v>
      </c>
      <c r="G1652" t="s">
        <v>3538</v>
      </c>
      <c r="H1652" t="s">
        <v>3462</v>
      </c>
      <c r="I1652" t="s">
        <v>4058</v>
      </c>
      <c r="J1652" t="s">
        <v>3449</v>
      </c>
      <c r="K1652" t="s">
        <v>3704</v>
      </c>
      <c r="L1652">
        <v>92374</v>
      </c>
      <c r="M1652" t="s">
        <v>736</v>
      </c>
      <c r="N1652" t="s">
        <v>13</v>
      </c>
      <c r="O1652" t="s">
        <v>37</v>
      </c>
      <c r="P1652" t="s">
        <v>737</v>
      </c>
      <c r="Q1652" s="4">
        <v>61000</v>
      </c>
      <c r="R1652">
        <v>9</v>
      </c>
      <c r="S1652" s="4">
        <f>Table3[[#This Row],[Harga]]*Table3[[#This Row],[Quantity]]</f>
        <v>549000</v>
      </c>
      <c r="T1652">
        <v>0</v>
      </c>
      <c r="U1652" s="4">
        <f>Table3[[#This Row],[Discount]]*Table3[[#This Row],[Revenue]]</f>
        <v>0</v>
      </c>
      <c r="V1652" s="4">
        <f>Table3[[#This Row],[Revenue]]-Table3[[#This Row],[Total Discount]]</f>
        <v>549000</v>
      </c>
      <c r="W1652" s="6"/>
      <c r="X1652" s="5"/>
    </row>
    <row r="1653" spans="1:24" x14ac:dyDescent="0.35">
      <c r="A1653">
        <v>1652</v>
      </c>
      <c r="B1653" t="s">
        <v>7668</v>
      </c>
      <c r="C1653" s="8">
        <v>41993</v>
      </c>
      <c r="D1653" s="6">
        <v>2014</v>
      </c>
      <c r="E1653" s="8" t="s">
        <v>3490</v>
      </c>
      <c r="F1653" s="7">
        <v>20</v>
      </c>
      <c r="G1653" t="s">
        <v>3485</v>
      </c>
      <c r="H1653" t="s">
        <v>3451</v>
      </c>
      <c r="I1653" t="s">
        <v>4738</v>
      </c>
      <c r="J1653" t="s">
        <v>3449</v>
      </c>
      <c r="K1653" t="s">
        <v>3571</v>
      </c>
      <c r="L1653">
        <v>38401</v>
      </c>
      <c r="M1653" t="s">
        <v>1242</v>
      </c>
      <c r="N1653" t="s">
        <v>13</v>
      </c>
      <c r="O1653" t="s">
        <v>29</v>
      </c>
      <c r="P1653" t="s">
        <v>1243</v>
      </c>
      <c r="Q1653" s="4">
        <v>10000</v>
      </c>
      <c r="R1653">
        <v>7</v>
      </c>
      <c r="S1653" s="4">
        <f>Table3[[#This Row],[Harga]]*Table3[[#This Row],[Quantity]]</f>
        <v>70000</v>
      </c>
      <c r="T1653">
        <v>0.2</v>
      </c>
      <c r="U1653" s="4">
        <f>Table3[[#This Row],[Discount]]*Table3[[#This Row],[Revenue]]</f>
        <v>14000</v>
      </c>
      <c r="V1653" s="4">
        <f>Table3[[#This Row],[Revenue]]-Table3[[#This Row],[Total Discount]]</f>
        <v>56000</v>
      </c>
      <c r="W1653" s="6"/>
      <c r="X1653" s="5"/>
    </row>
    <row r="1654" spans="1:24" x14ac:dyDescent="0.35">
      <c r="A1654">
        <v>1653</v>
      </c>
      <c r="B1654" t="s">
        <v>7667</v>
      </c>
      <c r="C1654" s="8">
        <v>42208</v>
      </c>
      <c r="D1654" s="6">
        <v>2015</v>
      </c>
      <c r="E1654" s="8" t="s">
        <v>3507</v>
      </c>
      <c r="F1654" s="7">
        <v>23</v>
      </c>
      <c r="G1654" t="s">
        <v>3485</v>
      </c>
      <c r="H1654" t="s">
        <v>3451</v>
      </c>
      <c r="I1654" t="s">
        <v>7012</v>
      </c>
      <c r="J1654" t="s">
        <v>3488</v>
      </c>
      <c r="K1654" t="s">
        <v>3460</v>
      </c>
      <c r="L1654">
        <v>10009</v>
      </c>
      <c r="M1654" t="s">
        <v>2166</v>
      </c>
      <c r="N1654" t="s">
        <v>13</v>
      </c>
      <c r="O1654" t="s">
        <v>29</v>
      </c>
      <c r="P1654" t="s">
        <v>2167</v>
      </c>
      <c r="Q1654" s="4">
        <v>69000</v>
      </c>
      <c r="R1654">
        <v>3</v>
      </c>
      <c r="S1654" s="4">
        <f>Table3[[#This Row],[Harga]]*Table3[[#This Row],[Quantity]]</f>
        <v>207000</v>
      </c>
      <c r="T1654">
        <v>0</v>
      </c>
      <c r="U1654" s="4">
        <f>Table3[[#This Row],[Discount]]*Table3[[#This Row],[Revenue]]</f>
        <v>0</v>
      </c>
      <c r="V1654" s="4">
        <f>Table3[[#This Row],[Revenue]]-Table3[[#This Row],[Total Discount]]</f>
        <v>207000</v>
      </c>
      <c r="W1654" s="6"/>
      <c r="X1654" s="5"/>
    </row>
    <row r="1655" spans="1:24" x14ac:dyDescent="0.35">
      <c r="A1655">
        <v>1654</v>
      </c>
      <c r="B1655" t="s">
        <v>7666</v>
      </c>
      <c r="C1655" s="8">
        <v>41954</v>
      </c>
      <c r="D1655" s="6">
        <v>2014</v>
      </c>
      <c r="E1655" s="8" t="s">
        <v>3468</v>
      </c>
      <c r="F1655" s="7">
        <v>11</v>
      </c>
      <c r="G1655" t="s">
        <v>3452</v>
      </c>
      <c r="H1655" t="s">
        <v>3462</v>
      </c>
      <c r="I1655" t="s">
        <v>5144</v>
      </c>
      <c r="J1655" t="s">
        <v>3449</v>
      </c>
      <c r="K1655" t="s">
        <v>3655</v>
      </c>
      <c r="L1655">
        <v>77095</v>
      </c>
      <c r="M1655" t="s">
        <v>1461</v>
      </c>
      <c r="N1655" t="s">
        <v>13</v>
      </c>
      <c r="O1655" t="s">
        <v>26</v>
      </c>
      <c r="P1655" t="s">
        <v>1462</v>
      </c>
      <c r="Q1655" s="4">
        <v>1794000</v>
      </c>
      <c r="R1655">
        <v>5</v>
      </c>
      <c r="S1655" s="4">
        <f>Table3[[#This Row],[Harga]]*Table3[[#This Row],[Quantity]]</f>
        <v>8970000</v>
      </c>
      <c r="T1655">
        <v>0.8</v>
      </c>
      <c r="U1655" s="4">
        <f>Table3[[#This Row],[Discount]]*Table3[[#This Row],[Revenue]]</f>
        <v>7176000</v>
      </c>
      <c r="V1655" s="4">
        <f>Table3[[#This Row],[Revenue]]-Table3[[#This Row],[Total Discount]]</f>
        <v>1794000</v>
      </c>
      <c r="W1655" s="6"/>
      <c r="X1655" s="5"/>
    </row>
    <row r="1656" spans="1:24" x14ac:dyDescent="0.35">
      <c r="A1656">
        <v>1655</v>
      </c>
      <c r="B1656" t="s">
        <v>7665</v>
      </c>
      <c r="C1656" s="8">
        <v>43083</v>
      </c>
      <c r="D1656" s="6">
        <v>2017</v>
      </c>
      <c r="E1656" s="8" t="s">
        <v>3490</v>
      </c>
      <c r="F1656" s="7">
        <v>14</v>
      </c>
      <c r="G1656" t="s">
        <v>3452</v>
      </c>
      <c r="H1656" t="s">
        <v>3451</v>
      </c>
      <c r="I1656" t="s">
        <v>6049</v>
      </c>
      <c r="J1656" t="s">
        <v>3488</v>
      </c>
      <c r="K1656" t="s">
        <v>3580</v>
      </c>
      <c r="L1656">
        <v>60653</v>
      </c>
      <c r="M1656" t="s">
        <v>2168</v>
      </c>
      <c r="N1656" t="s">
        <v>51</v>
      </c>
      <c r="O1656" t="s">
        <v>64</v>
      </c>
      <c r="P1656" t="s">
        <v>2169</v>
      </c>
      <c r="Q1656" s="4">
        <v>228000</v>
      </c>
      <c r="R1656">
        <v>3</v>
      </c>
      <c r="S1656" s="4">
        <f>Table3[[#This Row],[Harga]]*Table3[[#This Row],[Quantity]]</f>
        <v>684000</v>
      </c>
      <c r="T1656">
        <v>0.2</v>
      </c>
      <c r="U1656" s="4">
        <f>Table3[[#This Row],[Discount]]*Table3[[#This Row],[Revenue]]</f>
        <v>136800</v>
      </c>
      <c r="V1656" s="4">
        <f>Table3[[#This Row],[Revenue]]-Table3[[#This Row],[Total Discount]]</f>
        <v>547200</v>
      </c>
      <c r="W1656" s="6"/>
      <c r="X1656" s="5"/>
    </row>
    <row r="1657" spans="1:24" x14ac:dyDescent="0.35">
      <c r="A1657">
        <v>1656</v>
      </c>
      <c r="B1657" t="s">
        <v>7664</v>
      </c>
      <c r="C1657" s="8">
        <v>42968</v>
      </c>
      <c r="D1657" s="6">
        <v>2017</v>
      </c>
      <c r="E1657" s="8" t="s">
        <v>3481</v>
      </c>
      <c r="F1657" s="7">
        <v>21</v>
      </c>
      <c r="G1657" t="s">
        <v>3538</v>
      </c>
      <c r="H1657" t="s">
        <v>3554</v>
      </c>
      <c r="I1657" t="s">
        <v>4309</v>
      </c>
      <c r="J1657" t="s">
        <v>3449</v>
      </c>
      <c r="K1657" t="s">
        <v>3628</v>
      </c>
      <c r="L1657">
        <v>94601</v>
      </c>
      <c r="M1657" t="s">
        <v>895</v>
      </c>
      <c r="N1657" t="s">
        <v>13</v>
      </c>
      <c r="O1657" t="s">
        <v>37</v>
      </c>
      <c r="P1657" t="s">
        <v>896</v>
      </c>
      <c r="Q1657" s="4">
        <v>24000</v>
      </c>
      <c r="R1657">
        <v>4</v>
      </c>
      <c r="S1657" s="4">
        <f>Table3[[#This Row],[Harga]]*Table3[[#This Row],[Quantity]]</f>
        <v>96000</v>
      </c>
      <c r="T1657">
        <v>0</v>
      </c>
      <c r="U1657" s="4">
        <f>Table3[[#This Row],[Discount]]*Table3[[#This Row],[Revenue]]</f>
        <v>0</v>
      </c>
      <c r="V1657" s="4">
        <f>Table3[[#This Row],[Revenue]]-Table3[[#This Row],[Total Discount]]</f>
        <v>96000</v>
      </c>
      <c r="W1657" s="6"/>
      <c r="X1657" s="5"/>
    </row>
    <row r="1658" spans="1:24" x14ac:dyDescent="0.35">
      <c r="A1658">
        <v>1657</v>
      </c>
      <c r="B1658" t="s">
        <v>7663</v>
      </c>
      <c r="C1658" s="8">
        <v>42609</v>
      </c>
      <c r="D1658" s="6">
        <v>2016</v>
      </c>
      <c r="E1658" s="8" t="s">
        <v>3481</v>
      </c>
      <c r="F1658" s="7">
        <v>27</v>
      </c>
      <c r="G1658" t="s">
        <v>3485</v>
      </c>
      <c r="H1658" t="s">
        <v>3451</v>
      </c>
      <c r="I1658" t="s">
        <v>3480</v>
      </c>
      <c r="J1658" t="s">
        <v>3449</v>
      </c>
      <c r="K1658" t="s">
        <v>3707</v>
      </c>
      <c r="L1658">
        <v>2169</v>
      </c>
      <c r="M1658" t="s">
        <v>1381</v>
      </c>
      <c r="N1658" t="s">
        <v>13</v>
      </c>
      <c r="O1658" t="s">
        <v>23</v>
      </c>
      <c r="P1658" t="s">
        <v>1382</v>
      </c>
      <c r="Q1658" s="4">
        <v>369000</v>
      </c>
      <c r="R1658">
        <v>3</v>
      </c>
      <c r="S1658" s="4">
        <f>Table3[[#This Row],[Harga]]*Table3[[#This Row],[Quantity]]</f>
        <v>1107000</v>
      </c>
      <c r="T1658">
        <v>0</v>
      </c>
      <c r="U1658" s="4">
        <f>Table3[[#This Row],[Discount]]*Table3[[#This Row],[Revenue]]</f>
        <v>0</v>
      </c>
      <c r="V1658" s="4">
        <f>Table3[[#This Row],[Revenue]]-Table3[[#This Row],[Total Discount]]</f>
        <v>1107000</v>
      </c>
      <c r="W1658" s="6"/>
      <c r="X1658" s="5"/>
    </row>
    <row r="1659" spans="1:24" x14ac:dyDescent="0.35">
      <c r="A1659">
        <v>1658</v>
      </c>
      <c r="B1659" t="s">
        <v>7662</v>
      </c>
      <c r="C1659" s="8">
        <v>42229</v>
      </c>
      <c r="D1659" s="6">
        <v>2015</v>
      </c>
      <c r="E1659" s="8" t="s">
        <v>3481</v>
      </c>
      <c r="F1659" s="7">
        <v>13</v>
      </c>
      <c r="G1659" t="s">
        <v>3538</v>
      </c>
      <c r="H1659" t="s">
        <v>3451</v>
      </c>
      <c r="I1659" t="s">
        <v>4873</v>
      </c>
      <c r="J1659" t="s">
        <v>3466</v>
      </c>
      <c r="K1659" t="s">
        <v>3561</v>
      </c>
      <c r="L1659">
        <v>92399</v>
      </c>
      <c r="M1659" t="s">
        <v>955</v>
      </c>
      <c r="N1659" t="s">
        <v>13</v>
      </c>
      <c r="O1659" t="s">
        <v>37</v>
      </c>
      <c r="P1659" t="s">
        <v>956</v>
      </c>
      <c r="Q1659" s="4">
        <v>11000</v>
      </c>
      <c r="R1659">
        <v>5</v>
      </c>
      <c r="S1659" s="4">
        <f>Table3[[#This Row],[Harga]]*Table3[[#This Row],[Quantity]]</f>
        <v>55000</v>
      </c>
      <c r="T1659">
        <v>0</v>
      </c>
      <c r="U1659" s="4">
        <f>Table3[[#This Row],[Discount]]*Table3[[#This Row],[Revenue]]</f>
        <v>0</v>
      </c>
      <c r="V1659" s="4">
        <f>Table3[[#This Row],[Revenue]]-Table3[[#This Row],[Total Discount]]</f>
        <v>55000</v>
      </c>
      <c r="W1659" s="6"/>
      <c r="X1659" s="5"/>
    </row>
    <row r="1660" spans="1:24" x14ac:dyDescent="0.35">
      <c r="A1660">
        <v>1659</v>
      </c>
      <c r="B1660" t="s">
        <v>7661</v>
      </c>
      <c r="C1660" s="8">
        <v>43044</v>
      </c>
      <c r="D1660" s="6">
        <v>2017</v>
      </c>
      <c r="E1660" s="8" t="s">
        <v>3468</v>
      </c>
      <c r="F1660" s="7">
        <v>5</v>
      </c>
      <c r="G1660" t="s">
        <v>3457</v>
      </c>
      <c r="H1660" t="s">
        <v>3451</v>
      </c>
      <c r="I1660" t="s">
        <v>6591</v>
      </c>
      <c r="J1660" t="s">
        <v>3466</v>
      </c>
      <c r="K1660" t="s">
        <v>3499</v>
      </c>
      <c r="L1660">
        <v>60623</v>
      </c>
      <c r="M1660" t="s">
        <v>2170</v>
      </c>
      <c r="N1660" t="s">
        <v>13</v>
      </c>
      <c r="O1660" t="s">
        <v>26</v>
      </c>
      <c r="P1660" t="s">
        <v>2171</v>
      </c>
      <c r="Q1660" s="4">
        <v>17000</v>
      </c>
      <c r="R1660">
        <v>5</v>
      </c>
      <c r="S1660" s="4">
        <f>Table3[[#This Row],[Harga]]*Table3[[#This Row],[Quantity]]</f>
        <v>85000</v>
      </c>
      <c r="T1660">
        <v>0.8</v>
      </c>
      <c r="U1660" s="4">
        <f>Table3[[#This Row],[Discount]]*Table3[[#This Row],[Revenue]]</f>
        <v>68000</v>
      </c>
      <c r="V1660" s="4">
        <f>Table3[[#This Row],[Revenue]]-Table3[[#This Row],[Total Discount]]</f>
        <v>17000</v>
      </c>
      <c r="W1660" s="6"/>
      <c r="X1660" s="5"/>
    </row>
    <row r="1661" spans="1:24" x14ac:dyDescent="0.35">
      <c r="A1661">
        <v>1660</v>
      </c>
      <c r="B1661" t="s">
        <v>7660</v>
      </c>
      <c r="C1661" s="8">
        <v>42599</v>
      </c>
      <c r="D1661" s="6">
        <v>2016</v>
      </c>
      <c r="E1661" s="8" t="s">
        <v>3481</v>
      </c>
      <c r="F1661" s="7">
        <v>17</v>
      </c>
      <c r="G1661" t="s">
        <v>3485</v>
      </c>
      <c r="H1661" t="s">
        <v>3462</v>
      </c>
      <c r="I1661" t="s">
        <v>3848</v>
      </c>
      <c r="J1661" t="s">
        <v>3449</v>
      </c>
      <c r="K1661" t="s">
        <v>3499</v>
      </c>
      <c r="L1661">
        <v>98105</v>
      </c>
      <c r="M1661" t="s">
        <v>770</v>
      </c>
      <c r="N1661" t="s">
        <v>13</v>
      </c>
      <c r="O1661" t="s">
        <v>26</v>
      </c>
      <c r="P1661" t="s">
        <v>771</v>
      </c>
      <c r="Q1661" s="4">
        <v>6000</v>
      </c>
      <c r="R1661">
        <v>4</v>
      </c>
      <c r="S1661" s="4">
        <f>Table3[[#This Row],[Harga]]*Table3[[#This Row],[Quantity]]</f>
        <v>24000</v>
      </c>
      <c r="T1661">
        <v>0.2</v>
      </c>
      <c r="U1661" s="4">
        <f>Table3[[#This Row],[Discount]]*Table3[[#This Row],[Revenue]]</f>
        <v>4800</v>
      </c>
      <c r="V1661" s="4">
        <f>Table3[[#This Row],[Revenue]]-Table3[[#This Row],[Total Discount]]</f>
        <v>19200</v>
      </c>
      <c r="W1661" s="6"/>
      <c r="X1661" s="5"/>
    </row>
    <row r="1662" spans="1:24" x14ac:dyDescent="0.35">
      <c r="A1662">
        <v>1661</v>
      </c>
      <c r="B1662" t="s">
        <v>7659</v>
      </c>
      <c r="C1662" s="8">
        <v>42730</v>
      </c>
      <c r="D1662" s="6">
        <v>2016</v>
      </c>
      <c r="E1662" s="8" t="s">
        <v>3490</v>
      </c>
      <c r="F1662" s="7">
        <v>26</v>
      </c>
      <c r="G1662" t="s">
        <v>3457</v>
      </c>
      <c r="H1662" t="s">
        <v>3451</v>
      </c>
      <c r="I1662" t="s">
        <v>6358</v>
      </c>
      <c r="J1662" t="s">
        <v>3449</v>
      </c>
      <c r="K1662" t="s">
        <v>3492</v>
      </c>
      <c r="L1662">
        <v>10024</v>
      </c>
      <c r="M1662" t="s">
        <v>1807</v>
      </c>
      <c r="N1662" t="s">
        <v>51</v>
      </c>
      <c r="O1662" t="s">
        <v>64</v>
      </c>
      <c r="P1662" t="s">
        <v>1808</v>
      </c>
      <c r="Q1662" s="4">
        <v>96000</v>
      </c>
      <c r="R1662">
        <v>3</v>
      </c>
      <c r="S1662" s="4">
        <f>Table3[[#This Row],[Harga]]*Table3[[#This Row],[Quantity]]</f>
        <v>288000</v>
      </c>
      <c r="T1662">
        <v>0</v>
      </c>
      <c r="U1662" s="4">
        <f>Table3[[#This Row],[Discount]]*Table3[[#This Row],[Revenue]]</f>
        <v>0</v>
      </c>
      <c r="V1662" s="4">
        <f>Table3[[#This Row],[Revenue]]-Table3[[#This Row],[Total Discount]]</f>
        <v>288000</v>
      </c>
      <c r="W1662" s="6"/>
      <c r="X1662" s="5"/>
    </row>
    <row r="1663" spans="1:24" x14ac:dyDescent="0.35">
      <c r="A1663">
        <v>1662</v>
      </c>
      <c r="B1663" t="s">
        <v>7658</v>
      </c>
      <c r="C1663" s="8">
        <v>41905</v>
      </c>
      <c r="D1663" s="6">
        <v>2014</v>
      </c>
      <c r="E1663" s="8" t="s">
        <v>3472</v>
      </c>
      <c r="F1663" s="7">
        <v>23</v>
      </c>
      <c r="G1663" t="s">
        <v>3538</v>
      </c>
      <c r="H1663" t="s">
        <v>3451</v>
      </c>
      <c r="I1663" t="s">
        <v>4626</v>
      </c>
      <c r="J1663" t="s">
        <v>3466</v>
      </c>
      <c r="K1663" t="s">
        <v>3492</v>
      </c>
      <c r="L1663">
        <v>92037</v>
      </c>
      <c r="M1663" t="s">
        <v>2172</v>
      </c>
      <c r="N1663" t="s">
        <v>9</v>
      </c>
      <c r="O1663" t="s">
        <v>10</v>
      </c>
      <c r="P1663" t="s">
        <v>2173</v>
      </c>
      <c r="Q1663" s="4">
        <v>436000</v>
      </c>
      <c r="R1663">
        <v>3</v>
      </c>
      <c r="S1663" s="4">
        <f>Table3[[#This Row],[Harga]]*Table3[[#This Row],[Quantity]]</f>
        <v>1308000</v>
      </c>
      <c r="T1663">
        <v>0.15</v>
      </c>
      <c r="U1663" s="4">
        <f>Table3[[#This Row],[Discount]]*Table3[[#This Row],[Revenue]]</f>
        <v>196200</v>
      </c>
      <c r="V1663" s="4">
        <f>Table3[[#This Row],[Revenue]]-Table3[[#This Row],[Total Discount]]</f>
        <v>1111800</v>
      </c>
      <c r="W1663" s="6"/>
      <c r="X1663" s="5"/>
    </row>
    <row r="1664" spans="1:24" x14ac:dyDescent="0.35">
      <c r="A1664">
        <v>1663</v>
      </c>
      <c r="B1664" t="s">
        <v>7657</v>
      </c>
      <c r="C1664" s="8">
        <v>41839</v>
      </c>
      <c r="D1664" s="6">
        <v>2014</v>
      </c>
      <c r="E1664" s="8" t="s">
        <v>3507</v>
      </c>
      <c r="F1664" s="7">
        <v>19</v>
      </c>
      <c r="G1664" t="s">
        <v>3452</v>
      </c>
      <c r="H1664" t="s">
        <v>3451</v>
      </c>
      <c r="I1664" t="s">
        <v>4711</v>
      </c>
      <c r="J1664" t="s">
        <v>3466</v>
      </c>
      <c r="K1664" t="s">
        <v>3455</v>
      </c>
      <c r="L1664">
        <v>6010</v>
      </c>
      <c r="M1664" t="s">
        <v>1417</v>
      </c>
      <c r="N1664" t="s">
        <v>51</v>
      </c>
      <c r="O1664" t="s">
        <v>52</v>
      </c>
      <c r="P1664" t="s">
        <v>1418</v>
      </c>
      <c r="Q1664" s="4">
        <v>1440000</v>
      </c>
      <c r="R1664">
        <v>2</v>
      </c>
      <c r="S1664" s="4">
        <f>Table3[[#This Row],[Harga]]*Table3[[#This Row],[Quantity]]</f>
        <v>2880000</v>
      </c>
      <c r="T1664">
        <v>0</v>
      </c>
      <c r="U1664" s="4">
        <f>Table3[[#This Row],[Discount]]*Table3[[#This Row],[Revenue]]</f>
        <v>0</v>
      </c>
      <c r="V1664" s="4">
        <f>Table3[[#This Row],[Revenue]]-Table3[[#This Row],[Total Discount]]</f>
        <v>2880000</v>
      </c>
      <c r="W1664" s="6"/>
      <c r="X1664" s="5"/>
    </row>
    <row r="1665" spans="1:24" x14ac:dyDescent="0.35">
      <c r="A1665">
        <v>1664</v>
      </c>
      <c r="B1665" t="s">
        <v>7656</v>
      </c>
      <c r="C1665" s="8">
        <v>42985</v>
      </c>
      <c r="D1665" s="6">
        <v>2017</v>
      </c>
      <c r="E1665" s="8" t="s">
        <v>3472</v>
      </c>
      <c r="F1665" s="7">
        <v>7</v>
      </c>
      <c r="G1665" t="s">
        <v>3538</v>
      </c>
      <c r="H1665" t="s">
        <v>3501</v>
      </c>
      <c r="I1665" t="s">
        <v>3933</v>
      </c>
      <c r="J1665" t="s">
        <v>3488</v>
      </c>
      <c r="K1665" t="s">
        <v>3505</v>
      </c>
      <c r="L1665">
        <v>60610</v>
      </c>
      <c r="M1665" t="s">
        <v>1169</v>
      </c>
      <c r="N1665" t="s">
        <v>13</v>
      </c>
      <c r="O1665" t="s">
        <v>23</v>
      </c>
      <c r="P1665" t="s">
        <v>49</v>
      </c>
      <c r="Q1665" s="4">
        <v>71000</v>
      </c>
      <c r="R1665">
        <v>9</v>
      </c>
      <c r="S1665" s="4">
        <f>Table3[[#This Row],[Harga]]*Table3[[#This Row],[Quantity]]</f>
        <v>639000</v>
      </c>
      <c r="T1665">
        <v>0.2</v>
      </c>
      <c r="U1665" s="4">
        <f>Table3[[#This Row],[Discount]]*Table3[[#This Row],[Revenue]]</f>
        <v>127800</v>
      </c>
      <c r="V1665" s="4">
        <f>Table3[[#This Row],[Revenue]]-Table3[[#This Row],[Total Discount]]</f>
        <v>511200</v>
      </c>
      <c r="W1665" s="6"/>
      <c r="X1665" s="5"/>
    </row>
    <row r="1666" spans="1:24" x14ac:dyDescent="0.35">
      <c r="A1666">
        <v>1665</v>
      </c>
      <c r="B1666" t="s">
        <v>7655</v>
      </c>
      <c r="C1666" s="8">
        <v>42496</v>
      </c>
      <c r="D1666" s="6">
        <v>2016</v>
      </c>
      <c r="E1666" s="8" t="s">
        <v>3453</v>
      </c>
      <c r="F1666" s="7">
        <v>6</v>
      </c>
      <c r="G1666" t="s">
        <v>3538</v>
      </c>
      <c r="H1666" t="s">
        <v>3462</v>
      </c>
      <c r="I1666" t="s">
        <v>3815</v>
      </c>
      <c r="J1666" t="s">
        <v>3449</v>
      </c>
      <c r="K1666" t="s">
        <v>3494</v>
      </c>
      <c r="L1666">
        <v>60610</v>
      </c>
      <c r="M1666" t="s">
        <v>404</v>
      </c>
      <c r="N1666" t="s">
        <v>13</v>
      </c>
      <c r="O1666" t="s">
        <v>26</v>
      </c>
      <c r="P1666" t="s">
        <v>405</v>
      </c>
      <c r="Q1666" s="4">
        <v>5000</v>
      </c>
      <c r="R1666">
        <v>2</v>
      </c>
      <c r="S1666" s="4">
        <f>Table3[[#This Row],[Harga]]*Table3[[#This Row],[Quantity]]</f>
        <v>10000</v>
      </c>
      <c r="T1666">
        <v>0.8</v>
      </c>
      <c r="U1666" s="4">
        <f>Table3[[#This Row],[Discount]]*Table3[[#This Row],[Revenue]]</f>
        <v>8000</v>
      </c>
      <c r="V1666" s="4">
        <f>Table3[[#This Row],[Revenue]]-Table3[[#This Row],[Total Discount]]</f>
        <v>2000</v>
      </c>
      <c r="W1666" s="6"/>
      <c r="X1666" s="5"/>
    </row>
    <row r="1667" spans="1:24" x14ac:dyDescent="0.35">
      <c r="A1667">
        <v>1666</v>
      </c>
      <c r="B1667" t="s">
        <v>7654</v>
      </c>
      <c r="C1667" s="8">
        <v>42159</v>
      </c>
      <c r="D1667" s="6">
        <v>2015</v>
      </c>
      <c r="E1667" s="8" t="s">
        <v>3497</v>
      </c>
      <c r="F1667" s="7">
        <v>4</v>
      </c>
      <c r="G1667" t="s">
        <v>3538</v>
      </c>
      <c r="H1667" t="s">
        <v>3462</v>
      </c>
      <c r="I1667" t="s">
        <v>3698</v>
      </c>
      <c r="J1667" t="s">
        <v>3488</v>
      </c>
      <c r="K1667" t="s">
        <v>3909</v>
      </c>
      <c r="L1667">
        <v>10024</v>
      </c>
      <c r="M1667" t="s">
        <v>243</v>
      </c>
      <c r="N1667" t="s">
        <v>13</v>
      </c>
      <c r="O1667" t="s">
        <v>23</v>
      </c>
      <c r="P1667" t="s">
        <v>244</v>
      </c>
      <c r="Q1667" s="4">
        <v>8000</v>
      </c>
      <c r="R1667">
        <v>4</v>
      </c>
      <c r="S1667" s="4">
        <f>Table3[[#This Row],[Harga]]*Table3[[#This Row],[Quantity]]</f>
        <v>32000</v>
      </c>
      <c r="T1667">
        <v>0</v>
      </c>
      <c r="U1667" s="4">
        <f>Table3[[#This Row],[Discount]]*Table3[[#This Row],[Revenue]]</f>
        <v>0</v>
      </c>
      <c r="V1667" s="4">
        <f>Table3[[#This Row],[Revenue]]-Table3[[#This Row],[Total Discount]]</f>
        <v>32000</v>
      </c>
      <c r="W1667" s="6"/>
      <c r="X1667" s="5"/>
    </row>
    <row r="1668" spans="1:24" x14ac:dyDescent="0.35">
      <c r="A1668">
        <v>1667</v>
      </c>
      <c r="B1668" t="s">
        <v>7653</v>
      </c>
      <c r="C1668" s="8">
        <v>42351</v>
      </c>
      <c r="D1668" s="6">
        <v>2015</v>
      </c>
      <c r="E1668" s="8" t="s">
        <v>3490</v>
      </c>
      <c r="F1668" s="7">
        <v>13</v>
      </c>
      <c r="G1668" t="s">
        <v>3485</v>
      </c>
      <c r="H1668" t="s">
        <v>3451</v>
      </c>
      <c r="I1668" t="s">
        <v>5184</v>
      </c>
      <c r="J1668" t="s">
        <v>3488</v>
      </c>
      <c r="K1668" t="s">
        <v>3492</v>
      </c>
      <c r="L1668">
        <v>2151</v>
      </c>
      <c r="M1668" t="s">
        <v>1942</v>
      </c>
      <c r="N1668" t="s">
        <v>13</v>
      </c>
      <c r="O1668" t="s">
        <v>23</v>
      </c>
      <c r="P1668" t="s">
        <v>1943</v>
      </c>
      <c r="Q1668" s="4">
        <v>11000</v>
      </c>
      <c r="R1668">
        <v>3</v>
      </c>
      <c r="S1668" s="4">
        <f>Table3[[#This Row],[Harga]]*Table3[[#This Row],[Quantity]]</f>
        <v>33000</v>
      </c>
      <c r="T1668">
        <v>0</v>
      </c>
      <c r="U1668" s="4">
        <f>Table3[[#This Row],[Discount]]*Table3[[#This Row],[Revenue]]</f>
        <v>0</v>
      </c>
      <c r="V1668" s="4">
        <f>Table3[[#This Row],[Revenue]]-Table3[[#This Row],[Total Discount]]</f>
        <v>33000</v>
      </c>
      <c r="W1668" s="6"/>
      <c r="X1668" s="5"/>
    </row>
    <row r="1669" spans="1:24" x14ac:dyDescent="0.35">
      <c r="A1669">
        <v>1668</v>
      </c>
      <c r="B1669" t="s">
        <v>7652</v>
      </c>
      <c r="C1669" s="8">
        <v>42567</v>
      </c>
      <c r="D1669" s="6">
        <v>2016</v>
      </c>
      <c r="E1669" s="8" t="s">
        <v>3507</v>
      </c>
      <c r="F1669" s="7">
        <v>16</v>
      </c>
      <c r="G1669" t="s">
        <v>3485</v>
      </c>
      <c r="H1669" t="s">
        <v>3501</v>
      </c>
      <c r="I1669" t="s">
        <v>4759</v>
      </c>
      <c r="J1669" t="s">
        <v>3466</v>
      </c>
      <c r="K1669" t="s">
        <v>3499</v>
      </c>
      <c r="L1669">
        <v>77036</v>
      </c>
      <c r="M1669" t="s">
        <v>831</v>
      </c>
      <c r="N1669" t="s">
        <v>9</v>
      </c>
      <c r="O1669" t="s">
        <v>20</v>
      </c>
      <c r="P1669" t="s">
        <v>832</v>
      </c>
      <c r="Q1669" s="4">
        <v>26000</v>
      </c>
      <c r="R1669">
        <v>3</v>
      </c>
      <c r="S1669" s="4">
        <f>Table3[[#This Row],[Harga]]*Table3[[#This Row],[Quantity]]</f>
        <v>78000</v>
      </c>
      <c r="T1669">
        <v>0.6</v>
      </c>
      <c r="U1669" s="4">
        <f>Table3[[#This Row],[Discount]]*Table3[[#This Row],[Revenue]]</f>
        <v>46800</v>
      </c>
      <c r="V1669" s="4">
        <f>Table3[[#This Row],[Revenue]]-Table3[[#This Row],[Total Discount]]</f>
        <v>31200</v>
      </c>
      <c r="W1669" s="6"/>
      <c r="X1669" s="5"/>
    </row>
    <row r="1670" spans="1:24" x14ac:dyDescent="0.35">
      <c r="A1670">
        <v>1669</v>
      </c>
      <c r="B1670" t="s">
        <v>7651</v>
      </c>
      <c r="C1670" s="8">
        <v>41670</v>
      </c>
      <c r="D1670" s="6">
        <v>2014</v>
      </c>
      <c r="E1670" s="8" t="s">
        <v>3463</v>
      </c>
      <c r="F1670" s="7">
        <v>31</v>
      </c>
      <c r="G1670" t="s">
        <v>3496</v>
      </c>
      <c r="H1670" t="s">
        <v>3451</v>
      </c>
      <c r="I1670" t="s">
        <v>4696</v>
      </c>
      <c r="J1670" t="s">
        <v>3449</v>
      </c>
      <c r="K1670" t="s">
        <v>3600</v>
      </c>
      <c r="L1670">
        <v>92691</v>
      </c>
      <c r="M1670" t="s">
        <v>2174</v>
      </c>
      <c r="N1670" t="s">
        <v>9</v>
      </c>
      <c r="O1670" t="s">
        <v>10</v>
      </c>
      <c r="P1670" t="s">
        <v>2175</v>
      </c>
      <c r="Q1670" s="4">
        <v>291000</v>
      </c>
      <c r="R1670">
        <v>2</v>
      </c>
      <c r="S1670" s="4">
        <f>Table3[[#This Row],[Harga]]*Table3[[#This Row],[Quantity]]</f>
        <v>582000</v>
      </c>
      <c r="T1670">
        <v>0.15</v>
      </c>
      <c r="U1670" s="4">
        <f>Table3[[#This Row],[Discount]]*Table3[[#This Row],[Revenue]]</f>
        <v>87300</v>
      </c>
      <c r="V1670" s="4">
        <f>Table3[[#This Row],[Revenue]]-Table3[[#This Row],[Total Discount]]</f>
        <v>494700</v>
      </c>
      <c r="W1670" s="6"/>
      <c r="X1670" s="5"/>
    </row>
    <row r="1671" spans="1:24" x14ac:dyDescent="0.35">
      <c r="A1671">
        <v>1670</v>
      </c>
      <c r="B1671" t="s">
        <v>7650</v>
      </c>
      <c r="C1671" s="8">
        <v>41829</v>
      </c>
      <c r="D1671" s="6">
        <v>2014</v>
      </c>
      <c r="E1671" s="8" t="s">
        <v>3507</v>
      </c>
      <c r="F1671" s="7">
        <v>9</v>
      </c>
      <c r="G1671" t="s">
        <v>3538</v>
      </c>
      <c r="H1671" t="s">
        <v>3451</v>
      </c>
      <c r="I1671" t="s">
        <v>4626</v>
      </c>
      <c r="J1671" t="s">
        <v>3466</v>
      </c>
      <c r="K1671" t="s">
        <v>3695</v>
      </c>
      <c r="L1671">
        <v>75217</v>
      </c>
      <c r="M1671" t="s">
        <v>1078</v>
      </c>
      <c r="N1671" t="s">
        <v>13</v>
      </c>
      <c r="O1671" t="s">
        <v>23</v>
      </c>
      <c r="P1671" t="s">
        <v>1079</v>
      </c>
      <c r="Q1671" s="4">
        <v>39000</v>
      </c>
      <c r="R1671">
        <v>2</v>
      </c>
      <c r="S1671" s="4">
        <f>Table3[[#This Row],[Harga]]*Table3[[#This Row],[Quantity]]</f>
        <v>78000</v>
      </c>
      <c r="T1671">
        <v>0.2</v>
      </c>
      <c r="U1671" s="4">
        <f>Table3[[#This Row],[Discount]]*Table3[[#This Row],[Revenue]]</f>
        <v>15600</v>
      </c>
      <c r="V1671" s="4">
        <f>Table3[[#This Row],[Revenue]]-Table3[[#This Row],[Total Discount]]</f>
        <v>62400</v>
      </c>
      <c r="W1671" s="6"/>
      <c r="X1671" s="5"/>
    </row>
    <row r="1672" spans="1:24" x14ac:dyDescent="0.35">
      <c r="A1672">
        <v>1671</v>
      </c>
      <c r="B1672" t="s">
        <v>7649</v>
      </c>
      <c r="C1672" s="8">
        <v>42329</v>
      </c>
      <c r="D1672" s="6">
        <v>2015</v>
      </c>
      <c r="E1672" s="8" t="s">
        <v>3468</v>
      </c>
      <c r="F1672" s="7">
        <v>21</v>
      </c>
      <c r="G1672" t="s">
        <v>3457</v>
      </c>
      <c r="H1672" t="s">
        <v>3501</v>
      </c>
      <c r="I1672" t="s">
        <v>4463</v>
      </c>
      <c r="J1672" t="s">
        <v>3449</v>
      </c>
      <c r="K1672" t="s">
        <v>3492</v>
      </c>
      <c r="L1672">
        <v>89115</v>
      </c>
      <c r="M1672" t="s">
        <v>2176</v>
      </c>
      <c r="N1672" t="s">
        <v>9</v>
      </c>
      <c r="O1672" t="s">
        <v>10</v>
      </c>
      <c r="P1672" t="s">
        <v>2177</v>
      </c>
      <c r="Q1672" s="4">
        <v>142000</v>
      </c>
      <c r="R1672">
        <v>2</v>
      </c>
      <c r="S1672" s="4">
        <f>Table3[[#This Row],[Harga]]*Table3[[#This Row],[Quantity]]</f>
        <v>284000</v>
      </c>
      <c r="T1672">
        <v>0</v>
      </c>
      <c r="U1672" s="4">
        <f>Table3[[#This Row],[Discount]]*Table3[[#This Row],[Revenue]]</f>
        <v>0</v>
      </c>
      <c r="V1672" s="4">
        <f>Table3[[#This Row],[Revenue]]-Table3[[#This Row],[Total Discount]]</f>
        <v>284000</v>
      </c>
      <c r="W1672" s="6"/>
      <c r="X1672" s="5"/>
    </row>
    <row r="1673" spans="1:24" x14ac:dyDescent="0.35">
      <c r="A1673">
        <v>1672</v>
      </c>
      <c r="B1673" t="s">
        <v>7648</v>
      </c>
      <c r="C1673" s="8">
        <v>42454</v>
      </c>
      <c r="D1673" s="6">
        <v>2016</v>
      </c>
      <c r="E1673" s="8" t="s">
        <v>3511</v>
      </c>
      <c r="F1673" s="7">
        <v>25</v>
      </c>
      <c r="G1673" t="s">
        <v>3457</v>
      </c>
      <c r="H1673" t="s">
        <v>3451</v>
      </c>
      <c r="I1673" t="s">
        <v>4412</v>
      </c>
      <c r="J1673" t="s">
        <v>3449</v>
      </c>
      <c r="K1673" t="s">
        <v>3465</v>
      </c>
      <c r="L1673">
        <v>73071</v>
      </c>
      <c r="M1673" t="s">
        <v>575</v>
      </c>
      <c r="N1673" t="s">
        <v>51</v>
      </c>
      <c r="O1673" t="s">
        <v>64</v>
      </c>
      <c r="P1673" t="s">
        <v>4727</v>
      </c>
      <c r="Q1673" s="4">
        <v>133000</v>
      </c>
      <c r="R1673">
        <v>5</v>
      </c>
      <c r="S1673" s="4">
        <f>Table3[[#This Row],[Harga]]*Table3[[#This Row],[Quantity]]</f>
        <v>665000</v>
      </c>
      <c r="T1673">
        <v>0</v>
      </c>
      <c r="U1673" s="4">
        <f>Table3[[#This Row],[Discount]]*Table3[[#This Row],[Revenue]]</f>
        <v>0</v>
      </c>
      <c r="V1673" s="4">
        <f>Table3[[#This Row],[Revenue]]-Table3[[#This Row],[Total Discount]]</f>
        <v>665000</v>
      </c>
      <c r="W1673" s="6"/>
      <c r="X1673" s="5"/>
    </row>
    <row r="1674" spans="1:24" x14ac:dyDescent="0.35">
      <c r="A1674">
        <v>1673</v>
      </c>
      <c r="B1674" t="s">
        <v>7647</v>
      </c>
      <c r="C1674" s="8">
        <v>43001</v>
      </c>
      <c r="D1674" s="6">
        <v>2017</v>
      </c>
      <c r="E1674" s="8" t="s">
        <v>3472</v>
      </c>
      <c r="F1674" s="7">
        <v>23</v>
      </c>
      <c r="G1674" t="s">
        <v>3538</v>
      </c>
      <c r="H1674" t="s">
        <v>3501</v>
      </c>
      <c r="I1674" t="s">
        <v>4775</v>
      </c>
      <c r="J1674" t="s">
        <v>3449</v>
      </c>
      <c r="K1674" t="s">
        <v>3714</v>
      </c>
      <c r="L1674">
        <v>94122</v>
      </c>
      <c r="M1674" t="s">
        <v>1130</v>
      </c>
      <c r="N1674" t="s">
        <v>13</v>
      </c>
      <c r="O1674" t="s">
        <v>26</v>
      </c>
      <c r="P1674" t="s">
        <v>1131</v>
      </c>
      <c r="Q1674" s="4">
        <v>18000</v>
      </c>
      <c r="R1674">
        <v>6</v>
      </c>
      <c r="S1674" s="4">
        <f>Table3[[#This Row],[Harga]]*Table3[[#This Row],[Quantity]]</f>
        <v>108000</v>
      </c>
      <c r="T1674">
        <v>0.2</v>
      </c>
      <c r="U1674" s="4">
        <f>Table3[[#This Row],[Discount]]*Table3[[#This Row],[Revenue]]</f>
        <v>21600</v>
      </c>
      <c r="V1674" s="4">
        <f>Table3[[#This Row],[Revenue]]-Table3[[#This Row],[Total Discount]]</f>
        <v>86400</v>
      </c>
      <c r="W1674" s="6"/>
      <c r="X1674" s="5"/>
    </row>
    <row r="1675" spans="1:24" x14ac:dyDescent="0.35">
      <c r="A1675">
        <v>1674</v>
      </c>
      <c r="B1675" t="s">
        <v>7646</v>
      </c>
      <c r="C1675" s="8">
        <v>42342</v>
      </c>
      <c r="D1675" s="6">
        <v>2015</v>
      </c>
      <c r="E1675" s="8" t="s">
        <v>3490</v>
      </c>
      <c r="F1675" s="7">
        <v>4</v>
      </c>
      <c r="G1675" t="s">
        <v>3485</v>
      </c>
      <c r="H1675" t="s">
        <v>3451</v>
      </c>
      <c r="I1675" t="s">
        <v>4722</v>
      </c>
      <c r="J1675" t="s">
        <v>3449</v>
      </c>
      <c r="K1675" t="s">
        <v>3448</v>
      </c>
      <c r="L1675">
        <v>11550</v>
      </c>
      <c r="M1675" t="s">
        <v>2178</v>
      </c>
      <c r="N1675" t="s">
        <v>9</v>
      </c>
      <c r="O1675" t="s">
        <v>20</v>
      </c>
      <c r="P1675" t="s">
        <v>2179</v>
      </c>
      <c r="Q1675" s="4">
        <v>29000</v>
      </c>
      <c r="R1675">
        <v>3</v>
      </c>
      <c r="S1675" s="4">
        <f>Table3[[#This Row],[Harga]]*Table3[[#This Row],[Quantity]]</f>
        <v>87000</v>
      </c>
      <c r="T1675">
        <v>0</v>
      </c>
      <c r="U1675" s="4">
        <f>Table3[[#This Row],[Discount]]*Table3[[#This Row],[Revenue]]</f>
        <v>0</v>
      </c>
      <c r="V1675" s="4">
        <f>Table3[[#This Row],[Revenue]]-Table3[[#This Row],[Total Discount]]</f>
        <v>87000</v>
      </c>
      <c r="W1675" s="6"/>
      <c r="X1675" s="5"/>
    </row>
    <row r="1676" spans="1:24" x14ac:dyDescent="0.35">
      <c r="A1676">
        <v>1675</v>
      </c>
      <c r="B1676" t="s">
        <v>7645</v>
      </c>
      <c r="C1676" s="8">
        <v>42675</v>
      </c>
      <c r="D1676" s="6">
        <v>2016</v>
      </c>
      <c r="E1676" s="8" t="s">
        <v>3468</v>
      </c>
      <c r="F1676" s="7">
        <v>1</v>
      </c>
      <c r="G1676" t="s">
        <v>3457</v>
      </c>
      <c r="H1676" t="s">
        <v>3451</v>
      </c>
      <c r="I1676" t="s">
        <v>3673</v>
      </c>
      <c r="J1676" t="s">
        <v>3466</v>
      </c>
      <c r="K1676" t="s">
        <v>3714</v>
      </c>
      <c r="L1676">
        <v>77301</v>
      </c>
      <c r="M1676" t="s">
        <v>2180</v>
      </c>
      <c r="N1676" t="s">
        <v>13</v>
      </c>
      <c r="O1676" t="s">
        <v>32</v>
      </c>
      <c r="P1676" t="s">
        <v>2181</v>
      </c>
      <c r="Q1676" s="4">
        <v>112000</v>
      </c>
      <c r="R1676">
        <v>9</v>
      </c>
      <c r="S1676" s="4">
        <f>Table3[[#This Row],[Harga]]*Table3[[#This Row],[Quantity]]</f>
        <v>1008000</v>
      </c>
      <c r="T1676">
        <v>0.2</v>
      </c>
      <c r="U1676" s="4">
        <f>Table3[[#This Row],[Discount]]*Table3[[#This Row],[Revenue]]</f>
        <v>201600</v>
      </c>
      <c r="V1676" s="4">
        <f>Table3[[#This Row],[Revenue]]-Table3[[#This Row],[Total Discount]]</f>
        <v>806400</v>
      </c>
      <c r="W1676" s="6"/>
      <c r="X1676" s="5"/>
    </row>
    <row r="1677" spans="1:24" x14ac:dyDescent="0.35">
      <c r="A1677">
        <v>1676</v>
      </c>
      <c r="B1677" t="s">
        <v>7644</v>
      </c>
      <c r="C1677" s="8">
        <v>42811</v>
      </c>
      <c r="D1677" s="6">
        <v>2017</v>
      </c>
      <c r="E1677" s="8" t="s">
        <v>3511</v>
      </c>
      <c r="F1677" s="7">
        <v>17</v>
      </c>
      <c r="G1677" t="s">
        <v>3538</v>
      </c>
      <c r="H1677" t="s">
        <v>3462</v>
      </c>
      <c r="I1677" t="s">
        <v>4593</v>
      </c>
      <c r="J1677" t="s">
        <v>3488</v>
      </c>
      <c r="K1677" t="s">
        <v>3556</v>
      </c>
      <c r="L1677">
        <v>77095</v>
      </c>
      <c r="M1677" t="s">
        <v>1932</v>
      </c>
      <c r="N1677" t="s">
        <v>13</v>
      </c>
      <c r="O1677" t="s">
        <v>26</v>
      </c>
      <c r="P1677" t="s">
        <v>1933</v>
      </c>
      <c r="Q1677" s="4">
        <v>11000</v>
      </c>
      <c r="R1677">
        <v>6</v>
      </c>
      <c r="S1677" s="4">
        <f>Table3[[#This Row],[Harga]]*Table3[[#This Row],[Quantity]]</f>
        <v>66000</v>
      </c>
      <c r="T1677">
        <v>0.8</v>
      </c>
      <c r="U1677" s="4">
        <f>Table3[[#This Row],[Discount]]*Table3[[#This Row],[Revenue]]</f>
        <v>52800</v>
      </c>
      <c r="V1677" s="4">
        <f>Table3[[#This Row],[Revenue]]-Table3[[#This Row],[Total Discount]]</f>
        <v>13200</v>
      </c>
      <c r="W1677" s="6"/>
      <c r="X1677" s="5"/>
    </row>
    <row r="1678" spans="1:24" x14ac:dyDescent="0.35">
      <c r="A1678">
        <v>1677</v>
      </c>
      <c r="B1678" t="s">
        <v>7643</v>
      </c>
      <c r="C1678" s="8">
        <v>43062</v>
      </c>
      <c r="D1678" s="6">
        <v>2017</v>
      </c>
      <c r="E1678" s="8" t="s">
        <v>3468</v>
      </c>
      <c r="F1678" s="7">
        <v>23</v>
      </c>
      <c r="G1678" t="s">
        <v>3496</v>
      </c>
      <c r="H1678" t="s">
        <v>3451</v>
      </c>
      <c r="I1678" t="s">
        <v>3876</v>
      </c>
      <c r="J1678" t="s">
        <v>3449</v>
      </c>
      <c r="K1678" t="s">
        <v>3523</v>
      </c>
      <c r="L1678">
        <v>19120</v>
      </c>
      <c r="M1678" t="s">
        <v>2182</v>
      </c>
      <c r="N1678" t="s">
        <v>9</v>
      </c>
      <c r="O1678" t="s">
        <v>20</v>
      </c>
      <c r="P1678" t="s">
        <v>2183</v>
      </c>
      <c r="Q1678" s="4">
        <v>25000</v>
      </c>
      <c r="R1678">
        <v>9</v>
      </c>
      <c r="S1678" s="4">
        <f>Table3[[#This Row],[Harga]]*Table3[[#This Row],[Quantity]]</f>
        <v>225000</v>
      </c>
      <c r="T1678">
        <v>0.2</v>
      </c>
      <c r="U1678" s="4">
        <f>Table3[[#This Row],[Discount]]*Table3[[#This Row],[Revenue]]</f>
        <v>45000</v>
      </c>
      <c r="V1678" s="4">
        <f>Table3[[#This Row],[Revenue]]-Table3[[#This Row],[Total Discount]]</f>
        <v>180000</v>
      </c>
      <c r="W1678" s="6"/>
      <c r="X1678" s="5"/>
    </row>
    <row r="1679" spans="1:24" x14ac:dyDescent="0.35">
      <c r="A1679">
        <v>1678</v>
      </c>
      <c r="B1679" t="s">
        <v>7642</v>
      </c>
      <c r="C1679" s="8">
        <v>42974</v>
      </c>
      <c r="D1679" s="6">
        <v>2017</v>
      </c>
      <c r="E1679" s="8" t="s">
        <v>3481</v>
      </c>
      <c r="F1679" s="7">
        <v>27</v>
      </c>
      <c r="G1679" t="s">
        <v>3452</v>
      </c>
      <c r="H1679" t="s">
        <v>3451</v>
      </c>
      <c r="I1679" t="s">
        <v>5284</v>
      </c>
      <c r="J1679" t="s">
        <v>3466</v>
      </c>
      <c r="K1679" t="s">
        <v>3455</v>
      </c>
      <c r="L1679">
        <v>33614</v>
      </c>
      <c r="M1679" t="s">
        <v>1712</v>
      </c>
      <c r="N1679" t="s">
        <v>13</v>
      </c>
      <c r="O1679" t="s">
        <v>55</v>
      </c>
      <c r="P1679" t="s">
        <v>1713</v>
      </c>
      <c r="Q1679" s="4">
        <v>11000</v>
      </c>
      <c r="R1679">
        <v>1</v>
      </c>
      <c r="S1679" s="4">
        <f>Table3[[#This Row],[Harga]]*Table3[[#This Row],[Quantity]]</f>
        <v>11000</v>
      </c>
      <c r="T1679">
        <v>0.2</v>
      </c>
      <c r="U1679" s="4">
        <f>Table3[[#This Row],[Discount]]*Table3[[#This Row],[Revenue]]</f>
        <v>2200</v>
      </c>
      <c r="V1679" s="4">
        <f>Table3[[#This Row],[Revenue]]-Table3[[#This Row],[Total Discount]]</f>
        <v>8800</v>
      </c>
      <c r="W1679" s="6"/>
      <c r="X1679" s="5"/>
    </row>
    <row r="1680" spans="1:24" x14ac:dyDescent="0.35">
      <c r="A1680">
        <v>1679</v>
      </c>
      <c r="B1680" t="s">
        <v>7641</v>
      </c>
      <c r="C1680" s="8">
        <v>42342</v>
      </c>
      <c r="D1680" s="6">
        <v>2015</v>
      </c>
      <c r="E1680" s="8" t="s">
        <v>3490</v>
      </c>
      <c r="F1680" s="7">
        <v>4</v>
      </c>
      <c r="G1680" t="s">
        <v>3538</v>
      </c>
      <c r="H1680" t="s">
        <v>3451</v>
      </c>
      <c r="I1680" t="s">
        <v>3832</v>
      </c>
      <c r="J1680" t="s">
        <v>3449</v>
      </c>
      <c r="K1680" t="s">
        <v>3707</v>
      </c>
      <c r="L1680">
        <v>10035</v>
      </c>
      <c r="M1680" t="s">
        <v>1708</v>
      </c>
      <c r="N1680" t="s">
        <v>13</v>
      </c>
      <c r="O1680" t="s">
        <v>55</v>
      </c>
      <c r="P1680" t="s">
        <v>1709</v>
      </c>
      <c r="Q1680" s="4">
        <v>15000</v>
      </c>
      <c r="R1680">
        <v>3</v>
      </c>
      <c r="S1680" s="4">
        <f>Table3[[#This Row],[Harga]]*Table3[[#This Row],[Quantity]]</f>
        <v>45000</v>
      </c>
      <c r="T1680">
        <v>0</v>
      </c>
      <c r="U1680" s="4">
        <f>Table3[[#This Row],[Discount]]*Table3[[#This Row],[Revenue]]</f>
        <v>0</v>
      </c>
      <c r="V1680" s="4">
        <f>Table3[[#This Row],[Revenue]]-Table3[[#This Row],[Total Discount]]</f>
        <v>45000</v>
      </c>
      <c r="W1680" s="6"/>
      <c r="X1680" s="5"/>
    </row>
    <row r="1681" spans="1:24" x14ac:dyDescent="0.35">
      <c r="A1681">
        <v>1680</v>
      </c>
      <c r="B1681" t="s">
        <v>7640</v>
      </c>
      <c r="C1681" s="8">
        <v>43015</v>
      </c>
      <c r="D1681" s="6">
        <v>2017</v>
      </c>
      <c r="E1681" s="8" t="s">
        <v>3517</v>
      </c>
      <c r="F1681" s="7">
        <v>7</v>
      </c>
      <c r="G1681" t="s">
        <v>3485</v>
      </c>
      <c r="H1681" t="s">
        <v>3451</v>
      </c>
      <c r="I1681" t="s">
        <v>5184</v>
      </c>
      <c r="J1681" t="s">
        <v>3488</v>
      </c>
      <c r="K1681" t="s">
        <v>3483</v>
      </c>
      <c r="L1681">
        <v>28205</v>
      </c>
      <c r="M1681" t="s">
        <v>266</v>
      </c>
      <c r="N1681" t="s">
        <v>13</v>
      </c>
      <c r="O1681" t="s">
        <v>32</v>
      </c>
      <c r="P1681" t="s">
        <v>267</v>
      </c>
      <c r="Q1681" s="4">
        <v>726000</v>
      </c>
      <c r="R1681">
        <v>4</v>
      </c>
      <c r="S1681" s="4">
        <f>Table3[[#This Row],[Harga]]*Table3[[#This Row],[Quantity]]</f>
        <v>2904000</v>
      </c>
      <c r="T1681">
        <v>0.2</v>
      </c>
      <c r="U1681" s="4">
        <f>Table3[[#This Row],[Discount]]*Table3[[#This Row],[Revenue]]</f>
        <v>580800</v>
      </c>
      <c r="V1681" s="4">
        <f>Table3[[#This Row],[Revenue]]-Table3[[#This Row],[Total Discount]]</f>
        <v>2323200</v>
      </c>
      <c r="W1681" s="6"/>
      <c r="X1681" s="5"/>
    </row>
    <row r="1682" spans="1:24" x14ac:dyDescent="0.35">
      <c r="A1682">
        <v>1681</v>
      </c>
      <c r="B1682" t="s">
        <v>7639</v>
      </c>
      <c r="C1682" s="8">
        <v>42819</v>
      </c>
      <c r="D1682" s="6">
        <v>2017</v>
      </c>
      <c r="E1682" s="8" t="s">
        <v>3511</v>
      </c>
      <c r="F1682" s="7">
        <v>25</v>
      </c>
      <c r="G1682" t="s">
        <v>3452</v>
      </c>
      <c r="H1682" t="s">
        <v>3451</v>
      </c>
      <c r="I1682" t="s">
        <v>3702</v>
      </c>
      <c r="J1682" t="s">
        <v>3449</v>
      </c>
      <c r="K1682" t="s">
        <v>3477</v>
      </c>
      <c r="L1682">
        <v>75081</v>
      </c>
      <c r="M1682" t="s">
        <v>2184</v>
      </c>
      <c r="N1682" t="s">
        <v>13</v>
      </c>
      <c r="O1682" t="s">
        <v>23</v>
      </c>
      <c r="P1682" t="s">
        <v>2185</v>
      </c>
      <c r="Q1682" s="4">
        <v>7000</v>
      </c>
      <c r="R1682">
        <v>2</v>
      </c>
      <c r="S1682" s="4">
        <f>Table3[[#This Row],[Harga]]*Table3[[#This Row],[Quantity]]</f>
        <v>14000</v>
      </c>
      <c r="T1682">
        <v>0.2</v>
      </c>
      <c r="U1682" s="4">
        <f>Table3[[#This Row],[Discount]]*Table3[[#This Row],[Revenue]]</f>
        <v>2800</v>
      </c>
      <c r="V1682" s="4">
        <f>Table3[[#This Row],[Revenue]]-Table3[[#This Row],[Total Discount]]</f>
        <v>11200</v>
      </c>
      <c r="W1682" s="6"/>
      <c r="X1682" s="5"/>
    </row>
    <row r="1683" spans="1:24" x14ac:dyDescent="0.35">
      <c r="A1683">
        <v>1682</v>
      </c>
      <c r="B1683" t="s">
        <v>7638</v>
      </c>
      <c r="C1683" s="8">
        <v>41860</v>
      </c>
      <c r="D1683" s="6">
        <v>2014</v>
      </c>
      <c r="E1683" s="8" t="s">
        <v>3481</v>
      </c>
      <c r="F1683" s="7">
        <v>9</v>
      </c>
      <c r="G1683" t="s">
        <v>3452</v>
      </c>
      <c r="H1683" t="s">
        <v>3501</v>
      </c>
      <c r="I1683" t="s">
        <v>4323</v>
      </c>
      <c r="J1683" t="s">
        <v>3488</v>
      </c>
      <c r="K1683" t="s">
        <v>3477</v>
      </c>
      <c r="L1683">
        <v>98103</v>
      </c>
      <c r="M1683" t="s">
        <v>692</v>
      </c>
      <c r="N1683" t="s">
        <v>51</v>
      </c>
      <c r="O1683" t="s">
        <v>52</v>
      </c>
      <c r="P1683" t="s">
        <v>693</v>
      </c>
      <c r="Q1683" s="4">
        <v>1364000</v>
      </c>
      <c r="R1683">
        <v>4</v>
      </c>
      <c r="S1683" s="4">
        <f>Table3[[#This Row],[Harga]]*Table3[[#This Row],[Quantity]]</f>
        <v>5456000</v>
      </c>
      <c r="T1683">
        <v>0.2</v>
      </c>
      <c r="U1683" s="4">
        <f>Table3[[#This Row],[Discount]]*Table3[[#This Row],[Revenue]]</f>
        <v>1091200</v>
      </c>
      <c r="V1683" s="4">
        <f>Table3[[#This Row],[Revenue]]-Table3[[#This Row],[Total Discount]]</f>
        <v>4364800</v>
      </c>
      <c r="W1683" s="6"/>
      <c r="X1683" s="5"/>
    </row>
    <row r="1684" spans="1:24" x14ac:dyDescent="0.35">
      <c r="A1684">
        <v>1683</v>
      </c>
      <c r="B1684" t="s">
        <v>7637</v>
      </c>
      <c r="C1684" s="8">
        <v>41965</v>
      </c>
      <c r="D1684" s="6">
        <v>2014</v>
      </c>
      <c r="E1684" s="8" t="s">
        <v>3468</v>
      </c>
      <c r="F1684" s="7">
        <v>22</v>
      </c>
      <c r="G1684" t="s">
        <v>3485</v>
      </c>
      <c r="H1684" t="s">
        <v>3451</v>
      </c>
      <c r="I1684" t="s">
        <v>4180</v>
      </c>
      <c r="J1684" t="s">
        <v>3449</v>
      </c>
      <c r="K1684" t="s">
        <v>3909</v>
      </c>
      <c r="L1684">
        <v>77506</v>
      </c>
      <c r="M1684" t="s">
        <v>1174</v>
      </c>
      <c r="N1684" t="s">
        <v>13</v>
      </c>
      <c r="O1684" t="s">
        <v>26</v>
      </c>
      <c r="P1684" t="s">
        <v>1175</v>
      </c>
      <c r="Q1684" s="4">
        <v>56000</v>
      </c>
      <c r="R1684">
        <v>1</v>
      </c>
      <c r="S1684" s="4">
        <f>Table3[[#This Row],[Harga]]*Table3[[#This Row],[Quantity]]</f>
        <v>56000</v>
      </c>
      <c r="T1684">
        <v>0.8</v>
      </c>
      <c r="U1684" s="4">
        <f>Table3[[#This Row],[Discount]]*Table3[[#This Row],[Revenue]]</f>
        <v>44800</v>
      </c>
      <c r="V1684" s="4">
        <f>Table3[[#This Row],[Revenue]]-Table3[[#This Row],[Total Discount]]</f>
        <v>11200</v>
      </c>
      <c r="W1684" s="6"/>
      <c r="X1684" s="5"/>
    </row>
    <row r="1685" spans="1:24" x14ac:dyDescent="0.35">
      <c r="A1685">
        <v>1684</v>
      </c>
      <c r="B1685" t="s">
        <v>7636</v>
      </c>
      <c r="C1685" s="8">
        <v>42896</v>
      </c>
      <c r="D1685" s="6">
        <v>2017</v>
      </c>
      <c r="E1685" s="8" t="s">
        <v>3497</v>
      </c>
      <c r="F1685" s="7">
        <v>10</v>
      </c>
      <c r="G1685" t="s">
        <v>3457</v>
      </c>
      <c r="H1685" t="s">
        <v>3451</v>
      </c>
      <c r="I1685" t="s">
        <v>7594</v>
      </c>
      <c r="J1685" t="s">
        <v>3449</v>
      </c>
      <c r="K1685" t="s">
        <v>3655</v>
      </c>
      <c r="L1685">
        <v>19143</v>
      </c>
      <c r="M1685" t="s">
        <v>2186</v>
      </c>
      <c r="N1685" t="s">
        <v>13</v>
      </c>
      <c r="O1685" t="s">
        <v>23</v>
      </c>
      <c r="P1685" t="s">
        <v>2187</v>
      </c>
      <c r="Q1685" s="4">
        <v>41000</v>
      </c>
      <c r="R1685">
        <v>6</v>
      </c>
      <c r="S1685" s="4">
        <f>Table3[[#This Row],[Harga]]*Table3[[#This Row],[Quantity]]</f>
        <v>246000</v>
      </c>
      <c r="T1685">
        <v>0.2</v>
      </c>
      <c r="U1685" s="4">
        <f>Table3[[#This Row],[Discount]]*Table3[[#This Row],[Revenue]]</f>
        <v>49200</v>
      </c>
      <c r="V1685" s="4">
        <f>Table3[[#This Row],[Revenue]]-Table3[[#This Row],[Total Discount]]</f>
        <v>196800</v>
      </c>
      <c r="W1685" s="6"/>
      <c r="X1685" s="5"/>
    </row>
    <row r="1686" spans="1:24" x14ac:dyDescent="0.35">
      <c r="A1686">
        <v>1685</v>
      </c>
      <c r="B1686" t="s">
        <v>7635</v>
      </c>
      <c r="C1686" s="8">
        <v>42917</v>
      </c>
      <c r="D1686" s="6">
        <v>2017</v>
      </c>
      <c r="E1686" s="8" t="s">
        <v>3507</v>
      </c>
      <c r="F1686" s="7">
        <v>1</v>
      </c>
      <c r="G1686" t="s">
        <v>3485</v>
      </c>
      <c r="H1686" t="s">
        <v>3451</v>
      </c>
      <c r="I1686" t="s">
        <v>4541</v>
      </c>
      <c r="J1686" t="s">
        <v>3488</v>
      </c>
      <c r="K1686" t="s">
        <v>3714</v>
      </c>
      <c r="L1686">
        <v>46203</v>
      </c>
      <c r="M1686" t="s">
        <v>1970</v>
      </c>
      <c r="N1686" t="s">
        <v>13</v>
      </c>
      <c r="O1686" t="s">
        <v>32</v>
      </c>
      <c r="P1686" t="s">
        <v>1971</v>
      </c>
      <c r="Q1686" s="4">
        <v>444000</v>
      </c>
      <c r="R1686">
        <v>4</v>
      </c>
      <c r="S1686" s="4">
        <f>Table3[[#This Row],[Harga]]*Table3[[#This Row],[Quantity]]</f>
        <v>1776000</v>
      </c>
      <c r="T1686">
        <v>0</v>
      </c>
      <c r="U1686" s="4">
        <f>Table3[[#This Row],[Discount]]*Table3[[#This Row],[Revenue]]</f>
        <v>0</v>
      </c>
      <c r="V1686" s="4">
        <f>Table3[[#This Row],[Revenue]]-Table3[[#This Row],[Total Discount]]</f>
        <v>1776000</v>
      </c>
      <c r="W1686" s="6"/>
      <c r="X1686" s="5"/>
    </row>
    <row r="1687" spans="1:24" x14ac:dyDescent="0.35">
      <c r="A1687">
        <v>1686</v>
      </c>
      <c r="B1687" t="s">
        <v>7634</v>
      </c>
      <c r="C1687" s="8">
        <v>41964</v>
      </c>
      <c r="D1687" s="6">
        <v>2014</v>
      </c>
      <c r="E1687" s="8" t="s">
        <v>3468</v>
      </c>
      <c r="F1687" s="7">
        <v>21</v>
      </c>
      <c r="G1687" t="s">
        <v>3452</v>
      </c>
      <c r="H1687" t="s">
        <v>3462</v>
      </c>
      <c r="I1687" t="s">
        <v>3553</v>
      </c>
      <c r="J1687" t="s">
        <v>3466</v>
      </c>
      <c r="K1687" t="s">
        <v>3655</v>
      </c>
      <c r="L1687">
        <v>40475</v>
      </c>
      <c r="M1687" t="s">
        <v>835</v>
      </c>
      <c r="N1687" t="s">
        <v>51</v>
      </c>
      <c r="O1687" t="s">
        <v>52</v>
      </c>
      <c r="P1687" t="s">
        <v>836</v>
      </c>
      <c r="Q1687" s="4">
        <v>30000</v>
      </c>
      <c r="R1687">
        <v>1</v>
      </c>
      <c r="S1687" s="4">
        <f>Table3[[#This Row],[Harga]]*Table3[[#This Row],[Quantity]]</f>
        <v>30000</v>
      </c>
      <c r="T1687">
        <v>0</v>
      </c>
      <c r="U1687" s="4">
        <f>Table3[[#This Row],[Discount]]*Table3[[#This Row],[Revenue]]</f>
        <v>0</v>
      </c>
      <c r="V1687" s="4">
        <f>Table3[[#This Row],[Revenue]]-Table3[[#This Row],[Total Discount]]</f>
        <v>30000</v>
      </c>
      <c r="W1687" s="6"/>
      <c r="X1687" s="5"/>
    </row>
    <row r="1688" spans="1:24" x14ac:dyDescent="0.35">
      <c r="A1688">
        <v>1687</v>
      </c>
      <c r="B1688" t="s">
        <v>7633</v>
      </c>
      <c r="C1688" s="8">
        <v>42128</v>
      </c>
      <c r="D1688" s="6">
        <v>2015</v>
      </c>
      <c r="E1688" s="8" t="s">
        <v>3453</v>
      </c>
      <c r="F1688" s="7">
        <v>4</v>
      </c>
      <c r="G1688" t="s">
        <v>3538</v>
      </c>
      <c r="H1688" t="s">
        <v>3451</v>
      </c>
      <c r="I1688" t="s">
        <v>4752</v>
      </c>
      <c r="J1688" t="s">
        <v>3466</v>
      </c>
      <c r="K1688" t="s">
        <v>3509</v>
      </c>
      <c r="L1688">
        <v>60477</v>
      </c>
      <c r="M1688" t="s">
        <v>831</v>
      </c>
      <c r="N1688" t="s">
        <v>9</v>
      </c>
      <c r="O1688" t="s">
        <v>20</v>
      </c>
      <c r="P1688" t="s">
        <v>832</v>
      </c>
      <c r="Q1688" s="4">
        <v>26000</v>
      </c>
      <c r="R1688">
        <v>7</v>
      </c>
      <c r="S1688" s="4">
        <f>Table3[[#This Row],[Harga]]*Table3[[#This Row],[Quantity]]</f>
        <v>182000</v>
      </c>
      <c r="T1688">
        <v>0.6</v>
      </c>
      <c r="U1688" s="4">
        <f>Table3[[#This Row],[Discount]]*Table3[[#This Row],[Revenue]]</f>
        <v>109200</v>
      </c>
      <c r="V1688" s="4">
        <f>Table3[[#This Row],[Revenue]]-Table3[[#This Row],[Total Discount]]</f>
        <v>72800</v>
      </c>
      <c r="W1688" s="6"/>
      <c r="X1688" s="5"/>
    </row>
    <row r="1689" spans="1:24" x14ac:dyDescent="0.35">
      <c r="A1689">
        <v>1688</v>
      </c>
      <c r="B1689" t="s">
        <v>7632</v>
      </c>
      <c r="C1689" s="8">
        <v>42884</v>
      </c>
      <c r="D1689" s="6">
        <v>2017</v>
      </c>
      <c r="E1689" s="8" t="s">
        <v>3453</v>
      </c>
      <c r="F1689" s="7">
        <v>29</v>
      </c>
      <c r="G1689" t="s">
        <v>3452</v>
      </c>
      <c r="H1689" t="s">
        <v>3451</v>
      </c>
      <c r="I1689" t="s">
        <v>3888</v>
      </c>
      <c r="J1689" t="s">
        <v>3449</v>
      </c>
      <c r="K1689" t="s">
        <v>3605</v>
      </c>
      <c r="L1689">
        <v>77095</v>
      </c>
      <c r="M1689" t="s">
        <v>2188</v>
      </c>
      <c r="N1689" t="s">
        <v>9</v>
      </c>
      <c r="O1689" t="s">
        <v>20</v>
      </c>
      <c r="P1689" t="s">
        <v>2189</v>
      </c>
      <c r="Q1689" s="4">
        <v>66000</v>
      </c>
      <c r="R1689">
        <v>4</v>
      </c>
      <c r="S1689" s="4">
        <f>Table3[[#This Row],[Harga]]*Table3[[#This Row],[Quantity]]</f>
        <v>264000</v>
      </c>
      <c r="T1689">
        <v>0.6</v>
      </c>
      <c r="U1689" s="4">
        <f>Table3[[#This Row],[Discount]]*Table3[[#This Row],[Revenue]]</f>
        <v>158400</v>
      </c>
      <c r="V1689" s="4">
        <f>Table3[[#This Row],[Revenue]]-Table3[[#This Row],[Total Discount]]</f>
        <v>105600</v>
      </c>
      <c r="W1689" s="6"/>
      <c r="X1689" s="5"/>
    </row>
    <row r="1690" spans="1:24" x14ac:dyDescent="0.35">
      <c r="A1690">
        <v>1689</v>
      </c>
      <c r="B1690" t="s">
        <v>7631</v>
      </c>
      <c r="C1690" s="8">
        <v>42294</v>
      </c>
      <c r="D1690" s="6">
        <v>2015</v>
      </c>
      <c r="E1690" s="8" t="s">
        <v>3517</v>
      </c>
      <c r="F1690" s="7">
        <v>17</v>
      </c>
      <c r="G1690" t="s">
        <v>3538</v>
      </c>
      <c r="H1690" t="s">
        <v>3462</v>
      </c>
      <c r="I1690" t="s">
        <v>4736</v>
      </c>
      <c r="J1690" t="s">
        <v>3449</v>
      </c>
      <c r="K1690" t="s">
        <v>3666</v>
      </c>
      <c r="L1690">
        <v>90004</v>
      </c>
      <c r="M1690" t="s">
        <v>59</v>
      </c>
      <c r="N1690" t="s">
        <v>13</v>
      </c>
      <c r="O1690" t="s">
        <v>32</v>
      </c>
      <c r="P1690" t="s">
        <v>60</v>
      </c>
      <c r="Q1690" s="4">
        <v>78000</v>
      </c>
      <c r="R1690">
        <v>2</v>
      </c>
      <c r="S1690" s="4">
        <f>Table3[[#This Row],[Harga]]*Table3[[#This Row],[Quantity]]</f>
        <v>156000</v>
      </c>
      <c r="T1690">
        <v>0</v>
      </c>
      <c r="U1690" s="4">
        <f>Table3[[#This Row],[Discount]]*Table3[[#This Row],[Revenue]]</f>
        <v>0</v>
      </c>
      <c r="V1690" s="4">
        <f>Table3[[#This Row],[Revenue]]-Table3[[#This Row],[Total Discount]]</f>
        <v>156000</v>
      </c>
      <c r="W1690" s="6"/>
      <c r="X1690" s="5"/>
    </row>
    <row r="1691" spans="1:24" x14ac:dyDescent="0.35">
      <c r="A1691">
        <v>1690</v>
      </c>
      <c r="B1691" t="s">
        <v>7630</v>
      </c>
      <c r="C1691" s="8">
        <v>41752</v>
      </c>
      <c r="D1691" s="6">
        <v>2014</v>
      </c>
      <c r="E1691" s="8" t="s">
        <v>3529</v>
      </c>
      <c r="F1691" s="7">
        <v>23</v>
      </c>
      <c r="G1691" t="s">
        <v>3452</v>
      </c>
      <c r="H1691" t="s">
        <v>3451</v>
      </c>
      <c r="I1691" t="s">
        <v>3771</v>
      </c>
      <c r="J1691" t="s">
        <v>3488</v>
      </c>
      <c r="K1691" t="s">
        <v>3474</v>
      </c>
      <c r="L1691">
        <v>43229</v>
      </c>
      <c r="M1691" t="s">
        <v>241</v>
      </c>
      <c r="N1691" t="s">
        <v>9</v>
      </c>
      <c r="O1691" t="s">
        <v>42</v>
      </c>
      <c r="P1691" t="s">
        <v>242</v>
      </c>
      <c r="Q1691" s="4">
        <v>322000</v>
      </c>
      <c r="R1691">
        <v>2</v>
      </c>
      <c r="S1691" s="4">
        <f>Table3[[#This Row],[Harga]]*Table3[[#This Row],[Quantity]]</f>
        <v>644000</v>
      </c>
      <c r="T1691">
        <v>0.3</v>
      </c>
      <c r="U1691" s="4">
        <f>Table3[[#This Row],[Discount]]*Table3[[#This Row],[Revenue]]</f>
        <v>193200</v>
      </c>
      <c r="V1691" s="4">
        <f>Table3[[#This Row],[Revenue]]-Table3[[#This Row],[Total Discount]]</f>
        <v>450800</v>
      </c>
      <c r="W1691" s="6"/>
      <c r="X1691" s="5"/>
    </row>
    <row r="1692" spans="1:24" x14ac:dyDescent="0.35">
      <c r="A1692">
        <v>1691</v>
      </c>
      <c r="B1692" t="s">
        <v>7629</v>
      </c>
      <c r="C1692" s="8">
        <v>42855</v>
      </c>
      <c r="D1692" s="6">
        <v>2017</v>
      </c>
      <c r="E1692" s="8" t="s">
        <v>3529</v>
      </c>
      <c r="F1692" s="7">
        <v>30</v>
      </c>
      <c r="G1692" t="s">
        <v>3485</v>
      </c>
      <c r="H1692" t="s">
        <v>3451</v>
      </c>
      <c r="I1692" t="s">
        <v>3557</v>
      </c>
      <c r="J1692" t="s">
        <v>3449</v>
      </c>
      <c r="K1692" t="s">
        <v>3707</v>
      </c>
      <c r="L1692">
        <v>43229</v>
      </c>
      <c r="M1692" t="s">
        <v>1942</v>
      </c>
      <c r="N1692" t="s">
        <v>13</v>
      </c>
      <c r="O1692" t="s">
        <v>23</v>
      </c>
      <c r="P1692" t="s">
        <v>1943</v>
      </c>
      <c r="Q1692" s="4">
        <v>11000</v>
      </c>
      <c r="R1692">
        <v>2</v>
      </c>
      <c r="S1692" s="4">
        <f>Table3[[#This Row],[Harga]]*Table3[[#This Row],[Quantity]]</f>
        <v>22000</v>
      </c>
      <c r="T1692">
        <v>0.2</v>
      </c>
      <c r="U1692" s="4">
        <f>Table3[[#This Row],[Discount]]*Table3[[#This Row],[Revenue]]</f>
        <v>4400</v>
      </c>
      <c r="V1692" s="4">
        <f>Table3[[#This Row],[Revenue]]-Table3[[#This Row],[Total Discount]]</f>
        <v>17600</v>
      </c>
      <c r="W1692" s="6"/>
      <c r="X1692" s="5"/>
    </row>
    <row r="1693" spans="1:24" x14ac:dyDescent="0.35">
      <c r="A1693">
        <v>1692</v>
      </c>
      <c r="B1693" t="s">
        <v>7628</v>
      </c>
      <c r="C1693" s="8">
        <v>42633</v>
      </c>
      <c r="D1693" s="6">
        <v>2016</v>
      </c>
      <c r="E1693" s="8" t="s">
        <v>3472</v>
      </c>
      <c r="F1693" s="7">
        <v>20</v>
      </c>
      <c r="G1693" t="s">
        <v>3485</v>
      </c>
      <c r="H1693" t="s">
        <v>3462</v>
      </c>
      <c r="I1693" t="s">
        <v>7627</v>
      </c>
      <c r="J1693" t="s">
        <v>3466</v>
      </c>
      <c r="K1693" t="s">
        <v>3487</v>
      </c>
      <c r="L1693">
        <v>94122</v>
      </c>
      <c r="M1693" t="s">
        <v>2087</v>
      </c>
      <c r="N1693" t="s">
        <v>13</v>
      </c>
      <c r="O1693" t="s">
        <v>23</v>
      </c>
      <c r="P1693" t="s">
        <v>2088</v>
      </c>
      <c r="Q1693" s="4">
        <v>22000</v>
      </c>
      <c r="R1693">
        <v>9</v>
      </c>
      <c r="S1693" s="4">
        <f>Table3[[#This Row],[Harga]]*Table3[[#This Row],[Quantity]]</f>
        <v>198000</v>
      </c>
      <c r="T1693">
        <v>0</v>
      </c>
      <c r="U1693" s="4">
        <f>Table3[[#This Row],[Discount]]*Table3[[#This Row],[Revenue]]</f>
        <v>0</v>
      </c>
      <c r="V1693" s="4">
        <f>Table3[[#This Row],[Revenue]]-Table3[[#This Row],[Total Discount]]</f>
        <v>198000</v>
      </c>
      <c r="W1693" s="6"/>
      <c r="X1693" s="5"/>
    </row>
    <row r="1694" spans="1:24" x14ac:dyDescent="0.35">
      <c r="A1694">
        <v>1693</v>
      </c>
      <c r="B1694" t="s">
        <v>7626</v>
      </c>
      <c r="C1694" s="8">
        <v>42615</v>
      </c>
      <c r="D1694" s="6">
        <v>2016</v>
      </c>
      <c r="E1694" s="8" t="s">
        <v>3472</v>
      </c>
      <c r="F1694" s="7">
        <v>2</v>
      </c>
      <c r="G1694" t="s">
        <v>3452</v>
      </c>
      <c r="H1694" t="s">
        <v>3554</v>
      </c>
      <c r="I1694" t="s">
        <v>5935</v>
      </c>
      <c r="J1694" t="s">
        <v>3449</v>
      </c>
      <c r="K1694" t="s">
        <v>3595</v>
      </c>
      <c r="L1694">
        <v>53711</v>
      </c>
      <c r="M1694" t="s">
        <v>2190</v>
      </c>
      <c r="N1694" t="s">
        <v>13</v>
      </c>
      <c r="O1694" t="s">
        <v>73</v>
      </c>
      <c r="P1694" t="s">
        <v>2191</v>
      </c>
      <c r="Q1694" s="4">
        <v>2000</v>
      </c>
      <c r="R1694">
        <v>1</v>
      </c>
      <c r="S1694" s="4">
        <f>Table3[[#This Row],[Harga]]*Table3[[#This Row],[Quantity]]</f>
        <v>2000</v>
      </c>
      <c r="T1694">
        <v>0</v>
      </c>
      <c r="U1694" s="4">
        <f>Table3[[#This Row],[Discount]]*Table3[[#This Row],[Revenue]]</f>
        <v>0</v>
      </c>
      <c r="V1694" s="4">
        <f>Table3[[#This Row],[Revenue]]-Table3[[#This Row],[Total Discount]]</f>
        <v>2000</v>
      </c>
      <c r="W1694" s="6"/>
      <c r="X1694" s="5"/>
    </row>
    <row r="1695" spans="1:24" x14ac:dyDescent="0.35">
      <c r="A1695">
        <v>1694</v>
      </c>
      <c r="B1695" t="s">
        <v>7625</v>
      </c>
      <c r="C1695" s="8">
        <v>42121</v>
      </c>
      <c r="D1695" s="6">
        <v>2015</v>
      </c>
      <c r="E1695" s="8" t="s">
        <v>3529</v>
      </c>
      <c r="F1695" s="7">
        <v>27</v>
      </c>
      <c r="G1695" t="s">
        <v>3452</v>
      </c>
      <c r="H1695" t="s">
        <v>3451</v>
      </c>
      <c r="I1695" t="s">
        <v>4395</v>
      </c>
      <c r="J1695" t="s">
        <v>3488</v>
      </c>
      <c r="K1695" t="s">
        <v>3448</v>
      </c>
      <c r="L1695">
        <v>80013</v>
      </c>
      <c r="M1695" t="s">
        <v>1944</v>
      </c>
      <c r="N1695" t="s">
        <v>13</v>
      </c>
      <c r="O1695" t="s">
        <v>29</v>
      </c>
      <c r="P1695" t="s">
        <v>1945</v>
      </c>
      <c r="Q1695" s="4">
        <v>61000</v>
      </c>
      <c r="R1695">
        <v>5</v>
      </c>
      <c r="S1695" s="4">
        <f>Table3[[#This Row],[Harga]]*Table3[[#This Row],[Quantity]]</f>
        <v>305000</v>
      </c>
      <c r="T1695">
        <v>0.2</v>
      </c>
      <c r="U1695" s="4">
        <f>Table3[[#This Row],[Discount]]*Table3[[#This Row],[Revenue]]</f>
        <v>61000</v>
      </c>
      <c r="V1695" s="4">
        <f>Table3[[#This Row],[Revenue]]-Table3[[#This Row],[Total Discount]]</f>
        <v>244000</v>
      </c>
      <c r="W1695" s="6"/>
      <c r="X1695" s="5"/>
    </row>
    <row r="1696" spans="1:24" x14ac:dyDescent="0.35">
      <c r="A1696">
        <v>1695</v>
      </c>
      <c r="B1696" t="s">
        <v>7624</v>
      </c>
      <c r="C1696" s="8">
        <v>42253</v>
      </c>
      <c r="D1696" s="6">
        <v>2015</v>
      </c>
      <c r="E1696" s="8" t="s">
        <v>3472</v>
      </c>
      <c r="F1696" s="7">
        <v>6</v>
      </c>
      <c r="G1696" t="s">
        <v>3485</v>
      </c>
      <c r="H1696" t="s">
        <v>3451</v>
      </c>
      <c r="I1696" t="s">
        <v>4035</v>
      </c>
      <c r="J1696" t="s">
        <v>3488</v>
      </c>
      <c r="K1696" t="s">
        <v>3513</v>
      </c>
      <c r="L1696">
        <v>10024</v>
      </c>
      <c r="M1696" t="s">
        <v>726</v>
      </c>
      <c r="N1696" t="s">
        <v>9</v>
      </c>
      <c r="O1696" t="s">
        <v>42</v>
      </c>
      <c r="P1696" t="s">
        <v>727</v>
      </c>
      <c r="Q1696" s="4">
        <v>302000</v>
      </c>
      <c r="R1696">
        <v>2</v>
      </c>
      <c r="S1696" s="4">
        <f>Table3[[#This Row],[Harga]]*Table3[[#This Row],[Quantity]]</f>
        <v>604000</v>
      </c>
      <c r="T1696">
        <v>0.1</v>
      </c>
      <c r="U1696" s="4">
        <f>Table3[[#This Row],[Discount]]*Table3[[#This Row],[Revenue]]</f>
        <v>60400</v>
      </c>
      <c r="V1696" s="4">
        <f>Table3[[#This Row],[Revenue]]-Table3[[#This Row],[Total Discount]]</f>
        <v>543600</v>
      </c>
      <c r="W1696" s="6"/>
      <c r="X1696" s="5"/>
    </row>
    <row r="1697" spans="1:24" x14ac:dyDescent="0.35">
      <c r="A1697">
        <v>1696</v>
      </c>
      <c r="B1697" t="s">
        <v>7623</v>
      </c>
      <c r="C1697" s="8">
        <v>42518</v>
      </c>
      <c r="D1697" s="6">
        <v>2016</v>
      </c>
      <c r="E1697" s="8" t="s">
        <v>3453</v>
      </c>
      <c r="F1697" s="7">
        <v>28</v>
      </c>
      <c r="G1697" t="s">
        <v>3457</v>
      </c>
      <c r="H1697" t="s">
        <v>3451</v>
      </c>
      <c r="I1697" t="s">
        <v>3687</v>
      </c>
      <c r="J1697" t="s">
        <v>3449</v>
      </c>
      <c r="K1697" t="s">
        <v>3483</v>
      </c>
      <c r="L1697">
        <v>90004</v>
      </c>
      <c r="M1697" t="s">
        <v>183</v>
      </c>
      <c r="N1697" t="s">
        <v>13</v>
      </c>
      <c r="O1697" t="s">
        <v>29</v>
      </c>
      <c r="P1697" t="s">
        <v>184</v>
      </c>
      <c r="Q1697" s="4">
        <v>53000</v>
      </c>
      <c r="R1697">
        <v>2</v>
      </c>
      <c r="S1697" s="4">
        <f>Table3[[#This Row],[Harga]]*Table3[[#This Row],[Quantity]]</f>
        <v>106000</v>
      </c>
      <c r="T1697">
        <v>0</v>
      </c>
      <c r="U1697" s="4">
        <f>Table3[[#This Row],[Discount]]*Table3[[#This Row],[Revenue]]</f>
        <v>0</v>
      </c>
      <c r="V1697" s="4">
        <f>Table3[[#This Row],[Revenue]]-Table3[[#This Row],[Total Discount]]</f>
        <v>106000</v>
      </c>
      <c r="W1697" s="6"/>
      <c r="X1697" s="5"/>
    </row>
    <row r="1698" spans="1:24" x14ac:dyDescent="0.35">
      <c r="A1698">
        <v>1697</v>
      </c>
      <c r="B1698" t="s">
        <v>7622</v>
      </c>
      <c r="C1698" s="8">
        <v>42271</v>
      </c>
      <c r="D1698" s="6">
        <v>2015</v>
      </c>
      <c r="E1698" s="8" t="s">
        <v>3472</v>
      </c>
      <c r="F1698" s="7">
        <v>24</v>
      </c>
      <c r="G1698" t="s">
        <v>3485</v>
      </c>
      <c r="H1698" t="s">
        <v>3451</v>
      </c>
      <c r="I1698" t="s">
        <v>5910</v>
      </c>
      <c r="J1698" t="s">
        <v>3488</v>
      </c>
      <c r="K1698" t="s">
        <v>3641</v>
      </c>
      <c r="L1698">
        <v>52001</v>
      </c>
      <c r="M1698" t="s">
        <v>2192</v>
      </c>
      <c r="N1698" t="s">
        <v>13</v>
      </c>
      <c r="O1698" t="s">
        <v>26</v>
      </c>
      <c r="P1698" t="s">
        <v>2193</v>
      </c>
      <c r="Q1698" s="4">
        <v>16000</v>
      </c>
      <c r="R1698">
        <v>4</v>
      </c>
      <c r="S1698" s="4">
        <f>Table3[[#This Row],[Harga]]*Table3[[#This Row],[Quantity]]</f>
        <v>64000</v>
      </c>
      <c r="T1698">
        <v>0</v>
      </c>
      <c r="U1698" s="4">
        <f>Table3[[#This Row],[Discount]]*Table3[[#This Row],[Revenue]]</f>
        <v>0</v>
      </c>
      <c r="V1698" s="4">
        <f>Table3[[#This Row],[Revenue]]-Table3[[#This Row],[Total Discount]]</f>
        <v>64000</v>
      </c>
      <c r="W1698" s="6"/>
      <c r="X1698" s="5"/>
    </row>
    <row r="1699" spans="1:24" x14ac:dyDescent="0.35">
      <c r="A1699">
        <v>1698</v>
      </c>
      <c r="B1699" t="s">
        <v>7621</v>
      </c>
      <c r="C1699" s="8">
        <v>42919</v>
      </c>
      <c r="D1699" s="6">
        <v>2017</v>
      </c>
      <c r="E1699" s="8" t="s">
        <v>3507</v>
      </c>
      <c r="F1699" s="7">
        <v>3</v>
      </c>
      <c r="G1699" t="s">
        <v>3538</v>
      </c>
      <c r="H1699" t="s">
        <v>3462</v>
      </c>
      <c r="I1699" t="s">
        <v>4352</v>
      </c>
      <c r="J1699" t="s">
        <v>3488</v>
      </c>
      <c r="K1699" t="s">
        <v>3670</v>
      </c>
      <c r="L1699">
        <v>43130</v>
      </c>
      <c r="M1699" t="s">
        <v>2194</v>
      </c>
      <c r="N1699" t="s">
        <v>13</v>
      </c>
      <c r="O1699" t="s">
        <v>23</v>
      </c>
      <c r="P1699" t="s">
        <v>2195</v>
      </c>
      <c r="Q1699" s="4">
        <v>33000</v>
      </c>
      <c r="R1699">
        <v>4</v>
      </c>
      <c r="S1699" s="4">
        <f>Table3[[#This Row],[Harga]]*Table3[[#This Row],[Quantity]]</f>
        <v>132000</v>
      </c>
      <c r="T1699">
        <v>0.2</v>
      </c>
      <c r="U1699" s="4">
        <f>Table3[[#This Row],[Discount]]*Table3[[#This Row],[Revenue]]</f>
        <v>26400</v>
      </c>
      <c r="V1699" s="4">
        <f>Table3[[#This Row],[Revenue]]-Table3[[#This Row],[Total Discount]]</f>
        <v>105600</v>
      </c>
      <c r="W1699" s="6"/>
      <c r="X1699" s="5"/>
    </row>
    <row r="1700" spans="1:24" x14ac:dyDescent="0.35">
      <c r="A1700">
        <v>1699</v>
      </c>
      <c r="B1700" t="s">
        <v>7620</v>
      </c>
      <c r="C1700" s="8">
        <v>43077</v>
      </c>
      <c r="D1700" s="6">
        <v>2017</v>
      </c>
      <c r="E1700" s="8" t="s">
        <v>3490</v>
      </c>
      <c r="F1700" s="7">
        <v>8</v>
      </c>
      <c r="G1700" t="s">
        <v>3538</v>
      </c>
      <c r="H1700" t="s">
        <v>3451</v>
      </c>
      <c r="I1700" t="s">
        <v>3689</v>
      </c>
      <c r="J1700" t="s">
        <v>3449</v>
      </c>
      <c r="K1700" t="s">
        <v>3523</v>
      </c>
      <c r="L1700">
        <v>90301</v>
      </c>
      <c r="M1700" t="s">
        <v>2196</v>
      </c>
      <c r="N1700" t="s">
        <v>13</v>
      </c>
      <c r="O1700" t="s">
        <v>32</v>
      </c>
      <c r="P1700" t="s">
        <v>2197</v>
      </c>
      <c r="Q1700" s="4">
        <v>30000</v>
      </c>
      <c r="R1700">
        <v>3</v>
      </c>
      <c r="S1700" s="4">
        <f>Table3[[#This Row],[Harga]]*Table3[[#This Row],[Quantity]]</f>
        <v>90000</v>
      </c>
      <c r="T1700">
        <v>0</v>
      </c>
      <c r="U1700" s="4">
        <f>Table3[[#This Row],[Discount]]*Table3[[#This Row],[Revenue]]</f>
        <v>0</v>
      </c>
      <c r="V1700" s="4">
        <f>Table3[[#This Row],[Revenue]]-Table3[[#This Row],[Total Discount]]</f>
        <v>90000</v>
      </c>
      <c r="W1700" s="6"/>
      <c r="X1700" s="5"/>
    </row>
    <row r="1701" spans="1:24" x14ac:dyDescent="0.35">
      <c r="A1701">
        <v>1700</v>
      </c>
      <c r="B1701" t="s">
        <v>7619</v>
      </c>
      <c r="C1701" s="8">
        <v>43074</v>
      </c>
      <c r="D1701" s="6">
        <v>2017</v>
      </c>
      <c r="E1701" s="8" t="s">
        <v>3490</v>
      </c>
      <c r="F1701" s="7">
        <v>5</v>
      </c>
      <c r="G1701" t="s">
        <v>3485</v>
      </c>
      <c r="H1701" t="s">
        <v>3462</v>
      </c>
      <c r="I1701" t="s">
        <v>4664</v>
      </c>
      <c r="J1701" t="s">
        <v>3449</v>
      </c>
      <c r="K1701" t="s">
        <v>3605</v>
      </c>
      <c r="L1701">
        <v>98006</v>
      </c>
      <c r="M1701" t="s">
        <v>2198</v>
      </c>
      <c r="N1701" t="s">
        <v>13</v>
      </c>
      <c r="O1701" t="s">
        <v>26</v>
      </c>
      <c r="P1701" t="s">
        <v>2199</v>
      </c>
      <c r="Q1701" s="4">
        <v>25000</v>
      </c>
      <c r="R1701">
        <v>3</v>
      </c>
      <c r="S1701" s="4">
        <f>Table3[[#This Row],[Harga]]*Table3[[#This Row],[Quantity]]</f>
        <v>75000</v>
      </c>
      <c r="T1701">
        <v>0.2</v>
      </c>
      <c r="U1701" s="4">
        <f>Table3[[#This Row],[Discount]]*Table3[[#This Row],[Revenue]]</f>
        <v>15000</v>
      </c>
      <c r="V1701" s="4">
        <f>Table3[[#This Row],[Revenue]]-Table3[[#This Row],[Total Discount]]</f>
        <v>60000</v>
      </c>
      <c r="W1701" s="6"/>
      <c r="X1701" s="5"/>
    </row>
    <row r="1702" spans="1:24" x14ac:dyDescent="0.35">
      <c r="A1702">
        <v>1701</v>
      </c>
      <c r="B1702" t="s">
        <v>7618</v>
      </c>
      <c r="C1702" s="8">
        <v>42274</v>
      </c>
      <c r="D1702" s="6">
        <v>2015</v>
      </c>
      <c r="E1702" s="8" t="s">
        <v>3472</v>
      </c>
      <c r="F1702" s="7">
        <v>27</v>
      </c>
      <c r="G1702" t="s">
        <v>3485</v>
      </c>
      <c r="H1702" t="s">
        <v>3462</v>
      </c>
      <c r="I1702" t="s">
        <v>3848</v>
      </c>
      <c r="J1702" t="s">
        <v>3449</v>
      </c>
      <c r="K1702" t="s">
        <v>3707</v>
      </c>
      <c r="L1702">
        <v>60610</v>
      </c>
      <c r="M1702" t="s">
        <v>462</v>
      </c>
      <c r="N1702" t="s">
        <v>13</v>
      </c>
      <c r="O1702" t="s">
        <v>26</v>
      </c>
      <c r="P1702" t="s">
        <v>463</v>
      </c>
      <c r="Q1702" s="4">
        <v>23000</v>
      </c>
      <c r="R1702">
        <v>2</v>
      </c>
      <c r="S1702" s="4">
        <f>Table3[[#This Row],[Harga]]*Table3[[#This Row],[Quantity]]</f>
        <v>46000</v>
      </c>
      <c r="T1702">
        <v>0.8</v>
      </c>
      <c r="U1702" s="4">
        <f>Table3[[#This Row],[Discount]]*Table3[[#This Row],[Revenue]]</f>
        <v>36800</v>
      </c>
      <c r="V1702" s="4">
        <f>Table3[[#This Row],[Revenue]]-Table3[[#This Row],[Total Discount]]</f>
        <v>9200</v>
      </c>
      <c r="W1702" s="6"/>
      <c r="X1702" s="5"/>
    </row>
    <row r="1703" spans="1:24" x14ac:dyDescent="0.35">
      <c r="A1703">
        <v>1702</v>
      </c>
      <c r="B1703" t="s">
        <v>7617</v>
      </c>
      <c r="C1703" s="8">
        <v>43038</v>
      </c>
      <c r="D1703" s="6">
        <v>2017</v>
      </c>
      <c r="E1703" s="8" t="s">
        <v>3517</v>
      </c>
      <c r="F1703" s="7">
        <v>30</v>
      </c>
      <c r="G1703" t="s">
        <v>3457</v>
      </c>
      <c r="H1703" t="s">
        <v>3451</v>
      </c>
      <c r="I1703" t="s">
        <v>4850</v>
      </c>
      <c r="J1703" t="s">
        <v>3449</v>
      </c>
      <c r="K1703" t="s">
        <v>3548</v>
      </c>
      <c r="L1703">
        <v>75217</v>
      </c>
      <c r="M1703" t="s">
        <v>549</v>
      </c>
      <c r="N1703" t="s">
        <v>9</v>
      </c>
      <c r="O1703" t="s">
        <v>20</v>
      </c>
      <c r="P1703" t="s">
        <v>550</v>
      </c>
      <c r="Q1703" s="4">
        <v>41000</v>
      </c>
      <c r="R1703">
        <v>2</v>
      </c>
      <c r="S1703" s="4">
        <f>Table3[[#This Row],[Harga]]*Table3[[#This Row],[Quantity]]</f>
        <v>82000</v>
      </c>
      <c r="T1703">
        <v>0.6</v>
      </c>
      <c r="U1703" s="4">
        <f>Table3[[#This Row],[Discount]]*Table3[[#This Row],[Revenue]]</f>
        <v>49200</v>
      </c>
      <c r="V1703" s="4">
        <f>Table3[[#This Row],[Revenue]]-Table3[[#This Row],[Total Discount]]</f>
        <v>32800</v>
      </c>
      <c r="W1703" s="6"/>
      <c r="X1703" s="5"/>
    </row>
    <row r="1704" spans="1:24" x14ac:dyDescent="0.35">
      <c r="A1704">
        <v>1703</v>
      </c>
      <c r="B1704" t="s">
        <v>7616</v>
      </c>
      <c r="C1704" s="8">
        <v>42337</v>
      </c>
      <c r="D1704" s="6">
        <v>2015</v>
      </c>
      <c r="E1704" s="8" t="s">
        <v>3468</v>
      </c>
      <c r="F1704" s="7">
        <v>29</v>
      </c>
      <c r="G1704" t="s">
        <v>3538</v>
      </c>
      <c r="H1704" t="s">
        <v>3451</v>
      </c>
      <c r="I1704" t="s">
        <v>5189</v>
      </c>
      <c r="J1704" t="s">
        <v>3488</v>
      </c>
      <c r="K1704" t="s">
        <v>3670</v>
      </c>
      <c r="L1704">
        <v>94122</v>
      </c>
      <c r="M1704" t="s">
        <v>784</v>
      </c>
      <c r="N1704" t="s">
        <v>13</v>
      </c>
      <c r="O1704" t="s">
        <v>26</v>
      </c>
      <c r="P1704" t="s">
        <v>785</v>
      </c>
      <c r="Q1704" s="4">
        <v>38000</v>
      </c>
      <c r="R1704">
        <v>1</v>
      </c>
      <c r="S1704" s="4">
        <f>Table3[[#This Row],[Harga]]*Table3[[#This Row],[Quantity]]</f>
        <v>38000</v>
      </c>
      <c r="T1704">
        <v>0.2</v>
      </c>
      <c r="U1704" s="4">
        <f>Table3[[#This Row],[Discount]]*Table3[[#This Row],[Revenue]]</f>
        <v>7600</v>
      </c>
      <c r="V1704" s="4">
        <f>Table3[[#This Row],[Revenue]]-Table3[[#This Row],[Total Discount]]</f>
        <v>30400</v>
      </c>
      <c r="W1704" s="6"/>
      <c r="X1704" s="5"/>
    </row>
    <row r="1705" spans="1:24" x14ac:dyDescent="0.35">
      <c r="A1705">
        <v>1704</v>
      </c>
      <c r="B1705" t="s">
        <v>7615</v>
      </c>
      <c r="C1705" s="8">
        <v>41709</v>
      </c>
      <c r="D1705" s="6">
        <v>2014</v>
      </c>
      <c r="E1705" s="8" t="s">
        <v>3511</v>
      </c>
      <c r="F1705" s="7">
        <v>11</v>
      </c>
      <c r="G1705" t="s">
        <v>3452</v>
      </c>
      <c r="H1705" t="s">
        <v>3462</v>
      </c>
      <c r="I1705" t="s">
        <v>3793</v>
      </c>
      <c r="J1705" t="s">
        <v>3449</v>
      </c>
      <c r="K1705" t="s">
        <v>3483</v>
      </c>
      <c r="L1705">
        <v>10024</v>
      </c>
      <c r="M1705" t="s">
        <v>2200</v>
      </c>
      <c r="N1705" t="s">
        <v>13</v>
      </c>
      <c r="O1705" t="s">
        <v>23</v>
      </c>
      <c r="P1705" t="s">
        <v>2201</v>
      </c>
      <c r="Q1705" s="4">
        <v>109000</v>
      </c>
      <c r="R1705">
        <v>14</v>
      </c>
      <c r="S1705" s="4">
        <f>Table3[[#This Row],[Harga]]*Table3[[#This Row],[Quantity]]</f>
        <v>1526000</v>
      </c>
      <c r="T1705">
        <v>0</v>
      </c>
      <c r="U1705" s="4">
        <f>Table3[[#This Row],[Discount]]*Table3[[#This Row],[Revenue]]</f>
        <v>0</v>
      </c>
      <c r="V1705" s="4">
        <f>Table3[[#This Row],[Revenue]]-Table3[[#This Row],[Total Discount]]</f>
        <v>1526000</v>
      </c>
      <c r="W1705" s="6"/>
      <c r="X1705" s="5"/>
    </row>
    <row r="1706" spans="1:24" x14ac:dyDescent="0.35">
      <c r="A1706">
        <v>1705</v>
      </c>
      <c r="B1706" t="s">
        <v>7614</v>
      </c>
      <c r="C1706" s="8">
        <v>43058</v>
      </c>
      <c r="D1706" s="6">
        <v>2017</v>
      </c>
      <c r="E1706" s="8" t="s">
        <v>3468</v>
      </c>
      <c r="F1706" s="7">
        <v>19</v>
      </c>
      <c r="G1706" t="s">
        <v>3538</v>
      </c>
      <c r="H1706" t="s">
        <v>3532</v>
      </c>
      <c r="I1706" t="s">
        <v>4584</v>
      </c>
      <c r="J1706" t="s">
        <v>3466</v>
      </c>
      <c r="K1706" t="s">
        <v>3568</v>
      </c>
      <c r="L1706">
        <v>10011</v>
      </c>
      <c r="M1706" t="s">
        <v>2135</v>
      </c>
      <c r="N1706" t="s">
        <v>13</v>
      </c>
      <c r="O1706" t="s">
        <v>55</v>
      </c>
      <c r="P1706" t="s">
        <v>176</v>
      </c>
      <c r="Q1706" s="4">
        <v>14000</v>
      </c>
      <c r="R1706">
        <v>3</v>
      </c>
      <c r="S1706" s="4">
        <f>Table3[[#This Row],[Harga]]*Table3[[#This Row],[Quantity]]</f>
        <v>42000</v>
      </c>
      <c r="T1706">
        <v>0</v>
      </c>
      <c r="U1706" s="4">
        <f>Table3[[#This Row],[Discount]]*Table3[[#This Row],[Revenue]]</f>
        <v>0</v>
      </c>
      <c r="V1706" s="4">
        <f>Table3[[#This Row],[Revenue]]-Table3[[#This Row],[Total Discount]]</f>
        <v>42000</v>
      </c>
      <c r="W1706" s="6"/>
      <c r="X1706" s="5"/>
    </row>
    <row r="1707" spans="1:24" x14ac:dyDescent="0.35">
      <c r="A1707">
        <v>1706</v>
      </c>
      <c r="B1707" t="s">
        <v>7613</v>
      </c>
      <c r="C1707" s="8">
        <v>42580</v>
      </c>
      <c r="D1707" s="6">
        <v>2016</v>
      </c>
      <c r="E1707" s="8" t="s">
        <v>3507</v>
      </c>
      <c r="F1707" s="7">
        <v>29</v>
      </c>
      <c r="G1707" t="s">
        <v>3485</v>
      </c>
      <c r="H1707" t="s">
        <v>3451</v>
      </c>
      <c r="I1707" t="s">
        <v>4066</v>
      </c>
      <c r="J1707" t="s">
        <v>3466</v>
      </c>
      <c r="K1707" t="s">
        <v>3556</v>
      </c>
      <c r="L1707">
        <v>19140</v>
      </c>
      <c r="M1707" t="s">
        <v>66</v>
      </c>
      <c r="N1707" t="s">
        <v>13</v>
      </c>
      <c r="O1707" t="s">
        <v>32</v>
      </c>
      <c r="P1707" t="s">
        <v>67</v>
      </c>
      <c r="Q1707" s="4">
        <v>212000</v>
      </c>
      <c r="R1707">
        <v>2</v>
      </c>
      <c r="S1707" s="4">
        <f>Table3[[#This Row],[Harga]]*Table3[[#This Row],[Quantity]]</f>
        <v>424000</v>
      </c>
      <c r="T1707">
        <v>0.2</v>
      </c>
      <c r="U1707" s="4">
        <f>Table3[[#This Row],[Discount]]*Table3[[#This Row],[Revenue]]</f>
        <v>84800</v>
      </c>
      <c r="V1707" s="4">
        <f>Table3[[#This Row],[Revenue]]-Table3[[#This Row],[Total Discount]]</f>
        <v>339200</v>
      </c>
      <c r="W1707" s="6"/>
      <c r="X1707" s="5"/>
    </row>
    <row r="1708" spans="1:24" x14ac:dyDescent="0.35">
      <c r="A1708">
        <v>1707</v>
      </c>
      <c r="B1708" t="s">
        <v>7612</v>
      </c>
      <c r="C1708" s="8">
        <v>42167</v>
      </c>
      <c r="D1708" s="6">
        <v>2015</v>
      </c>
      <c r="E1708" s="8" t="s">
        <v>3497</v>
      </c>
      <c r="F1708" s="7">
        <v>12</v>
      </c>
      <c r="G1708" t="s">
        <v>3485</v>
      </c>
      <c r="H1708" t="s">
        <v>3451</v>
      </c>
      <c r="I1708" t="s">
        <v>4398</v>
      </c>
      <c r="J1708" t="s">
        <v>3449</v>
      </c>
      <c r="K1708" t="s">
        <v>3628</v>
      </c>
      <c r="L1708">
        <v>19711</v>
      </c>
      <c r="M1708" t="s">
        <v>1843</v>
      </c>
      <c r="N1708" t="s">
        <v>13</v>
      </c>
      <c r="O1708" t="s">
        <v>32</v>
      </c>
      <c r="P1708" t="s">
        <v>1844</v>
      </c>
      <c r="Q1708" s="4">
        <v>6000</v>
      </c>
      <c r="R1708">
        <v>5</v>
      </c>
      <c r="S1708" s="4">
        <f>Table3[[#This Row],[Harga]]*Table3[[#This Row],[Quantity]]</f>
        <v>30000</v>
      </c>
      <c r="T1708">
        <v>0</v>
      </c>
      <c r="U1708" s="4">
        <f>Table3[[#This Row],[Discount]]*Table3[[#This Row],[Revenue]]</f>
        <v>0</v>
      </c>
      <c r="V1708" s="4">
        <f>Table3[[#This Row],[Revenue]]-Table3[[#This Row],[Total Discount]]</f>
        <v>30000</v>
      </c>
      <c r="W1708" s="6"/>
      <c r="X1708" s="5"/>
    </row>
    <row r="1709" spans="1:24" x14ac:dyDescent="0.35">
      <c r="A1709">
        <v>1708</v>
      </c>
      <c r="B1709" t="s">
        <v>7611</v>
      </c>
      <c r="C1709" s="8">
        <v>42588</v>
      </c>
      <c r="D1709" s="6">
        <v>2016</v>
      </c>
      <c r="E1709" s="8" t="s">
        <v>3481</v>
      </c>
      <c r="F1709" s="7">
        <v>6</v>
      </c>
      <c r="G1709" t="s">
        <v>3485</v>
      </c>
      <c r="H1709" t="s">
        <v>3451</v>
      </c>
      <c r="I1709" t="s">
        <v>4479</v>
      </c>
      <c r="J1709" t="s">
        <v>3466</v>
      </c>
      <c r="K1709" t="s">
        <v>3670</v>
      </c>
      <c r="L1709">
        <v>10024</v>
      </c>
      <c r="M1709" t="s">
        <v>278</v>
      </c>
      <c r="N1709" t="s">
        <v>13</v>
      </c>
      <c r="O1709" t="s">
        <v>23</v>
      </c>
      <c r="P1709" t="s">
        <v>49</v>
      </c>
      <c r="Q1709" s="4">
        <v>142000</v>
      </c>
      <c r="R1709">
        <v>2</v>
      </c>
      <c r="S1709" s="4">
        <f>Table3[[#This Row],[Harga]]*Table3[[#This Row],[Quantity]]</f>
        <v>284000</v>
      </c>
      <c r="T1709">
        <v>0</v>
      </c>
      <c r="U1709" s="4">
        <f>Table3[[#This Row],[Discount]]*Table3[[#This Row],[Revenue]]</f>
        <v>0</v>
      </c>
      <c r="V1709" s="4">
        <f>Table3[[#This Row],[Revenue]]-Table3[[#This Row],[Total Discount]]</f>
        <v>284000</v>
      </c>
      <c r="W1709" s="6"/>
      <c r="X1709" s="5"/>
    </row>
    <row r="1710" spans="1:24" x14ac:dyDescent="0.35">
      <c r="A1710">
        <v>1709</v>
      </c>
      <c r="B1710" t="s">
        <v>7610</v>
      </c>
      <c r="C1710" s="8">
        <v>42897</v>
      </c>
      <c r="D1710" s="6">
        <v>2017</v>
      </c>
      <c r="E1710" s="8" t="s">
        <v>3497</v>
      </c>
      <c r="F1710" s="7">
        <v>11</v>
      </c>
      <c r="G1710" t="s">
        <v>3457</v>
      </c>
      <c r="H1710" t="s">
        <v>3451</v>
      </c>
      <c r="I1710" t="s">
        <v>3519</v>
      </c>
      <c r="J1710" t="s">
        <v>3488</v>
      </c>
      <c r="K1710" t="s">
        <v>3655</v>
      </c>
      <c r="L1710">
        <v>36830</v>
      </c>
      <c r="M1710" t="s">
        <v>2136</v>
      </c>
      <c r="N1710" t="s">
        <v>13</v>
      </c>
      <c r="O1710" t="s">
        <v>37</v>
      </c>
      <c r="P1710" t="s">
        <v>2137</v>
      </c>
      <c r="Q1710" s="4">
        <v>2000</v>
      </c>
      <c r="R1710">
        <v>2</v>
      </c>
      <c r="S1710" s="4">
        <f>Table3[[#This Row],[Harga]]*Table3[[#This Row],[Quantity]]</f>
        <v>4000</v>
      </c>
      <c r="T1710">
        <v>0</v>
      </c>
      <c r="U1710" s="4">
        <f>Table3[[#This Row],[Discount]]*Table3[[#This Row],[Revenue]]</f>
        <v>0</v>
      </c>
      <c r="V1710" s="4">
        <f>Table3[[#This Row],[Revenue]]-Table3[[#This Row],[Total Discount]]</f>
        <v>4000</v>
      </c>
      <c r="W1710" s="6"/>
      <c r="X1710" s="5"/>
    </row>
    <row r="1711" spans="1:24" x14ac:dyDescent="0.35">
      <c r="A1711">
        <v>1710</v>
      </c>
      <c r="B1711" t="s">
        <v>7609</v>
      </c>
      <c r="C1711" s="8">
        <v>42650</v>
      </c>
      <c r="D1711" s="6">
        <v>2016</v>
      </c>
      <c r="E1711" s="8" t="s">
        <v>3517</v>
      </c>
      <c r="F1711" s="7">
        <v>7</v>
      </c>
      <c r="G1711" t="s">
        <v>3457</v>
      </c>
      <c r="H1711" t="s">
        <v>3462</v>
      </c>
      <c r="I1711" t="s">
        <v>3750</v>
      </c>
      <c r="J1711" t="s">
        <v>3449</v>
      </c>
      <c r="K1711" t="s">
        <v>3707</v>
      </c>
      <c r="L1711">
        <v>90049</v>
      </c>
      <c r="M1711" t="s">
        <v>2202</v>
      </c>
      <c r="N1711" t="s">
        <v>13</v>
      </c>
      <c r="O1711" t="s">
        <v>26</v>
      </c>
      <c r="P1711" t="s">
        <v>2203</v>
      </c>
      <c r="Q1711" s="4">
        <v>28000</v>
      </c>
      <c r="R1711">
        <v>2</v>
      </c>
      <c r="S1711" s="4">
        <f>Table3[[#This Row],[Harga]]*Table3[[#This Row],[Quantity]]</f>
        <v>56000</v>
      </c>
      <c r="T1711">
        <v>0.2</v>
      </c>
      <c r="U1711" s="4">
        <f>Table3[[#This Row],[Discount]]*Table3[[#This Row],[Revenue]]</f>
        <v>11200</v>
      </c>
      <c r="V1711" s="4">
        <f>Table3[[#This Row],[Revenue]]-Table3[[#This Row],[Total Discount]]</f>
        <v>44800</v>
      </c>
      <c r="W1711" s="6"/>
      <c r="X1711" s="5"/>
    </row>
    <row r="1712" spans="1:24" x14ac:dyDescent="0.35">
      <c r="A1712">
        <v>1711</v>
      </c>
      <c r="B1712" t="s">
        <v>7608</v>
      </c>
      <c r="C1712" s="8">
        <v>41890</v>
      </c>
      <c r="D1712" s="6">
        <v>2014</v>
      </c>
      <c r="E1712" s="8" t="s">
        <v>3472</v>
      </c>
      <c r="F1712" s="7">
        <v>8</v>
      </c>
      <c r="G1712" t="s">
        <v>3538</v>
      </c>
      <c r="H1712" t="s">
        <v>3451</v>
      </c>
      <c r="I1712" t="s">
        <v>4811</v>
      </c>
      <c r="J1712" t="s">
        <v>3488</v>
      </c>
      <c r="K1712" t="s">
        <v>3666</v>
      </c>
      <c r="L1712">
        <v>94110</v>
      </c>
      <c r="M1712" t="s">
        <v>2204</v>
      </c>
      <c r="N1712" t="s">
        <v>13</v>
      </c>
      <c r="O1712" t="s">
        <v>29</v>
      </c>
      <c r="P1712" t="s">
        <v>2205</v>
      </c>
      <c r="Q1712" s="4">
        <v>57000</v>
      </c>
      <c r="R1712">
        <v>5</v>
      </c>
      <c r="S1712" s="4">
        <f>Table3[[#This Row],[Harga]]*Table3[[#This Row],[Quantity]]</f>
        <v>285000</v>
      </c>
      <c r="T1712">
        <v>0</v>
      </c>
      <c r="U1712" s="4">
        <f>Table3[[#This Row],[Discount]]*Table3[[#This Row],[Revenue]]</f>
        <v>0</v>
      </c>
      <c r="V1712" s="4">
        <f>Table3[[#This Row],[Revenue]]-Table3[[#This Row],[Total Discount]]</f>
        <v>285000</v>
      </c>
      <c r="W1712" s="6"/>
      <c r="X1712" s="5"/>
    </row>
    <row r="1713" spans="1:24" x14ac:dyDescent="0.35">
      <c r="A1713">
        <v>1712</v>
      </c>
      <c r="B1713" t="s">
        <v>7607</v>
      </c>
      <c r="C1713" s="8">
        <v>41714</v>
      </c>
      <c r="D1713" s="6">
        <v>2014</v>
      </c>
      <c r="E1713" s="8" t="s">
        <v>3511</v>
      </c>
      <c r="F1713" s="7">
        <v>16</v>
      </c>
      <c r="G1713" t="s">
        <v>3452</v>
      </c>
      <c r="H1713" t="s">
        <v>3451</v>
      </c>
      <c r="I1713" t="s">
        <v>3519</v>
      </c>
      <c r="J1713" t="s">
        <v>3488</v>
      </c>
      <c r="K1713" t="s">
        <v>3483</v>
      </c>
      <c r="L1713">
        <v>27604</v>
      </c>
      <c r="M1713" t="s">
        <v>2206</v>
      </c>
      <c r="N1713" t="s">
        <v>51</v>
      </c>
      <c r="O1713" t="s">
        <v>52</v>
      </c>
      <c r="P1713" t="s">
        <v>2207</v>
      </c>
      <c r="Q1713" s="4">
        <v>472000</v>
      </c>
      <c r="R1713">
        <v>2</v>
      </c>
      <c r="S1713" s="4">
        <f>Table3[[#This Row],[Harga]]*Table3[[#This Row],[Quantity]]</f>
        <v>944000</v>
      </c>
      <c r="T1713">
        <v>0.2</v>
      </c>
      <c r="U1713" s="4">
        <f>Table3[[#This Row],[Discount]]*Table3[[#This Row],[Revenue]]</f>
        <v>188800</v>
      </c>
      <c r="V1713" s="4">
        <f>Table3[[#This Row],[Revenue]]-Table3[[#This Row],[Total Discount]]</f>
        <v>755200</v>
      </c>
      <c r="W1713" s="6"/>
      <c r="X1713" s="5"/>
    </row>
    <row r="1714" spans="1:24" x14ac:dyDescent="0.35">
      <c r="A1714">
        <v>1713</v>
      </c>
      <c r="B1714" t="s">
        <v>7606</v>
      </c>
      <c r="C1714" s="8">
        <v>42064</v>
      </c>
      <c r="D1714" s="6">
        <v>2015</v>
      </c>
      <c r="E1714" s="8" t="s">
        <v>3511</v>
      </c>
      <c r="F1714" s="7">
        <v>1</v>
      </c>
      <c r="G1714" t="s">
        <v>3452</v>
      </c>
      <c r="H1714" t="s">
        <v>3451</v>
      </c>
      <c r="I1714" t="s">
        <v>4740</v>
      </c>
      <c r="J1714" t="s">
        <v>3449</v>
      </c>
      <c r="K1714" t="s">
        <v>3455</v>
      </c>
      <c r="L1714">
        <v>31204</v>
      </c>
      <c r="M1714" t="s">
        <v>1032</v>
      </c>
      <c r="N1714" t="s">
        <v>13</v>
      </c>
      <c r="O1714" t="s">
        <v>26</v>
      </c>
      <c r="P1714" t="s">
        <v>1033</v>
      </c>
      <c r="Q1714" s="4">
        <v>18000</v>
      </c>
      <c r="R1714">
        <v>4</v>
      </c>
      <c r="S1714" s="4">
        <f>Table3[[#This Row],[Harga]]*Table3[[#This Row],[Quantity]]</f>
        <v>72000</v>
      </c>
      <c r="T1714">
        <v>0</v>
      </c>
      <c r="U1714" s="4">
        <f>Table3[[#This Row],[Discount]]*Table3[[#This Row],[Revenue]]</f>
        <v>0</v>
      </c>
      <c r="V1714" s="4">
        <f>Table3[[#This Row],[Revenue]]-Table3[[#This Row],[Total Discount]]</f>
        <v>72000</v>
      </c>
      <c r="W1714" s="6"/>
      <c r="X1714" s="5"/>
    </row>
    <row r="1715" spans="1:24" x14ac:dyDescent="0.35">
      <c r="A1715">
        <v>1714</v>
      </c>
      <c r="B1715" t="s">
        <v>7605</v>
      </c>
      <c r="C1715" s="8">
        <v>42194</v>
      </c>
      <c r="D1715" s="6">
        <v>2015</v>
      </c>
      <c r="E1715" s="8" t="s">
        <v>3507</v>
      </c>
      <c r="F1715" s="7">
        <v>9</v>
      </c>
      <c r="G1715" t="s">
        <v>3485</v>
      </c>
      <c r="H1715" t="s">
        <v>3451</v>
      </c>
      <c r="I1715" t="s">
        <v>6392</v>
      </c>
      <c r="J1715" t="s">
        <v>3449</v>
      </c>
      <c r="K1715" t="s">
        <v>3492</v>
      </c>
      <c r="L1715">
        <v>37211</v>
      </c>
      <c r="M1715" t="s">
        <v>2208</v>
      </c>
      <c r="N1715" t="s">
        <v>13</v>
      </c>
      <c r="O1715" t="s">
        <v>37</v>
      </c>
      <c r="P1715" t="s">
        <v>2209</v>
      </c>
      <c r="Q1715" s="4">
        <v>6000</v>
      </c>
      <c r="R1715">
        <v>3</v>
      </c>
      <c r="S1715" s="4">
        <f>Table3[[#This Row],[Harga]]*Table3[[#This Row],[Quantity]]</f>
        <v>18000</v>
      </c>
      <c r="T1715">
        <v>0.2</v>
      </c>
      <c r="U1715" s="4">
        <f>Table3[[#This Row],[Discount]]*Table3[[#This Row],[Revenue]]</f>
        <v>3600</v>
      </c>
      <c r="V1715" s="4">
        <f>Table3[[#This Row],[Revenue]]-Table3[[#This Row],[Total Discount]]</f>
        <v>14400</v>
      </c>
      <c r="W1715" s="6"/>
      <c r="X1715" s="5"/>
    </row>
    <row r="1716" spans="1:24" x14ac:dyDescent="0.35">
      <c r="A1716">
        <v>1715</v>
      </c>
      <c r="B1716" t="s">
        <v>7604</v>
      </c>
      <c r="C1716" s="8">
        <v>42420</v>
      </c>
      <c r="D1716" s="6">
        <v>2016</v>
      </c>
      <c r="E1716" s="8" t="s">
        <v>3458</v>
      </c>
      <c r="F1716" s="7">
        <v>20</v>
      </c>
      <c r="G1716" t="s">
        <v>3485</v>
      </c>
      <c r="H1716" t="s">
        <v>3451</v>
      </c>
      <c r="I1716" t="s">
        <v>4189</v>
      </c>
      <c r="J1716" t="s">
        <v>3449</v>
      </c>
      <c r="K1716" t="s">
        <v>3448</v>
      </c>
      <c r="L1716">
        <v>37211</v>
      </c>
      <c r="M1716" t="s">
        <v>2210</v>
      </c>
      <c r="N1716" t="s">
        <v>13</v>
      </c>
      <c r="O1716" t="s">
        <v>23</v>
      </c>
      <c r="P1716" t="s">
        <v>2211</v>
      </c>
      <c r="Q1716" s="4">
        <v>17000</v>
      </c>
      <c r="R1716">
        <v>2</v>
      </c>
      <c r="S1716" s="4">
        <f>Table3[[#This Row],[Harga]]*Table3[[#This Row],[Quantity]]</f>
        <v>34000</v>
      </c>
      <c r="T1716">
        <v>0.2</v>
      </c>
      <c r="U1716" s="4">
        <f>Table3[[#This Row],[Discount]]*Table3[[#This Row],[Revenue]]</f>
        <v>6800</v>
      </c>
      <c r="V1716" s="4">
        <f>Table3[[#This Row],[Revenue]]-Table3[[#This Row],[Total Discount]]</f>
        <v>27200</v>
      </c>
      <c r="W1716" s="6"/>
      <c r="X1716" s="5"/>
    </row>
    <row r="1717" spans="1:24" x14ac:dyDescent="0.35">
      <c r="A1717">
        <v>1716</v>
      </c>
      <c r="B1717" t="s">
        <v>7603</v>
      </c>
      <c r="C1717" s="8">
        <v>42994</v>
      </c>
      <c r="D1717" s="6">
        <v>2017</v>
      </c>
      <c r="E1717" s="8" t="s">
        <v>3472</v>
      </c>
      <c r="F1717" s="7">
        <v>16</v>
      </c>
      <c r="G1717" t="s">
        <v>3457</v>
      </c>
      <c r="H1717" t="s">
        <v>3462</v>
      </c>
      <c r="I1717" t="s">
        <v>3827</v>
      </c>
      <c r="J1717" t="s">
        <v>3449</v>
      </c>
      <c r="K1717" t="s">
        <v>3628</v>
      </c>
      <c r="L1717">
        <v>19143</v>
      </c>
      <c r="M1717" t="s">
        <v>1501</v>
      </c>
      <c r="N1717" t="s">
        <v>51</v>
      </c>
      <c r="O1717" t="s">
        <v>64</v>
      </c>
      <c r="P1717" t="s">
        <v>1502</v>
      </c>
      <c r="Q1717" s="4">
        <v>96000</v>
      </c>
      <c r="R1717">
        <v>3</v>
      </c>
      <c r="S1717" s="4">
        <f>Table3[[#This Row],[Harga]]*Table3[[#This Row],[Quantity]]</f>
        <v>288000</v>
      </c>
      <c r="T1717">
        <v>0.2</v>
      </c>
      <c r="U1717" s="4">
        <f>Table3[[#This Row],[Discount]]*Table3[[#This Row],[Revenue]]</f>
        <v>57600</v>
      </c>
      <c r="V1717" s="4">
        <f>Table3[[#This Row],[Revenue]]-Table3[[#This Row],[Total Discount]]</f>
        <v>230400</v>
      </c>
      <c r="W1717" s="6"/>
      <c r="X1717" s="5"/>
    </row>
    <row r="1718" spans="1:24" x14ac:dyDescent="0.35">
      <c r="A1718">
        <v>1717</v>
      </c>
      <c r="B1718" t="s">
        <v>7602</v>
      </c>
      <c r="C1718" s="8">
        <v>43044</v>
      </c>
      <c r="D1718" s="6">
        <v>2017</v>
      </c>
      <c r="E1718" s="8" t="s">
        <v>3468</v>
      </c>
      <c r="F1718" s="7">
        <v>5</v>
      </c>
      <c r="G1718" t="s">
        <v>3538</v>
      </c>
      <c r="H1718" t="s">
        <v>3451</v>
      </c>
      <c r="I1718" t="s">
        <v>3685</v>
      </c>
      <c r="J1718" t="s">
        <v>3466</v>
      </c>
      <c r="K1718" t="s">
        <v>3605</v>
      </c>
      <c r="L1718">
        <v>75081</v>
      </c>
      <c r="M1718" t="s">
        <v>357</v>
      </c>
      <c r="N1718" t="s">
        <v>51</v>
      </c>
      <c r="O1718" t="s">
        <v>52</v>
      </c>
      <c r="P1718" t="s">
        <v>358</v>
      </c>
      <c r="Q1718" s="4">
        <v>247000</v>
      </c>
      <c r="R1718">
        <v>4</v>
      </c>
      <c r="S1718" s="4">
        <f>Table3[[#This Row],[Harga]]*Table3[[#This Row],[Quantity]]</f>
        <v>988000</v>
      </c>
      <c r="T1718">
        <v>0.2</v>
      </c>
      <c r="U1718" s="4">
        <f>Table3[[#This Row],[Discount]]*Table3[[#This Row],[Revenue]]</f>
        <v>197600</v>
      </c>
      <c r="V1718" s="4">
        <f>Table3[[#This Row],[Revenue]]-Table3[[#This Row],[Total Discount]]</f>
        <v>790400</v>
      </c>
      <c r="W1718" s="6"/>
      <c r="X1718" s="5"/>
    </row>
    <row r="1719" spans="1:24" x14ac:dyDescent="0.35">
      <c r="A1719">
        <v>1718</v>
      </c>
      <c r="B1719" t="s">
        <v>7601</v>
      </c>
      <c r="C1719" s="8">
        <v>42055</v>
      </c>
      <c r="D1719" s="6">
        <v>2015</v>
      </c>
      <c r="E1719" s="8" t="s">
        <v>3458</v>
      </c>
      <c r="F1719" s="7">
        <v>20</v>
      </c>
      <c r="G1719" t="s">
        <v>3485</v>
      </c>
      <c r="H1719" t="s">
        <v>3451</v>
      </c>
      <c r="I1719" t="s">
        <v>3793</v>
      </c>
      <c r="J1719" t="s">
        <v>3449</v>
      </c>
      <c r="K1719" t="s">
        <v>3477</v>
      </c>
      <c r="L1719">
        <v>8861</v>
      </c>
      <c r="M1719" t="s">
        <v>2212</v>
      </c>
      <c r="N1719" t="s">
        <v>13</v>
      </c>
      <c r="O1719" t="s">
        <v>37</v>
      </c>
      <c r="P1719" t="s">
        <v>2213</v>
      </c>
      <c r="Q1719" s="4">
        <v>287000</v>
      </c>
      <c r="R1719">
        <v>7</v>
      </c>
      <c r="S1719" s="4">
        <f>Table3[[#This Row],[Harga]]*Table3[[#This Row],[Quantity]]</f>
        <v>2009000</v>
      </c>
      <c r="T1719">
        <v>0</v>
      </c>
      <c r="U1719" s="4">
        <f>Table3[[#This Row],[Discount]]*Table3[[#This Row],[Revenue]]</f>
        <v>0</v>
      </c>
      <c r="V1719" s="4">
        <f>Table3[[#This Row],[Revenue]]-Table3[[#This Row],[Total Discount]]</f>
        <v>2009000</v>
      </c>
      <c r="W1719" s="6"/>
      <c r="X1719" s="5"/>
    </row>
    <row r="1720" spans="1:24" x14ac:dyDescent="0.35">
      <c r="A1720">
        <v>1719</v>
      </c>
      <c r="B1720" t="s">
        <v>7600</v>
      </c>
      <c r="C1720" s="8">
        <v>42699</v>
      </c>
      <c r="D1720" s="6">
        <v>2016</v>
      </c>
      <c r="E1720" s="8" t="s">
        <v>3468</v>
      </c>
      <c r="F1720" s="7">
        <v>25</v>
      </c>
      <c r="G1720" t="s">
        <v>3452</v>
      </c>
      <c r="H1720" t="s">
        <v>3451</v>
      </c>
      <c r="I1720" t="s">
        <v>3901</v>
      </c>
      <c r="J1720" t="s">
        <v>3488</v>
      </c>
      <c r="K1720" t="s">
        <v>3465</v>
      </c>
      <c r="L1720">
        <v>32216</v>
      </c>
      <c r="M1720" t="s">
        <v>87</v>
      </c>
      <c r="N1720" t="s">
        <v>13</v>
      </c>
      <c r="O1720" t="s">
        <v>23</v>
      </c>
      <c r="P1720" t="s">
        <v>88</v>
      </c>
      <c r="Q1720" s="4">
        <v>20000</v>
      </c>
      <c r="R1720">
        <v>1</v>
      </c>
      <c r="S1720" s="4">
        <f>Table3[[#This Row],[Harga]]*Table3[[#This Row],[Quantity]]</f>
        <v>20000</v>
      </c>
      <c r="T1720">
        <v>0.2</v>
      </c>
      <c r="U1720" s="4">
        <f>Table3[[#This Row],[Discount]]*Table3[[#This Row],[Revenue]]</f>
        <v>4000</v>
      </c>
      <c r="V1720" s="4">
        <f>Table3[[#This Row],[Revenue]]-Table3[[#This Row],[Total Discount]]</f>
        <v>16000</v>
      </c>
      <c r="W1720" s="6"/>
      <c r="X1720" s="5"/>
    </row>
    <row r="1721" spans="1:24" x14ac:dyDescent="0.35">
      <c r="A1721">
        <v>1720</v>
      </c>
      <c r="B1721" t="s">
        <v>7599</v>
      </c>
      <c r="C1721" s="8">
        <v>43072</v>
      </c>
      <c r="D1721" s="6">
        <v>2017</v>
      </c>
      <c r="E1721" s="8" t="s">
        <v>3490</v>
      </c>
      <c r="F1721" s="7">
        <v>3</v>
      </c>
      <c r="G1721" t="s">
        <v>3485</v>
      </c>
      <c r="H1721" t="s">
        <v>3462</v>
      </c>
      <c r="I1721" t="s">
        <v>4939</v>
      </c>
      <c r="J1721" t="s">
        <v>3449</v>
      </c>
      <c r="K1721" t="s">
        <v>3505</v>
      </c>
      <c r="L1721">
        <v>32216</v>
      </c>
      <c r="M1721" t="s">
        <v>1003</v>
      </c>
      <c r="N1721" t="s">
        <v>51</v>
      </c>
      <c r="O1721" t="s">
        <v>64</v>
      </c>
      <c r="P1721" t="s">
        <v>1004</v>
      </c>
      <c r="Q1721" s="4">
        <v>432000</v>
      </c>
      <c r="R1721">
        <v>1</v>
      </c>
      <c r="S1721" s="4">
        <f>Table3[[#This Row],[Harga]]*Table3[[#This Row],[Quantity]]</f>
        <v>432000</v>
      </c>
      <c r="T1721">
        <v>0.2</v>
      </c>
      <c r="U1721" s="4">
        <f>Table3[[#This Row],[Discount]]*Table3[[#This Row],[Revenue]]</f>
        <v>86400</v>
      </c>
      <c r="V1721" s="4">
        <f>Table3[[#This Row],[Revenue]]-Table3[[#This Row],[Total Discount]]</f>
        <v>345600</v>
      </c>
      <c r="W1721" s="6"/>
      <c r="X1721" s="5"/>
    </row>
    <row r="1722" spans="1:24" x14ac:dyDescent="0.35">
      <c r="A1722">
        <v>1721</v>
      </c>
      <c r="B1722" t="s">
        <v>7598</v>
      </c>
      <c r="C1722" s="8">
        <v>42257</v>
      </c>
      <c r="D1722" s="6">
        <v>2015</v>
      </c>
      <c r="E1722" s="8" t="s">
        <v>3472</v>
      </c>
      <c r="F1722" s="7">
        <v>10</v>
      </c>
      <c r="G1722" t="s">
        <v>3457</v>
      </c>
      <c r="H1722" t="s">
        <v>3451</v>
      </c>
      <c r="I1722" t="s">
        <v>3632</v>
      </c>
      <c r="J1722" t="s">
        <v>3466</v>
      </c>
      <c r="K1722" t="s">
        <v>3494</v>
      </c>
      <c r="L1722">
        <v>2151</v>
      </c>
      <c r="M1722" t="s">
        <v>1632</v>
      </c>
      <c r="N1722" t="s">
        <v>13</v>
      </c>
      <c r="O1722" t="s">
        <v>29</v>
      </c>
      <c r="P1722" t="s">
        <v>1633</v>
      </c>
      <c r="Q1722" s="4">
        <v>168000</v>
      </c>
      <c r="R1722">
        <v>2</v>
      </c>
      <c r="S1722" s="4">
        <f>Table3[[#This Row],[Harga]]*Table3[[#This Row],[Quantity]]</f>
        <v>336000</v>
      </c>
      <c r="T1722">
        <v>0</v>
      </c>
      <c r="U1722" s="4">
        <f>Table3[[#This Row],[Discount]]*Table3[[#This Row],[Revenue]]</f>
        <v>0</v>
      </c>
      <c r="V1722" s="4">
        <f>Table3[[#This Row],[Revenue]]-Table3[[#This Row],[Total Discount]]</f>
        <v>336000</v>
      </c>
      <c r="W1722" s="6"/>
      <c r="X1722" s="5"/>
    </row>
    <row r="1723" spans="1:24" x14ac:dyDescent="0.35">
      <c r="A1723">
        <v>1722</v>
      </c>
      <c r="B1723" t="s">
        <v>7597</v>
      </c>
      <c r="C1723" s="8">
        <v>42718</v>
      </c>
      <c r="D1723" s="6">
        <v>2016</v>
      </c>
      <c r="E1723" s="8" t="s">
        <v>3490</v>
      </c>
      <c r="F1723" s="7">
        <v>14</v>
      </c>
      <c r="G1723" t="s">
        <v>3538</v>
      </c>
      <c r="H1723" t="s">
        <v>3462</v>
      </c>
      <c r="I1723" t="s">
        <v>5007</v>
      </c>
      <c r="J1723" t="s">
        <v>3449</v>
      </c>
      <c r="K1723" t="s">
        <v>3571</v>
      </c>
      <c r="L1723">
        <v>39212</v>
      </c>
      <c r="M1723" t="s">
        <v>2214</v>
      </c>
      <c r="N1723" t="s">
        <v>9</v>
      </c>
      <c r="O1723" t="s">
        <v>20</v>
      </c>
      <c r="P1723" t="s">
        <v>2215</v>
      </c>
      <c r="Q1723" s="4">
        <v>134000</v>
      </c>
      <c r="R1723">
        <v>6</v>
      </c>
      <c r="S1723" s="4">
        <f>Table3[[#This Row],[Harga]]*Table3[[#This Row],[Quantity]]</f>
        <v>804000</v>
      </c>
      <c r="T1723">
        <v>0</v>
      </c>
      <c r="U1723" s="4">
        <f>Table3[[#This Row],[Discount]]*Table3[[#This Row],[Revenue]]</f>
        <v>0</v>
      </c>
      <c r="V1723" s="4">
        <f>Table3[[#This Row],[Revenue]]-Table3[[#This Row],[Total Discount]]</f>
        <v>804000</v>
      </c>
      <c r="W1723" s="6"/>
      <c r="X1723" s="5"/>
    </row>
    <row r="1724" spans="1:24" x14ac:dyDescent="0.35">
      <c r="A1724">
        <v>1723</v>
      </c>
      <c r="B1724" t="s">
        <v>7596</v>
      </c>
      <c r="C1724" s="8">
        <v>42100</v>
      </c>
      <c r="D1724" s="6">
        <v>2015</v>
      </c>
      <c r="E1724" s="8" t="s">
        <v>3529</v>
      </c>
      <c r="F1724" s="7">
        <v>6</v>
      </c>
      <c r="G1724" t="s">
        <v>3452</v>
      </c>
      <c r="H1724" t="s">
        <v>3451</v>
      </c>
      <c r="I1724" t="s">
        <v>3618</v>
      </c>
      <c r="J1724" t="s">
        <v>3449</v>
      </c>
      <c r="K1724" t="s">
        <v>3704</v>
      </c>
      <c r="L1724">
        <v>28540</v>
      </c>
      <c r="M1724" t="s">
        <v>748</v>
      </c>
      <c r="N1724" t="s">
        <v>13</v>
      </c>
      <c r="O1724" t="s">
        <v>23</v>
      </c>
      <c r="P1724" t="s">
        <v>749</v>
      </c>
      <c r="Q1724" s="4">
        <v>40000</v>
      </c>
      <c r="R1724">
        <v>3</v>
      </c>
      <c r="S1724" s="4">
        <f>Table3[[#This Row],[Harga]]*Table3[[#This Row],[Quantity]]</f>
        <v>120000</v>
      </c>
      <c r="T1724">
        <v>0.2</v>
      </c>
      <c r="U1724" s="4">
        <f>Table3[[#This Row],[Discount]]*Table3[[#This Row],[Revenue]]</f>
        <v>24000</v>
      </c>
      <c r="V1724" s="4">
        <f>Table3[[#This Row],[Revenue]]-Table3[[#This Row],[Total Discount]]</f>
        <v>96000</v>
      </c>
      <c r="W1724" s="6"/>
      <c r="X1724" s="5"/>
    </row>
    <row r="1725" spans="1:24" x14ac:dyDescent="0.35">
      <c r="A1725">
        <v>1724</v>
      </c>
      <c r="B1725" t="s">
        <v>7595</v>
      </c>
      <c r="C1725" s="8">
        <v>42705</v>
      </c>
      <c r="D1725" s="6">
        <v>2016</v>
      </c>
      <c r="E1725" s="8" t="s">
        <v>3490</v>
      </c>
      <c r="F1725" s="7">
        <v>1</v>
      </c>
      <c r="G1725" t="s">
        <v>3485</v>
      </c>
      <c r="H1725" t="s">
        <v>3451</v>
      </c>
      <c r="I1725" t="s">
        <v>7594</v>
      </c>
      <c r="J1725" t="s">
        <v>3449</v>
      </c>
      <c r="K1725" t="s">
        <v>3548</v>
      </c>
      <c r="L1725">
        <v>94122</v>
      </c>
      <c r="M1725" t="s">
        <v>1098</v>
      </c>
      <c r="N1725" t="s">
        <v>9</v>
      </c>
      <c r="O1725" t="s">
        <v>20</v>
      </c>
      <c r="P1725" t="s">
        <v>1099</v>
      </c>
      <c r="Q1725" s="4">
        <v>26000</v>
      </c>
      <c r="R1725">
        <v>2</v>
      </c>
      <c r="S1725" s="4">
        <f>Table3[[#This Row],[Harga]]*Table3[[#This Row],[Quantity]]</f>
        <v>52000</v>
      </c>
      <c r="T1725">
        <v>0</v>
      </c>
      <c r="U1725" s="4">
        <f>Table3[[#This Row],[Discount]]*Table3[[#This Row],[Revenue]]</f>
        <v>0</v>
      </c>
      <c r="V1725" s="4">
        <f>Table3[[#This Row],[Revenue]]-Table3[[#This Row],[Total Discount]]</f>
        <v>52000</v>
      </c>
      <c r="W1725" s="6"/>
      <c r="X1725" s="5"/>
    </row>
    <row r="1726" spans="1:24" x14ac:dyDescent="0.35">
      <c r="A1726">
        <v>1725</v>
      </c>
      <c r="B1726" t="s">
        <v>7593</v>
      </c>
      <c r="C1726" s="8">
        <v>43051</v>
      </c>
      <c r="D1726" s="6">
        <v>2017</v>
      </c>
      <c r="E1726" s="8" t="s">
        <v>3468</v>
      </c>
      <c r="F1726" s="7">
        <v>12</v>
      </c>
      <c r="G1726" t="s">
        <v>3538</v>
      </c>
      <c r="H1726" t="s">
        <v>3462</v>
      </c>
      <c r="I1726" t="s">
        <v>3712</v>
      </c>
      <c r="J1726" t="s">
        <v>3466</v>
      </c>
      <c r="K1726" t="s">
        <v>3580</v>
      </c>
      <c r="L1726">
        <v>43229</v>
      </c>
      <c r="M1726" t="s">
        <v>1150</v>
      </c>
      <c r="N1726" t="s">
        <v>13</v>
      </c>
      <c r="O1726" t="s">
        <v>23</v>
      </c>
      <c r="P1726" t="s">
        <v>1151</v>
      </c>
      <c r="Q1726" s="4">
        <v>34000</v>
      </c>
      <c r="R1726">
        <v>2</v>
      </c>
      <c r="S1726" s="4">
        <f>Table3[[#This Row],[Harga]]*Table3[[#This Row],[Quantity]]</f>
        <v>68000</v>
      </c>
      <c r="T1726">
        <v>0.2</v>
      </c>
      <c r="U1726" s="4">
        <f>Table3[[#This Row],[Discount]]*Table3[[#This Row],[Revenue]]</f>
        <v>13600</v>
      </c>
      <c r="V1726" s="4">
        <f>Table3[[#This Row],[Revenue]]-Table3[[#This Row],[Total Discount]]</f>
        <v>54400</v>
      </c>
      <c r="W1726" s="6"/>
      <c r="X1726" s="5"/>
    </row>
    <row r="1727" spans="1:24" x14ac:dyDescent="0.35">
      <c r="A1727">
        <v>1726</v>
      </c>
      <c r="B1727" t="s">
        <v>7592</v>
      </c>
      <c r="C1727" s="8">
        <v>42797</v>
      </c>
      <c r="D1727" s="6">
        <v>2017</v>
      </c>
      <c r="E1727" s="8" t="s">
        <v>3511</v>
      </c>
      <c r="F1727" s="7">
        <v>3</v>
      </c>
      <c r="G1727" t="s">
        <v>3452</v>
      </c>
      <c r="H1727" t="s">
        <v>3532</v>
      </c>
      <c r="I1727" t="s">
        <v>3719</v>
      </c>
      <c r="J1727" t="s">
        <v>3449</v>
      </c>
      <c r="K1727" t="s">
        <v>3707</v>
      </c>
      <c r="L1727">
        <v>48127</v>
      </c>
      <c r="M1727" t="s">
        <v>1700</v>
      </c>
      <c r="N1727" t="s">
        <v>9</v>
      </c>
      <c r="O1727" t="s">
        <v>42</v>
      </c>
      <c r="P1727" t="s">
        <v>1701</v>
      </c>
      <c r="Q1727" s="4">
        <v>724000</v>
      </c>
      <c r="R1727">
        <v>1</v>
      </c>
      <c r="S1727" s="4">
        <f>Table3[[#This Row],[Harga]]*Table3[[#This Row],[Quantity]]</f>
        <v>724000</v>
      </c>
      <c r="T1727">
        <v>0</v>
      </c>
      <c r="U1727" s="4">
        <f>Table3[[#This Row],[Discount]]*Table3[[#This Row],[Revenue]]</f>
        <v>0</v>
      </c>
      <c r="V1727" s="4">
        <f>Table3[[#This Row],[Revenue]]-Table3[[#This Row],[Total Discount]]</f>
        <v>724000</v>
      </c>
      <c r="W1727" s="6"/>
      <c r="X1727" s="5"/>
    </row>
    <row r="1728" spans="1:24" x14ac:dyDescent="0.35">
      <c r="A1728">
        <v>1727</v>
      </c>
      <c r="B1728" t="s">
        <v>7591</v>
      </c>
      <c r="C1728" s="8">
        <v>42701</v>
      </c>
      <c r="D1728" s="6">
        <v>2016</v>
      </c>
      <c r="E1728" s="8" t="s">
        <v>3468</v>
      </c>
      <c r="F1728" s="7">
        <v>27</v>
      </c>
      <c r="G1728" t="s">
        <v>3485</v>
      </c>
      <c r="H1728" t="s">
        <v>3451</v>
      </c>
      <c r="I1728" t="s">
        <v>5196</v>
      </c>
      <c r="J1728" t="s">
        <v>3466</v>
      </c>
      <c r="K1728" t="s">
        <v>3509</v>
      </c>
      <c r="L1728">
        <v>66212</v>
      </c>
      <c r="M1728" t="s">
        <v>77</v>
      </c>
      <c r="N1728" t="s">
        <v>51</v>
      </c>
      <c r="O1728" t="s">
        <v>64</v>
      </c>
      <c r="P1728" t="s">
        <v>78</v>
      </c>
      <c r="Q1728" s="4">
        <v>14000</v>
      </c>
      <c r="R1728">
        <v>5</v>
      </c>
      <c r="S1728" s="4">
        <f>Table3[[#This Row],[Harga]]*Table3[[#This Row],[Quantity]]</f>
        <v>70000</v>
      </c>
      <c r="T1728">
        <v>0</v>
      </c>
      <c r="U1728" s="4">
        <f>Table3[[#This Row],[Discount]]*Table3[[#This Row],[Revenue]]</f>
        <v>0</v>
      </c>
      <c r="V1728" s="4">
        <f>Table3[[#This Row],[Revenue]]-Table3[[#This Row],[Total Discount]]</f>
        <v>70000</v>
      </c>
      <c r="W1728" s="6"/>
      <c r="X1728" s="5"/>
    </row>
    <row r="1729" spans="1:24" x14ac:dyDescent="0.35">
      <c r="A1729">
        <v>1728</v>
      </c>
      <c r="B1729" t="s">
        <v>7590</v>
      </c>
      <c r="C1729" s="8">
        <v>41882</v>
      </c>
      <c r="D1729" s="6">
        <v>2014</v>
      </c>
      <c r="E1729" s="8" t="s">
        <v>3481</v>
      </c>
      <c r="F1729" s="7">
        <v>31</v>
      </c>
      <c r="G1729" t="s">
        <v>3485</v>
      </c>
      <c r="H1729" t="s">
        <v>3532</v>
      </c>
      <c r="I1729" t="s">
        <v>4024</v>
      </c>
      <c r="J1729" t="s">
        <v>3449</v>
      </c>
      <c r="K1729" t="s">
        <v>3707</v>
      </c>
      <c r="L1729">
        <v>87505</v>
      </c>
      <c r="M1729" t="s">
        <v>1857</v>
      </c>
      <c r="N1729" t="s">
        <v>51</v>
      </c>
      <c r="O1729" t="s">
        <v>64</v>
      </c>
      <c r="P1729" t="s">
        <v>1858</v>
      </c>
      <c r="Q1729" s="4">
        <v>25000</v>
      </c>
      <c r="R1729">
        <v>9</v>
      </c>
      <c r="S1729" s="4">
        <f>Table3[[#This Row],[Harga]]*Table3[[#This Row],[Quantity]]</f>
        <v>225000</v>
      </c>
      <c r="T1729">
        <v>0</v>
      </c>
      <c r="U1729" s="4">
        <f>Table3[[#This Row],[Discount]]*Table3[[#This Row],[Revenue]]</f>
        <v>0</v>
      </c>
      <c r="V1729" s="4">
        <f>Table3[[#This Row],[Revenue]]-Table3[[#This Row],[Total Discount]]</f>
        <v>225000</v>
      </c>
      <c r="W1729" s="6"/>
      <c r="X1729" s="5"/>
    </row>
    <row r="1730" spans="1:24" x14ac:dyDescent="0.35">
      <c r="A1730">
        <v>1729</v>
      </c>
      <c r="B1730" t="s">
        <v>7589</v>
      </c>
      <c r="C1730" s="8">
        <v>42712</v>
      </c>
      <c r="D1730" s="6">
        <v>2016</v>
      </c>
      <c r="E1730" s="8" t="s">
        <v>3490</v>
      </c>
      <c r="F1730" s="7">
        <v>8</v>
      </c>
      <c r="G1730" t="s">
        <v>3485</v>
      </c>
      <c r="H1730" t="s">
        <v>3451</v>
      </c>
      <c r="I1730" t="s">
        <v>5284</v>
      </c>
      <c r="J1730" t="s">
        <v>3466</v>
      </c>
      <c r="K1730" t="s">
        <v>3487</v>
      </c>
      <c r="L1730">
        <v>94110</v>
      </c>
      <c r="M1730" t="s">
        <v>36</v>
      </c>
      <c r="N1730" t="s">
        <v>13</v>
      </c>
      <c r="O1730" t="s">
        <v>37</v>
      </c>
      <c r="P1730" t="s">
        <v>38</v>
      </c>
      <c r="Q1730" s="4">
        <v>9000</v>
      </c>
      <c r="R1730">
        <v>2</v>
      </c>
      <c r="S1730" s="4">
        <f>Table3[[#This Row],[Harga]]*Table3[[#This Row],[Quantity]]</f>
        <v>18000</v>
      </c>
      <c r="T1730">
        <v>0</v>
      </c>
      <c r="U1730" s="4">
        <f>Table3[[#This Row],[Discount]]*Table3[[#This Row],[Revenue]]</f>
        <v>0</v>
      </c>
      <c r="V1730" s="4">
        <f>Table3[[#This Row],[Revenue]]-Table3[[#This Row],[Total Discount]]</f>
        <v>18000</v>
      </c>
      <c r="W1730" s="6"/>
      <c r="X1730" s="5"/>
    </row>
    <row r="1731" spans="1:24" x14ac:dyDescent="0.35">
      <c r="A1731">
        <v>1730</v>
      </c>
      <c r="B1731" t="s">
        <v>7588</v>
      </c>
      <c r="C1731" s="8">
        <v>41736</v>
      </c>
      <c r="D1731" s="6">
        <v>2014</v>
      </c>
      <c r="E1731" s="8" t="s">
        <v>3529</v>
      </c>
      <c r="F1731" s="7">
        <v>7</v>
      </c>
      <c r="G1731" t="s">
        <v>3452</v>
      </c>
      <c r="H1731" t="s">
        <v>3451</v>
      </c>
      <c r="I1731" t="s">
        <v>3668</v>
      </c>
      <c r="J1731" t="s">
        <v>3449</v>
      </c>
      <c r="K1731" t="s">
        <v>3513</v>
      </c>
      <c r="L1731">
        <v>36608</v>
      </c>
      <c r="M1731" t="s">
        <v>1298</v>
      </c>
      <c r="N1731" t="s">
        <v>9</v>
      </c>
      <c r="O1731" t="s">
        <v>20</v>
      </c>
      <c r="P1731" t="s">
        <v>1299</v>
      </c>
      <c r="Q1731" s="4">
        <v>18000</v>
      </c>
      <c r="R1731">
        <v>2</v>
      </c>
      <c r="S1731" s="4">
        <f>Table3[[#This Row],[Harga]]*Table3[[#This Row],[Quantity]]</f>
        <v>36000</v>
      </c>
      <c r="T1731">
        <v>0</v>
      </c>
      <c r="U1731" s="4">
        <f>Table3[[#This Row],[Discount]]*Table3[[#This Row],[Revenue]]</f>
        <v>0</v>
      </c>
      <c r="V1731" s="4">
        <f>Table3[[#This Row],[Revenue]]-Table3[[#This Row],[Total Discount]]</f>
        <v>36000</v>
      </c>
      <c r="W1731" s="6"/>
      <c r="X1731" s="5"/>
    </row>
    <row r="1732" spans="1:24" x14ac:dyDescent="0.35">
      <c r="A1732">
        <v>1731</v>
      </c>
      <c r="B1732" t="s">
        <v>7587</v>
      </c>
      <c r="C1732" s="8">
        <v>41878</v>
      </c>
      <c r="D1732" s="6">
        <v>2014</v>
      </c>
      <c r="E1732" s="8" t="s">
        <v>3481</v>
      </c>
      <c r="F1732" s="7">
        <v>27</v>
      </c>
      <c r="G1732" t="s">
        <v>3485</v>
      </c>
      <c r="H1732" t="s">
        <v>3462</v>
      </c>
      <c r="I1732" t="s">
        <v>4267</v>
      </c>
      <c r="J1732" t="s">
        <v>3466</v>
      </c>
      <c r="K1732" t="s">
        <v>3682</v>
      </c>
      <c r="L1732">
        <v>22153</v>
      </c>
      <c r="M1732" t="s">
        <v>2216</v>
      </c>
      <c r="N1732" t="s">
        <v>51</v>
      </c>
      <c r="O1732" t="s">
        <v>52</v>
      </c>
      <c r="P1732" t="s">
        <v>2217</v>
      </c>
      <c r="Q1732" s="4">
        <v>580000</v>
      </c>
      <c r="R1732">
        <v>5</v>
      </c>
      <c r="S1732" s="4">
        <f>Table3[[#This Row],[Harga]]*Table3[[#This Row],[Quantity]]</f>
        <v>2900000</v>
      </c>
      <c r="T1732">
        <v>0</v>
      </c>
      <c r="U1732" s="4">
        <f>Table3[[#This Row],[Discount]]*Table3[[#This Row],[Revenue]]</f>
        <v>0</v>
      </c>
      <c r="V1732" s="4">
        <f>Table3[[#This Row],[Revenue]]-Table3[[#This Row],[Total Discount]]</f>
        <v>2900000</v>
      </c>
      <c r="W1732" s="6"/>
      <c r="X1732" s="5"/>
    </row>
    <row r="1733" spans="1:24" x14ac:dyDescent="0.35">
      <c r="A1733">
        <v>1732</v>
      </c>
      <c r="B1733" t="s">
        <v>7586</v>
      </c>
      <c r="C1733" s="8">
        <v>42664</v>
      </c>
      <c r="D1733" s="6">
        <v>2016</v>
      </c>
      <c r="E1733" s="8" t="s">
        <v>3517</v>
      </c>
      <c r="F1733" s="7">
        <v>21</v>
      </c>
      <c r="G1733" t="s">
        <v>3485</v>
      </c>
      <c r="H1733" t="s">
        <v>3451</v>
      </c>
      <c r="I1733" t="s">
        <v>3562</v>
      </c>
      <c r="J1733" t="s">
        <v>3466</v>
      </c>
      <c r="K1733" t="s">
        <v>3682</v>
      </c>
      <c r="L1733">
        <v>19711</v>
      </c>
      <c r="M1733" t="s">
        <v>1050</v>
      </c>
      <c r="N1733" t="s">
        <v>13</v>
      </c>
      <c r="O1733" t="s">
        <v>26</v>
      </c>
      <c r="P1733" t="s">
        <v>1051</v>
      </c>
      <c r="Q1733" s="4">
        <v>3000</v>
      </c>
      <c r="R1733">
        <v>4</v>
      </c>
      <c r="S1733" s="4">
        <f>Table3[[#This Row],[Harga]]*Table3[[#This Row],[Quantity]]</f>
        <v>12000</v>
      </c>
      <c r="T1733">
        <v>0</v>
      </c>
      <c r="U1733" s="4">
        <f>Table3[[#This Row],[Discount]]*Table3[[#This Row],[Revenue]]</f>
        <v>0</v>
      </c>
      <c r="V1733" s="4">
        <f>Table3[[#This Row],[Revenue]]-Table3[[#This Row],[Total Discount]]</f>
        <v>12000</v>
      </c>
      <c r="W1733" s="6"/>
      <c r="X1733" s="5"/>
    </row>
    <row r="1734" spans="1:24" x14ac:dyDescent="0.35">
      <c r="A1734">
        <v>1733</v>
      </c>
      <c r="B1734" t="s">
        <v>7585</v>
      </c>
      <c r="C1734" s="8">
        <v>42704</v>
      </c>
      <c r="D1734" s="6">
        <v>2016</v>
      </c>
      <c r="E1734" s="8" t="s">
        <v>3468</v>
      </c>
      <c r="F1734" s="7">
        <v>30</v>
      </c>
      <c r="G1734" t="s">
        <v>3538</v>
      </c>
      <c r="H1734" t="s">
        <v>3451</v>
      </c>
      <c r="I1734" t="s">
        <v>5391</v>
      </c>
      <c r="J1734" t="s">
        <v>3449</v>
      </c>
      <c r="K1734" t="s">
        <v>3513</v>
      </c>
      <c r="L1734">
        <v>28601</v>
      </c>
      <c r="M1734" t="s">
        <v>2005</v>
      </c>
      <c r="N1734" t="s">
        <v>51</v>
      </c>
      <c r="O1734" t="s">
        <v>52</v>
      </c>
      <c r="P1734" t="s">
        <v>2006</v>
      </c>
      <c r="Q1734" s="4">
        <v>136000</v>
      </c>
      <c r="R1734">
        <v>1</v>
      </c>
      <c r="S1734" s="4">
        <f>Table3[[#This Row],[Harga]]*Table3[[#This Row],[Quantity]]</f>
        <v>136000</v>
      </c>
      <c r="T1734">
        <v>0.2</v>
      </c>
      <c r="U1734" s="4">
        <f>Table3[[#This Row],[Discount]]*Table3[[#This Row],[Revenue]]</f>
        <v>27200</v>
      </c>
      <c r="V1734" s="4">
        <f>Table3[[#This Row],[Revenue]]-Table3[[#This Row],[Total Discount]]</f>
        <v>108800</v>
      </c>
      <c r="W1734" s="6"/>
      <c r="X1734" s="5"/>
    </row>
    <row r="1735" spans="1:24" x14ac:dyDescent="0.35">
      <c r="A1735">
        <v>1734</v>
      </c>
      <c r="B1735" t="s">
        <v>7584</v>
      </c>
      <c r="C1735" s="8">
        <v>42983</v>
      </c>
      <c r="D1735" s="6">
        <v>2017</v>
      </c>
      <c r="E1735" s="8" t="s">
        <v>3472</v>
      </c>
      <c r="F1735" s="7">
        <v>5</v>
      </c>
      <c r="G1735" t="s">
        <v>3457</v>
      </c>
      <c r="H1735" t="s">
        <v>3462</v>
      </c>
      <c r="I1735" t="s">
        <v>5988</v>
      </c>
      <c r="J1735" t="s">
        <v>3488</v>
      </c>
      <c r="K1735" t="s">
        <v>3448</v>
      </c>
      <c r="L1735">
        <v>33311</v>
      </c>
      <c r="M1735" t="s">
        <v>590</v>
      </c>
      <c r="N1735" t="s">
        <v>13</v>
      </c>
      <c r="O1735" t="s">
        <v>32</v>
      </c>
      <c r="P1735" t="s">
        <v>591</v>
      </c>
      <c r="Q1735" s="4">
        <v>460000</v>
      </c>
      <c r="R1735">
        <v>2</v>
      </c>
      <c r="S1735" s="4">
        <f>Table3[[#This Row],[Harga]]*Table3[[#This Row],[Quantity]]</f>
        <v>920000</v>
      </c>
      <c r="T1735">
        <v>0.2</v>
      </c>
      <c r="U1735" s="4">
        <f>Table3[[#This Row],[Discount]]*Table3[[#This Row],[Revenue]]</f>
        <v>184000</v>
      </c>
      <c r="V1735" s="4">
        <f>Table3[[#This Row],[Revenue]]-Table3[[#This Row],[Total Discount]]</f>
        <v>736000</v>
      </c>
      <c r="W1735" s="6"/>
      <c r="X1735" s="5"/>
    </row>
    <row r="1736" spans="1:24" x14ac:dyDescent="0.35">
      <c r="A1736">
        <v>1735</v>
      </c>
      <c r="B1736" t="s">
        <v>7583</v>
      </c>
      <c r="C1736" s="8">
        <v>42187</v>
      </c>
      <c r="D1736" s="6">
        <v>2015</v>
      </c>
      <c r="E1736" s="8" t="s">
        <v>3507</v>
      </c>
      <c r="F1736" s="7">
        <v>2</v>
      </c>
      <c r="G1736" t="s">
        <v>3538</v>
      </c>
      <c r="H1736" t="s">
        <v>3451</v>
      </c>
      <c r="I1736" t="s">
        <v>5735</v>
      </c>
      <c r="J1736" t="s">
        <v>3449</v>
      </c>
      <c r="K1736" t="s">
        <v>3455</v>
      </c>
      <c r="L1736">
        <v>60188</v>
      </c>
      <c r="M1736" t="s">
        <v>859</v>
      </c>
      <c r="N1736" t="s">
        <v>9</v>
      </c>
      <c r="O1736" t="s">
        <v>42</v>
      </c>
      <c r="P1736" t="s">
        <v>860</v>
      </c>
      <c r="Q1736" s="4">
        <v>1167000</v>
      </c>
      <c r="R1736">
        <v>2</v>
      </c>
      <c r="S1736" s="4">
        <f>Table3[[#This Row],[Harga]]*Table3[[#This Row],[Quantity]]</f>
        <v>2334000</v>
      </c>
      <c r="T1736">
        <v>0.3</v>
      </c>
      <c r="U1736" s="4">
        <f>Table3[[#This Row],[Discount]]*Table3[[#This Row],[Revenue]]</f>
        <v>700200</v>
      </c>
      <c r="V1736" s="4">
        <f>Table3[[#This Row],[Revenue]]-Table3[[#This Row],[Total Discount]]</f>
        <v>1633800</v>
      </c>
      <c r="W1736" s="6"/>
      <c r="X1736" s="5"/>
    </row>
    <row r="1737" spans="1:24" x14ac:dyDescent="0.35">
      <c r="A1737">
        <v>1736</v>
      </c>
      <c r="B1737" t="s">
        <v>7582</v>
      </c>
      <c r="C1737" s="8">
        <v>43002</v>
      </c>
      <c r="D1737" s="6">
        <v>2017</v>
      </c>
      <c r="E1737" s="8" t="s">
        <v>3472</v>
      </c>
      <c r="F1737" s="7">
        <v>24</v>
      </c>
      <c r="G1737" t="s">
        <v>3452</v>
      </c>
      <c r="H1737" t="s">
        <v>3451</v>
      </c>
      <c r="I1737" t="s">
        <v>4728</v>
      </c>
      <c r="J1737" t="s">
        <v>3466</v>
      </c>
      <c r="K1737" t="s">
        <v>3571</v>
      </c>
      <c r="L1737">
        <v>56301</v>
      </c>
      <c r="M1737" t="s">
        <v>2218</v>
      </c>
      <c r="N1737" t="s">
        <v>51</v>
      </c>
      <c r="O1737" t="s">
        <v>64</v>
      </c>
      <c r="P1737" t="s">
        <v>2219</v>
      </c>
      <c r="Q1737" s="4">
        <v>72000</v>
      </c>
      <c r="R1737">
        <v>4</v>
      </c>
      <c r="S1737" s="4">
        <f>Table3[[#This Row],[Harga]]*Table3[[#This Row],[Quantity]]</f>
        <v>288000</v>
      </c>
      <c r="T1737">
        <v>0</v>
      </c>
      <c r="U1737" s="4">
        <f>Table3[[#This Row],[Discount]]*Table3[[#This Row],[Revenue]]</f>
        <v>0</v>
      </c>
      <c r="V1737" s="4">
        <f>Table3[[#This Row],[Revenue]]-Table3[[#This Row],[Total Discount]]</f>
        <v>288000</v>
      </c>
      <c r="W1737" s="6"/>
      <c r="X1737" s="5"/>
    </row>
    <row r="1738" spans="1:24" x14ac:dyDescent="0.35">
      <c r="A1738">
        <v>1737</v>
      </c>
      <c r="B1738" t="s">
        <v>7581</v>
      </c>
      <c r="C1738" s="8">
        <v>42590</v>
      </c>
      <c r="D1738" s="6">
        <v>2016</v>
      </c>
      <c r="E1738" s="8" t="s">
        <v>3481</v>
      </c>
      <c r="F1738" s="7">
        <v>8</v>
      </c>
      <c r="G1738" t="s">
        <v>3485</v>
      </c>
      <c r="H1738" t="s">
        <v>3451</v>
      </c>
      <c r="I1738" t="s">
        <v>5099</v>
      </c>
      <c r="J1738" t="s">
        <v>3488</v>
      </c>
      <c r="K1738" t="s">
        <v>3600</v>
      </c>
      <c r="L1738">
        <v>90036</v>
      </c>
      <c r="M1738" t="s">
        <v>2220</v>
      </c>
      <c r="N1738" t="s">
        <v>9</v>
      </c>
      <c r="O1738" t="s">
        <v>17</v>
      </c>
      <c r="P1738" t="s">
        <v>2221</v>
      </c>
      <c r="Q1738" s="4">
        <v>514000</v>
      </c>
      <c r="R1738">
        <v>2</v>
      </c>
      <c r="S1738" s="4">
        <f>Table3[[#This Row],[Harga]]*Table3[[#This Row],[Quantity]]</f>
        <v>1028000</v>
      </c>
      <c r="T1738">
        <v>0.2</v>
      </c>
      <c r="U1738" s="4">
        <f>Table3[[#This Row],[Discount]]*Table3[[#This Row],[Revenue]]</f>
        <v>205600</v>
      </c>
      <c r="V1738" s="4">
        <f>Table3[[#This Row],[Revenue]]-Table3[[#This Row],[Total Discount]]</f>
        <v>822400</v>
      </c>
      <c r="W1738" s="6"/>
      <c r="X1738" s="5"/>
    </row>
    <row r="1739" spans="1:24" x14ac:dyDescent="0.35">
      <c r="A1739">
        <v>1738</v>
      </c>
      <c r="B1739" t="s">
        <v>7580</v>
      </c>
      <c r="C1739" s="8">
        <v>42642</v>
      </c>
      <c r="D1739" s="6">
        <v>2016</v>
      </c>
      <c r="E1739" s="8" t="s">
        <v>3472</v>
      </c>
      <c r="F1739" s="7">
        <v>29</v>
      </c>
      <c r="G1739" t="s">
        <v>3538</v>
      </c>
      <c r="H1739" t="s">
        <v>3462</v>
      </c>
      <c r="I1739" t="s">
        <v>3671</v>
      </c>
      <c r="J1739" t="s">
        <v>3449</v>
      </c>
      <c r="K1739" t="s">
        <v>3580</v>
      </c>
      <c r="L1739">
        <v>36608</v>
      </c>
      <c r="M1739" t="s">
        <v>2133</v>
      </c>
      <c r="N1739" t="s">
        <v>51</v>
      </c>
      <c r="O1739" t="s">
        <v>64</v>
      </c>
      <c r="P1739" t="s">
        <v>2134</v>
      </c>
      <c r="Q1739" s="4">
        <v>350000</v>
      </c>
      <c r="R1739">
        <v>3</v>
      </c>
      <c r="S1739" s="4">
        <f>Table3[[#This Row],[Harga]]*Table3[[#This Row],[Quantity]]</f>
        <v>1050000</v>
      </c>
      <c r="T1739">
        <v>0</v>
      </c>
      <c r="U1739" s="4">
        <f>Table3[[#This Row],[Discount]]*Table3[[#This Row],[Revenue]]</f>
        <v>0</v>
      </c>
      <c r="V1739" s="4">
        <f>Table3[[#This Row],[Revenue]]-Table3[[#This Row],[Total Discount]]</f>
        <v>1050000</v>
      </c>
      <c r="W1739" s="6"/>
      <c r="X1739" s="5"/>
    </row>
    <row r="1740" spans="1:24" x14ac:dyDescent="0.35">
      <c r="A1740">
        <v>1739</v>
      </c>
      <c r="B1740" t="s">
        <v>7579</v>
      </c>
      <c r="C1740" s="8">
        <v>42835</v>
      </c>
      <c r="D1740" s="6">
        <v>2017</v>
      </c>
      <c r="E1740" s="8" t="s">
        <v>3529</v>
      </c>
      <c r="F1740" s="7">
        <v>10</v>
      </c>
      <c r="G1740" t="s">
        <v>3452</v>
      </c>
      <c r="H1740" t="s">
        <v>3532</v>
      </c>
      <c r="I1740" t="s">
        <v>5004</v>
      </c>
      <c r="J1740" t="s">
        <v>3449</v>
      </c>
      <c r="K1740" t="s">
        <v>3695</v>
      </c>
      <c r="L1740">
        <v>78745</v>
      </c>
      <c r="M1740" t="s">
        <v>825</v>
      </c>
      <c r="N1740" t="s">
        <v>13</v>
      </c>
      <c r="O1740" t="s">
        <v>23</v>
      </c>
      <c r="P1740" t="s">
        <v>826</v>
      </c>
      <c r="Q1740" s="4">
        <v>33000</v>
      </c>
      <c r="R1740">
        <v>2</v>
      </c>
      <c r="S1740" s="4">
        <f>Table3[[#This Row],[Harga]]*Table3[[#This Row],[Quantity]]</f>
        <v>66000</v>
      </c>
      <c r="T1740">
        <v>0.2</v>
      </c>
      <c r="U1740" s="4">
        <f>Table3[[#This Row],[Discount]]*Table3[[#This Row],[Revenue]]</f>
        <v>13200</v>
      </c>
      <c r="V1740" s="4">
        <f>Table3[[#This Row],[Revenue]]-Table3[[#This Row],[Total Discount]]</f>
        <v>52800</v>
      </c>
      <c r="W1740" s="6"/>
      <c r="X1740" s="5"/>
    </row>
    <row r="1741" spans="1:24" x14ac:dyDescent="0.35">
      <c r="A1741">
        <v>1740</v>
      </c>
      <c r="B1741" t="s">
        <v>7578</v>
      </c>
      <c r="C1741" s="8">
        <v>42722</v>
      </c>
      <c r="D1741" s="6">
        <v>2016</v>
      </c>
      <c r="E1741" s="8" t="s">
        <v>3490</v>
      </c>
      <c r="F1741" s="7">
        <v>18</v>
      </c>
      <c r="G1741" t="s">
        <v>3485</v>
      </c>
      <c r="H1741" t="s">
        <v>3462</v>
      </c>
      <c r="I1741" t="s">
        <v>5187</v>
      </c>
      <c r="J1741" t="s">
        <v>3488</v>
      </c>
      <c r="K1741" t="s">
        <v>3670</v>
      </c>
      <c r="L1741">
        <v>10009</v>
      </c>
      <c r="M1741" t="s">
        <v>2222</v>
      </c>
      <c r="N1741" t="s">
        <v>13</v>
      </c>
      <c r="O1741" t="s">
        <v>32</v>
      </c>
      <c r="P1741" t="s">
        <v>2223</v>
      </c>
      <c r="Q1741" s="4">
        <v>901000</v>
      </c>
      <c r="R1741">
        <v>4</v>
      </c>
      <c r="S1741" s="4">
        <f>Table3[[#This Row],[Harga]]*Table3[[#This Row],[Quantity]]</f>
        <v>3604000</v>
      </c>
      <c r="T1741">
        <v>0</v>
      </c>
      <c r="U1741" s="4">
        <f>Table3[[#This Row],[Discount]]*Table3[[#This Row],[Revenue]]</f>
        <v>0</v>
      </c>
      <c r="V1741" s="4">
        <f>Table3[[#This Row],[Revenue]]-Table3[[#This Row],[Total Discount]]</f>
        <v>3604000</v>
      </c>
      <c r="W1741" s="6"/>
      <c r="X1741" s="5"/>
    </row>
    <row r="1742" spans="1:24" x14ac:dyDescent="0.35">
      <c r="A1742">
        <v>1741</v>
      </c>
      <c r="B1742" t="s">
        <v>7577</v>
      </c>
      <c r="C1742" s="8">
        <v>41810</v>
      </c>
      <c r="D1742" s="6">
        <v>2014</v>
      </c>
      <c r="E1742" s="8" t="s">
        <v>3497</v>
      </c>
      <c r="F1742" s="7">
        <v>20</v>
      </c>
      <c r="G1742" t="s">
        <v>3538</v>
      </c>
      <c r="H1742" t="s">
        <v>3451</v>
      </c>
      <c r="I1742" t="s">
        <v>3931</v>
      </c>
      <c r="J1742" t="s">
        <v>3449</v>
      </c>
      <c r="K1742" t="s">
        <v>3595</v>
      </c>
      <c r="L1742">
        <v>75023</v>
      </c>
      <c r="M1742" t="s">
        <v>1825</v>
      </c>
      <c r="N1742" t="s">
        <v>51</v>
      </c>
      <c r="O1742" t="s">
        <v>52</v>
      </c>
      <c r="P1742" t="s">
        <v>1826</v>
      </c>
      <c r="Q1742" s="4">
        <v>706000</v>
      </c>
      <c r="R1742">
        <v>2</v>
      </c>
      <c r="S1742" s="4">
        <f>Table3[[#This Row],[Harga]]*Table3[[#This Row],[Quantity]]</f>
        <v>1412000</v>
      </c>
      <c r="T1742">
        <v>0.2</v>
      </c>
      <c r="U1742" s="4">
        <f>Table3[[#This Row],[Discount]]*Table3[[#This Row],[Revenue]]</f>
        <v>282400</v>
      </c>
      <c r="V1742" s="4">
        <f>Table3[[#This Row],[Revenue]]-Table3[[#This Row],[Total Discount]]</f>
        <v>1129600</v>
      </c>
      <c r="W1742" s="6"/>
      <c r="X1742" s="5"/>
    </row>
    <row r="1743" spans="1:24" x14ac:dyDescent="0.35">
      <c r="A1743">
        <v>1742</v>
      </c>
      <c r="B1743" t="s">
        <v>7576</v>
      </c>
      <c r="C1743" s="8">
        <v>42982</v>
      </c>
      <c r="D1743" s="6">
        <v>2017</v>
      </c>
      <c r="E1743" s="8" t="s">
        <v>3472</v>
      </c>
      <c r="F1743" s="7">
        <v>4</v>
      </c>
      <c r="G1743" t="s">
        <v>3457</v>
      </c>
      <c r="H1743" t="s">
        <v>3451</v>
      </c>
      <c r="I1743" t="s">
        <v>3524</v>
      </c>
      <c r="J1743" t="s">
        <v>3466</v>
      </c>
      <c r="K1743" t="s">
        <v>3714</v>
      </c>
      <c r="L1743">
        <v>60653</v>
      </c>
      <c r="M1743" t="s">
        <v>2224</v>
      </c>
      <c r="N1743" t="s">
        <v>9</v>
      </c>
      <c r="O1743" t="s">
        <v>10</v>
      </c>
      <c r="P1743" t="s">
        <v>2225</v>
      </c>
      <c r="Q1743" s="4">
        <v>826000</v>
      </c>
      <c r="R1743">
        <v>9</v>
      </c>
      <c r="S1743" s="4">
        <f>Table3[[#This Row],[Harga]]*Table3[[#This Row],[Quantity]]</f>
        <v>7434000</v>
      </c>
      <c r="T1743">
        <v>0.3</v>
      </c>
      <c r="U1743" s="4">
        <f>Table3[[#This Row],[Discount]]*Table3[[#This Row],[Revenue]]</f>
        <v>2230200</v>
      </c>
      <c r="V1743" s="4">
        <f>Table3[[#This Row],[Revenue]]-Table3[[#This Row],[Total Discount]]</f>
        <v>5203800</v>
      </c>
      <c r="W1743" s="6"/>
      <c r="X1743" s="5"/>
    </row>
    <row r="1744" spans="1:24" x14ac:dyDescent="0.35">
      <c r="A1744">
        <v>1743</v>
      </c>
      <c r="B1744" t="s">
        <v>7575</v>
      </c>
      <c r="C1744" s="8">
        <v>42724</v>
      </c>
      <c r="D1744" s="6">
        <v>2016</v>
      </c>
      <c r="E1744" s="8" t="s">
        <v>3490</v>
      </c>
      <c r="F1744" s="7">
        <v>20</v>
      </c>
      <c r="G1744" t="s">
        <v>3496</v>
      </c>
      <c r="H1744" t="s">
        <v>3451</v>
      </c>
      <c r="I1744" t="s">
        <v>7386</v>
      </c>
      <c r="J1744" t="s">
        <v>3449</v>
      </c>
      <c r="K1744" t="s">
        <v>3509</v>
      </c>
      <c r="L1744">
        <v>39212</v>
      </c>
      <c r="M1744" t="s">
        <v>197</v>
      </c>
      <c r="N1744" t="s">
        <v>51</v>
      </c>
      <c r="O1744" t="s">
        <v>64</v>
      </c>
      <c r="P1744" t="s">
        <v>198</v>
      </c>
      <c r="Q1744" s="4">
        <v>177000</v>
      </c>
      <c r="R1744">
        <v>3</v>
      </c>
      <c r="S1744" s="4">
        <f>Table3[[#This Row],[Harga]]*Table3[[#This Row],[Quantity]]</f>
        <v>531000</v>
      </c>
      <c r="T1744">
        <v>0</v>
      </c>
      <c r="U1744" s="4">
        <f>Table3[[#This Row],[Discount]]*Table3[[#This Row],[Revenue]]</f>
        <v>0</v>
      </c>
      <c r="V1744" s="4">
        <f>Table3[[#This Row],[Revenue]]-Table3[[#This Row],[Total Discount]]</f>
        <v>531000</v>
      </c>
      <c r="W1744" s="6"/>
      <c r="X1744" s="5"/>
    </row>
    <row r="1745" spans="1:24" x14ac:dyDescent="0.35">
      <c r="A1745">
        <v>1744</v>
      </c>
      <c r="B1745" t="s">
        <v>7574</v>
      </c>
      <c r="C1745" s="8">
        <v>42591</v>
      </c>
      <c r="D1745" s="6">
        <v>2016</v>
      </c>
      <c r="E1745" s="8" t="s">
        <v>3481</v>
      </c>
      <c r="F1745" s="7">
        <v>9</v>
      </c>
      <c r="G1745" t="s">
        <v>3452</v>
      </c>
      <c r="H1745" t="s">
        <v>3451</v>
      </c>
      <c r="I1745" t="s">
        <v>7138</v>
      </c>
      <c r="J1745" t="s">
        <v>3449</v>
      </c>
      <c r="K1745" t="s">
        <v>3509</v>
      </c>
      <c r="L1745">
        <v>28314</v>
      </c>
      <c r="M1745" t="s">
        <v>2226</v>
      </c>
      <c r="N1745" t="s">
        <v>13</v>
      </c>
      <c r="O1745" t="s">
        <v>23</v>
      </c>
      <c r="P1745" t="s">
        <v>2227</v>
      </c>
      <c r="Q1745" s="4">
        <v>31000</v>
      </c>
      <c r="R1745">
        <v>9</v>
      </c>
      <c r="S1745" s="4">
        <f>Table3[[#This Row],[Harga]]*Table3[[#This Row],[Quantity]]</f>
        <v>279000</v>
      </c>
      <c r="T1745">
        <v>0.2</v>
      </c>
      <c r="U1745" s="4">
        <f>Table3[[#This Row],[Discount]]*Table3[[#This Row],[Revenue]]</f>
        <v>55800</v>
      </c>
      <c r="V1745" s="4">
        <f>Table3[[#This Row],[Revenue]]-Table3[[#This Row],[Total Discount]]</f>
        <v>223200</v>
      </c>
      <c r="W1745" s="6"/>
      <c r="X1745" s="5"/>
    </row>
    <row r="1746" spans="1:24" x14ac:dyDescent="0.35">
      <c r="A1746">
        <v>1745</v>
      </c>
      <c r="B1746" t="s">
        <v>7573</v>
      </c>
      <c r="C1746" s="8">
        <v>42177</v>
      </c>
      <c r="D1746" s="6">
        <v>2015</v>
      </c>
      <c r="E1746" s="8" t="s">
        <v>3497</v>
      </c>
      <c r="F1746" s="7">
        <v>22</v>
      </c>
      <c r="G1746" t="s">
        <v>3485</v>
      </c>
      <c r="H1746" t="s">
        <v>3462</v>
      </c>
      <c r="I1746" t="s">
        <v>5988</v>
      </c>
      <c r="J1746" t="s">
        <v>3488</v>
      </c>
      <c r="K1746" t="s">
        <v>3568</v>
      </c>
      <c r="L1746">
        <v>60505</v>
      </c>
      <c r="M1746" t="s">
        <v>2228</v>
      </c>
      <c r="N1746" t="s">
        <v>9</v>
      </c>
      <c r="O1746" t="s">
        <v>17</v>
      </c>
      <c r="P1746" t="s">
        <v>2229</v>
      </c>
      <c r="Q1746" s="4">
        <v>797000</v>
      </c>
      <c r="R1746">
        <v>7</v>
      </c>
      <c r="S1746" s="4">
        <f>Table3[[#This Row],[Harga]]*Table3[[#This Row],[Quantity]]</f>
        <v>5579000</v>
      </c>
      <c r="T1746">
        <v>0.5</v>
      </c>
      <c r="U1746" s="4">
        <f>Table3[[#This Row],[Discount]]*Table3[[#This Row],[Revenue]]</f>
        <v>2789500</v>
      </c>
      <c r="V1746" s="4">
        <f>Table3[[#This Row],[Revenue]]-Table3[[#This Row],[Total Discount]]</f>
        <v>2789500</v>
      </c>
      <c r="W1746" s="6"/>
      <c r="X1746" s="5"/>
    </row>
    <row r="1747" spans="1:24" x14ac:dyDescent="0.35">
      <c r="A1747">
        <v>1746</v>
      </c>
      <c r="B1747" t="s">
        <v>7572</v>
      </c>
      <c r="C1747" s="8">
        <v>42104</v>
      </c>
      <c r="D1747" s="6">
        <v>2015</v>
      </c>
      <c r="E1747" s="8" t="s">
        <v>3529</v>
      </c>
      <c r="F1747" s="7">
        <v>10</v>
      </c>
      <c r="G1747" t="s">
        <v>3485</v>
      </c>
      <c r="H1747" t="s">
        <v>3462</v>
      </c>
      <c r="I1747" t="s">
        <v>5009</v>
      </c>
      <c r="J1747" t="s">
        <v>3466</v>
      </c>
      <c r="K1747" t="s">
        <v>3455</v>
      </c>
      <c r="L1747">
        <v>95823</v>
      </c>
      <c r="M1747" t="s">
        <v>404</v>
      </c>
      <c r="N1747" t="s">
        <v>13</v>
      </c>
      <c r="O1747" t="s">
        <v>26</v>
      </c>
      <c r="P1747" t="s">
        <v>405</v>
      </c>
      <c r="Q1747" s="4">
        <v>5000</v>
      </c>
      <c r="R1747">
        <v>2</v>
      </c>
      <c r="S1747" s="4">
        <f>Table3[[#This Row],[Harga]]*Table3[[#This Row],[Quantity]]</f>
        <v>10000</v>
      </c>
      <c r="T1747">
        <v>0.2</v>
      </c>
      <c r="U1747" s="4">
        <f>Table3[[#This Row],[Discount]]*Table3[[#This Row],[Revenue]]</f>
        <v>2000</v>
      </c>
      <c r="V1747" s="4">
        <f>Table3[[#This Row],[Revenue]]-Table3[[#This Row],[Total Discount]]</f>
        <v>8000</v>
      </c>
      <c r="W1747" s="6"/>
      <c r="X1747" s="5"/>
    </row>
    <row r="1748" spans="1:24" x14ac:dyDescent="0.35">
      <c r="A1748">
        <v>1747</v>
      </c>
      <c r="B1748" t="s">
        <v>7571</v>
      </c>
      <c r="C1748" s="8">
        <v>42695</v>
      </c>
      <c r="D1748" s="6">
        <v>2016</v>
      </c>
      <c r="E1748" s="8" t="s">
        <v>3468</v>
      </c>
      <c r="F1748" s="7">
        <v>21</v>
      </c>
      <c r="G1748" t="s">
        <v>3538</v>
      </c>
      <c r="H1748" t="s">
        <v>3451</v>
      </c>
      <c r="I1748" t="s">
        <v>3874</v>
      </c>
      <c r="J1748" t="s">
        <v>3466</v>
      </c>
      <c r="K1748" t="s">
        <v>3455</v>
      </c>
      <c r="L1748">
        <v>50315</v>
      </c>
      <c r="M1748" t="s">
        <v>384</v>
      </c>
      <c r="N1748" t="s">
        <v>13</v>
      </c>
      <c r="O1748" t="s">
        <v>23</v>
      </c>
      <c r="P1748" t="s">
        <v>385</v>
      </c>
      <c r="Q1748" s="4">
        <v>6000</v>
      </c>
      <c r="R1748">
        <v>7</v>
      </c>
      <c r="S1748" s="4">
        <f>Table3[[#This Row],[Harga]]*Table3[[#This Row],[Quantity]]</f>
        <v>42000</v>
      </c>
      <c r="T1748">
        <v>0</v>
      </c>
      <c r="U1748" s="4">
        <f>Table3[[#This Row],[Discount]]*Table3[[#This Row],[Revenue]]</f>
        <v>0</v>
      </c>
      <c r="V1748" s="4">
        <f>Table3[[#This Row],[Revenue]]-Table3[[#This Row],[Total Discount]]</f>
        <v>42000</v>
      </c>
      <c r="W1748" s="6"/>
      <c r="X1748" s="5"/>
    </row>
    <row r="1749" spans="1:24" x14ac:dyDescent="0.35">
      <c r="A1749">
        <v>1748</v>
      </c>
      <c r="B1749" t="s">
        <v>7570</v>
      </c>
      <c r="C1749" s="8">
        <v>42618</v>
      </c>
      <c r="D1749" s="6">
        <v>2016</v>
      </c>
      <c r="E1749" s="8" t="s">
        <v>3472</v>
      </c>
      <c r="F1749" s="7">
        <v>5</v>
      </c>
      <c r="G1749" t="s">
        <v>3485</v>
      </c>
      <c r="H1749" t="s">
        <v>3462</v>
      </c>
      <c r="I1749" t="s">
        <v>3708</v>
      </c>
      <c r="J1749" t="s">
        <v>3466</v>
      </c>
      <c r="K1749" t="s">
        <v>3470</v>
      </c>
      <c r="L1749">
        <v>92105</v>
      </c>
      <c r="M1749" t="s">
        <v>1620</v>
      </c>
      <c r="N1749" t="s">
        <v>51</v>
      </c>
      <c r="O1749" t="s">
        <v>64</v>
      </c>
      <c r="P1749" t="s">
        <v>1621</v>
      </c>
      <c r="Q1749" s="4">
        <v>29000</v>
      </c>
      <c r="R1749">
        <v>8</v>
      </c>
      <c r="S1749" s="4">
        <f>Table3[[#This Row],[Harga]]*Table3[[#This Row],[Quantity]]</f>
        <v>232000</v>
      </c>
      <c r="T1749">
        <v>0</v>
      </c>
      <c r="U1749" s="4">
        <f>Table3[[#This Row],[Discount]]*Table3[[#This Row],[Revenue]]</f>
        <v>0</v>
      </c>
      <c r="V1749" s="4">
        <f>Table3[[#This Row],[Revenue]]-Table3[[#This Row],[Total Discount]]</f>
        <v>232000</v>
      </c>
      <c r="W1749" s="6"/>
      <c r="X1749" s="5"/>
    </row>
    <row r="1750" spans="1:24" x14ac:dyDescent="0.35">
      <c r="A1750">
        <v>1749</v>
      </c>
      <c r="B1750" t="s">
        <v>7569</v>
      </c>
      <c r="C1750" s="8">
        <v>42698</v>
      </c>
      <c r="D1750" s="6">
        <v>2016</v>
      </c>
      <c r="E1750" s="8" t="s">
        <v>3468</v>
      </c>
      <c r="F1750" s="7">
        <v>24</v>
      </c>
      <c r="G1750" t="s">
        <v>3485</v>
      </c>
      <c r="H1750" t="s">
        <v>3532</v>
      </c>
      <c r="I1750" t="s">
        <v>3629</v>
      </c>
      <c r="J1750" t="s">
        <v>3449</v>
      </c>
      <c r="K1750" t="s">
        <v>3655</v>
      </c>
      <c r="L1750">
        <v>75081</v>
      </c>
      <c r="M1750" t="s">
        <v>2230</v>
      </c>
      <c r="N1750" t="s">
        <v>51</v>
      </c>
      <c r="O1750" t="s">
        <v>52</v>
      </c>
      <c r="P1750" t="s">
        <v>2231</v>
      </c>
      <c r="Q1750" s="4">
        <v>658000</v>
      </c>
      <c r="R1750">
        <v>6</v>
      </c>
      <c r="S1750" s="4">
        <f>Table3[[#This Row],[Harga]]*Table3[[#This Row],[Quantity]]</f>
        <v>3948000</v>
      </c>
      <c r="T1750">
        <v>0.2</v>
      </c>
      <c r="U1750" s="4">
        <f>Table3[[#This Row],[Discount]]*Table3[[#This Row],[Revenue]]</f>
        <v>789600</v>
      </c>
      <c r="V1750" s="4">
        <f>Table3[[#This Row],[Revenue]]-Table3[[#This Row],[Total Discount]]</f>
        <v>3158400</v>
      </c>
      <c r="W1750" s="6"/>
      <c r="X1750" s="5"/>
    </row>
    <row r="1751" spans="1:24" x14ac:dyDescent="0.35">
      <c r="A1751">
        <v>1750</v>
      </c>
      <c r="B1751" t="s">
        <v>7568</v>
      </c>
      <c r="C1751" s="8">
        <v>43079</v>
      </c>
      <c r="D1751" s="6">
        <v>2017</v>
      </c>
      <c r="E1751" s="8" t="s">
        <v>3490</v>
      </c>
      <c r="F1751" s="7">
        <v>10</v>
      </c>
      <c r="G1751" t="s">
        <v>3452</v>
      </c>
      <c r="H1751" t="s">
        <v>3462</v>
      </c>
      <c r="I1751" t="s">
        <v>4201</v>
      </c>
      <c r="J1751" t="s">
        <v>3488</v>
      </c>
      <c r="K1751" t="s">
        <v>3477</v>
      </c>
      <c r="L1751">
        <v>39212</v>
      </c>
      <c r="M1751" t="s">
        <v>2232</v>
      </c>
      <c r="N1751" t="s">
        <v>51</v>
      </c>
      <c r="O1751" t="s">
        <v>64</v>
      </c>
      <c r="P1751" t="s">
        <v>2233</v>
      </c>
      <c r="Q1751" s="4">
        <v>600000</v>
      </c>
      <c r="R1751">
        <v>3</v>
      </c>
      <c r="S1751" s="4">
        <f>Table3[[#This Row],[Harga]]*Table3[[#This Row],[Quantity]]</f>
        <v>1800000</v>
      </c>
      <c r="T1751">
        <v>0</v>
      </c>
      <c r="U1751" s="4">
        <f>Table3[[#This Row],[Discount]]*Table3[[#This Row],[Revenue]]</f>
        <v>0</v>
      </c>
      <c r="V1751" s="4">
        <f>Table3[[#This Row],[Revenue]]-Table3[[#This Row],[Total Discount]]</f>
        <v>1800000</v>
      </c>
      <c r="W1751" s="6"/>
      <c r="X1751" s="5"/>
    </row>
    <row r="1752" spans="1:24" x14ac:dyDescent="0.35">
      <c r="A1752">
        <v>1751</v>
      </c>
      <c r="B1752" t="s">
        <v>7567</v>
      </c>
      <c r="C1752" s="8">
        <v>42545</v>
      </c>
      <c r="D1752" s="6">
        <v>2016</v>
      </c>
      <c r="E1752" s="8" t="s">
        <v>3497</v>
      </c>
      <c r="F1752" s="7">
        <v>24</v>
      </c>
      <c r="G1752" t="s">
        <v>3485</v>
      </c>
      <c r="H1752" t="s">
        <v>3462</v>
      </c>
      <c r="I1752" t="s">
        <v>3863</v>
      </c>
      <c r="J1752" t="s">
        <v>3449</v>
      </c>
      <c r="K1752" t="s">
        <v>3909</v>
      </c>
      <c r="L1752">
        <v>92024</v>
      </c>
      <c r="M1752" t="s">
        <v>2234</v>
      </c>
      <c r="N1752" t="s">
        <v>51</v>
      </c>
      <c r="O1752" t="s">
        <v>52</v>
      </c>
      <c r="P1752" t="s">
        <v>2235</v>
      </c>
      <c r="Q1752" s="4">
        <v>39000</v>
      </c>
      <c r="R1752">
        <v>4</v>
      </c>
      <c r="S1752" s="4">
        <f>Table3[[#This Row],[Harga]]*Table3[[#This Row],[Quantity]]</f>
        <v>156000</v>
      </c>
      <c r="T1752">
        <v>0.2</v>
      </c>
      <c r="U1752" s="4">
        <f>Table3[[#This Row],[Discount]]*Table3[[#This Row],[Revenue]]</f>
        <v>31200</v>
      </c>
      <c r="V1752" s="4">
        <f>Table3[[#This Row],[Revenue]]-Table3[[#This Row],[Total Discount]]</f>
        <v>124800</v>
      </c>
      <c r="W1752" s="6"/>
      <c r="X1752" s="5"/>
    </row>
    <row r="1753" spans="1:24" x14ac:dyDescent="0.35">
      <c r="A1753">
        <v>1752</v>
      </c>
      <c r="B1753" t="s">
        <v>7566</v>
      </c>
      <c r="C1753" s="8">
        <v>42264</v>
      </c>
      <c r="D1753" s="6">
        <v>2015</v>
      </c>
      <c r="E1753" s="8" t="s">
        <v>3472</v>
      </c>
      <c r="F1753" s="7">
        <v>17</v>
      </c>
      <c r="G1753" t="s">
        <v>3538</v>
      </c>
      <c r="H1753" t="s">
        <v>3462</v>
      </c>
      <c r="I1753" t="s">
        <v>5925</v>
      </c>
      <c r="J1753" t="s">
        <v>3449</v>
      </c>
      <c r="K1753" t="s">
        <v>3487</v>
      </c>
      <c r="L1753">
        <v>32839</v>
      </c>
      <c r="M1753" t="s">
        <v>499</v>
      </c>
      <c r="N1753" t="s">
        <v>51</v>
      </c>
      <c r="O1753" t="s">
        <v>64</v>
      </c>
      <c r="P1753" t="s">
        <v>500</v>
      </c>
      <c r="Q1753" s="4">
        <v>59000</v>
      </c>
      <c r="R1753">
        <v>3</v>
      </c>
      <c r="S1753" s="4">
        <f>Table3[[#This Row],[Harga]]*Table3[[#This Row],[Quantity]]</f>
        <v>177000</v>
      </c>
      <c r="T1753">
        <v>0.2</v>
      </c>
      <c r="U1753" s="4">
        <f>Table3[[#This Row],[Discount]]*Table3[[#This Row],[Revenue]]</f>
        <v>35400</v>
      </c>
      <c r="V1753" s="4">
        <f>Table3[[#This Row],[Revenue]]-Table3[[#This Row],[Total Discount]]</f>
        <v>141600</v>
      </c>
      <c r="W1753" s="6"/>
      <c r="X1753" s="5"/>
    </row>
    <row r="1754" spans="1:24" x14ac:dyDescent="0.35">
      <c r="A1754">
        <v>1753</v>
      </c>
      <c r="B1754" t="s">
        <v>7565</v>
      </c>
      <c r="C1754" s="8">
        <v>42509</v>
      </c>
      <c r="D1754" s="6">
        <v>2016</v>
      </c>
      <c r="E1754" s="8" t="s">
        <v>3453</v>
      </c>
      <c r="F1754" s="7">
        <v>19</v>
      </c>
      <c r="G1754" t="s">
        <v>3538</v>
      </c>
      <c r="H1754" t="s">
        <v>3451</v>
      </c>
      <c r="I1754" t="s">
        <v>3572</v>
      </c>
      <c r="J1754" t="s">
        <v>3466</v>
      </c>
      <c r="K1754" t="s">
        <v>3448</v>
      </c>
      <c r="L1754">
        <v>47905</v>
      </c>
      <c r="M1754" t="s">
        <v>36</v>
      </c>
      <c r="N1754" t="s">
        <v>13</v>
      </c>
      <c r="O1754" t="s">
        <v>37</v>
      </c>
      <c r="P1754" t="s">
        <v>38</v>
      </c>
      <c r="Q1754" s="4">
        <v>9000</v>
      </c>
      <c r="R1754">
        <v>5</v>
      </c>
      <c r="S1754" s="4">
        <f>Table3[[#This Row],[Harga]]*Table3[[#This Row],[Quantity]]</f>
        <v>45000</v>
      </c>
      <c r="T1754">
        <v>0</v>
      </c>
      <c r="U1754" s="4">
        <f>Table3[[#This Row],[Discount]]*Table3[[#This Row],[Revenue]]</f>
        <v>0</v>
      </c>
      <c r="V1754" s="4">
        <f>Table3[[#This Row],[Revenue]]-Table3[[#This Row],[Total Discount]]</f>
        <v>45000</v>
      </c>
      <c r="W1754" s="6"/>
      <c r="X1754" s="5"/>
    </row>
    <row r="1755" spans="1:24" x14ac:dyDescent="0.35">
      <c r="A1755">
        <v>1754</v>
      </c>
      <c r="B1755" t="s">
        <v>7564</v>
      </c>
      <c r="C1755" s="8">
        <v>42518</v>
      </c>
      <c r="D1755" s="6">
        <v>2016</v>
      </c>
      <c r="E1755" s="8" t="s">
        <v>3453</v>
      </c>
      <c r="F1755" s="7">
        <v>28</v>
      </c>
      <c r="G1755" t="s">
        <v>3457</v>
      </c>
      <c r="H1755" t="s">
        <v>3462</v>
      </c>
      <c r="I1755" t="s">
        <v>3632</v>
      </c>
      <c r="J1755" t="s">
        <v>3466</v>
      </c>
      <c r="K1755" t="s">
        <v>3580</v>
      </c>
      <c r="L1755">
        <v>10035</v>
      </c>
      <c r="M1755" t="s">
        <v>1060</v>
      </c>
      <c r="N1755" t="s">
        <v>13</v>
      </c>
      <c r="O1755" t="s">
        <v>366</v>
      </c>
      <c r="P1755" t="s">
        <v>1061</v>
      </c>
      <c r="Q1755" s="4">
        <v>33000</v>
      </c>
      <c r="R1755">
        <v>5</v>
      </c>
      <c r="S1755" s="4">
        <f>Table3[[#This Row],[Harga]]*Table3[[#This Row],[Quantity]]</f>
        <v>165000</v>
      </c>
      <c r="T1755">
        <v>0</v>
      </c>
      <c r="U1755" s="4">
        <f>Table3[[#This Row],[Discount]]*Table3[[#This Row],[Revenue]]</f>
        <v>0</v>
      </c>
      <c r="V1755" s="4">
        <f>Table3[[#This Row],[Revenue]]-Table3[[#This Row],[Total Discount]]</f>
        <v>165000</v>
      </c>
      <c r="W1755" s="6"/>
      <c r="X1755" s="5"/>
    </row>
    <row r="1756" spans="1:24" x14ac:dyDescent="0.35">
      <c r="A1756">
        <v>1755</v>
      </c>
      <c r="B1756" t="s">
        <v>7563</v>
      </c>
      <c r="C1756" s="8">
        <v>41747</v>
      </c>
      <c r="D1756" s="6">
        <v>2014</v>
      </c>
      <c r="E1756" s="8" t="s">
        <v>3529</v>
      </c>
      <c r="F1756" s="7">
        <v>18</v>
      </c>
      <c r="G1756" t="s">
        <v>3485</v>
      </c>
      <c r="H1756" t="s">
        <v>3451</v>
      </c>
      <c r="I1756" t="s">
        <v>3534</v>
      </c>
      <c r="J1756" t="s">
        <v>3449</v>
      </c>
      <c r="K1756" t="s">
        <v>3909</v>
      </c>
      <c r="L1756">
        <v>90049</v>
      </c>
      <c r="M1756" t="s">
        <v>2236</v>
      </c>
      <c r="N1756" t="s">
        <v>51</v>
      </c>
      <c r="O1756" t="s">
        <v>254</v>
      </c>
      <c r="P1756" t="s">
        <v>2237</v>
      </c>
      <c r="Q1756" s="4">
        <v>288000</v>
      </c>
      <c r="R1756">
        <v>4</v>
      </c>
      <c r="S1756" s="4">
        <f>Table3[[#This Row],[Harga]]*Table3[[#This Row],[Quantity]]</f>
        <v>1152000</v>
      </c>
      <c r="T1756">
        <v>0.2</v>
      </c>
      <c r="U1756" s="4">
        <f>Table3[[#This Row],[Discount]]*Table3[[#This Row],[Revenue]]</f>
        <v>230400</v>
      </c>
      <c r="V1756" s="4">
        <f>Table3[[#This Row],[Revenue]]-Table3[[#This Row],[Total Discount]]</f>
        <v>921600</v>
      </c>
      <c r="W1756" s="6"/>
      <c r="X1756" s="5"/>
    </row>
    <row r="1757" spans="1:24" x14ac:dyDescent="0.35">
      <c r="A1757">
        <v>1756</v>
      </c>
      <c r="B1757" t="s">
        <v>7562</v>
      </c>
      <c r="C1757" s="8">
        <v>42538</v>
      </c>
      <c r="D1757" s="6">
        <v>2016</v>
      </c>
      <c r="E1757" s="8" t="s">
        <v>3497</v>
      </c>
      <c r="F1757" s="7">
        <v>17</v>
      </c>
      <c r="G1757" t="s">
        <v>3485</v>
      </c>
      <c r="H1757" t="s">
        <v>3451</v>
      </c>
      <c r="I1757" t="s">
        <v>4199</v>
      </c>
      <c r="J1757" t="s">
        <v>3449</v>
      </c>
      <c r="K1757" t="s">
        <v>3568</v>
      </c>
      <c r="L1757">
        <v>10024</v>
      </c>
      <c r="M1757" t="s">
        <v>1233</v>
      </c>
      <c r="N1757" t="s">
        <v>13</v>
      </c>
      <c r="O1757" t="s">
        <v>32</v>
      </c>
      <c r="P1757" t="s">
        <v>1234</v>
      </c>
      <c r="Q1757" s="4">
        <v>41000</v>
      </c>
      <c r="R1757">
        <v>3</v>
      </c>
      <c r="S1757" s="4">
        <f>Table3[[#This Row],[Harga]]*Table3[[#This Row],[Quantity]]</f>
        <v>123000</v>
      </c>
      <c r="T1757">
        <v>0</v>
      </c>
      <c r="U1757" s="4">
        <f>Table3[[#This Row],[Discount]]*Table3[[#This Row],[Revenue]]</f>
        <v>0</v>
      </c>
      <c r="V1757" s="4">
        <f>Table3[[#This Row],[Revenue]]-Table3[[#This Row],[Total Discount]]</f>
        <v>123000</v>
      </c>
      <c r="W1757" s="6"/>
      <c r="X1757" s="5"/>
    </row>
    <row r="1758" spans="1:24" x14ac:dyDescent="0.35">
      <c r="A1758">
        <v>1757</v>
      </c>
      <c r="B1758" t="s">
        <v>7561</v>
      </c>
      <c r="C1758" s="8">
        <v>41768</v>
      </c>
      <c r="D1758" s="6">
        <v>2014</v>
      </c>
      <c r="E1758" s="8" t="s">
        <v>3453</v>
      </c>
      <c r="F1758" s="7">
        <v>9</v>
      </c>
      <c r="G1758" t="s">
        <v>3485</v>
      </c>
      <c r="H1758" t="s">
        <v>3451</v>
      </c>
      <c r="I1758" t="s">
        <v>5918</v>
      </c>
      <c r="J1758" t="s">
        <v>3466</v>
      </c>
      <c r="K1758" t="s">
        <v>3455</v>
      </c>
      <c r="L1758">
        <v>42420</v>
      </c>
      <c r="M1758" t="s">
        <v>34</v>
      </c>
      <c r="N1758" t="s">
        <v>13</v>
      </c>
      <c r="O1758" t="s">
        <v>32</v>
      </c>
      <c r="P1758" t="s">
        <v>35</v>
      </c>
      <c r="Q1758" s="4">
        <v>56000</v>
      </c>
      <c r="R1758">
        <v>3</v>
      </c>
      <c r="S1758" s="4">
        <f>Table3[[#This Row],[Harga]]*Table3[[#This Row],[Quantity]]</f>
        <v>168000</v>
      </c>
      <c r="T1758">
        <v>0</v>
      </c>
      <c r="U1758" s="4">
        <f>Table3[[#This Row],[Discount]]*Table3[[#This Row],[Revenue]]</f>
        <v>0</v>
      </c>
      <c r="V1758" s="4">
        <f>Table3[[#This Row],[Revenue]]-Table3[[#This Row],[Total Discount]]</f>
        <v>168000</v>
      </c>
      <c r="W1758" s="6"/>
      <c r="X1758" s="5"/>
    </row>
    <row r="1759" spans="1:24" x14ac:dyDescent="0.35">
      <c r="A1759">
        <v>1758</v>
      </c>
      <c r="B1759" t="s">
        <v>7560</v>
      </c>
      <c r="C1759" s="8">
        <v>42631</v>
      </c>
      <c r="D1759" s="6">
        <v>2016</v>
      </c>
      <c r="E1759" s="8" t="s">
        <v>3472</v>
      </c>
      <c r="F1759" s="7">
        <v>18</v>
      </c>
      <c r="G1759" t="s">
        <v>3538</v>
      </c>
      <c r="H1759" t="s">
        <v>3462</v>
      </c>
      <c r="I1759" t="s">
        <v>4687</v>
      </c>
      <c r="J1759" t="s">
        <v>3449</v>
      </c>
      <c r="K1759" t="s">
        <v>3505</v>
      </c>
      <c r="L1759">
        <v>43229</v>
      </c>
      <c r="M1759" t="s">
        <v>1781</v>
      </c>
      <c r="N1759" t="s">
        <v>9</v>
      </c>
      <c r="O1759" t="s">
        <v>20</v>
      </c>
      <c r="P1759" t="s">
        <v>1782</v>
      </c>
      <c r="Q1759" s="4">
        <v>15000</v>
      </c>
      <c r="R1759">
        <v>3</v>
      </c>
      <c r="S1759" s="4">
        <f>Table3[[#This Row],[Harga]]*Table3[[#This Row],[Quantity]]</f>
        <v>45000</v>
      </c>
      <c r="T1759">
        <v>0.2</v>
      </c>
      <c r="U1759" s="4">
        <f>Table3[[#This Row],[Discount]]*Table3[[#This Row],[Revenue]]</f>
        <v>9000</v>
      </c>
      <c r="V1759" s="4">
        <f>Table3[[#This Row],[Revenue]]-Table3[[#This Row],[Total Discount]]</f>
        <v>36000</v>
      </c>
      <c r="W1759" s="6"/>
      <c r="X1759" s="5"/>
    </row>
    <row r="1760" spans="1:24" x14ac:dyDescent="0.35">
      <c r="A1760">
        <v>1759</v>
      </c>
      <c r="B1760" t="s">
        <v>7559</v>
      </c>
      <c r="C1760" s="8">
        <v>43092</v>
      </c>
      <c r="D1760" s="6">
        <v>2017</v>
      </c>
      <c r="E1760" s="8" t="s">
        <v>3490</v>
      </c>
      <c r="F1760" s="7">
        <v>23</v>
      </c>
      <c r="G1760" t="s">
        <v>3452</v>
      </c>
      <c r="H1760" t="s">
        <v>3462</v>
      </c>
      <c r="I1760" t="s">
        <v>3587</v>
      </c>
      <c r="J1760" t="s">
        <v>3449</v>
      </c>
      <c r="K1760" t="s">
        <v>3568</v>
      </c>
      <c r="L1760">
        <v>77840</v>
      </c>
      <c r="M1760" t="s">
        <v>1276</v>
      </c>
      <c r="N1760" t="s">
        <v>13</v>
      </c>
      <c r="O1760" t="s">
        <v>23</v>
      </c>
      <c r="P1760" t="s">
        <v>1277</v>
      </c>
      <c r="Q1760" s="4">
        <v>14000</v>
      </c>
      <c r="R1760">
        <v>8</v>
      </c>
      <c r="S1760" s="4">
        <f>Table3[[#This Row],[Harga]]*Table3[[#This Row],[Quantity]]</f>
        <v>112000</v>
      </c>
      <c r="T1760">
        <v>0.2</v>
      </c>
      <c r="U1760" s="4">
        <f>Table3[[#This Row],[Discount]]*Table3[[#This Row],[Revenue]]</f>
        <v>22400</v>
      </c>
      <c r="V1760" s="4">
        <f>Table3[[#This Row],[Revenue]]-Table3[[#This Row],[Total Discount]]</f>
        <v>89600</v>
      </c>
      <c r="W1760" s="6"/>
      <c r="X1760" s="5"/>
    </row>
    <row r="1761" spans="1:24" x14ac:dyDescent="0.35">
      <c r="A1761">
        <v>1760</v>
      </c>
      <c r="B1761" t="s">
        <v>7558</v>
      </c>
      <c r="C1761" s="8">
        <v>43038</v>
      </c>
      <c r="D1761" s="6">
        <v>2017</v>
      </c>
      <c r="E1761" s="8" t="s">
        <v>3517</v>
      </c>
      <c r="F1761" s="7">
        <v>30</v>
      </c>
      <c r="G1761" t="s">
        <v>3538</v>
      </c>
      <c r="H1761" t="s">
        <v>3451</v>
      </c>
      <c r="I1761" t="s">
        <v>4073</v>
      </c>
      <c r="J1761" t="s">
        <v>3488</v>
      </c>
      <c r="K1761" t="s">
        <v>3704</v>
      </c>
      <c r="L1761">
        <v>40475</v>
      </c>
      <c r="M1761" t="s">
        <v>479</v>
      </c>
      <c r="N1761" t="s">
        <v>13</v>
      </c>
      <c r="O1761" t="s">
        <v>32</v>
      </c>
      <c r="P1761" t="s">
        <v>480</v>
      </c>
      <c r="Q1761" s="4">
        <v>37000</v>
      </c>
      <c r="R1761">
        <v>7</v>
      </c>
      <c r="S1761" s="4">
        <f>Table3[[#This Row],[Harga]]*Table3[[#This Row],[Quantity]]</f>
        <v>259000</v>
      </c>
      <c r="T1761">
        <v>0</v>
      </c>
      <c r="U1761" s="4">
        <f>Table3[[#This Row],[Discount]]*Table3[[#This Row],[Revenue]]</f>
        <v>0</v>
      </c>
      <c r="V1761" s="4">
        <f>Table3[[#This Row],[Revenue]]-Table3[[#This Row],[Total Discount]]</f>
        <v>259000</v>
      </c>
      <c r="W1761" s="6"/>
      <c r="X1761" s="5"/>
    </row>
    <row r="1762" spans="1:24" x14ac:dyDescent="0.35">
      <c r="A1762">
        <v>1761</v>
      </c>
      <c r="B1762" t="s">
        <v>7557</v>
      </c>
      <c r="C1762" s="8">
        <v>42458</v>
      </c>
      <c r="D1762" s="6">
        <v>2016</v>
      </c>
      <c r="E1762" s="8" t="s">
        <v>3511</v>
      </c>
      <c r="F1762" s="7">
        <v>29</v>
      </c>
      <c r="G1762" t="s">
        <v>3457</v>
      </c>
      <c r="H1762" t="s">
        <v>3451</v>
      </c>
      <c r="I1762" t="s">
        <v>3823</v>
      </c>
      <c r="J1762" t="s">
        <v>3488</v>
      </c>
      <c r="K1762" t="s">
        <v>3561</v>
      </c>
      <c r="L1762">
        <v>60653</v>
      </c>
      <c r="M1762" t="s">
        <v>1554</v>
      </c>
      <c r="N1762" t="s">
        <v>13</v>
      </c>
      <c r="O1762" t="s">
        <v>23</v>
      </c>
      <c r="P1762" t="s">
        <v>1555</v>
      </c>
      <c r="Q1762" s="4">
        <v>107000</v>
      </c>
      <c r="R1762">
        <v>3</v>
      </c>
      <c r="S1762" s="4">
        <f>Table3[[#This Row],[Harga]]*Table3[[#This Row],[Quantity]]</f>
        <v>321000</v>
      </c>
      <c r="T1762">
        <v>0.2</v>
      </c>
      <c r="U1762" s="4">
        <f>Table3[[#This Row],[Discount]]*Table3[[#This Row],[Revenue]]</f>
        <v>64200</v>
      </c>
      <c r="V1762" s="4">
        <f>Table3[[#This Row],[Revenue]]-Table3[[#This Row],[Total Discount]]</f>
        <v>256800</v>
      </c>
      <c r="W1762" s="6"/>
      <c r="X1762" s="5"/>
    </row>
    <row r="1763" spans="1:24" x14ac:dyDescent="0.35">
      <c r="A1763">
        <v>1762</v>
      </c>
      <c r="B1763" t="s">
        <v>7556</v>
      </c>
      <c r="C1763" s="8">
        <v>43062</v>
      </c>
      <c r="D1763" s="6">
        <v>2017</v>
      </c>
      <c r="E1763" s="8" t="s">
        <v>3468</v>
      </c>
      <c r="F1763" s="7">
        <v>23</v>
      </c>
      <c r="G1763" t="s">
        <v>3496</v>
      </c>
      <c r="H1763" t="s">
        <v>3532</v>
      </c>
      <c r="I1763" t="s">
        <v>4097</v>
      </c>
      <c r="J1763" t="s">
        <v>3466</v>
      </c>
      <c r="K1763" t="s">
        <v>3509</v>
      </c>
      <c r="L1763">
        <v>19120</v>
      </c>
      <c r="M1763" t="s">
        <v>632</v>
      </c>
      <c r="N1763" t="s">
        <v>13</v>
      </c>
      <c r="O1763" t="s">
        <v>26</v>
      </c>
      <c r="P1763" t="s">
        <v>633</v>
      </c>
      <c r="Q1763" s="4">
        <v>60000</v>
      </c>
      <c r="R1763">
        <v>1</v>
      </c>
      <c r="S1763" s="4">
        <f>Table3[[#This Row],[Harga]]*Table3[[#This Row],[Quantity]]</f>
        <v>60000</v>
      </c>
      <c r="T1763">
        <v>0.7</v>
      </c>
      <c r="U1763" s="4">
        <f>Table3[[#This Row],[Discount]]*Table3[[#This Row],[Revenue]]</f>
        <v>42000</v>
      </c>
      <c r="V1763" s="4">
        <f>Table3[[#This Row],[Revenue]]-Table3[[#This Row],[Total Discount]]</f>
        <v>18000</v>
      </c>
      <c r="W1763" s="6"/>
      <c r="X1763" s="5"/>
    </row>
    <row r="1764" spans="1:24" x14ac:dyDescent="0.35">
      <c r="A1764">
        <v>1763</v>
      </c>
      <c r="B1764" t="s">
        <v>7555</v>
      </c>
      <c r="C1764" s="8">
        <v>41721</v>
      </c>
      <c r="D1764" s="6">
        <v>2014</v>
      </c>
      <c r="E1764" s="8" t="s">
        <v>3511</v>
      </c>
      <c r="F1764" s="7">
        <v>23</v>
      </c>
      <c r="G1764" t="s">
        <v>3452</v>
      </c>
      <c r="H1764" t="s">
        <v>3462</v>
      </c>
      <c r="I1764" t="s">
        <v>4110</v>
      </c>
      <c r="J1764" t="s">
        <v>3449</v>
      </c>
      <c r="K1764" t="s">
        <v>3492</v>
      </c>
      <c r="L1764">
        <v>90036</v>
      </c>
      <c r="M1764" t="s">
        <v>573</v>
      </c>
      <c r="N1764" t="s">
        <v>13</v>
      </c>
      <c r="O1764" t="s">
        <v>32</v>
      </c>
      <c r="P1764" t="s">
        <v>574</v>
      </c>
      <c r="Q1764" s="4">
        <v>331000</v>
      </c>
      <c r="R1764">
        <v>2</v>
      </c>
      <c r="S1764" s="4">
        <f>Table3[[#This Row],[Harga]]*Table3[[#This Row],[Quantity]]</f>
        <v>662000</v>
      </c>
      <c r="T1764">
        <v>0</v>
      </c>
      <c r="U1764" s="4">
        <f>Table3[[#This Row],[Discount]]*Table3[[#This Row],[Revenue]]</f>
        <v>0</v>
      </c>
      <c r="V1764" s="4">
        <f>Table3[[#This Row],[Revenue]]-Table3[[#This Row],[Total Discount]]</f>
        <v>662000</v>
      </c>
      <c r="W1764" s="6"/>
      <c r="X1764" s="5"/>
    </row>
    <row r="1765" spans="1:24" x14ac:dyDescent="0.35">
      <c r="A1765">
        <v>1764</v>
      </c>
      <c r="B1765" t="s">
        <v>7554</v>
      </c>
      <c r="C1765" s="8">
        <v>43070</v>
      </c>
      <c r="D1765" s="6">
        <v>2017</v>
      </c>
      <c r="E1765" s="8" t="s">
        <v>3490</v>
      </c>
      <c r="F1765" s="7">
        <v>1</v>
      </c>
      <c r="G1765" t="s">
        <v>3457</v>
      </c>
      <c r="H1765" t="s">
        <v>3462</v>
      </c>
      <c r="I1765" t="s">
        <v>5280</v>
      </c>
      <c r="J1765" t="s">
        <v>3449</v>
      </c>
      <c r="K1765" t="s">
        <v>3561</v>
      </c>
      <c r="L1765">
        <v>90008</v>
      </c>
      <c r="M1765" t="s">
        <v>2238</v>
      </c>
      <c r="N1765" t="s">
        <v>13</v>
      </c>
      <c r="O1765" t="s">
        <v>23</v>
      </c>
      <c r="P1765" t="s">
        <v>2239</v>
      </c>
      <c r="Q1765" s="4">
        <v>46000</v>
      </c>
      <c r="R1765">
        <v>7</v>
      </c>
      <c r="S1765" s="4">
        <f>Table3[[#This Row],[Harga]]*Table3[[#This Row],[Quantity]]</f>
        <v>322000</v>
      </c>
      <c r="T1765">
        <v>0</v>
      </c>
      <c r="U1765" s="4">
        <f>Table3[[#This Row],[Discount]]*Table3[[#This Row],[Revenue]]</f>
        <v>0</v>
      </c>
      <c r="V1765" s="4">
        <f>Table3[[#This Row],[Revenue]]-Table3[[#This Row],[Total Discount]]</f>
        <v>322000</v>
      </c>
      <c r="W1765" s="6"/>
      <c r="X1765" s="5"/>
    </row>
    <row r="1766" spans="1:24" x14ac:dyDescent="0.35">
      <c r="A1766">
        <v>1765</v>
      </c>
      <c r="B1766" t="s">
        <v>7553</v>
      </c>
      <c r="C1766" s="8">
        <v>43046</v>
      </c>
      <c r="D1766" s="6">
        <v>2017</v>
      </c>
      <c r="E1766" s="8" t="s">
        <v>3468</v>
      </c>
      <c r="F1766" s="7">
        <v>7</v>
      </c>
      <c r="G1766" t="s">
        <v>3538</v>
      </c>
      <c r="H1766" t="s">
        <v>3532</v>
      </c>
      <c r="I1766" t="s">
        <v>4738</v>
      </c>
      <c r="J1766" t="s">
        <v>3449</v>
      </c>
      <c r="K1766" t="s">
        <v>3704</v>
      </c>
      <c r="L1766">
        <v>94122</v>
      </c>
      <c r="M1766" t="s">
        <v>2240</v>
      </c>
      <c r="N1766" t="s">
        <v>13</v>
      </c>
      <c r="O1766" t="s">
        <v>26</v>
      </c>
      <c r="P1766" t="s">
        <v>2241</v>
      </c>
      <c r="Q1766" s="4">
        <v>22000</v>
      </c>
      <c r="R1766">
        <v>4</v>
      </c>
      <c r="S1766" s="4">
        <f>Table3[[#This Row],[Harga]]*Table3[[#This Row],[Quantity]]</f>
        <v>88000</v>
      </c>
      <c r="T1766">
        <v>0.2</v>
      </c>
      <c r="U1766" s="4">
        <f>Table3[[#This Row],[Discount]]*Table3[[#This Row],[Revenue]]</f>
        <v>17600</v>
      </c>
      <c r="V1766" s="4">
        <f>Table3[[#This Row],[Revenue]]-Table3[[#This Row],[Total Discount]]</f>
        <v>70400</v>
      </c>
      <c r="W1766" s="6"/>
      <c r="X1766" s="5"/>
    </row>
    <row r="1767" spans="1:24" x14ac:dyDescent="0.35">
      <c r="A1767">
        <v>1766</v>
      </c>
      <c r="B1767" t="s">
        <v>7552</v>
      </c>
      <c r="C1767" s="8">
        <v>42982</v>
      </c>
      <c r="D1767" s="6">
        <v>2017</v>
      </c>
      <c r="E1767" s="8" t="s">
        <v>3472</v>
      </c>
      <c r="F1767" s="7">
        <v>4</v>
      </c>
      <c r="G1767" t="s">
        <v>3457</v>
      </c>
      <c r="H1767" t="s">
        <v>3451</v>
      </c>
      <c r="I1767" t="s">
        <v>3531</v>
      </c>
      <c r="J1767" t="s">
        <v>3449</v>
      </c>
      <c r="K1767" t="s">
        <v>3492</v>
      </c>
      <c r="L1767">
        <v>44312</v>
      </c>
      <c r="M1767" t="s">
        <v>746</v>
      </c>
      <c r="N1767" t="s">
        <v>13</v>
      </c>
      <c r="O1767" t="s">
        <v>37</v>
      </c>
      <c r="P1767" t="s">
        <v>747</v>
      </c>
      <c r="Q1767" s="4">
        <v>6000</v>
      </c>
      <c r="R1767">
        <v>4</v>
      </c>
      <c r="S1767" s="4">
        <f>Table3[[#This Row],[Harga]]*Table3[[#This Row],[Quantity]]</f>
        <v>24000</v>
      </c>
      <c r="T1767">
        <v>0.2</v>
      </c>
      <c r="U1767" s="4">
        <f>Table3[[#This Row],[Discount]]*Table3[[#This Row],[Revenue]]</f>
        <v>4800</v>
      </c>
      <c r="V1767" s="4">
        <f>Table3[[#This Row],[Revenue]]-Table3[[#This Row],[Total Discount]]</f>
        <v>19200</v>
      </c>
      <c r="W1767" s="6"/>
      <c r="X1767" s="5"/>
    </row>
    <row r="1768" spans="1:24" x14ac:dyDescent="0.35">
      <c r="A1768">
        <v>1767</v>
      </c>
      <c r="B1768" t="s">
        <v>7551</v>
      </c>
      <c r="C1768" s="8">
        <v>42554</v>
      </c>
      <c r="D1768" s="6">
        <v>2016</v>
      </c>
      <c r="E1768" s="8" t="s">
        <v>3507</v>
      </c>
      <c r="F1768" s="7">
        <v>3</v>
      </c>
      <c r="G1768" t="s">
        <v>3485</v>
      </c>
      <c r="H1768" t="s">
        <v>3462</v>
      </c>
      <c r="I1768" t="s">
        <v>6951</v>
      </c>
      <c r="J1768" t="s">
        <v>3449</v>
      </c>
      <c r="K1768" t="s">
        <v>3695</v>
      </c>
      <c r="L1768">
        <v>90049</v>
      </c>
      <c r="M1768" t="s">
        <v>2242</v>
      </c>
      <c r="N1768" t="s">
        <v>13</v>
      </c>
      <c r="O1768" t="s">
        <v>23</v>
      </c>
      <c r="P1768" t="s">
        <v>2243</v>
      </c>
      <c r="Q1768" s="4">
        <v>13000</v>
      </c>
      <c r="R1768">
        <v>2</v>
      </c>
      <c r="S1768" s="4">
        <f>Table3[[#This Row],[Harga]]*Table3[[#This Row],[Quantity]]</f>
        <v>26000</v>
      </c>
      <c r="T1768">
        <v>0</v>
      </c>
      <c r="U1768" s="4">
        <f>Table3[[#This Row],[Discount]]*Table3[[#This Row],[Revenue]]</f>
        <v>0</v>
      </c>
      <c r="V1768" s="4">
        <f>Table3[[#This Row],[Revenue]]-Table3[[#This Row],[Total Discount]]</f>
        <v>26000</v>
      </c>
      <c r="W1768" s="6"/>
      <c r="X1768" s="5"/>
    </row>
    <row r="1769" spans="1:24" x14ac:dyDescent="0.35">
      <c r="A1769">
        <v>1768</v>
      </c>
      <c r="B1769" t="s">
        <v>7550</v>
      </c>
      <c r="C1769" s="8">
        <v>42985</v>
      </c>
      <c r="D1769" s="6">
        <v>2017</v>
      </c>
      <c r="E1769" s="8" t="s">
        <v>3472</v>
      </c>
      <c r="F1769" s="7">
        <v>7</v>
      </c>
      <c r="G1769" t="s">
        <v>3452</v>
      </c>
      <c r="H1769" t="s">
        <v>3451</v>
      </c>
      <c r="I1769" t="s">
        <v>3528</v>
      </c>
      <c r="J1769" t="s">
        <v>3488</v>
      </c>
      <c r="K1769" t="s">
        <v>3470</v>
      </c>
      <c r="L1769">
        <v>64055</v>
      </c>
      <c r="M1769" t="s">
        <v>139</v>
      </c>
      <c r="N1769" t="s">
        <v>13</v>
      </c>
      <c r="O1769" t="s">
        <v>26</v>
      </c>
      <c r="P1769" t="s">
        <v>140</v>
      </c>
      <c r="Q1769" s="4">
        <v>158000</v>
      </c>
      <c r="R1769">
        <v>3</v>
      </c>
      <c r="S1769" s="4">
        <f>Table3[[#This Row],[Harga]]*Table3[[#This Row],[Quantity]]</f>
        <v>474000</v>
      </c>
      <c r="T1769">
        <v>0</v>
      </c>
      <c r="U1769" s="4">
        <f>Table3[[#This Row],[Discount]]*Table3[[#This Row],[Revenue]]</f>
        <v>0</v>
      </c>
      <c r="V1769" s="4">
        <f>Table3[[#This Row],[Revenue]]-Table3[[#This Row],[Total Discount]]</f>
        <v>474000</v>
      </c>
      <c r="W1769" s="6"/>
      <c r="X1769" s="5"/>
    </row>
    <row r="1770" spans="1:24" x14ac:dyDescent="0.35">
      <c r="A1770">
        <v>1769</v>
      </c>
      <c r="B1770" t="s">
        <v>7549</v>
      </c>
      <c r="C1770" s="8">
        <v>42622</v>
      </c>
      <c r="D1770" s="6">
        <v>2016</v>
      </c>
      <c r="E1770" s="8" t="s">
        <v>3472</v>
      </c>
      <c r="F1770" s="7">
        <v>9</v>
      </c>
      <c r="G1770" t="s">
        <v>3452</v>
      </c>
      <c r="H1770" t="s">
        <v>3554</v>
      </c>
      <c r="I1770" t="s">
        <v>5211</v>
      </c>
      <c r="J1770" t="s">
        <v>3488</v>
      </c>
      <c r="K1770" t="s">
        <v>3909</v>
      </c>
      <c r="L1770">
        <v>75220</v>
      </c>
      <c r="M1770" t="s">
        <v>1974</v>
      </c>
      <c r="N1770" t="s">
        <v>9</v>
      </c>
      <c r="O1770" t="s">
        <v>20</v>
      </c>
      <c r="P1770" t="s">
        <v>1975</v>
      </c>
      <c r="Q1770" s="4">
        <v>57000</v>
      </c>
      <c r="R1770">
        <v>4</v>
      </c>
      <c r="S1770" s="4">
        <f>Table3[[#This Row],[Harga]]*Table3[[#This Row],[Quantity]]</f>
        <v>228000</v>
      </c>
      <c r="T1770">
        <v>0.6</v>
      </c>
      <c r="U1770" s="4">
        <f>Table3[[#This Row],[Discount]]*Table3[[#This Row],[Revenue]]</f>
        <v>136800</v>
      </c>
      <c r="V1770" s="4">
        <f>Table3[[#This Row],[Revenue]]-Table3[[#This Row],[Total Discount]]</f>
        <v>91200</v>
      </c>
      <c r="W1770" s="6"/>
      <c r="X1770" s="5"/>
    </row>
    <row r="1771" spans="1:24" x14ac:dyDescent="0.35">
      <c r="A1771">
        <v>1770</v>
      </c>
      <c r="B1771" t="s">
        <v>7548</v>
      </c>
      <c r="C1771" s="8">
        <v>42919</v>
      </c>
      <c r="D1771" s="6">
        <v>2017</v>
      </c>
      <c r="E1771" s="8" t="s">
        <v>3507</v>
      </c>
      <c r="F1771" s="7">
        <v>3</v>
      </c>
      <c r="G1771" t="s">
        <v>3485</v>
      </c>
      <c r="H1771" t="s">
        <v>3554</v>
      </c>
      <c r="I1771" t="s">
        <v>4742</v>
      </c>
      <c r="J1771" t="s">
        <v>3488</v>
      </c>
      <c r="K1771" t="s">
        <v>3561</v>
      </c>
      <c r="L1771">
        <v>98105</v>
      </c>
      <c r="M1771" t="s">
        <v>268</v>
      </c>
      <c r="N1771" t="s">
        <v>51</v>
      </c>
      <c r="O1771" t="s">
        <v>64</v>
      </c>
      <c r="P1771" t="s">
        <v>269</v>
      </c>
      <c r="Q1771" s="4">
        <v>210000</v>
      </c>
      <c r="R1771">
        <v>2</v>
      </c>
      <c r="S1771" s="4">
        <f>Table3[[#This Row],[Harga]]*Table3[[#This Row],[Quantity]]</f>
        <v>420000</v>
      </c>
      <c r="T1771">
        <v>0</v>
      </c>
      <c r="U1771" s="4">
        <f>Table3[[#This Row],[Discount]]*Table3[[#This Row],[Revenue]]</f>
        <v>0</v>
      </c>
      <c r="V1771" s="4">
        <f>Table3[[#This Row],[Revenue]]-Table3[[#This Row],[Total Discount]]</f>
        <v>420000</v>
      </c>
      <c r="W1771" s="6"/>
      <c r="X1771" s="5"/>
    </row>
    <row r="1772" spans="1:24" x14ac:dyDescent="0.35">
      <c r="A1772">
        <v>1771</v>
      </c>
      <c r="B1772" t="s">
        <v>7547</v>
      </c>
      <c r="C1772" s="8">
        <v>42915</v>
      </c>
      <c r="D1772" s="6">
        <v>2017</v>
      </c>
      <c r="E1772" s="8" t="s">
        <v>3497</v>
      </c>
      <c r="F1772" s="7">
        <v>29</v>
      </c>
      <c r="G1772" t="s">
        <v>3538</v>
      </c>
      <c r="H1772" t="s">
        <v>3451</v>
      </c>
      <c r="I1772" t="s">
        <v>4187</v>
      </c>
      <c r="J1772" t="s">
        <v>3466</v>
      </c>
      <c r="K1772" t="s">
        <v>3568</v>
      </c>
      <c r="L1772">
        <v>75150</v>
      </c>
      <c r="M1772" t="s">
        <v>706</v>
      </c>
      <c r="N1772" t="s">
        <v>13</v>
      </c>
      <c r="O1772" t="s">
        <v>23</v>
      </c>
      <c r="P1772" t="s">
        <v>707</v>
      </c>
      <c r="Q1772" s="4">
        <v>13000</v>
      </c>
      <c r="R1772">
        <v>1</v>
      </c>
      <c r="S1772" s="4">
        <f>Table3[[#This Row],[Harga]]*Table3[[#This Row],[Quantity]]</f>
        <v>13000</v>
      </c>
      <c r="T1772">
        <v>0.2</v>
      </c>
      <c r="U1772" s="4">
        <f>Table3[[#This Row],[Discount]]*Table3[[#This Row],[Revenue]]</f>
        <v>2600</v>
      </c>
      <c r="V1772" s="4">
        <f>Table3[[#This Row],[Revenue]]-Table3[[#This Row],[Total Discount]]</f>
        <v>10400</v>
      </c>
      <c r="W1772" s="6"/>
      <c r="X1772" s="5"/>
    </row>
    <row r="1773" spans="1:24" x14ac:dyDescent="0.35">
      <c r="A1773">
        <v>1772</v>
      </c>
      <c r="B1773" t="s">
        <v>7546</v>
      </c>
      <c r="C1773" s="8">
        <v>42954</v>
      </c>
      <c r="D1773" s="6">
        <v>2017</v>
      </c>
      <c r="E1773" s="8" t="s">
        <v>3481</v>
      </c>
      <c r="F1773" s="7">
        <v>7</v>
      </c>
      <c r="G1773" t="s">
        <v>3452</v>
      </c>
      <c r="H1773" t="s">
        <v>3451</v>
      </c>
      <c r="I1773" t="s">
        <v>3664</v>
      </c>
      <c r="J1773" t="s">
        <v>3449</v>
      </c>
      <c r="K1773" t="s">
        <v>3509</v>
      </c>
      <c r="L1773">
        <v>11561</v>
      </c>
      <c r="M1773" t="s">
        <v>260</v>
      </c>
      <c r="N1773" t="s">
        <v>13</v>
      </c>
      <c r="O1773" t="s">
        <v>37</v>
      </c>
      <c r="P1773" t="s">
        <v>261</v>
      </c>
      <c r="Q1773" s="4">
        <v>15000</v>
      </c>
      <c r="R1773">
        <v>2</v>
      </c>
      <c r="S1773" s="4">
        <f>Table3[[#This Row],[Harga]]*Table3[[#This Row],[Quantity]]</f>
        <v>30000</v>
      </c>
      <c r="T1773">
        <v>0</v>
      </c>
      <c r="U1773" s="4">
        <f>Table3[[#This Row],[Discount]]*Table3[[#This Row],[Revenue]]</f>
        <v>0</v>
      </c>
      <c r="V1773" s="4">
        <f>Table3[[#This Row],[Revenue]]-Table3[[#This Row],[Total Discount]]</f>
        <v>30000</v>
      </c>
      <c r="W1773" s="6"/>
      <c r="X1773" s="5"/>
    </row>
    <row r="1774" spans="1:24" x14ac:dyDescent="0.35">
      <c r="A1774">
        <v>1773</v>
      </c>
      <c r="B1774" t="s">
        <v>7545</v>
      </c>
      <c r="C1774" s="8">
        <v>42082</v>
      </c>
      <c r="D1774" s="6">
        <v>2015</v>
      </c>
      <c r="E1774" s="8" t="s">
        <v>3511</v>
      </c>
      <c r="F1774" s="7">
        <v>19</v>
      </c>
      <c r="G1774" t="s">
        <v>3457</v>
      </c>
      <c r="H1774" t="s">
        <v>3451</v>
      </c>
      <c r="I1774" t="s">
        <v>4300</v>
      </c>
      <c r="J1774" t="s">
        <v>3449</v>
      </c>
      <c r="K1774" t="s">
        <v>3492</v>
      </c>
      <c r="L1774">
        <v>33161</v>
      </c>
      <c r="M1774" t="s">
        <v>732</v>
      </c>
      <c r="N1774" t="s">
        <v>13</v>
      </c>
      <c r="O1774" t="s">
        <v>23</v>
      </c>
      <c r="P1774" t="s">
        <v>733</v>
      </c>
      <c r="Q1774" s="4">
        <v>10000</v>
      </c>
      <c r="R1774">
        <v>3</v>
      </c>
      <c r="S1774" s="4">
        <f>Table3[[#This Row],[Harga]]*Table3[[#This Row],[Quantity]]</f>
        <v>30000</v>
      </c>
      <c r="T1774">
        <v>0.2</v>
      </c>
      <c r="U1774" s="4">
        <f>Table3[[#This Row],[Discount]]*Table3[[#This Row],[Revenue]]</f>
        <v>6000</v>
      </c>
      <c r="V1774" s="4">
        <f>Table3[[#This Row],[Revenue]]-Table3[[#This Row],[Total Discount]]</f>
        <v>24000</v>
      </c>
      <c r="W1774" s="6"/>
      <c r="X1774" s="5"/>
    </row>
    <row r="1775" spans="1:24" x14ac:dyDescent="0.35">
      <c r="A1775">
        <v>1774</v>
      </c>
      <c r="B1775" t="s">
        <v>7544</v>
      </c>
      <c r="C1775" s="8">
        <v>42528</v>
      </c>
      <c r="D1775" s="6">
        <v>2016</v>
      </c>
      <c r="E1775" s="8" t="s">
        <v>3497</v>
      </c>
      <c r="F1775" s="7">
        <v>7</v>
      </c>
      <c r="G1775" t="s">
        <v>3538</v>
      </c>
      <c r="H1775" t="s">
        <v>3451</v>
      </c>
      <c r="I1775" t="s">
        <v>3807</v>
      </c>
      <c r="J1775" t="s">
        <v>3488</v>
      </c>
      <c r="K1775" t="s">
        <v>3641</v>
      </c>
      <c r="L1775">
        <v>93309</v>
      </c>
      <c r="M1775" t="s">
        <v>604</v>
      </c>
      <c r="N1775" t="s">
        <v>13</v>
      </c>
      <c r="O1775" t="s">
        <v>26</v>
      </c>
      <c r="P1775" t="s">
        <v>605</v>
      </c>
      <c r="Q1775" s="4">
        <v>15000</v>
      </c>
      <c r="R1775">
        <v>1</v>
      </c>
      <c r="S1775" s="4">
        <f>Table3[[#This Row],[Harga]]*Table3[[#This Row],[Quantity]]</f>
        <v>15000</v>
      </c>
      <c r="T1775">
        <v>0.2</v>
      </c>
      <c r="U1775" s="4">
        <f>Table3[[#This Row],[Discount]]*Table3[[#This Row],[Revenue]]</f>
        <v>3000</v>
      </c>
      <c r="V1775" s="4">
        <f>Table3[[#This Row],[Revenue]]-Table3[[#This Row],[Total Discount]]</f>
        <v>12000</v>
      </c>
      <c r="W1775" s="6"/>
      <c r="X1775" s="5"/>
    </row>
    <row r="1776" spans="1:24" x14ac:dyDescent="0.35">
      <c r="A1776">
        <v>1775</v>
      </c>
      <c r="B1776" t="s">
        <v>7543</v>
      </c>
      <c r="C1776" s="8">
        <v>42576</v>
      </c>
      <c r="D1776" s="6">
        <v>2016</v>
      </c>
      <c r="E1776" s="8" t="s">
        <v>3507</v>
      </c>
      <c r="F1776" s="7">
        <v>25</v>
      </c>
      <c r="G1776" t="s">
        <v>3452</v>
      </c>
      <c r="H1776" t="s">
        <v>3451</v>
      </c>
      <c r="I1776" t="s">
        <v>4962</v>
      </c>
      <c r="J1776" t="s">
        <v>3449</v>
      </c>
      <c r="K1776" t="s">
        <v>3494</v>
      </c>
      <c r="L1776">
        <v>39212</v>
      </c>
      <c r="M1776" t="s">
        <v>2244</v>
      </c>
      <c r="N1776" t="s">
        <v>13</v>
      </c>
      <c r="O1776" t="s">
        <v>32</v>
      </c>
      <c r="P1776" t="s">
        <v>2245</v>
      </c>
      <c r="Q1776" s="4">
        <v>8000</v>
      </c>
      <c r="R1776">
        <v>1</v>
      </c>
      <c r="S1776" s="4">
        <f>Table3[[#This Row],[Harga]]*Table3[[#This Row],[Quantity]]</f>
        <v>8000</v>
      </c>
      <c r="T1776">
        <v>0</v>
      </c>
      <c r="U1776" s="4">
        <f>Table3[[#This Row],[Discount]]*Table3[[#This Row],[Revenue]]</f>
        <v>0</v>
      </c>
      <c r="V1776" s="4">
        <f>Table3[[#This Row],[Revenue]]-Table3[[#This Row],[Total Discount]]</f>
        <v>8000</v>
      </c>
      <c r="W1776" s="6"/>
      <c r="X1776" s="5"/>
    </row>
    <row r="1777" spans="1:24" x14ac:dyDescent="0.35">
      <c r="A1777">
        <v>1776</v>
      </c>
      <c r="B1777" t="s">
        <v>7542</v>
      </c>
      <c r="C1777" s="8">
        <v>43009</v>
      </c>
      <c r="D1777" s="6">
        <v>2017</v>
      </c>
      <c r="E1777" s="8" t="s">
        <v>3517</v>
      </c>
      <c r="F1777" s="7">
        <v>1</v>
      </c>
      <c r="G1777" t="s">
        <v>3457</v>
      </c>
      <c r="H1777" t="s">
        <v>3451</v>
      </c>
      <c r="I1777" t="s">
        <v>4151</v>
      </c>
      <c r="J1777" t="s">
        <v>3449</v>
      </c>
      <c r="K1777" t="s">
        <v>3487</v>
      </c>
      <c r="L1777">
        <v>68025</v>
      </c>
      <c r="M1777" t="s">
        <v>1240</v>
      </c>
      <c r="N1777" t="s">
        <v>13</v>
      </c>
      <c r="O1777" t="s">
        <v>23</v>
      </c>
      <c r="P1777" t="s">
        <v>1241</v>
      </c>
      <c r="Q1777" s="4">
        <v>336000</v>
      </c>
      <c r="R1777">
        <v>1</v>
      </c>
      <c r="S1777" s="4">
        <f>Table3[[#This Row],[Harga]]*Table3[[#This Row],[Quantity]]</f>
        <v>336000</v>
      </c>
      <c r="T1777">
        <v>0</v>
      </c>
      <c r="U1777" s="4">
        <f>Table3[[#This Row],[Discount]]*Table3[[#This Row],[Revenue]]</f>
        <v>0</v>
      </c>
      <c r="V1777" s="4">
        <f>Table3[[#This Row],[Revenue]]-Table3[[#This Row],[Total Discount]]</f>
        <v>336000</v>
      </c>
      <c r="W1777" s="6"/>
      <c r="X1777" s="5"/>
    </row>
    <row r="1778" spans="1:24" x14ac:dyDescent="0.35">
      <c r="A1778">
        <v>1777</v>
      </c>
      <c r="B1778" t="s">
        <v>7541</v>
      </c>
      <c r="C1778" s="8">
        <v>42348</v>
      </c>
      <c r="D1778" s="6">
        <v>2015</v>
      </c>
      <c r="E1778" s="8" t="s">
        <v>3490</v>
      </c>
      <c r="F1778" s="7">
        <v>10</v>
      </c>
      <c r="G1778" t="s">
        <v>3457</v>
      </c>
      <c r="H1778" t="s">
        <v>3462</v>
      </c>
      <c r="I1778" t="s">
        <v>3886</v>
      </c>
      <c r="J1778" t="s">
        <v>3466</v>
      </c>
      <c r="K1778" t="s">
        <v>3670</v>
      </c>
      <c r="L1778">
        <v>49201</v>
      </c>
      <c r="M1778" t="s">
        <v>2246</v>
      </c>
      <c r="N1778" t="s">
        <v>13</v>
      </c>
      <c r="O1778" t="s">
        <v>37</v>
      </c>
      <c r="P1778" t="s">
        <v>2247</v>
      </c>
      <c r="Q1778" s="4">
        <v>4000</v>
      </c>
      <c r="R1778">
        <v>2</v>
      </c>
      <c r="S1778" s="4">
        <f>Table3[[#This Row],[Harga]]*Table3[[#This Row],[Quantity]]</f>
        <v>8000</v>
      </c>
      <c r="T1778">
        <v>0</v>
      </c>
      <c r="U1778" s="4">
        <f>Table3[[#This Row],[Discount]]*Table3[[#This Row],[Revenue]]</f>
        <v>0</v>
      </c>
      <c r="V1778" s="4">
        <f>Table3[[#This Row],[Revenue]]-Table3[[#This Row],[Total Discount]]</f>
        <v>8000</v>
      </c>
      <c r="W1778" s="6"/>
      <c r="X1778" s="5"/>
    </row>
    <row r="1779" spans="1:24" x14ac:dyDescent="0.35">
      <c r="A1779">
        <v>1778</v>
      </c>
      <c r="B1779" t="s">
        <v>7540</v>
      </c>
      <c r="C1779" s="8">
        <v>42981</v>
      </c>
      <c r="D1779" s="6">
        <v>2017</v>
      </c>
      <c r="E1779" s="8" t="s">
        <v>3472</v>
      </c>
      <c r="F1779" s="7">
        <v>3</v>
      </c>
      <c r="G1779" t="s">
        <v>3452</v>
      </c>
      <c r="H1779" t="s">
        <v>3451</v>
      </c>
      <c r="I1779" t="s">
        <v>5733</v>
      </c>
      <c r="J1779" t="s">
        <v>3466</v>
      </c>
      <c r="K1779" t="s">
        <v>3641</v>
      </c>
      <c r="L1779">
        <v>94122</v>
      </c>
      <c r="M1779" t="s">
        <v>97</v>
      </c>
      <c r="N1779" t="s">
        <v>13</v>
      </c>
      <c r="O1779" t="s">
        <v>37</v>
      </c>
      <c r="P1779" t="s">
        <v>98</v>
      </c>
      <c r="Q1779" s="4">
        <v>15000</v>
      </c>
      <c r="R1779">
        <v>2</v>
      </c>
      <c r="S1779" s="4">
        <f>Table3[[#This Row],[Harga]]*Table3[[#This Row],[Quantity]]</f>
        <v>30000</v>
      </c>
      <c r="T1779">
        <v>0</v>
      </c>
      <c r="U1779" s="4">
        <f>Table3[[#This Row],[Discount]]*Table3[[#This Row],[Revenue]]</f>
        <v>0</v>
      </c>
      <c r="V1779" s="4">
        <f>Table3[[#This Row],[Revenue]]-Table3[[#This Row],[Total Discount]]</f>
        <v>30000</v>
      </c>
      <c r="W1779" s="6"/>
      <c r="X1779" s="5"/>
    </row>
    <row r="1780" spans="1:24" x14ac:dyDescent="0.35">
      <c r="A1780">
        <v>1779</v>
      </c>
      <c r="B1780" t="s">
        <v>7539</v>
      </c>
      <c r="C1780" s="8">
        <v>43002</v>
      </c>
      <c r="D1780" s="6">
        <v>2017</v>
      </c>
      <c r="E1780" s="8" t="s">
        <v>3472</v>
      </c>
      <c r="F1780" s="7">
        <v>24</v>
      </c>
      <c r="G1780" t="s">
        <v>3538</v>
      </c>
      <c r="H1780" t="s">
        <v>3451</v>
      </c>
      <c r="I1780" t="s">
        <v>4414</v>
      </c>
      <c r="J1780" t="s">
        <v>3488</v>
      </c>
      <c r="K1780" t="s">
        <v>3695</v>
      </c>
      <c r="L1780">
        <v>43130</v>
      </c>
      <c r="M1780" t="s">
        <v>1415</v>
      </c>
      <c r="N1780" t="s">
        <v>51</v>
      </c>
      <c r="O1780" t="s">
        <v>52</v>
      </c>
      <c r="P1780" t="s">
        <v>1416</v>
      </c>
      <c r="Q1780" s="4">
        <v>780000</v>
      </c>
      <c r="R1780">
        <v>3</v>
      </c>
      <c r="S1780" s="4">
        <f>Table3[[#This Row],[Harga]]*Table3[[#This Row],[Quantity]]</f>
        <v>2340000</v>
      </c>
      <c r="T1780">
        <v>0.4</v>
      </c>
      <c r="U1780" s="4">
        <f>Table3[[#This Row],[Discount]]*Table3[[#This Row],[Revenue]]</f>
        <v>936000</v>
      </c>
      <c r="V1780" s="4">
        <f>Table3[[#This Row],[Revenue]]-Table3[[#This Row],[Total Discount]]</f>
        <v>1404000</v>
      </c>
      <c r="W1780" s="6"/>
      <c r="X1780" s="5"/>
    </row>
    <row r="1781" spans="1:24" x14ac:dyDescent="0.35">
      <c r="A1781">
        <v>1780</v>
      </c>
      <c r="B1781" t="s">
        <v>7538</v>
      </c>
      <c r="C1781" s="8">
        <v>43088</v>
      </c>
      <c r="D1781" s="6">
        <v>2017</v>
      </c>
      <c r="E1781" s="8" t="s">
        <v>3490</v>
      </c>
      <c r="F1781" s="7">
        <v>19</v>
      </c>
      <c r="G1781" t="s">
        <v>3457</v>
      </c>
      <c r="H1781" t="s">
        <v>3501</v>
      </c>
      <c r="I1781" t="s">
        <v>6362</v>
      </c>
      <c r="J1781" t="s">
        <v>3449</v>
      </c>
      <c r="K1781" t="s">
        <v>3655</v>
      </c>
      <c r="L1781">
        <v>70506</v>
      </c>
      <c r="M1781" t="s">
        <v>2248</v>
      </c>
      <c r="N1781" t="s">
        <v>13</v>
      </c>
      <c r="O1781" t="s">
        <v>366</v>
      </c>
      <c r="P1781" t="s">
        <v>2249</v>
      </c>
      <c r="Q1781" s="4">
        <v>1666000</v>
      </c>
      <c r="R1781">
        <v>2</v>
      </c>
      <c r="S1781" s="4">
        <f>Table3[[#This Row],[Harga]]*Table3[[#This Row],[Quantity]]</f>
        <v>3332000</v>
      </c>
      <c r="T1781">
        <v>0</v>
      </c>
      <c r="U1781" s="4">
        <f>Table3[[#This Row],[Discount]]*Table3[[#This Row],[Revenue]]</f>
        <v>0</v>
      </c>
      <c r="V1781" s="4">
        <f>Table3[[#This Row],[Revenue]]-Table3[[#This Row],[Total Discount]]</f>
        <v>3332000</v>
      </c>
      <c r="W1781" s="6"/>
      <c r="X1781" s="5"/>
    </row>
    <row r="1782" spans="1:24" x14ac:dyDescent="0.35">
      <c r="A1782">
        <v>1781</v>
      </c>
      <c r="B1782" t="s">
        <v>7537</v>
      </c>
      <c r="C1782" s="8">
        <v>43063</v>
      </c>
      <c r="D1782" s="6">
        <v>2017</v>
      </c>
      <c r="E1782" s="8" t="s">
        <v>3468</v>
      </c>
      <c r="F1782" s="7">
        <v>24</v>
      </c>
      <c r="G1782" t="s">
        <v>3457</v>
      </c>
      <c r="H1782" t="s">
        <v>3462</v>
      </c>
      <c r="I1782" t="s">
        <v>3807</v>
      </c>
      <c r="J1782" t="s">
        <v>3488</v>
      </c>
      <c r="K1782" t="s">
        <v>3707</v>
      </c>
      <c r="L1782">
        <v>40475</v>
      </c>
      <c r="M1782" t="s">
        <v>696</v>
      </c>
      <c r="N1782" t="s">
        <v>13</v>
      </c>
      <c r="O1782" t="s">
        <v>26</v>
      </c>
      <c r="P1782" t="s">
        <v>697</v>
      </c>
      <c r="Q1782" s="4">
        <v>21000</v>
      </c>
      <c r="R1782">
        <v>1</v>
      </c>
      <c r="S1782" s="4">
        <f>Table3[[#This Row],[Harga]]*Table3[[#This Row],[Quantity]]</f>
        <v>21000</v>
      </c>
      <c r="T1782">
        <v>0</v>
      </c>
      <c r="U1782" s="4">
        <f>Table3[[#This Row],[Discount]]*Table3[[#This Row],[Revenue]]</f>
        <v>0</v>
      </c>
      <c r="V1782" s="4">
        <f>Table3[[#This Row],[Revenue]]-Table3[[#This Row],[Total Discount]]</f>
        <v>21000</v>
      </c>
      <c r="W1782" s="6"/>
      <c r="X1782" s="5"/>
    </row>
    <row r="1783" spans="1:24" x14ac:dyDescent="0.35">
      <c r="A1783">
        <v>1782</v>
      </c>
      <c r="B1783" t="s">
        <v>7536</v>
      </c>
      <c r="C1783" s="8">
        <v>41986</v>
      </c>
      <c r="D1783" s="6">
        <v>2014</v>
      </c>
      <c r="E1783" s="8" t="s">
        <v>3490</v>
      </c>
      <c r="F1783" s="7">
        <v>13</v>
      </c>
      <c r="G1783" t="s">
        <v>3457</v>
      </c>
      <c r="H1783" t="s">
        <v>3532</v>
      </c>
      <c r="I1783" t="s">
        <v>6125</v>
      </c>
      <c r="J1783" t="s">
        <v>3449</v>
      </c>
      <c r="K1783" t="s">
        <v>3670</v>
      </c>
      <c r="L1783">
        <v>77070</v>
      </c>
      <c r="M1783" t="s">
        <v>2250</v>
      </c>
      <c r="N1783" t="s">
        <v>13</v>
      </c>
      <c r="O1783" t="s">
        <v>366</v>
      </c>
      <c r="P1783" t="s">
        <v>2251</v>
      </c>
      <c r="Q1783" s="4">
        <v>3000</v>
      </c>
      <c r="R1783">
        <v>1</v>
      </c>
      <c r="S1783" s="4">
        <f>Table3[[#This Row],[Harga]]*Table3[[#This Row],[Quantity]]</f>
        <v>3000</v>
      </c>
      <c r="T1783">
        <v>0.2</v>
      </c>
      <c r="U1783" s="4">
        <f>Table3[[#This Row],[Discount]]*Table3[[#This Row],[Revenue]]</f>
        <v>600</v>
      </c>
      <c r="V1783" s="4">
        <f>Table3[[#This Row],[Revenue]]-Table3[[#This Row],[Total Discount]]</f>
        <v>2400</v>
      </c>
      <c r="W1783" s="6"/>
      <c r="X1783" s="5"/>
    </row>
    <row r="1784" spans="1:24" x14ac:dyDescent="0.35">
      <c r="A1784">
        <v>1783</v>
      </c>
      <c r="B1784" t="s">
        <v>7535</v>
      </c>
      <c r="C1784" s="8">
        <v>42709</v>
      </c>
      <c r="D1784" s="6">
        <v>2016</v>
      </c>
      <c r="E1784" s="8" t="s">
        <v>3490</v>
      </c>
      <c r="F1784" s="7">
        <v>5</v>
      </c>
      <c r="G1784" t="s">
        <v>3452</v>
      </c>
      <c r="H1784" t="s">
        <v>3451</v>
      </c>
      <c r="I1784" t="s">
        <v>4612</v>
      </c>
      <c r="J1784" t="s">
        <v>3449</v>
      </c>
      <c r="K1784" t="s">
        <v>3477</v>
      </c>
      <c r="L1784">
        <v>10024</v>
      </c>
      <c r="M1784" t="s">
        <v>2000</v>
      </c>
      <c r="N1784" t="s">
        <v>13</v>
      </c>
      <c r="O1784" t="s">
        <v>32</v>
      </c>
      <c r="P1784" t="s">
        <v>2001</v>
      </c>
      <c r="Q1784" s="4">
        <v>311000</v>
      </c>
      <c r="R1784">
        <v>3</v>
      </c>
      <c r="S1784" s="4">
        <f>Table3[[#This Row],[Harga]]*Table3[[#This Row],[Quantity]]</f>
        <v>933000</v>
      </c>
      <c r="T1784">
        <v>0</v>
      </c>
      <c r="U1784" s="4">
        <f>Table3[[#This Row],[Discount]]*Table3[[#This Row],[Revenue]]</f>
        <v>0</v>
      </c>
      <c r="V1784" s="4">
        <f>Table3[[#This Row],[Revenue]]-Table3[[#This Row],[Total Discount]]</f>
        <v>933000</v>
      </c>
      <c r="W1784" s="6"/>
      <c r="X1784" s="5"/>
    </row>
    <row r="1785" spans="1:24" x14ac:dyDescent="0.35">
      <c r="A1785">
        <v>1784</v>
      </c>
      <c r="B1785" t="s">
        <v>7534</v>
      </c>
      <c r="C1785" s="8">
        <v>42624</v>
      </c>
      <c r="D1785" s="6">
        <v>2016</v>
      </c>
      <c r="E1785" s="8" t="s">
        <v>3472</v>
      </c>
      <c r="F1785" s="7">
        <v>11</v>
      </c>
      <c r="G1785" t="s">
        <v>3485</v>
      </c>
      <c r="H1785" t="s">
        <v>3462</v>
      </c>
      <c r="I1785" t="s">
        <v>3717</v>
      </c>
      <c r="J1785" t="s">
        <v>3488</v>
      </c>
      <c r="K1785" t="s">
        <v>3695</v>
      </c>
      <c r="L1785">
        <v>43615</v>
      </c>
      <c r="M1785" t="s">
        <v>632</v>
      </c>
      <c r="N1785" t="s">
        <v>13</v>
      </c>
      <c r="O1785" t="s">
        <v>26</v>
      </c>
      <c r="P1785" t="s">
        <v>633</v>
      </c>
      <c r="Q1785" s="4">
        <v>60000</v>
      </c>
      <c r="R1785">
        <v>3</v>
      </c>
      <c r="S1785" s="4">
        <f>Table3[[#This Row],[Harga]]*Table3[[#This Row],[Quantity]]</f>
        <v>180000</v>
      </c>
      <c r="T1785">
        <v>0.7</v>
      </c>
      <c r="U1785" s="4">
        <f>Table3[[#This Row],[Discount]]*Table3[[#This Row],[Revenue]]</f>
        <v>125999.99999999999</v>
      </c>
      <c r="V1785" s="4">
        <f>Table3[[#This Row],[Revenue]]-Table3[[#This Row],[Total Discount]]</f>
        <v>54000.000000000015</v>
      </c>
      <c r="W1785" s="6"/>
      <c r="X1785" s="5"/>
    </row>
    <row r="1786" spans="1:24" x14ac:dyDescent="0.35">
      <c r="A1786">
        <v>1785</v>
      </c>
      <c r="B1786" t="s">
        <v>7533</v>
      </c>
      <c r="C1786" s="8">
        <v>43078</v>
      </c>
      <c r="D1786" s="6">
        <v>2017</v>
      </c>
      <c r="E1786" s="8" t="s">
        <v>3490</v>
      </c>
      <c r="F1786" s="7">
        <v>9</v>
      </c>
      <c r="G1786" t="s">
        <v>3538</v>
      </c>
      <c r="H1786" t="s">
        <v>3462</v>
      </c>
      <c r="I1786" t="s">
        <v>4373</v>
      </c>
      <c r="J1786" t="s">
        <v>3466</v>
      </c>
      <c r="K1786" t="s">
        <v>3595</v>
      </c>
      <c r="L1786">
        <v>19143</v>
      </c>
      <c r="M1786" t="s">
        <v>353</v>
      </c>
      <c r="N1786" t="s">
        <v>13</v>
      </c>
      <c r="O1786" t="s">
        <v>37</v>
      </c>
      <c r="P1786" t="s">
        <v>354</v>
      </c>
      <c r="Q1786" s="4">
        <v>3000</v>
      </c>
      <c r="R1786">
        <v>1</v>
      </c>
      <c r="S1786" s="4">
        <f>Table3[[#This Row],[Harga]]*Table3[[#This Row],[Quantity]]</f>
        <v>3000</v>
      </c>
      <c r="T1786">
        <v>0.2</v>
      </c>
      <c r="U1786" s="4">
        <f>Table3[[#This Row],[Discount]]*Table3[[#This Row],[Revenue]]</f>
        <v>600</v>
      </c>
      <c r="V1786" s="4">
        <f>Table3[[#This Row],[Revenue]]-Table3[[#This Row],[Total Discount]]</f>
        <v>2400</v>
      </c>
      <c r="W1786" s="6"/>
      <c r="X1786" s="5"/>
    </row>
    <row r="1787" spans="1:24" x14ac:dyDescent="0.35">
      <c r="A1787">
        <v>1786</v>
      </c>
      <c r="B1787" t="s">
        <v>7532</v>
      </c>
      <c r="C1787" s="8">
        <v>41891</v>
      </c>
      <c r="D1787" s="6">
        <v>2014</v>
      </c>
      <c r="E1787" s="8" t="s">
        <v>3472</v>
      </c>
      <c r="F1787" s="7">
        <v>9</v>
      </c>
      <c r="G1787" t="s">
        <v>3496</v>
      </c>
      <c r="H1787" t="s">
        <v>3462</v>
      </c>
      <c r="I1787" t="s">
        <v>4081</v>
      </c>
      <c r="J1787" t="s">
        <v>3449</v>
      </c>
      <c r="K1787" t="s">
        <v>3571</v>
      </c>
      <c r="L1787">
        <v>19140</v>
      </c>
      <c r="M1787" t="s">
        <v>1332</v>
      </c>
      <c r="N1787" t="s">
        <v>13</v>
      </c>
      <c r="O1787" t="s">
        <v>23</v>
      </c>
      <c r="P1787" t="s">
        <v>1333</v>
      </c>
      <c r="Q1787" s="4">
        <v>11000</v>
      </c>
      <c r="R1787">
        <v>3</v>
      </c>
      <c r="S1787" s="4">
        <f>Table3[[#This Row],[Harga]]*Table3[[#This Row],[Quantity]]</f>
        <v>33000</v>
      </c>
      <c r="T1787">
        <v>0.2</v>
      </c>
      <c r="U1787" s="4">
        <f>Table3[[#This Row],[Discount]]*Table3[[#This Row],[Revenue]]</f>
        <v>6600</v>
      </c>
      <c r="V1787" s="4">
        <f>Table3[[#This Row],[Revenue]]-Table3[[#This Row],[Total Discount]]</f>
        <v>26400</v>
      </c>
      <c r="W1787" s="6"/>
      <c r="X1787" s="5"/>
    </row>
    <row r="1788" spans="1:24" x14ac:dyDescent="0.35">
      <c r="A1788">
        <v>1787</v>
      </c>
      <c r="B1788" t="s">
        <v>7531</v>
      </c>
      <c r="C1788" s="8">
        <v>42912</v>
      </c>
      <c r="D1788" s="6">
        <v>2017</v>
      </c>
      <c r="E1788" s="8" t="s">
        <v>3497</v>
      </c>
      <c r="F1788" s="7">
        <v>26</v>
      </c>
      <c r="G1788" t="s">
        <v>3452</v>
      </c>
      <c r="H1788" t="s">
        <v>3451</v>
      </c>
      <c r="I1788" t="s">
        <v>4087</v>
      </c>
      <c r="J1788" t="s">
        <v>3449</v>
      </c>
      <c r="K1788" t="s">
        <v>3455</v>
      </c>
      <c r="L1788">
        <v>80219</v>
      </c>
      <c r="M1788" t="s">
        <v>1003</v>
      </c>
      <c r="N1788" t="s">
        <v>51</v>
      </c>
      <c r="O1788" t="s">
        <v>64</v>
      </c>
      <c r="P1788" t="s">
        <v>1004</v>
      </c>
      <c r="Q1788" s="4">
        <v>432000</v>
      </c>
      <c r="R1788">
        <v>9</v>
      </c>
      <c r="S1788" s="4">
        <f>Table3[[#This Row],[Harga]]*Table3[[#This Row],[Quantity]]</f>
        <v>3888000</v>
      </c>
      <c r="T1788">
        <v>0.2</v>
      </c>
      <c r="U1788" s="4">
        <f>Table3[[#This Row],[Discount]]*Table3[[#This Row],[Revenue]]</f>
        <v>777600</v>
      </c>
      <c r="V1788" s="4">
        <f>Table3[[#This Row],[Revenue]]-Table3[[#This Row],[Total Discount]]</f>
        <v>3110400</v>
      </c>
      <c r="W1788" s="6"/>
      <c r="X1788" s="5"/>
    </row>
    <row r="1789" spans="1:24" x14ac:dyDescent="0.35">
      <c r="A1789">
        <v>1788</v>
      </c>
      <c r="B1789" t="s">
        <v>7530</v>
      </c>
      <c r="C1789" s="8">
        <v>41960</v>
      </c>
      <c r="D1789" s="6">
        <v>2014</v>
      </c>
      <c r="E1789" s="8" t="s">
        <v>3468</v>
      </c>
      <c r="F1789" s="7">
        <v>17</v>
      </c>
      <c r="G1789" t="s">
        <v>3457</v>
      </c>
      <c r="H1789" t="s">
        <v>3451</v>
      </c>
      <c r="I1789" t="s">
        <v>7258</v>
      </c>
      <c r="J1789" t="s">
        <v>3449</v>
      </c>
      <c r="K1789" t="s">
        <v>3492</v>
      </c>
      <c r="L1789">
        <v>19143</v>
      </c>
      <c r="M1789" t="s">
        <v>2200</v>
      </c>
      <c r="N1789" t="s">
        <v>13</v>
      </c>
      <c r="O1789" t="s">
        <v>23</v>
      </c>
      <c r="P1789" t="s">
        <v>2201</v>
      </c>
      <c r="Q1789" s="4">
        <v>109000</v>
      </c>
      <c r="R1789">
        <v>2</v>
      </c>
      <c r="S1789" s="4">
        <f>Table3[[#This Row],[Harga]]*Table3[[#This Row],[Quantity]]</f>
        <v>218000</v>
      </c>
      <c r="T1789">
        <v>0.2</v>
      </c>
      <c r="U1789" s="4">
        <f>Table3[[#This Row],[Discount]]*Table3[[#This Row],[Revenue]]</f>
        <v>43600</v>
      </c>
      <c r="V1789" s="4">
        <f>Table3[[#This Row],[Revenue]]-Table3[[#This Row],[Total Discount]]</f>
        <v>174400</v>
      </c>
      <c r="W1789" s="6"/>
      <c r="X1789" s="5"/>
    </row>
    <row r="1790" spans="1:24" x14ac:dyDescent="0.35">
      <c r="A1790">
        <v>1789</v>
      </c>
      <c r="B1790" t="s">
        <v>7529</v>
      </c>
      <c r="C1790" s="8">
        <v>42968</v>
      </c>
      <c r="D1790" s="6">
        <v>2017</v>
      </c>
      <c r="E1790" s="8" t="s">
        <v>3481</v>
      </c>
      <c r="F1790" s="7">
        <v>21</v>
      </c>
      <c r="G1790" t="s">
        <v>3457</v>
      </c>
      <c r="H1790" t="s">
        <v>3451</v>
      </c>
      <c r="I1790" t="s">
        <v>7012</v>
      </c>
      <c r="J1790" t="s">
        <v>3488</v>
      </c>
      <c r="K1790" t="s">
        <v>3670</v>
      </c>
      <c r="L1790">
        <v>21044</v>
      </c>
      <c r="M1790" t="s">
        <v>1260</v>
      </c>
      <c r="N1790" t="s">
        <v>13</v>
      </c>
      <c r="O1790" t="s">
        <v>23</v>
      </c>
      <c r="P1790" t="s">
        <v>5218</v>
      </c>
      <c r="Q1790" s="4">
        <v>123000</v>
      </c>
      <c r="R1790">
        <v>5</v>
      </c>
      <c r="S1790" s="4">
        <f>Table3[[#This Row],[Harga]]*Table3[[#This Row],[Quantity]]</f>
        <v>615000</v>
      </c>
      <c r="T1790">
        <v>0</v>
      </c>
      <c r="U1790" s="4">
        <f>Table3[[#This Row],[Discount]]*Table3[[#This Row],[Revenue]]</f>
        <v>0</v>
      </c>
      <c r="V1790" s="4">
        <f>Table3[[#This Row],[Revenue]]-Table3[[#This Row],[Total Discount]]</f>
        <v>615000</v>
      </c>
      <c r="W1790" s="6"/>
      <c r="X1790" s="5"/>
    </row>
    <row r="1791" spans="1:24" x14ac:dyDescent="0.35">
      <c r="A1791">
        <v>1790</v>
      </c>
      <c r="B1791" t="s">
        <v>7528</v>
      </c>
      <c r="C1791" s="8">
        <v>42441</v>
      </c>
      <c r="D1791" s="6">
        <v>2016</v>
      </c>
      <c r="E1791" s="8" t="s">
        <v>3511</v>
      </c>
      <c r="F1791" s="7">
        <v>12</v>
      </c>
      <c r="G1791" t="s">
        <v>3457</v>
      </c>
      <c r="H1791" t="s">
        <v>3451</v>
      </c>
      <c r="I1791" t="s">
        <v>5286</v>
      </c>
      <c r="J1791" t="s">
        <v>3449</v>
      </c>
      <c r="K1791" t="s">
        <v>3542</v>
      </c>
      <c r="L1791">
        <v>10024</v>
      </c>
      <c r="M1791" t="s">
        <v>792</v>
      </c>
      <c r="N1791" t="s">
        <v>13</v>
      </c>
      <c r="O1791" t="s">
        <v>55</v>
      </c>
      <c r="P1791" t="s">
        <v>176</v>
      </c>
      <c r="Q1791" s="4">
        <v>16000</v>
      </c>
      <c r="R1791">
        <v>3</v>
      </c>
      <c r="S1791" s="4">
        <f>Table3[[#This Row],[Harga]]*Table3[[#This Row],[Quantity]]</f>
        <v>48000</v>
      </c>
      <c r="T1791">
        <v>0</v>
      </c>
      <c r="U1791" s="4">
        <f>Table3[[#This Row],[Discount]]*Table3[[#This Row],[Revenue]]</f>
        <v>0</v>
      </c>
      <c r="V1791" s="4">
        <f>Table3[[#This Row],[Revenue]]-Table3[[#This Row],[Total Discount]]</f>
        <v>48000</v>
      </c>
      <c r="W1791" s="6"/>
      <c r="X1791" s="5"/>
    </row>
    <row r="1792" spans="1:24" x14ac:dyDescent="0.35">
      <c r="A1792">
        <v>1791</v>
      </c>
      <c r="B1792" t="s">
        <v>7527</v>
      </c>
      <c r="C1792" s="8">
        <v>41905</v>
      </c>
      <c r="D1792" s="6">
        <v>2014</v>
      </c>
      <c r="E1792" s="8" t="s">
        <v>3472</v>
      </c>
      <c r="F1792" s="7">
        <v>23</v>
      </c>
      <c r="G1792" t="s">
        <v>3452</v>
      </c>
      <c r="H1792" t="s">
        <v>3462</v>
      </c>
      <c r="I1792" t="s">
        <v>4740</v>
      </c>
      <c r="J1792" t="s">
        <v>3449</v>
      </c>
      <c r="K1792" t="s">
        <v>3714</v>
      </c>
      <c r="L1792">
        <v>10035</v>
      </c>
      <c r="M1792" t="s">
        <v>2164</v>
      </c>
      <c r="N1792" t="s">
        <v>13</v>
      </c>
      <c r="O1792" t="s">
        <v>26</v>
      </c>
      <c r="P1792" t="s">
        <v>2165</v>
      </c>
      <c r="Q1792" s="4">
        <v>233000</v>
      </c>
      <c r="R1792">
        <v>3</v>
      </c>
      <c r="S1792" s="4">
        <f>Table3[[#This Row],[Harga]]*Table3[[#This Row],[Quantity]]</f>
        <v>699000</v>
      </c>
      <c r="T1792">
        <v>0.2</v>
      </c>
      <c r="U1792" s="4">
        <f>Table3[[#This Row],[Discount]]*Table3[[#This Row],[Revenue]]</f>
        <v>139800</v>
      </c>
      <c r="V1792" s="4">
        <f>Table3[[#This Row],[Revenue]]-Table3[[#This Row],[Total Discount]]</f>
        <v>559200</v>
      </c>
      <c r="W1792" s="6"/>
      <c r="X1792" s="5"/>
    </row>
    <row r="1793" spans="1:24" x14ac:dyDescent="0.35">
      <c r="A1793">
        <v>1792</v>
      </c>
      <c r="B1793" t="s">
        <v>7526</v>
      </c>
      <c r="C1793" s="8">
        <v>41757</v>
      </c>
      <c r="D1793" s="6">
        <v>2014</v>
      </c>
      <c r="E1793" s="8" t="s">
        <v>3529</v>
      </c>
      <c r="F1793" s="7">
        <v>28</v>
      </c>
      <c r="G1793" t="s">
        <v>3452</v>
      </c>
      <c r="H1793" t="s">
        <v>3451</v>
      </c>
      <c r="I1793" t="s">
        <v>4763</v>
      </c>
      <c r="J1793" t="s">
        <v>3466</v>
      </c>
      <c r="K1793" t="s">
        <v>3492</v>
      </c>
      <c r="L1793">
        <v>43055</v>
      </c>
      <c r="M1793" t="s">
        <v>843</v>
      </c>
      <c r="N1793" t="s">
        <v>13</v>
      </c>
      <c r="O1793" t="s">
        <v>14</v>
      </c>
      <c r="P1793" t="s">
        <v>844</v>
      </c>
      <c r="Q1793" s="4">
        <v>5000</v>
      </c>
      <c r="R1793">
        <v>3</v>
      </c>
      <c r="S1793" s="4">
        <f>Table3[[#This Row],[Harga]]*Table3[[#This Row],[Quantity]]</f>
        <v>15000</v>
      </c>
      <c r="T1793">
        <v>0.2</v>
      </c>
      <c r="U1793" s="4">
        <f>Table3[[#This Row],[Discount]]*Table3[[#This Row],[Revenue]]</f>
        <v>3000</v>
      </c>
      <c r="V1793" s="4">
        <f>Table3[[#This Row],[Revenue]]-Table3[[#This Row],[Total Discount]]</f>
        <v>12000</v>
      </c>
      <c r="W1793" s="6"/>
      <c r="X1793" s="5"/>
    </row>
    <row r="1794" spans="1:24" x14ac:dyDescent="0.35">
      <c r="A1794">
        <v>1793</v>
      </c>
      <c r="B1794" t="s">
        <v>7525</v>
      </c>
      <c r="C1794" s="8">
        <v>42703</v>
      </c>
      <c r="D1794" s="6">
        <v>2016</v>
      </c>
      <c r="E1794" s="8" t="s">
        <v>3468</v>
      </c>
      <c r="F1794" s="7">
        <v>29</v>
      </c>
      <c r="G1794" t="s">
        <v>3452</v>
      </c>
      <c r="H1794" t="s">
        <v>3451</v>
      </c>
      <c r="I1794" t="s">
        <v>3740</v>
      </c>
      <c r="J1794" t="s">
        <v>3466</v>
      </c>
      <c r="K1794" t="s">
        <v>3714</v>
      </c>
      <c r="L1794">
        <v>75217</v>
      </c>
      <c r="M1794" t="s">
        <v>2252</v>
      </c>
      <c r="N1794" t="s">
        <v>51</v>
      </c>
      <c r="O1794" t="s">
        <v>64</v>
      </c>
      <c r="P1794" t="s">
        <v>2253</v>
      </c>
      <c r="Q1794" s="4">
        <v>59000</v>
      </c>
      <c r="R1794">
        <v>2</v>
      </c>
      <c r="S1794" s="4">
        <f>Table3[[#This Row],[Harga]]*Table3[[#This Row],[Quantity]]</f>
        <v>118000</v>
      </c>
      <c r="T1794">
        <v>0.2</v>
      </c>
      <c r="U1794" s="4">
        <f>Table3[[#This Row],[Discount]]*Table3[[#This Row],[Revenue]]</f>
        <v>23600</v>
      </c>
      <c r="V1794" s="4">
        <f>Table3[[#This Row],[Revenue]]-Table3[[#This Row],[Total Discount]]</f>
        <v>94400</v>
      </c>
      <c r="W1794" s="6"/>
      <c r="X1794" s="5"/>
    </row>
    <row r="1795" spans="1:24" x14ac:dyDescent="0.35">
      <c r="A1795">
        <v>1794</v>
      </c>
      <c r="B1795" t="s">
        <v>7524</v>
      </c>
      <c r="C1795" s="8">
        <v>42341</v>
      </c>
      <c r="D1795" s="6">
        <v>2015</v>
      </c>
      <c r="E1795" s="8" t="s">
        <v>3490</v>
      </c>
      <c r="F1795" s="7">
        <v>3</v>
      </c>
      <c r="G1795" t="s">
        <v>3538</v>
      </c>
      <c r="H1795" t="s">
        <v>3451</v>
      </c>
      <c r="I1795" t="s">
        <v>4002</v>
      </c>
      <c r="J1795" t="s">
        <v>3488</v>
      </c>
      <c r="K1795" t="s">
        <v>3477</v>
      </c>
      <c r="L1795">
        <v>19134</v>
      </c>
      <c r="M1795" t="s">
        <v>2194</v>
      </c>
      <c r="N1795" t="s">
        <v>13</v>
      </c>
      <c r="O1795" t="s">
        <v>23</v>
      </c>
      <c r="P1795" t="s">
        <v>2195</v>
      </c>
      <c r="Q1795" s="4">
        <v>33000</v>
      </c>
      <c r="R1795">
        <v>2</v>
      </c>
      <c r="S1795" s="4">
        <f>Table3[[#This Row],[Harga]]*Table3[[#This Row],[Quantity]]</f>
        <v>66000</v>
      </c>
      <c r="T1795">
        <v>0.2</v>
      </c>
      <c r="U1795" s="4">
        <f>Table3[[#This Row],[Discount]]*Table3[[#This Row],[Revenue]]</f>
        <v>13200</v>
      </c>
      <c r="V1795" s="4">
        <f>Table3[[#This Row],[Revenue]]-Table3[[#This Row],[Total Discount]]</f>
        <v>52800</v>
      </c>
      <c r="W1795" s="6"/>
      <c r="X1795" s="5"/>
    </row>
    <row r="1796" spans="1:24" x14ac:dyDescent="0.35">
      <c r="A1796">
        <v>1795</v>
      </c>
      <c r="B1796" t="s">
        <v>7523</v>
      </c>
      <c r="C1796" s="8">
        <v>43058</v>
      </c>
      <c r="D1796" s="6">
        <v>2017</v>
      </c>
      <c r="E1796" s="8" t="s">
        <v>3468</v>
      </c>
      <c r="F1796" s="7">
        <v>19</v>
      </c>
      <c r="G1796" t="s">
        <v>3457</v>
      </c>
      <c r="H1796" t="s">
        <v>3462</v>
      </c>
      <c r="I1796" t="s">
        <v>3935</v>
      </c>
      <c r="J1796" t="s">
        <v>3466</v>
      </c>
      <c r="K1796" t="s">
        <v>3483</v>
      </c>
      <c r="L1796">
        <v>78207</v>
      </c>
      <c r="M1796" t="s">
        <v>1134</v>
      </c>
      <c r="N1796" t="s">
        <v>9</v>
      </c>
      <c r="O1796" t="s">
        <v>17</v>
      </c>
      <c r="P1796" t="s">
        <v>1135</v>
      </c>
      <c r="Q1796" s="4">
        <v>206000</v>
      </c>
      <c r="R1796">
        <v>6</v>
      </c>
      <c r="S1796" s="4">
        <f>Table3[[#This Row],[Harga]]*Table3[[#This Row],[Quantity]]</f>
        <v>1236000</v>
      </c>
      <c r="T1796">
        <v>0.3</v>
      </c>
      <c r="U1796" s="4">
        <f>Table3[[#This Row],[Discount]]*Table3[[#This Row],[Revenue]]</f>
        <v>370800</v>
      </c>
      <c r="V1796" s="4">
        <f>Table3[[#This Row],[Revenue]]-Table3[[#This Row],[Total Discount]]</f>
        <v>865200</v>
      </c>
      <c r="W1796" s="6"/>
      <c r="X1796" s="5"/>
    </row>
    <row r="1797" spans="1:24" x14ac:dyDescent="0.35">
      <c r="A1797">
        <v>1796</v>
      </c>
      <c r="B1797" t="s">
        <v>7522</v>
      </c>
      <c r="C1797" s="8">
        <v>42618</v>
      </c>
      <c r="D1797" s="6">
        <v>2016</v>
      </c>
      <c r="E1797" s="8" t="s">
        <v>3472</v>
      </c>
      <c r="F1797" s="7">
        <v>5</v>
      </c>
      <c r="G1797" t="s">
        <v>3457</v>
      </c>
      <c r="H1797" t="s">
        <v>3451</v>
      </c>
      <c r="I1797" t="s">
        <v>7496</v>
      </c>
      <c r="J1797" t="s">
        <v>3449</v>
      </c>
      <c r="K1797" t="s">
        <v>3499</v>
      </c>
      <c r="L1797">
        <v>19120</v>
      </c>
      <c r="M1797" t="s">
        <v>70</v>
      </c>
      <c r="N1797" t="s">
        <v>13</v>
      </c>
      <c r="O1797" t="s">
        <v>26</v>
      </c>
      <c r="P1797" t="s">
        <v>71</v>
      </c>
      <c r="Q1797" s="4">
        <v>39000</v>
      </c>
      <c r="R1797">
        <v>5</v>
      </c>
      <c r="S1797" s="4">
        <f>Table3[[#This Row],[Harga]]*Table3[[#This Row],[Quantity]]</f>
        <v>195000</v>
      </c>
      <c r="T1797">
        <v>0.7</v>
      </c>
      <c r="U1797" s="4">
        <f>Table3[[#This Row],[Discount]]*Table3[[#This Row],[Revenue]]</f>
        <v>136500</v>
      </c>
      <c r="V1797" s="4">
        <f>Table3[[#This Row],[Revenue]]-Table3[[#This Row],[Total Discount]]</f>
        <v>58500</v>
      </c>
      <c r="W1797" s="6"/>
      <c r="X1797" s="5"/>
    </row>
    <row r="1798" spans="1:24" x14ac:dyDescent="0.35">
      <c r="A1798">
        <v>1797</v>
      </c>
      <c r="B1798" t="s">
        <v>7521</v>
      </c>
      <c r="C1798" s="8">
        <v>42982</v>
      </c>
      <c r="D1798" s="6">
        <v>2017</v>
      </c>
      <c r="E1798" s="8" t="s">
        <v>3472</v>
      </c>
      <c r="F1798" s="7">
        <v>4</v>
      </c>
      <c r="G1798" t="s">
        <v>3457</v>
      </c>
      <c r="H1798" t="s">
        <v>3462</v>
      </c>
      <c r="I1798" t="s">
        <v>6125</v>
      </c>
      <c r="J1798" t="s">
        <v>3449</v>
      </c>
      <c r="K1798" t="s">
        <v>3492</v>
      </c>
      <c r="L1798">
        <v>90004</v>
      </c>
      <c r="M1798" t="s">
        <v>1459</v>
      </c>
      <c r="N1798" t="s">
        <v>13</v>
      </c>
      <c r="O1798" t="s">
        <v>26</v>
      </c>
      <c r="P1798" t="s">
        <v>1460</v>
      </c>
      <c r="Q1798" s="4">
        <v>488000</v>
      </c>
      <c r="R1798">
        <v>2</v>
      </c>
      <c r="S1798" s="4">
        <f>Table3[[#This Row],[Harga]]*Table3[[#This Row],[Quantity]]</f>
        <v>976000</v>
      </c>
      <c r="T1798">
        <v>0.2</v>
      </c>
      <c r="U1798" s="4">
        <f>Table3[[#This Row],[Discount]]*Table3[[#This Row],[Revenue]]</f>
        <v>195200</v>
      </c>
      <c r="V1798" s="4">
        <f>Table3[[#This Row],[Revenue]]-Table3[[#This Row],[Total Discount]]</f>
        <v>780800</v>
      </c>
      <c r="W1798" s="6"/>
      <c r="X1798" s="5"/>
    </row>
    <row r="1799" spans="1:24" x14ac:dyDescent="0.35">
      <c r="A1799">
        <v>1798</v>
      </c>
      <c r="B1799" t="s">
        <v>7520</v>
      </c>
      <c r="C1799" s="8">
        <v>42635</v>
      </c>
      <c r="D1799" s="6">
        <v>2016</v>
      </c>
      <c r="E1799" s="8" t="s">
        <v>3472</v>
      </c>
      <c r="F1799" s="7">
        <v>22</v>
      </c>
      <c r="G1799" t="s">
        <v>3457</v>
      </c>
      <c r="H1799" t="s">
        <v>3462</v>
      </c>
      <c r="I1799" t="s">
        <v>3589</v>
      </c>
      <c r="J1799" t="s">
        <v>3466</v>
      </c>
      <c r="K1799" t="s">
        <v>3600</v>
      </c>
      <c r="L1799">
        <v>37167</v>
      </c>
      <c r="M1799" t="s">
        <v>1855</v>
      </c>
      <c r="N1799" t="s">
        <v>13</v>
      </c>
      <c r="O1799" t="s">
        <v>37</v>
      </c>
      <c r="P1799" t="s">
        <v>1856</v>
      </c>
      <c r="Q1799" s="4">
        <v>17000</v>
      </c>
      <c r="R1799">
        <v>3</v>
      </c>
      <c r="S1799" s="4">
        <f>Table3[[#This Row],[Harga]]*Table3[[#This Row],[Quantity]]</f>
        <v>51000</v>
      </c>
      <c r="T1799">
        <v>0.2</v>
      </c>
      <c r="U1799" s="4">
        <f>Table3[[#This Row],[Discount]]*Table3[[#This Row],[Revenue]]</f>
        <v>10200</v>
      </c>
      <c r="V1799" s="4">
        <f>Table3[[#This Row],[Revenue]]-Table3[[#This Row],[Total Discount]]</f>
        <v>40800</v>
      </c>
      <c r="W1799" s="6"/>
      <c r="X1799" s="5"/>
    </row>
    <row r="1800" spans="1:24" x14ac:dyDescent="0.35">
      <c r="A1800">
        <v>1799</v>
      </c>
      <c r="B1800" t="s">
        <v>7519</v>
      </c>
      <c r="C1800" s="8">
        <v>41896</v>
      </c>
      <c r="D1800" s="6">
        <v>2014</v>
      </c>
      <c r="E1800" s="8" t="s">
        <v>3472</v>
      </c>
      <c r="F1800" s="7">
        <v>14</v>
      </c>
      <c r="G1800" t="s">
        <v>3496</v>
      </c>
      <c r="H1800" t="s">
        <v>3451</v>
      </c>
      <c r="I1800" t="s">
        <v>4015</v>
      </c>
      <c r="J1800" t="s">
        <v>3449</v>
      </c>
      <c r="K1800" t="s">
        <v>3470</v>
      </c>
      <c r="L1800">
        <v>31204</v>
      </c>
      <c r="M1800" t="s">
        <v>2254</v>
      </c>
      <c r="N1800" t="s">
        <v>9</v>
      </c>
      <c r="O1800" t="s">
        <v>20</v>
      </c>
      <c r="P1800" t="s">
        <v>2255</v>
      </c>
      <c r="Q1800" s="4">
        <v>143000</v>
      </c>
      <c r="R1800">
        <v>5</v>
      </c>
      <c r="S1800" s="4">
        <f>Table3[[#This Row],[Harga]]*Table3[[#This Row],[Quantity]]</f>
        <v>715000</v>
      </c>
      <c r="T1800">
        <v>0</v>
      </c>
      <c r="U1800" s="4">
        <f>Table3[[#This Row],[Discount]]*Table3[[#This Row],[Revenue]]</f>
        <v>0</v>
      </c>
      <c r="V1800" s="4">
        <f>Table3[[#This Row],[Revenue]]-Table3[[#This Row],[Total Discount]]</f>
        <v>715000</v>
      </c>
      <c r="W1800" s="6"/>
      <c r="X1800" s="5"/>
    </row>
    <row r="1801" spans="1:24" x14ac:dyDescent="0.35">
      <c r="A1801">
        <v>1800</v>
      </c>
      <c r="B1801" t="s">
        <v>7518</v>
      </c>
      <c r="C1801" s="8">
        <v>42874</v>
      </c>
      <c r="D1801" s="6">
        <v>2017</v>
      </c>
      <c r="E1801" s="8" t="s">
        <v>3453</v>
      </c>
      <c r="F1801" s="7">
        <v>19</v>
      </c>
      <c r="G1801" t="s">
        <v>3452</v>
      </c>
      <c r="H1801" t="s">
        <v>3451</v>
      </c>
      <c r="I1801" t="s">
        <v>4004</v>
      </c>
      <c r="J1801" t="s">
        <v>3488</v>
      </c>
      <c r="K1801" t="s">
        <v>3465</v>
      </c>
      <c r="L1801">
        <v>94109</v>
      </c>
      <c r="M1801" t="s">
        <v>700</v>
      </c>
      <c r="N1801" t="s">
        <v>9</v>
      </c>
      <c r="O1801" t="s">
        <v>42</v>
      </c>
      <c r="P1801" t="s">
        <v>701</v>
      </c>
      <c r="Q1801" s="4">
        <v>284000</v>
      </c>
      <c r="R1801">
        <v>12</v>
      </c>
      <c r="S1801" s="4">
        <f>Table3[[#This Row],[Harga]]*Table3[[#This Row],[Quantity]]</f>
        <v>3408000</v>
      </c>
      <c r="T1801">
        <v>0.2</v>
      </c>
      <c r="U1801" s="4">
        <f>Table3[[#This Row],[Discount]]*Table3[[#This Row],[Revenue]]</f>
        <v>681600</v>
      </c>
      <c r="V1801" s="4">
        <f>Table3[[#This Row],[Revenue]]-Table3[[#This Row],[Total Discount]]</f>
        <v>2726400</v>
      </c>
      <c r="W1801" s="6"/>
      <c r="X1801" s="5"/>
    </row>
    <row r="1802" spans="1:24" x14ac:dyDescent="0.35">
      <c r="A1802">
        <v>1801</v>
      </c>
      <c r="B1802" t="s">
        <v>7517</v>
      </c>
      <c r="C1802" s="8">
        <v>41860</v>
      </c>
      <c r="D1802" s="6">
        <v>2014</v>
      </c>
      <c r="E1802" s="8" t="s">
        <v>3481</v>
      </c>
      <c r="F1802" s="7">
        <v>9</v>
      </c>
      <c r="G1802" t="s">
        <v>3452</v>
      </c>
      <c r="H1802" t="s">
        <v>3501</v>
      </c>
      <c r="I1802" t="s">
        <v>3840</v>
      </c>
      <c r="J1802" t="s">
        <v>3449</v>
      </c>
      <c r="K1802" t="s">
        <v>3487</v>
      </c>
      <c r="L1802">
        <v>98103</v>
      </c>
      <c r="M1802" t="s">
        <v>2101</v>
      </c>
      <c r="N1802" t="s">
        <v>13</v>
      </c>
      <c r="O1802" t="s">
        <v>26</v>
      </c>
      <c r="P1802" t="s">
        <v>2102</v>
      </c>
      <c r="Q1802" s="4">
        <v>736000</v>
      </c>
      <c r="R1802">
        <v>7</v>
      </c>
      <c r="S1802" s="4">
        <f>Table3[[#This Row],[Harga]]*Table3[[#This Row],[Quantity]]</f>
        <v>5152000</v>
      </c>
      <c r="T1802">
        <v>0.2</v>
      </c>
      <c r="U1802" s="4">
        <f>Table3[[#This Row],[Discount]]*Table3[[#This Row],[Revenue]]</f>
        <v>1030400</v>
      </c>
      <c r="V1802" s="4">
        <f>Table3[[#This Row],[Revenue]]-Table3[[#This Row],[Total Discount]]</f>
        <v>4121600</v>
      </c>
      <c r="W1802" s="6"/>
      <c r="X1802" s="5"/>
    </row>
    <row r="1803" spans="1:24" x14ac:dyDescent="0.35">
      <c r="A1803">
        <v>1802</v>
      </c>
      <c r="B1803" t="s">
        <v>7516</v>
      </c>
      <c r="C1803" s="8">
        <v>43065</v>
      </c>
      <c r="D1803" s="6">
        <v>2017</v>
      </c>
      <c r="E1803" s="8" t="s">
        <v>3468</v>
      </c>
      <c r="F1803" s="7">
        <v>26</v>
      </c>
      <c r="G1803" t="s">
        <v>3496</v>
      </c>
      <c r="H1803" t="s">
        <v>3451</v>
      </c>
      <c r="I1803" t="s">
        <v>4267</v>
      </c>
      <c r="J1803" t="s">
        <v>3466</v>
      </c>
      <c r="K1803" t="s">
        <v>3465</v>
      </c>
      <c r="L1803">
        <v>43229</v>
      </c>
      <c r="M1803" t="s">
        <v>1363</v>
      </c>
      <c r="N1803" t="s">
        <v>13</v>
      </c>
      <c r="O1803" t="s">
        <v>29</v>
      </c>
      <c r="P1803" t="s">
        <v>1364</v>
      </c>
      <c r="Q1803" s="4">
        <v>35000</v>
      </c>
      <c r="R1803">
        <v>3</v>
      </c>
      <c r="S1803" s="4">
        <f>Table3[[#This Row],[Harga]]*Table3[[#This Row],[Quantity]]</f>
        <v>105000</v>
      </c>
      <c r="T1803">
        <v>0.2</v>
      </c>
      <c r="U1803" s="4">
        <f>Table3[[#This Row],[Discount]]*Table3[[#This Row],[Revenue]]</f>
        <v>21000</v>
      </c>
      <c r="V1803" s="4">
        <f>Table3[[#This Row],[Revenue]]-Table3[[#This Row],[Total Discount]]</f>
        <v>84000</v>
      </c>
      <c r="W1803" s="6"/>
      <c r="X1803" s="5"/>
    </row>
    <row r="1804" spans="1:24" x14ac:dyDescent="0.35">
      <c r="A1804">
        <v>1803</v>
      </c>
      <c r="B1804" t="s">
        <v>7515</v>
      </c>
      <c r="C1804" s="8">
        <v>42858</v>
      </c>
      <c r="D1804" s="6">
        <v>2017</v>
      </c>
      <c r="E1804" s="8" t="s">
        <v>3453</v>
      </c>
      <c r="F1804" s="7">
        <v>3</v>
      </c>
      <c r="G1804" t="s">
        <v>3452</v>
      </c>
      <c r="H1804" t="s">
        <v>3451</v>
      </c>
      <c r="I1804" t="s">
        <v>3521</v>
      </c>
      <c r="J1804" t="s">
        <v>3466</v>
      </c>
      <c r="K1804" t="s">
        <v>3509</v>
      </c>
      <c r="L1804">
        <v>90004</v>
      </c>
      <c r="M1804" t="s">
        <v>1429</v>
      </c>
      <c r="N1804" t="s">
        <v>13</v>
      </c>
      <c r="O1804" t="s">
        <v>32</v>
      </c>
      <c r="P1804" t="s">
        <v>1430</v>
      </c>
      <c r="Q1804" s="4">
        <v>35000</v>
      </c>
      <c r="R1804">
        <v>2</v>
      </c>
      <c r="S1804" s="4">
        <f>Table3[[#This Row],[Harga]]*Table3[[#This Row],[Quantity]]</f>
        <v>70000</v>
      </c>
      <c r="T1804">
        <v>0</v>
      </c>
      <c r="U1804" s="4">
        <f>Table3[[#This Row],[Discount]]*Table3[[#This Row],[Revenue]]</f>
        <v>0</v>
      </c>
      <c r="V1804" s="4">
        <f>Table3[[#This Row],[Revenue]]-Table3[[#This Row],[Total Discount]]</f>
        <v>70000</v>
      </c>
      <c r="W1804" s="6"/>
      <c r="X1804" s="5"/>
    </row>
    <row r="1805" spans="1:24" x14ac:dyDescent="0.35">
      <c r="A1805">
        <v>1804</v>
      </c>
      <c r="B1805" t="s">
        <v>7514</v>
      </c>
      <c r="C1805" s="8">
        <v>42684</v>
      </c>
      <c r="D1805" s="6">
        <v>2016</v>
      </c>
      <c r="E1805" s="8" t="s">
        <v>3468</v>
      </c>
      <c r="F1805" s="7">
        <v>10</v>
      </c>
      <c r="G1805" t="s">
        <v>3452</v>
      </c>
      <c r="H1805" t="s">
        <v>3451</v>
      </c>
      <c r="I1805" t="s">
        <v>4060</v>
      </c>
      <c r="J1805" t="s">
        <v>3488</v>
      </c>
      <c r="K1805" t="s">
        <v>3509</v>
      </c>
      <c r="L1805">
        <v>45503</v>
      </c>
      <c r="M1805" t="s">
        <v>843</v>
      </c>
      <c r="N1805" t="s">
        <v>13</v>
      </c>
      <c r="O1805" t="s">
        <v>14</v>
      </c>
      <c r="P1805" t="s">
        <v>844</v>
      </c>
      <c r="Q1805" s="4">
        <v>5000</v>
      </c>
      <c r="R1805">
        <v>4</v>
      </c>
      <c r="S1805" s="4">
        <f>Table3[[#This Row],[Harga]]*Table3[[#This Row],[Quantity]]</f>
        <v>20000</v>
      </c>
      <c r="T1805">
        <v>0.2</v>
      </c>
      <c r="U1805" s="4">
        <f>Table3[[#This Row],[Discount]]*Table3[[#This Row],[Revenue]]</f>
        <v>4000</v>
      </c>
      <c r="V1805" s="4">
        <f>Table3[[#This Row],[Revenue]]-Table3[[#This Row],[Total Discount]]</f>
        <v>16000</v>
      </c>
      <c r="W1805" s="6"/>
      <c r="X1805" s="5"/>
    </row>
    <row r="1806" spans="1:24" x14ac:dyDescent="0.35">
      <c r="A1806">
        <v>1805</v>
      </c>
      <c r="B1806" t="s">
        <v>7513</v>
      </c>
      <c r="C1806" s="8">
        <v>41993</v>
      </c>
      <c r="D1806" s="6">
        <v>2014</v>
      </c>
      <c r="E1806" s="8" t="s">
        <v>3490</v>
      </c>
      <c r="F1806" s="7">
        <v>20</v>
      </c>
      <c r="G1806" t="s">
        <v>3457</v>
      </c>
      <c r="H1806" t="s">
        <v>3462</v>
      </c>
      <c r="I1806" t="s">
        <v>5007</v>
      </c>
      <c r="J1806" t="s">
        <v>3449</v>
      </c>
      <c r="K1806" t="s">
        <v>3460</v>
      </c>
      <c r="L1806">
        <v>90008</v>
      </c>
      <c r="M1806" t="s">
        <v>1459</v>
      </c>
      <c r="N1806" t="s">
        <v>13</v>
      </c>
      <c r="O1806" t="s">
        <v>26</v>
      </c>
      <c r="P1806" t="s">
        <v>1460</v>
      </c>
      <c r="Q1806" s="4">
        <v>488000</v>
      </c>
      <c r="R1806">
        <v>2</v>
      </c>
      <c r="S1806" s="4">
        <f>Table3[[#This Row],[Harga]]*Table3[[#This Row],[Quantity]]</f>
        <v>976000</v>
      </c>
      <c r="T1806">
        <v>0.2</v>
      </c>
      <c r="U1806" s="4">
        <f>Table3[[#This Row],[Discount]]*Table3[[#This Row],[Revenue]]</f>
        <v>195200</v>
      </c>
      <c r="V1806" s="4">
        <f>Table3[[#This Row],[Revenue]]-Table3[[#This Row],[Total Discount]]</f>
        <v>780800</v>
      </c>
      <c r="W1806" s="6"/>
      <c r="X1806" s="5"/>
    </row>
    <row r="1807" spans="1:24" x14ac:dyDescent="0.35">
      <c r="A1807">
        <v>1806</v>
      </c>
      <c r="B1807" t="s">
        <v>7512</v>
      </c>
      <c r="C1807" s="8">
        <v>41845</v>
      </c>
      <c r="D1807" s="6">
        <v>2014</v>
      </c>
      <c r="E1807" s="8" t="s">
        <v>3507</v>
      </c>
      <c r="F1807" s="7">
        <v>25</v>
      </c>
      <c r="G1807" t="s">
        <v>3452</v>
      </c>
      <c r="H1807" t="s">
        <v>3451</v>
      </c>
      <c r="I1807" t="s">
        <v>4213</v>
      </c>
      <c r="J1807" t="s">
        <v>3488</v>
      </c>
      <c r="K1807" t="s">
        <v>3448</v>
      </c>
      <c r="L1807">
        <v>90045</v>
      </c>
      <c r="M1807" t="s">
        <v>815</v>
      </c>
      <c r="N1807" t="s">
        <v>13</v>
      </c>
      <c r="O1807" t="s">
        <v>23</v>
      </c>
      <c r="P1807" t="s">
        <v>5730</v>
      </c>
      <c r="Q1807" s="4">
        <v>13000</v>
      </c>
      <c r="R1807">
        <v>1</v>
      </c>
      <c r="S1807" s="4">
        <f>Table3[[#This Row],[Harga]]*Table3[[#This Row],[Quantity]]</f>
        <v>13000</v>
      </c>
      <c r="T1807">
        <v>0</v>
      </c>
      <c r="U1807" s="4">
        <f>Table3[[#This Row],[Discount]]*Table3[[#This Row],[Revenue]]</f>
        <v>0</v>
      </c>
      <c r="V1807" s="4">
        <f>Table3[[#This Row],[Revenue]]-Table3[[#This Row],[Total Discount]]</f>
        <v>13000</v>
      </c>
      <c r="W1807" s="6"/>
      <c r="X1807" s="5"/>
    </row>
    <row r="1808" spans="1:24" x14ac:dyDescent="0.35">
      <c r="A1808">
        <v>1807</v>
      </c>
      <c r="B1808" t="s">
        <v>7511</v>
      </c>
      <c r="C1808" s="8">
        <v>42330</v>
      </c>
      <c r="D1808" s="6">
        <v>2015</v>
      </c>
      <c r="E1808" s="8" t="s">
        <v>3468</v>
      </c>
      <c r="F1808" s="7">
        <v>22</v>
      </c>
      <c r="G1808" t="s">
        <v>3485</v>
      </c>
      <c r="H1808" t="s">
        <v>3462</v>
      </c>
      <c r="I1808" t="s">
        <v>5335</v>
      </c>
      <c r="J1808" t="s">
        <v>3449</v>
      </c>
      <c r="K1808" t="s">
        <v>3695</v>
      </c>
      <c r="L1808">
        <v>38109</v>
      </c>
      <c r="M1808" t="s">
        <v>770</v>
      </c>
      <c r="N1808" t="s">
        <v>13</v>
      </c>
      <c r="O1808" t="s">
        <v>26</v>
      </c>
      <c r="P1808" t="s">
        <v>771</v>
      </c>
      <c r="Q1808" s="4">
        <v>6000</v>
      </c>
      <c r="R1808">
        <v>2</v>
      </c>
      <c r="S1808" s="4">
        <f>Table3[[#This Row],[Harga]]*Table3[[#This Row],[Quantity]]</f>
        <v>12000</v>
      </c>
      <c r="T1808">
        <v>0.7</v>
      </c>
      <c r="U1808" s="4">
        <f>Table3[[#This Row],[Discount]]*Table3[[#This Row],[Revenue]]</f>
        <v>8400</v>
      </c>
      <c r="V1808" s="4">
        <f>Table3[[#This Row],[Revenue]]-Table3[[#This Row],[Total Discount]]</f>
        <v>3600</v>
      </c>
      <c r="W1808" s="6"/>
      <c r="X1808" s="5"/>
    </row>
    <row r="1809" spans="1:24" x14ac:dyDescent="0.35">
      <c r="A1809">
        <v>1808</v>
      </c>
      <c r="B1809" t="s">
        <v>7510</v>
      </c>
      <c r="C1809" s="8">
        <v>43078</v>
      </c>
      <c r="D1809" s="6">
        <v>2017</v>
      </c>
      <c r="E1809" s="8" t="s">
        <v>3490</v>
      </c>
      <c r="F1809" s="7">
        <v>9</v>
      </c>
      <c r="G1809" t="s">
        <v>3452</v>
      </c>
      <c r="H1809" t="s">
        <v>3451</v>
      </c>
      <c r="I1809" t="s">
        <v>5391</v>
      </c>
      <c r="J1809" t="s">
        <v>3449</v>
      </c>
      <c r="K1809" t="s">
        <v>3641</v>
      </c>
      <c r="L1809">
        <v>48234</v>
      </c>
      <c r="M1809" t="s">
        <v>2256</v>
      </c>
      <c r="N1809" t="s">
        <v>51</v>
      </c>
      <c r="O1809" t="s">
        <v>64</v>
      </c>
      <c r="P1809" t="s">
        <v>2257</v>
      </c>
      <c r="Q1809" s="4">
        <v>105000</v>
      </c>
      <c r="R1809">
        <v>6</v>
      </c>
      <c r="S1809" s="4">
        <f>Table3[[#This Row],[Harga]]*Table3[[#This Row],[Quantity]]</f>
        <v>630000</v>
      </c>
      <c r="T1809">
        <v>0</v>
      </c>
      <c r="U1809" s="4">
        <f>Table3[[#This Row],[Discount]]*Table3[[#This Row],[Revenue]]</f>
        <v>0</v>
      </c>
      <c r="V1809" s="4">
        <f>Table3[[#This Row],[Revenue]]-Table3[[#This Row],[Total Discount]]</f>
        <v>630000</v>
      </c>
      <c r="W1809" s="6"/>
      <c r="X1809" s="5"/>
    </row>
    <row r="1810" spans="1:24" x14ac:dyDescent="0.35">
      <c r="A1810">
        <v>1809</v>
      </c>
      <c r="B1810" t="s">
        <v>7509</v>
      </c>
      <c r="C1810" s="8">
        <v>42978</v>
      </c>
      <c r="D1810" s="6">
        <v>2017</v>
      </c>
      <c r="E1810" s="8" t="s">
        <v>3481</v>
      </c>
      <c r="F1810" s="7">
        <v>31</v>
      </c>
      <c r="G1810" t="s">
        <v>3457</v>
      </c>
      <c r="H1810" t="s">
        <v>3451</v>
      </c>
      <c r="I1810" t="s">
        <v>3516</v>
      </c>
      <c r="J1810" t="s">
        <v>3449</v>
      </c>
      <c r="K1810" t="s">
        <v>3666</v>
      </c>
      <c r="L1810">
        <v>46226</v>
      </c>
      <c r="M1810" t="s">
        <v>586</v>
      </c>
      <c r="N1810" t="s">
        <v>13</v>
      </c>
      <c r="O1810" t="s">
        <v>29</v>
      </c>
      <c r="P1810" t="s">
        <v>587</v>
      </c>
      <c r="Q1810" s="4">
        <v>114000</v>
      </c>
      <c r="R1810">
        <v>9</v>
      </c>
      <c r="S1810" s="4">
        <f>Table3[[#This Row],[Harga]]*Table3[[#This Row],[Quantity]]</f>
        <v>1026000</v>
      </c>
      <c r="T1810">
        <v>0</v>
      </c>
      <c r="U1810" s="4">
        <f>Table3[[#This Row],[Discount]]*Table3[[#This Row],[Revenue]]</f>
        <v>0</v>
      </c>
      <c r="V1810" s="4">
        <f>Table3[[#This Row],[Revenue]]-Table3[[#This Row],[Total Discount]]</f>
        <v>1026000</v>
      </c>
      <c r="W1810" s="6"/>
      <c r="X1810" s="5"/>
    </row>
    <row r="1811" spans="1:24" x14ac:dyDescent="0.35">
      <c r="A1811">
        <v>1810</v>
      </c>
      <c r="B1811" t="s">
        <v>7508</v>
      </c>
      <c r="C1811" s="8">
        <v>42849</v>
      </c>
      <c r="D1811" s="6">
        <v>2017</v>
      </c>
      <c r="E1811" s="8" t="s">
        <v>3529</v>
      </c>
      <c r="F1811" s="7">
        <v>24</v>
      </c>
      <c r="G1811" t="s">
        <v>3457</v>
      </c>
      <c r="H1811" t="s">
        <v>3462</v>
      </c>
      <c r="I1811" t="s">
        <v>3540</v>
      </c>
      <c r="J1811" t="s">
        <v>3466</v>
      </c>
      <c r="K1811" t="s">
        <v>3548</v>
      </c>
      <c r="L1811">
        <v>32216</v>
      </c>
      <c r="M1811" t="s">
        <v>1256</v>
      </c>
      <c r="N1811" t="s">
        <v>13</v>
      </c>
      <c r="O1811" t="s">
        <v>32</v>
      </c>
      <c r="P1811" t="s">
        <v>1257</v>
      </c>
      <c r="Q1811" s="4">
        <v>355000</v>
      </c>
      <c r="R1811">
        <v>2</v>
      </c>
      <c r="S1811" s="4">
        <f>Table3[[#This Row],[Harga]]*Table3[[#This Row],[Quantity]]</f>
        <v>710000</v>
      </c>
      <c r="T1811">
        <v>0.2</v>
      </c>
      <c r="U1811" s="4">
        <f>Table3[[#This Row],[Discount]]*Table3[[#This Row],[Revenue]]</f>
        <v>142000</v>
      </c>
      <c r="V1811" s="4">
        <f>Table3[[#This Row],[Revenue]]-Table3[[#This Row],[Total Discount]]</f>
        <v>568000</v>
      </c>
      <c r="W1811" s="6"/>
      <c r="X1811" s="5"/>
    </row>
    <row r="1812" spans="1:24" x14ac:dyDescent="0.35">
      <c r="A1812">
        <v>1811</v>
      </c>
      <c r="B1812" t="s">
        <v>7507</v>
      </c>
      <c r="C1812" s="8">
        <v>42986</v>
      </c>
      <c r="D1812" s="6">
        <v>2017</v>
      </c>
      <c r="E1812" s="8" t="s">
        <v>3472</v>
      </c>
      <c r="F1812" s="7">
        <v>8</v>
      </c>
      <c r="G1812" t="s">
        <v>3538</v>
      </c>
      <c r="H1812" t="s">
        <v>3451</v>
      </c>
      <c r="I1812" t="s">
        <v>4348</v>
      </c>
      <c r="J1812" t="s">
        <v>3466</v>
      </c>
      <c r="K1812" t="s">
        <v>3483</v>
      </c>
      <c r="L1812">
        <v>43017</v>
      </c>
      <c r="M1812" t="s">
        <v>2258</v>
      </c>
      <c r="N1812" t="s">
        <v>51</v>
      </c>
      <c r="O1812" t="s">
        <v>64</v>
      </c>
      <c r="P1812" t="s">
        <v>2259</v>
      </c>
      <c r="Q1812" s="4">
        <v>10000</v>
      </c>
      <c r="R1812">
        <v>1</v>
      </c>
      <c r="S1812" s="4">
        <f>Table3[[#This Row],[Harga]]*Table3[[#This Row],[Quantity]]</f>
        <v>10000</v>
      </c>
      <c r="T1812">
        <v>0.2</v>
      </c>
      <c r="U1812" s="4">
        <f>Table3[[#This Row],[Discount]]*Table3[[#This Row],[Revenue]]</f>
        <v>2000</v>
      </c>
      <c r="V1812" s="4">
        <f>Table3[[#This Row],[Revenue]]-Table3[[#This Row],[Total Discount]]</f>
        <v>8000</v>
      </c>
      <c r="W1812" s="6"/>
      <c r="X1812" s="5"/>
    </row>
    <row r="1813" spans="1:24" x14ac:dyDescent="0.35">
      <c r="A1813">
        <v>1812</v>
      </c>
      <c r="B1813" t="s">
        <v>7506</v>
      </c>
      <c r="C1813" s="8">
        <v>42075</v>
      </c>
      <c r="D1813" s="6">
        <v>2015</v>
      </c>
      <c r="E1813" s="8" t="s">
        <v>3511</v>
      </c>
      <c r="F1813" s="7">
        <v>12</v>
      </c>
      <c r="G1813" t="s">
        <v>3452</v>
      </c>
      <c r="H1813" t="s">
        <v>3532</v>
      </c>
      <c r="I1813" t="s">
        <v>4863</v>
      </c>
      <c r="J1813" t="s">
        <v>3466</v>
      </c>
      <c r="K1813" t="s">
        <v>3465</v>
      </c>
      <c r="L1813">
        <v>33317</v>
      </c>
      <c r="M1813" t="s">
        <v>1712</v>
      </c>
      <c r="N1813" t="s">
        <v>13</v>
      </c>
      <c r="O1813" t="s">
        <v>55</v>
      </c>
      <c r="P1813" t="s">
        <v>1713</v>
      </c>
      <c r="Q1813" s="4">
        <v>11000</v>
      </c>
      <c r="R1813">
        <v>3</v>
      </c>
      <c r="S1813" s="4">
        <f>Table3[[#This Row],[Harga]]*Table3[[#This Row],[Quantity]]</f>
        <v>33000</v>
      </c>
      <c r="T1813">
        <v>0.2</v>
      </c>
      <c r="U1813" s="4">
        <f>Table3[[#This Row],[Discount]]*Table3[[#This Row],[Revenue]]</f>
        <v>6600</v>
      </c>
      <c r="V1813" s="4">
        <f>Table3[[#This Row],[Revenue]]-Table3[[#This Row],[Total Discount]]</f>
        <v>26400</v>
      </c>
      <c r="W1813" s="6"/>
      <c r="X1813" s="5"/>
    </row>
    <row r="1814" spans="1:24" x14ac:dyDescent="0.35">
      <c r="A1814">
        <v>1813</v>
      </c>
      <c r="B1814" t="s">
        <v>7505</v>
      </c>
      <c r="C1814" s="8">
        <v>42569</v>
      </c>
      <c r="D1814" s="6">
        <v>2016</v>
      </c>
      <c r="E1814" s="8" t="s">
        <v>3507</v>
      </c>
      <c r="F1814" s="7">
        <v>18</v>
      </c>
      <c r="G1814" t="s">
        <v>3538</v>
      </c>
      <c r="H1814" t="s">
        <v>3451</v>
      </c>
      <c r="I1814" t="s">
        <v>4433</v>
      </c>
      <c r="J1814" t="s">
        <v>3466</v>
      </c>
      <c r="K1814" t="s">
        <v>3714</v>
      </c>
      <c r="L1814">
        <v>85301</v>
      </c>
      <c r="M1814" t="s">
        <v>2260</v>
      </c>
      <c r="N1814" t="s">
        <v>13</v>
      </c>
      <c r="O1814" t="s">
        <v>366</v>
      </c>
      <c r="P1814" t="s">
        <v>2261</v>
      </c>
      <c r="Q1814" s="4">
        <v>34000</v>
      </c>
      <c r="R1814">
        <v>5</v>
      </c>
      <c r="S1814" s="4">
        <f>Table3[[#This Row],[Harga]]*Table3[[#This Row],[Quantity]]</f>
        <v>170000</v>
      </c>
      <c r="T1814">
        <v>0.2</v>
      </c>
      <c r="U1814" s="4">
        <f>Table3[[#This Row],[Discount]]*Table3[[#This Row],[Revenue]]</f>
        <v>34000</v>
      </c>
      <c r="V1814" s="4">
        <f>Table3[[#This Row],[Revenue]]-Table3[[#This Row],[Total Discount]]</f>
        <v>136000</v>
      </c>
      <c r="W1814" s="6"/>
      <c r="X1814" s="5"/>
    </row>
    <row r="1815" spans="1:24" x14ac:dyDescent="0.35">
      <c r="A1815">
        <v>1814</v>
      </c>
      <c r="B1815" t="s">
        <v>7504</v>
      </c>
      <c r="C1815" s="8">
        <v>42534</v>
      </c>
      <c r="D1815" s="6">
        <v>2016</v>
      </c>
      <c r="E1815" s="8" t="s">
        <v>3497</v>
      </c>
      <c r="F1815" s="7">
        <v>13</v>
      </c>
      <c r="G1815" t="s">
        <v>3452</v>
      </c>
      <c r="H1815" t="s">
        <v>3451</v>
      </c>
      <c r="I1815" t="s">
        <v>3696</v>
      </c>
      <c r="J1815" t="s">
        <v>3488</v>
      </c>
      <c r="K1815" t="s">
        <v>3513</v>
      </c>
      <c r="L1815">
        <v>49201</v>
      </c>
      <c r="M1815" t="s">
        <v>2262</v>
      </c>
      <c r="N1815" t="s">
        <v>51</v>
      </c>
      <c r="O1815" t="s">
        <v>52</v>
      </c>
      <c r="P1815" t="s">
        <v>2263</v>
      </c>
      <c r="Q1815" s="4">
        <v>378000</v>
      </c>
      <c r="R1815">
        <v>3</v>
      </c>
      <c r="S1815" s="4">
        <f>Table3[[#This Row],[Harga]]*Table3[[#This Row],[Quantity]]</f>
        <v>1134000</v>
      </c>
      <c r="T1815">
        <v>0</v>
      </c>
      <c r="U1815" s="4">
        <f>Table3[[#This Row],[Discount]]*Table3[[#This Row],[Revenue]]</f>
        <v>0</v>
      </c>
      <c r="V1815" s="4">
        <f>Table3[[#This Row],[Revenue]]-Table3[[#This Row],[Total Discount]]</f>
        <v>1134000</v>
      </c>
      <c r="W1815" s="6"/>
      <c r="X1815" s="5"/>
    </row>
    <row r="1816" spans="1:24" x14ac:dyDescent="0.35">
      <c r="A1816">
        <v>1815</v>
      </c>
      <c r="B1816" t="s">
        <v>7503</v>
      </c>
      <c r="C1816" s="8">
        <v>42919</v>
      </c>
      <c r="D1816" s="6">
        <v>2017</v>
      </c>
      <c r="E1816" s="8" t="s">
        <v>3507</v>
      </c>
      <c r="F1816" s="7">
        <v>3</v>
      </c>
      <c r="G1816" t="s">
        <v>3485</v>
      </c>
      <c r="H1816" t="s">
        <v>3451</v>
      </c>
      <c r="I1816" t="s">
        <v>3807</v>
      </c>
      <c r="J1816" t="s">
        <v>3488</v>
      </c>
      <c r="K1816" t="s">
        <v>3460</v>
      </c>
      <c r="L1816">
        <v>2169</v>
      </c>
      <c r="M1816" t="s">
        <v>2264</v>
      </c>
      <c r="N1816" t="s">
        <v>51</v>
      </c>
      <c r="O1816" t="s">
        <v>64</v>
      </c>
      <c r="P1816" t="s">
        <v>2265</v>
      </c>
      <c r="Q1816" s="4">
        <v>259000</v>
      </c>
      <c r="R1816">
        <v>10</v>
      </c>
      <c r="S1816" s="4">
        <f>Table3[[#This Row],[Harga]]*Table3[[#This Row],[Quantity]]</f>
        <v>2590000</v>
      </c>
      <c r="T1816">
        <v>0</v>
      </c>
      <c r="U1816" s="4">
        <f>Table3[[#This Row],[Discount]]*Table3[[#This Row],[Revenue]]</f>
        <v>0</v>
      </c>
      <c r="V1816" s="4">
        <f>Table3[[#This Row],[Revenue]]-Table3[[#This Row],[Total Discount]]</f>
        <v>2590000</v>
      </c>
      <c r="W1816" s="6"/>
      <c r="X1816" s="5"/>
    </row>
    <row r="1817" spans="1:24" x14ac:dyDescent="0.35">
      <c r="A1817">
        <v>1816</v>
      </c>
      <c r="B1817" t="s">
        <v>7502</v>
      </c>
      <c r="C1817" s="8">
        <v>41981</v>
      </c>
      <c r="D1817" s="6">
        <v>2014</v>
      </c>
      <c r="E1817" s="8" t="s">
        <v>3490</v>
      </c>
      <c r="F1817" s="7">
        <v>8</v>
      </c>
      <c r="G1817" t="s">
        <v>3452</v>
      </c>
      <c r="H1817" t="s">
        <v>3451</v>
      </c>
      <c r="I1817" t="s">
        <v>3750</v>
      </c>
      <c r="J1817" t="s">
        <v>3449</v>
      </c>
      <c r="K1817" t="s">
        <v>3571</v>
      </c>
      <c r="L1817">
        <v>97301</v>
      </c>
      <c r="M1817" t="s">
        <v>694</v>
      </c>
      <c r="N1817" t="s">
        <v>13</v>
      </c>
      <c r="O1817" t="s">
        <v>14</v>
      </c>
      <c r="P1817" t="s">
        <v>695</v>
      </c>
      <c r="Q1817" s="4">
        <v>10000</v>
      </c>
      <c r="R1817">
        <v>7</v>
      </c>
      <c r="S1817" s="4">
        <f>Table3[[#This Row],[Harga]]*Table3[[#This Row],[Quantity]]</f>
        <v>70000</v>
      </c>
      <c r="T1817">
        <v>0.2</v>
      </c>
      <c r="U1817" s="4">
        <f>Table3[[#This Row],[Discount]]*Table3[[#This Row],[Revenue]]</f>
        <v>14000</v>
      </c>
      <c r="V1817" s="4">
        <f>Table3[[#This Row],[Revenue]]-Table3[[#This Row],[Total Discount]]</f>
        <v>56000</v>
      </c>
      <c r="W1817" s="6"/>
      <c r="X1817" s="5"/>
    </row>
    <row r="1818" spans="1:24" x14ac:dyDescent="0.35">
      <c r="A1818">
        <v>1817</v>
      </c>
      <c r="B1818" t="s">
        <v>7501</v>
      </c>
      <c r="C1818" s="8">
        <v>42468</v>
      </c>
      <c r="D1818" s="6">
        <v>2016</v>
      </c>
      <c r="E1818" s="8" t="s">
        <v>3529</v>
      </c>
      <c r="F1818" s="7">
        <v>8</v>
      </c>
      <c r="G1818" t="s">
        <v>3457</v>
      </c>
      <c r="H1818" t="s">
        <v>3462</v>
      </c>
      <c r="I1818" t="s">
        <v>4020</v>
      </c>
      <c r="J1818" t="s">
        <v>3488</v>
      </c>
      <c r="K1818" t="s">
        <v>3682</v>
      </c>
      <c r="L1818">
        <v>45373</v>
      </c>
      <c r="M1818" t="s">
        <v>2266</v>
      </c>
      <c r="N1818" t="s">
        <v>13</v>
      </c>
      <c r="O1818" t="s">
        <v>55</v>
      </c>
      <c r="P1818" t="s">
        <v>2267</v>
      </c>
      <c r="Q1818" s="4">
        <v>9000</v>
      </c>
      <c r="R1818">
        <v>1</v>
      </c>
      <c r="S1818" s="4">
        <f>Table3[[#This Row],[Harga]]*Table3[[#This Row],[Quantity]]</f>
        <v>9000</v>
      </c>
      <c r="T1818">
        <v>0.2</v>
      </c>
      <c r="U1818" s="4">
        <f>Table3[[#This Row],[Discount]]*Table3[[#This Row],[Revenue]]</f>
        <v>1800</v>
      </c>
      <c r="V1818" s="4">
        <f>Table3[[#This Row],[Revenue]]-Table3[[#This Row],[Total Discount]]</f>
        <v>7200</v>
      </c>
      <c r="W1818" s="6"/>
      <c r="X1818" s="5"/>
    </row>
    <row r="1819" spans="1:24" x14ac:dyDescent="0.35">
      <c r="A1819">
        <v>1818</v>
      </c>
      <c r="B1819" t="s">
        <v>7500</v>
      </c>
      <c r="C1819" s="8">
        <v>43045</v>
      </c>
      <c r="D1819" s="6">
        <v>2017</v>
      </c>
      <c r="E1819" s="8" t="s">
        <v>3468</v>
      </c>
      <c r="F1819" s="7">
        <v>6</v>
      </c>
      <c r="G1819" t="s">
        <v>3457</v>
      </c>
      <c r="H1819" t="s">
        <v>3462</v>
      </c>
      <c r="I1819" t="s">
        <v>3471</v>
      </c>
      <c r="J1819" t="s">
        <v>3449</v>
      </c>
      <c r="K1819" t="s">
        <v>3695</v>
      </c>
      <c r="L1819">
        <v>19143</v>
      </c>
      <c r="M1819" t="s">
        <v>2142</v>
      </c>
      <c r="N1819" t="s">
        <v>9</v>
      </c>
      <c r="O1819" t="s">
        <v>42</v>
      </c>
      <c r="P1819" t="s">
        <v>2143</v>
      </c>
      <c r="Q1819" s="4">
        <v>319000</v>
      </c>
      <c r="R1819">
        <v>2</v>
      </c>
      <c r="S1819" s="4">
        <f>Table3[[#This Row],[Harga]]*Table3[[#This Row],[Quantity]]</f>
        <v>638000</v>
      </c>
      <c r="T1819">
        <v>0.3</v>
      </c>
      <c r="U1819" s="4">
        <f>Table3[[#This Row],[Discount]]*Table3[[#This Row],[Revenue]]</f>
        <v>191400</v>
      </c>
      <c r="V1819" s="4">
        <f>Table3[[#This Row],[Revenue]]-Table3[[#This Row],[Total Discount]]</f>
        <v>446600</v>
      </c>
      <c r="W1819" s="6"/>
      <c r="X1819" s="5"/>
    </row>
    <row r="1820" spans="1:24" x14ac:dyDescent="0.35">
      <c r="A1820">
        <v>1819</v>
      </c>
      <c r="B1820" t="s">
        <v>7499</v>
      </c>
      <c r="C1820" s="8">
        <v>42343</v>
      </c>
      <c r="D1820" s="6">
        <v>2015</v>
      </c>
      <c r="E1820" s="8" t="s">
        <v>3490</v>
      </c>
      <c r="F1820" s="7">
        <v>5</v>
      </c>
      <c r="G1820" t="s">
        <v>3452</v>
      </c>
      <c r="H1820" t="s">
        <v>3451</v>
      </c>
      <c r="I1820" t="s">
        <v>4076</v>
      </c>
      <c r="J1820" t="s">
        <v>3466</v>
      </c>
      <c r="K1820" t="s">
        <v>3483</v>
      </c>
      <c r="L1820">
        <v>92105</v>
      </c>
      <c r="M1820" t="s">
        <v>702</v>
      </c>
      <c r="N1820" t="s">
        <v>9</v>
      </c>
      <c r="O1820" t="s">
        <v>20</v>
      </c>
      <c r="P1820" t="s">
        <v>703</v>
      </c>
      <c r="Q1820" s="4">
        <v>23000</v>
      </c>
      <c r="R1820">
        <v>2</v>
      </c>
      <c r="S1820" s="4">
        <f>Table3[[#This Row],[Harga]]*Table3[[#This Row],[Quantity]]</f>
        <v>46000</v>
      </c>
      <c r="T1820">
        <v>0</v>
      </c>
      <c r="U1820" s="4">
        <f>Table3[[#This Row],[Discount]]*Table3[[#This Row],[Revenue]]</f>
        <v>0</v>
      </c>
      <c r="V1820" s="4">
        <f>Table3[[#This Row],[Revenue]]-Table3[[#This Row],[Total Discount]]</f>
        <v>46000</v>
      </c>
      <c r="W1820" s="6"/>
      <c r="X1820" s="5"/>
    </row>
    <row r="1821" spans="1:24" x14ac:dyDescent="0.35">
      <c r="A1821">
        <v>1820</v>
      </c>
      <c r="B1821" t="s">
        <v>7498</v>
      </c>
      <c r="C1821" s="8">
        <v>42194</v>
      </c>
      <c r="D1821" s="6">
        <v>2015</v>
      </c>
      <c r="E1821" s="8" t="s">
        <v>3507</v>
      </c>
      <c r="F1821" s="7">
        <v>9</v>
      </c>
      <c r="G1821" t="s">
        <v>3452</v>
      </c>
      <c r="H1821" t="s">
        <v>3462</v>
      </c>
      <c r="I1821" t="s">
        <v>4250</v>
      </c>
      <c r="J1821" t="s">
        <v>3449</v>
      </c>
      <c r="K1821" t="s">
        <v>3595</v>
      </c>
      <c r="L1821">
        <v>20735</v>
      </c>
      <c r="M1821" t="s">
        <v>2009</v>
      </c>
      <c r="N1821" t="s">
        <v>13</v>
      </c>
      <c r="O1821" t="s">
        <v>73</v>
      </c>
      <c r="P1821" t="s">
        <v>2010</v>
      </c>
      <c r="Q1821" s="4">
        <v>16000</v>
      </c>
      <c r="R1821">
        <v>4</v>
      </c>
      <c r="S1821" s="4">
        <f>Table3[[#This Row],[Harga]]*Table3[[#This Row],[Quantity]]</f>
        <v>64000</v>
      </c>
      <c r="T1821">
        <v>0</v>
      </c>
      <c r="U1821" s="4">
        <f>Table3[[#This Row],[Discount]]*Table3[[#This Row],[Revenue]]</f>
        <v>0</v>
      </c>
      <c r="V1821" s="4">
        <f>Table3[[#This Row],[Revenue]]-Table3[[#This Row],[Total Discount]]</f>
        <v>64000</v>
      </c>
      <c r="W1821" s="6"/>
      <c r="X1821" s="5"/>
    </row>
    <row r="1822" spans="1:24" x14ac:dyDescent="0.35">
      <c r="A1822">
        <v>1821</v>
      </c>
      <c r="B1822" t="s">
        <v>7497</v>
      </c>
      <c r="C1822" s="8">
        <v>42717</v>
      </c>
      <c r="D1822" s="6">
        <v>2016</v>
      </c>
      <c r="E1822" s="8" t="s">
        <v>3490</v>
      </c>
      <c r="F1822" s="7">
        <v>13</v>
      </c>
      <c r="G1822" t="s">
        <v>3457</v>
      </c>
      <c r="H1822" t="s">
        <v>3451</v>
      </c>
      <c r="I1822" t="s">
        <v>7496</v>
      </c>
      <c r="J1822" t="s">
        <v>3449</v>
      </c>
      <c r="K1822" t="s">
        <v>3455</v>
      </c>
      <c r="L1822">
        <v>92503</v>
      </c>
      <c r="M1822" t="s">
        <v>353</v>
      </c>
      <c r="N1822" t="s">
        <v>13</v>
      </c>
      <c r="O1822" t="s">
        <v>37</v>
      </c>
      <c r="P1822" t="s">
        <v>354</v>
      </c>
      <c r="Q1822" s="4">
        <v>3000</v>
      </c>
      <c r="R1822">
        <v>3</v>
      </c>
      <c r="S1822" s="4">
        <f>Table3[[#This Row],[Harga]]*Table3[[#This Row],[Quantity]]</f>
        <v>9000</v>
      </c>
      <c r="T1822">
        <v>0</v>
      </c>
      <c r="U1822" s="4">
        <f>Table3[[#This Row],[Discount]]*Table3[[#This Row],[Revenue]]</f>
        <v>0</v>
      </c>
      <c r="V1822" s="4">
        <f>Table3[[#This Row],[Revenue]]-Table3[[#This Row],[Total Discount]]</f>
        <v>9000</v>
      </c>
      <c r="W1822" s="6"/>
      <c r="X1822" s="5"/>
    </row>
    <row r="1823" spans="1:24" x14ac:dyDescent="0.35">
      <c r="A1823">
        <v>1822</v>
      </c>
      <c r="B1823" t="s">
        <v>7495</v>
      </c>
      <c r="C1823" s="8">
        <v>42510</v>
      </c>
      <c r="D1823" s="6">
        <v>2016</v>
      </c>
      <c r="E1823" s="8" t="s">
        <v>3453</v>
      </c>
      <c r="F1823" s="7">
        <v>20</v>
      </c>
      <c r="G1823" t="s">
        <v>3452</v>
      </c>
      <c r="H1823" t="s">
        <v>3451</v>
      </c>
      <c r="I1823" t="s">
        <v>5391</v>
      </c>
      <c r="J1823" t="s">
        <v>3449</v>
      </c>
      <c r="K1823" t="s">
        <v>3909</v>
      </c>
      <c r="L1823">
        <v>34952</v>
      </c>
      <c r="M1823" t="s">
        <v>945</v>
      </c>
      <c r="N1823" t="s">
        <v>13</v>
      </c>
      <c r="O1823" t="s">
        <v>26</v>
      </c>
      <c r="P1823" t="s">
        <v>946</v>
      </c>
      <c r="Q1823" s="4">
        <v>3000</v>
      </c>
      <c r="R1823">
        <v>2</v>
      </c>
      <c r="S1823" s="4">
        <f>Table3[[#This Row],[Harga]]*Table3[[#This Row],[Quantity]]</f>
        <v>6000</v>
      </c>
      <c r="T1823">
        <v>0.7</v>
      </c>
      <c r="U1823" s="4">
        <f>Table3[[#This Row],[Discount]]*Table3[[#This Row],[Revenue]]</f>
        <v>4200</v>
      </c>
      <c r="V1823" s="4">
        <f>Table3[[#This Row],[Revenue]]-Table3[[#This Row],[Total Discount]]</f>
        <v>1800</v>
      </c>
      <c r="W1823" s="6"/>
      <c r="X1823" s="5"/>
    </row>
    <row r="1824" spans="1:24" x14ac:dyDescent="0.35">
      <c r="A1824">
        <v>1823</v>
      </c>
      <c r="B1824" t="s">
        <v>7494</v>
      </c>
      <c r="C1824" s="8">
        <v>42888</v>
      </c>
      <c r="D1824" s="6">
        <v>2017</v>
      </c>
      <c r="E1824" s="8" t="s">
        <v>3497</v>
      </c>
      <c r="F1824" s="7">
        <v>2</v>
      </c>
      <c r="G1824" t="s">
        <v>3452</v>
      </c>
      <c r="H1824" t="s">
        <v>3451</v>
      </c>
      <c r="I1824" t="s">
        <v>4564</v>
      </c>
      <c r="J1824" t="s">
        <v>3449</v>
      </c>
      <c r="K1824" t="s">
        <v>3695</v>
      </c>
      <c r="L1824">
        <v>85204</v>
      </c>
      <c r="M1824" t="s">
        <v>237</v>
      </c>
      <c r="N1824" t="s">
        <v>13</v>
      </c>
      <c r="O1824" t="s">
        <v>23</v>
      </c>
      <c r="P1824" t="s">
        <v>238</v>
      </c>
      <c r="Q1824" s="4">
        <v>11000</v>
      </c>
      <c r="R1824">
        <v>6</v>
      </c>
      <c r="S1824" s="4">
        <f>Table3[[#This Row],[Harga]]*Table3[[#This Row],[Quantity]]</f>
        <v>66000</v>
      </c>
      <c r="T1824">
        <v>0.2</v>
      </c>
      <c r="U1824" s="4">
        <f>Table3[[#This Row],[Discount]]*Table3[[#This Row],[Revenue]]</f>
        <v>13200</v>
      </c>
      <c r="V1824" s="4">
        <f>Table3[[#This Row],[Revenue]]-Table3[[#This Row],[Total Discount]]</f>
        <v>52800</v>
      </c>
      <c r="W1824" s="6"/>
      <c r="X1824" s="5"/>
    </row>
    <row r="1825" spans="1:24" x14ac:dyDescent="0.35">
      <c r="A1825">
        <v>1824</v>
      </c>
      <c r="B1825" t="s">
        <v>7493</v>
      </c>
      <c r="C1825" s="8">
        <v>42307</v>
      </c>
      <c r="D1825" s="6">
        <v>2015</v>
      </c>
      <c r="E1825" s="8" t="s">
        <v>3517</v>
      </c>
      <c r="F1825" s="7">
        <v>30</v>
      </c>
      <c r="G1825" t="s">
        <v>3485</v>
      </c>
      <c r="H1825" t="s">
        <v>3462</v>
      </c>
      <c r="I1825" t="s">
        <v>4533</v>
      </c>
      <c r="J1825" t="s">
        <v>3466</v>
      </c>
      <c r="K1825" t="s">
        <v>3714</v>
      </c>
      <c r="L1825">
        <v>80219</v>
      </c>
      <c r="M1825" t="s">
        <v>2268</v>
      </c>
      <c r="N1825" t="s">
        <v>51</v>
      </c>
      <c r="O1825" t="s">
        <v>254</v>
      </c>
      <c r="P1825" t="s">
        <v>2269</v>
      </c>
      <c r="Q1825" s="4">
        <v>60000</v>
      </c>
      <c r="R1825">
        <v>2</v>
      </c>
      <c r="S1825" s="4">
        <f>Table3[[#This Row],[Harga]]*Table3[[#This Row],[Quantity]]</f>
        <v>120000</v>
      </c>
      <c r="T1825">
        <v>0.7</v>
      </c>
      <c r="U1825" s="4">
        <f>Table3[[#This Row],[Discount]]*Table3[[#This Row],[Revenue]]</f>
        <v>84000</v>
      </c>
      <c r="V1825" s="4">
        <f>Table3[[#This Row],[Revenue]]-Table3[[#This Row],[Total Discount]]</f>
        <v>36000</v>
      </c>
      <c r="W1825" s="6"/>
      <c r="X1825" s="5"/>
    </row>
    <row r="1826" spans="1:24" x14ac:dyDescent="0.35">
      <c r="A1826">
        <v>1825</v>
      </c>
      <c r="B1826" t="s">
        <v>7492</v>
      </c>
      <c r="C1826" s="8">
        <v>42658</v>
      </c>
      <c r="D1826" s="6">
        <v>2016</v>
      </c>
      <c r="E1826" s="8" t="s">
        <v>3517</v>
      </c>
      <c r="F1826" s="7">
        <v>15</v>
      </c>
      <c r="G1826" t="s">
        <v>3452</v>
      </c>
      <c r="H1826" t="s">
        <v>3451</v>
      </c>
      <c r="I1826" t="s">
        <v>3733</v>
      </c>
      <c r="J1826" t="s">
        <v>3466</v>
      </c>
      <c r="K1826" t="s">
        <v>3548</v>
      </c>
      <c r="L1826">
        <v>22153</v>
      </c>
      <c r="M1826" t="s">
        <v>1499</v>
      </c>
      <c r="N1826" t="s">
        <v>13</v>
      </c>
      <c r="O1826" t="s">
        <v>26</v>
      </c>
      <c r="P1826" t="s">
        <v>1500</v>
      </c>
      <c r="Q1826" s="4">
        <v>20000</v>
      </c>
      <c r="R1826">
        <v>7</v>
      </c>
      <c r="S1826" s="4">
        <f>Table3[[#This Row],[Harga]]*Table3[[#This Row],[Quantity]]</f>
        <v>140000</v>
      </c>
      <c r="T1826">
        <v>0</v>
      </c>
      <c r="U1826" s="4">
        <f>Table3[[#This Row],[Discount]]*Table3[[#This Row],[Revenue]]</f>
        <v>0</v>
      </c>
      <c r="V1826" s="4">
        <f>Table3[[#This Row],[Revenue]]-Table3[[#This Row],[Total Discount]]</f>
        <v>140000</v>
      </c>
      <c r="W1826" s="6"/>
      <c r="X1826" s="5"/>
    </row>
    <row r="1827" spans="1:24" x14ac:dyDescent="0.35">
      <c r="A1827">
        <v>1826</v>
      </c>
      <c r="B1827" t="s">
        <v>7491</v>
      </c>
      <c r="C1827" s="8">
        <v>42327</v>
      </c>
      <c r="D1827" s="6">
        <v>2015</v>
      </c>
      <c r="E1827" s="8" t="s">
        <v>3468</v>
      </c>
      <c r="F1827" s="7">
        <v>19</v>
      </c>
      <c r="G1827" t="s">
        <v>3457</v>
      </c>
      <c r="H1827" t="s">
        <v>3451</v>
      </c>
      <c r="I1827" t="s">
        <v>4395</v>
      </c>
      <c r="J1827" t="s">
        <v>3488</v>
      </c>
      <c r="K1827" t="s">
        <v>3670</v>
      </c>
      <c r="L1827">
        <v>98115</v>
      </c>
      <c r="M1827" t="s">
        <v>2270</v>
      </c>
      <c r="N1827" t="s">
        <v>9</v>
      </c>
      <c r="O1827" t="s">
        <v>20</v>
      </c>
      <c r="P1827" t="s">
        <v>2271</v>
      </c>
      <c r="Q1827" s="4">
        <v>142000</v>
      </c>
      <c r="R1827">
        <v>2</v>
      </c>
      <c r="S1827" s="4">
        <f>Table3[[#This Row],[Harga]]*Table3[[#This Row],[Quantity]]</f>
        <v>284000</v>
      </c>
      <c r="T1827">
        <v>0</v>
      </c>
      <c r="U1827" s="4">
        <f>Table3[[#This Row],[Discount]]*Table3[[#This Row],[Revenue]]</f>
        <v>0</v>
      </c>
      <c r="V1827" s="4">
        <f>Table3[[#This Row],[Revenue]]-Table3[[#This Row],[Total Discount]]</f>
        <v>284000</v>
      </c>
      <c r="W1827" s="6"/>
      <c r="X1827" s="5"/>
    </row>
    <row r="1828" spans="1:24" x14ac:dyDescent="0.35">
      <c r="A1828">
        <v>1827</v>
      </c>
      <c r="B1828" t="s">
        <v>7490</v>
      </c>
      <c r="C1828" s="8">
        <v>41895</v>
      </c>
      <c r="D1828" s="6">
        <v>2014</v>
      </c>
      <c r="E1828" s="8" t="s">
        <v>3472</v>
      </c>
      <c r="F1828" s="7">
        <v>13</v>
      </c>
      <c r="G1828" t="s">
        <v>3485</v>
      </c>
      <c r="H1828" t="s">
        <v>3451</v>
      </c>
      <c r="I1828" t="s">
        <v>4873</v>
      </c>
      <c r="J1828" t="s">
        <v>3466</v>
      </c>
      <c r="K1828" t="s">
        <v>3580</v>
      </c>
      <c r="L1828">
        <v>85281</v>
      </c>
      <c r="M1828" t="s">
        <v>2272</v>
      </c>
      <c r="N1828" t="s">
        <v>13</v>
      </c>
      <c r="O1828" t="s">
        <v>32</v>
      </c>
      <c r="P1828" t="s">
        <v>2273</v>
      </c>
      <c r="Q1828" s="4">
        <v>80000</v>
      </c>
      <c r="R1828">
        <v>5</v>
      </c>
      <c r="S1828" s="4">
        <f>Table3[[#This Row],[Harga]]*Table3[[#This Row],[Quantity]]</f>
        <v>400000</v>
      </c>
      <c r="T1828">
        <v>0.2</v>
      </c>
      <c r="U1828" s="4">
        <f>Table3[[#This Row],[Discount]]*Table3[[#This Row],[Revenue]]</f>
        <v>80000</v>
      </c>
      <c r="V1828" s="4">
        <f>Table3[[#This Row],[Revenue]]-Table3[[#This Row],[Total Discount]]</f>
        <v>320000</v>
      </c>
      <c r="W1828" s="6"/>
      <c r="X1828" s="5"/>
    </row>
    <row r="1829" spans="1:24" x14ac:dyDescent="0.35">
      <c r="A1829">
        <v>1828</v>
      </c>
      <c r="B1829" t="s">
        <v>7489</v>
      </c>
      <c r="C1829" s="8">
        <v>43052</v>
      </c>
      <c r="D1829" s="6">
        <v>2017</v>
      </c>
      <c r="E1829" s="8" t="s">
        <v>3468</v>
      </c>
      <c r="F1829" s="7">
        <v>13</v>
      </c>
      <c r="G1829" t="s">
        <v>3457</v>
      </c>
      <c r="H1829" t="s">
        <v>3451</v>
      </c>
      <c r="I1829" t="s">
        <v>3738</v>
      </c>
      <c r="J1829" t="s">
        <v>3488</v>
      </c>
      <c r="K1829" t="s">
        <v>3494</v>
      </c>
      <c r="L1829">
        <v>10701</v>
      </c>
      <c r="M1829" t="s">
        <v>388</v>
      </c>
      <c r="N1829" t="s">
        <v>51</v>
      </c>
      <c r="O1829" t="s">
        <v>64</v>
      </c>
      <c r="P1829" t="s">
        <v>389</v>
      </c>
      <c r="Q1829" s="4">
        <v>197000</v>
      </c>
      <c r="R1829">
        <v>4</v>
      </c>
      <c r="S1829" s="4">
        <f>Table3[[#This Row],[Harga]]*Table3[[#This Row],[Quantity]]</f>
        <v>788000</v>
      </c>
      <c r="T1829">
        <v>0</v>
      </c>
      <c r="U1829" s="4">
        <f>Table3[[#This Row],[Discount]]*Table3[[#This Row],[Revenue]]</f>
        <v>0</v>
      </c>
      <c r="V1829" s="4">
        <f>Table3[[#This Row],[Revenue]]-Table3[[#This Row],[Total Discount]]</f>
        <v>788000</v>
      </c>
      <c r="W1829" s="6"/>
      <c r="X1829" s="5"/>
    </row>
    <row r="1830" spans="1:24" x14ac:dyDescent="0.35">
      <c r="A1830">
        <v>1829</v>
      </c>
      <c r="B1830" t="s">
        <v>7488</v>
      </c>
      <c r="C1830" s="8">
        <v>43093</v>
      </c>
      <c r="D1830" s="6">
        <v>2017</v>
      </c>
      <c r="E1830" s="8" t="s">
        <v>3490</v>
      </c>
      <c r="F1830" s="7">
        <v>24</v>
      </c>
      <c r="G1830" t="s">
        <v>3452</v>
      </c>
      <c r="H1830" t="s">
        <v>3462</v>
      </c>
      <c r="I1830" t="s">
        <v>3955</v>
      </c>
      <c r="J1830" t="s">
        <v>3466</v>
      </c>
      <c r="K1830" t="s">
        <v>3704</v>
      </c>
      <c r="L1830">
        <v>14609</v>
      </c>
      <c r="M1830" t="s">
        <v>873</v>
      </c>
      <c r="N1830" t="s">
        <v>9</v>
      </c>
      <c r="O1830" t="s">
        <v>20</v>
      </c>
      <c r="P1830" t="s">
        <v>874</v>
      </c>
      <c r="Q1830" s="4">
        <v>152000</v>
      </c>
      <c r="R1830">
        <v>1</v>
      </c>
      <c r="S1830" s="4">
        <f>Table3[[#This Row],[Harga]]*Table3[[#This Row],[Quantity]]</f>
        <v>152000</v>
      </c>
      <c r="T1830">
        <v>0</v>
      </c>
      <c r="U1830" s="4">
        <f>Table3[[#This Row],[Discount]]*Table3[[#This Row],[Revenue]]</f>
        <v>0</v>
      </c>
      <c r="V1830" s="4">
        <f>Table3[[#This Row],[Revenue]]-Table3[[#This Row],[Total Discount]]</f>
        <v>152000</v>
      </c>
      <c r="W1830" s="6"/>
      <c r="X1830" s="5"/>
    </row>
    <row r="1831" spans="1:24" x14ac:dyDescent="0.35">
      <c r="A1831">
        <v>1830</v>
      </c>
      <c r="B1831" t="s">
        <v>7487</v>
      </c>
      <c r="C1831" s="8">
        <v>42378</v>
      </c>
      <c r="D1831" s="6">
        <v>2016</v>
      </c>
      <c r="E1831" s="8" t="s">
        <v>3463</v>
      </c>
      <c r="F1831" s="7">
        <v>9</v>
      </c>
      <c r="G1831" t="s">
        <v>3452</v>
      </c>
      <c r="H1831" t="s">
        <v>3451</v>
      </c>
      <c r="I1831" t="s">
        <v>3994</v>
      </c>
      <c r="J1831" t="s">
        <v>3466</v>
      </c>
      <c r="K1831" t="s">
        <v>3483</v>
      </c>
      <c r="L1831">
        <v>43615</v>
      </c>
      <c r="M1831" t="s">
        <v>2178</v>
      </c>
      <c r="N1831" t="s">
        <v>9</v>
      </c>
      <c r="O1831" t="s">
        <v>20</v>
      </c>
      <c r="P1831" t="s">
        <v>2179</v>
      </c>
      <c r="Q1831" s="4">
        <v>29000</v>
      </c>
      <c r="R1831">
        <v>2</v>
      </c>
      <c r="S1831" s="4">
        <f>Table3[[#This Row],[Harga]]*Table3[[#This Row],[Quantity]]</f>
        <v>58000</v>
      </c>
      <c r="T1831">
        <v>0.2</v>
      </c>
      <c r="U1831" s="4">
        <f>Table3[[#This Row],[Discount]]*Table3[[#This Row],[Revenue]]</f>
        <v>11600</v>
      </c>
      <c r="V1831" s="4">
        <f>Table3[[#This Row],[Revenue]]-Table3[[#This Row],[Total Discount]]</f>
        <v>46400</v>
      </c>
      <c r="W1831" s="6"/>
      <c r="X1831" s="5"/>
    </row>
    <row r="1832" spans="1:24" x14ac:dyDescent="0.35">
      <c r="A1832">
        <v>1831</v>
      </c>
      <c r="B1832" t="s">
        <v>7486</v>
      </c>
      <c r="C1832" s="8">
        <v>42168</v>
      </c>
      <c r="D1832" s="6">
        <v>2015</v>
      </c>
      <c r="E1832" s="8" t="s">
        <v>3497</v>
      </c>
      <c r="F1832" s="7">
        <v>13</v>
      </c>
      <c r="G1832" t="s">
        <v>3452</v>
      </c>
      <c r="H1832" t="s">
        <v>3451</v>
      </c>
      <c r="I1832" t="s">
        <v>3553</v>
      </c>
      <c r="J1832" t="s">
        <v>3466</v>
      </c>
      <c r="K1832" t="s">
        <v>3448</v>
      </c>
      <c r="L1832">
        <v>35601</v>
      </c>
      <c r="M1832" t="s">
        <v>2274</v>
      </c>
      <c r="N1832" t="s">
        <v>13</v>
      </c>
      <c r="O1832" t="s">
        <v>37</v>
      </c>
      <c r="P1832" t="s">
        <v>2275</v>
      </c>
      <c r="Q1832" s="4">
        <v>25000</v>
      </c>
      <c r="R1832">
        <v>6</v>
      </c>
      <c r="S1832" s="4">
        <f>Table3[[#This Row],[Harga]]*Table3[[#This Row],[Quantity]]</f>
        <v>150000</v>
      </c>
      <c r="T1832">
        <v>0</v>
      </c>
      <c r="U1832" s="4">
        <f>Table3[[#This Row],[Discount]]*Table3[[#This Row],[Revenue]]</f>
        <v>0</v>
      </c>
      <c r="V1832" s="4">
        <f>Table3[[#This Row],[Revenue]]-Table3[[#This Row],[Total Discount]]</f>
        <v>150000</v>
      </c>
      <c r="W1832" s="6"/>
      <c r="X1832" s="5"/>
    </row>
    <row r="1833" spans="1:24" x14ac:dyDescent="0.35">
      <c r="A1833">
        <v>1832</v>
      </c>
      <c r="B1833" t="s">
        <v>7485</v>
      </c>
      <c r="C1833" s="8">
        <v>42812</v>
      </c>
      <c r="D1833" s="6">
        <v>2017</v>
      </c>
      <c r="E1833" s="8" t="s">
        <v>3511</v>
      </c>
      <c r="F1833" s="7">
        <v>18</v>
      </c>
      <c r="G1833" t="s">
        <v>3538</v>
      </c>
      <c r="H1833" t="s">
        <v>3451</v>
      </c>
      <c r="I1833" t="s">
        <v>4807</v>
      </c>
      <c r="J1833" t="s">
        <v>3449</v>
      </c>
      <c r="K1833" t="s">
        <v>3666</v>
      </c>
      <c r="L1833">
        <v>75220</v>
      </c>
      <c r="M1833" t="s">
        <v>1992</v>
      </c>
      <c r="N1833" t="s">
        <v>13</v>
      </c>
      <c r="O1833" t="s">
        <v>37</v>
      </c>
      <c r="P1833" t="s">
        <v>1993</v>
      </c>
      <c r="Q1833" s="4">
        <v>50000</v>
      </c>
      <c r="R1833">
        <v>3</v>
      </c>
      <c r="S1833" s="4">
        <f>Table3[[#This Row],[Harga]]*Table3[[#This Row],[Quantity]]</f>
        <v>150000</v>
      </c>
      <c r="T1833">
        <v>0.2</v>
      </c>
      <c r="U1833" s="4">
        <f>Table3[[#This Row],[Discount]]*Table3[[#This Row],[Revenue]]</f>
        <v>30000</v>
      </c>
      <c r="V1833" s="4">
        <f>Table3[[#This Row],[Revenue]]-Table3[[#This Row],[Total Discount]]</f>
        <v>120000</v>
      </c>
      <c r="W1833" s="6"/>
      <c r="X1833" s="5"/>
    </row>
    <row r="1834" spans="1:24" x14ac:dyDescent="0.35">
      <c r="A1834">
        <v>1833</v>
      </c>
      <c r="B1834" t="s">
        <v>7484</v>
      </c>
      <c r="C1834" s="8">
        <v>41966</v>
      </c>
      <c r="D1834" s="6">
        <v>2014</v>
      </c>
      <c r="E1834" s="8" t="s">
        <v>3468</v>
      </c>
      <c r="F1834" s="7">
        <v>23</v>
      </c>
      <c r="G1834" t="s">
        <v>3452</v>
      </c>
      <c r="H1834" t="s">
        <v>3451</v>
      </c>
      <c r="I1834" t="s">
        <v>4473</v>
      </c>
      <c r="J1834" t="s">
        <v>3466</v>
      </c>
      <c r="K1834" t="s">
        <v>3571</v>
      </c>
      <c r="L1834">
        <v>75150</v>
      </c>
      <c r="M1834" t="s">
        <v>831</v>
      </c>
      <c r="N1834" t="s">
        <v>9</v>
      </c>
      <c r="O1834" t="s">
        <v>20</v>
      </c>
      <c r="P1834" t="s">
        <v>832</v>
      </c>
      <c r="Q1834" s="4">
        <v>26000</v>
      </c>
      <c r="R1834">
        <v>2</v>
      </c>
      <c r="S1834" s="4">
        <f>Table3[[#This Row],[Harga]]*Table3[[#This Row],[Quantity]]</f>
        <v>52000</v>
      </c>
      <c r="T1834">
        <v>0.6</v>
      </c>
      <c r="U1834" s="4">
        <f>Table3[[#This Row],[Discount]]*Table3[[#This Row],[Revenue]]</f>
        <v>31200</v>
      </c>
      <c r="V1834" s="4">
        <f>Table3[[#This Row],[Revenue]]-Table3[[#This Row],[Total Discount]]</f>
        <v>20800</v>
      </c>
      <c r="W1834" s="6"/>
      <c r="X1834" s="5"/>
    </row>
    <row r="1835" spans="1:24" x14ac:dyDescent="0.35">
      <c r="A1835">
        <v>1834</v>
      </c>
      <c r="B1835" t="s">
        <v>7483</v>
      </c>
      <c r="C1835" s="8">
        <v>43023</v>
      </c>
      <c r="D1835" s="6">
        <v>2017</v>
      </c>
      <c r="E1835" s="8" t="s">
        <v>3517</v>
      </c>
      <c r="F1835" s="7">
        <v>15</v>
      </c>
      <c r="G1835" t="s">
        <v>3457</v>
      </c>
      <c r="H1835" t="s">
        <v>3451</v>
      </c>
      <c r="I1835" t="s">
        <v>4167</v>
      </c>
      <c r="J1835" t="s">
        <v>3466</v>
      </c>
      <c r="K1835" t="s">
        <v>3655</v>
      </c>
      <c r="L1835">
        <v>90045</v>
      </c>
      <c r="M1835" t="s">
        <v>235</v>
      </c>
      <c r="N1835" t="s">
        <v>9</v>
      </c>
      <c r="O1835" t="s">
        <v>17</v>
      </c>
      <c r="P1835" t="s">
        <v>236</v>
      </c>
      <c r="Q1835" s="4">
        <v>234000</v>
      </c>
      <c r="R1835">
        <v>3</v>
      </c>
      <c r="S1835" s="4">
        <f>Table3[[#This Row],[Harga]]*Table3[[#This Row],[Quantity]]</f>
        <v>702000</v>
      </c>
      <c r="T1835">
        <v>0.2</v>
      </c>
      <c r="U1835" s="4">
        <f>Table3[[#This Row],[Discount]]*Table3[[#This Row],[Revenue]]</f>
        <v>140400</v>
      </c>
      <c r="V1835" s="4">
        <f>Table3[[#This Row],[Revenue]]-Table3[[#This Row],[Total Discount]]</f>
        <v>561600</v>
      </c>
      <c r="W1835" s="6"/>
      <c r="X1835" s="5"/>
    </row>
    <row r="1836" spans="1:24" x14ac:dyDescent="0.35">
      <c r="A1836">
        <v>1835</v>
      </c>
      <c r="B1836" t="s">
        <v>7482</v>
      </c>
      <c r="C1836" s="8">
        <v>42846</v>
      </c>
      <c r="D1836" s="6">
        <v>2017</v>
      </c>
      <c r="E1836" s="8" t="s">
        <v>3529</v>
      </c>
      <c r="F1836" s="7">
        <v>21</v>
      </c>
      <c r="G1836" t="s">
        <v>3452</v>
      </c>
      <c r="H1836" t="s">
        <v>3451</v>
      </c>
      <c r="I1836" t="s">
        <v>3664</v>
      </c>
      <c r="J1836" t="s">
        <v>3449</v>
      </c>
      <c r="K1836" t="s">
        <v>3628</v>
      </c>
      <c r="L1836">
        <v>98103</v>
      </c>
      <c r="M1836" t="s">
        <v>2276</v>
      </c>
      <c r="N1836" t="s">
        <v>51</v>
      </c>
      <c r="O1836" t="s">
        <v>64</v>
      </c>
      <c r="P1836" t="s">
        <v>2277</v>
      </c>
      <c r="Q1836" s="4">
        <v>12000</v>
      </c>
      <c r="R1836">
        <v>1</v>
      </c>
      <c r="S1836" s="4">
        <f>Table3[[#This Row],[Harga]]*Table3[[#This Row],[Quantity]]</f>
        <v>12000</v>
      </c>
      <c r="T1836">
        <v>0</v>
      </c>
      <c r="U1836" s="4">
        <f>Table3[[#This Row],[Discount]]*Table3[[#This Row],[Revenue]]</f>
        <v>0</v>
      </c>
      <c r="V1836" s="4">
        <f>Table3[[#This Row],[Revenue]]-Table3[[#This Row],[Total Discount]]</f>
        <v>12000</v>
      </c>
      <c r="W1836" s="6"/>
      <c r="X1836" s="5"/>
    </row>
    <row r="1837" spans="1:24" x14ac:dyDescent="0.35">
      <c r="A1837">
        <v>1836</v>
      </c>
      <c r="B1837" t="s">
        <v>7481</v>
      </c>
      <c r="C1837" s="8">
        <v>41981</v>
      </c>
      <c r="D1837" s="6">
        <v>2014</v>
      </c>
      <c r="E1837" s="8" t="s">
        <v>3490</v>
      </c>
      <c r="F1837" s="7">
        <v>8</v>
      </c>
      <c r="G1837" t="s">
        <v>3452</v>
      </c>
      <c r="H1837" t="s">
        <v>3532</v>
      </c>
      <c r="I1837" t="s">
        <v>5159</v>
      </c>
      <c r="J1837" t="s">
        <v>3449</v>
      </c>
      <c r="K1837" t="s">
        <v>3556</v>
      </c>
      <c r="L1837">
        <v>98502</v>
      </c>
      <c r="M1837" t="s">
        <v>644</v>
      </c>
      <c r="N1837" t="s">
        <v>13</v>
      </c>
      <c r="O1837" t="s">
        <v>23</v>
      </c>
      <c r="P1837" t="s">
        <v>645</v>
      </c>
      <c r="Q1837" s="4">
        <v>183000</v>
      </c>
      <c r="R1837">
        <v>2</v>
      </c>
      <c r="S1837" s="4">
        <f>Table3[[#This Row],[Harga]]*Table3[[#This Row],[Quantity]]</f>
        <v>366000</v>
      </c>
      <c r="T1837">
        <v>0</v>
      </c>
      <c r="U1837" s="4">
        <f>Table3[[#This Row],[Discount]]*Table3[[#This Row],[Revenue]]</f>
        <v>0</v>
      </c>
      <c r="V1837" s="4">
        <f>Table3[[#This Row],[Revenue]]-Table3[[#This Row],[Total Discount]]</f>
        <v>366000</v>
      </c>
      <c r="W1837" s="6"/>
      <c r="X1837" s="5"/>
    </row>
    <row r="1838" spans="1:24" x14ac:dyDescent="0.35">
      <c r="A1838">
        <v>1837</v>
      </c>
      <c r="B1838" t="s">
        <v>7480</v>
      </c>
      <c r="C1838" s="8">
        <v>42884</v>
      </c>
      <c r="D1838" s="6">
        <v>2017</v>
      </c>
      <c r="E1838" s="8" t="s">
        <v>3453</v>
      </c>
      <c r="F1838" s="7">
        <v>29</v>
      </c>
      <c r="G1838" t="s">
        <v>3538</v>
      </c>
      <c r="H1838" t="s">
        <v>3451</v>
      </c>
      <c r="I1838" t="s">
        <v>5318</v>
      </c>
      <c r="J1838" t="s">
        <v>3488</v>
      </c>
      <c r="K1838" t="s">
        <v>3561</v>
      </c>
      <c r="L1838">
        <v>68104</v>
      </c>
      <c r="M1838" t="s">
        <v>1962</v>
      </c>
      <c r="N1838" t="s">
        <v>13</v>
      </c>
      <c r="O1838" t="s">
        <v>73</v>
      </c>
      <c r="P1838" t="s">
        <v>1963</v>
      </c>
      <c r="Q1838" s="4">
        <v>10000</v>
      </c>
      <c r="R1838">
        <v>5</v>
      </c>
      <c r="S1838" s="4">
        <f>Table3[[#This Row],[Harga]]*Table3[[#This Row],[Quantity]]</f>
        <v>50000</v>
      </c>
      <c r="T1838">
        <v>0</v>
      </c>
      <c r="U1838" s="4">
        <f>Table3[[#This Row],[Discount]]*Table3[[#This Row],[Revenue]]</f>
        <v>0</v>
      </c>
      <c r="V1838" s="4">
        <f>Table3[[#This Row],[Revenue]]-Table3[[#This Row],[Total Discount]]</f>
        <v>50000</v>
      </c>
      <c r="W1838" s="6"/>
      <c r="X1838" s="5"/>
    </row>
    <row r="1839" spans="1:24" x14ac:dyDescent="0.35">
      <c r="A1839">
        <v>1838</v>
      </c>
      <c r="B1839" t="s">
        <v>7479</v>
      </c>
      <c r="C1839" s="8">
        <v>42632</v>
      </c>
      <c r="D1839" s="6">
        <v>2016</v>
      </c>
      <c r="E1839" s="8" t="s">
        <v>3472</v>
      </c>
      <c r="F1839" s="7">
        <v>19</v>
      </c>
      <c r="G1839" t="s">
        <v>3538</v>
      </c>
      <c r="H1839" t="s">
        <v>3532</v>
      </c>
      <c r="I1839" t="s">
        <v>3882</v>
      </c>
      <c r="J1839" t="s">
        <v>3449</v>
      </c>
      <c r="K1839" t="s">
        <v>3695</v>
      </c>
      <c r="L1839">
        <v>31907</v>
      </c>
      <c r="M1839" t="s">
        <v>2278</v>
      </c>
      <c r="N1839" t="s">
        <v>13</v>
      </c>
      <c r="O1839" t="s">
        <v>366</v>
      </c>
      <c r="P1839" t="s">
        <v>2279</v>
      </c>
      <c r="Q1839" s="4">
        <v>6000</v>
      </c>
      <c r="R1839">
        <v>2</v>
      </c>
      <c r="S1839" s="4">
        <f>Table3[[#This Row],[Harga]]*Table3[[#This Row],[Quantity]]</f>
        <v>12000</v>
      </c>
      <c r="T1839">
        <v>0</v>
      </c>
      <c r="U1839" s="4">
        <f>Table3[[#This Row],[Discount]]*Table3[[#This Row],[Revenue]]</f>
        <v>0</v>
      </c>
      <c r="V1839" s="4">
        <f>Table3[[#This Row],[Revenue]]-Table3[[#This Row],[Total Discount]]</f>
        <v>12000</v>
      </c>
      <c r="W1839" s="6"/>
      <c r="X1839" s="5"/>
    </row>
    <row r="1840" spans="1:24" x14ac:dyDescent="0.35">
      <c r="A1840">
        <v>1839</v>
      </c>
      <c r="B1840" t="s">
        <v>7478</v>
      </c>
      <c r="C1840" s="8">
        <v>42630</v>
      </c>
      <c r="D1840" s="6">
        <v>2016</v>
      </c>
      <c r="E1840" s="8" t="s">
        <v>3472</v>
      </c>
      <c r="F1840" s="7">
        <v>17</v>
      </c>
      <c r="G1840" t="s">
        <v>3452</v>
      </c>
      <c r="H1840" t="s">
        <v>3451</v>
      </c>
      <c r="I1840" t="s">
        <v>4018</v>
      </c>
      <c r="J1840" t="s">
        <v>3466</v>
      </c>
      <c r="K1840" t="s">
        <v>3542</v>
      </c>
      <c r="L1840">
        <v>47201</v>
      </c>
      <c r="M1840" t="s">
        <v>1369</v>
      </c>
      <c r="N1840" t="s">
        <v>13</v>
      </c>
      <c r="O1840" t="s">
        <v>37</v>
      </c>
      <c r="P1840" t="s">
        <v>1370</v>
      </c>
      <c r="Q1840" s="4">
        <v>14000</v>
      </c>
      <c r="R1840">
        <v>5</v>
      </c>
      <c r="S1840" s="4">
        <f>Table3[[#This Row],[Harga]]*Table3[[#This Row],[Quantity]]</f>
        <v>70000</v>
      </c>
      <c r="T1840">
        <v>0</v>
      </c>
      <c r="U1840" s="4">
        <f>Table3[[#This Row],[Discount]]*Table3[[#This Row],[Revenue]]</f>
        <v>0</v>
      </c>
      <c r="V1840" s="4">
        <f>Table3[[#This Row],[Revenue]]-Table3[[#This Row],[Total Discount]]</f>
        <v>70000</v>
      </c>
      <c r="W1840" s="6"/>
      <c r="X1840" s="5"/>
    </row>
    <row r="1841" spans="1:24" x14ac:dyDescent="0.35">
      <c r="A1841">
        <v>1840</v>
      </c>
      <c r="B1841" t="s">
        <v>7477</v>
      </c>
      <c r="C1841" s="8">
        <v>42724</v>
      </c>
      <c r="D1841" s="6">
        <v>2016</v>
      </c>
      <c r="E1841" s="8" t="s">
        <v>3490</v>
      </c>
      <c r="F1841" s="7">
        <v>20</v>
      </c>
      <c r="G1841" t="s">
        <v>3452</v>
      </c>
      <c r="H1841" t="s">
        <v>3451</v>
      </c>
      <c r="I1841" t="s">
        <v>4002</v>
      </c>
      <c r="J1841" t="s">
        <v>3488</v>
      </c>
      <c r="K1841" t="s">
        <v>3628</v>
      </c>
      <c r="L1841">
        <v>39212</v>
      </c>
      <c r="M1841" t="s">
        <v>297</v>
      </c>
      <c r="N1841" t="s">
        <v>9</v>
      </c>
      <c r="O1841" t="s">
        <v>20</v>
      </c>
      <c r="P1841" t="s">
        <v>298</v>
      </c>
      <c r="Q1841" s="4">
        <v>16000</v>
      </c>
      <c r="R1841">
        <v>4</v>
      </c>
      <c r="S1841" s="4">
        <f>Table3[[#This Row],[Harga]]*Table3[[#This Row],[Quantity]]</f>
        <v>64000</v>
      </c>
      <c r="T1841">
        <v>0</v>
      </c>
      <c r="U1841" s="4">
        <f>Table3[[#This Row],[Discount]]*Table3[[#This Row],[Revenue]]</f>
        <v>0</v>
      </c>
      <c r="V1841" s="4">
        <f>Table3[[#This Row],[Revenue]]-Table3[[#This Row],[Total Discount]]</f>
        <v>64000</v>
      </c>
      <c r="W1841" s="6"/>
      <c r="X1841" s="5"/>
    </row>
    <row r="1842" spans="1:24" x14ac:dyDescent="0.35">
      <c r="A1842">
        <v>1841</v>
      </c>
      <c r="B1842" t="s">
        <v>7476</v>
      </c>
      <c r="C1842" s="8">
        <v>43061</v>
      </c>
      <c r="D1842" s="6">
        <v>2017</v>
      </c>
      <c r="E1842" s="8" t="s">
        <v>3468</v>
      </c>
      <c r="F1842" s="7">
        <v>22</v>
      </c>
      <c r="G1842" t="s">
        <v>3538</v>
      </c>
      <c r="H1842" t="s">
        <v>3451</v>
      </c>
      <c r="I1842" t="s">
        <v>3836</v>
      </c>
      <c r="J1842" t="s">
        <v>3449</v>
      </c>
      <c r="K1842" t="s">
        <v>3714</v>
      </c>
      <c r="L1842">
        <v>77070</v>
      </c>
      <c r="M1842" t="s">
        <v>323</v>
      </c>
      <c r="N1842" t="s">
        <v>13</v>
      </c>
      <c r="O1842" t="s">
        <v>37</v>
      </c>
      <c r="P1842" t="s">
        <v>324</v>
      </c>
      <c r="Q1842" s="4">
        <v>18000</v>
      </c>
      <c r="R1842">
        <v>8</v>
      </c>
      <c r="S1842" s="4">
        <f>Table3[[#This Row],[Harga]]*Table3[[#This Row],[Quantity]]</f>
        <v>144000</v>
      </c>
      <c r="T1842">
        <v>0.2</v>
      </c>
      <c r="U1842" s="4">
        <f>Table3[[#This Row],[Discount]]*Table3[[#This Row],[Revenue]]</f>
        <v>28800</v>
      </c>
      <c r="V1842" s="4">
        <f>Table3[[#This Row],[Revenue]]-Table3[[#This Row],[Total Discount]]</f>
        <v>115200</v>
      </c>
      <c r="W1842" s="6"/>
      <c r="X1842" s="5"/>
    </row>
    <row r="1843" spans="1:24" x14ac:dyDescent="0.35">
      <c r="A1843">
        <v>1842</v>
      </c>
      <c r="B1843" t="s">
        <v>7475</v>
      </c>
      <c r="C1843" s="8">
        <v>42003</v>
      </c>
      <c r="D1843" s="6">
        <v>2014</v>
      </c>
      <c r="E1843" s="8" t="s">
        <v>3490</v>
      </c>
      <c r="F1843" s="7">
        <v>30</v>
      </c>
      <c r="G1843" t="s">
        <v>3452</v>
      </c>
      <c r="H1843" t="s">
        <v>3451</v>
      </c>
      <c r="I1843" t="s">
        <v>3994</v>
      </c>
      <c r="J1843" t="s">
        <v>3466</v>
      </c>
      <c r="K1843" t="s">
        <v>3561</v>
      </c>
      <c r="L1843">
        <v>85023</v>
      </c>
      <c r="M1843" t="s">
        <v>2101</v>
      </c>
      <c r="N1843" t="s">
        <v>13</v>
      </c>
      <c r="O1843" t="s">
        <v>26</v>
      </c>
      <c r="P1843" t="s">
        <v>2102</v>
      </c>
      <c r="Q1843" s="4">
        <v>736000</v>
      </c>
      <c r="R1843">
        <v>5</v>
      </c>
      <c r="S1843" s="4">
        <f>Table3[[#This Row],[Harga]]*Table3[[#This Row],[Quantity]]</f>
        <v>3680000</v>
      </c>
      <c r="T1843">
        <v>0.7</v>
      </c>
      <c r="U1843" s="4">
        <f>Table3[[#This Row],[Discount]]*Table3[[#This Row],[Revenue]]</f>
        <v>2576000</v>
      </c>
      <c r="V1843" s="4">
        <f>Table3[[#This Row],[Revenue]]-Table3[[#This Row],[Total Discount]]</f>
        <v>1104000</v>
      </c>
      <c r="W1843" s="6"/>
      <c r="X1843" s="5"/>
    </row>
    <row r="1844" spans="1:24" x14ac:dyDescent="0.35">
      <c r="A1844">
        <v>1843</v>
      </c>
      <c r="B1844" t="s">
        <v>7474</v>
      </c>
      <c r="C1844" s="8">
        <v>42828</v>
      </c>
      <c r="D1844" s="6">
        <v>2017</v>
      </c>
      <c r="E1844" s="8" t="s">
        <v>3529</v>
      </c>
      <c r="F1844" s="7">
        <v>3</v>
      </c>
      <c r="G1844" t="s">
        <v>3457</v>
      </c>
      <c r="H1844" t="s">
        <v>3451</v>
      </c>
      <c r="I1844" t="s">
        <v>4487</v>
      </c>
      <c r="J1844" t="s">
        <v>3449</v>
      </c>
      <c r="K1844" t="s">
        <v>3542</v>
      </c>
      <c r="L1844">
        <v>60653</v>
      </c>
      <c r="M1844" t="s">
        <v>442</v>
      </c>
      <c r="N1844" t="s">
        <v>13</v>
      </c>
      <c r="O1844" t="s">
        <v>37</v>
      </c>
      <c r="P1844" t="s">
        <v>443</v>
      </c>
      <c r="Q1844" s="4">
        <v>15000</v>
      </c>
      <c r="R1844">
        <v>3</v>
      </c>
      <c r="S1844" s="4">
        <f>Table3[[#This Row],[Harga]]*Table3[[#This Row],[Quantity]]</f>
        <v>45000</v>
      </c>
      <c r="T1844">
        <v>0.2</v>
      </c>
      <c r="U1844" s="4">
        <f>Table3[[#This Row],[Discount]]*Table3[[#This Row],[Revenue]]</f>
        <v>9000</v>
      </c>
      <c r="V1844" s="4">
        <f>Table3[[#This Row],[Revenue]]-Table3[[#This Row],[Total Discount]]</f>
        <v>36000</v>
      </c>
      <c r="W1844" s="6"/>
      <c r="X1844" s="5"/>
    </row>
    <row r="1845" spans="1:24" x14ac:dyDescent="0.35">
      <c r="A1845">
        <v>1844</v>
      </c>
      <c r="B1845" t="s">
        <v>7473</v>
      </c>
      <c r="C1845" s="8">
        <v>42730</v>
      </c>
      <c r="D1845" s="6">
        <v>2016</v>
      </c>
      <c r="E1845" s="8" t="s">
        <v>3490</v>
      </c>
      <c r="F1845" s="7">
        <v>26</v>
      </c>
      <c r="G1845" t="s">
        <v>3457</v>
      </c>
      <c r="H1845" t="s">
        <v>3462</v>
      </c>
      <c r="I1845" t="s">
        <v>3589</v>
      </c>
      <c r="J1845" t="s">
        <v>3466</v>
      </c>
      <c r="K1845" t="s">
        <v>3492</v>
      </c>
      <c r="L1845">
        <v>80219</v>
      </c>
      <c r="M1845" t="s">
        <v>2280</v>
      </c>
      <c r="N1845" t="s">
        <v>13</v>
      </c>
      <c r="O1845" t="s">
        <v>29</v>
      </c>
      <c r="P1845" t="s">
        <v>2281</v>
      </c>
      <c r="Q1845" s="4">
        <v>19000</v>
      </c>
      <c r="R1845">
        <v>2</v>
      </c>
      <c r="S1845" s="4">
        <f>Table3[[#This Row],[Harga]]*Table3[[#This Row],[Quantity]]</f>
        <v>38000</v>
      </c>
      <c r="T1845">
        <v>0.2</v>
      </c>
      <c r="U1845" s="4">
        <f>Table3[[#This Row],[Discount]]*Table3[[#This Row],[Revenue]]</f>
        <v>7600</v>
      </c>
      <c r="V1845" s="4">
        <f>Table3[[#This Row],[Revenue]]-Table3[[#This Row],[Total Discount]]</f>
        <v>30400</v>
      </c>
      <c r="W1845" s="6"/>
      <c r="X1845" s="5"/>
    </row>
    <row r="1846" spans="1:24" x14ac:dyDescent="0.35">
      <c r="A1846">
        <v>1845</v>
      </c>
      <c r="B1846" t="s">
        <v>7472</v>
      </c>
      <c r="C1846" s="8">
        <v>42526</v>
      </c>
      <c r="D1846" s="6">
        <v>2016</v>
      </c>
      <c r="E1846" s="8" t="s">
        <v>3497</v>
      </c>
      <c r="F1846" s="7">
        <v>5</v>
      </c>
      <c r="G1846" t="s">
        <v>3485</v>
      </c>
      <c r="H1846" t="s">
        <v>3451</v>
      </c>
      <c r="I1846" t="s">
        <v>4912</v>
      </c>
      <c r="J1846" t="s">
        <v>3449</v>
      </c>
      <c r="K1846" t="s">
        <v>3695</v>
      </c>
      <c r="L1846">
        <v>19711</v>
      </c>
      <c r="M1846" t="s">
        <v>2282</v>
      </c>
      <c r="N1846" t="s">
        <v>13</v>
      </c>
      <c r="O1846" t="s">
        <v>32</v>
      </c>
      <c r="P1846" t="s">
        <v>2283</v>
      </c>
      <c r="Q1846" s="4">
        <v>361000</v>
      </c>
      <c r="R1846">
        <v>2</v>
      </c>
      <c r="S1846" s="4">
        <f>Table3[[#This Row],[Harga]]*Table3[[#This Row],[Quantity]]</f>
        <v>722000</v>
      </c>
      <c r="T1846">
        <v>0</v>
      </c>
      <c r="U1846" s="4">
        <f>Table3[[#This Row],[Discount]]*Table3[[#This Row],[Revenue]]</f>
        <v>0</v>
      </c>
      <c r="V1846" s="4">
        <f>Table3[[#This Row],[Revenue]]-Table3[[#This Row],[Total Discount]]</f>
        <v>722000</v>
      </c>
      <c r="W1846" s="6"/>
      <c r="X1846" s="5"/>
    </row>
    <row r="1847" spans="1:24" x14ac:dyDescent="0.35">
      <c r="A1847">
        <v>1846</v>
      </c>
      <c r="B1847" t="s">
        <v>7471</v>
      </c>
      <c r="C1847" s="8">
        <v>42265</v>
      </c>
      <c r="D1847" s="6">
        <v>2015</v>
      </c>
      <c r="E1847" s="8" t="s">
        <v>3472</v>
      </c>
      <c r="F1847" s="7">
        <v>18</v>
      </c>
      <c r="G1847" t="s">
        <v>3452</v>
      </c>
      <c r="H1847" t="s">
        <v>3451</v>
      </c>
      <c r="I1847" t="s">
        <v>4340</v>
      </c>
      <c r="J1847" t="s">
        <v>3466</v>
      </c>
      <c r="K1847" t="s">
        <v>3655</v>
      </c>
      <c r="L1847">
        <v>20735</v>
      </c>
      <c r="M1847" t="s">
        <v>2180</v>
      </c>
      <c r="N1847" t="s">
        <v>13</v>
      </c>
      <c r="O1847" t="s">
        <v>32</v>
      </c>
      <c r="P1847" t="s">
        <v>7040</v>
      </c>
      <c r="Q1847" s="4">
        <v>112000</v>
      </c>
      <c r="R1847">
        <v>2</v>
      </c>
      <c r="S1847" s="4">
        <f>Table3[[#This Row],[Harga]]*Table3[[#This Row],[Quantity]]</f>
        <v>224000</v>
      </c>
      <c r="T1847">
        <v>0</v>
      </c>
      <c r="U1847" s="4">
        <f>Table3[[#This Row],[Discount]]*Table3[[#This Row],[Revenue]]</f>
        <v>0</v>
      </c>
      <c r="V1847" s="4">
        <f>Table3[[#This Row],[Revenue]]-Table3[[#This Row],[Total Discount]]</f>
        <v>224000</v>
      </c>
      <c r="W1847" s="6"/>
      <c r="X1847" s="5"/>
    </row>
    <row r="1848" spans="1:24" x14ac:dyDescent="0.35">
      <c r="A1848">
        <v>1847</v>
      </c>
      <c r="B1848" t="s">
        <v>7470</v>
      </c>
      <c r="C1848" s="8">
        <v>42800</v>
      </c>
      <c r="D1848" s="6">
        <v>2017</v>
      </c>
      <c r="E1848" s="8" t="s">
        <v>3511</v>
      </c>
      <c r="F1848" s="7">
        <v>6</v>
      </c>
      <c r="G1848" t="s">
        <v>3457</v>
      </c>
      <c r="H1848" t="s">
        <v>3451</v>
      </c>
      <c r="I1848" t="s">
        <v>7469</v>
      </c>
      <c r="J1848" t="s">
        <v>3449</v>
      </c>
      <c r="K1848" t="s">
        <v>3628</v>
      </c>
      <c r="L1848">
        <v>10011</v>
      </c>
      <c r="M1848" t="s">
        <v>2284</v>
      </c>
      <c r="N1848" t="s">
        <v>13</v>
      </c>
      <c r="O1848" t="s">
        <v>23</v>
      </c>
      <c r="P1848" t="s">
        <v>2285</v>
      </c>
      <c r="Q1848" s="4">
        <v>27000</v>
      </c>
      <c r="R1848">
        <v>1</v>
      </c>
      <c r="S1848" s="4">
        <f>Table3[[#This Row],[Harga]]*Table3[[#This Row],[Quantity]]</f>
        <v>27000</v>
      </c>
      <c r="T1848">
        <v>0</v>
      </c>
      <c r="U1848" s="4">
        <f>Table3[[#This Row],[Discount]]*Table3[[#This Row],[Revenue]]</f>
        <v>0</v>
      </c>
      <c r="V1848" s="4">
        <f>Table3[[#This Row],[Revenue]]-Table3[[#This Row],[Total Discount]]</f>
        <v>27000</v>
      </c>
      <c r="W1848" s="6"/>
      <c r="X1848" s="5"/>
    </row>
    <row r="1849" spans="1:24" x14ac:dyDescent="0.35">
      <c r="A1849">
        <v>1848</v>
      </c>
      <c r="B1849" t="s">
        <v>7468</v>
      </c>
      <c r="C1849" s="8">
        <v>42446</v>
      </c>
      <c r="D1849" s="6">
        <v>2016</v>
      </c>
      <c r="E1849" s="8" t="s">
        <v>3511</v>
      </c>
      <c r="F1849" s="7">
        <v>17</v>
      </c>
      <c r="G1849" t="s">
        <v>3485</v>
      </c>
      <c r="H1849" t="s">
        <v>3532</v>
      </c>
      <c r="I1849" t="s">
        <v>3986</v>
      </c>
      <c r="J1849" t="s">
        <v>3449</v>
      </c>
      <c r="K1849" t="s">
        <v>3556</v>
      </c>
      <c r="L1849">
        <v>19711</v>
      </c>
      <c r="M1849" t="s">
        <v>1910</v>
      </c>
      <c r="N1849" t="s">
        <v>51</v>
      </c>
      <c r="O1849" t="s">
        <v>52</v>
      </c>
      <c r="P1849" t="s">
        <v>1911</v>
      </c>
      <c r="Q1849" s="4">
        <v>130000</v>
      </c>
      <c r="R1849">
        <v>2</v>
      </c>
      <c r="S1849" s="4">
        <f>Table3[[#This Row],[Harga]]*Table3[[#This Row],[Quantity]]</f>
        <v>260000</v>
      </c>
      <c r="T1849">
        <v>0</v>
      </c>
      <c r="U1849" s="4">
        <f>Table3[[#This Row],[Discount]]*Table3[[#This Row],[Revenue]]</f>
        <v>0</v>
      </c>
      <c r="V1849" s="4">
        <f>Table3[[#This Row],[Revenue]]-Table3[[#This Row],[Total Discount]]</f>
        <v>260000</v>
      </c>
      <c r="W1849" s="6"/>
      <c r="X1849" s="5"/>
    </row>
    <row r="1850" spans="1:24" x14ac:dyDescent="0.35">
      <c r="A1850">
        <v>1849</v>
      </c>
      <c r="B1850" t="s">
        <v>7467</v>
      </c>
      <c r="C1850" s="8">
        <v>42713</v>
      </c>
      <c r="D1850" s="6">
        <v>2016</v>
      </c>
      <c r="E1850" s="8" t="s">
        <v>3490</v>
      </c>
      <c r="F1850" s="7">
        <v>9</v>
      </c>
      <c r="G1850" t="s">
        <v>3485</v>
      </c>
      <c r="H1850" t="s">
        <v>3451</v>
      </c>
      <c r="I1850" t="s">
        <v>5545</v>
      </c>
      <c r="J1850" t="s">
        <v>3449</v>
      </c>
      <c r="K1850" t="s">
        <v>3580</v>
      </c>
      <c r="L1850">
        <v>49201</v>
      </c>
      <c r="M1850" t="s">
        <v>1132</v>
      </c>
      <c r="N1850" t="s">
        <v>51</v>
      </c>
      <c r="O1850" t="s">
        <v>52</v>
      </c>
      <c r="P1850" t="s">
        <v>1133</v>
      </c>
      <c r="Q1850" s="4">
        <v>22000</v>
      </c>
      <c r="R1850">
        <v>1</v>
      </c>
      <c r="S1850" s="4">
        <f>Table3[[#This Row],[Harga]]*Table3[[#This Row],[Quantity]]</f>
        <v>22000</v>
      </c>
      <c r="T1850">
        <v>0</v>
      </c>
      <c r="U1850" s="4">
        <f>Table3[[#This Row],[Discount]]*Table3[[#This Row],[Revenue]]</f>
        <v>0</v>
      </c>
      <c r="V1850" s="4">
        <f>Table3[[#This Row],[Revenue]]-Table3[[#This Row],[Total Discount]]</f>
        <v>22000</v>
      </c>
      <c r="W1850" s="6"/>
      <c r="X1850" s="5"/>
    </row>
    <row r="1851" spans="1:24" x14ac:dyDescent="0.35">
      <c r="A1851">
        <v>1850</v>
      </c>
      <c r="B1851" t="s">
        <v>7466</v>
      </c>
      <c r="C1851" s="8">
        <v>42384</v>
      </c>
      <c r="D1851" s="6">
        <v>2016</v>
      </c>
      <c r="E1851" s="8" t="s">
        <v>3463</v>
      </c>
      <c r="F1851" s="7">
        <v>15</v>
      </c>
      <c r="G1851" t="s">
        <v>3538</v>
      </c>
      <c r="H1851" t="s">
        <v>3462</v>
      </c>
      <c r="I1851" t="s">
        <v>3642</v>
      </c>
      <c r="J1851" t="s">
        <v>3449</v>
      </c>
      <c r="K1851" t="s">
        <v>3600</v>
      </c>
      <c r="L1851">
        <v>10011</v>
      </c>
      <c r="M1851" t="s">
        <v>1841</v>
      </c>
      <c r="N1851" t="s">
        <v>13</v>
      </c>
      <c r="O1851" t="s">
        <v>55</v>
      </c>
      <c r="P1851" t="s">
        <v>1842</v>
      </c>
      <c r="Q1851" s="4">
        <v>7000</v>
      </c>
      <c r="R1851">
        <v>4</v>
      </c>
      <c r="S1851" s="4">
        <f>Table3[[#This Row],[Harga]]*Table3[[#This Row],[Quantity]]</f>
        <v>28000</v>
      </c>
      <c r="T1851">
        <v>0</v>
      </c>
      <c r="U1851" s="4">
        <f>Table3[[#This Row],[Discount]]*Table3[[#This Row],[Revenue]]</f>
        <v>0</v>
      </c>
      <c r="V1851" s="4">
        <f>Table3[[#This Row],[Revenue]]-Table3[[#This Row],[Total Discount]]</f>
        <v>28000</v>
      </c>
      <c r="W1851" s="6"/>
      <c r="X1851" s="5"/>
    </row>
    <row r="1852" spans="1:24" x14ac:dyDescent="0.35">
      <c r="A1852">
        <v>1851</v>
      </c>
      <c r="B1852" t="s">
        <v>7465</v>
      </c>
      <c r="C1852" s="8">
        <v>41936</v>
      </c>
      <c r="D1852" s="6">
        <v>2014</v>
      </c>
      <c r="E1852" s="8" t="s">
        <v>3517</v>
      </c>
      <c r="F1852" s="7">
        <v>24</v>
      </c>
      <c r="G1852" t="s">
        <v>3457</v>
      </c>
      <c r="H1852" t="s">
        <v>3451</v>
      </c>
      <c r="I1852" t="s">
        <v>5715</v>
      </c>
      <c r="J1852" t="s">
        <v>3449</v>
      </c>
      <c r="K1852" t="s">
        <v>3474</v>
      </c>
      <c r="L1852">
        <v>29730</v>
      </c>
      <c r="M1852" t="s">
        <v>2009</v>
      </c>
      <c r="N1852" t="s">
        <v>13</v>
      </c>
      <c r="O1852" t="s">
        <v>73</v>
      </c>
      <c r="P1852" t="s">
        <v>2010</v>
      </c>
      <c r="Q1852" s="4">
        <v>16000</v>
      </c>
      <c r="R1852">
        <v>3</v>
      </c>
      <c r="S1852" s="4">
        <f>Table3[[#This Row],[Harga]]*Table3[[#This Row],[Quantity]]</f>
        <v>48000</v>
      </c>
      <c r="T1852">
        <v>0</v>
      </c>
      <c r="U1852" s="4">
        <f>Table3[[#This Row],[Discount]]*Table3[[#This Row],[Revenue]]</f>
        <v>0</v>
      </c>
      <c r="V1852" s="4">
        <f>Table3[[#This Row],[Revenue]]-Table3[[#This Row],[Total Discount]]</f>
        <v>48000</v>
      </c>
      <c r="W1852" s="6"/>
      <c r="X1852" s="5"/>
    </row>
    <row r="1853" spans="1:24" x14ac:dyDescent="0.35">
      <c r="A1853">
        <v>1852</v>
      </c>
      <c r="B1853" t="s">
        <v>7464</v>
      </c>
      <c r="C1853" s="8">
        <v>42636</v>
      </c>
      <c r="D1853" s="6">
        <v>2016</v>
      </c>
      <c r="E1853" s="8" t="s">
        <v>3472</v>
      </c>
      <c r="F1853" s="7">
        <v>23</v>
      </c>
      <c r="G1853" t="s">
        <v>3538</v>
      </c>
      <c r="H1853" t="s">
        <v>3532</v>
      </c>
      <c r="I1853" t="s">
        <v>6165</v>
      </c>
      <c r="J1853" t="s">
        <v>3449</v>
      </c>
      <c r="K1853" t="s">
        <v>3641</v>
      </c>
      <c r="L1853">
        <v>31907</v>
      </c>
      <c r="M1853" t="s">
        <v>2286</v>
      </c>
      <c r="N1853" t="s">
        <v>13</v>
      </c>
      <c r="O1853" t="s">
        <v>32</v>
      </c>
      <c r="P1853" t="s">
        <v>2287</v>
      </c>
      <c r="Q1853" s="4">
        <v>119000</v>
      </c>
      <c r="R1853">
        <v>5</v>
      </c>
      <c r="S1853" s="4">
        <f>Table3[[#This Row],[Harga]]*Table3[[#This Row],[Quantity]]</f>
        <v>595000</v>
      </c>
      <c r="T1853">
        <v>0</v>
      </c>
      <c r="U1853" s="4">
        <f>Table3[[#This Row],[Discount]]*Table3[[#This Row],[Revenue]]</f>
        <v>0</v>
      </c>
      <c r="V1853" s="4">
        <f>Table3[[#This Row],[Revenue]]-Table3[[#This Row],[Total Discount]]</f>
        <v>595000</v>
      </c>
      <c r="W1853" s="6"/>
      <c r="X1853" s="5"/>
    </row>
    <row r="1854" spans="1:24" x14ac:dyDescent="0.35">
      <c r="A1854">
        <v>1853</v>
      </c>
      <c r="B1854" t="s">
        <v>7463</v>
      </c>
      <c r="C1854" s="8">
        <v>42974</v>
      </c>
      <c r="D1854" s="6">
        <v>2017</v>
      </c>
      <c r="E1854" s="8" t="s">
        <v>3481</v>
      </c>
      <c r="F1854" s="7">
        <v>27</v>
      </c>
      <c r="G1854" t="s">
        <v>3457</v>
      </c>
      <c r="H1854" t="s">
        <v>3462</v>
      </c>
      <c r="I1854" t="s">
        <v>6411</v>
      </c>
      <c r="J1854" t="s">
        <v>3466</v>
      </c>
      <c r="K1854" t="s">
        <v>3465</v>
      </c>
      <c r="L1854">
        <v>90301</v>
      </c>
      <c r="M1854" t="s">
        <v>1296</v>
      </c>
      <c r="N1854" t="s">
        <v>9</v>
      </c>
      <c r="O1854" t="s">
        <v>20</v>
      </c>
      <c r="P1854" t="s">
        <v>1297</v>
      </c>
      <c r="Q1854" s="4">
        <v>199000</v>
      </c>
      <c r="R1854">
        <v>2</v>
      </c>
      <c r="S1854" s="4">
        <f>Table3[[#This Row],[Harga]]*Table3[[#This Row],[Quantity]]</f>
        <v>398000</v>
      </c>
      <c r="T1854">
        <v>0</v>
      </c>
      <c r="U1854" s="4">
        <f>Table3[[#This Row],[Discount]]*Table3[[#This Row],[Revenue]]</f>
        <v>0</v>
      </c>
      <c r="V1854" s="4">
        <f>Table3[[#This Row],[Revenue]]-Table3[[#This Row],[Total Discount]]</f>
        <v>398000</v>
      </c>
      <c r="W1854" s="6"/>
      <c r="X1854" s="5"/>
    </row>
    <row r="1855" spans="1:24" x14ac:dyDescent="0.35">
      <c r="A1855">
        <v>1854</v>
      </c>
      <c r="B1855" t="s">
        <v>7462</v>
      </c>
      <c r="C1855" s="8">
        <v>42432</v>
      </c>
      <c r="D1855" s="6">
        <v>2016</v>
      </c>
      <c r="E1855" s="8" t="s">
        <v>3511</v>
      </c>
      <c r="F1855" s="7">
        <v>3</v>
      </c>
      <c r="G1855" t="s">
        <v>3485</v>
      </c>
      <c r="H1855" t="s">
        <v>3462</v>
      </c>
      <c r="I1855" t="s">
        <v>4235</v>
      </c>
      <c r="J1855" t="s">
        <v>3466</v>
      </c>
      <c r="K1855" t="s">
        <v>3714</v>
      </c>
      <c r="L1855">
        <v>79762</v>
      </c>
      <c r="M1855" t="s">
        <v>947</v>
      </c>
      <c r="N1855" t="s">
        <v>13</v>
      </c>
      <c r="O1855" t="s">
        <v>23</v>
      </c>
      <c r="P1855" t="s">
        <v>948</v>
      </c>
      <c r="Q1855" s="4">
        <v>23000</v>
      </c>
      <c r="R1855">
        <v>7</v>
      </c>
      <c r="S1855" s="4">
        <f>Table3[[#This Row],[Harga]]*Table3[[#This Row],[Quantity]]</f>
        <v>161000</v>
      </c>
      <c r="T1855">
        <v>0.2</v>
      </c>
      <c r="U1855" s="4">
        <f>Table3[[#This Row],[Discount]]*Table3[[#This Row],[Revenue]]</f>
        <v>32200</v>
      </c>
      <c r="V1855" s="4">
        <f>Table3[[#This Row],[Revenue]]-Table3[[#This Row],[Total Discount]]</f>
        <v>128800</v>
      </c>
      <c r="W1855" s="6"/>
      <c r="X1855" s="5"/>
    </row>
    <row r="1856" spans="1:24" x14ac:dyDescent="0.35">
      <c r="A1856">
        <v>1855</v>
      </c>
      <c r="B1856" t="s">
        <v>7461</v>
      </c>
      <c r="C1856" s="8">
        <v>42429</v>
      </c>
      <c r="D1856" s="6">
        <v>2016</v>
      </c>
      <c r="E1856" s="8" t="s">
        <v>3458</v>
      </c>
      <c r="F1856" s="7">
        <v>29</v>
      </c>
      <c r="G1856" t="s">
        <v>3452</v>
      </c>
      <c r="H1856" t="s">
        <v>3451</v>
      </c>
      <c r="I1856" t="s">
        <v>3715</v>
      </c>
      <c r="J1856" t="s">
        <v>3449</v>
      </c>
      <c r="K1856" t="s">
        <v>3455</v>
      </c>
      <c r="L1856">
        <v>43055</v>
      </c>
      <c r="M1856" t="s">
        <v>2288</v>
      </c>
      <c r="N1856" t="s">
        <v>13</v>
      </c>
      <c r="O1856" t="s">
        <v>37</v>
      </c>
      <c r="P1856" t="s">
        <v>2289</v>
      </c>
      <c r="Q1856" s="4">
        <v>112000</v>
      </c>
      <c r="R1856">
        <v>7</v>
      </c>
      <c r="S1856" s="4">
        <f>Table3[[#This Row],[Harga]]*Table3[[#This Row],[Quantity]]</f>
        <v>784000</v>
      </c>
      <c r="T1856">
        <v>0.2</v>
      </c>
      <c r="U1856" s="4">
        <f>Table3[[#This Row],[Discount]]*Table3[[#This Row],[Revenue]]</f>
        <v>156800</v>
      </c>
      <c r="V1856" s="4">
        <f>Table3[[#This Row],[Revenue]]-Table3[[#This Row],[Total Discount]]</f>
        <v>627200</v>
      </c>
      <c r="W1856" s="6"/>
      <c r="X1856" s="5"/>
    </row>
    <row r="1857" spans="1:24" x14ac:dyDescent="0.35">
      <c r="A1857">
        <v>1856</v>
      </c>
      <c r="B1857" t="s">
        <v>7460</v>
      </c>
      <c r="C1857" s="8">
        <v>42265</v>
      </c>
      <c r="D1857" s="6">
        <v>2015</v>
      </c>
      <c r="E1857" s="8" t="s">
        <v>3472</v>
      </c>
      <c r="F1857" s="7">
        <v>18</v>
      </c>
      <c r="G1857" t="s">
        <v>3485</v>
      </c>
      <c r="H1857" t="s">
        <v>3451</v>
      </c>
      <c r="I1857" t="s">
        <v>4763</v>
      </c>
      <c r="J1857" t="s">
        <v>3466</v>
      </c>
      <c r="K1857" t="s">
        <v>3641</v>
      </c>
      <c r="L1857">
        <v>90049</v>
      </c>
      <c r="M1857" t="s">
        <v>260</v>
      </c>
      <c r="N1857" t="s">
        <v>13</v>
      </c>
      <c r="O1857" t="s">
        <v>37</v>
      </c>
      <c r="P1857" t="s">
        <v>261</v>
      </c>
      <c r="Q1857" s="4">
        <v>15000</v>
      </c>
      <c r="R1857">
        <v>2</v>
      </c>
      <c r="S1857" s="4">
        <f>Table3[[#This Row],[Harga]]*Table3[[#This Row],[Quantity]]</f>
        <v>30000</v>
      </c>
      <c r="T1857">
        <v>0</v>
      </c>
      <c r="U1857" s="4">
        <f>Table3[[#This Row],[Discount]]*Table3[[#This Row],[Revenue]]</f>
        <v>0</v>
      </c>
      <c r="V1857" s="4">
        <f>Table3[[#This Row],[Revenue]]-Table3[[#This Row],[Total Discount]]</f>
        <v>30000</v>
      </c>
      <c r="W1857" s="6"/>
      <c r="X1857" s="5"/>
    </row>
    <row r="1858" spans="1:24" x14ac:dyDescent="0.35">
      <c r="A1858">
        <v>1857</v>
      </c>
      <c r="B1858" t="s">
        <v>7459</v>
      </c>
      <c r="C1858" s="8">
        <v>42867</v>
      </c>
      <c r="D1858" s="6">
        <v>2017</v>
      </c>
      <c r="E1858" s="8" t="s">
        <v>3453</v>
      </c>
      <c r="F1858" s="7">
        <v>12</v>
      </c>
      <c r="G1858" t="s">
        <v>3538</v>
      </c>
      <c r="H1858" t="s">
        <v>3462</v>
      </c>
      <c r="I1858" t="s">
        <v>4608</v>
      </c>
      <c r="J1858" t="s">
        <v>3449</v>
      </c>
      <c r="K1858" t="s">
        <v>3641</v>
      </c>
      <c r="L1858">
        <v>2149</v>
      </c>
      <c r="M1858" t="s">
        <v>181</v>
      </c>
      <c r="N1858" t="s">
        <v>13</v>
      </c>
      <c r="O1858" t="s">
        <v>23</v>
      </c>
      <c r="P1858" t="s">
        <v>4511</v>
      </c>
      <c r="Q1858" s="4">
        <v>21000</v>
      </c>
      <c r="R1858">
        <v>5</v>
      </c>
      <c r="S1858" s="4">
        <f>Table3[[#This Row],[Harga]]*Table3[[#This Row],[Quantity]]</f>
        <v>105000</v>
      </c>
      <c r="T1858">
        <v>0</v>
      </c>
      <c r="U1858" s="4">
        <f>Table3[[#This Row],[Discount]]*Table3[[#This Row],[Revenue]]</f>
        <v>0</v>
      </c>
      <c r="V1858" s="4">
        <f>Table3[[#This Row],[Revenue]]-Table3[[#This Row],[Total Discount]]</f>
        <v>105000</v>
      </c>
      <c r="W1858" s="6"/>
      <c r="X1858" s="5"/>
    </row>
    <row r="1859" spans="1:24" x14ac:dyDescent="0.35">
      <c r="A1859">
        <v>1858</v>
      </c>
      <c r="B1859" t="s">
        <v>7458</v>
      </c>
      <c r="C1859" s="8">
        <v>42595</v>
      </c>
      <c r="D1859" s="6">
        <v>2016</v>
      </c>
      <c r="E1859" s="8" t="s">
        <v>3481</v>
      </c>
      <c r="F1859" s="7">
        <v>13</v>
      </c>
      <c r="G1859" t="s">
        <v>3457</v>
      </c>
      <c r="H1859" t="s">
        <v>3451</v>
      </c>
      <c r="I1859" t="s">
        <v>6946</v>
      </c>
      <c r="J1859" t="s">
        <v>3466</v>
      </c>
      <c r="K1859" t="s">
        <v>3455</v>
      </c>
      <c r="L1859">
        <v>53214</v>
      </c>
      <c r="M1859" t="s">
        <v>2290</v>
      </c>
      <c r="N1859" t="s">
        <v>9</v>
      </c>
      <c r="O1859" t="s">
        <v>10</v>
      </c>
      <c r="P1859" t="s">
        <v>2291</v>
      </c>
      <c r="Q1859" s="4">
        <v>242000</v>
      </c>
      <c r="R1859">
        <v>2</v>
      </c>
      <c r="S1859" s="4">
        <f>Table3[[#This Row],[Harga]]*Table3[[#This Row],[Quantity]]</f>
        <v>484000</v>
      </c>
      <c r="T1859">
        <v>0</v>
      </c>
      <c r="U1859" s="4">
        <f>Table3[[#This Row],[Discount]]*Table3[[#This Row],[Revenue]]</f>
        <v>0</v>
      </c>
      <c r="V1859" s="4">
        <f>Table3[[#This Row],[Revenue]]-Table3[[#This Row],[Total Discount]]</f>
        <v>484000</v>
      </c>
      <c r="W1859" s="6"/>
      <c r="X1859" s="5"/>
    </row>
    <row r="1860" spans="1:24" x14ac:dyDescent="0.35">
      <c r="A1860">
        <v>1859</v>
      </c>
      <c r="B1860" t="s">
        <v>7457</v>
      </c>
      <c r="C1860" s="8">
        <v>42791</v>
      </c>
      <c r="D1860" s="6">
        <v>2017</v>
      </c>
      <c r="E1860" s="8" t="s">
        <v>3458</v>
      </c>
      <c r="F1860" s="7">
        <v>25</v>
      </c>
      <c r="G1860" t="s">
        <v>3452</v>
      </c>
      <c r="H1860" t="s">
        <v>3451</v>
      </c>
      <c r="I1860" t="s">
        <v>4230</v>
      </c>
      <c r="J1860" t="s">
        <v>3449</v>
      </c>
      <c r="K1860" t="s">
        <v>3561</v>
      </c>
      <c r="L1860">
        <v>60623</v>
      </c>
      <c r="M1860" t="s">
        <v>2292</v>
      </c>
      <c r="N1860" t="s">
        <v>13</v>
      </c>
      <c r="O1860" t="s">
        <v>26</v>
      </c>
      <c r="P1860" t="s">
        <v>2293</v>
      </c>
      <c r="Q1860" s="4">
        <v>2000</v>
      </c>
      <c r="R1860">
        <v>3</v>
      </c>
      <c r="S1860" s="4">
        <f>Table3[[#This Row],[Harga]]*Table3[[#This Row],[Quantity]]</f>
        <v>6000</v>
      </c>
      <c r="T1860">
        <v>0.8</v>
      </c>
      <c r="U1860" s="4">
        <f>Table3[[#This Row],[Discount]]*Table3[[#This Row],[Revenue]]</f>
        <v>4800</v>
      </c>
      <c r="V1860" s="4">
        <f>Table3[[#This Row],[Revenue]]-Table3[[#This Row],[Total Discount]]</f>
        <v>1200</v>
      </c>
      <c r="W1860" s="6"/>
      <c r="X1860" s="5"/>
    </row>
    <row r="1861" spans="1:24" x14ac:dyDescent="0.35">
      <c r="A1861">
        <v>1860</v>
      </c>
      <c r="B1861" t="s">
        <v>7456</v>
      </c>
      <c r="C1861" s="8">
        <v>42450</v>
      </c>
      <c r="D1861" s="6">
        <v>2016</v>
      </c>
      <c r="E1861" s="8" t="s">
        <v>3511</v>
      </c>
      <c r="F1861" s="7">
        <v>21</v>
      </c>
      <c r="G1861" t="s">
        <v>3452</v>
      </c>
      <c r="H1861" t="s">
        <v>3451</v>
      </c>
      <c r="I1861" t="s">
        <v>5009</v>
      </c>
      <c r="J1861" t="s">
        <v>3466</v>
      </c>
      <c r="K1861" t="s">
        <v>3909</v>
      </c>
      <c r="L1861">
        <v>77036</v>
      </c>
      <c r="M1861" t="s">
        <v>1444</v>
      </c>
      <c r="N1861" t="s">
        <v>9</v>
      </c>
      <c r="O1861" t="s">
        <v>17</v>
      </c>
      <c r="P1861" t="s">
        <v>1445</v>
      </c>
      <c r="Q1861" s="4">
        <v>71000</v>
      </c>
      <c r="R1861">
        <v>2</v>
      </c>
      <c r="S1861" s="4">
        <f>Table3[[#This Row],[Harga]]*Table3[[#This Row],[Quantity]]</f>
        <v>142000</v>
      </c>
      <c r="T1861">
        <v>0.3</v>
      </c>
      <c r="U1861" s="4">
        <f>Table3[[#This Row],[Discount]]*Table3[[#This Row],[Revenue]]</f>
        <v>42600</v>
      </c>
      <c r="V1861" s="4">
        <f>Table3[[#This Row],[Revenue]]-Table3[[#This Row],[Total Discount]]</f>
        <v>99400</v>
      </c>
      <c r="W1861" s="6"/>
      <c r="X1861" s="5"/>
    </row>
    <row r="1862" spans="1:24" x14ac:dyDescent="0.35">
      <c r="A1862">
        <v>1861</v>
      </c>
      <c r="B1862" t="s">
        <v>7455</v>
      </c>
      <c r="C1862" s="8">
        <v>42346</v>
      </c>
      <c r="D1862" s="6">
        <v>2015</v>
      </c>
      <c r="E1862" s="8" t="s">
        <v>3490</v>
      </c>
      <c r="F1862" s="7">
        <v>8</v>
      </c>
      <c r="G1862" t="s">
        <v>3452</v>
      </c>
      <c r="H1862" t="s">
        <v>3451</v>
      </c>
      <c r="I1862" t="s">
        <v>7454</v>
      </c>
      <c r="J1862" t="s">
        <v>3488</v>
      </c>
      <c r="K1862" t="s">
        <v>3714</v>
      </c>
      <c r="L1862">
        <v>77036</v>
      </c>
      <c r="M1862" t="s">
        <v>933</v>
      </c>
      <c r="N1862" t="s">
        <v>51</v>
      </c>
      <c r="O1862" t="s">
        <v>52</v>
      </c>
      <c r="P1862" t="s">
        <v>934</v>
      </c>
      <c r="Q1862" s="4">
        <v>72000</v>
      </c>
      <c r="R1862">
        <v>5</v>
      </c>
      <c r="S1862" s="4">
        <f>Table3[[#This Row],[Harga]]*Table3[[#This Row],[Quantity]]</f>
        <v>360000</v>
      </c>
      <c r="T1862">
        <v>0.2</v>
      </c>
      <c r="U1862" s="4">
        <f>Table3[[#This Row],[Discount]]*Table3[[#This Row],[Revenue]]</f>
        <v>72000</v>
      </c>
      <c r="V1862" s="4">
        <f>Table3[[#This Row],[Revenue]]-Table3[[#This Row],[Total Discount]]</f>
        <v>288000</v>
      </c>
      <c r="W1862" s="6"/>
      <c r="X1862" s="5"/>
    </row>
    <row r="1863" spans="1:24" x14ac:dyDescent="0.35">
      <c r="A1863">
        <v>1862</v>
      </c>
      <c r="B1863" t="s">
        <v>7453</v>
      </c>
      <c r="C1863" s="8">
        <v>41989</v>
      </c>
      <c r="D1863" s="6">
        <v>2014</v>
      </c>
      <c r="E1863" s="8" t="s">
        <v>3490</v>
      </c>
      <c r="F1863" s="7">
        <v>16</v>
      </c>
      <c r="G1863" t="s">
        <v>3485</v>
      </c>
      <c r="H1863" t="s">
        <v>3451</v>
      </c>
      <c r="I1863" t="s">
        <v>5951</v>
      </c>
      <c r="J1863" t="s">
        <v>3466</v>
      </c>
      <c r="K1863" t="s">
        <v>3714</v>
      </c>
      <c r="L1863">
        <v>33012</v>
      </c>
      <c r="M1863" t="s">
        <v>1423</v>
      </c>
      <c r="N1863" t="s">
        <v>9</v>
      </c>
      <c r="O1863" t="s">
        <v>42</v>
      </c>
      <c r="P1863" t="s">
        <v>1424</v>
      </c>
      <c r="Q1863" s="4">
        <v>141000</v>
      </c>
      <c r="R1863">
        <v>9</v>
      </c>
      <c r="S1863" s="4">
        <f>Table3[[#This Row],[Harga]]*Table3[[#This Row],[Quantity]]</f>
        <v>1269000</v>
      </c>
      <c r="T1863">
        <v>0.2</v>
      </c>
      <c r="U1863" s="4">
        <f>Table3[[#This Row],[Discount]]*Table3[[#This Row],[Revenue]]</f>
        <v>253800</v>
      </c>
      <c r="V1863" s="4">
        <f>Table3[[#This Row],[Revenue]]-Table3[[#This Row],[Total Discount]]</f>
        <v>1015200</v>
      </c>
      <c r="W1863" s="6"/>
      <c r="X1863" s="5"/>
    </row>
    <row r="1864" spans="1:24" x14ac:dyDescent="0.35">
      <c r="A1864">
        <v>1863</v>
      </c>
      <c r="B1864" t="s">
        <v>7452</v>
      </c>
      <c r="C1864" s="8">
        <v>42721</v>
      </c>
      <c r="D1864" s="6">
        <v>2016</v>
      </c>
      <c r="E1864" s="8" t="s">
        <v>3490</v>
      </c>
      <c r="F1864" s="7">
        <v>17</v>
      </c>
      <c r="G1864" t="s">
        <v>3485</v>
      </c>
      <c r="H1864" t="s">
        <v>3462</v>
      </c>
      <c r="I1864" t="s">
        <v>4709</v>
      </c>
      <c r="J1864" t="s">
        <v>3449</v>
      </c>
      <c r="K1864" t="s">
        <v>3513</v>
      </c>
      <c r="L1864">
        <v>94122</v>
      </c>
      <c r="M1864" t="s">
        <v>1219</v>
      </c>
      <c r="N1864" t="s">
        <v>9</v>
      </c>
      <c r="O1864" t="s">
        <v>17</v>
      </c>
      <c r="P1864" t="s">
        <v>1220</v>
      </c>
      <c r="Q1864" s="4">
        <v>1670000</v>
      </c>
      <c r="R1864">
        <v>6</v>
      </c>
      <c r="S1864" s="4">
        <f>Table3[[#This Row],[Harga]]*Table3[[#This Row],[Quantity]]</f>
        <v>10020000</v>
      </c>
      <c r="T1864">
        <v>0.2</v>
      </c>
      <c r="U1864" s="4">
        <f>Table3[[#This Row],[Discount]]*Table3[[#This Row],[Revenue]]</f>
        <v>2004000</v>
      </c>
      <c r="V1864" s="4">
        <f>Table3[[#This Row],[Revenue]]-Table3[[#This Row],[Total Discount]]</f>
        <v>8016000</v>
      </c>
      <c r="W1864" s="6"/>
      <c r="X1864" s="5"/>
    </row>
    <row r="1865" spans="1:24" x14ac:dyDescent="0.35">
      <c r="A1865">
        <v>1864</v>
      </c>
      <c r="B1865" t="s">
        <v>7451</v>
      </c>
      <c r="C1865" s="8">
        <v>42502</v>
      </c>
      <c r="D1865" s="6">
        <v>2016</v>
      </c>
      <c r="E1865" s="8" t="s">
        <v>3453</v>
      </c>
      <c r="F1865" s="7">
        <v>12</v>
      </c>
      <c r="G1865" t="s">
        <v>3457</v>
      </c>
      <c r="H1865" t="s">
        <v>3462</v>
      </c>
      <c r="I1865" t="s">
        <v>3693</v>
      </c>
      <c r="J1865" t="s">
        <v>3466</v>
      </c>
      <c r="K1865" t="s">
        <v>3477</v>
      </c>
      <c r="L1865">
        <v>19140</v>
      </c>
      <c r="M1865" t="s">
        <v>1161</v>
      </c>
      <c r="N1865" t="s">
        <v>13</v>
      </c>
      <c r="O1865" t="s">
        <v>32</v>
      </c>
      <c r="P1865" t="s">
        <v>1162</v>
      </c>
      <c r="Q1865" s="4">
        <v>165000</v>
      </c>
      <c r="R1865">
        <v>2</v>
      </c>
      <c r="S1865" s="4">
        <f>Table3[[#This Row],[Harga]]*Table3[[#This Row],[Quantity]]</f>
        <v>330000</v>
      </c>
      <c r="T1865">
        <v>0.2</v>
      </c>
      <c r="U1865" s="4">
        <f>Table3[[#This Row],[Discount]]*Table3[[#This Row],[Revenue]]</f>
        <v>66000</v>
      </c>
      <c r="V1865" s="4">
        <f>Table3[[#This Row],[Revenue]]-Table3[[#This Row],[Total Discount]]</f>
        <v>264000</v>
      </c>
      <c r="W1865" s="6"/>
      <c r="X1865" s="5"/>
    </row>
    <row r="1866" spans="1:24" x14ac:dyDescent="0.35">
      <c r="A1866">
        <v>1865</v>
      </c>
      <c r="B1866" t="s">
        <v>7450</v>
      </c>
      <c r="C1866" s="8">
        <v>41857</v>
      </c>
      <c r="D1866" s="6">
        <v>2014</v>
      </c>
      <c r="E1866" s="8" t="s">
        <v>3481</v>
      </c>
      <c r="F1866" s="7">
        <v>6</v>
      </c>
      <c r="G1866" t="s">
        <v>3496</v>
      </c>
      <c r="H1866" t="s">
        <v>3451</v>
      </c>
      <c r="I1866" t="s">
        <v>6354</v>
      </c>
      <c r="J1866" t="s">
        <v>3449</v>
      </c>
      <c r="K1866" t="s">
        <v>3542</v>
      </c>
      <c r="L1866">
        <v>29203</v>
      </c>
      <c r="M1866" t="s">
        <v>2294</v>
      </c>
      <c r="N1866" t="s">
        <v>51</v>
      </c>
      <c r="O1866" t="s">
        <v>64</v>
      </c>
      <c r="P1866" t="s">
        <v>2295</v>
      </c>
      <c r="Q1866" s="4">
        <v>63000</v>
      </c>
      <c r="R1866">
        <v>3</v>
      </c>
      <c r="S1866" s="4">
        <f>Table3[[#This Row],[Harga]]*Table3[[#This Row],[Quantity]]</f>
        <v>189000</v>
      </c>
      <c r="T1866">
        <v>0</v>
      </c>
      <c r="U1866" s="4">
        <f>Table3[[#This Row],[Discount]]*Table3[[#This Row],[Revenue]]</f>
        <v>0</v>
      </c>
      <c r="V1866" s="4">
        <f>Table3[[#This Row],[Revenue]]-Table3[[#This Row],[Total Discount]]</f>
        <v>189000</v>
      </c>
      <c r="W1866" s="6"/>
      <c r="X1866" s="5"/>
    </row>
    <row r="1867" spans="1:24" x14ac:dyDescent="0.35">
      <c r="A1867">
        <v>1866</v>
      </c>
      <c r="B1867" t="s">
        <v>7449</v>
      </c>
      <c r="C1867" s="8">
        <v>41740</v>
      </c>
      <c r="D1867" s="6">
        <v>2014</v>
      </c>
      <c r="E1867" s="8" t="s">
        <v>3529</v>
      </c>
      <c r="F1867" s="7">
        <v>11</v>
      </c>
      <c r="G1867" t="s">
        <v>3538</v>
      </c>
      <c r="H1867" t="s">
        <v>3451</v>
      </c>
      <c r="I1867" t="s">
        <v>3608</v>
      </c>
      <c r="J1867" t="s">
        <v>3449</v>
      </c>
      <c r="K1867" t="s">
        <v>3556</v>
      </c>
      <c r="L1867">
        <v>33180</v>
      </c>
      <c r="M1867" t="s">
        <v>2296</v>
      </c>
      <c r="N1867" t="s">
        <v>13</v>
      </c>
      <c r="O1867" t="s">
        <v>73</v>
      </c>
      <c r="P1867" t="s">
        <v>2297</v>
      </c>
      <c r="Q1867" s="4">
        <v>7000</v>
      </c>
      <c r="R1867">
        <v>3</v>
      </c>
      <c r="S1867" s="4">
        <f>Table3[[#This Row],[Harga]]*Table3[[#This Row],[Quantity]]</f>
        <v>21000</v>
      </c>
      <c r="T1867">
        <v>0.2</v>
      </c>
      <c r="U1867" s="4">
        <f>Table3[[#This Row],[Discount]]*Table3[[#This Row],[Revenue]]</f>
        <v>4200</v>
      </c>
      <c r="V1867" s="4">
        <f>Table3[[#This Row],[Revenue]]-Table3[[#This Row],[Total Discount]]</f>
        <v>16800</v>
      </c>
      <c r="W1867" s="6"/>
      <c r="X1867" s="5"/>
    </row>
    <row r="1868" spans="1:24" x14ac:dyDescent="0.35">
      <c r="A1868">
        <v>1867</v>
      </c>
      <c r="B1868" t="s">
        <v>7448</v>
      </c>
      <c r="C1868" s="8">
        <v>42127</v>
      </c>
      <c r="D1868" s="6">
        <v>2015</v>
      </c>
      <c r="E1868" s="8" t="s">
        <v>3453</v>
      </c>
      <c r="F1868" s="7">
        <v>3</v>
      </c>
      <c r="G1868" t="s">
        <v>3457</v>
      </c>
      <c r="H1868" t="s">
        <v>3462</v>
      </c>
      <c r="I1868" t="s">
        <v>4843</v>
      </c>
      <c r="J1868" t="s">
        <v>3488</v>
      </c>
      <c r="K1868" t="s">
        <v>3666</v>
      </c>
      <c r="L1868">
        <v>91911</v>
      </c>
      <c r="M1868" t="s">
        <v>1734</v>
      </c>
      <c r="N1868" t="s">
        <v>9</v>
      </c>
      <c r="O1868" t="s">
        <v>20</v>
      </c>
      <c r="P1868" t="s">
        <v>1735</v>
      </c>
      <c r="Q1868" s="4">
        <v>533000</v>
      </c>
      <c r="R1868">
        <v>6</v>
      </c>
      <c r="S1868" s="4">
        <f>Table3[[#This Row],[Harga]]*Table3[[#This Row],[Quantity]]</f>
        <v>3198000</v>
      </c>
      <c r="T1868">
        <v>0</v>
      </c>
      <c r="U1868" s="4">
        <f>Table3[[#This Row],[Discount]]*Table3[[#This Row],[Revenue]]</f>
        <v>0</v>
      </c>
      <c r="V1868" s="4">
        <f>Table3[[#This Row],[Revenue]]-Table3[[#This Row],[Total Discount]]</f>
        <v>3198000</v>
      </c>
      <c r="W1868" s="6"/>
      <c r="X1868" s="5"/>
    </row>
    <row r="1869" spans="1:24" x14ac:dyDescent="0.35">
      <c r="A1869">
        <v>1868</v>
      </c>
      <c r="B1869" t="s">
        <v>7447</v>
      </c>
      <c r="C1869" s="8">
        <v>43069</v>
      </c>
      <c r="D1869" s="6">
        <v>2017</v>
      </c>
      <c r="E1869" s="8" t="s">
        <v>3468</v>
      </c>
      <c r="F1869" s="7">
        <v>30</v>
      </c>
      <c r="G1869" t="s">
        <v>3457</v>
      </c>
      <c r="H1869" t="s">
        <v>3462</v>
      </c>
      <c r="I1869" t="s">
        <v>4821</v>
      </c>
      <c r="J1869" t="s">
        <v>3488</v>
      </c>
      <c r="K1869" t="s">
        <v>3605</v>
      </c>
      <c r="L1869">
        <v>33180</v>
      </c>
      <c r="M1869" t="s">
        <v>2298</v>
      </c>
      <c r="N1869" t="s">
        <v>51</v>
      </c>
      <c r="O1869" t="s">
        <v>52</v>
      </c>
      <c r="P1869" t="s">
        <v>2299</v>
      </c>
      <c r="Q1869" s="4">
        <v>72000</v>
      </c>
      <c r="R1869">
        <v>3</v>
      </c>
      <c r="S1869" s="4">
        <f>Table3[[#This Row],[Harga]]*Table3[[#This Row],[Quantity]]</f>
        <v>216000</v>
      </c>
      <c r="T1869">
        <v>0.2</v>
      </c>
      <c r="U1869" s="4">
        <f>Table3[[#This Row],[Discount]]*Table3[[#This Row],[Revenue]]</f>
        <v>43200</v>
      </c>
      <c r="V1869" s="4">
        <f>Table3[[#This Row],[Revenue]]-Table3[[#This Row],[Total Discount]]</f>
        <v>172800</v>
      </c>
      <c r="W1869" s="6"/>
      <c r="X1869" s="5"/>
    </row>
    <row r="1870" spans="1:24" x14ac:dyDescent="0.35">
      <c r="A1870">
        <v>1869</v>
      </c>
      <c r="B1870" t="s">
        <v>7446</v>
      </c>
      <c r="C1870" s="8">
        <v>42782</v>
      </c>
      <c r="D1870" s="6">
        <v>2017</v>
      </c>
      <c r="E1870" s="8" t="s">
        <v>3458</v>
      </c>
      <c r="F1870" s="7">
        <v>16</v>
      </c>
      <c r="G1870" t="s">
        <v>3485</v>
      </c>
      <c r="H1870" t="s">
        <v>3451</v>
      </c>
      <c r="I1870" t="s">
        <v>3689</v>
      </c>
      <c r="J1870" t="s">
        <v>3449</v>
      </c>
      <c r="K1870" t="s">
        <v>3460</v>
      </c>
      <c r="L1870">
        <v>10035</v>
      </c>
      <c r="M1870" t="s">
        <v>1896</v>
      </c>
      <c r="N1870" t="s">
        <v>13</v>
      </c>
      <c r="O1870" t="s">
        <v>23</v>
      </c>
      <c r="P1870" t="s">
        <v>1897</v>
      </c>
      <c r="Q1870" s="4">
        <v>31000</v>
      </c>
      <c r="R1870">
        <v>2</v>
      </c>
      <c r="S1870" s="4">
        <f>Table3[[#This Row],[Harga]]*Table3[[#This Row],[Quantity]]</f>
        <v>62000</v>
      </c>
      <c r="T1870">
        <v>0</v>
      </c>
      <c r="U1870" s="4">
        <f>Table3[[#This Row],[Discount]]*Table3[[#This Row],[Revenue]]</f>
        <v>0</v>
      </c>
      <c r="V1870" s="4">
        <f>Table3[[#This Row],[Revenue]]-Table3[[#This Row],[Total Discount]]</f>
        <v>62000</v>
      </c>
      <c r="W1870" s="6"/>
      <c r="X1870" s="5"/>
    </row>
    <row r="1871" spans="1:24" x14ac:dyDescent="0.35">
      <c r="A1871">
        <v>1870</v>
      </c>
      <c r="B1871" t="s">
        <v>7445</v>
      </c>
      <c r="C1871" s="8">
        <v>41959</v>
      </c>
      <c r="D1871" s="6">
        <v>2014</v>
      </c>
      <c r="E1871" s="8" t="s">
        <v>3468</v>
      </c>
      <c r="F1871" s="7">
        <v>16</v>
      </c>
      <c r="G1871" t="s">
        <v>3538</v>
      </c>
      <c r="H1871" t="s">
        <v>3462</v>
      </c>
      <c r="I1871" t="s">
        <v>4296</v>
      </c>
      <c r="J1871" t="s">
        <v>3488</v>
      </c>
      <c r="K1871" t="s">
        <v>3460</v>
      </c>
      <c r="L1871">
        <v>66502</v>
      </c>
      <c r="M1871" t="s">
        <v>2300</v>
      </c>
      <c r="N1871" t="s">
        <v>51</v>
      </c>
      <c r="O1871" t="s">
        <v>52</v>
      </c>
      <c r="P1871" t="s">
        <v>2301</v>
      </c>
      <c r="Q1871" s="4">
        <v>274000</v>
      </c>
      <c r="R1871">
        <v>2</v>
      </c>
      <c r="S1871" s="4">
        <f>Table3[[#This Row],[Harga]]*Table3[[#This Row],[Quantity]]</f>
        <v>548000</v>
      </c>
      <c r="T1871">
        <v>0</v>
      </c>
      <c r="U1871" s="4">
        <f>Table3[[#This Row],[Discount]]*Table3[[#This Row],[Revenue]]</f>
        <v>0</v>
      </c>
      <c r="V1871" s="4">
        <f>Table3[[#This Row],[Revenue]]-Table3[[#This Row],[Total Discount]]</f>
        <v>548000</v>
      </c>
      <c r="W1871" s="6"/>
      <c r="X1871" s="5"/>
    </row>
    <row r="1872" spans="1:24" x14ac:dyDescent="0.35">
      <c r="A1872">
        <v>1871</v>
      </c>
      <c r="B1872" t="s">
        <v>7444</v>
      </c>
      <c r="C1872" s="8">
        <v>42194</v>
      </c>
      <c r="D1872" s="6">
        <v>2015</v>
      </c>
      <c r="E1872" s="8" t="s">
        <v>3507</v>
      </c>
      <c r="F1872" s="7">
        <v>9</v>
      </c>
      <c r="G1872" t="s">
        <v>3485</v>
      </c>
      <c r="H1872" t="s">
        <v>3462</v>
      </c>
      <c r="I1872" t="s">
        <v>5711</v>
      </c>
      <c r="J1872" t="s">
        <v>3449</v>
      </c>
      <c r="K1872" t="s">
        <v>3556</v>
      </c>
      <c r="L1872">
        <v>19120</v>
      </c>
      <c r="M1872" t="s">
        <v>2302</v>
      </c>
      <c r="N1872" t="s">
        <v>51</v>
      </c>
      <c r="O1872" t="s">
        <v>52</v>
      </c>
      <c r="P1872" t="s">
        <v>2303</v>
      </c>
      <c r="Q1872" s="4">
        <v>270000</v>
      </c>
      <c r="R1872">
        <v>3</v>
      </c>
      <c r="S1872" s="4">
        <f>Table3[[#This Row],[Harga]]*Table3[[#This Row],[Quantity]]</f>
        <v>810000</v>
      </c>
      <c r="T1872">
        <v>0.4</v>
      </c>
      <c r="U1872" s="4">
        <f>Table3[[#This Row],[Discount]]*Table3[[#This Row],[Revenue]]</f>
        <v>324000</v>
      </c>
      <c r="V1872" s="4">
        <f>Table3[[#This Row],[Revenue]]-Table3[[#This Row],[Total Discount]]</f>
        <v>486000</v>
      </c>
      <c r="W1872" s="6"/>
      <c r="X1872" s="5"/>
    </row>
    <row r="1873" spans="1:24" x14ac:dyDescent="0.35">
      <c r="A1873">
        <v>1872</v>
      </c>
      <c r="B1873" t="s">
        <v>7443</v>
      </c>
      <c r="C1873" s="8">
        <v>43052</v>
      </c>
      <c r="D1873" s="6">
        <v>2017</v>
      </c>
      <c r="E1873" s="8" t="s">
        <v>3468</v>
      </c>
      <c r="F1873" s="7">
        <v>13</v>
      </c>
      <c r="G1873" t="s">
        <v>3457</v>
      </c>
      <c r="H1873" t="s">
        <v>3501</v>
      </c>
      <c r="I1873" t="s">
        <v>5307</v>
      </c>
      <c r="J1873" t="s">
        <v>3449</v>
      </c>
      <c r="K1873" t="s">
        <v>3628</v>
      </c>
      <c r="L1873">
        <v>38109</v>
      </c>
      <c r="M1873" t="s">
        <v>2304</v>
      </c>
      <c r="N1873" t="s">
        <v>13</v>
      </c>
      <c r="O1873" t="s">
        <v>23</v>
      </c>
      <c r="P1873" t="s">
        <v>2305</v>
      </c>
      <c r="Q1873" s="4">
        <v>9000</v>
      </c>
      <c r="R1873">
        <v>3</v>
      </c>
      <c r="S1873" s="4">
        <f>Table3[[#This Row],[Harga]]*Table3[[#This Row],[Quantity]]</f>
        <v>27000</v>
      </c>
      <c r="T1873">
        <v>0.2</v>
      </c>
      <c r="U1873" s="4">
        <f>Table3[[#This Row],[Discount]]*Table3[[#This Row],[Revenue]]</f>
        <v>5400</v>
      </c>
      <c r="V1873" s="4">
        <f>Table3[[#This Row],[Revenue]]-Table3[[#This Row],[Total Discount]]</f>
        <v>21600</v>
      </c>
      <c r="W1873" s="6"/>
      <c r="X1873" s="5"/>
    </row>
    <row r="1874" spans="1:24" x14ac:dyDescent="0.35">
      <c r="A1874">
        <v>1873</v>
      </c>
      <c r="B1874" t="s">
        <v>7442</v>
      </c>
      <c r="C1874" s="8">
        <v>42947</v>
      </c>
      <c r="D1874" s="6">
        <v>2017</v>
      </c>
      <c r="E1874" s="8" t="s">
        <v>3507</v>
      </c>
      <c r="F1874" s="7">
        <v>31</v>
      </c>
      <c r="G1874" t="s">
        <v>3457</v>
      </c>
      <c r="H1874" t="s">
        <v>3451</v>
      </c>
      <c r="I1874" t="s">
        <v>4020</v>
      </c>
      <c r="J1874" t="s">
        <v>3488</v>
      </c>
      <c r="K1874" t="s">
        <v>3548</v>
      </c>
      <c r="L1874">
        <v>33311</v>
      </c>
      <c r="M1874" t="s">
        <v>2264</v>
      </c>
      <c r="N1874" t="s">
        <v>51</v>
      </c>
      <c r="O1874" t="s">
        <v>64</v>
      </c>
      <c r="P1874" t="s">
        <v>2265</v>
      </c>
      <c r="Q1874" s="4">
        <v>259000</v>
      </c>
      <c r="R1874">
        <v>2</v>
      </c>
      <c r="S1874" s="4">
        <f>Table3[[#This Row],[Harga]]*Table3[[#This Row],[Quantity]]</f>
        <v>518000</v>
      </c>
      <c r="T1874">
        <v>0.2</v>
      </c>
      <c r="U1874" s="4">
        <f>Table3[[#This Row],[Discount]]*Table3[[#This Row],[Revenue]]</f>
        <v>103600</v>
      </c>
      <c r="V1874" s="4">
        <f>Table3[[#This Row],[Revenue]]-Table3[[#This Row],[Total Discount]]</f>
        <v>414400</v>
      </c>
      <c r="W1874" s="6"/>
      <c r="X1874" s="5"/>
    </row>
    <row r="1875" spans="1:24" x14ac:dyDescent="0.35">
      <c r="A1875">
        <v>1874</v>
      </c>
      <c r="B1875" t="s">
        <v>7441</v>
      </c>
      <c r="C1875" s="8">
        <v>43095</v>
      </c>
      <c r="D1875" s="6">
        <v>2017</v>
      </c>
      <c r="E1875" s="8" t="s">
        <v>3490</v>
      </c>
      <c r="F1875" s="7">
        <v>26</v>
      </c>
      <c r="G1875" t="s">
        <v>3452</v>
      </c>
      <c r="H1875" t="s">
        <v>3532</v>
      </c>
      <c r="I1875" t="s">
        <v>3698</v>
      </c>
      <c r="J1875" t="s">
        <v>3488</v>
      </c>
      <c r="K1875" t="s">
        <v>3523</v>
      </c>
      <c r="L1875">
        <v>43229</v>
      </c>
      <c r="M1875" t="s">
        <v>2306</v>
      </c>
      <c r="N1875" t="s">
        <v>13</v>
      </c>
      <c r="O1875" t="s">
        <v>26</v>
      </c>
      <c r="P1875" t="s">
        <v>2307</v>
      </c>
      <c r="Q1875" s="4">
        <v>4000</v>
      </c>
      <c r="R1875">
        <v>2</v>
      </c>
      <c r="S1875" s="4">
        <f>Table3[[#This Row],[Harga]]*Table3[[#This Row],[Quantity]]</f>
        <v>8000</v>
      </c>
      <c r="T1875">
        <v>0.7</v>
      </c>
      <c r="U1875" s="4">
        <f>Table3[[#This Row],[Discount]]*Table3[[#This Row],[Revenue]]</f>
        <v>5600</v>
      </c>
      <c r="V1875" s="4">
        <f>Table3[[#This Row],[Revenue]]-Table3[[#This Row],[Total Discount]]</f>
        <v>2400</v>
      </c>
      <c r="W1875" s="6"/>
      <c r="X1875" s="5"/>
    </row>
    <row r="1876" spans="1:24" x14ac:dyDescent="0.35">
      <c r="A1876">
        <v>1875</v>
      </c>
      <c r="B1876" t="s">
        <v>7440</v>
      </c>
      <c r="C1876" s="8">
        <v>42674</v>
      </c>
      <c r="D1876" s="6">
        <v>2016</v>
      </c>
      <c r="E1876" s="8" t="s">
        <v>3517</v>
      </c>
      <c r="F1876" s="7">
        <v>31</v>
      </c>
      <c r="G1876" t="s">
        <v>3485</v>
      </c>
      <c r="H1876" t="s">
        <v>3451</v>
      </c>
      <c r="I1876" t="s">
        <v>4125</v>
      </c>
      <c r="J1876" t="s">
        <v>3466</v>
      </c>
      <c r="K1876" t="s">
        <v>3455</v>
      </c>
      <c r="L1876">
        <v>90045</v>
      </c>
      <c r="M1876" t="s">
        <v>2000</v>
      </c>
      <c r="N1876" t="s">
        <v>13</v>
      </c>
      <c r="O1876" t="s">
        <v>32</v>
      </c>
      <c r="P1876" t="s">
        <v>2001</v>
      </c>
      <c r="Q1876" s="4">
        <v>311000</v>
      </c>
      <c r="R1876">
        <v>7</v>
      </c>
      <c r="S1876" s="4">
        <f>Table3[[#This Row],[Harga]]*Table3[[#This Row],[Quantity]]</f>
        <v>2177000</v>
      </c>
      <c r="T1876">
        <v>0</v>
      </c>
      <c r="U1876" s="4">
        <f>Table3[[#This Row],[Discount]]*Table3[[#This Row],[Revenue]]</f>
        <v>0</v>
      </c>
      <c r="V1876" s="4">
        <f>Table3[[#This Row],[Revenue]]-Table3[[#This Row],[Total Discount]]</f>
        <v>2177000</v>
      </c>
      <c r="W1876" s="6"/>
      <c r="X1876" s="5"/>
    </row>
    <row r="1877" spans="1:24" x14ac:dyDescent="0.35">
      <c r="A1877">
        <v>1876</v>
      </c>
      <c r="B1877" t="s">
        <v>7439</v>
      </c>
      <c r="C1877" s="8">
        <v>42617</v>
      </c>
      <c r="D1877" s="6">
        <v>2016</v>
      </c>
      <c r="E1877" s="8" t="s">
        <v>3472</v>
      </c>
      <c r="F1877" s="7">
        <v>4</v>
      </c>
      <c r="G1877" t="s">
        <v>3457</v>
      </c>
      <c r="H1877" t="s">
        <v>3462</v>
      </c>
      <c r="I1877" t="s">
        <v>4595</v>
      </c>
      <c r="J1877" t="s">
        <v>3449</v>
      </c>
      <c r="K1877" t="s">
        <v>3568</v>
      </c>
      <c r="L1877">
        <v>77041</v>
      </c>
      <c r="M1877" t="s">
        <v>295</v>
      </c>
      <c r="N1877" t="s">
        <v>13</v>
      </c>
      <c r="O1877" t="s">
        <v>37</v>
      </c>
      <c r="P1877" t="s">
        <v>296</v>
      </c>
      <c r="Q1877" s="4">
        <v>5000</v>
      </c>
      <c r="R1877">
        <v>1</v>
      </c>
      <c r="S1877" s="4">
        <f>Table3[[#This Row],[Harga]]*Table3[[#This Row],[Quantity]]</f>
        <v>5000</v>
      </c>
      <c r="T1877">
        <v>0.2</v>
      </c>
      <c r="U1877" s="4">
        <f>Table3[[#This Row],[Discount]]*Table3[[#This Row],[Revenue]]</f>
        <v>1000</v>
      </c>
      <c r="V1877" s="4">
        <f>Table3[[#This Row],[Revenue]]-Table3[[#This Row],[Total Discount]]</f>
        <v>4000</v>
      </c>
      <c r="W1877" s="6"/>
      <c r="X1877" s="5"/>
    </row>
    <row r="1878" spans="1:24" x14ac:dyDescent="0.35">
      <c r="A1878">
        <v>1877</v>
      </c>
      <c r="B1878" t="s">
        <v>7438</v>
      </c>
      <c r="C1878" s="8">
        <v>42477</v>
      </c>
      <c r="D1878" s="6">
        <v>2016</v>
      </c>
      <c r="E1878" s="8" t="s">
        <v>3529</v>
      </c>
      <c r="F1878" s="7">
        <v>17</v>
      </c>
      <c r="G1878" t="s">
        <v>3485</v>
      </c>
      <c r="H1878" t="s">
        <v>3451</v>
      </c>
      <c r="I1878" t="s">
        <v>6805</v>
      </c>
      <c r="J1878" t="s">
        <v>3488</v>
      </c>
      <c r="K1878" t="s">
        <v>3666</v>
      </c>
      <c r="L1878">
        <v>68104</v>
      </c>
      <c r="M1878" t="s">
        <v>2308</v>
      </c>
      <c r="N1878" t="s">
        <v>13</v>
      </c>
      <c r="O1878" t="s">
        <v>73</v>
      </c>
      <c r="P1878" t="s">
        <v>2309</v>
      </c>
      <c r="Q1878" s="4">
        <v>30000</v>
      </c>
      <c r="R1878">
        <v>5</v>
      </c>
      <c r="S1878" s="4">
        <f>Table3[[#This Row],[Harga]]*Table3[[#This Row],[Quantity]]</f>
        <v>150000</v>
      </c>
      <c r="T1878">
        <v>0</v>
      </c>
      <c r="U1878" s="4">
        <f>Table3[[#This Row],[Discount]]*Table3[[#This Row],[Revenue]]</f>
        <v>0</v>
      </c>
      <c r="V1878" s="4">
        <f>Table3[[#This Row],[Revenue]]-Table3[[#This Row],[Total Discount]]</f>
        <v>150000</v>
      </c>
      <c r="W1878" s="6"/>
      <c r="X1878" s="5"/>
    </row>
    <row r="1879" spans="1:24" x14ac:dyDescent="0.35">
      <c r="A1879">
        <v>1878</v>
      </c>
      <c r="B1879" t="s">
        <v>7437</v>
      </c>
      <c r="C1879" s="8">
        <v>41825</v>
      </c>
      <c r="D1879" s="6">
        <v>2014</v>
      </c>
      <c r="E1879" s="8" t="s">
        <v>3507</v>
      </c>
      <c r="F1879" s="7">
        <v>5</v>
      </c>
      <c r="G1879" t="s">
        <v>3457</v>
      </c>
      <c r="H1879" t="s">
        <v>3462</v>
      </c>
      <c r="I1879" t="s">
        <v>4811</v>
      </c>
      <c r="J1879" t="s">
        <v>3488</v>
      </c>
      <c r="K1879" t="s">
        <v>3714</v>
      </c>
      <c r="L1879">
        <v>90004</v>
      </c>
      <c r="M1879" t="s">
        <v>462</v>
      </c>
      <c r="N1879" t="s">
        <v>13</v>
      </c>
      <c r="O1879" t="s">
        <v>26</v>
      </c>
      <c r="P1879" t="s">
        <v>463</v>
      </c>
      <c r="Q1879" s="4">
        <v>23000</v>
      </c>
      <c r="R1879">
        <v>6</v>
      </c>
      <c r="S1879" s="4">
        <f>Table3[[#This Row],[Harga]]*Table3[[#This Row],[Quantity]]</f>
        <v>138000</v>
      </c>
      <c r="T1879">
        <v>0.2</v>
      </c>
      <c r="U1879" s="4">
        <f>Table3[[#This Row],[Discount]]*Table3[[#This Row],[Revenue]]</f>
        <v>27600</v>
      </c>
      <c r="V1879" s="4">
        <f>Table3[[#This Row],[Revenue]]-Table3[[#This Row],[Total Discount]]</f>
        <v>110400</v>
      </c>
      <c r="W1879" s="6"/>
      <c r="X1879" s="5"/>
    </row>
    <row r="1880" spans="1:24" x14ac:dyDescent="0.35">
      <c r="A1880">
        <v>1879</v>
      </c>
      <c r="B1880" t="s">
        <v>7436</v>
      </c>
      <c r="C1880" s="8">
        <v>42062</v>
      </c>
      <c r="D1880" s="6">
        <v>2015</v>
      </c>
      <c r="E1880" s="8" t="s">
        <v>3458</v>
      </c>
      <c r="F1880" s="7">
        <v>27</v>
      </c>
      <c r="G1880" t="s">
        <v>3452</v>
      </c>
      <c r="H1880" t="s">
        <v>3451</v>
      </c>
      <c r="I1880" t="s">
        <v>4699</v>
      </c>
      <c r="J1880" t="s">
        <v>3466</v>
      </c>
      <c r="K1880" t="s">
        <v>3509</v>
      </c>
      <c r="L1880">
        <v>16602</v>
      </c>
      <c r="M1880" t="s">
        <v>209</v>
      </c>
      <c r="N1880" t="s">
        <v>13</v>
      </c>
      <c r="O1880" t="s">
        <v>26</v>
      </c>
      <c r="P1880" t="s">
        <v>210</v>
      </c>
      <c r="Q1880" s="4">
        <v>3000</v>
      </c>
      <c r="R1880">
        <v>3</v>
      </c>
      <c r="S1880" s="4">
        <f>Table3[[#This Row],[Harga]]*Table3[[#This Row],[Quantity]]</f>
        <v>9000</v>
      </c>
      <c r="T1880">
        <v>0.7</v>
      </c>
      <c r="U1880" s="4">
        <f>Table3[[#This Row],[Discount]]*Table3[[#This Row],[Revenue]]</f>
        <v>6300</v>
      </c>
      <c r="V1880" s="4">
        <f>Table3[[#This Row],[Revenue]]-Table3[[#This Row],[Total Discount]]</f>
        <v>2700</v>
      </c>
      <c r="W1880" s="6"/>
      <c r="X1880" s="5"/>
    </row>
    <row r="1881" spans="1:24" x14ac:dyDescent="0.35">
      <c r="A1881">
        <v>1880</v>
      </c>
      <c r="B1881" t="s">
        <v>7435</v>
      </c>
      <c r="C1881" s="8">
        <v>42335</v>
      </c>
      <c r="D1881" s="6">
        <v>2015</v>
      </c>
      <c r="E1881" s="8" t="s">
        <v>3468</v>
      </c>
      <c r="F1881" s="7">
        <v>27</v>
      </c>
      <c r="G1881" t="s">
        <v>3538</v>
      </c>
      <c r="H1881" t="s">
        <v>3451</v>
      </c>
      <c r="I1881" t="s">
        <v>6224</v>
      </c>
      <c r="J1881" t="s">
        <v>3449</v>
      </c>
      <c r="K1881" t="s">
        <v>3509</v>
      </c>
      <c r="L1881">
        <v>10024</v>
      </c>
      <c r="M1881" t="s">
        <v>1992</v>
      </c>
      <c r="N1881" t="s">
        <v>13</v>
      </c>
      <c r="O1881" t="s">
        <v>37</v>
      </c>
      <c r="P1881" t="s">
        <v>1993</v>
      </c>
      <c r="Q1881" s="4">
        <v>50000</v>
      </c>
      <c r="R1881">
        <v>3</v>
      </c>
      <c r="S1881" s="4">
        <f>Table3[[#This Row],[Harga]]*Table3[[#This Row],[Quantity]]</f>
        <v>150000</v>
      </c>
      <c r="T1881">
        <v>0</v>
      </c>
      <c r="U1881" s="4">
        <f>Table3[[#This Row],[Discount]]*Table3[[#This Row],[Revenue]]</f>
        <v>0</v>
      </c>
      <c r="V1881" s="4">
        <f>Table3[[#This Row],[Revenue]]-Table3[[#This Row],[Total Discount]]</f>
        <v>150000</v>
      </c>
      <c r="W1881" s="6"/>
      <c r="X1881" s="5"/>
    </row>
    <row r="1882" spans="1:24" x14ac:dyDescent="0.35">
      <c r="A1882">
        <v>1881</v>
      </c>
      <c r="B1882" t="s">
        <v>7434</v>
      </c>
      <c r="C1882" s="8">
        <v>41666</v>
      </c>
      <c r="D1882" s="6">
        <v>2014</v>
      </c>
      <c r="E1882" s="8" t="s">
        <v>3463</v>
      </c>
      <c r="F1882" s="7">
        <v>27</v>
      </c>
      <c r="G1882" t="s">
        <v>3457</v>
      </c>
      <c r="H1882" t="s">
        <v>3451</v>
      </c>
      <c r="I1882" t="s">
        <v>5397</v>
      </c>
      <c r="J1882" t="s">
        <v>3449</v>
      </c>
      <c r="K1882" t="s">
        <v>3513</v>
      </c>
      <c r="L1882">
        <v>92037</v>
      </c>
      <c r="M1882" t="s">
        <v>1648</v>
      </c>
      <c r="N1882" t="s">
        <v>13</v>
      </c>
      <c r="O1882" t="s">
        <v>32</v>
      </c>
      <c r="P1882" t="s">
        <v>1649</v>
      </c>
      <c r="Q1882" s="4">
        <v>229000</v>
      </c>
      <c r="R1882">
        <v>1</v>
      </c>
      <c r="S1882" s="4">
        <f>Table3[[#This Row],[Harga]]*Table3[[#This Row],[Quantity]]</f>
        <v>229000</v>
      </c>
      <c r="T1882">
        <v>0</v>
      </c>
      <c r="U1882" s="4">
        <f>Table3[[#This Row],[Discount]]*Table3[[#This Row],[Revenue]]</f>
        <v>0</v>
      </c>
      <c r="V1882" s="4">
        <f>Table3[[#This Row],[Revenue]]-Table3[[#This Row],[Total Discount]]</f>
        <v>229000</v>
      </c>
      <c r="W1882" s="6"/>
      <c r="X1882" s="5"/>
    </row>
    <row r="1883" spans="1:24" x14ac:dyDescent="0.35">
      <c r="A1883">
        <v>1882</v>
      </c>
      <c r="B1883" t="s">
        <v>7433</v>
      </c>
      <c r="C1883" s="8">
        <v>43001</v>
      </c>
      <c r="D1883" s="6">
        <v>2017</v>
      </c>
      <c r="E1883" s="8" t="s">
        <v>3472</v>
      </c>
      <c r="F1883" s="7">
        <v>23</v>
      </c>
      <c r="G1883" t="s">
        <v>3452</v>
      </c>
      <c r="H1883" t="s">
        <v>3462</v>
      </c>
      <c r="I1883" t="s">
        <v>3727</v>
      </c>
      <c r="J1883" t="s">
        <v>3449</v>
      </c>
      <c r="K1883" t="s">
        <v>3548</v>
      </c>
      <c r="L1883">
        <v>33178</v>
      </c>
      <c r="M1883" t="s">
        <v>2310</v>
      </c>
      <c r="N1883" t="s">
        <v>13</v>
      </c>
      <c r="O1883" t="s">
        <v>23</v>
      </c>
      <c r="P1883" t="s">
        <v>2311</v>
      </c>
      <c r="Q1883" s="4">
        <v>252000</v>
      </c>
      <c r="R1883">
        <v>3</v>
      </c>
      <c r="S1883" s="4">
        <f>Table3[[#This Row],[Harga]]*Table3[[#This Row],[Quantity]]</f>
        <v>756000</v>
      </c>
      <c r="T1883">
        <v>0.2</v>
      </c>
      <c r="U1883" s="4">
        <f>Table3[[#This Row],[Discount]]*Table3[[#This Row],[Revenue]]</f>
        <v>151200</v>
      </c>
      <c r="V1883" s="4">
        <f>Table3[[#This Row],[Revenue]]-Table3[[#This Row],[Total Discount]]</f>
        <v>604800</v>
      </c>
      <c r="W1883" s="6"/>
      <c r="X1883" s="5"/>
    </row>
    <row r="1884" spans="1:24" x14ac:dyDescent="0.35">
      <c r="A1884">
        <v>1883</v>
      </c>
      <c r="B1884" t="s">
        <v>7432</v>
      </c>
      <c r="C1884" s="8">
        <v>43043</v>
      </c>
      <c r="D1884" s="6">
        <v>2017</v>
      </c>
      <c r="E1884" s="8" t="s">
        <v>3468</v>
      </c>
      <c r="F1884" s="7">
        <v>4</v>
      </c>
      <c r="G1884" t="s">
        <v>3452</v>
      </c>
      <c r="H1884" t="s">
        <v>3451</v>
      </c>
      <c r="I1884" t="s">
        <v>4936</v>
      </c>
      <c r="J1884" t="s">
        <v>3466</v>
      </c>
      <c r="K1884" t="s">
        <v>3542</v>
      </c>
      <c r="L1884">
        <v>27405</v>
      </c>
      <c r="M1884" t="s">
        <v>1434</v>
      </c>
      <c r="N1884" t="s">
        <v>9</v>
      </c>
      <c r="O1884" t="s">
        <v>17</v>
      </c>
      <c r="P1884" t="s">
        <v>1435</v>
      </c>
      <c r="Q1884" s="4">
        <v>728000</v>
      </c>
      <c r="R1884">
        <v>3</v>
      </c>
      <c r="S1884" s="4">
        <f>Table3[[#This Row],[Harga]]*Table3[[#This Row],[Quantity]]</f>
        <v>2184000</v>
      </c>
      <c r="T1884">
        <v>0.4</v>
      </c>
      <c r="U1884" s="4">
        <f>Table3[[#This Row],[Discount]]*Table3[[#This Row],[Revenue]]</f>
        <v>873600</v>
      </c>
      <c r="V1884" s="4">
        <f>Table3[[#This Row],[Revenue]]-Table3[[#This Row],[Total Discount]]</f>
        <v>1310400</v>
      </c>
      <c r="W1884" s="6"/>
      <c r="X1884" s="5"/>
    </row>
    <row r="1885" spans="1:24" x14ac:dyDescent="0.35">
      <c r="A1885">
        <v>1884</v>
      </c>
      <c r="B1885" t="s">
        <v>7431</v>
      </c>
      <c r="C1885" s="8">
        <v>42657</v>
      </c>
      <c r="D1885" s="6">
        <v>2016</v>
      </c>
      <c r="E1885" s="8" t="s">
        <v>3517</v>
      </c>
      <c r="F1885" s="7">
        <v>14</v>
      </c>
      <c r="G1885" t="s">
        <v>3457</v>
      </c>
      <c r="H1885" t="s">
        <v>3451</v>
      </c>
      <c r="I1885" t="s">
        <v>4905</v>
      </c>
      <c r="J1885" t="s">
        <v>3449</v>
      </c>
      <c r="K1885" t="s">
        <v>3682</v>
      </c>
      <c r="L1885">
        <v>28540</v>
      </c>
      <c r="M1885" t="s">
        <v>2312</v>
      </c>
      <c r="N1885" t="s">
        <v>9</v>
      </c>
      <c r="O1885" t="s">
        <v>42</v>
      </c>
      <c r="P1885" t="s">
        <v>2313</v>
      </c>
      <c r="Q1885" s="4">
        <v>103000</v>
      </c>
      <c r="R1885">
        <v>1</v>
      </c>
      <c r="S1885" s="4">
        <f>Table3[[#This Row],[Harga]]*Table3[[#This Row],[Quantity]]</f>
        <v>103000</v>
      </c>
      <c r="T1885">
        <v>0.2</v>
      </c>
      <c r="U1885" s="4">
        <f>Table3[[#This Row],[Discount]]*Table3[[#This Row],[Revenue]]</f>
        <v>20600</v>
      </c>
      <c r="V1885" s="4">
        <f>Table3[[#This Row],[Revenue]]-Table3[[#This Row],[Total Discount]]</f>
        <v>82400</v>
      </c>
      <c r="W1885" s="6"/>
      <c r="X1885" s="5"/>
    </row>
    <row r="1886" spans="1:24" x14ac:dyDescent="0.35">
      <c r="A1886">
        <v>1885</v>
      </c>
      <c r="B1886" t="s">
        <v>7430</v>
      </c>
      <c r="C1886" s="8">
        <v>42320</v>
      </c>
      <c r="D1886" s="6">
        <v>2015</v>
      </c>
      <c r="E1886" s="8" t="s">
        <v>3468</v>
      </c>
      <c r="F1886" s="7">
        <v>12</v>
      </c>
      <c r="G1886" t="s">
        <v>3485</v>
      </c>
      <c r="H1886" t="s">
        <v>3451</v>
      </c>
      <c r="I1886" t="s">
        <v>4479</v>
      </c>
      <c r="J1886" t="s">
        <v>3466</v>
      </c>
      <c r="K1886" t="s">
        <v>3595</v>
      </c>
      <c r="L1886">
        <v>33317</v>
      </c>
      <c r="M1886" t="s">
        <v>2314</v>
      </c>
      <c r="N1886" t="s">
        <v>13</v>
      </c>
      <c r="O1886" t="s">
        <v>37</v>
      </c>
      <c r="P1886" t="s">
        <v>2315</v>
      </c>
      <c r="Q1886" s="4">
        <v>12000</v>
      </c>
      <c r="R1886">
        <v>5</v>
      </c>
      <c r="S1886" s="4">
        <f>Table3[[#This Row],[Harga]]*Table3[[#This Row],[Quantity]]</f>
        <v>60000</v>
      </c>
      <c r="T1886">
        <v>0.2</v>
      </c>
      <c r="U1886" s="4">
        <f>Table3[[#This Row],[Discount]]*Table3[[#This Row],[Revenue]]</f>
        <v>12000</v>
      </c>
      <c r="V1886" s="4">
        <f>Table3[[#This Row],[Revenue]]-Table3[[#This Row],[Total Discount]]</f>
        <v>48000</v>
      </c>
      <c r="W1886" s="6"/>
      <c r="X1886" s="5"/>
    </row>
    <row r="1887" spans="1:24" x14ac:dyDescent="0.35">
      <c r="A1887">
        <v>1886</v>
      </c>
      <c r="B1887" t="s">
        <v>7429</v>
      </c>
      <c r="C1887" s="8">
        <v>42799</v>
      </c>
      <c r="D1887" s="6">
        <v>2017</v>
      </c>
      <c r="E1887" s="8" t="s">
        <v>3511</v>
      </c>
      <c r="F1887" s="7">
        <v>5</v>
      </c>
      <c r="G1887" t="s">
        <v>3485</v>
      </c>
      <c r="H1887" t="s">
        <v>3451</v>
      </c>
      <c r="I1887" t="s">
        <v>4193</v>
      </c>
      <c r="J1887" t="s">
        <v>3449</v>
      </c>
      <c r="K1887" t="s">
        <v>3455</v>
      </c>
      <c r="L1887">
        <v>53209</v>
      </c>
      <c r="M1887" t="s">
        <v>2316</v>
      </c>
      <c r="N1887" t="s">
        <v>13</v>
      </c>
      <c r="O1887" t="s">
        <v>14</v>
      </c>
      <c r="P1887" t="s">
        <v>2317</v>
      </c>
      <c r="Q1887" s="4">
        <v>26000</v>
      </c>
      <c r="R1887">
        <v>2</v>
      </c>
      <c r="S1887" s="4">
        <f>Table3[[#This Row],[Harga]]*Table3[[#This Row],[Quantity]]</f>
        <v>52000</v>
      </c>
      <c r="T1887">
        <v>0</v>
      </c>
      <c r="U1887" s="4">
        <f>Table3[[#This Row],[Discount]]*Table3[[#This Row],[Revenue]]</f>
        <v>0</v>
      </c>
      <c r="V1887" s="4">
        <f>Table3[[#This Row],[Revenue]]-Table3[[#This Row],[Total Discount]]</f>
        <v>52000</v>
      </c>
      <c r="W1887" s="6"/>
      <c r="X1887" s="5"/>
    </row>
    <row r="1888" spans="1:24" x14ac:dyDescent="0.35">
      <c r="A1888">
        <v>1887</v>
      </c>
      <c r="B1888" t="s">
        <v>7428</v>
      </c>
      <c r="C1888" s="8">
        <v>42313</v>
      </c>
      <c r="D1888" s="6">
        <v>2015</v>
      </c>
      <c r="E1888" s="8" t="s">
        <v>3468</v>
      </c>
      <c r="F1888" s="7">
        <v>5</v>
      </c>
      <c r="G1888" t="s">
        <v>3485</v>
      </c>
      <c r="H1888" t="s">
        <v>3501</v>
      </c>
      <c r="I1888" t="s">
        <v>6914</v>
      </c>
      <c r="J1888" t="s">
        <v>3449</v>
      </c>
      <c r="K1888" t="s">
        <v>3523</v>
      </c>
      <c r="L1888">
        <v>62301</v>
      </c>
      <c r="M1888" t="s">
        <v>668</v>
      </c>
      <c r="N1888" t="s">
        <v>13</v>
      </c>
      <c r="O1888" t="s">
        <v>14</v>
      </c>
      <c r="P1888" t="s">
        <v>669</v>
      </c>
      <c r="Q1888" s="4">
        <v>13000</v>
      </c>
      <c r="R1888">
        <v>6</v>
      </c>
      <c r="S1888" s="4">
        <f>Table3[[#This Row],[Harga]]*Table3[[#This Row],[Quantity]]</f>
        <v>78000</v>
      </c>
      <c r="T1888">
        <v>0.2</v>
      </c>
      <c r="U1888" s="4">
        <f>Table3[[#This Row],[Discount]]*Table3[[#This Row],[Revenue]]</f>
        <v>15600</v>
      </c>
      <c r="V1888" s="4">
        <f>Table3[[#This Row],[Revenue]]-Table3[[#This Row],[Total Discount]]</f>
        <v>62400</v>
      </c>
      <c r="W1888" s="6"/>
      <c r="X1888" s="5"/>
    </row>
    <row r="1889" spans="1:24" x14ac:dyDescent="0.35">
      <c r="A1889">
        <v>1888</v>
      </c>
      <c r="B1889" t="s">
        <v>7427</v>
      </c>
      <c r="C1889" s="8">
        <v>42559</v>
      </c>
      <c r="D1889" s="6">
        <v>2016</v>
      </c>
      <c r="E1889" s="8" t="s">
        <v>3507</v>
      </c>
      <c r="F1889" s="7">
        <v>8</v>
      </c>
      <c r="G1889" t="s">
        <v>3452</v>
      </c>
      <c r="H1889" t="s">
        <v>3462</v>
      </c>
      <c r="I1889" t="s">
        <v>4923</v>
      </c>
      <c r="J1889" t="s">
        <v>3449</v>
      </c>
      <c r="K1889" t="s">
        <v>3487</v>
      </c>
      <c r="L1889">
        <v>32216</v>
      </c>
      <c r="M1889" t="s">
        <v>1436</v>
      </c>
      <c r="N1889" t="s">
        <v>51</v>
      </c>
      <c r="O1889" t="s">
        <v>52</v>
      </c>
      <c r="P1889" t="s">
        <v>1437</v>
      </c>
      <c r="Q1889" s="4">
        <v>371000</v>
      </c>
      <c r="R1889">
        <v>5</v>
      </c>
      <c r="S1889" s="4">
        <f>Table3[[#This Row],[Harga]]*Table3[[#This Row],[Quantity]]</f>
        <v>1855000</v>
      </c>
      <c r="T1889">
        <v>0.2</v>
      </c>
      <c r="U1889" s="4">
        <f>Table3[[#This Row],[Discount]]*Table3[[#This Row],[Revenue]]</f>
        <v>371000</v>
      </c>
      <c r="V1889" s="4">
        <f>Table3[[#This Row],[Revenue]]-Table3[[#This Row],[Total Discount]]</f>
        <v>1484000</v>
      </c>
      <c r="W1889" s="6"/>
      <c r="X1889" s="5"/>
    </row>
    <row r="1890" spans="1:24" x14ac:dyDescent="0.35">
      <c r="A1890">
        <v>1889</v>
      </c>
      <c r="B1890" t="s">
        <v>7426</v>
      </c>
      <c r="C1890" s="8">
        <v>42262</v>
      </c>
      <c r="D1890" s="6">
        <v>2015</v>
      </c>
      <c r="E1890" s="8" t="s">
        <v>3472</v>
      </c>
      <c r="F1890" s="7">
        <v>15</v>
      </c>
      <c r="G1890" t="s">
        <v>3538</v>
      </c>
      <c r="H1890" t="s">
        <v>3462</v>
      </c>
      <c r="I1890" t="s">
        <v>4463</v>
      </c>
      <c r="J1890" t="s">
        <v>3449</v>
      </c>
      <c r="K1890" t="s">
        <v>3483</v>
      </c>
      <c r="L1890">
        <v>36608</v>
      </c>
      <c r="M1890" t="s">
        <v>2318</v>
      </c>
      <c r="N1890" t="s">
        <v>9</v>
      </c>
      <c r="O1890" t="s">
        <v>17</v>
      </c>
      <c r="P1890" t="s">
        <v>2319</v>
      </c>
      <c r="Q1890" s="4">
        <v>802000</v>
      </c>
      <c r="R1890">
        <v>2</v>
      </c>
      <c r="S1890" s="4">
        <f>Table3[[#This Row],[Harga]]*Table3[[#This Row],[Quantity]]</f>
        <v>1604000</v>
      </c>
      <c r="T1890">
        <v>0</v>
      </c>
      <c r="U1890" s="4">
        <f>Table3[[#This Row],[Discount]]*Table3[[#This Row],[Revenue]]</f>
        <v>0</v>
      </c>
      <c r="V1890" s="4">
        <f>Table3[[#This Row],[Revenue]]-Table3[[#This Row],[Total Discount]]</f>
        <v>1604000</v>
      </c>
      <c r="W1890" s="6"/>
      <c r="X1890" s="5"/>
    </row>
    <row r="1891" spans="1:24" x14ac:dyDescent="0.35">
      <c r="A1891">
        <v>1890</v>
      </c>
      <c r="B1891" t="s">
        <v>7425</v>
      </c>
      <c r="C1891" s="8">
        <v>43017</v>
      </c>
      <c r="D1891" s="6">
        <v>2017</v>
      </c>
      <c r="E1891" s="8" t="s">
        <v>3517</v>
      </c>
      <c r="F1891" s="7">
        <v>9</v>
      </c>
      <c r="G1891" t="s">
        <v>3452</v>
      </c>
      <c r="H1891" t="s">
        <v>3451</v>
      </c>
      <c r="I1891" t="s">
        <v>4006</v>
      </c>
      <c r="J1891" t="s">
        <v>3449</v>
      </c>
      <c r="K1891" t="s">
        <v>3655</v>
      </c>
      <c r="L1891">
        <v>10024</v>
      </c>
      <c r="M1891" t="s">
        <v>2320</v>
      </c>
      <c r="N1891" t="s">
        <v>13</v>
      </c>
      <c r="O1891" t="s">
        <v>26</v>
      </c>
      <c r="P1891" t="s">
        <v>2321</v>
      </c>
      <c r="Q1891" s="4">
        <v>13000</v>
      </c>
      <c r="R1891">
        <v>3</v>
      </c>
      <c r="S1891" s="4">
        <f>Table3[[#This Row],[Harga]]*Table3[[#This Row],[Quantity]]</f>
        <v>39000</v>
      </c>
      <c r="T1891">
        <v>0.2</v>
      </c>
      <c r="U1891" s="4">
        <f>Table3[[#This Row],[Discount]]*Table3[[#This Row],[Revenue]]</f>
        <v>7800</v>
      </c>
      <c r="V1891" s="4">
        <f>Table3[[#This Row],[Revenue]]-Table3[[#This Row],[Total Discount]]</f>
        <v>31200</v>
      </c>
      <c r="W1891" s="6"/>
      <c r="X1891" s="5"/>
    </row>
    <row r="1892" spans="1:24" x14ac:dyDescent="0.35">
      <c r="A1892">
        <v>1891</v>
      </c>
      <c r="B1892" t="s">
        <v>7424</v>
      </c>
      <c r="C1892" s="8">
        <v>42261</v>
      </c>
      <c r="D1892" s="6">
        <v>2015</v>
      </c>
      <c r="E1892" s="8" t="s">
        <v>3472</v>
      </c>
      <c r="F1892" s="7">
        <v>14</v>
      </c>
      <c r="G1892" t="s">
        <v>3485</v>
      </c>
      <c r="H1892" t="s">
        <v>3451</v>
      </c>
      <c r="I1892" t="s">
        <v>4801</v>
      </c>
      <c r="J1892" t="s">
        <v>3449</v>
      </c>
      <c r="K1892" t="s">
        <v>3580</v>
      </c>
      <c r="L1892">
        <v>10011</v>
      </c>
      <c r="M1892" t="s">
        <v>573</v>
      </c>
      <c r="N1892" t="s">
        <v>13</v>
      </c>
      <c r="O1892" t="s">
        <v>32</v>
      </c>
      <c r="P1892" t="s">
        <v>574</v>
      </c>
      <c r="Q1892" s="4">
        <v>331000</v>
      </c>
      <c r="R1892">
        <v>6</v>
      </c>
      <c r="S1892" s="4">
        <f>Table3[[#This Row],[Harga]]*Table3[[#This Row],[Quantity]]</f>
        <v>1986000</v>
      </c>
      <c r="T1892">
        <v>0</v>
      </c>
      <c r="U1892" s="4">
        <f>Table3[[#This Row],[Discount]]*Table3[[#This Row],[Revenue]]</f>
        <v>0</v>
      </c>
      <c r="V1892" s="4">
        <f>Table3[[#This Row],[Revenue]]-Table3[[#This Row],[Total Discount]]</f>
        <v>1986000</v>
      </c>
      <c r="W1892" s="6"/>
      <c r="X1892" s="5"/>
    </row>
    <row r="1893" spans="1:24" x14ac:dyDescent="0.35">
      <c r="A1893">
        <v>1892</v>
      </c>
      <c r="B1893" t="s">
        <v>7423</v>
      </c>
      <c r="C1893" s="8">
        <v>41919</v>
      </c>
      <c r="D1893" s="6">
        <v>2014</v>
      </c>
      <c r="E1893" s="8" t="s">
        <v>3517</v>
      </c>
      <c r="F1893" s="7">
        <v>7</v>
      </c>
      <c r="G1893" t="s">
        <v>3457</v>
      </c>
      <c r="H1893" t="s">
        <v>3451</v>
      </c>
      <c r="I1893" t="s">
        <v>5464</v>
      </c>
      <c r="J1893" t="s">
        <v>3466</v>
      </c>
      <c r="K1893" t="s">
        <v>3909</v>
      </c>
      <c r="L1893">
        <v>75217</v>
      </c>
      <c r="M1893" t="s">
        <v>245</v>
      </c>
      <c r="N1893" t="s">
        <v>13</v>
      </c>
      <c r="O1893" t="s">
        <v>32</v>
      </c>
      <c r="P1893" t="s">
        <v>246</v>
      </c>
      <c r="Q1893" s="4">
        <v>81000</v>
      </c>
      <c r="R1893">
        <v>10</v>
      </c>
      <c r="S1893" s="4">
        <f>Table3[[#This Row],[Harga]]*Table3[[#This Row],[Quantity]]</f>
        <v>810000</v>
      </c>
      <c r="T1893">
        <v>0.2</v>
      </c>
      <c r="U1893" s="4">
        <f>Table3[[#This Row],[Discount]]*Table3[[#This Row],[Revenue]]</f>
        <v>162000</v>
      </c>
      <c r="V1893" s="4">
        <f>Table3[[#This Row],[Revenue]]-Table3[[#This Row],[Total Discount]]</f>
        <v>648000</v>
      </c>
      <c r="W1893" s="6"/>
      <c r="X1893" s="5"/>
    </row>
    <row r="1894" spans="1:24" x14ac:dyDescent="0.35">
      <c r="A1894">
        <v>1893</v>
      </c>
      <c r="B1894" t="s">
        <v>7422</v>
      </c>
      <c r="C1894" s="8">
        <v>42862</v>
      </c>
      <c r="D1894" s="6">
        <v>2017</v>
      </c>
      <c r="E1894" s="8" t="s">
        <v>3453</v>
      </c>
      <c r="F1894" s="7">
        <v>7</v>
      </c>
      <c r="G1894" t="s">
        <v>3452</v>
      </c>
      <c r="H1894" t="s">
        <v>3462</v>
      </c>
      <c r="I1894" t="s">
        <v>4387</v>
      </c>
      <c r="J1894" t="s">
        <v>3466</v>
      </c>
      <c r="K1894" t="s">
        <v>3523</v>
      </c>
      <c r="L1894">
        <v>48234</v>
      </c>
      <c r="M1894" t="s">
        <v>859</v>
      </c>
      <c r="N1894" t="s">
        <v>9</v>
      </c>
      <c r="O1894" t="s">
        <v>42</v>
      </c>
      <c r="P1894" t="s">
        <v>860</v>
      </c>
      <c r="Q1894" s="4">
        <v>1167000</v>
      </c>
      <c r="R1894">
        <v>5</v>
      </c>
      <c r="S1894" s="4">
        <f>Table3[[#This Row],[Harga]]*Table3[[#This Row],[Quantity]]</f>
        <v>5835000</v>
      </c>
      <c r="T1894">
        <v>0</v>
      </c>
      <c r="U1894" s="4">
        <f>Table3[[#This Row],[Discount]]*Table3[[#This Row],[Revenue]]</f>
        <v>0</v>
      </c>
      <c r="V1894" s="4">
        <f>Table3[[#This Row],[Revenue]]-Table3[[#This Row],[Total Discount]]</f>
        <v>5835000</v>
      </c>
      <c r="W1894" s="6"/>
      <c r="X1894" s="5"/>
    </row>
    <row r="1895" spans="1:24" x14ac:dyDescent="0.35">
      <c r="A1895">
        <v>1894</v>
      </c>
      <c r="B1895" t="s">
        <v>7421</v>
      </c>
      <c r="C1895" s="8">
        <v>42322</v>
      </c>
      <c r="D1895" s="6">
        <v>2015</v>
      </c>
      <c r="E1895" s="8" t="s">
        <v>3468</v>
      </c>
      <c r="F1895" s="7">
        <v>14</v>
      </c>
      <c r="G1895" t="s">
        <v>3485</v>
      </c>
      <c r="H1895" t="s">
        <v>3532</v>
      </c>
      <c r="I1895" t="s">
        <v>6636</v>
      </c>
      <c r="J1895" t="s">
        <v>3449</v>
      </c>
      <c r="K1895" t="s">
        <v>3487</v>
      </c>
      <c r="L1895">
        <v>19901</v>
      </c>
      <c r="M1895" t="s">
        <v>768</v>
      </c>
      <c r="N1895" t="s">
        <v>9</v>
      </c>
      <c r="O1895" t="s">
        <v>20</v>
      </c>
      <c r="P1895" t="s">
        <v>7036</v>
      </c>
      <c r="Q1895" s="4">
        <v>323000</v>
      </c>
      <c r="R1895">
        <v>3</v>
      </c>
      <c r="S1895" s="4">
        <f>Table3[[#This Row],[Harga]]*Table3[[#This Row],[Quantity]]</f>
        <v>969000</v>
      </c>
      <c r="T1895">
        <v>0</v>
      </c>
      <c r="U1895" s="4">
        <f>Table3[[#This Row],[Discount]]*Table3[[#This Row],[Revenue]]</f>
        <v>0</v>
      </c>
      <c r="V1895" s="4">
        <f>Table3[[#This Row],[Revenue]]-Table3[[#This Row],[Total Discount]]</f>
        <v>969000</v>
      </c>
      <c r="W1895" s="6"/>
      <c r="X1895" s="5"/>
    </row>
    <row r="1896" spans="1:24" x14ac:dyDescent="0.35">
      <c r="A1896">
        <v>1895</v>
      </c>
      <c r="B1896" t="s">
        <v>7420</v>
      </c>
      <c r="C1896" s="8">
        <v>41967</v>
      </c>
      <c r="D1896" s="6">
        <v>2014</v>
      </c>
      <c r="E1896" s="8" t="s">
        <v>3468</v>
      </c>
      <c r="F1896" s="7">
        <v>24</v>
      </c>
      <c r="G1896" t="s">
        <v>3452</v>
      </c>
      <c r="H1896" t="s">
        <v>3451</v>
      </c>
      <c r="I1896" t="s">
        <v>3562</v>
      </c>
      <c r="J1896" t="s">
        <v>3466</v>
      </c>
      <c r="K1896" t="s">
        <v>3704</v>
      </c>
      <c r="L1896">
        <v>43229</v>
      </c>
      <c r="M1896" t="s">
        <v>2322</v>
      </c>
      <c r="N1896" t="s">
        <v>51</v>
      </c>
      <c r="O1896" t="s">
        <v>52</v>
      </c>
      <c r="P1896" t="s">
        <v>2323</v>
      </c>
      <c r="Q1896" s="4">
        <v>1050000</v>
      </c>
      <c r="R1896">
        <v>5</v>
      </c>
      <c r="S1896" s="4">
        <f>Table3[[#This Row],[Harga]]*Table3[[#This Row],[Quantity]]</f>
        <v>5250000</v>
      </c>
      <c r="T1896">
        <v>0.4</v>
      </c>
      <c r="U1896" s="4">
        <f>Table3[[#This Row],[Discount]]*Table3[[#This Row],[Revenue]]</f>
        <v>2100000</v>
      </c>
      <c r="V1896" s="4">
        <f>Table3[[#This Row],[Revenue]]-Table3[[#This Row],[Total Discount]]</f>
        <v>3150000</v>
      </c>
      <c r="W1896" s="6"/>
      <c r="X1896" s="5"/>
    </row>
    <row r="1897" spans="1:24" x14ac:dyDescent="0.35">
      <c r="A1897">
        <v>1896</v>
      </c>
      <c r="B1897" t="s">
        <v>7419</v>
      </c>
      <c r="C1897" s="8">
        <v>41737</v>
      </c>
      <c r="D1897" s="6">
        <v>2014</v>
      </c>
      <c r="E1897" s="8" t="s">
        <v>3529</v>
      </c>
      <c r="F1897" s="7">
        <v>8</v>
      </c>
      <c r="G1897" t="s">
        <v>3538</v>
      </c>
      <c r="H1897" t="s">
        <v>3451</v>
      </c>
      <c r="I1897" t="s">
        <v>5375</v>
      </c>
      <c r="J1897" t="s">
        <v>3466</v>
      </c>
      <c r="K1897" t="s">
        <v>3448</v>
      </c>
      <c r="L1897">
        <v>85301</v>
      </c>
      <c r="M1897" t="s">
        <v>2324</v>
      </c>
      <c r="N1897" t="s">
        <v>13</v>
      </c>
      <c r="O1897" t="s">
        <v>73</v>
      </c>
      <c r="P1897" t="s">
        <v>2325</v>
      </c>
      <c r="Q1897" s="4">
        <v>3000</v>
      </c>
      <c r="R1897">
        <v>2</v>
      </c>
      <c r="S1897" s="4">
        <f>Table3[[#This Row],[Harga]]*Table3[[#This Row],[Quantity]]</f>
        <v>6000</v>
      </c>
      <c r="T1897">
        <v>0.2</v>
      </c>
      <c r="U1897" s="4">
        <f>Table3[[#This Row],[Discount]]*Table3[[#This Row],[Revenue]]</f>
        <v>1200</v>
      </c>
      <c r="V1897" s="4">
        <f>Table3[[#This Row],[Revenue]]-Table3[[#This Row],[Total Discount]]</f>
        <v>4800</v>
      </c>
      <c r="W1897" s="6"/>
      <c r="X1897" s="5"/>
    </row>
    <row r="1898" spans="1:24" x14ac:dyDescent="0.35">
      <c r="A1898">
        <v>1897</v>
      </c>
      <c r="B1898" t="s">
        <v>7418</v>
      </c>
      <c r="C1898" s="8">
        <v>41846</v>
      </c>
      <c r="D1898" s="6">
        <v>2014</v>
      </c>
      <c r="E1898" s="8" t="s">
        <v>3507</v>
      </c>
      <c r="F1898" s="7">
        <v>26</v>
      </c>
      <c r="G1898" t="s">
        <v>3538</v>
      </c>
      <c r="H1898" t="s">
        <v>3462</v>
      </c>
      <c r="I1898" t="s">
        <v>3746</v>
      </c>
      <c r="J1898" t="s">
        <v>3449</v>
      </c>
      <c r="K1898" t="s">
        <v>3465</v>
      </c>
      <c r="L1898">
        <v>89031</v>
      </c>
      <c r="M1898" t="s">
        <v>448</v>
      </c>
      <c r="N1898" t="s">
        <v>51</v>
      </c>
      <c r="O1898" t="s">
        <v>52</v>
      </c>
      <c r="P1898" t="s">
        <v>449</v>
      </c>
      <c r="Q1898" s="4">
        <v>2736000</v>
      </c>
      <c r="R1898">
        <v>2</v>
      </c>
      <c r="S1898" s="4">
        <f>Table3[[#This Row],[Harga]]*Table3[[#This Row],[Quantity]]</f>
        <v>5472000</v>
      </c>
      <c r="T1898">
        <v>0.2</v>
      </c>
      <c r="U1898" s="4">
        <f>Table3[[#This Row],[Discount]]*Table3[[#This Row],[Revenue]]</f>
        <v>1094400</v>
      </c>
      <c r="V1898" s="4">
        <f>Table3[[#This Row],[Revenue]]-Table3[[#This Row],[Total Discount]]</f>
        <v>4377600</v>
      </c>
      <c r="W1898" s="6"/>
      <c r="X1898" s="5"/>
    </row>
    <row r="1899" spans="1:24" x14ac:dyDescent="0.35">
      <c r="A1899">
        <v>1898</v>
      </c>
      <c r="B1899" t="s">
        <v>7417</v>
      </c>
      <c r="C1899" s="8">
        <v>41798</v>
      </c>
      <c r="D1899" s="6">
        <v>2014</v>
      </c>
      <c r="E1899" s="8" t="s">
        <v>3497</v>
      </c>
      <c r="F1899" s="7">
        <v>8</v>
      </c>
      <c r="G1899" t="s">
        <v>3452</v>
      </c>
      <c r="H1899" t="s">
        <v>3451</v>
      </c>
      <c r="I1899" t="s">
        <v>3601</v>
      </c>
      <c r="J1899" t="s">
        <v>3466</v>
      </c>
      <c r="K1899" t="s">
        <v>3568</v>
      </c>
      <c r="L1899">
        <v>37620</v>
      </c>
      <c r="M1899" t="s">
        <v>700</v>
      </c>
      <c r="N1899" t="s">
        <v>9</v>
      </c>
      <c r="O1899" t="s">
        <v>42</v>
      </c>
      <c r="P1899" t="s">
        <v>701</v>
      </c>
      <c r="Q1899" s="4">
        <v>284000</v>
      </c>
      <c r="R1899">
        <v>3</v>
      </c>
      <c r="S1899" s="4">
        <f>Table3[[#This Row],[Harga]]*Table3[[#This Row],[Quantity]]</f>
        <v>852000</v>
      </c>
      <c r="T1899">
        <v>0.2</v>
      </c>
      <c r="U1899" s="4">
        <f>Table3[[#This Row],[Discount]]*Table3[[#This Row],[Revenue]]</f>
        <v>170400</v>
      </c>
      <c r="V1899" s="4">
        <f>Table3[[#This Row],[Revenue]]-Table3[[#This Row],[Total Discount]]</f>
        <v>681600</v>
      </c>
      <c r="W1899" s="6"/>
      <c r="X1899" s="5"/>
    </row>
    <row r="1900" spans="1:24" x14ac:dyDescent="0.35">
      <c r="A1900">
        <v>1899</v>
      </c>
      <c r="B1900" t="s">
        <v>7416</v>
      </c>
      <c r="C1900" s="8">
        <v>41940</v>
      </c>
      <c r="D1900" s="6">
        <v>2014</v>
      </c>
      <c r="E1900" s="8" t="s">
        <v>3517</v>
      </c>
      <c r="F1900" s="7">
        <v>28</v>
      </c>
      <c r="G1900" t="s">
        <v>3538</v>
      </c>
      <c r="H1900" t="s">
        <v>3462</v>
      </c>
      <c r="I1900" t="s">
        <v>6081</v>
      </c>
      <c r="J1900" t="s">
        <v>3466</v>
      </c>
      <c r="K1900" t="s">
        <v>3641</v>
      </c>
      <c r="L1900">
        <v>90049</v>
      </c>
      <c r="M1900" t="s">
        <v>945</v>
      </c>
      <c r="N1900" t="s">
        <v>13</v>
      </c>
      <c r="O1900" t="s">
        <v>26</v>
      </c>
      <c r="P1900" t="s">
        <v>946</v>
      </c>
      <c r="Q1900" s="4">
        <v>3000</v>
      </c>
      <c r="R1900">
        <v>2</v>
      </c>
      <c r="S1900" s="4">
        <f>Table3[[#This Row],[Harga]]*Table3[[#This Row],[Quantity]]</f>
        <v>6000</v>
      </c>
      <c r="T1900">
        <v>0.2</v>
      </c>
      <c r="U1900" s="4">
        <f>Table3[[#This Row],[Discount]]*Table3[[#This Row],[Revenue]]</f>
        <v>1200</v>
      </c>
      <c r="V1900" s="4">
        <f>Table3[[#This Row],[Revenue]]-Table3[[#This Row],[Total Discount]]</f>
        <v>4800</v>
      </c>
      <c r="W1900" s="6"/>
      <c r="X1900" s="5"/>
    </row>
    <row r="1901" spans="1:24" x14ac:dyDescent="0.35">
      <c r="A1901">
        <v>1900</v>
      </c>
      <c r="B1901" t="s">
        <v>7415</v>
      </c>
      <c r="C1901" s="8">
        <v>43064</v>
      </c>
      <c r="D1901" s="6">
        <v>2017</v>
      </c>
      <c r="E1901" s="8" t="s">
        <v>3468</v>
      </c>
      <c r="F1901" s="7">
        <v>25</v>
      </c>
      <c r="G1901" t="s">
        <v>3538</v>
      </c>
      <c r="H1901" t="s">
        <v>3462</v>
      </c>
      <c r="I1901" t="s">
        <v>4352</v>
      </c>
      <c r="J1901" t="s">
        <v>3488</v>
      </c>
      <c r="K1901" t="s">
        <v>3571</v>
      </c>
      <c r="L1901">
        <v>48187</v>
      </c>
      <c r="M1901" t="s">
        <v>1600</v>
      </c>
      <c r="N1901" t="s">
        <v>13</v>
      </c>
      <c r="O1901" t="s">
        <v>32</v>
      </c>
      <c r="P1901" t="s">
        <v>1601</v>
      </c>
      <c r="Q1901" s="4">
        <v>502000</v>
      </c>
      <c r="R1901">
        <v>3</v>
      </c>
      <c r="S1901" s="4">
        <f>Table3[[#This Row],[Harga]]*Table3[[#This Row],[Quantity]]</f>
        <v>1506000</v>
      </c>
      <c r="T1901">
        <v>0</v>
      </c>
      <c r="U1901" s="4">
        <f>Table3[[#This Row],[Discount]]*Table3[[#This Row],[Revenue]]</f>
        <v>0</v>
      </c>
      <c r="V1901" s="4">
        <f>Table3[[#This Row],[Revenue]]-Table3[[#This Row],[Total Discount]]</f>
        <v>1506000</v>
      </c>
      <c r="W1901" s="6"/>
      <c r="X1901" s="5"/>
    </row>
    <row r="1902" spans="1:24" x14ac:dyDescent="0.35">
      <c r="A1902">
        <v>1901</v>
      </c>
      <c r="B1902" t="s">
        <v>7414</v>
      </c>
      <c r="C1902" s="8">
        <v>43000</v>
      </c>
      <c r="D1902" s="6">
        <v>2017</v>
      </c>
      <c r="E1902" s="8" t="s">
        <v>3472</v>
      </c>
      <c r="F1902" s="7">
        <v>22</v>
      </c>
      <c r="G1902" t="s">
        <v>3485</v>
      </c>
      <c r="H1902" t="s">
        <v>3451</v>
      </c>
      <c r="I1902" t="s">
        <v>6534</v>
      </c>
      <c r="J1902" t="s">
        <v>3449</v>
      </c>
      <c r="K1902" t="s">
        <v>3548</v>
      </c>
      <c r="L1902">
        <v>72701</v>
      </c>
      <c r="M1902" t="s">
        <v>2326</v>
      </c>
      <c r="N1902" t="s">
        <v>13</v>
      </c>
      <c r="O1902" t="s">
        <v>26</v>
      </c>
      <c r="P1902" t="s">
        <v>2327</v>
      </c>
      <c r="Q1902" s="4">
        <v>692000</v>
      </c>
      <c r="R1902">
        <v>4</v>
      </c>
      <c r="S1902" s="4">
        <f>Table3[[#This Row],[Harga]]*Table3[[#This Row],[Quantity]]</f>
        <v>2768000</v>
      </c>
      <c r="T1902">
        <v>0</v>
      </c>
      <c r="U1902" s="4">
        <f>Table3[[#This Row],[Discount]]*Table3[[#This Row],[Revenue]]</f>
        <v>0</v>
      </c>
      <c r="V1902" s="4">
        <f>Table3[[#This Row],[Revenue]]-Table3[[#This Row],[Total Discount]]</f>
        <v>2768000</v>
      </c>
      <c r="W1902" s="6"/>
      <c r="X1902" s="5"/>
    </row>
    <row r="1903" spans="1:24" x14ac:dyDescent="0.35">
      <c r="A1903">
        <v>1902</v>
      </c>
      <c r="B1903" t="s">
        <v>7413</v>
      </c>
      <c r="C1903" s="8">
        <v>42342</v>
      </c>
      <c r="D1903" s="6">
        <v>2015</v>
      </c>
      <c r="E1903" s="8" t="s">
        <v>3490</v>
      </c>
      <c r="F1903" s="7">
        <v>4</v>
      </c>
      <c r="G1903" t="s">
        <v>3452</v>
      </c>
      <c r="H1903" t="s">
        <v>3451</v>
      </c>
      <c r="I1903" t="s">
        <v>6526</v>
      </c>
      <c r="J1903" t="s">
        <v>3466</v>
      </c>
      <c r="K1903" t="s">
        <v>3470</v>
      </c>
      <c r="L1903">
        <v>65807</v>
      </c>
      <c r="M1903" t="s">
        <v>920</v>
      </c>
      <c r="N1903" t="s">
        <v>13</v>
      </c>
      <c r="O1903" t="s">
        <v>23</v>
      </c>
      <c r="P1903" t="s">
        <v>921</v>
      </c>
      <c r="Q1903" s="4">
        <v>30000</v>
      </c>
      <c r="R1903">
        <v>7</v>
      </c>
      <c r="S1903" s="4">
        <f>Table3[[#This Row],[Harga]]*Table3[[#This Row],[Quantity]]</f>
        <v>210000</v>
      </c>
      <c r="T1903">
        <v>0</v>
      </c>
      <c r="U1903" s="4">
        <f>Table3[[#This Row],[Discount]]*Table3[[#This Row],[Revenue]]</f>
        <v>0</v>
      </c>
      <c r="V1903" s="4">
        <f>Table3[[#This Row],[Revenue]]-Table3[[#This Row],[Total Discount]]</f>
        <v>210000</v>
      </c>
      <c r="W1903" s="6"/>
      <c r="X1903" s="5"/>
    </row>
    <row r="1904" spans="1:24" x14ac:dyDescent="0.35">
      <c r="A1904">
        <v>1903</v>
      </c>
      <c r="B1904" t="s">
        <v>7412</v>
      </c>
      <c r="C1904" s="8">
        <v>42268</v>
      </c>
      <c r="D1904" s="6">
        <v>2015</v>
      </c>
      <c r="E1904" s="8" t="s">
        <v>3472</v>
      </c>
      <c r="F1904" s="7">
        <v>21</v>
      </c>
      <c r="G1904" t="s">
        <v>3452</v>
      </c>
      <c r="H1904" t="s">
        <v>3451</v>
      </c>
      <c r="I1904" t="s">
        <v>4544</v>
      </c>
      <c r="J1904" t="s">
        <v>3488</v>
      </c>
      <c r="K1904" t="s">
        <v>3460</v>
      </c>
      <c r="L1904">
        <v>2169</v>
      </c>
      <c r="M1904" t="s">
        <v>2328</v>
      </c>
      <c r="N1904" t="s">
        <v>9</v>
      </c>
      <c r="O1904" t="s">
        <v>20</v>
      </c>
      <c r="P1904" t="s">
        <v>2329</v>
      </c>
      <c r="Q1904" s="4">
        <v>86000</v>
      </c>
      <c r="R1904">
        <v>2</v>
      </c>
      <c r="S1904" s="4">
        <f>Table3[[#This Row],[Harga]]*Table3[[#This Row],[Quantity]]</f>
        <v>172000</v>
      </c>
      <c r="T1904">
        <v>0</v>
      </c>
      <c r="U1904" s="4">
        <f>Table3[[#This Row],[Discount]]*Table3[[#This Row],[Revenue]]</f>
        <v>0</v>
      </c>
      <c r="V1904" s="4">
        <f>Table3[[#This Row],[Revenue]]-Table3[[#This Row],[Total Discount]]</f>
        <v>172000</v>
      </c>
      <c r="W1904" s="6"/>
      <c r="X1904" s="5"/>
    </row>
    <row r="1905" spans="1:24" x14ac:dyDescent="0.35">
      <c r="A1905">
        <v>1904</v>
      </c>
      <c r="B1905" t="s">
        <v>7411</v>
      </c>
      <c r="C1905" s="8">
        <v>43065</v>
      </c>
      <c r="D1905" s="6">
        <v>2017</v>
      </c>
      <c r="E1905" s="8" t="s">
        <v>3468</v>
      </c>
      <c r="F1905" s="7">
        <v>26</v>
      </c>
      <c r="G1905" t="s">
        <v>3496</v>
      </c>
      <c r="H1905" t="s">
        <v>3451</v>
      </c>
      <c r="I1905" t="s">
        <v>6951</v>
      </c>
      <c r="J1905" t="s">
        <v>3449</v>
      </c>
      <c r="K1905" t="s">
        <v>3909</v>
      </c>
      <c r="L1905">
        <v>61107</v>
      </c>
      <c r="M1905" t="s">
        <v>916</v>
      </c>
      <c r="N1905" t="s">
        <v>13</v>
      </c>
      <c r="O1905" t="s">
        <v>26</v>
      </c>
      <c r="P1905" t="s">
        <v>917</v>
      </c>
      <c r="Q1905" s="4">
        <v>26000</v>
      </c>
      <c r="R1905">
        <v>8</v>
      </c>
      <c r="S1905" s="4">
        <f>Table3[[#This Row],[Harga]]*Table3[[#This Row],[Quantity]]</f>
        <v>208000</v>
      </c>
      <c r="T1905">
        <v>0.8</v>
      </c>
      <c r="U1905" s="4">
        <f>Table3[[#This Row],[Discount]]*Table3[[#This Row],[Revenue]]</f>
        <v>166400</v>
      </c>
      <c r="V1905" s="4">
        <f>Table3[[#This Row],[Revenue]]-Table3[[#This Row],[Total Discount]]</f>
        <v>41600</v>
      </c>
      <c r="W1905" s="6"/>
      <c r="X1905" s="5"/>
    </row>
    <row r="1906" spans="1:24" x14ac:dyDescent="0.35">
      <c r="A1906">
        <v>1905</v>
      </c>
      <c r="B1906" t="s">
        <v>7410</v>
      </c>
      <c r="C1906" s="8">
        <v>42892</v>
      </c>
      <c r="D1906" s="6">
        <v>2017</v>
      </c>
      <c r="E1906" s="8" t="s">
        <v>3497</v>
      </c>
      <c r="F1906" s="7">
        <v>6</v>
      </c>
      <c r="G1906" t="s">
        <v>3457</v>
      </c>
      <c r="H1906" t="s">
        <v>3462</v>
      </c>
      <c r="I1906" t="s">
        <v>4277</v>
      </c>
      <c r="J1906" t="s">
        <v>3488</v>
      </c>
      <c r="K1906" t="s">
        <v>3571</v>
      </c>
      <c r="L1906">
        <v>94122</v>
      </c>
      <c r="M1906" t="s">
        <v>2330</v>
      </c>
      <c r="N1906" t="s">
        <v>9</v>
      </c>
      <c r="O1906" t="s">
        <v>20</v>
      </c>
      <c r="P1906" t="s">
        <v>2331</v>
      </c>
      <c r="Q1906" s="4">
        <v>5000</v>
      </c>
      <c r="R1906">
        <v>1</v>
      </c>
      <c r="S1906" s="4">
        <f>Table3[[#This Row],[Harga]]*Table3[[#This Row],[Quantity]]</f>
        <v>5000</v>
      </c>
      <c r="T1906">
        <v>0</v>
      </c>
      <c r="U1906" s="4">
        <f>Table3[[#This Row],[Discount]]*Table3[[#This Row],[Revenue]]</f>
        <v>0</v>
      </c>
      <c r="V1906" s="4">
        <f>Table3[[#This Row],[Revenue]]-Table3[[#This Row],[Total Discount]]</f>
        <v>5000</v>
      </c>
      <c r="W1906" s="6"/>
      <c r="X1906" s="5"/>
    </row>
    <row r="1907" spans="1:24" x14ac:dyDescent="0.35">
      <c r="A1907">
        <v>1906</v>
      </c>
      <c r="B1907" t="s">
        <v>7409</v>
      </c>
      <c r="C1907" s="8">
        <v>43031</v>
      </c>
      <c r="D1907" s="6">
        <v>2017</v>
      </c>
      <c r="E1907" s="8" t="s">
        <v>3517</v>
      </c>
      <c r="F1907" s="7">
        <v>23</v>
      </c>
      <c r="G1907" t="s">
        <v>3485</v>
      </c>
      <c r="H1907" t="s">
        <v>3451</v>
      </c>
      <c r="I1907" t="s">
        <v>6259</v>
      </c>
      <c r="J1907" t="s">
        <v>3449</v>
      </c>
      <c r="K1907" t="s">
        <v>3666</v>
      </c>
      <c r="L1907">
        <v>78207</v>
      </c>
      <c r="M1907" t="s">
        <v>1156</v>
      </c>
      <c r="N1907" t="s">
        <v>13</v>
      </c>
      <c r="O1907" t="s">
        <v>26</v>
      </c>
      <c r="P1907" t="s">
        <v>318</v>
      </c>
      <c r="Q1907" s="4">
        <v>30000</v>
      </c>
      <c r="R1907">
        <v>3</v>
      </c>
      <c r="S1907" s="4">
        <f>Table3[[#This Row],[Harga]]*Table3[[#This Row],[Quantity]]</f>
        <v>90000</v>
      </c>
      <c r="T1907">
        <v>0.8</v>
      </c>
      <c r="U1907" s="4">
        <f>Table3[[#This Row],[Discount]]*Table3[[#This Row],[Revenue]]</f>
        <v>72000</v>
      </c>
      <c r="V1907" s="4">
        <f>Table3[[#This Row],[Revenue]]-Table3[[#This Row],[Total Discount]]</f>
        <v>18000</v>
      </c>
      <c r="W1907" s="6"/>
      <c r="X1907" s="5"/>
    </row>
    <row r="1908" spans="1:24" x14ac:dyDescent="0.35">
      <c r="A1908">
        <v>1907</v>
      </c>
      <c r="B1908" t="s">
        <v>7408</v>
      </c>
      <c r="C1908" s="8">
        <v>41993</v>
      </c>
      <c r="D1908" s="6">
        <v>2014</v>
      </c>
      <c r="E1908" s="8" t="s">
        <v>3490</v>
      </c>
      <c r="F1908" s="7">
        <v>20</v>
      </c>
      <c r="G1908" t="s">
        <v>3538</v>
      </c>
      <c r="H1908" t="s">
        <v>3451</v>
      </c>
      <c r="I1908" t="s">
        <v>3845</v>
      </c>
      <c r="J1908" t="s">
        <v>3449</v>
      </c>
      <c r="K1908" t="s">
        <v>3460</v>
      </c>
      <c r="L1908">
        <v>80229</v>
      </c>
      <c r="M1908" t="s">
        <v>2332</v>
      </c>
      <c r="N1908" t="s">
        <v>51</v>
      </c>
      <c r="O1908" t="s">
        <v>64</v>
      </c>
      <c r="P1908" t="s">
        <v>2333</v>
      </c>
      <c r="Q1908" s="4">
        <v>448000</v>
      </c>
      <c r="R1908">
        <v>7</v>
      </c>
      <c r="S1908" s="4">
        <f>Table3[[#This Row],[Harga]]*Table3[[#This Row],[Quantity]]</f>
        <v>3136000</v>
      </c>
      <c r="T1908">
        <v>0.2</v>
      </c>
      <c r="U1908" s="4">
        <f>Table3[[#This Row],[Discount]]*Table3[[#This Row],[Revenue]]</f>
        <v>627200</v>
      </c>
      <c r="V1908" s="4">
        <f>Table3[[#This Row],[Revenue]]-Table3[[#This Row],[Total Discount]]</f>
        <v>2508800</v>
      </c>
      <c r="W1908" s="6"/>
      <c r="X1908" s="5"/>
    </row>
    <row r="1909" spans="1:24" x14ac:dyDescent="0.35">
      <c r="A1909">
        <v>1908</v>
      </c>
      <c r="B1909" t="s">
        <v>7407</v>
      </c>
      <c r="C1909" s="8">
        <v>42783</v>
      </c>
      <c r="D1909" s="6">
        <v>2017</v>
      </c>
      <c r="E1909" s="8" t="s">
        <v>3458</v>
      </c>
      <c r="F1909" s="7">
        <v>17</v>
      </c>
      <c r="G1909" t="s">
        <v>3538</v>
      </c>
      <c r="H1909" t="s">
        <v>3451</v>
      </c>
      <c r="I1909" t="s">
        <v>5187</v>
      </c>
      <c r="J1909" t="s">
        <v>3488</v>
      </c>
      <c r="K1909" t="s">
        <v>3474</v>
      </c>
      <c r="L1909">
        <v>60653</v>
      </c>
      <c r="M1909" t="s">
        <v>2220</v>
      </c>
      <c r="N1909" t="s">
        <v>9</v>
      </c>
      <c r="O1909" t="s">
        <v>17</v>
      </c>
      <c r="P1909" t="s">
        <v>2221</v>
      </c>
      <c r="Q1909" s="4">
        <v>514000</v>
      </c>
      <c r="R1909">
        <v>3</v>
      </c>
      <c r="S1909" s="4">
        <f>Table3[[#This Row],[Harga]]*Table3[[#This Row],[Quantity]]</f>
        <v>1542000</v>
      </c>
      <c r="T1909">
        <v>0.5</v>
      </c>
      <c r="U1909" s="4">
        <f>Table3[[#This Row],[Discount]]*Table3[[#This Row],[Revenue]]</f>
        <v>771000</v>
      </c>
      <c r="V1909" s="4">
        <f>Table3[[#This Row],[Revenue]]-Table3[[#This Row],[Total Discount]]</f>
        <v>771000</v>
      </c>
      <c r="W1909" s="6"/>
      <c r="X1909" s="5"/>
    </row>
    <row r="1910" spans="1:24" x14ac:dyDescent="0.35">
      <c r="A1910">
        <v>1909</v>
      </c>
      <c r="B1910" t="s">
        <v>7406</v>
      </c>
      <c r="C1910" s="8">
        <v>41762</v>
      </c>
      <c r="D1910" s="6">
        <v>2014</v>
      </c>
      <c r="E1910" s="8" t="s">
        <v>3453</v>
      </c>
      <c r="F1910" s="7">
        <v>3</v>
      </c>
      <c r="G1910" t="s">
        <v>3457</v>
      </c>
      <c r="H1910" t="s">
        <v>3451</v>
      </c>
      <c r="I1910" t="s">
        <v>4905</v>
      </c>
      <c r="J1910" t="s">
        <v>3449</v>
      </c>
      <c r="K1910" t="s">
        <v>3655</v>
      </c>
      <c r="L1910">
        <v>10701</v>
      </c>
      <c r="M1910" t="s">
        <v>2334</v>
      </c>
      <c r="N1910" t="s">
        <v>13</v>
      </c>
      <c r="O1910" t="s">
        <v>26</v>
      </c>
      <c r="P1910" t="s">
        <v>2335</v>
      </c>
      <c r="Q1910" s="4">
        <v>41000</v>
      </c>
      <c r="R1910">
        <v>3</v>
      </c>
      <c r="S1910" s="4">
        <f>Table3[[#This Row],[Harga]]*Table3[[#This Row],[Quantity]]</f>
        <v>123000</v>
      </c>
      <c r="T1910">
        <v>0.2</v>
      </c>
      <c r="U1910" s="4">
        <f>Table3[[#This Row],[Discount]]*Table3[[#This Row],[Revenue]]</f>
        <v>24600</v>
      </c>
      <c r="V1910" s="4">
        <f>Table3[[#This Row],[Revenue]]-Table3[[#This Row],[Total Discount]]</f>
        <v>98400</v>
      </c>
      <c r="W1910" s="6"/>
      <c r="X1910" s="5"/>
    </row>
    <row r="1911" spans="1:24" x14ac:dyDescent="0.35">
      <c r="A1911">
        <v>1910</v>
      </c>
      <c r="B1911" t="s">
        <v>7405</v>
      </c>
      <c r="C1911" s="8">
        <v>43025</v>
      </c>
      <c r="D1911" s="6">
        <v>2017</v>
      </c>
      <c r="E1911" s="8" t="s">
        <v>3517</v>
      </c>
      <c r="F1911" s="7">
        <v>17</v>
      </c>
      <c r="G1911" t="s">
        <v>3538</v>
      </c>
      <c r="H1911" t="s">
        <v>3451</v>
      </c>
      <c r="I1911" t="s">
        <v>4980</v>
      </c>
      <c r="J1911" t="s">
        <v>3449</v>
      </c>
      <c r="K1911" t="s">
        <v>3655</v>
      </c>
      <c r="L1911">
        <v>92037</v>
      </c>
      <c r="M1911" t="s">
        <v>2336</v>
      </c>
      <c r="N1911" t="s">
        <v>13</v>
      </c>
      <c r="O1911" t="s">
        <v>37</v>
      </c>
      <c r="P1911" t="s">
        <v>2337</v>
      </c>
      <c r="Q1911" s="4">
        <v>11000</v>
      </c>
      <c r="R1911">
        <v>4</v>
      </c>
      <c r="S1911" s="4">
        <f>Table3[[#This Row],[Harga]]*Table3[[#This Row],[Quantity]]</f>
        <v>44000</v>
      </c>
      <c r="T1911">
        <v>0</v>
      </c>
      <c r="U1911" s="4">
        <f>Table3[[#This Row],[Discount]]*Table3[[#This Row],[Revenue]]</f>
        <v>0</v>
      </c>
      <c r="V1911" s="4">
        <f>Table3[[#This Row],[Revenue]]-Table3[[#This Row],[Total Discount]]</f>
        <v>44000</v>
      </c>
      <c r="W1911" s="6"/>
      <c r="X1911" s="5"/>
    </row>
    <row r="1912" spans="1:24" x14ac:dyDescent="0.35">
      <c r="A1912">
        <v>1911</v>
      </c>
      <c r="B1912" t="s">
        <v>7404</v>
      </c>
      <c r="C1912" s="8">
        <v>42336</v>
      </c>
      <c r="D1912" s="6">
        <v>2015</v>
      </c>
      <c r="E1912" s="8" t="s">
        <v>3468</v>
      </c>
      <c r="F1912" s="7">
        <v>28</v>
      </c>
      <c r="G1912" t="s">
        <v>3538</v>
      </c>
      <c r="H1912" t="s">
        <v>3462</v>
      </c>
      <c r="I1912" t="s">
        <v>3817</v>
      </c>
      <c r="J1912" t="s">
        <v>3449</v>
      </c>
      <c r="K1912" t="s">
        <v>3492</v>
      </c>
      <c r="L1912">
        <v>61821</v>
      </c>
      <c r="M1912" t="s">
        <v>2338</v>
      </c>
      <c r="N1912" t="s">
        <v>9</v>
      </c>
      <c r="O1912" t="s">
        <v>20</v>
      </c>
      <c r="P1912" t="s">
        <v>2339</v>
      </c>
      <c r="Q1912" s="4">
        <v>152000</v>
      </c>
      <c r="R1912">
        <v>5</v>
      </c>
      <c r="S1912" s="4">
        <f>Table3[[#This Row],[Harga]]*Table3[[#This Row],[Quantity]]</f>
        <v>760000</v>
      </c>
      <c r="T1912">
        <v>0.6</v>
      </c>
      <c r="U1912" s="4">
        <f>Table3[[#This Row],[Discount]]*Table3[[#This Row],[Revenue]]</f>
        <v>456000</v>
      </c>
      <c r="V1912" s="4">
        <f>Table3[[#This Row],[Revenue]]-Table3[[#This Row],[Total Discount]]</f>
        <v>304000</v>
      </c>
      <c r="W1912" s="6"/>
      <c r="X1912" s="5"/>
    </row>
    <row r="1913" spans="1:24" x14ac:dyDescent="0.35">
      <c r="A1913">
        <v>1912</v>
      </c>
      <c r="B1913" t="s">
        <v>7403</v>
      </c>
      <c r="C1913" s="8">
        <v>41847</v>
      </c>
      <c r="D1913" s="6">
        <v>2014</v>
      </c>
      <c r="E1913" s="8" t="s">
        <v>3507</v>
      </c>
      <c r="F1913" s="7">
        <v>27</v>
      </c>
      <c r="G1913" t="s">
        <v>3538</v>
      </c>
      <c r="H1913" t="s">
        <v>3462</v>
      </c>
      <c r="I1913" t="s">
        <v>4342</v>
      </c>
      <c r="J1913" t="s">
        <v>3449</v>
      </c>
      <c r="K1913" t="s">
        <v>3695</v>
      </c>
      <c r="L1913">
        <v>94122</v>
      </c>
      <c r="M1913" t="s">
        <v>1755</v>
      </c>
      <c r="N1913" t="s">
        <v>51</v>
      </c>
      <c r="O1913" t="s">
        <v>64</v>
      </c>
      <c r="P1913" t="s">
        <v>1756</v>
      </c>
      <c r="Q1913" s="4">
        <v>595000</v>
      </c>
      <c r="R1913">
        <v>2</v>
      </c>
      <c r="S1913" s="4">
        <f>Table3[[#This Row],[Harga]]*Table3[[#This Row],[Quantity]]</f>
        <v>1190000</v>
      </c>
      <c r="T1913">
        <v>0</v>
      </c>
      <c r="U1913" s="4">
        <f>Table3[[#This Row],[Discount]]*Table3[[#This Row],[Revenue]]</f>
        <v>0</v>
      </c>
      <c r="V1913" s="4">
        <f>Table3[[#This Row],[Revenue]]-Table3[[#This Row],[Total Discount]]</f>
        <v>1190000</v>
      </c>
      <c r="W1913" s="6"/>
      <c r="X1913" s="5"/>
    </row>
    <row r="1914" spans="1:24" x14ac:dyDescent="0.35">
      <c r="A1914">
        <v>1913</v>
      </c>
      <c r="B1914" t="s">
        <v>7402</v>
      </c>
      <c r="C1914" s="8">
        <v>42848</v>
      </c>
      <c r="D1914" s="6">
        <v>2017</v>
      </c>
      <c r="E1914" s="8" t="s">
        <v>3529</v>
      </c>
      <c r="F1914" s="7">
        <v>23</v>
      </c>
      <c r="G1914" t="s">
        <v>3452</v>
      </c>
      <c r="H1914" t="s">
        <v>3451</v>
      </c>
      <c r="I1914" t="s">
        <v>3647</v>
      </c>
      <c r="J1914" t="s">
        <v>3449</v>
      </c>
      <c r="K1914" t="s">
        <v>3474</v>
      </c>
      <c r="L1914">
        <v>46226</v>
      </c>
      <c r="M1914" t="s">
        <v>2264</v>
      </c>
      <c r="N1914" t="s">
        <v>51</v>
      </c>
      <c r="O1914" t="s">
        <v>64</v>
      </c>
      <c r="P1914" t="s">
        <v>2265</v>
      </c>
      <c r="Q1914" s="4">
        <v>259000</v>
      </c>
      <c r="R1914">
        <v>6</v>
      </c>
      <c r="S1914" s="4">
        <f>Table3[[#This Row],[Harga]]*Table3[[#This Row],[Quantity]]</f>
        <v>1554000</v>
      </c>
      <c r="T1914">
        <v>0</v>
      </c>
      <c r="U1914" s="4">
        <f>Table3[[#This Row],[Discount]]*Table3[[#This Row],[Revenue]]</f>
        <v>0</v>
      </c>
      <c r="V1914" s="4">
        <f>Table3[[#This Row],[Revenue]]-Table3[[#This Row],[Total Discount]]</f>
        <v>1554000</v>
      </c>
      <c r="W1914" s="6"/>
      <c r="X1914" s="5"/>
    </row>
    <row r="1915" spans="1:24" x14ac:dyDescent="0.35">
      <c r="A1915">
        <v>1914</v>
      </c>
      <c r="B1915" t="s">
        <v>7401</v>
      </c>
      <c r="C1915" s="8">
        <v>42300</v>
      </c>
      <c r="D1915" s="6">
        <v>2015</v>
      </c>
      <c r="E1915" s="8" t="s">
        <v>3517</v>
      </c>
      <c r="F1915" s="7">
        <v>23</v>
      </c>
      <c r="G1915" t="s">
        <v>3457</v>
      </c>
      <c r="H1915" t="s">
        <v>3451</v>
      </c>
      <c r="I1915" t="s">
        <v>5300</v>
      </c>
      <c r="J1915" t="s">
        <v>3449</v>
      </c>
      <c r="K1915" t="s">
        <v>3600</v>
      </c>
      <c r="L1915">
        <v>92105</v>
      </c>
      <c r="M1915" t="s">
        <v>744</v>
      </c>
      <c r="N1915" t="s">
        <v>51</v>
      </c>
      <c r="O1915" t="s">
        <v>64</v>
      </c>
      <c r="P1915" t="s">
        <v>745</v>
      </c>
      <c r="Q1915" s="4">
        <v>116000</v>
      </c>
      <c r="R1915">
        <v>9</v>
      </c>
      <c r="S1915" s="4">
        <f>Table3[[#This Row],[Harga]]*Table3[[#This Row],[Quantity]]</f>
        <v>1044000</v>
      </c>
      <c r="T1915">
        <v>0</v>
      </c>
      <c r="U1915" s="4">
        <f>Table3[[#This Row],[Discount]]*Table3[[#This Row],[Revenue]]</f>
        <v>0</v>
      </c>
      <c r="V1915" s="4">
        <f>Table3[[#This Row],[Revenue]]-Table3[[#This Row],[Total Discount]]</f>
        <v>1044000</v>
      </c>
      <c r="W1915" s="6"/>
      <c r="X1915" s="5"/>
    </row>
    <row r="1916" spans="1:24" x14ac:dyDescent="0.35">
      <c r="A1916">
        <v>1915</v>
      </c>
      <c r="B1916" t="s">
        <v>7400</v>
      </c>
      <c r="C1916" s="8">
        <v>42618</v>
      </c>
      <c r="D1916" s="6">
        <v>2016</v>
      </c>
      <c r="E1916" s="8" t="s">
        <v>3472</v>
      </c>
      <c r="F1916" s="7">
        <v>5</v>
      </c>
      <c r="G1916" t="s">
        <v>3538</v>
      </c>
      <c r="H1916" t="s">
        <v>3462</v>
      </c>
      <c r="I1916" t="s">
        <v>6259</v>
      </c>
      <c r="J1916" t="s">
        <v>3449</v>
      </c>
      <c r="K1916" t="s">
        <v>3548</v>
      </c>
      <c r="L1916">
        <v>37604</v>
      </c>
      <c r="M1916" t="s">
        <v>792</v>
      </c>
      <c r="N1916" t="s">
        <v>13</v>
      </c>
      <c r="O1916" t="s">
        <v>55</v>
      </c>
      <c r="P1916" t="s">
        <v>176</v>
      </c>
      <c r="Q1916" s="4">
        <v>16000</v>
      </c>
      <c r="R1916">
        <v>3</v>
      </c>
      <c r="S1916" s="4">
        <f>Table3[[#This Row],[Harga]]*Table3[[#This Row],[Quantity]]</f>
        <v>48000</v>
      </c>
      <c r="T1916">
        <v>0.2</v>
      </c>
      <c r="U1916" s="4">
        <f>Table3[[#This Row],[Discount]]*Table3[[#This Row],[Revenue]]</f>
        <v>9600</v>
      </c>
      <c r="V1916" s="4">
        <f>Table3[[#This Row],[Revenue]]-Table3[[#This Row],[Total Discount]]</f>
        <v>38400</v>
      </c>
      <c r="W1916" s="6"/>
      <c r="X1916" s="5"/>
    </row>
    <row r="1917" spans="1:24" x14ac:dyDescent="0.35">
      <c r="A1917">
        <v>1916</v>
      </c>
      <c r="B1917" t="s">
        <v>7399</v>
      </c>
      <c r="C1917" s="8">
        <v>42671</v>
      </c>
      <c r="D1917" s="6">
        <v>2016</v>
      </c>
      <c r="E1917" s="8" t="s">
        <v>3517</v>
      </c>
      <c r="F1917" s="7">
        <v>28</v>
      </c>
      <c r="G1917" t="s">
        <v>3452</v>
      </c>
      <c r="H1917" t="s">
        <v>3462</v>
      </c>
      <c r="I1917" t="s">
        <v>3719</v>
      </c>
      <c r="J1917" t="s">
        <v>3449</v>
      </c>
      <c r="K1917" t="s">
        <v>3641</v>
      </c>
      <c r="L1917">
        <v>33614</v>
      </c>
      <c r="M1917" t="s">
        <v>1148</v>
      </c>
      <c r="N1917" t="s">
        <v>13</v>
      </c>
      <c r="O1917" t="s">
        <v>26</v>
      </c>
      <c r="P1917" t="s">
        <v>1149</v>
      </c>
      <c r="Q1917" s="4">
        <v>153000</v>
      </c>
      <c r="R1917">
        <v>5</v>
      </c>
      <c r="S1917" s="4">
        <f>Table3[[#This Row],[Harga]]*Table3[[#This Row],[Quantity]]</f>
        <v>765000</v>
      </c>
      <c r="T1917">
        <v>0.7</v>
      </c>
      <c r="U1917" s="4">
        <f>Table3[[#This Row],[Discount]]*Table3[[#This Row],[Revenue]]</f>
        <v>535500</v>
      </c>
      <c r="V1917" s="4">
        <f>Table3[[#This Row],[Revenue]]-Table3[[#This Row],[Total Discount]]</f>
        <v>229500</v>
      </c>
      <c r="W1917" s="6"/>
      <c r="X1917" s="5"/>
    </row>
    <row r="1918" spans="1:24" x14ac:dyDescent="0.35">
      <c r="A1918">
        <v>1917</v>
      </c>
      <c r="B1918" t="s">
        <v>7398</v>
      </c>
      <c r="C1918" s="8">
        <v>41734</v>
      </c>
      <c r="D1918" s="6">
        <v>2014</v>
      </c>
      <c r="E1918" s="8" t="s">
        <v>3529</v>
      </c>
      <c r="F1918" s="7">
        <v>5</v>
      </c>
      <c r="G1918" t="s">
        <v>3538</v>
      </c>
      <c r="H1918" t="s">
        <v>3462</v>
      </c>
      <c r="I1918" t="s">
        <v>5464</v>
      </c>
      <c r="J1918" t="s">
        <v>3466</v>
      </c>
      <c r="K1918" t="s">
        <v>3470</v>
      </c>
      <c r="L1918">
        <v>62521</v>
      </c>
      <c r="M1918" t="s">
        <v>191</v>
      </c>
      <c r="N1918" t="s">
        <v>13</v>
      </c>
      <c r="O1918" t="s">
        <v>32</v>
      </c>
      <c r="P1918" t="s">
        <v>192</v>
      </c>
      <c r="Q1918" s="4">
        <v>25000</v>
      </c>
      <c r="R1918">
        <v>4</v>
      </c>
      <c r="S1918" s="4">
        <f>Table3[[#This Row],[Harga]]*Table3[[#This Row],[Quantity]]</f>
        <v>100000</v>
      </c>
      <c r="T1918">
        <v>0.2</v>
      </c>
      <c r="U1918" s="4">
        <f>Table3[[#This Row],[Discount]]*Table3[[#This Row],[Revenue]]</f>
        <v>20000</v>
      </c>
      <c r="V1918" s="4">
        <f>Table3[[#This Row],[Revenue]]-Table3[[#This Row],[Total Discount]]</f>
        <v>80000</v>
      </c>
      <c r="W1918" s="6"/>
      <c r="X1918" s="5"/>
    </row>
    <row r="1919" spans="1:24" x14ac:dyDescent="0.35">
      <c r="A1919">
        <v>1918</v>
      </c>
      <c r="B1919" t="s">
        <v>7397</v>
      </c>
      <c r="C1919" s="8">
        <v>42170</v>
      </c>
      <c r="D1919" s="6">
        <v>2015</v>
      </c>
      <c r="E1919" s="8" t="s">
        <v>3497</v>
      </c>
      <c r="F1919" s="7">
        <v>15</v>
      </c>
      <c r="G1919" t="s">
        <v>3457</v>
      </c>
      <c r="H1919" t="s">
        <v>3451</v>
      </c>
      <c r="I1919" t="s">
        <v>6310</v>
      </c>
      <c r="J1919" t="s">
        <v>3449</v>
      </c>
      <c r="K1919" t="s">
        <v>3505</v>
      </c>
      <c r="L1919">
        <v>85234</v>
      </c>
      <c r="M1919" t="s">
        <v>2340</v>
      </c>
      <c r="N1919" t="s">
        <v>13</v>
      </c>
      <c r="O1919" t="s">
        <v>23</v>
      </c>
      <c r="P1919" t="s">
        <v>2341</v>
      </c>
      <c r="Q1919" s="4">
        <v>10000</v>
      </c>
      <c r="R1919">
        <v>2</v>
      </c>
      <c r="S1919" s="4">
        <f>Table3[[#This Row],[Harga]]*Table3[[#This Row],[Quantity]]</f>
        <v>20000</v>
      </c>
      <c r="T1919">
        <v>0.2</v>
      </c>
      <c r="U1919" s="4">
        <f>Table3[[#This Row],[Discount]]*Table3[[#This Row],[Revenue]]</f>
        <v>4000</v>
      </c>
      <c r="V1919" s="4">
        <f>Table3[[#This Row],[Revenue]]-Table3[[#This Row],[Total Discount]]</f>
        <v>16000</v>
      </c>
      <c r="W1919" s="6"/>
      <c r="X1919" s="5"/>
    </row>
    <row r="1920" spans="1:24" x14ac:dyDescent="0.35">
      <c r="A1920">
        <v>1919</v>
      </c>
      <c r="B1920" t="s">
        <v>7396</v>
      </c>
      <c r="C1920" s="8">
        <v>41825</v>
      </c>
      <c r="D1920" s="6">
        <v>2014</v>
      </c>
      <c r="E1920" s="8" t="s">
        <v>3507</v>
      </c>
      <c r="F1920" s="7">
        <v>5</v>
      </c>
      <c r="G1920" t="s">
        <v>3457</v>
      </c>
      <c r="H1920" t="s">
        <v>3451</v>
      </c>
      <c r="I1920" t="s">
        <v>5726</v>
      </c>
      <c r="J1920" t="s">
        <v>3466</v>
      </c>
      <c r="K1920" t="s">
        <v>3600</v>
      </c>
      <c r="L1920">
        <v>37918</v>
      </c>
      <c r="M1920" t="s">
        <v>1785</v>
      </c>
      <c r="N1920" t="s">
        <v>13</v>
      </c>
      <c r="O1920" t="s">
        <v>37</v>
      </c>
      <c r="P1920" t="s">
        <v>1786</v>
      </c>
      <c r="Q1920" s="4">
        <v>6000</v>
      </c>
      <c r="R1920">
        <v>3</v>
      </c>
      <c r="S1920" s="4">
        <f>Table3[[#This Row],[Harga]]*Table3[[#This Row],[Quantity]]</f>
        <v>18000</v>
      </c>
      <c r="T1920">
        <v>0.2</v>
      </c>
      <c r="U1920" s="4">
        <f>Table3[[#This Row],[Discount]]*Table3[[#This Row],[Revenue]]</f>
        <v>3600</v>
      </c>
      <c r="V1920" s="4">
        <f>Table3[[#This Row],[Revenue]]-Table3[[#This Row],[Total Discount]]</f>
        <v>14400</v>
      </c>
      <c r="W1920" s="6"/>
      <c r="X1920" s="5"/>
    </row>
    <row r="1921" spans="1:24" x14ac:dyDescent="0.35">
      <c r="A1921">
        <v>1920</v>
      </c>
      <c r="B1921" t="s">
        <v>7395</v>
      </c>
      <c r="C1921" s="8">
        <v>42764</v>
      </c>
      <c r="D1921" s="6">
        <v>2017</v>
      </c>
      <c r="E1921" s="8" t="s">
        <v>3463</v>
      </c>
      <c r="F1921" s="7">
        <v>29</v>
      </c>
      <c r="G1921" t="s">
        <v>3457</v>
      </c>
      <c r="H1921" t="s">
        <v>3462</v>
      </c>
      <c r="I1921" t="s">
        <v>5286</v>
      </c>
      <c r="J1921" t="s">
        <v>3449</v>
      </c>
      <c r="K1921" t="s">
        <v>3460</v>
      </c>
      <c r="L1921">
        <v>60653</v>
      </c>
      <c r="M1921" t="s">
        <v>293</v>
      </c>
      <c r="N1921" t="s">
        <v>13</v>
      </c>
      <c r="O1921" t="s">
        <v>26</v>
      </c>
      <c r="P1921" t="s">
        <v>294</v>
      </c>
      <c r="Q1921" s="4">
        <v>46000</v>
      </c>
      <c r="R1921">
        <v>4</v>
      </c>
      <c r="S1921" s="4">
        <f>Table3[[#This Row],[Harga]]*Table3[[#This Row],[Quantity]]</f>
        <v>184000</v>
      </c>
      <c r="T1921">
        <v>0.8</v>
      </c>
      <c r="U1921" s="4">
        <f>Table3[[#This Row],[Discount]]*Table3[[#This Row],[Revenue]]</f>
        <v>147200</v>
      </c>
      <c r="V1921" s="4">
        <f>Table3[[#This Row],[Revenue]]-Table3[[#This Row],[Total Discount]]</f>
        <v>36800</v>
      </c>
      <c r="W1921" s="6"/>
      <c r="X1921" s="5"/>
    </row>
    <row r="1922" spans="1:24" x14ac:dyDescent="0.35">
      <c r="A1922">
        <v>1921</v>
      </c>
      <c r="B1922" t="s">
        <v>7394</v>
      </c>
      <c r="C1922" s="8">
        <v>42432</v>
      </c>
      <c r="D1922" s="6">
        <v>2016</v>
      </c>
      <c r="E1922" s="8" t="s">
        <v>3511</v>
      </c>
      <c r="F1922" s="7">
        <v>3</v>
      </c>
      <c r="G1922" t="s">
        <v>3457</v>
      </c>
      <c r="H1922" t="s">
        <v>3451</v>
      </c>
      <c r="I1922" t="s">
        <v>4106</v>
      </c>
      <c r="J1922" t="s">
        <v>3449</v>
      </c>
      <c r="K1922" t="s">
        <v>3909</v>
      </c>
      <c r="L1922">
        <v>47401</v>
      </c>
      <c r="M1922" t="s">
        <v>2342</v>
      </c>
      <c r="N1922" t="s">
        <v>51</v>
      </c>
      <c r="O1922" t="s">
        <v>52</v>
      </c>
      <c r="P1922" t="s">
        <v>2343</v>
      </c>
      <c r="Q1922" s="4">
        <v>135000</v>
      </c>
      <c r="R1922">
        <v>3</v>
      </c>
      <c r="S1922" s="4">
        <f>Table3[[#This Row],[Harga]]*Table3[[#This Row],[Quantity]]</f>
        <v>405000</v>
      </c>
      <c r="T1922">
        <v>0</v>
      </c>
      <c r="U1922" s="4">
        <f>Table3[[#This Row],[Discount]]*Table3[[#This Row],[Revenue]]</f>
        <v>0</v>
      </c>
      <c r="V1922" s="4">
        <f>Table3[[#This Row],[Revenue]]-Table3[[#This Row],[Total Discount]]</f>
        <v>405000</v>
      </c>
      <c r="W1922" s="6"/>
      <c r="X1922" s="5"/>
    </row>
    <row r="1923" spans="1:24" x14ac:dyDescent="0.35">
      <c r="A1923">
        <v>1922</v>
      </c>
      <c r="B1923" t="s">
        <v>7393</v>
      </c>
      <c r="C1923" s="8">
        <v>41792</v>
      </c>
      <c r="D1923" s="6">
        <v>2014</v>
      </c>
      <c r="E1923" s="8" t="s">
        <v>3497</v>
      </c>
      <c r="F1923" s="7">
        <v>2</v>
      </c>
      <c r="G1923" t="s">
        <v>3457</v>
      </c>
      <c r="H1923" t="s">
        <v>3451</v>
      </c>
      <c r="I1923" t="s">
        <v>4325</v>
      </c>
      <c r="J1923" t="s">
        <v>3449</v>
      </c>
      <c r="K1923" t="s">
        <v>3455</v>
      </c>
      <c r="L1923">
        <v>30076</v>
      </c>
      <c r="M1923" t="s">
        <v>2344</v>
      </c>
      <c r="N1923" t="s">
        <v>13</v>
      </c>
      <c r="O1923" t="s">
        <v>37</v>
      </c>
      <c r="P1923" t="s">
        <v>2345</v>
      </c>
      <c r="Q1923" s="4">
        <v>9000</v>
      </c>
      <c r="R1923">
        <v>2</v>
      </c>
      <c r="S1923" s="4">
        <f>Table3[[#This Row],[Harga]]*Table3[[#This Row],[Quantity]]</f>
        <v>18000</v>
      </c>
      <c r="T1923">
        <v>0</v>
      </c>
      <c r="U1923" s="4">
        <f>Table3[[#This Row],[Discount]]*Table3[[#This Row],[Revenue]]</f>
        <v>0</v>
      </c>
      <c r="V1923" s="4">
        <f>Table3[[#This Row],[Revenue]]-Table3[[#This Row],[Total Discount]]</f>
        <v>18000</v>
      </c>
      <c r="W1923" s="6"/>
      <c r="X1923" s="5"/>
    </row>
    <row r="1924" spans="1:24" x14ac:dyDescent="0.35">
      <c r="A1924">
        <v>1923</v>
      </c>
      <c r="B1924" t="s">
        <v>7392</v>
      </c>
      <c r="C1924" s="8">
        <v>42698</v>
      </c>
      <c r="D1924" s="6">
        <v>2016</v>
      </c>
      <c r="E1924" s="8" t="s">
        <v>3468</v>
      </c>
      <c r="F1924" s="7">
        <v>24</v>
      </c>
      <c r="G1924" t="s">
        <v>3496</v>
      </c>
      <c r="H1924" t="s">
        <v>3451</v>
      </c>
      <c r="I1924" t="s">
        <v>4621</v>
      </c>
      <c r="J1924" t="s">
        <v>3466</v>
      </c>
      <c r="K1924" t="s">
        <v>3695</v>
      </c>
      <c r="L1924">
        <v>90036</v>
      </c>
      <c r="M1924" t="s">
        <v>865</v>
      </c>
      <c r="N1924" t="s">
        <v>51</v>
      </c>
      <c r="O1924" t="s">
        <v>64</v>
      </c>
      <c r="P1924" t="s">
        <v>866</v>
      </c>
      <c r="Q1924" s="4">
        <v>2310000</v>
      </c>
      <c r="R1924">
        <v>2</v>
      </c>
      <c r="S1924" s="4">
        <f>Table3[[#This Row],[Harga]]*Table3[[#This Row],[Quantity]]</f>
        <v>4620000</v>
      </c>
      <c r="T1924">
        <v>0</v>
      </c>
      <c r="U1924" s="4">
        <f>Table3[[#This Row],[Discount]]*Table3[[#This Row],[Revenue]]</f>
        <v>0</v>
      </c>
      <c r="V1924" s="4">
        <f>Table3[[#This Row],[Revenue]]-Table3[[#This Row],[Total Discount]]</f>
        <v>4620000</v>
      </c>
      <c r="W1924" s="6"/>
      <c r="X1924" s="5"/>
    </row>
    <row r="1925" spans="1:24" x14ac:dyDescent="0.35">
      <c r="A1925">
        <v>1924</v>
      </c>
      <c r="B1925" t="s">
        <v>7391</v>
      </c>
      <c r="C1925" s="8">
        <v>42684</v>
      </c>
      <c r="D1925" s="6">
        <v>2016</v>
      </c>
      <c r="E1925" s="8" t="s">
        <v>3468</v>
      </c>
      <c r="F1925" s="7">
        <v>10</v>
      </c>
      <c r="G1925" t="s">
        <v>3485</v>
      </c>
      <c r="H1925" t="s">
        <v>3451</v>
      </c>
      <c r="I1925" t="s">
        <v>3821</v>
      </c>
      <c r="J1925" t="s">
        <v>3449</v>
      </c>
      <c r="K1925" t="s">
        <v>3561</v>
      </c>
      <c r="L1925">
        <v>77036</v>
      </c>
      <c r="M1925" t="s">
        <v>2346</v>
      </c>
      <c r="N1925" t="s">
        <v>51</v>
      </c>
      <c r="O1925" t="s">
        <v>64</v>
      </c>
      <c r="P1925" t="s">
        <v>2347</v>
      </c>
      <c r="Q1925" s="4">
        <v>280000</v>
      </c>
      <c r="R1925">
        <v>7</v>
      </c>
      <c r="S1925" s="4">
        <f>Table3[[#This Row],[Harga]]*Table3[[#This Row],[Quantity]]</f>
        <v>1960000</v>
      </c>
      <c r="T1925">
        <v>0.2</v>
      </c>
      <c r="U1925" s="4">
        <f>Table3[[#This Row],[Discount]]*Table3[[#This Row],[Revenue]]</f>
        <v>392000</v>
      </c>
      <c r="V1925" s="4">
        <f>Table3[[#This Row],[Revenue]]-Table3[[#This Row],[Total Discount]]</f>
        <v>1568000</v>
      </c>
      <c r="W1925" s="6"/>
      <c r="X1925" s="5"/>
    </row>
    <row r="1926" spans="1:24" x14ac:dyDescent="0.35">
      <c r="A1926">
        <v>1925</v>
      </c>
      <c r="B1926" t="s">
        <v>7390</v>
      </c>
      <c r="C1926" s="8">
        <v>41965</v>
      </c>
      <c r="D1926" s="6">
        <v>2014</v>
      </c>
      <c r="E1926" s="8" t="s">
        <v>3468</v>
      </c>
      <c r="F1926" s="7">
        <v>22</v>
      </c>
      <c r="G1926" t="s">
        <v>3452</v>
      </c>
      <c r="H1926" t="s">
        <v>3451</v>
      </c>
      <c r="I1926" t="s">
        <v>4395</v>
      </c>
      <c r="J1926" t="s">
        <v>3488</v>
      </c>
      <c r="K1926" t="s">
        <v>3666</v>
      </c>
      <c r="L1926">
        <v>60440</v>
      </c>
      <c r="M1926" t="s">
        <v>2348</v>
      </c>
      <c r="N1926" t="s">
        <v>13</v>
      </c>
      <c r="O1926" t="s">
        <v>26</v>
      </c>
      <c r="P1926" t="s">
        <v>2349</v>
      </c>
      <c r="Q1926" s="4">
        <v>10000</v>
      </c>
      <c r="R1926">
        <v>5</v>
      </c>
      <c r="S1926" s="4">
        <f>Table3[[#This Row],[Harga]]*Table3[[#This Row],[Quantity]]</f>
        <v>50000</v>
      </c>
      <c r="T1926">
        <v>0.8</v>
      </c>
      <c r="U1926" s="4">
        <f>Table3[[#This Row],[Discount]]*Table3[[#This Row],[Revenue]]</f>
        <v>40000</v>
      </c>
      <c r="V1926" s="4">
        <f>Table3[[#This Row],[Revenue]]-Table3[[#This Row],[Total Discount]]</f>
        <v>10000</v>
      </c>
      <c r="W1926" s="6"/>
      <c r="X1926" s="5"/>
    </row>
    <row r="1927" spans="1:24" x14ac:dyDescent="0.35">
      <c r="A1927">
        <v>1926</v>
      </c>
      <c r="B1927" t="s">
        <v>7389</v>
      </c>
      <c r="C1927" s="8">
        <v>42856</v>
      </c>
      <c r="D1927" s="6">
        <v>2017</v>
      </c>
      <c r="E1927" s="8" t="s">
        <v>3453</v>
      </c>
      <c r="F1927" s="7">
        <v>1</v>
      </c>
      <c r="G1927" t="s">
        <v>3496</v>
      </c>
      <c r="H1927" t="s">
        <v>3451</v>
      </c>
      <c r="I1927" t="s">
        <v>4104</v>
      </c>
      <c r="J1927" t="s">
        <v>3488</v>
      </c>
      <c r="K1927" t="s">
        <v>3477</v>
      </c>
      <c r="L1927">
        <v>71854</v>
      </c>
      <c r="M1927" t="s">
        <v>2350</v>
      </c>
      <c r="N1927" t="s">
        <v>51</v>
      </c>
      <c r="O1927" t="s">
        <v>64</v>
      </c>
      <c r="P1927" t="s">
        <v>2351</v>
      </c>
      <c r="Q1927" s="4">
        <v>49000</v>
      </c>
      <c r="R1927">
        <v>5</v>
      </c>
      <c r="S1927" s="4">
        <f>Table3[[#This Row],[Harga]]*Table3[[#This Row],[Quantity]]</f>
        <v>245000</v>
      </c>
      <c r="T1927">
        <v>0</v>
      </c>
      <c r="U1927" s="4">
        <f>Table3[[#This Row],[Discount]]*Table3[[#This Row],[Revenue]]</f>
        <v>0</v>
      </c>
      <c r="V1927" s="4">
        <f>Table3[[#This Row],[Revenue]]-Table3[[#This Row],[Total Discount]]</f>
        <v>245000</v>
      </c>
      <c r="W1927" s="6"/>
      <c r="X1927" s="5"/>
    </row>
    <row r="1928" spans="1:24" x14ac:dyDescent="0.35">
      <c r="A1928">
        <v>1927</v>
      </c>
      <c r="B1928" t="s">
        <v>7388</v>
      </c>
      <c r="C1928" s="8">
        <v>43076</v>
      </c>
      <c r="D1928" s="6">
        <v>2017</v>
      </c>
      <c r="E1928" s="8" t="s">
        <v>3490</v>
      </c>
      <c r="F1928" s="7">
        <v>7</v>
      </c>
      <c r="G1928" t="s">
        <v>3457</v>
      </c>
      <c r="H1928" t="s">
        <v>3451</v>
      </c>
      <c r="I1928" t="s">
        <v>4481</v>
      </c>
      <c r="J1928" t="s">
        <v>3466</v>
      </c>
      <c r="K1928" t="s">
        <v>3465</v>
      </c>
      <c r="L1928">
        <v>78207</v>
      </c>
      <c r="M1928" t="s">
        <v>2324</v>
      </c>
      <c r="N1928" t="s">
        <v>13</v>
      </c>
      <c r="O1928" t="s">
        <v>73</v>
      </c>
      <c r="P1928" t="s">
        <v>2325</v>
      </c>
      <c r="Q1928" s="4">
        <v>3000</v>
      </c>
      <c r="R1928">
        <v>3</v>
      </c>
      <c r="S1928" s="4">
        <f>Table3[[#This Row],[Harga]]*Table3[[#This Row],[Quantity]]</f>
        <v>9000</v>
      </c>
      <c r="T1928">
        <v>0.2</v>
      </c>
      <c r="U1928" s="4">
        <f>Table3[[#This Row],[Discount]]*Table3[[#This Row],[Revenue]]</f>
        <v>1800</v>
      </c>
      <c r="V1928" s="4">
        <f>Table3[[#This Row],[Revenue]]-Table3[[#This Row],[Total Discount]]</f>
        <v>7200</v>
      </c>
      <c r="W1928" s="6"/>
      <c r="X1928" s="5"/>
    </row>
    <row r="1929" spans="1:24" x14ac:dyDescent="0.35">
      <c r="A1929">
        <v>1928</v>
      </c>
      <c r="B1929" t="s">
        <v>7387</v>
      </c>
      <c r="C1929" s="8">
        <v>43069</v>
      </c>
      <c r="D1929" s="6">
        <v>2017</v>
      </c>
      <c r="E1929" s="8" t="s">
        <v>3468</v>
      </c>
      <c r="F1929" s="7">
        <v>30</v>
      </c>
      <c r="G1929" t="s">
        <v>3457</v>
      </c>
      <c r="H1929" t="s">
        <v>3451</v>
      </c>
      <c r="I1929" t="s">
        <v>7386</v>
      </c>
      <c r="J1929" t="s">
        <v>3449</v>
      </c>
      <c r="K1929" t="s">
        <v>3561</v>
      </c>
      <c r="L1929">
        <v>78539</v>
      </c>
      <c r="M1929" t="s">
        <v>2324</v>
      </c>
      <c r="N1929" t="s">
        <v>13</v>
      </c>
      <c r="O1929" t="s">
        <v>73</v>
      </c>
      <c r="P1929" t="s">
        <v>2325</v>
      </c>
      <c r="Q1929" s="4">
        <v>3000</v>
      </c>
      <c r="R1929">
        <v>2</v>
      </c>
      <c r="S1929" s="4">
        <f>Table3[[#This Row],[Harga]]*Table3[[#This Row],[Quantity]]</f>
        <v>6000</v>
      </c>
      <c r="T1929">
        <v>0.2</v>
      </c>
      <c r="U1929" s="4">
        <f>Table3[[#This Row],[Discount]]*Table3[[#This Row],[Revenue]]</f>
        <v>1200</v>
      </c>
      <c r="V1929" s="4">
        <f>Table3[[#This Row],[Revenue]]-Table3[[#This Row],[Total Discount]]</f>
        <v>4800</v>
      </c>
      <c r="W1929" s="6"/>
      <c r="X1929" s="5"/>
    </row>
    <row r="1930" spans="1:24" x14ac:dyDescent="0.35">
      <c r="A1930">
        <v>1929</v>
      </c>
      <c r="B1930" t="s">
        <v>7385</v>
      </c>
      <c r="C1930" s="8">
        <v>43076</v>
      </c>
      <c r="D1930" s="6">
        <v>2017</v>
      </c>
      <c r="E1930" s="8" t="s">
        <v>3490</v>
      </c>
      <c r="F1930" s="7">
        <v>7</v>
      </c>
      <c r="G1930" t="s">
        <v>3485</v>
      </c>
      <c r="H1930" t="s">
        <v>3451</v>
      </c>
      <c r="I1930" t="s">
        <v>5115</v>
      </c>
      <c r="J1930" t="s">
        <v>3449</v>
      </c>
      <c r="K1930" t="s">
        <v>3605</v>
      </c>
      <c r="L1930">
        <v>43615</v>
      </c>
      <c r="M1930" t="s">
        <v>2352</v>
      </c>
      <c r="N1930" t="s">
        <v>51</v>
      </c>
      <c r="O1930" t="s">
        <v>64</v>
      </c>
      <c r="P1930" t="s">
        <v>2353</v>
      </c>
      <c r="Q1930" s="4">
        <v>128000</v>
      </c>
      <c r="R1930">
        <v>2</v>
      </c>
      <c r="S1930" s="4">
        <f>Table3[[#This Row],[Harga]]*Table3[[#This Row],[Quantity]]</f>
        <v>256000</v>
      </c>
      <c r="T1930">
        <v>0.2</v>
      </c>
      <c r="U1930" s="4">
        <f>Table3[[#This Row],[Discount]]*Table3[[#This Row],[Revenue]]</f>
        <v>51200</v>
      </c>
      <c r="V1930" s="4">
        <f>Table3[[#This Row],[Revenue]]-Table3[[#This Row],[Total Discount]]</f>
        <v>204800</v>
      </c>
      <c r="W1930" s="6"/>
      <c r="X1930" s="5"/>
    </row>
    <row r="1931" spans="1:24" x14ac:dyDescent="0.35">
      <c r="A1931">
        <v>1930</v>
      </c>
      <c r="B1931" t="s">
        <v>7384</v>
      </c>
      <c r="C1931" s="8">
        <v>42007</v>
      </c>
      <c r="D1931" s="6">
        <v>2015</v>
      </c>
      <c r="E1931" s="8" t="s">
        <v>3463</v>
      </c>
      <c r="F1931" s="7">
        <v>3</v>
      </c>
      <c r="G1931" t="s">
        <v>3538</v>
      </c>
      <c r="H1931" t="s">
        <v>3462</v>
      </c>
      <c r="I1931" t="s">
        <v>3712</v>
      </c>
      <c r="J1931" t="s">
        <v>3466</v>
      </c>
      <c r="K1931" t="s">
        <v>3556</v>
      </c>
      <c r="L1931">
        <v>77520</v>
      </c>
      <c r="M1931" t="s">
        <v>1001</v>
      </c>
      <c r="N1931" t="s">
        <v>13</v>
      </c>
      <c r="O1931" t="s">
        <v>23</v>
      </c>
      <c r="P1931" t="s">
        <v>1002</v>
      </c>
      <c r="Q1931" s="4">
        <v>16000</v>
      </c>
      <c r="R1931">
        <v>2</v>
      </c>
      <c r="S1931" s="4">
        <f>Table3[[#This Row],[Harga]]*Table3[[#This Row],[Quantity]]</f>
        <v>32000</v>
      </c>
      <c r="T1931">
        <v>0.2</v>
      </c>
      <c r="U1931" s="4">
        <f>Table3[[#This Row],[Discount]]*Table3[[#This Row],[Revenue]]</f>
        <v>6400</v>
      </c>
      <c r="V1931" s="4">
        <f>Table3[[#This Row],[Revenue]]-Table3[[#This Row],[Total Discount]]</f>
        <v>25600</v>
      </c>
      <c r="W1931" s="6"/>
      <c r="X1931" s="5"/>
    </row>
    <row r="1932" spans="1:24" x14ac:dyDescent="0.35">
      <c r="A1932">
        <v>1931</v>
      </c>
      <c r="B1932" t="s">
        <v>7383</v>
      </c>
      <c r="C1932" s="8">
        <v>42322</v>
      </c>
      <c r="D1932" s="6">
        <v>2015</v>
      </c>
      <c r="E1932" s="8" t="s">
        <v>3468</v>
      </c>
      <c r="F1932" s="7">
        <v>14</v>
      </c>
      <c r="G1932" t="s">
        <v>3457</v>
      </c>
      <c r="H1932" t="s">
        <v>3451</v>
      </c>
      <c r="I1932" t="s">
        <v>5249</v>
      </c>
      <c r="J1932" t="s">
        <v>3488</v>
      </c>
      <c r="K1932" t="s">
        <v>3568</v>
      </c>
      <c r="L1932">
        <v>19143</v>
      </c>
      <c r="M1932" t="s">
        <v>2354</v>
      </c>
      <c r="N1932" t="s">
        <v>51</v>
      </c>
      <c r="O1932" t="s">
        <v>64</v>
      </c>
      <c r="P1932" t="s">
        <v>2355</v>
      </c>
      <c r="Q1932" s="4">
        <v>48000</v>
      </c>
      <c r="R1932">
        <v>2</v>
      </c>
      <c r="S1932" s="4">
        <f>Table3[[#This Row],[Harga]]*Table3[[#This Row],[Quantity]]</f>
        <v>96000</v>
      </c>
      <c r="T1932">
        <v>0.2</v>
      </c>
      <c r="U1932" s="4">
        <f>Table3[[#This Row],[Discount]]*Table3[[#This Row],[Revenue]]</f>
        <v>19200</v>
      </c>
      <c r="V1932" s="4">
        <f>Table3[[#This Row],[Revenue]]-Table3[[#This Row],[Total Discount]]</f>
        <v>76800</v>
      </c>
      <c r="W1932" s="6"/>
      <c r="X1932" s="5"/>
    </row>
    <row r="1933" spans="1:24" x14ac:dyDescent="0.35">
      <c r="A1933">
        <v>1932</v>
      </c>
      <c r="B1933" t="s">
        <v>7382</v>
      </c>
      <c r="C1933" s="8">
        <v>42279</v>
      </c>
      <c r="D1933" s="6">
        <v>2015</v>
      </c>
      <c r="E1933" s="8" t="s">
        <v>3517</v>
      </c>
      <c r="F1933" s="7">
        <v>2</v>
      </c>
      <c r="G1933" t="s">
        <v>3485</v>
      </c>
      <c r="H1933" t="s">
        <v>3451</v>
      </c>
      <c r="I1933" t="s">
        <v>4640</v>
      </c>
      <c r="J1933" t="s">
        <v>3488</v>
      </c>
      <c r="K1933" t="s">
        <v>3455</v>
      </c>
      <c r="L1933">
        <v>90045</v>
      </c>
      <c r="M1933" t="s">
        <v>1612</v>
      </c>
      <c r="N1933" t="s">
        <v>13</v>
      </c>
      <c r="O1933" t="s">
        <v>32</v>
      </c>
      <c r="P1933" t="s">
        <v>1613</v>
      </c>
      <c r="Q1933" s="4">
        <v>62000</v>
      </c>
      <c r="R1933">
        <v>14</v>
      </c>
      <c r="S1933" s="4">
        <f>Table3[[#This Row],[Harga]]*Table3[[#This Row],[Quantity]]</f>
        <v>868000</v>
      </c>
      <c r="T1933">
        <v>0</v>
      </c>
      <c r="U1933" s="4">
        <f>Table3[[#This Row],[Discount]]*Table3[[#This Row],[Revenue]]</f>
        <v>0</v>
      </c>
      <c r="V1933" s="4">
        <f>Table3[[#This Row],[Revenue]]-Table3[[#This Row],[Total Discount]]</f>
        <v>868000</v>
      </c>
      <c r="W1933" s="6"/>
      <c r="X1933" s="5"/>
    </row>
    <row r="1934" spans="1:24" x14ac:dyDescent="0.35">
      <c r="A1934">
        <v>1933</v>
      </c>
      <c r="B1934" t="s">
        <v>7381</v>
      </c>
      <c r="C1934" s="8">
        <v>42099</v>
      </c>
      <c r="D1934" s="6">
        <v>2015</v>
      </c>
      <c r="E1934" s="8" t="s">
        <v>3529</v>
      </c>
      <c r="F1934" s="7">
        <v>5</v>
      </c>
      <c r="G1934" t="s">
        <v>3457</v>
      </c>
      <c r="H1934" t="s">
        <v>3501</v>
      </c>
      <c r="I1934" t="s">
        <v>6015</v>
      </c>
      <c r="J1934" t="s">
        <v>3488</v>
      </c>
      <c r="K1934" t="s">
        <v>3448</v>
      </c>
      <c r="L1934">
        <v>19143</v>
      </c>
      <c r="M1934" t="s">
        <v>1684</v>
      </c>
      <c r="N1934" t="s">
        <v>13</v>
      </c>
      <c r="O1934" t="s">
        <v>29</v>
      </c>
      <c r="P1934" t="s">
        <v>1685</v>
      </c>
      <c r="Q1934" s="4">
        <v>36000</v>
      </c>
      <c r="R1934">
        <v>7</v>
      </c>
      <c r="S1934" s="4">
        <f>Table3[[#This Row],[Harga]]*Table3[[#This Row],[Quantity]]</f>
        <v>252000</v>
      </c>
      <c r="T1934">
        <v>0.2</v>
      </c>
      <c r="U1934" s="4">
        <f>Table3[[#This Row],[Discount]]*Table3[[#This Row],[Revenue]]</f>
        <v>50400</v>
      </c>
      <c r="V1934" s="4">
        <f>Table3[[#This Row],[Revenue]]-Table3[[#This Row],[Total Discount]]</f>
        <v>201600</v>
      </c>
      <c r="W1934" s="6"/>
      <c r="X1934" s="5"/>
    </row>
    <row r="1935" spans="1:24" x14ac:dyDescent="0.35">
      <c r="A1935">
        <v>1934</v>
      </c>
      <c r="B1935" t="s">
        <v>7380</v>
      </c>
      <c r="C1935" s="8">
        <v>42891</v>
      </c>
      <c r="D1935" s="6">
        <v>2017</v>
      </c>
      <c r="E1935" s="8" t="s">
        <v>3497</v>
      </c>
      <c r="F1935" s="7">
        <v>5</v>
      </c>
      <c r="G1935" t="s">
        <v>3485</v>
      </c>
      <c r="H1935" t="s">
        <v>3462</v>
      </c>
      <c r="I1935" t="s">
        <v>4248</v>
      </c>
      <c r="J1935" t="s">
        <v>3449</v>
      </c>
      <c r="K1935" t="s">
        <v>3561</v>
      </c>
      <c r="L1935">
        <v>77581</v>
      </c>
      <c r="M1935" t="s">
        <v>2356</v>
      </c>
      <c r="N1935" t="s">
        <v>51</v>
      </c>
      <c r="O1935" t="s">
        <v>52</v>
      </c>
      <c r="P1935" t="s">
        <v>2357</v>
      </c>
      <c r="Q1935" s="4">
        <v>471000</v>
      </c>
      <c r="R1935">
        <v>3</v>
      </c>
      <c r="S1935" s="4">
        <f>Table3[[#This Row],[Harga]]*Table3[[#This Row],[Quantity]]</f>
        <v>1413000</v>
      </c>
      <c r="T1935">
        <v>0.2</v>
      </c>
      <c r="U1935" s="4">
        <f>Table3[[#This Row],[Discount]]*Table3[[#This Row],[Revenue]]</f>
        <v>282600</v>
      </c>
      <c r="V1935" s="4">
        <f>Table3[[#This Row],[Revenue]]-Table3[[#This Row],[Total Discount]]</f>
        <v>1130400</v>
      </c>
      <c r="W1935" s="6"/>
      <c r="X1935" s="5"/>
    </row>
    <row r="1936" spans="1:24" x14ac:dyDescent="0.35">
      <c r="A1936">
        <v>1935</v>
      </c>
      <c r="B1936" t="s">
        <v>7379</v>
      </c>
      <c r="C1936" s="8">
        <v>42996</v>
      </c>
      <c r="D1936" s="6">
        <v>2017</v>
      </c>
      <c r="E1936" s="8" t="s">
        <v>3472</v>
      </c>
      <c r="F1936" s="7">
        <v>18</v>
      </c>
      <c r="G1936" t="s">
        <v>3485</v>
      </c>
      <c r="H1936" t="s">
        <v>3462</v>
      </c>
      <c r="I1936" t="s">
        <v>4320</v>
      </c>
      <c r="J1936" t="s">
        <v>3466</v>
      </c>
      <c r="K1936" t="s">
        <v>3714</v>
      </c>
      <c r="L1936">
        <v>10035</v>
      </c>
      <c r="M1936" t="s">
        <v>1152</v>
      </c>
      <c r="N1936" t="s">
        <v>13</v>
      </c>
      <c r="O1936" t="s">
        <v>23</v>
      </c>
      <c r="P1936" t="s">
        <v>1153</v>
      </c>
      <c r="Q1936" s="4">
        <v>32000</v>
      </c>
      <c r="R1936">
        <v>3</v>
      </c>
      <c r="S1936" s="4">
        <f>Table3[[#This Row],[Harga]]*Table3[[#This Row],[Quantity]]</f>
        <v>96000</v>
      </c>
      <c r="T1936">
        <v>0</v>
      </c>
      <c r="U1936" s="4">
        <f>Table3[[#This Row],[Discount]]*Table3[[#This Row],[Revenue]]</f>
        <v>0</v>
      </c>
      <c r="V1936" s="4">
        <f>Table3[[#This Row],[Revenue]]-Table3[[#This Row],[Total Discount]]</f>
        <v>96000</v>
      </c>
      <c r="W1936" s="6"/>
      <c r="X1936" s="5"/>
    </row>
    <row r="1937" spans="1:24" x14ac:dyDescent="0.35">
      <c r="A1937">
        <v>1936</v>
      </c>
      <c r="B1937" t="s">
        <v>7378</v>
      </c>
      <c r="C1937" s="8">
        <v>42934</v>
      </c>
      <c r="D1937" s="6">
        <v>2017</v>
      </c>
      <c r="E1937" s="8" t="s">
        <v>3507</v>
      </c>
      <c r="F1937" s="7">
        <v>18</v>
      </c>
      <c r="G1937" t="s">
        <v>3452</v>
      </c>
      <c r="H1937" t="s">
        <v>3462</v>
      </c>
      <c r="I1937" t="s">
        <v>3471</v>
      </c>
      <c r="J1937" t="s">
        <v>3449</v>
      </c>
      <c r="K1937" t="s">
        <v>3505</v>
      </c>
      <c r="L1937">
        <v>85023</v>
      </c>
      <c r="M1937" t="s">
        <v>2220</v>
      </c>
      <c r="N1937" t="s">
        <v>9</v>
      </c>
      <c r="O1937" t="s">
        <v>17</v>
      </c>
      <c r="P1937" t="s">
        <v>2221</v>
      </c>
      <c r="Q1937" s="4">
        <v>514000</v>
      </c>
      <c r="R1937">
        <v>5</v>
      </c>
      <c r="S1937" s="4">
        <f>Table3[[#This Row],[Harga]]*Table3[[#This Row],[Quantity]]</f>
        <v>2570000</v>
      </c>
      <c r="T1937">
        <v>0.5</v>
      </c>
      <c r="U1937" s="4">
        <f>Table3[[#This Row],[Discount]]*Table3[[#This Row],[Revenue]]</f>
        <v>1285000</v>
      </c>
      <c r="V1937" s="4">
        <f>Table3[[#This Row],[Revenue]]-Table3[[#This Row],[Total Discount]]</f>
        <v>1285000</v>
      </c>
      <c r="W1937" s="6"/>
      <c r="X1937" s="5"/>
    </row>
    <row r="1938" spans="1:24" x14ac:dyDescent="0.35">
      <c r="A1938">
        <v>1937</v>
      </c>
      <c r="B1938" t="s">
        <v>7377</v>
      </c>
      <c r="C1938" s="8">
        <v>42339</v>
      </c>
      <c r="D1938" s="6">
        <v>2015</v>
      </c>
      <c r="E1938" s="8" t="s">
        <v>3490</v>
      </c>
      <c r="F1938" s="7">
        <v>1</v>
      </c>
      <c r="G1938" t="s">
        <v>3452</v>
      </c>
      <c r="H1938" t="s">
        <v>3451</v>
      </c>
      <c r="I1938" t="s">
        <v>3886</v>
      </c>
      <c r="J1938" t="s">
        <v>3466</v>
      </c>
      <c r="K1938" t="s">
        <v>3460</v>
      </c>
      <c r="L1938">
        <v>23320</v>
      </c>
      <c r="M1938" t="s">
        <v>774</v>
      </c>
      <c r="N1938" t="s">
        <v>13</v>
      </c>
      <c r="O1938" t="s">
        <v>32</v>
      </c>
      <c r="P1938" t="s">
        <v>775</v>
      </c>
      <c r="Q1938" s="4">
        <v>31000</v>
      </c>
      <c r="R1938">
        <v>4</v>
      </c>
      <c r="S1938" s="4">
        <f>Table3[[#This Row],[Harga]]*Table3[[#This Row],[Quantity]]</f>
        <v>124000</v>
      </c>
      <c r="T1938">
        <v>0</v>
      </c>
      <c r="U1938" s="4">
        <f>Table3[[#This Row],[Discount]]*Table3[[#This Row],[Revenue]]</f>
        <v>0</v>
      </c>
      <c r="V1938" s="4">
        <f>Table3[[#This Row],[Revenue]]-Table3[[#This Row],[Total Discount]]</f>
        <v>124000</v>
      </c>
      <c r="W1938" s="6"/>
      <c r="X1938" s="5"/>
    </row>
    <row r="1939" spans="1:24" x14ac:dyDescent="0.35">
      <c r="A1939">
        <v>1938</v>
      </c>
      <c r="B1939" t="s">
        <v>7376</v>
      </c>
      <c r="C1939" s="8">
        <v>42549</v>
      </c>
      <c r="D1939" s="6">
        <v>2016</v>
      </c>
      <c r="E1939" s="8" t="s">
        <v>3497</v>
      </c>
      <c r="F1939" s="7">
        <v>28</v>
      </c>
      <c r="G1939" t="s">
        <v>3485</v>
      </c>
      <c r="H1939" t="s">
        <v>3451</v>
      </c>
      <c r="I1939" t="s">
        <v>6354</v>
      </c>
      <c r="J1939" t="s">
        <v>3449</v>
      </c>
      <c r="K1939" t="s">
        <v>3523</v>
      </c>
      <c r="L1939">
        <v>60610</v>
      </c>
      <c r="M1939" t="s">
        <v>2358</v>
      </c>
      <c r="N1939" t="s">
        <v>51</v>
      </c>
      <c r="O1939" t="s">
        <v>52</v>
      </c>
      <c r="P1939" t="s">
        <v>2359</v>
      </c>
      <c r="Q1939" s="4">
        <v>360000</v>
      </c>
      <c r="R1939">
        <v>3</v>
      </c>
      <c r="S1939" s="4">
        <f>Table3[[#This Row],[Harga]]*Table3[[#This Row],[Quantity]]</f>
        <v>1080000</v>
      </c>
      <c r="T1939">
        <v>0.2</v>
      </c>
      <c r="U1939" s="4">
        <f>Table3[[#This Row],[Discount]]*Table3[[#This Row],[Revenue]]</f>
        <v>216000</v>
      </c>
      <c r="V1939" s="4">
        <f>Table3[[#This Row],[Revenue]]-Table3[[#This Row],[Total Discount]]</f>
        <v>864000</v>
      </c>
      <c r="W1939" s="6"/>
      <c r="X1939" s="5"/>
    </row>
    <row r="1940" spans="1:24" x14ac:dyDescent="0.35">
      <c r="A1940">
        <v>1939</v>
      </c>
      <c r="B1940" t="s">
        <v>7375</v>
      </c>
      <c r="C1940" s="8">
        <v>42975</v>
      </c>
      <c r="D1940" s="6">
        <v>2017</v>
      </c>
      <c r="E1940" s="8" t="s">
        <v>3481</v>
      </c>
      <c r="F1940" s="7">
        <v>28</v>
      </c>
      <c r="G1940" t="s">
        <v>3457</v>
      </c>
      <c r="H1940" t="s">
        <v>3532</v>
      </c>
      <c r="I1940" t="s">
        <v>3647</v>
      </c>
      <c r="J1940" t="s">
        <v>3449</v>
      </c>
      <c r="K1940" t="s">
        <v>3595</v>
      </c>
      <c r="L1940">
        <v>60623</v>
      </c>
      <c r="M1940" t="s">
        <v>237</v>
      </c>
      <c r="N1940" t="s">
        <v>13</v>
      </c>
      <c r="O1940" t="s">
        <v>23</v>
      </c>
      <c r="P1940" t="s">
        <v>238</v>
      </c>
      <c r="Q1940" s="4">
        <v>11000</v>
      </c>
      <c r="R1940">
        <v>6</v>
      </c>
      <c r="S1940" s="4">
        <f>Table3[[#This Row],[Harga]]*Table3[[#This Row],[Quantity]]</f>
        <v>66000</v>
      </c>
      <c r="T1940">
        <v>0.2</v>
      </c>
      <c r="U1940" s="4">
        <f>Table3[[#This Row],[Discount]]*Table3[[#This Row],[Revenue]]</f>
        <v>13200</v>
      </c>
      <c r="V1940" s="4">
        <f>Table3[[#This Row],[Revenue]]-Table3[[#This Row],[Total Discount]]</f>
        <v>52800</v>
      </c>
      <c r="W1940" s="6"/>
      <c r="X1940" s="5"/>
    </row>
    <row r="1941" spans="1:24" x14ac:dyDescent="0.35">
      <c r="A1941">
        <v>1940</v>
      </c>
      <c r="B1941" t="s">
        <v>7374</v>
      </c>
      <c r="C1941" s="8">
        <v>41899</v>
      </c>
      <c r="D1941" s="6">
        <v>2014</v>
      </c>
      <c r="E1941" s="8" t="s">
        <v>3472</v>
      </c>
      <c r="F1941" s="7">
        <v>17</v>
      </c>
      <c r="G1941" t="s">
        <v>3457</v>
      </c>
      <c r="H1941" t="s">
        <v>3501</v>
      </c>
      <c r="I1941" t="s">
        <v>7373</v>
      </c>
      <c r="J1941" t="s">
        <v>3449</v>
      </c>
      <c r="K1941" t="s">
        <v>3487</v>
      </c>
      <c r="L1941">
        <v>98103</v>
      </c>
      <c r="M1941" t="s">
        <v>479</v>
      </c>
      <c r="N1941" t="s">
        <v>13</v>
      </c>
      <c r="O1941" t="s">
        <v>32</v>
      </c>
      <c r="P1941" t="s">
        <v>480</v>
      </c>
      <c r="Q1941" s="4">
        <v>37000</v>
      </c>
      <c r="R1941">
        <v>2</v>
      </c>
      <c r="S1941" s="4">
        <f>Table3[[#This Row],[Harga]]*Table3[[#This Row],[Quantity]]</f>
        <v>74000</v>
      </c>
      <c r="T1941">
        <v>0</v>
      </c>
      <c r="U1941" s="4">
        <f>Table3[[#This Row],[Discount]]*Table3[[#This Row],[Revenue]]</f>
        <v>0</v>
      </c>
      <c r="V1941" s="4">
        <f>Table3[[#This Row],[Revenue]]-Table3[[#This Row],[Total Discount]]</f>
        <v>74000</v>
      </c>
      <c r="W1941" s="6"/>
      <c r="X1941" s="5"/>
    </row>
    <row r="1942" spans="1:24" x14ac:dyDescent="0.35">
      <c r="A1942">
        <v>1941</v>
      </c>
      <c r="B1942" t="s">
        <v>7372</v>
      </c>
      <c r="C1942" s="8">
        <v>42443</v>
      </c>
      <c r="D1942" s="6">
        <v>2016</v>
      </c>
      <c r="E1942" s="8" t="s">
        <v>3511</v>
      </c>
      <c r="F1942" s="7">
        <v>14</v>
      </c>
      <c r="G1942" t="s">
        <v>3457</v>
      </c>
      <c r="H1942" t="s">
        <v>3462</v>
      </c>
      <c r="I1942" t="s">
        <v>5477</v>
      </c>
      <c r="J1942" t="s">
        <v>3449</v>
      </c>
      <c r="K1942" t="s">
        <v>3568</v>
      </c>
      <c r="L1942">
        <v>78550</v>
      </c>
      <c r="M1942" t="s">
        <v>1531</v>
      </c>
      <c r="N1942" t="s">
        <v>9</v>
      </c>
      <c r="O1942" t="s">
        <v>10</v>
      </c>
      <c r="P1942" t="s">
        <v>1532</v>
      </c>
      <c r="Q1942" s="4">
        <v>142000</v>
      </c>
      <c r="R1942">
        <v>5</v>
      </c>
      <c r="S1942" s="4">
        <f>Table3[[#This Row],[Harga]]*Table3[[#This Row],[Quantity]]</f>
        <v>710000</v>
      </c>
      <c r="T1942">
        <v>0.32</v>
      </c>
      <c r="U1942" s="4">
        <f>Table3[[#This Row],[Discount]]*Table3[[#This Row],[Revenue]]</f>
        <v>227200</v>
      </c>
      <c r="V1942" s="4">
        <f>Table3[[#This Row],[Revenue]]-Table3[[#This Row],[Total Discount]]</f>
        <v>482800</v>
      </c>
      <c r="W1942" s="6"/>
      <c r="X1942" s="5"/>
    </row>
    <row r="1943" spans="1:24" x14ac:dyDescent="0.35">
      <c r="A1943">
        <v>1942</v>
      </c>
      <c r="B1943" t="s">
        <v>7371</v>
      </c>
      <c r="C1943" s="8">
        <v>42608</v>
      </c>
      <c r="D1943" s="6">
        <v>2016</v>
      </c>
      <c r="E1943" s="8" t="s">
        <v>3481</v>
      </c>
      <c r="F1943" s="7">
        <v>26</v>
      </c>
      <c r="G1943" t="s">
        <v>3485</v>
      </c>
      <c r="H1943" t="s">
        <v>3501</v>
      </c>
      <c r="I1943" t="s">
        <v>3591</v>
      </c>
      <c r="J1943" t="s">
        <v>3466</v>
      </c>
      <c r="K1943" t="s">
        <v>3455</v>
      </c>
      <c r="L1943">
        <v>19140</v>
      </c>
      <c r="M1943" t="s">
        <v>2360</v>
      </c>
      <c r="N1943" t="s">
        <v>13</v>
      </c>
      <c r="O1943" t="s">
        <v>37</v>
      </c>
      <c r="P1943" t="s">
        <v>2361</v>
      </c>
      <c r="Q1943" s="4">
        <v>6000</v>
      </c>
      <c r="R1943">
        <v>3</v>
      </c>
      <c r="S1943" s="4">
        <f>Table3[[#This Row],[Harga]]*Table3[[#This Row],[Quantity]]</f>
        <v>18000</v>
      </c>
      <c r="T1943">
        <v>0.2</v>
      </c>
      <c r="U1943" s="4">
        <f>Table3[[#This Row],[Discount]]*Table3[[#This Row],[Revenue]]</f>
        <v>3600</v>
      </c>
      <c r="V1943" s="4">
        <f>Table3[[#This Row],[Revenue]]-Table3[[#This Row],[Total Discount]]</f>
        <v>14400</v>
      </c>
      <c r="W1943" s="6"/>
      <c r="X1943" s="5"/>
    </row>
    <row r="1944" spans="1:24" x14ac:dyDescent="0.35">
      <c r="A1944">
        <v>1943</v>
      </c>
      <c r="B1944" t="s">
        <v>7370</v>
      </c>
      <c r="C1944" s="8">
        <v>42980</v>
      </c>
      <c r="D1944" s="6">
        <v>2017</v>
      </c>
      <c r="E1944" s="8" t="s">
        <v>3472</v>
      </c>
      <c r="F1944" s="7">
        <v>2</v>
      </c>
      <c r="G1944" t="s">
        <v>3452</v>
      </c>
      <c r="H1944" t="s">
        <v>3462</v>
      </c>
      <c r="I1944" t="s">
        <v>7369</v>
      </c>
      <c r="J1944" t="s">
        <v>3449</v>
      </c>
      <c r="K1944" t="s">
        <v>3509</v>
      </c>
      <c r="L1944">
        <v>93309</v>
      </c>
      <c r="M1944" t="s">
        <v>2136</v>
      </c>
      <c r="N1944" t="s">
        <v>13</v>
      </c>
      <c r="O1944" t="s">
        <v>37</v>
      </c>
      <c r="P1944" t="s">
        <v>2137</v>
      </c>
      <c r="Q1944" s="4">
        <v>2000</v>
      </c>
      <c r="R1944">
        <v>5</v>
      </c>
      <c r="S1944" s="4">
        <f>Table3[[#This Row],[Harga]]*Table3[[#This Row],[Quantity]]</f>
        <v>10000</v>
      </c>
      <c r="T1944">
        <v>0</v>
      </c>
      <c r="U1944" s="4">
        <f>Table3[[#This Row],[Discount]]*Table3[[#This Row],[Revenue]]</f>
        <v>0</v>
      </c>
      <c r="V1944" s="4">
        <f>Table3[[#This Row],[Revenue]]-Table3[[#This Row],[Total Discount]]</f>
        <v>10000</v>
      </c>
      <c r="W1944" s="6"/>
      <c r="X1944" s="5"/>
    </row>
    <row r="1945" spans="1:24" x14ac:dyDescent="0.35">
      <c r="A1945">
        <v>1944</v>
      </c>
      <c r="B1945" t="s">
        <v>7368</v>
      </c>
      <c r="C1945" s="8">
        <v>42171</v>
      </c>
      <c r="D1945" s="6">
        <v>2015</v>
      </c>
      <c r="E1945" s="8" t="s">
        <v>3497</v>
      </c>
      <c r="F1945" s="7">
        <v>16</v>
      </c>
      <c r="G1945" t="s">
        <v>3485</v>
      </c>
      <c r="H1945" t="s">
        <v>3451</v>
      </c>
      <c r="I1945" t="s">
        <v>6636</v>
      </c>
      <c r="J1945" t="s">
        <v>3449</v>
      </c>
      <c r="K1945" t="s">
        <v>3909</v>
      </c>
      <c r="L1945">
        <v>75051</v>
      </c>
      <c r="M1945" t="s">
        <v>2362</v>
      </c>
      <c r="N1945" t="s">
        <v>13</v>
      </c>
      <c r="O1945" t="s">
        <v>55</v>
      </c>
      <c r="P1945" t="s">
        <v>176</v>
      </c>
      <c r="Q1945" s="4">
        <v>29000</v>
      </c>
      <c r="R1945">
        <v>3</v>
      </c>
      <c r="S1945" s="4">
        <f>Table3[[#This Row],[Harga]]*Table3[[#This Row],[Quantity]]</f>
        <v>87000</v>
      </c>
      <c r="T1945">
        <v>0.2</v>
      </c>
      <c r="U1945" s="4">
        <f>Table3[[#This Row],[Discount]]*Table3[[#This Row],[Revenue]]</f>
        <v>17400</v>
      </c>
      <c r="V1945" s="4">
        <f>Table3[[#This Row],[Revenue]]-Table3[[#This Row],[Total Discount]]</f>
        <v>69600</v>
      </c>
      <c r="W1945" s="6"/>
      <c r="X1945" s="5"/>
    </row>
    <row r="1946" spans="1:24" x14ac:dyDescent="0.35">
      <c r="A1946">
        <v>1945</v>
      </c>
      <c r="B1946" t="s">
        <v>7367</v>
      </c>
      <c r="C1946" s="8">
        <v>42714</v>
      </c>
      <c r="D1946" s="6">
        <v>2016</v>
      </c>
      <c r="E1946" s="8" t="s">
        <v>3490</v>
      </c>
      <c r="F1946" s="7">
        <v>10</v>
      </c>
      <c r="G1946" t="s">
        <v>3452</v>
      </c>
      <c r="H1946" t="s">
        <v>3451</v>
      </c>
      <c r="I1946" t="s">
        <v>3618</v>
      </c>
      <c r="J1946" t="s">
        <v>3449</v>
      </c>
      <c r="K1946" t="s">
        <v>3571</v>
      </c>
      <c r="L1946">
        <v>46142</v>
      </c>
      <c r="M1946" t="s">
        <v>477</v>
      </c>
      <c r="N1946" t="s">
        <v>9</v>
      </c>
      <c r="O1946" t="s">
        <v>42</v>
      </c>
      <c r="P1946" t="s">
        <v>478</v>
      </c>
      <c r="Q1946" s="4">
        <v>684000</v>
      </c>
      <c r="R1946">
        <v>5</v>
      </c>
      <c r="S1946" s="4">
        <f>Table3[[#This Row],[Harga]]*Table3[[#This Row],[Quantity]]</f>
        <v>3420000</v>
      </c>
      <c r="T1946">
        <v>0</v>
      </c>
      <c r="U1946" s="4">
        <f>Table3[[#This Row],[Discount]]*Table3[[#This Row],[Revenue]]</f>
        <v>0</v>
      </c>
      <c r="V1946" s="4">
        <f>Table3[[#This Row],[Revenue]]-Table3[[#This Row],[Total Discount]]</f>
        <v>3420000</v>
      </c>
      <c r="W1946" s="6"/>
      <c r="X1946" s="5"/>
    </row>
    <row r="1947" spans="1:24" x14ac:dyDescent="0.35">
      <c r="A1947">
        <v>1946</v>
      </c>
      <c r="B1947" t="s">
        <v>7366</v>
      </c>
      <c r="C1947" s="8">
        <v>42873</v>
      </c>
      <c r="D1947" s="6">
        <v>2017</v>
      </c>
      <c r="E1947" s="8" t="s">
        <v>3453</v>
      </c>
      <c r="F1947" s="7">
        <v>18</v>
      </c>
      <c r="G1947" t="s">
        <v>3485</v>
      </c>
      <c r="H1947" t="s">
        <v>3451</v>
      </c>
      <c r="I1947" t="s">
        <v>4033</v>
      </c>
      <c r="J1947" t="s">
        <v>3449</v>
      </c>
      <c r="K1947" t="s">
        <v>3666</v>
      </c>
      <c r="L1947">
        <v>10024</v>
      </c>
      <c r="M1947" t="s">
        <v>2363</v>
      </c>
      <c r="N1947" t="s">
        <v>9</v>
      </c>
      <c r="O1947" t="s">
        <v>20</v>
      </c>
      <c r="P1947" t="s">
        <v>2364</v>
      </c>
      <c r="Q1947" s="4">
        <v>15000</v>
      </c>
      <c r="R1947">
        <v>2</v>
      </c>
      <c r="S1947" s="4">
        <f>Table3[[#This Row],[Harga]]*Table3[[#This Row],[Quantity]]</f>
        <v>30000</v>
      </c>
      <c r="T1947">
        <v>0</v>
      </c>
      <c r="U1947" s="4">
        <f>Table3[[#This Row],[Discount]]*Table3[[#This Row],[Revenue]]</f>
        <v>0</v>
      </c>
      <c r="V1947" s="4">
        <f>Table3[[#This Row],[Revenue]]-Table3[[#This Row],[Total Discount]]</f>
        <v>30000</v>
      </c>
      <c r="W1947" s="6"/>
      <c r="X1947" s="5"/>
    </row>
    <row r="1948" spans="1:24" x14ac:dyDescent="0.35">
      <c r="A1948">
        <v>1947</v>
      </c>
      <c r="B1948" t="s">
        <v>7365</v>
      </c>
      <c r="C1948" s="8">
        <v>42882</v>
      </c>
      <c r="D1948" s="6">
        <v>2017</v>
      </c>
      <c r="E1948" s="8" t="s">
        <v>3453</v>
      </c>
      <c r="F1948" s="7">
        <v>27</v>
      </c>
      <c r="G1948" t="s">
        <v>3485</v>
      </c>
      <c r="H1948" t="s">
        <v>3451</v>
      </c>
      <c r="I1948" t="s">
        <v>4307</v>
      </c>
      <c r="J1948" t="s">
        <v>3449</v>
      </c>
      <c r="K1948" t="s">
        <v>3704</v>
      </c>
      <c r="L1948">
        <v>38109</v>
      </c>
      <c r="M1948" t="s">
        <v>887</v>
      </c>
      <c r="N1948" t="s">
        <v>13</v>
      </c>
      <c r="O1948" t="s">
        <v>23</v>
      </c>
      <c r="P1948" t="s">
        <v>888</v>
      </c>
      <c r="Q1948" s="4">
        <v>16000</v>
      </c>
      <c r="R1948">
        <v>5</v>
      </c>
      <c r="S1948" s="4">
        <f>Table3[[#This Row],[Harga]]*Table3[[#This Row],[Quantity]]</f>
        <v>80000</v>
      </c>
      <c r="T1948">
        <v>0.2</v>
      </c>
      <c r="U1948" s="4">
        <f>Table3[[#This Row],[Discount]]*Table3[[#This Row],[Revenue]]</f>
        <v>16000</v>
      </c>
      <c r="V1948" s="4">
        <f>Table3[[#This Row],[Revenue]]-Table3[[#This Row],[Total Discount]]</f>
        <v>64000</v>
      </c>
      <c r="W1948" s="6"/>
      <c r="X1948" s="5"/>
    </row>
    <row r="1949" spans="1:24" x14ac:dyDescent="0.35">
      <c r="A1949">
        <v>1948</v>
      </c>
      <c r="B1949" t="s">
        <v>7364</v>
      </c>
      <c r="C1949" s="8">
        <v>42544</v>
      </c>
      <c r="D1949" s="6">
        <v>2016</v>
      </c>
      <c r="E1949" s="8" t="s">
        <v>3497</v>
      </c>
      <c r="F1949" s="7">
        <v>23</v>
      </c>
      <c r="G1949" t="s">
        <v>3457</v>
      </c>
      <c r="H1949" t="s">
        <v>3451</v>
      </c>
      <c r="I1949" t="s">
        <v>4274</v>
      </c>
      <c r="J1949" t="s">
        <v>3449</v>
      </c>
      <c r="K1949" t="s">
        <v>3707</v>
      </c>
      <c r="L1949">
        <v>14215</v>
      </c>
      <c r="M1949" t="s">
        <v>1920</v>
      </c>
      <c r="N1949" t="s">
        <v>13</v>
      </c>
      <c r="O1949" t="s">
        <v>366</v>
      </c>
      <c r="P1949" t="s">
        <v>1921</v>
      </c>
      <c r="Q1949" s="4">
        <v>478000</v>
      </c>
      <c r="R1949">
        <v>7</v>
      </c>
      <c r="S1949" s="4">
        <f>Table3[[#This Row],[Harga]]*Table3[[#This Row],[Quantity]]</f>
        <v>3346000</v>
      </c>
      <c r="T1949">
        <v>0</v>
      </c>
      <c r="U1949" s="4">
        <f>Table3[[#This Row],[Discount]]*Table3[[#This Row],[Revenue]]</f>
        <v>0</v>
      </c>
      <c r="V1949" s="4">
        <f>Table3[[#This Row],[Revenue]]-Table3[[#This Row],[Total Discount]]</f>
        <v>3346000</v>
      </c>
      <c r="W1949" s="6"/>
      <c r="X1949" s="5"/>
    </row>
    <row r="1950" spans="1:24" x14ac:dyDescent="0.35">
      <c r="A1950">
        <v>1949</v>
      </c>
      <c r="B1950" t="s">
        <v>7363</v>
      </c>
      <c r="C1950" s="8">
        <v>42506</v>
      </c>
      <c r="D1950" s="6">
        <v>2016</v>
      </c>
      <c r="E1950" s="8" t="s">
        <v>3453</v>
      </c>
      <c r="F1950" s="7">
        <v>16</v>
      </c>
      <c r="G1950" t="s">
        <v>3457</v>
      </c>
      <c r="H1950" t="s">
        <v>3532</v>
      </c>
      <c r="I1950" t="s">
        <v>4564</v>
      </c>
      <c r="J1950" t="s">
        <v>3449</v>
      </c>
      <c r="K1950" t="s">
        <v>3513</v>
      </c>
      <c r="L1950">
        <v>90036</v>
      </c>
      <c r="M1950" t="s">
        <v>2365</v>
      </c>
      <c r="N1950" t="s">
        <v>13</v>
      </c>
      <c r="O1950" t="s">
        <v>23</v>
      </c>
      <c r="P1950" t="s">
        <v>2366</v>
      </c>
      <c r="Q1950" s="4">
        <v>18000</v>
      </c>
      <c r="R1950">
        <v>3</v>
      </c>
      <c r="S1950" s="4">
        <f>Table3[[#This Row],[Harga]]*Table3[[#This Row],[Quantity]]</f>
        <v>54000</v>
      </c>
      <c r="T1950">
        <v>0</v>
      </c>
      <c r="U1950" s="4">
        <f>Table3[[#This Row],[Discount]]*Table3[[#This Row],[Revenue]]</f>
        <v>0</v>
      </c>
      <c r="V1950" s="4">
        <f>Table3[[#This Row],[Revenue]]-Table3[[#This Row],[Total Discount]]</f>
        <v>54000</v>
      </c>
      <c r="W1950" s="6"/>
      <c r="X1950" s="5"/>
    </row>
    <row r="1951" spans="1:24" x14ac:dyDescent="0.35">
      <c r="A1951">
        <v>1950</v>
      </c>
      <c r="B1951" t="s">
        <v>7362</v>
      </c>
      <c r="C1951" s="8">
        <v>43057</v>
      </c>
      <c r="D1951" s="6">
        <v>2017</v>
      </c>
      <c r="E1951" s="8" t="s">
        <v>3468</v>
      </c>
      <c r="F1951" s="7">
        <v>18</v>
      </c>
      <c r="G1951" t="s">
        <v>3457</v>
      </c>
      <c r="H1951" t="s">
        <v>3451</v>
      </c>
      <c r="I1951" t="s">
        <v>3815</v>
      </c>
      <c r="J1951" t="s">
        <v>3449</v>
      </c>
      <c r="K1951" t="s">
        <v>3494</v>
      </c>
      <c r="L1951">
        <v>33030</v>
      </c>
      <c r="M1951" t="s">
        <v>2367</v>
      </c>
      <c r="N1951" t="s">
        <v>13</v>
      </c>
      <c r="O1951" t="s">
        <v>23</v>
      </c>
      <c r="P1951" t="s">
        <v>2368</v>
      </c>
      <c r="Q1951" s="4">
        <v>45000</v>
      </c>
      <c r="R1951">
        <v>1</v>
      </c>
      <c r="S1951" s="4">
        <f>Table3[[#This Row],[Harga]]*Table3[[#This Row],[Quantity]]</f>
        <v>45000</v>
      </c>
      <c r="T1951">
        <v>0.2</v>
      </c>
      <c r="U1951" s="4">
        <f>Table3[[#This Row],[Discount]]*Table3[[#This Row],[Revenue]]</f>
        <v>9000</v>
      </c>
      <c r="V1951" s="4">
        <f>Table3[[#This Row],[Revenue]]-Table3[[#This Row],[Total Discount]]</f>
        <v>36000</v>
      </c>
      <c r="W1951" s="6"/>
      <c r="X1951" s="5"/>
    </row>
    <row r="1952" spans="1:24" x14ac:dyDescent="0.35">
      <c r="A1952">
        <v>1951</v>
      </c>
      <c r="B1952" t="s">
        <v>7361</v>
      </c>
      <c r="C1952" s="8">
        <v>42692</v>
      </c>
      <c r="D1952" s="6">
        <v>2016</v>
      </c>
      <c r="E1952" s="8" t="s">
        <v>3468</v>
      </c>
      <c r="F1952" s="7">
        <v>18</v>
      </c>
      <c r="G1952" t="s">
        <v>3457</v>
      </c>
      <c r="H1952" t="s">
        <v>3462</v>
      </c>
      <c r="I1952" t="s">
        <v>7116</v>
      </c>
      <c r="J1952" t="s">
        <v>3488</v>
      </c>
      <c r="K1952" t="s">
        <v>3513</v>
      </c>
      <c r="L1952">
        <v>77506</v>
      </c>
      <c r="M1952" t="s">
        <v>1126</v>
      </c>
      <c r="N1952" t="s">
        <v>13</v>
      </c>
      <c r="O1952" t="s">
        <v>37</v>
      </c>
      <c r="P1952" t="s">
        <v>1127</v>
      </c>
      <c r="Q1952" s="4">
        <v>10000</v>
      </c>
      <c r="R1952">
        <v>2</v>
      </c>
      <c r="S1952" s="4">
        <f>Table3[[#This Row],[Harga]]*Table3[[#This Row],[Quantity]]</f>
        <v>20000</v>
      </c>
      <c r="T1952">
        <v>0.2</v>
      </c>
      <c r="U1952" s="4">
        <f>Table3[[#This Row],[Discount]]*Table3[[#This Row],[Revenue]]</f>
        <v>4000</v>
      </c>
      <c r="V1952" s="4">
        <f>Table3[[#This Row],[Revenue]]-Table3[[#This Row],[Total Discount]]</f>
        <v>16000</v>
      </c>
      <c r="W1952" s="6"/>
      <c r="X1952" s="5"/>
    </row>
    <row r="1953" spans="1:24" x14ac:dyDescent="0.35">
      <c r="A1953">
        <v>1952</v>
      </c>
      <c r="B1953" t="s">
        <v>7360</v>
      </c>
      <c r="C1953" s="8">
        <v>41971</v>
      </c>
      <c r="D1953" s="6">
        <v>2014</v>
      </c>
      <c r="E1953" s="8" t="s">
        <v>3468</v>
      </c>
      <c r="F1953" s="7">
        <v>28</v>
      </c>
      <c r="G1953" t="s">
        <v>3452</v>
      </c>
      <c r="H1953" t="s">
        <v>3451</v>
      </c>
      <c r="I1953" t="s">
        <v>6855</v>
      </c>
      <c r="J1953" t="s">
        <v>3449</v>
      </c>
      <c r="K1953" t="s">
        <v>3655</v>
      </c>
      <c r="L1953">
        <v>11520</v>
      </c>
      <c r="M1953" t="s">
        <v>1345</v>
      </c>
      <c r="N1953" t="s">
        <v>13</v>
      </c>
      <c r="O1953" t="s">
        <v>26</v>
      </c>
      <c r="P1953" t="s">
        <v>1346</v>
      </c>
      <c r="Q1953" s="4">
        <v>10000</v>
      </c>
      <c r="R1953">
        <v>2</v>
      </c>
      <c r="S1953" s="4">
        <f>Table3[[#This Row],[Harga]]*Table3[[#This Row],[Quantity]]</f>
        <v>20000</v>
      </c>
      <c r="T1953">
        <v>0.2</v>
      </c>
      <c r="U1953" s="4">
        <f>Table3[[#This Row],[Discount]]*Table3[[#This Row],[Revenue]]</f>
        <v>4000</v>
      </c>
      <c r="V1953" s="4">
        <f>Table3[[#This Row],[Revenue]]-Table3[[#This Row],[Total Discount]]</f>
        <v>16000</v>
      </c>
      <c r="W1953" s="6"/>
      <c r="X1953" s="5"/>
    </row>
    <row r="1954" spans="1:24" x14ac:dyDescent="0.35">
      <c r="A1954">
        <v>1953</v>
      </c>
      <c r="B1954" t="s">
        <v>7359</v>
      </c>
      <c r="C1954" s="8">
        <v>42430</v>
      </c>
      <c r="D1954" s="6">
        <v>2016</v>
      </c>
      <c r="E1954" s="8" t="s">
        <v>3511</v>
      </c>
      <c r="F1954" s="7">
        <v>1</v>
      </c>
      <c r="G1954" t="s">
        <v>3485</v>
      </c>
      <c r="H1954" t="s">
        <v>3462</v>
      </c>
      <c r="I1954" t="s">
        <v>4873</v>
      </c>
      <c r="J1954" t="s">
        <v>3466</v>
      </c>
      <c r="K1954" t="s">
        <v>3513</v>
      </c>
      <c r="L1954">
        <v>80219</v>
      </c>
      <c r="M1954" t="s">
        <v>2369</v>
      </c>
      <c r="N1954" t="s">
        <v>51</v>
      </c>
      <c r="O1954" t="s">
        <v>52</v>
      </c>
      <c r="P1954" t="s">
        <v>2370</v>
      </c>
      <c r="Q1954" s="4">
        <v>160000</v>
      </c>
      <c r="R1954">
        <v>2</v>
      </c>
      <c r="S1954" s="4">
        <f>Table3[[#This Row],[Harga]]*Table3[[#This Row],[Quantity]]</f>
        <v>320000</v>
      </c>
      <c r="T1954">
        <v>0.2</v>
      </c>
      <c r="U1954" s="4">
        <f>Table3[[#This Row],[Discount]]*Table3[[#This Row],[Revenue]]</f>
        <v>64000</v>
      </c>
      <c r="V1954" s="4">
        <f>Table3[[#This Row],[Revenue]]-Table3[[#This Row],[Total Discount]]</f>
        <v>256000</v>
      </c>
      <c r="W1954" s="6"/>
      <c r="X1954" s="5"/>
    </row>
    <row r="1955" spans="1:24" x14ac:dyDescent="0.35">
      <c r="A1955">
        <v>1954</v>
      </c>
      <c r="B1955" t="s">
        <v>7358</v>
      </c>
      <c r="C1955" s="8">
        <v>42750</v>
      </c>
      <c r="D1955" s="6">
        <v>2017</v>
      </c>
      <c r="E1955" s="8" t="s">
        <v>3463</v>
      </c>
      <c r="F1955" s="7">
        <v>15</v>
      </c>
      <c r="G1955" t="s">
        <v>3485</v>
      </c>
      <c r="H1955" t="s">
        <v>3451</v>
      </c>
      <c r="I1955" t="s">
        <v>3866</v>
      </c>
      <c r="J1955" t="s">
        <v>3449</v>
      </c>
      <c r="K1955" t="s">
        <v>3509</v>
      </c>
      <c r="L1955">
        <v>2169</v>
      </c>
      <c r="M1955" t="s">
        <v>87</v>
      </c>
      <c r="N1955" t="s">
        <v>13</v>
      </c>
      <c r="O1955" t="s">
        <v>23</v>
      </c>
      <c r="P1955" t="s">
        <v>88</v>
      </c>
      <c r="Q1955" s="4">
        <v>20000</v>
      </c>
      <c r="R1955">
        <v>2</v>
      </c>
      <c r="S1955" s="4">
        <f>Table3[[#This Row],[Harga]]*Table3[[#This Row],[Quantity]]</f>
        <v>40000</v>
      </c>
      <c r="T1955">
        <v>0</v>
      </c>
      <c r="U1955" s="4">
        <f>Table3[[#This Row],[Discount]]*Table3[[#This Row],[Revenue]]</f>
        <v>0</v>
      </c>
      <c r="V1955" s="4">
        <f>Table3[[#This Row],[Revenue]]-Table3[[#This Row],[Total Discount]]</f>
        <v>40000</v>
      </c>
      <c r="W1955" s="6"/>
      <c r="X1955" s="5"/>
    </row>
    <row r="1956" spans="1:24" x14ac:dyDescent="0.35">
      <c r="A1956">
        <v>1955</v>
      </c>
      <c r="B1956" t="s">
        <v>7357</v>
      </c>
      <c r="C1956" s="8">
        <v>41733</v>
      </c>
      <c r="D1956" s="6">
        <v>2014</v>
      </c>
      <c r="E1956" s="8" t="s">
        <v>3529</v>
      </c>
      <c r="F1956" s="7">
        <v>4</v>
      </c>
      <c r="G1956" t="s">
        <v>3457</v>
      </c>
      <c r="H1956" t="s">
        <v>3462</v>
      </c>
      <c r="I1956" t="s">
        <v>3964</v>
      </c>
      <c r="J1956" t="s">
        <v>3449</v>
      </c>
      <c r="K1956" t="s">
        <v>3628</v>
      </c>
      <c r="L1956">
        <v>48205</v>
      </c>
      <c r="M1956" t="s">
        <v>1336</v>
      </c>
      <c r="N1956" t="s">
        <v>9</v>
      </c>
      <c r="O1956" t="s">
        <v>20</v>
      </c>
      <c r="P1956" t="s">
        <v>1337</v>
      </c>
      <c r="Q1956" s="4">
        <v>22000</v>
      </c>
      <c r="R1956">
        <v>1</v>
      </c>
      <c r="S1956" s="4">
        <f>Table3[[#This Row],[Harga]]*Table3[[#This Row],[Quantity]]</f>
        <v>22000</v>
      </c>
      <c r="T1956">
        <v>0</v>
      </c>
      <c r="U1956" s="4">
        <f>Table3[[#This Row],[Discount]]*Table3[[#This Row],[Revenue]]</f>
        <v>0</v>
      </c>
      <c r="V1956" s="4">
        <f>Table3[[#This Row],[Revenue]]-Table3[[#This Row],[Total Discount]]</f>
        <v>22000</v>
      </c>
      <c r="W1956" s="6"/>
      <c r="X1956" s="5"/>
    </row>
    <row r="1957" spans="1:24" x14ac:dyDescent="0.35">
      <c r="A1957">
        <v>1956</v>
      </c>
      <c r="B1957" t="s">
        <v>7356</v>
      </c>
      <c r="C1957" s="8">
        <v>42547</v>
      </c>
      <c r="D1957" s="6">
        <v>2016</v>
      </c>
      <c r="E1957" s="8" t="s">
        <v>3497</v>
      </c>
      <c r="F1957" s="7">
        <v>26</v>
      </c>
      <c r="G1957" t="s">
        <v>3457</v>
      </c>
      <c r="H1957" t="s">
        <v>3451</v>
      </c>
      <c r="I1957" t="s">
        <v>4037</v>
      </c>
      <c r="J1957" t="s">
        <v>3449</v>
      </c>
      <c r="K1957" t="s">
        <v>3655</v>
      </c>
      <c r="L1957">
        <v>94109</v>
      </c>
      <c r="M1957" t="s">
        <v>1590</v>
      </c>
      <c r="N1957" t="s">
        <v>9</v>
      </c>
      <c r="O1957" t="s">
        <v>20</v>
      </c>
      <c r="P1957" t="s">
        <v>1591</v>
      </c>
      <c r="Q1957" s="4">
        <v>15000</v>
      </c>
      <c r="R1957">
        <v>3</v>
      </c>
      <c r="S1957" s="4">
        <f>Table3[[#This Row],[Harga]]*Table3[[#This Row],[Quantity]]</f>
        <v>45000</v>
      </c>
      <c r="T1957">
        <v>0</v>
      </c>
      <c r="U1957" s="4">
        <f>Table3[[#This Row],[Discount]]*Table3[[#This Row],[Revenue]]</f>
        <v>0</v>
      </c>
      <c r="V1957" s="4">
        <f>Table3[[#This Row],[Revenue]]-Table3[[#This Row],[Total Discount]]</f>
        <v>45000</v>
      </c>
      <c r="W1957" s="6"/>
      <c r="X1957" s="5"/>
    </row>
    <row r="1958" spans="1:24" x14ac:dyDescent="0.35">
      <c r="A1958">
        <v>1957</v>
      </c>
      <c r="B1958" t="s">
        <v>7355</v>
      </c>
      <c r="C1958" s="8">
        <v>42519</v>
      </c>
      <c r="D1958" s="6">
        <v>2016</v>
      </c>
      <c r="E1958" s="8" t="s">
        <v>3453</v>
      </c>
      <c r="F1958" s="7">
        <v>29</v>
      </c>
      <c r="G1958" t="s">
        <v>3496</v>
      </c>
      <c r="H1958" t="s">
        <v>3451</v>
      </c>
      <c r="I1958" t="s">
        <v>5048</v>
      </c>
      <c r="J1958" t="s">
        <v>3449</v>
      </c>
      <c r="K1958" t="s">
        <v>3655</v>
      </c>
      <c r="L1958">
        <v>37211</v>
      </c>
      <c r="M1958" t="s">
        <v>2371</v>
      </c>
      <c r="N1958" t="s">
        <v>13</v>
      </c>
      <c r="O1958" t="s">
        <v>26</v>
      </c>
      <c r="P1958" t="s">
        <v>2372</v>
      </c>
      <c r="Q1958" s="4">
        <v>12000</v>
      </c>
      <c r="R1958">
        <v>3</v>
      </c>
      <c r="S1958" s="4">
        <f>Table3[[#This Row],[Harga]]*Table3[[#This Row],[Quantity]]</f>
        <v>36000</v>
      </c>
      <c r="T1958">
        <v>0.7</v>
      </c>
      <c r="U1958" s="4">
        <f>Table3[[#This Row],[Discount]]*Table3[[#This Row],[Revenue]]</f>
        <v>25200</v>
      </c>
      <c r="V1958" s="4">
        <f>Table3[[#This Row],[Revenue]]-Table3[[#This Row],[Total Discount]]</f>
        <v>10800</v>
      </c>
      <c r="W1958" s="6"/>
      <c r="X1958" s="5"/>
    </row>
    <row r="1959" spans="1:24" x14ac:dyDescent="0.35">
      <c r="A1959">
        <v>1958</v>
      </c>
      <c r="B1959" t="s">
        <v>7354</v>
      </c>
      <c r="C1959" s="8">
        <v>42296</v>
      </c>
      <c r="D1959" s="6">
        <v>2015</v>
      </c>
      <c r="E1959" s="8" t="s">
        <v>3517</v>
      </c>
      <c r="F1959" s="7">
        <v>19</v>
      </c>
      <c r="G1959" t="s">
        <v>3457</v>
      </c>
      <c r="H1959" t="s">
        <v>3451</v>
      </c>
      <c r="I1959" t="s">
        <v>3526</v>
      </c>
      <c r="J1959" t="s">
        <v>3466</v>
      </c>
      <c r="K1959" t="s">
        <v>3666</v>
      </c>
      <c r="L1959">
        <v>48227</v>
      </c>
      <c r="M1959" t="s">
        <v>1509</v>
      </c>
      <c r="N1959" t="s">
        <v>13</v>
      </c>
      <c r="O1959" t="s">
        <v>26</v>
      </c>
      <c r="P1959" t="s">
        <v>1510</v>
      </c>
      <c r="Q1959" s="4">
        <v>6000</v>
      </c>
      <c r="R1959">
        <v>6</v>
      </c>
      <c r="S1959" s="4">
        <f>Table3[[#This Row],[Harga]]*Table3[[#This Row],[Quantity]]</f>
        <v>36000</v>
      </c>
      <c r="T1959">
        <v>0</v>
      </c>
      <c r="U1959" s="4">
        <f>Table3[[#This Row],[Discount]]*Table3[[#This Row],[Revenue]]</f>
        <v>0</v>
      </c>
      <c r="V1959" s="4">
        <f>Table3[[#This Row],[Revenue]]-Table3[[#This Row],[Total Discount]]</f>
        <v>36000</v>
      </c>
      <c r="W1959" s="6"/>
      <c r="X1959" s="5"/>
    </row>
    <row r="1960" spans="1:24" x14ac:dyDescent="0.35">
      <c r="A1960">
        <v>1959</v>
      </c>
      <c r="B1960" t="s">
        <v>7353</v>
      </c>
      <c r="C1960" s="8">
        <v>42785</v>
      </c>
      <c r="D1960" s="6">
        <v>2017</v>
      </c>
      <c r="E1960" s="8" t="s">
        <v>3458</v>
      </c>
      <c r="F1960" s="7">
        <v>19</v>
      </c>
      <c r="G1960" t="s">
        <v>3496</v>
      </c>
      <c r="H1960" t="s">
        <v>3462</v>
      </c>
      <c r="I1960" t="s">
        <v>4364</v>
      </c>
      <c r="J1960" t="s">
        <v>3488</v>
      </c>
      <c r="K1960" t="s">
        <v>3605</v>
      </c>
      <c r="L1960">
        <v>90045</v>
      </c>
      <c r="M1960" t="s">
        <v>1180</v>
      </c>
      <c r="N1960" t="s">
        <v>13</v>
      </c>
      <c r="O1960" t="s">
        <v>37</v>
      </c>
      <c r="P1960" t="s">
        <v>1181</v>
      </c>
      <c r="Q1960" s="4">
        <v>7000</v>
      </c>
      <c r="R1960">
        <v>3</v>
      </c>
      <c r="S1960" s="4">
        <f>Table3[[#This Row],[Harga]]*Table3[[#This Row],[Quantity]]</f>
        <v>21000</v>
      </c>
      <c r="T1960">
        <v>0</v>
      </c>
      <c r="U1960" s="4">
        <f>Table3[[#This Row],[Discount]]*Table3[[#This Row],[Revenue]]</f>
        <v>0</v>
      </c>
      <c r="V1960" s="4">
        <f>Table3[[#This Row],[Revenue]]-Table3[[#This Row],[Total Discount]]</f>
        <v>21000</v>
      </c>
      <c r="W1960" s="6"/>
      <c r="X1960" s="5"/>
    </row>
    <row r="1961" spans="1:24" x14ac:dyDescent="0.35">
      <c r="A1961">
        <v>1960</v>
      </c>
      <c r="B1961" t="s">
        <v>7352</v>
      </c>
      <c r="C1961" s="8">
        <v>42635</v>
      </c>
      <c r="D1961" s="6">
        <v>2016</v>
      </c>
      <c r="E1961" s="8" t="s">
        <v>3472</v>
      </c>
      <c r="F1961" s="7">
        <v>22</v>
      </c>
      <c r="G1961" t="s">
        <v>3457</v>
      </c>
      <c r="H1961" t="s">
        <v>3462</v>
      </c>
      <c r="I1961" t="s">
        <v>4555</v>
      </c>
      <c r="J1961" t="s">
        <v>3449</v>
      </c>
      <c r="K1961" t="s">
        <v>3556</v>
      </c>
      <c r="L1961">
        <v>19140</v>
      </c>
      <c r="M1961" t="s">
        <v>2373</v>
      </c>
      <c r="N1961" t="s">
        <v>13</v>
      </c>
      <c r="O1961" t="s">
        <v>37</v>
      </c>
      <c r="P1961" t="s">
        <v>2374</v>
      </c>
      <c r="Q1961" s="4">
        <v>8000</v>
      </c>
      <c r="R1961">
        <v>3</v>
      </c>
      <c r="S1961" s="4">
        <f>Table3[[#This Row],[Harga]]*Table3[[#This Row],[Quantity]]</f>
        <v>24000</v>
      </c>
      <c r="T1961">
        <v>0.2</v>
      </c>
      <c r="U1961" s="4">
        <f>Table3[[#This Row],[Discount]]*Table3[[#This Row],[Revenue]]</f>
        <v>4800</v>
      </c>
      <c r="V1961" s="4">
        <f>Table3[[#This Row],[Revenue]]-Table3[[#This Row],[Total Discount]]</f>
        <v>19200</v>
      </c>
      <c r="W1961" s="6"/>
      <c r="X1961" s="5"/>
    </row>
    <row r="1962" spans="1:24" x14ac:dyDescent="0.35">
      <c r="A1962">
        <v>1961</v>
      </c>
      <c r="B1962" t="s">
        <v>7351</v>
      </c>
      <c r="C1962" s="8">
        <v>41955</v>
      </c>
      <c r="D1962" s="6">
        <v>2014</v>
      </c>
      <c r="E1962" s="8" t="s">
        <v>3468</v>
      </c>
      <c r="F1962" s="7">
        <v>12</v>
      </c>
      <c r="G1962" t="s">
        <v>3452</v>
      </c>
      <c r="H1962" t="s">
        <v>3462</v>
      </c>
      <c r="I1962" t="s">
        <v>3874</v>
      </c>
      <c r="J1962" t="s">
        <v>3466</v>
      </c>
      <c r="K1962" t="s">
        <v>3605</v>
      </c>
      <c r="L1962">
        <v>28806</v>
      </c>
      <c r="M1962" t="s">
        <v>291</v>
      </c>
      <c r="N1962" t="s">
        <v>13</v>
      </c>
      <c r="O1962" t="s">
        <v>37</v>
      </c>
      <c r="P1962" t="s">
        <v>292</v>
      </c>
      <c r="Q1962" s="4">
        <v>10000</v>
      </c>
      <c r="R1962">
        <v>3</v>
      </c>
      <c r="S1962" s="4">
        <f>Table3[[#This Row],[Harga]]*Table3[[#This Row],[Quantity]]</f>
        <v>30000</v>
      </c>
      <c r="T1962">
        <v>0.2</v>
      </c>
      <c r="U1962" s="4">
        <f>Table3[[#This Row],[Discount]]*Table3[[#This Row],[Revenue]]</f>
        <v>6000</v>
      </c>
      <c r="V1962" s="4">
        <f>Table3[[#This Row],[Revenue]]-Table3[[#This Row],[Total Discount]]</f>
        <v>24000</v>
      </c>
      <c r="W1962" s="6"/>
      <c r="X1962" s="5"/>
    </row>
    <row r="1963" spans="1:24" x14ac:dyDescent="0.35">
      <c r="A1963">
        <v>1962</v>
      </c>
      <c r="B1963" t="s">
        <v>7350</v>
      </c>
      <c r="C1963" s="8">
        <v>42461</v>
      </c>
      <c r="D1963" s="6">
        <v>2016</v>
      </c>
      <c r="E1963" s="8" t="s">
        <v>3529</v>
      </c>
      <c r="F1963" s="7">
        <v>1</v>
      </c>
      <c r="G1963" t="s">
        <v>3457</v>
      </c>
      <c r="H1963" t="s">
        <v>3451</v>
      </c>
      <c r="I1963" t="s">
        <v>4156</v>
      </c>
      <c r="J1963" t="s">
        <v>3449</v>
      </c>
      <c r="K1963" t="s">
        <v>3505</v>
      </c>
      <c r="L1963">
        <v>10024</v>
      </c>
      <c r="M1963" t="s">
        <v>728</v>
      </c>
      <c r="N1963" t="s">
        <v>13</v>
      </c>
      <c r="O1963" t="s">
        <v>37</v>
      </c>
      <c r="P1963" t="s">
        <v>729</v>
      </c>
      <c r="Q1963" s="4">
        <v>36000</v>
      </c>
      <c r="R1963">
        <v>4</v>
      </c>
      <c r="S1963" s="4">
        <f>Table3[[#This Row],[Harga]]*Table3[[#This Row],[Quantity]]</f>
        <v>144000</v>
      </c>
      <c r="T1963">
        <v>0</v>
      </c>
      <c r="U1963" s="4">
        <f>Table3[[#This Row],[Discount]]*Table3[[#This Row],[Revenue]]</f>
        <v>0</v>
      </c>
      <c r="V1963" s="4">
        <f>Table3[[#This Row],[Revenue]]-Table3[[#This Row],[Total Discount]]</f>
        <v>144000</v>
      </c>
      <c r="W1963" s="6"/>
      <c r="X1963" s="5"/>
    </row>
    <row r="1964" spans="1:24" x14ac:dyDescent="0.35">
      <c r="A1964">
        <v>1963</v>
      </c>
      <c r="B1964" t="s">
        <v>7349</v>
      </c>
      <c r="C1964" s="8">
        <v>42510</v>
      </c>
      <c r="D1964" s="6">
        <v>2016</v>
      </c>
      <c r="E1964" s="8" t="s">
        <v>3453</v>
      </c>
      <c r="F1964" s="7">
        <v>20</v>
      </c>
      <c r="G1964" t="s">
        <v>3496</v>
      </c>
      <c r="H1964" t="s">
        <v>3554</v>
      </c>
      <c r="I1964" t="s">
        <v>4020</v>
      </c>
      <c r="J1964" t="s">
        <v>3488</v>
      </c>
      <c r="K1964" t="s">
        <v>3605</v>
      </c>
      <c r="L1964">
        <v>80906</v>
      </c>
      <c r="M1964" t="s">
        <v>656</v>
      </c>
      <c r="N1964" t="s">
        <v>13</v>
      </c>
      <c r="O1964" t="s">
        <v>26</v>
      </c>
      <c r="P1964" t="s">
        <v>657</v>
      </c>
      <c r="Q1964" s="4">
        <v>59000</v>
      </c>
      <c r="R1964">
        <v>7</v>
      </c>
      <c r="S1964" s="4">
        <f>Table3[[#This Row],[Harga]]*Table3[[#This Row],[Quantity]]</f>
        <v>413000</v>
      </c>
      <c r="T1964">
        <v>0.7</v>
      </c>
      <c r="U1964" s="4">
        <f>Table3[[#This Row],[Discount]]*Table3[[#This Row],[Revenue]]</f>
        <v>289100</v>
      </c>
      <c r="V1964" s="4">
        <f>Table3[[#This Row],[Revenue]]-Table3[[#This Row],[Total Discount]]</f>
        <v>123900</v>
      </c>
      <c r="W1964" s="6"/>
      <c r="X1964" s="5"/>
    </row>
    <row r="1965" spans="1:24" x14ac:dyDescent="0.35">
      <c r="A1965">
        <v>1964</v>
      </c>
      <c r="B1965" t="s">
        <v>7348</v>
      </c>
      <c r="C1965" s="8">
        <v>42156</v>
      </c>
      <c r="D1965" s="6">
        <v>2015</v>
      </c>
      <c r="E1965" s="8" t="s">
        <v>3497</v>
      </c>
      <c r="F1965" s="7">
        <v>1</v>
      </c>
      <c r="G1965" t="s">
        <v>3485</v>
      </c>
      <c r="H1965" t="s">
        <v>3462</v>
      </c>
      <c r="I1965" t="s">
        <v>3601</v>
      </c>
      <c r="J1965" t="s">
        <v>3466</v>
      </c>
      <c r="K1965" t="s">
        <v>3509</v>
      </c>
      <c r="L1965">
        <v>78207</v>
      </c>
      <c r="M1965" t="s">
        <v>195</v>
      </c>
      <c r="N1965" t="s">
        <v>13</v>
      </c>
      <c r="O1965" t="s">
        <v>26</v>
      </c>
      <c r="P1965" t="s">
        <v>196</v>
      </c>
      <c r="Q1965" s="4">
        <v>8000</v>
      </c>
      <c r="R1965">
        <v>8</v>
      </c>
      <c r="S1965" s="4">
        <f>Table3[[#This Row],[Harga]]*Table3[[#This Row],[Quantity]]</f>
        <v>64000</v>
      </c>
      <c r="T1965">
        <v>0.8</v>
      </c>
      <c r="U1965" s="4">
        <f>Table3[[#This Row],[Discount]]*Table3[[#This Row],[Revenue]]</f>
        <v>51200</v>
      </c>
      <c r="V1965" s="4">
        <f>Table3[[#This Row],[Revenue]]-Table3[[#This Row],[Total Discount]]</f>
        <v>12800</v>
      </c>
      <c r="W1965" s="6"/>
      <c r="X1965" s="5"/>
    </row>
    <row r="1966" spans="1:24" x14ac:dyDescent="0.35">
      <c r="A1966">
        <v>1965</v>
      </c>
      <c r="B1966" t="s">
        <v>7347</v>
      </c>
      <c r="C1966" s="8">
        <v>41965</v>
      </c>
      <c r="D1966" s="6">
        <v>2014</v>
      </c>
      <c r="E1966" s="8" t="s">
        <v>3468</v>
      </c>
      <c r="F1966" s="7">
        <v>22</v>
      </c>
      <c r="G1966" t="s">
        <v>3457</v>
      </c>
      <c r="H1966" t="s">
        <v>3462</v>
      </c>
      <c r="I1966" t="s">
        <v>3773</v>
      </c>
      <c r="J1966" t="s">
        <v>3449</v>
      </c>
      <c r="K1966" t="s">
        <v>3470</v>
      </c>
      <c r="L1966">
        <v>90036</v>
      </c>
      <c r="M1966" t="s">
        <v>2340</v>
      </c>
      <c r="N1966" t="s">
        <v>13</v>
      </c>
      <c r="O1966" t="s">
        <v>23</v>
      </c>
      <c r="P1966" t="s">
        <v>2341</v>
      </c>
      <c r="Q1966" s="4">
        <v>10000</v>
      </c>
      <c r="R1966">
        <v>9</v>
      </c>
      <c r="S1966" s="4">
        <f>Table3[[#This Row],[Harga]]*Table3[[#This Row],[Quantity]]</f>
        <v>90000</v>
      </c>
      <c r="T1966">
        <v>0</v>
      </c>
      <c r="U1966" s="4">
        <f>Table3[[#This Row],[Discount]]*Table3[[#This Row],[Revenue]]</f>
        <v>0</v>
      </c>
      <c r="V1966" s="4">
        <f>Table3[[#This Row],[Revenue]]-Table3[[#This Row],[Total Discount]]</f>
        <v>90000</v>
      </c>
      <c r="W1966" s="6"/>
      <c r="X1966" s="5"/>
    </row>
    <row r="1967" spans="1:24" x14ac:dyDescent="0.35">
      <c r="A1967">
        <v>1966</v>
      </c>
      <c r="B1967" t="s">
        <v>7346</v>
      </c>
      <c r="C1967" s="8">
        <v>42057</v>
      </c>
      <c r="D1967" s="6">
        <v>2015</v>
      </c>
      <c r="E1967" s="8" t="s">
        <v>3458</v>
      </c>
      <c r="F1967" s="7">
        <v>22</v>
      </c>
      <c r="G1967" t="s">
        <v>3457</v>
      </c>
      <c r="H1967" t="s">
        <v>3451</v>
      </c>
      <c r="I1967" t="s">
        <v>5775</v>
      </c>
      <c r="J1967" t="s">
        <v>3488</v>
      </c>
      <c r="K1967" t="s">
        <v>3641</v>
      </c>
      <c r="L1967">
        <v>48310</v>
      </c>
      <c r="M1967" t="s">
        <v>2288</v>
      </c>
      <c r="N1967" t="s">
        <v>13</v>
      </c>
      <c r="O1967" t="s">
        <v>37</v>
      </c>
      <c r="P1967" t="s">
        <v>2289</v>
      </c>
      <c r="Q1967" s="4">
        <v>112000</v>
      </c>
      <c r="R1967">
        <v>4</v>
      </c>
      <c r="S1967" s="4">
        <f>Table3[[#This Row],[Harga]]*Table3[[#This Row],[Quantity]]</f>
        <v>448000</v>
      </c>
      <c r="T1967">
        <v>0</v>
      </c>
      <c r="U1967" s="4">
        <f>Table3[[#This Row],[Discount]]*Table3[[#This Row],[Revenue]]</f>
        <v>0</v>
      </c>
      <c r="V1967" s="4">
        <f>Table3[[#This Row],[Revenue]]-Table3[[#This Row],[Total Discount]]</f>
        <v>448000</v>
      </c>
      <c r="W1967" s="6"/>
      <c r="X1967" s="5"/>
    </row>
    <row r="1968" spans="1:24" x14ac:dyDescent="0.35">
      <c r="A1968">
        <v>1967</v>
      </c>
      <c r="B1968" t="s">
        <v>7345</v>
      </c>
      <c r="C1968" s="8">
        <v>42458</v>
      </c>
      <c r="D1968" s="6">
        <v>2016</v>
      </c>
      <c r="E1968" s="8" t="s">
        <v>3511</v>
      </c>
      <c r="F1968" s="7">
        <v>29</v>
      </c>
      <c r="G1968" t="s">
        <v>3485</v>
      </c>
      <c r="H1968" t="s">
        <v>3462</v>
      </c>
      <c r="I1968" t="s">
        <v>5103</v>
      </c>
      <c r="J1968" t="s">
        <v>3449</v>
      </c>
      <c r="K1968" t="s">
        <v>3499</v>
      </c>
      <c r="L1968">
        <v>10009</v>
      </c>
      <c r="M1968" t="s">
        <v>2375</v>
      </c>
      <c r="N1968" t="s">
        <v>13</v>
      </c>
      <c r="O1968" t="s">
        <v>23</v>
      </c>
      <c r="P1968" t="s">
        <v>2376</v>
      </c>
      <c r="Q1968" s="4">
        <v>14000</v>
      </c>
      <c r="R1968">
        <v>2</v>
      </c>
      <c r="S1968" s="4">
        <f>Table3[[#This Row],[Harga]]*Table3[[#This Row],[Quantity]]</f>
        <v>28000</v>
      </c>
      <c r="T1968">
        <v>0</v>
      </c>
      <c r="U1968" s="4">
        <f>Table3[[#This Row],[Discount]]*Table3[[#This Row],[Revenue]]</f>
        <v>0</v>
      </c>
      <c r="V1968" s="4">
        <f>Table3[[#This Row],[Revenue]]-Table3[[#This Row],[Total Discount]]</f>
        <v>28000</v>
      </c>
      <c r="W1968" s="6"/>
      <c r="X1968" s="5"/>
    </row>
    <row r="1969" spans="1:24" x14ac:dyDescent="0.35">
      <c r="A1969">
        <v>1968</v>
      </c>
      <c r="B1969" t="s">
        <v>7344</v>
      </c>
      <c r="C1969" s="8">
        <v>42665</v>
      </c>
      <c r="D1969" s="6">
        <v>2016</v>
      </c>
      <c r="E1969" s="8" t="s">
        <v>3517</v>
      </c>
      <c r="F1969" s="7">
        <v>22</v>
      </c>
      <c r="G1969" t="s">
        <v>3496</v>
      </c>
      <c r="H1969" t="s">
        <v>3501</v>
      </c>
      <c r="I1969" t="s">
        <v>4292</v>
      </c>
      <c r="J1969" t="s">
        <v>3449</v>
      </c>
      <c r="K1969" t="s">
        <v>3483</v>
      </c>
      <c r="L1969">
        <v>23223</v>
      </c>
      <c r="M1969" t="s">
        <v>2377</v>
      </c>
      <c r="N1969" t="s">
        <v>9</v>
      </c>
      <c r="O1969" t="s">
        <v>20</v>
      </c>
      <c r="P1969" t="s">
        <v>2378</v>
      </c>
      <c r="Q1969" s="4">
        <v>40000</v>
      </c>
      <c r="R1969">
        <v>4</v>
      </c>
      <c r="S1969" s="4">
        <f>Table3[[#This Row],[Harga]]*Table3[[#This Row],[Quantity]]</f>
        <v>160000</v>
      </c>
      <c r="T1969">
        <v>0</v>
      </c>
      <c r="U1969" s="4">
        <f>Table3[[#This Row],[Discount]]*Table3[[#This Row],[Revenue]]</f>
        <v>0</v>
      </c>
      <c r="V1969" s="4">
        <f>Table3[[#This Row],[Revenue]]-Table3[[#This Row],[Total Discount]]</f>
        <v>160000</v>
      </c>
      <c r="W1969" s="6"/>
      <c r="X1969" s="5"/>
    </row>
    <row r="1970" spans="1:24" x14ac:dyDescent="0.35">
      <c r="A1970">
        <v>1969</v>
      </c>
      <c r="B1970" t="s">
        <v>7343</v>
      </c>
      <c r="C1970" s="8">
        <v>43010</v>
      </c>
      <c r="D1970" s="6">
        <v>2017</v>
      </c>
      <c r="E1970" s="8" t="s">
        <v>3517</v>
      </c>
      <c r="F1970" s="7">
        <v>2</v>
      </c>
      <c r="G1970" t="s">
        <v>3538</v>
      </c>
      <c r="H1970" t="s">
        <v>3451</v>
      </c>
      <c r="I1970" t="s">
        <v>4022</v>
      </c>
      <c r="J1970" t="s">
        <v>3488</v>
      </c>
      <c r="K1970" t="s">
        <v>3460</v>
      </c>
      <c r="L1970">
        <v>98105</v>
      </c>
      <c r="M1970" t="s">
        <v>2379</v>
      </c>
      <c r="N1970" t="s">
        <v>13</v>
      </c>
      <c r="O1970" t="s">
        <v>73</v>
      </c>
      <c r="P1970" t="s">
        <v>476</v>
      </c>
      <c r="Q1970" s="4">
        <v>9000</v>
      </c>
      <c r="R1970">
        <v>3</v>
      </c>
      <c r="S1970" s="4">
        <f>Table3[[#This Row],[Harga]]*Table3[[#This Row],[Quantity]]</f>
        <v>27000</v>
      </c>
      <c r="T1970">
        <v>0</v>
      </c>
      <c r="U1970" s="4">
        <f>Table3[[#This Row],[Discount]]*Table3[[#This Row],[Revenue]]</f>
        <v>0</v>
      </c>
      <c r="V1970" s="4">
        <f>Table3[[#This Row],[Revenue]]-Table3[[#This Row],[Total Discount]]</f>
        <v>27000</v>
      </c>
      <c r="W1970" s="6"/>
      <c r="X1970" s="5"/>
    </row>
    <row r="1971" spans="1:24" x14ac:dyDescent="0.35">
      <c r="A1971">
        <v>1970</v>
      </c>
      <c r="B1971" t="s">
        <v>7342</v>
      </c>
      <c r="C1971" s="8">
        <v>41996</v>
      </c>
      <c r="D1971" s="6">
        <v>2014</v>
      </c>
      <c r="E1971" s="8" t="s">
        <v>3490</v>
      </c>
      <c r="F1971" s="7">
        <v>23</v>
      </c>
      <c r="G1971" t="s">
        <v>3538</v>
      </c>
      <c r="H1971" t="s">
        <v>3462</v>
      </c>
      <c r="I1971" t="s">
        <v>4237</v>
      </c>
      <c r="J1971" t="s">
        <v>3466</v>
      </c>
      <c r="K1971" t="s">
        <v>3714</v>
      </c>
      <c r="L1971">
        <v>10024</v>
      </c>
      <c r="M1971" t="s">
        <v>2150</v>
      </c>
      <c r="N1971" t="s">
        <v>9</v>
      </c>
      <c r="O1971" t="s">
        <v>17</v>
      </c>
      <c r="P1971" t="s">
        <v>2151</v>
      </c>
      <c r="Q1971" s="4">
        <v>80000</v>
      </c>
      <c r="R1971">
        <v>2</v>
      </c>
      <c r="S1971" s="4">
        <f>Table3[[#This Row],[Harga]]*Table3[[#This Row],[Quantity]]</f>
        <v>160000</v>
      </c>
      <c r="T1971">
        <v>0.4</v>
      </c>
      <c r="U1971" s="4">
        <f>Table3[[#This Row],[Discount]]*Table3[[#This Row],[Revenue]]</f>
        <v>64000</v>
      </c>
      <c r="V1971" s="4">
        <f>Table3[[#This Row],[Revenue]]-Table3[[#This Row],[Total Discount]]</f>
        <v>96000</v>
      </c>
      <c r="W1971" s="6"/>
      <c r="X1971" s="5"/>
    </row>
    <row r="1972" spans="1:24" x14ac:dyDescent="0.35">
      <c r="A1972">
        <v>1971</v>
      </c>
      <c r="B1972" t="s">
        <v>7341</v>
      </c>
      <c r="C1972" s="8">
        <v>43084</v>
      </c>
      <c r="D1972" s="6">
        <v>2017</v>
      </c>
      <c r="E1972" s="8" t="s">
        <v>3490</v>
      </c>
      <c r="F1972" s="7">
        <v>15</v>
      </c>
      <c r="G1972" t="s">
        <v>3538</v>
      </c>
      <c r="H1972" t="s">
        <v>3451</v>
      </c>
      <c r="I1972" t="s">
        <v>6320</v>
      </c>
      <c r="J1972" t="s">
        <v>3488</v>
      </c>
      <c r="K1972" t="s">
        <v>3513</v>
      </c>
      <c r="L1972">
        <v>98115</v>
      </c>
      <c r="M1972" t="s">
        <v>594</v>
      </c>
      <c r="N1972" t="s">
        <v>9</v>
      </c>
      <c r="O1972" t="s">
        <v>20</v>
      </c>
      <c r="P1972" t="s">
        <v>595</v>
      </c>
      <c r="Q1972" s="4">
        <v>31000</v>
      </c>
      <c r="R1972">
        <v>3</v>
      </c>
      <c r="S1972" s="4">
        <f>Table3[[#This Row],[Harga]]*Table3[[#This Row],[Quantity]]</f>
        <v>93000</v>
      </c>
      <c r="T1972">
        <v>0</v>
      </c>
      <c r="U1972" s="4">
        <f>Table3[[#This Row],[Discount]]*Table3[[#This Row],[Revenue]]</f>
        <v>0</v>
      </c>
      <c r="V1972" s="4">
        <f>Table3[[#This Row],[Revenue]]-Table3[[#This Row],[Total Discount]]</f>
        <v>93000</v>
      </c>
      <c r="W1972" s="6"/>
      <c r="X1972" s="5"/>
    </row>
    <row r="1973" spans="1:24" x14ac:dyDescent="0.35">
      <c r="A1973">
        <v>1972</v>
      </c>
      <c r="B1973" t="s">
        <v>7340</v>
      </c>
      <c r="C1973" s="8">
        <v>42558</v>
      </c>
      <c r="D1973" s="6">
        <v>2016</v>
      </c>
      <c r="E1973" s="8" t="s">
        <v>3507</v>
      </c>
      <c r="F1973" s="7">
        <v>7</v>
      </c>
      <c r="G1973" t="s">
        <v>3485</v>
      </c>
      <c r="H1973" t="s">
        <v>3451</v>
      </c>
      <c r="I1973" t="s">
        <v>4444</v>
      </c>
      <c r="J1973" t="s">
        <v>3449</v>
      </c>
      <c r="K1973" t="s">
        <v>3600</v>
      </c>
      <c r="L1973">
        <v>90045</v>
      </c>
      <c r="M1973" t="s">
        <v>1578</v>
      </c>
      <c r="N1973" t="s">
        <v>9</v>
      </c>
      <c r="O1973" t="s">
        <v>42</v>
      </c>
      <c r="P1973" t="s">
        <v>1579</v>
      </c>
      <c r="Q1973" s="4">
        <v>216000</v>
      </c>
      <c r="R1973">
        <v>4</v>
      </c>
      <c r="S1973" s="4">
        <f>Table3[[#This Row],[Harga]]*Table3[[#This Row],[Quantity]]</f>
        <v>864000</v>
      </c>
      <c r="T1973">
        <v>0.2</v>
      </c>
      <c r="U1973" s="4">
        <f>Table3[[#This Row],[Discount]]*Table3[[#This Row],[Revenue]]</f>
        <v>172800</v>
      </c>
      <c r="V1973" s="4">
        <f>Table3[[#This Row],[Revenue]]-Table3[[#This Row],[Total Discount]]</f>
        <v>691200</v>
      </c>
      <c r="W1973" s="6"/>
      <c r="X1973" s="5"/>
    </row>
    <row r="1974" spans="1:24" x14ac:dyDescent="0.35">
      <c r="A1974">
        <v>1973</v>
      </c>
      <c r="B1974" t="s">
        <v>7339</v>
      </c>
      <c r="C1974" s="8">
        <v>42477</v>
      </c>
      <c r="D1974" s="6">
        <v>2016</v>
      </c>
      <c r="E1974" s="8" t="s">
        <v>3529</v>
      </c>
      <c r="F1974" s="7">
        <v>17</v>
      </c>
      <c r="G1974" t="s">
        <v>3452</v>
      </c>
      <c r="H1974" t="s">
        <v>3462</v>
      </c>
      <c r="I1974" t="s">
        <v>6008</v>
      </c>
      <c r="J1974" t="s">
        <v>3449</v>
      </c>
      <c r="K1974" t="s">
        <v>3641</v>
      </c>
      <c r="L1974">
        <v>90712</v>
      </c>
      <c r="M1974" t="s">
        <v>803</v>
      </c>
      <c r="N1974" t="s">
        <v>9</v>
      </c>
      <c r="O1974" t="s">
        <v>10</v>
      </c>
      <c r="P1974" t="s">
        <v>804</v>
      </c>
      <c r="Q1974" s="4">
        <v>324000</v>
      </c>
      <c r="R1974">
        <v>3</v>
      </c>
      <c r="S1974" s="4">
        <f>Table3[[#This Row],[Harga]]*Table3[[#This Row],[Quantity]]</f>
        <v>972000</v>
      </c>
      <c r="T1974">
        <v>0.15</v>
      </c>
      <c r="U1974" s="4">
        <f>Table3[[#This Row],[Discount]]*Table3[[#This Row],[Revenue]]</f>
        <v>145800</v>
      </c>
      <c r="V1974" s="4">
        <f>Table3[[#This Row],[Revenue]]-Table3[[#This Row],[Total Discount]]</f>
        <v>826200</v>
      </c>
      <c r="W1974" s="6"/>
      <c r="X1974" s="5"/>
    </row>
    <row r="1975" spans="1:24" x14ac:dyDescent="0.35">
      <c r="A1975">
        <v>1974</v>
      </c>
      <c r="B1975" t="s">
        <v>7338</v>
      </c>
      <c r="C1975" s="8">
        <v>42833</v>
      </c>
      <c r="D1975" s="6">
        <v>2017</v>
      </c>
      <c r="E1975" s="8" t="s">
        <v>3529</v>
      </c>
      <c r="F1975" s="7">
        <v>8</v>
      </c>
      <c r="G1975" t="s">
        <v>3485</v>
      </c>
      <c r="H1975" t="s">
        <v>3451</v>
      </c>
      <c r="I1975" t="s">
        <v>4541</v>
      </c>
      <c r="J1975" t="s">
        <v>3488</v>
      </c>
      <c r="K1975" t="s">
        <v>3704</v>
      </c>
      <c r="L1975">
        <v>7060</v>
      </c>
      <c r="M1975" t="s">
        <v>509</v>
      </c>
      <c r="N1975" t="s">
        <v>13</v>
      </c>
      <c r="O1975" t="s">
        <v>32</v>
      </c>
      <c r="P1975" t="s">
        <v>510</v>
      </c>
      <c r="Q1975" s="4">
        <v>1296000</v>
      </c>
      <c r="R1975">
        <v>4</v>
      </c>
      <c r="S1975" s="4">
        <f>Table3[[#This Row],[Harga]]*Table3[[#This Row],[Quantity]]</f>
        <v>5184000</v>
      </c>
      <c r="T1975">
        <v>0</v>
      </c>
      <c r="U1975" s="4">
        <f>Table3[[#This Row],[Discount]]*Table3[[#This Row],[Revenue]]</f>
        <v>0</v>
      </c>
      <c r="V1975" s="4">
        <f>Table3[[#This Row],[Revenue]]-Table3[[#This Row],[Total Discount]]</f>
        <v>5184000</v>
      </c>
      <c r="W1975" s="6"/>
      <c r="X1975" s="5"/>
    </row>
    <row r="1976" spans="1:24" x14ac:dyDescent="0.35">
      <c r="A1976">
        <v>1975</v>
      </c>
      <c r="B1976" t="s">
        <v>7337</v>
      </c>
      <c r="C1976" s="8">
        <v>42477</v>
      </c>
      <c r="D1976" s="6">
        <v>2016</v>
      </c>
      <c r="E1976" s="8" t="s">
        <v>3529</v>
      </c>
      <c r="F1976" s="7">
        <v>17</v>
      </c>
      <c r="G1976" t="s">
        <v>3485</v>
      </c>
      <c r="H1976" t="s">
        <v>3462</v>
      </c>
      <c r="I1976" t="s">
        <v>4615</v>
      </c>
      <c r="J1976" t="s">
        <v>3466</v>
      </c>
      <c r="K1976" t="s">
        <v>3477</v>
      </c>
      <c r="L1976">
        <v>38401</v>
      </c>
      <c r="M1976" t="s">
        <v>2380</v>
      </c>
      <c r="N1976" t="s">
        <v>9</v>
      </c>
      <c r="O1976" t="s">
        <v>20</v>
      </c>
      <c r="P1976" t="s">
        <v>2381</v>
      </c>
      <c r="Q1976" s="4">
        <v>80000</v>
      </c>
      <c r="R1976">
        <v>5</v>
      </c>
      <c r="S1976" s="4">
        <f>Table3[[#This Row],[Harga]]*Table3[[#This Row],[Quantity]]</f>
        <v>400000</v>
      </c>
      <c r="T1976">
        <v>0.2</v>
      </c>
      <c r="U1976" s="4">
        <f>Table3[[#This Row],[Discount]]*Table3[[#This Row],[Revenue]]</f>
        <v>80000</v>
      </c>
      <c r="V1976" s="4">
        <f>Table3[[#This Row],[Revenue]]-Table3[[#This Row],[Total Discount]]</f>
        <v>320000</v>
      </c>
      <c r="W1976" s="6"/>
      <c r="X1976" s="5"/>
    </row>
    <row r="1977" spans="1:24" x14ac:dyDescent="0.35">
      <c r="A1977">
        <v>1976</v>
      </c>
      <c r="B1977" t="s">
        <v>7336</v>
      </c>
      <c r="C1977" s="8">
        <v>41968</v>
      </c>
      <c r="D1977" s="6">
        <v>2014</v>
      </c>
      <c r="E1977" s="8" t="s">
        <v>3468</v>
      </c>
      <c r="F1977" s="7">
        <v>25</v>
      </c>
      <c r="G1977" t="s">
        <v>3452</v>
      </c>
      <c r="H1977" t="s">
        <v>3462</v>
      </c>
      <c r="I1977" t="s">
        <v>5455</v>
      </c>
      <c r="J1977" t="s">
        <v>3449</v>
      </c>
      <c r="K1977" t="s">
        <v>3494</v>
      </c>
      <c r="L1977">
        <v>2895</v>
      </c>
      <c r="M1977" t="s">
        <v>847</v>
      </c>
      <c r="N1977" t="s">
        <v>9</v>
      </c>
      <c r="O1977" t="s">
        <v>20</v>
      </c>
      <c r="P1977" t="s">
        <v>848</v>
      </c>
      <c r="Q1977" s="4">
        <v>128000</v>
      </c>
      <c r="R1977">
        <v>2</v>
      </c>
      <c r="S1977" s="4">
        <f>Table3[[#This Row],[Harga]]*Table3[[#This Row],[Quantity]]</f>
        <v>256000</v>
      </c>
      <c r="T1977">
        <v>0</v>
      </c>
      <c r="U1977" s="4">
        <f>Table3[[#This Row],[Discount]]*Table3[[#This Row],[Revenue]]</f>
        <v>0</v>
      </c>
      <c r="V1977" s="4">
        <f>Table3[[#This Row],[Revenue]]-Table3[[#This Row],[Total Discount]]</f>
        <v>256000</v>
      </c>
      <c r="W1977" s="6"/>
      <c r="X1977" s="5"/>
    </row>
    <row r="1978" spans="1:24" x14ac:dyDescent="0.35">
      <c r="A1978">
        <v>1977</v>
      </c>
      <c r="B1978" t="s">
        <v>7335</v>
      </c>
      <c r="C1978" s="8">
        <v>41946</v>
      </c>
      <c r="D1978" s="6">
        <v>2014</v>
      </c>
      <c r="E1978" s="8" t="s">
        <v>3468</v>
      </c>
      <c r="F1978" s="7">
        <v>3</v>
      </c>
      <c r="G1978" t="s">
        <v>3485</v>
      </c>
      <c r="H1978" t="s">
        <v>3451</v>
      </c>
      <c r="I1978" t="s">
        <v>3821</v>
      </c>
      <c r="J1978" t="s">
        <v>3449</v>
      </c>
      <c r="K1978" t="s">
        <v>3542</v>
      </c>
      <c r="L1978">
        <v>17602</v>
      </c>
      <c r="M1978" t="s">
        <v>1920</v>
      </c>
      <c r="N1978" t="s">
        <v>13</v>
      </c>
      <c r="O1978" t="s">
        <v>366</v>
      </c>
      <c r="P1978" t="s">
        <v>1921</v>
      </c>
      <c r="Q1978" s="4">
        <v>478000</v>
      </c>
      <c r="R1978">
        <v>3</v>
      </c>
      <c r="S1978" s="4">
        <f>Table3[[#This Row],[Harga]]*Table3[[#This Row],[Quantity]]</f>
        <v>1434000</v>
      </c>
      <c r="T1978">
        <v>0.2</v>
      </c>
      <c r="U1978" s="4">
        <f>Table3[[#This Row],[Discount]]*Table3[[#This Row],[Revenue]]</f>
        <v>286800</v>
      </c>
      <c r="V1978" s="4">
        <f>Table3[[#This Row],[Revenue]]-Table3[[#This Row],[Total Discount]]</f>
        <v>1147200</v>
      </c>
      <c r="W1978" s="6"/>
      <c r="X1978" s="5"/>
    </row>
    <row r="1979" spans="1:24" x14ac:dyDescent="0.35">
      <c r="A1979">
        <v>1978</v>
      </c>
      <c r="B1979" t="s">
        <v>7334</v>
      </c>
      <c r="C1979" s="8">
        <v>42125</v>
      </c>
      <c r="D1979" s="6">
        <v>2015</v>
      </c>
      <c r="E1979" s="8" t="s">
        <v>3453</v>
      </c>
      <c r="F1979" s="7">
        <v>1</v>
      </c>
      <c r="G1979" t="s">
        <v>3457</v>
      </c>
      <c r="H1979" t="s">
        <v>3451</v>
      </c>
      <c r="I1979" t="s">
        <v>4678</v>
      </c>
      <c r="J1979" t="s">
        <v>3466</v>
      </c>
      <c r="K1979" t="s">
        <v>3682</v>
      </c>
      <c r="L1979">
        <v>33614</v>
      </c>
      <c r="M1979" t="s">
        <v>847</v>
      </c>
      <c r="N1979" t="s">
        <v>9</v>
      </c>
      <c r="O1979" t="s">
        <v>20</v>
      </c>
      <c r="P1979" t="s">
        <v>848</v>
      </c>
      <c r="Q1979" s="4">
        <v>128000</v>
      </c>
      <c r="R1979">
        <v>3</v>
      </c>
      <c r="S1979" s="4">
        <f>Table3[[#This Row],[Harga]]*Table3[[#This Row],[Quantity]]</f>
        <v>384000</v>
      </c>
      <c r="T1979">
        <v>0.2</v>
      </c>
      <c r="U1979" s="4">
        <f>Table3[[#This Row],[Discount]]*Table3[[#This Row],[Revenue]]</f>
        <v>76800</v>
      </c>
      <c r="V1979" s="4">
        <f>Table3[[#This Row],[Revenue]]-Table3[[#This Row],[Total Discount]]</f>
        <v>307200</v>
      </c>
      <c r="W1979" s="6"/>
      <c r="X1979" s="5"/>
    </row>
    <row r="1980" spans="1:24" x14ac:dyDescent="0.35">
      <c r="A1980">
        <v>1979</v>
      </c>
      <c r="B1980" t="s">
        <v>7333</v>
      </c>
      <c r="C1980" s="8">
        <v>42071</v>
      </c>
      <c r="D1980" s="6">
        <v>2015</v>
      </c>
      <c r="E1980" s="8" t="s">
        <v>3511</v>
      </c>
      <c r="F1980" s="7">
        <v>8</v>
      </c>
      <c r="G1980" t="s">
        <v>3485</v>
      </c>
      <c r="H1980" t="s">
        <v>3462</v>
      </c>
      <c r="I1980" t="s">
        <v>4985</v>
      </c>
      <c r="J1980" t="s">
        <v>3449</v>
      </c>
      <c r="K1980" t="s">
        <v>3542</v>
      </c>
      <c r="L1980">
        <v>53142</v>
      </c>
      <c r="M1980" t="s">
        <v>2172</v>
      </c>
      <c r="N1980" t="s">
        <v>9</v>
      </c>
      <c r="O1980" t="s">
        <v>10</v>
      </c>
      <c r="P1980" t="s">
        <v>2173</v>
      </c>
      <c r="Q1980" s="4">
        <v>436000</v>
      </c>
      <c r="R1980">
        <v>3</v>
      </c>
      <c r="S1980" s="4">
        <f>Table3[[#This Row],[Harga]]*Table3[[#This Row],[Quantity]]</f>
        <v>1308000</v>
      </c>
      <c r="T1980">
        <v>0</v>
      </c>
      <c r="U1980" s="4">
        <f>Table3[[#This Row],[Discount]]*Table3[[#This Row],[Revenue]]</f>
        <v>0</v>
      </c>
      <c r="V1980" s="4">
        <f>Table3[[#This Row],[Revenue]]-Table3[[#This Row],[Total Discount]]</f>
        <v>1308000</v>
      </c>
      <c r="W1980" s="6"/>
      <c r="X1980" s="5"/>
    </row>
    <row r="1981" spans="1:24" x14ac:dyDescent="0.35">
      <c r="A1981">
        <v>1980</v>
      </c>
      <c r="B1981" t="s">
        <v>7332</v>
      </c>
      <c r="C1981" s="8">
        <v>42202</v>
      </c>
      <c r="D1981" s="6">
        <v>2015</v>
      </c>
      <c r="E1981" s="8" t="s">
        <v>3507</v>
      </c>
      <c r="F1981" s="7">
        <v>17</v>
      </c>
      <c r="G1981" t="s">
        <v>3457</v>
      </c>
      <c r="H1981" t="s">
        <v>3451</v>
      </c>
      <c r="I1981" t="s">
        <v>4161</v>
      </c>
      <c r="J1981" t="s">
        <v>3466</v>
      </c>
      <c r="K1981" t="s">
        <v>3499</v>
      </c>
      <c r="L1981">
        <v>34952</v>
      </c>
      <c r="M1981" t="s">
        <v>2382</v>
      </c>
      <c r="N1981" t="s">
        <v>9</v>
      </c>
      <c r="O1981" t="s">
        <v>10</v>
      </c>
      <c r="P1981" t="s">
        <v>2383</v>
      </c>
      <c r="Q1981" s="4">
        <v>232000</v>
      </c>
      <c r="R1981">
        <v>5</v>
      </c>
      <c r="S1981" s="4">
        <f>Table3[[#This Row],[Harga]]*Table3[[#This Row],[Quantity]]</f>
        <v>1160000</v>
      </c>
      <c r="T1981">
        <v>0.2</v>
      </c>
      <c r="U1981" s="4">
        <f>Table3[[#This Row],[Discount]]*Table3[[#This Row],[Revenue]]</f>
        <v>232000</v>
      </c>
      <c r="V1981" s="4">
        <f>Table3[[#This Row],[Revenue]]-Table3[[#This Row],[Total Discount]]</f>
        <v>928000</v>
      </c>
      <c r="W1981" s="6"/>
      <c r="X1981" s="5"/>
    </row>
    <row r="1982" spans="1:24" x14ac:dyDescent="0.35">
      <c r="A1982">
        <v>1981</v>
      </c>
      <c r="B1982" t="s">
        <v>7331</v>
      </c>
      <c r="C1982" s="8">
        <v>41923</v>
      </c>
      <c r="D1982" s="6">
        <v>2014</v>
      </c>
      <c r="E1982" s="8" t="s">
        <v>3517</v>
      </c>
      <c r="F1982" s="7">
        <v>11</v>
      </c>
      <c r="G1982" t="s">
        <v>3538</v>
      </c>
      <c r="H1982" t="s">
        <v>3462</v>
      </c>
      <c r="I1982" t="s">
        <v>5184</v>
      </c>
      <c r="J1982" t="s">
        <v>3488</v>
      </c>
      <c r="K1982" t="s">
        <v>3455</v>
      </c>
      <c r="L1982">
        <v>98115</v>
      </c>
      <c r="M1982" t="s">
        <v>1399</v>
      </c>
      <c r="N1982" t="s">
        <v>9</v>
      </c>
      <c r="O1982" t="s">
        <v>20</v>
      </c>
      <c r="P1982" t="s">
        <v>1400</v>
      </c>
      <c r="Q1982" s="4">
        <v>17000</v>
      </c>
      <c r="R1982">
        <v>11</v>
      </c>
      <c r="S1982" s="4">
        <f>Table3[[#This Row],[Harga]]*Table3[[#This Row],[Quantity]]</f>
        <v>187000</v>
      </c>
      <c r="T1982">
        <v>0</v>
      </c>
      <c r="U1982" s="4">
        <f>Table3[[#This Row],[Discount]]*Table3[[#This Row],[Revenue]]</f>
        <v>0</v>
      </c>
      <c r="V1982" s="4">
        <f>Table3[[#This Row],[Revenue]]-Table3[[#This Row],[Total Discount]]</f>
        <v>187000</v>
      </c>
      <c r="W1982" s="6"/>
      <c r="X1982" s="5"/>
    </row>
    <row r="1983" spans="1:24" x14ac:dyDescent="0.35">
      <c r="A1983">
        <v>1982</v>
      </c>
      <c r="B1983" t="s">
        <v>7330</v>
      </c>
      <c r="C1983" s="8">
        <v>42432</v>
      </c>
      <c r="D1983" s="6">
        <v>2016</v>
      </c>
      <c r="E1983" s="8" t="s">
        <v>3511</v>
      </c>
      <c r="F1983" s="7">
        <v>3</v>
      </c>
      <c r="G1983" t="s">
        <v>3538</v>
      </c>
      <c r="H1983" t="s">
        <v>3462</v>
      </c>
      <c r="I1983" t="s">
        <v>3450</v>
      </c>
      <c r="J1983" t="s">
        <v>3449</v>
      </c>
      <c r="K1983" t="s">
        <v>3556</v>
      </c>
      <c r="L1983">
        <v>78207</v>
      </c>
      <c r="M1983" t="s">
        <v>341</v>
      </c>
      <c r="N1983" t="s">
        <v>9</v>
      </c>
      <c r="O1983" t="s">
        <v>17</v>
      </c>
      <c r="P1983" t="s">
        <v>342</v>
      </c>
      <c r="Q1983" s="4">
        <v>1489000</v>
      </c>
      <c r="R1983">
        <v>3</v>
      </c>
      <c r="S1983" s="4">
        <f>Table3[[#This Row],[Harga]]*Table3[[#This Row],[Quantity]]</f>
        <v>4467000</v>
      </c>
      <c r="T1983">
        <v>0.3</v>
      </c>
      <c r="U1983" s="4">
        <f>Table3[[#This Row],[Discount]]*Table3[[#This Row],[Revenue]]</f>
        <v>1340100</v>
      </c>
      <c r="V1983" s="4">
        <f>Table3[[#This Row],[Revenue]]-Table3[[#This Row],[Total Discount]]</f>
        <v>3126900</v>
      </c>
      <c r="W1983" s="6"/>
      <c r="X1983" s="5"/>
    </row>
    <row r="1984" spans="1:24" x14ac:dyDescent="0.35">
      <c r="A1984">
        <v>1983</v>
      </c>
      <c r="B1984" t="s">
        <v>7329</v>
      </c>
      <c r="C1984" s="8">
        <v>42348</v>
      </c>
      <c r="D1984" s="6">
        <v>2015</v>
      </c>
      <c r="E1984" s="8" t="s">
        <v>3490</v>
      </c>
      <c r="F1984" s="7">
        <v>10</v>
      </c>
      <c r="G1984" t="s">
        <v>3538</v>
      </c>
      <c r="H1984" t="s">
        <v>3451</v>
      </c>
      <c r="I1984" t="s">
        <v>3775</v>
      </c>
      <c r="J1984" t="s">
        <v>3449</v>
      </c>
      <c r="K1984" t="s">
        <v>3448</v>
      </c>
      <c r="L1984">
        <v>30076</v>
      </c>
      <c r="M1984" t="s">
        <v>2384</v>
      </c>
      <c r="N1984" t="s">
        <v>13</v>
      </c>
      <c r="O1984" t="s">
        <v>37</v>
      </c>
      <c r="P1984" t="s">
        <v>882</v>
      </c>
      <c r="Q1984" s="4">
        <v>2000</v>
      </c>
      <c r="R1984">
        <v>1</v>
      </c>
      <c r="S1984" s="4">
        <f>Table3[[#This Row],[Harga]]*Table3[[#This Row],[Quantity]]</f>
        <v>2000</v>
      </c>
      <c r="T1984">
        <v>0</v>
      </c>
      <c r="U1984" s="4">
        <f>Table3[[#This Row],[Discount]]*Table3[[#This Row],[Revenue]]</f>
        <v>0</v>
      </c>
      <c r="V1984" s="4">
        <f>Table3[[#This Row],[Revenue]]-Table3[[#This Row],[Total Discount]]</f>
        <v>2000</v>
      </c>
      <c r="W1984" s="6"/>
      <c r="X1984" s="5"/>
    </row>
    <row r="1985" spans="1:24" x14ac:dyDescent="0.35">
      <c r="A1985">
        <v>1984</v>
      </c>
      <c r="B1985" t="s">
        <v>7328</v>
      </c>
      <c r="C1985" s="8">
        <v>42356</v>
      </c>
      <c r="D1985" s="6">
        <v>2015</v>
      </c>
      <c r="E1985" s="8" t="s">
        <v>3490</v>
      </c>
      <c r="F1985" s="7">
        <v>18</v>
      </c>
      <c r="G1985" t="s">
        <v>3452</v>
      </c>
      <c r="H1985" t="s">
        <v>3451</v>
      </c>
      <c r="I1985" t="s">
        <v>4177</v>
      </c>
      <c r="J1985" t="s">
        <v>3466</v>
      </c>
      <c r="K1985" t="s">
        <v>3714</v>
      </c>
      <c r="L1985">
        <v>80027</v>
      </c>
      <c r="M1985" t="s">
        <v>1180</v>
      </c>
      <c r="N1985" t="s">
        <v>13</v>
      </c>
      <c r="O1985" t="s">
        <v>37</v>
      </c>
      <c r="P1985" t="s">
        <v>1181</v>
      </c>
      <c r="Q1985" s="4">
        <v>7000</v>
      </c>
      <c r="R1985">
        <v>2</v>
      </c>
      <c r="S1985" s="4">
        <f>Table3[[#This Row],[Harga]]*Table3[[#This Row],[Quantity]]</f>
        <v>14000</v>
      </c>
      <c r="T1985">
        <v>0.2</v>
      </c>
      <c r="U1985" s="4">
        <f>Table3[[#This Row],[Discount]]*Table3[[#This Row],[Revenue]]</f>
        <v>2800</v>
      </c>
      <c r="V1985" s="4">
        <f>Table3[[#This Row],[Revenue]]-Table3[[#This Row],[Total Discount]]</f>
        <v>11200</v>
      </c>
      <c r="W1985" s="6"/>
      <c r="X1985" s="5"/>
    </row>
    <row r="1986" spans="1:24" x14ac:dyDescent="0.35">
      <c r="A1986">
        <v>1985</v>
      </c>
      <c r="B1986" t="s">
        <v>7327</v>
      </c>
      <c r="C1986" s="8">
        <v>42736</v>
      </c>
      <c r="D1986" s="6">
        <v>2017</v>
      </c>
      <c r="E1986" s="8" t="s">
        <v>3463</v>
      </c>
      <c r="F1986" s="7">
        <v>1</v>
      </c>
      <c r="G1986" t="s">
        <v>3457</v>
      </c>
      <c r="H1986" t="s">
        <v>3462</v>
      </c>
      <c r="I1986" t="s">
        <v>4058</v>
      </c>
      <c r="J1986" t="s">
        <v>3449</v>
      </c>
      <c r="K1986" t="s">
        <v>3600</v>
      </c>
      <c r="L1986">
        <v>90036</v>
      </c>
      <c r="M1986" t="s">
        <v>2385</v>
      </c>
      <c r="N1986" t="s">
        <v>9</v>
      </c>
      <c r="O1986" t="s">
        <v>20</v>
      </c>
      <c r="P1986" t="s">
        <v>2386</v>
      </c>
      <c r="Q1986" s="4">
        <v>475000</v>
      </c>
      <c r="R1986">
        <v>11</v>
      </c>
      <c r="S1986" s="4">
        <f>Table3[[#This Row],[Harga]]*Table3[[#This Row],[Quantity]]</f>
        <v>5225000</v>
      </c>
      <c r="T1986">
        <v>0</v>
      </c>
      <c r="U1986" s="4">
        <f>Table3[[#This Row],[Discount]]*Table3[[#This Row],[Revenue]]</f>
        <v>0</v>
      </c>
      <c r="V1986" s="4">
        <f>Table3[[#This Row],[Revenue]]-Table3[[#This Row],[Total Discount]]</f>
        <v>5225000</v>
      </c>
      <c r="W1986" s="6"/>
      <c r="X1986" s="5"/>
    </row>
    <row r="1987" spans="1:24" x14ac:dyDescent="0.35">
      <c r="A1987">
        <v>1986</v>
      </c>
      <c r="B1987" t="s">
        <v>7326</v>
      </c>
      <c r="C1987" s="8">
        <v>43060</v>
      </c>
      <c r="D1987" s="6">
        <v>2017</v>
      </c>
      <c r="E1987" s="8" t="s">
        <v>3468</v>
      </c>
      <c r="F1987" s="7">
        <v>21</v>
      </c>
      <c r="G1987" t="s">
        <v>3452</v>
      </c>
      <c r="H1987" t="s">
        <v>3462</v>
      </c>
      <c r="I1987" t="s">
        <v>4519</v>
      </c>
      <c r="J1987" t="s">
        <v>3449</v>
      </c>
      <c r="K1987" t="s">
        <v>3477</v>
      </c>
      <c r="L1987">
        <v>19143</v>
      </c>
      <c r="M1987" t="s">
        <v>545</v>
      </c>
      <c r="N1987" t="s">
        <v>13</v>
      </c>
      <c r="O1987" t="s">
        <v>23</v>
      </c>
      <c r="P1987" t="s">
        <v>546</v>
      </c>
      <c r="Q1987" s="4">
        <v>9000</v>
      </c>
      <c r="R1987">
        <v>2</v>
      </c>
      <c r="S1987" s="4">
        <f>Table3[[#This Row],[Harga]]*Table3[[#This Row],[Quantity]]</f>
        <v>18000</v>
      </c>
      <c r="T1987">
        <v>0.2</v>
      </c>
      <c r="U1987" s="4">
        <f>Table3[[#This Row],[Discount]]*Table3[[#This Row],[Revenue]]</f>
        <v>3600</v>
      </c>
      <c r="V1987" s="4">
        <f>Table3[[#This Row],[Revenue]]-Table3[[#This Row],[Total Discount]]</f>
        <v>14400</v>
      </c>
      <c r="W1987" s="6"/>
      <c r="X1987" s="5"/>
    </row>
    <row r="1988" spans="1:24" x14ac:dyDescent="0.35">
      <c r="A1988">
        <v>1987</v>
      </c>
      <c r="B1988" t="s">
        <v>7325</v>
      </c>
      <c r="C1988" s="8">
        <v>42360</v>
      </c>
      <c r="D1988" s="6">
        <v>2015</v>
      </c>
      <c r="E1988" s="8" t="s">
        <v>3490</v>
      </c>
      <c r="F1988" s="7">
        <v>22</v>
      </c>
      <c r="G1988" t="s">
        <v>3485</v>
      </c>
      <c r="H1988" t="s">
        <v>3451</v>
      </c>
      <c r="I1988" t="s">
        <v>7133</v>
      </c>
      <c r="J1988" t="s">
        <v>3488</v>
      </c>
      <c r="K1988" t="s">
        <v>3600</v>
      </c>
      <c r="L1988">
        <v>54880</v>
      </c>
      <c r="M1988" t="s">
        <v>895</v>
      </c>
      <c r="N1988" t="s">
        <v>13</v>
      </c>
      <c r="O1988" t="s">
        <v>37</v>
      </c>
      <c r="P1988" t="s">
        <v>896</v>
      </c>
      <c r="Q1988" s="4">
        <v>24000</v>
      </c>
      <c r="R1988">
        <v>4</v>
      </c>
      <c r="S1988" s="4">
        <f>Table3[[#This Row],[Harga]]*Table3[[#This Row],[Quantity]]</f>
        <v>96000</v>
      </c>
      <c r="T1988">
        <v>0</v>
      </c>
      <c r="U1988" s="4">
        <f>Table3[[#This Row],[Discount]]*Table3[[#This Row],[Revenue]]</f>
        <v>0</v>
      </c>
      <c r="V1988" s="4">
        <f>Table3[[#This Row],[Revenue]]-Table3[[#This Row],[Total Discount]]</f>
        <v>96000</v>
      </c>
      <c r="W1988" s="6"/>
      <c r="X1988" s="5"/>
    </row>
    <row r="1989" spans="1:24" x14ac:dyDescent="0.35">
      <c r="A1989">
        <v>1988</v>
      </c>
      <c r="B1989" t="s">
        <v>7324</v>
      </c>
      <c r="C1989" s="8">
        <v>42239</v>
      </c>
      <c r="D1989" s="6">
        <v>2015</v>
      </c>
      <c r="E1989" s="8" t="s">
        <v>3481</v>
      </c>
      <c r="F1989" s="7">
        <v>23</v>
      </c>
      <c r="G1989" t="s">
        <v>3485</v>
      </c>
      <c r="H1989" t="s">
        <v>3451</v>
      </c>
      <c r="I1989" t="s">
        <v>6897</v>
      </c>
      <c r="J1989" t="s">
        <v>3449</v>
      </c>
      <c r="K1989" t="s">
        <v>3483</v>
      </c>
      <c r="L1989">
        <v>30318</v>
      </c>
      <c r="M1989" t="s">
        <v>1353</v>
      </c>
      <c r="N1989" t="s">
        <v>13</v>
      </c>
      <c r="O1989" t="s">
        <v>29</v>
      </c>
      <c r="P1989" t="s">
        <v>1354</v>
      </c>
      <c r="Q1989" s="4">
        <v>435000</v>
      </c>
      <c r="R1989">
        <v>3</v>
      </c>
      <c r="S1989" s="4">
        <f>Table3[[#This Row],[Harga]]*Table3[[#This Row],[Quantity]]</f>
        <v>1305000</v>
      </c>
      <c r="T1989">
        <v>0</v>
      </c>
      <c r="U1989" s="4">
        <f>Table3[[#This Row],[Discount]]*Table3[[#This Row],[Revenue]]</f>
        <v>0</v>
      </c>
      <c r="V1989" s="4">
        <f>Table3[[#This Row],[Revenue]]-Table3[[#This Row],[Total Discount]]</f>
        <v>1305000</v>
      </c>
      <c r="W1989" s="6"/>
      <c r="X1989" s="5"/>
    </row>
    <row r="1990" spans="1:24" x14ac:dyDescent="0.35">
      <c r="A1990">
        <v>1989</v>
      </c>
      <c r="B1990" t="s">
        <v>7323</v>
      </c>
      <c r="C1990" s="8">
        <v>41812</v>
      </c>
      <c r="D1990" s="6">
        <v>2014</v>
      </c>
      <c r="E1990" s="8" t="s">
        <v>3497</v>
      </c>
      <c r="F1990" s="7">
        <v>22</v>
      </c>
      <c r="G1990" t="s">
        <v>3452</v>
      </c>
      <c r="H1990" t="s">
        <v>3462</v>
      </c>
      <c r="I1990" t="s">
        <v>5140</v>
      </c>
      <c r="J1990" t="s">
        <v>3449</v>
      </c>
      <c r="K1990" t="s">
        <v>3641</v>
      </c>
      <c r="L1990">
        <v>19013</v>
      </c>
      <c r="M1990" t="s">
        <v>187</v>
      </c>
      <c r="N1990" t="s">
        <v>9</v>
      </c>
      <c r="O1990" t="s">
        <v>42</v>
      </c>
      <c r="P1990" t="s">
        <v>188</v>
      </c>
      <c r="Q1990" s="4">
        <v>397000</v>
      </c>
      <c r="R1990">
        <v>3</v>
      </c>
      <c r="S1990" s="4">
        <f>Table3[[#This Row],[Harga]]*Table3[[#This Row],[Quantity]]</f>
        <v>1191000</v>
      </c>
      <c r="T1990">
        <v>0.3</v>
      </c>
      <c r="U1990" s="4">
        <f>Table3[[#This Row],[Discount]]*Table3[[#This Row],[Revenue]]</f>
        <v>357300</v>
      </c>
      <c r="V1990" s="4">
        <f>Table3[[#This Row],[Revenue]]-Table3[[#This Row],[Total Discount]]</f>
        <v>833700</v>
      </c>
      <c r="W1990" s="6"/>
      <c r="X1990" s="5"/>
    </row>
    <row r="1991" spans="1:24" x14ac:dyDescent="0.35">
      <c r="A1991">
        <v>1990</v>
      </c>
      <c r="B1991" t="s">
        <v>7322</v>
      </c>
      <c r="C1991" s="8">
        <v>43035</v>
      </c>
      <c r="D1991" s="6">
        <v>2017</v>
      </c>
      <c r="E1991" s="8" t="s">
        <v>3517</v>
      </c>
      <c r="F1991" s="7">
        <v>27</v>
      </c>
      <c r="G1991" t="s">
        <v>3538</v>
      </c>
      <c r="H1991" t="s">
        <v>3451</v>
      </c>
      <c r="I1991" t="s">
        <v>4066</v>
      </c>
      <c r="J1991" t="s">
        <v>3466</v>
      </c>
      <c r="K1991" t="s">
        <v>3499</v>
      </c>
      <c r="L1991">
        <v>94110</v>
      </c>
      <c r="M1991" t="s">
        <v>1525</v>
      </c>
      <c r="N1991" t="s">
        <v>9</v>
      </c>
      <c r="O1991" t="s">
        <v>10</v>
      </c>
      <c r="P1991" t="s">
        <v>1526</v>
      </c>
      <c r="Q1991" s="4">
        <v>184000</v>
      </c>
      <c r="R1991">
        <v>5</v>
      </c>
      <c r="S1991" s="4">
        <f>Table3[[#This Row],[Harga]]*Table3[[#This Row],[Quantity]]</f>
        <v>920000</v>
      </c>
      <c r="T1991">
        <v>0.15</v>
      </c>
      <c r="U1991" s="4">
        <f>Table3[[#This Row],[Discount]]*Table3[[#This Row],[Revenue]]</f>
        <v>138000</v>
      </c>
      <c r="V1991" s="4">
        <f>Table3[[#This Row],[Revenue]]-Table3[[#This Row],[Total Discount]]</f>
        <v>782000</v>
      </c>
      <c r="W1991" s="6"/>
      <c r="X1991" s="5"/>
    </row>
    <row r="1992" spans="1:24" x14ac:dyDescent="0.35">
      <c r="A1992">
        <v>1991</v>
      </c>
      <c r="B1992" t="s">
        <v>7321</v>
      </c>
      <c r="C1992" s="8">
        <v>42958</v>
      </c>
      <c r="D1992" s="6">
        <v>2017</v>
      </c>
      <c r="E1992" s="8" t="s">
        <v>3481</v>
      </c>
      <c r="F1992" s="7">
        <v>11</v>
      </c>
      <c r="G1992" t="s">
        <v>3457</v>
      </c>
      <c r="H1992" t="s">
        <v>3462</v>
      </c>
      <c r="I1992" t="s">
        <v>3712</v>
      </c>
      <c r="J1992" t="s">
        <v>3466</v>
      </c>
      <c r="K1992" t="s">
        <v>3455</v>
      </c>
      <c r="L1992">
        <v>76021</v>
      </c>
      <c r="M1992" t="s">
        <v>2387</v>
      </c>
      <c r="N1992" t="s">
        <v>13</v>
      </c>
      <c r="O1992" t="s">
        <v>23</v>
      </c>
      <c r="P1992" t="s">
        <v>2388</v>
      </c>
      <c r="Q1992" s="4">
        <v>30000</v>
      </c>
      <c r="R1992">
        <v>4</v>
      </c>
      <c r="S1992" s="4">
        <f>Table3[[#This Row],[Harga]]*Table3[[#This Row],[Quantity]]</f>
        <v>120000</v>
      </c>
      <c r="T1992">
        <v>0.2</v>
      </c>
      <c r="U1992" s="4">
        <f>Table3[[#This Row],[Discount]]*Table3[[#This Row],[Revenue]]</f>
        <v>24000</v>
      </c>
      <c r="V1992" s="4">
        <f>Table3[[#This Row],[Revenue]]-Table3[[#This Row],[Total Discount]]</f>
        <v>96000</v>
      </c>
      <c r="W1992" s="6"/>
      <c r="X1992" s="5"/>
    </row>
    <row r="1993" spans="1:24" x14ac:dyDescent="0.35">
      <c r="A1993">
        <v>1992</v>
      </c>
      <c r="B1993" t="s">
        <v>7320</v>
      </c>
      <c r="C1993" s="8">
        <v>43093</v>
      </c>
      <c r="D1993" s="6">
        <v>2017</v>
      </c>
      <c r="E1993" s="8" t="s">
        <v>3490</v>
      </c>
      <c r="F1993" s="7">
        <v>24</v>
      </c>
      <c r="G1993" t="s">
        <v>3452</v>
      </c>
      <c r="H1993" t="s">
        <v>3462</v>
      </c>
      <c r="I1993" t="s">
        <v>4420</v>
      </c>
      <c r="J1993" t="s">
        <v>3449</v>
      </c>
      <c r="K1993" t="s">
        <v>3600</v>
      </c>
      <c r="L1993">
        <v>70506</v>
      </c>
      <c r="M1993" t="s">
        <v>2389</v>
      </c>
      <c r="N1993" t="s">
        <v>51</v>
      </c>
      <c r="O1993" t="s">
        <v>254</v>
      </c>
      <c r="P1993" t="s">
        <v>2390</v>
      </c>
      <c r="Q1993" s="4">
        <v>480000</v>
      </c>
      <c r="R1993">
        <v>3</v>
      </c>
      <c r="S1993" s="4">
        <f>Table3[[#This Row],[Harga]]*Table3[[#This Row],[Quantity]]</f>
        <v>1440000</v>
      </c>
      <c r="T1993">
        <v>0</v>
      </c>
      <c r="U1993" s="4">
        <f>Table3[[#This Row],[Discount]]*Table3[[#This Row],[Revenue]]</f>
        <v>0</v>
      </c>
      <c r="V1993" s="4">
        <f>Table3[[#This Row],[Revenue]]-Table3[[#This Row],[Total Discount]]</f>
        <v>1440000</v>
      </c>
      <c r="W1993" s="6"/>
      <c r="X1993" s="5"/>
    </row>
    <row r="1994" spans="1:24" x14ac:dyDescent="0.35">
      <c r="A1994">
        <v>1993</v>
      </c>
      <c r="B1994" t="s">
        <v>7319</v>
      </c>
      <c r="C1994" s="8">
        <v>42639</v>
      </c>
      <c r="D1994" s="6">
        <v>2016</v>
      </c>
      <c r="E1994" s="8" t="s">
        <v>3472</v>
      </c>
      <c r="F1994" s="7">
        <v>26</v>
      </c>
      <c r="G1994" t="s">
        <v>3452</v>
      </c>
      <c r="H1994" t="s">
        <v>3451</v>
      </c>
      <c r="I1994" t="s">
        <v>7116</v>
      </c>
      <c r="J1994" t="s">
        <v>3488</v>
      </c>
      <c r="K1994" t="s">
        <v>3460</v>
      </c>
      <c r="L1994">
        <v>98042</v>
      </c>
      <c r="M1994" t="s">
        <v>704</v>
      </c>
      <c r="N1994" t="s">
        <v>13</v>
      </c>
      <c r="O1994" t="s">
        <v>29</v>
      </c>
      <c r="P1994" t="s">
        <v>705</v>
      </c>
      <c r="Q1994" s="4">
        <v>356000</v>
      </c>
      <c r="R1994">
        <v>6</v>
      </c>
      <c r="S1994" s="4">
        <f>Table3[[#This Row],[Harga]]*Table3[[#This Row],[Quantity]]</f>
        <v>2136000</v>
      </c>
      <c r="T1994">
        <v>0</v>
      </c>
      <c r="U1994" s="4">
        <f>Table3[[#This Row],[Discount]]*Table3[[#This Row],[Revenue]]</f>
        <v>0</v>
      </c>
      <c r="V1994" s="4">
        <f>Table3[[#This Row],[Revenue]]-Table3[[#This Row],[Total Discount]]</f>
        <v>2136000</v>
      </c>
      <c r="W1994" s="6"/>
      <c r="X1994" s="5"/>
    </row>
    <row r="1995" spans="1:24" x14ac:dyDescent="0.35">
      <c r="A1995">
        <v>1994</v>
      </c>
      <c r="B1995" t="s">
        <v>7318</v>
      </c>
      <c r="C1995" s="8">
        <v>42716</v>
      </c>
      <c r="D1995" s="6">
        <v>2016</v>
      </c>
      <c r="E1995" s="8" t="s">
        <v>3490</v>
      </c>
      <c r="F1995" s="7">
        <v>12</v>
      </c>
      <c r="G1995" t="s">
        <v>3485</v>
      </c>
      <c r="H1995" t="s">
        <v>3451</v>
      </c>
      <c r="I1995" t="s">
        <v>5375</v>
      </c>
      <c r="J1995" t="s">
        <v>3466</v>
      </c>
      <c r="K1995" t="s">
        <v>3595</v>
      </c>
      <c r="L1995">
        <v>44052</v>
      </c>
      <c r="M1995" t="s">
        <v>359</v>
      </c>
      <c r="N1995" t="s">
        <v>13</v>
      </c>
      <c r="O1995" t="s">
        <v>26</v>
      </c>
      <c r="P1995" t="s">
        <v>360</v>
      </c>
      <c r="Q1995" s="4">
        <v>13000</v>
      </c>
      <c r="R1995">
        <v>3</v>
      </c>
      <c r="S1995" s="4">
        <f>Table3[[#This Row],[Harga]]*Table3[[#This Row],[Quantity]]</f>
        <v>39000</v>
      </c>
      <c r="T1995">
        <v>0.7</v>
      </c>
      <c r="U1995" s="4">
        <f>Table3[[#This Row],[Discount]]*Table3[[#This Row],[Revenue]]</f>
        <v>27300</v>
      </c>
      <c r="V1995" s="4">
        <f>Table3[[#This Row],[Revenue]]-Table3[[#This Row],[Total Discount]]</f>
        <v>11700</v>
      </c>
      <c r="W1995" s="6"/>
      <c r="X1995" s="5"/>
    </row>
    <row r="1996" spans="1:24" x14ac:dyDescent="0.35">
      <c r="A1996">
        <v>1995</v>
      </c>
      <c r="B1996" t="s">
        <v>7317</v>
      </c>
      <c r="C1996" s="8">
        <v>42366</v>
      </c>
      <c r="D1996" s="6">
        <v>2015</v>
      </c>
      <c r="E1996" s="8" t="s">
        <v>3490</v>
      </c>
      <c r="F1996" s="7">
        <v>28</v>
      </c>
      <c r="G1996" t="s">
        <v>3452</v>
      </c>
      <c r="H1996" t="s">
        <v>3451</v>
      </c>
      <c r="I1996" t="s">
        <v>6897</v>
      </c>
      <c r="J1996" t="s">
        <v>3449</v>
      </c>
      <c r="K1996" t="s">
        <v>3474</v>
      </c>
      <c r="L1996">
        <v>60623</v>
      </c>
      <c r="M1996" t="s">
        <v>2180</v>
      </c>
      <c r="N1996" t="s">
        <v>13</v>
      </c>
      <c r="O1996" t="s">
        <v>32</v>
      </c>
      <c r="P1996" t="s">
        <v>2181</v>
      </c>
      <c r="Q1996" s="4">
        <v>112000</v>
      </c>
      <c r="R1996">
        <v>2</v>
      </c>
      <c r="S1996" s="4">
        <f>Table3[[#This Row],[Harga]]*Table3[[#This Row],[Quantity]]</f>
        <v>224000</v>
      </c>
      <c r="T1996">
        <v>0.2</v>
      </c>
      <c r="U1996" s="4">
        <f>Table3[[#This Row],[Discount]]*Table3[[#This Row],[Revenue]]</f>
        <v>44800</v>
      </c>
      <c r="V1996" s="4">
        <f>Table3[[#This Row],[Revenue]]-Table3[[#This Row],[Total Discount]]</f>
        <v>179200</v>
      </c>
      <c r="W1996" s="6"/>
      <c r="X1996" s="5"/>
    </row>
    <row r="1997" spans="1:24" x14ac:dyDescent="0.35">
      <c r="A1997">
        <v>1996</v>
      </c>
      <c r="B1997" t="s">
        <v>7316</v>
      </c>
      <c r="C1997" s="8">
        <v>42002</v>
      </c>
      <c r="D1997" s="6">
        <v>2014</v>
      </c>
      <c r="E1997" s="8" t="s">
        <v>3490</v>
      </c>
      <c r="F1997" s="7">
        <v>29</v>
      </c>
      <c r="G1997" t="s">
        <v>3452</v>
      </c>
      <c r="H1997" t="s">
        <v>3554</v>
      </c>
      <c r="I1997" t="s">
        <v>5823</v>
      </c>
      <c r="J1997" t="s">
        <v>3466</v>
      </c>
      <c r="K1997" t="s">
        <v>3695</v>
      </c>
      <c r="L1997">
        <v>94110</v>
      </c>
      <c r="M1997" t="s">
        <v>2391</v>
      </c>
      <c r="N1997" t="s">
        <v>9</v>
      </c>
      <c r="O1997" t="s">
        <v>20</v>
      </c>
      <c r="P1997" t="s">
        <v>2392</v>
      </c>
      <c r="Q1997" s="4">
        <v>25000</v>
      </c>
      <c r="R1997">
        <v>5</v>
      </c>
      <c r="S1997" s="4">
        <f>Table3[[#This Row],[Harga]]*Table3[[#This Row],[Quantity]]</f>
        <v>125000</v>
      </c>
      <c r="T1997">
        <v>0</v>
      </c>
      <c r="U1997" s="4">
        <f>Table3[[#This Row],[Discount]]*Table3[[#This Row],[Revenue]]</f>
        <v>0</v>
      </c>
      <c r="V1997" s="4">
        <f>Table3[[#This Row],[Revenue]]-Table3[[#This Row],[Total Discount]]</f>
        <v>125000</v>
      </c>
      <c r="W1997" s="6"/>
      <c r="X1997" s="5"/>
    </row>
    <row r="1998" spans="1:24" x14ac:dyDescent="0.35">
      <c r="A1998">
        <v>1997</v>
      </c>
      <c r="B1998" t="s">
        <v>7315</v>
      </c>
      <c r="C1998" s="8">
        <v>42180</v>
      </c>
      <c r="D1998" s="6">
        <v>2015</v>
      </c>
      <c r="E1998" s="8" t="s">
        <v>3497</v>
      </c>
      <c r="F1998" s="7">
        <v>25</v>
      </c>
      <c r="G1998" t="s">
        <v>3452</v>
      </c>
      <c r="H1998" t="s">
        <v>3462</v>
      </c>
      <c r="I1998" t="s">
        <v>3754</v>
      </c>
      <c r="J1998" t="s">
        <v>3449</v>
      </c>
      <c r="K1998" t="s">
        <v>3460</v>
      </c>
      <c r="L1998">
        <v>94110</v>
      </c>
      <c r="M1998" t="s">
        <v>2393</v>
      </c>
      <c r="N1998" t="s">
        <v>9</v>
      </c>
      <c r="O1998" t="s">
        <v>20</v>
      </c>
      <c r="P1998" t="s">
        <v>2394</v>
      </c>
      <c r="Q1998" s="4">
        <v>205000</v>
      </c>
      <c r="R1998">
        <v>5</v>
      </c>
      <c r="S1998" s="4">
        <f>Table3[[#This Row],[Harga]]*Table3[[#This Row],[Quantity]]</f>
        <v>1025000</v>
      </c>
      <c r="T1998">
        <v>0</v>
      </c>
      <c r="U1998" s="4">
        <f>Table3[[#This Row],[Discount]]*Table3[[#This Row],[Revenue]]</f>
        <v>0</v>
      </c>
      <c r="V1998" s="4">
        <f>Table3[[#This Row],[Revenue]]-Table3[[#This Row],[Total Discount]]</f>
        <v>1025000</v>
      </c>
      <c r="W1998" s="6"/>
      <c r="X1998" s="5"/>
    </row>
    <row r="1999" spans="1:24" x14ac:dyDescent="0.35">
      <c r="A1999">
        <v>1998</v>
      </c>
      <c r="B1999" t="s">
        <v>7314</v>
      </c>
      <c r="C1999" s="8">
        <v>42096</v>
      </c>
      <c r="D1999" s="6">
        <v>2015</v>
      </c>
      <c r="E1999" s="8" t="s">
        <v>3529</v>
      </c>
      <c r="F1999" s="7">
        <v>2</v>
      </c>
      <c r="G1999" t="s">
        <v>3452</v>
      </c>
      <c r="H1999" t="s">
        <v>3451</v>
      </c>
      <c r="I1999" t="s">
        <v>3972</v>
      </c>
      <c r="J1999" t="s">
        <v>3466</v>
      </c>
      <c r="K1999" t="s">
        <v>3704</v>
      </c>
      <c r="L1999">
        <v>77070</v>
      </c>
      <c r="M1999" t="s">
        <v>893</v>
      </c>
      <c r="N1999" t="s">
        <v>13</v>
      </c>
      <c r="O1999" t="s">
        <v>26</v>
      </c>
      <c r="P1999" t="s">
        <v>894</v>
      </c>
      <c r="Q1999" s="4">
        <v>37000</v>
      </c>
      <c r="R1999">
        <v>3</v>
      </c>
      <c r="S1999" s="4">
        <f>Table3[[#This Row],[Harga]]*Table3[[#This Row],[Quantity]]</f>
        <v>111000</v>
      </c>
      <c r="T1999">
        <v>0.8</v>
      </c>
      <c r="U1999" s="4">
        <f>Table3[[#This Row],[Discount]]*Table3[[#This Row],[Revenue]]</f>
        <v>88800</v>
      </c>
      <c r="V1999" s="4">
        <f>Table3[[#This Row],[Revenue]]-Table3[[#This Row],[Total Discount]]</f>
        <v>22200</v>
      </c>
      <c r="W1999" s="6"/>
      <c r="X1999" s="5"/>
    </row>
    <row r="2000" spans="1:24" x14ac:dyDescent="0.35">
      <c r="A2000">
        <v>1999</v>
      </c>
      <c r="B2000" t="s">
        <v>7313</v>
      </c>
      <c r="C2000" s="8">
        <v>43029</v>
      </c>
      <c r="D2000" s="6">
        <v>2017</v>
      </c>
      <c r="E2000" s="8" t="s">
        <v>3517</v>
      </c>
      <c r="F2000" s="7">
        <v>21</v>
      </c>
      <c r="G2000" t="s">
        <v>3538</v>
      </c>
      <c r="H2000" t="s">
        <v>3451</v>
      </c>
      <c r="I2000" t="s">
        <v>3773</v>
      </c>
      <c r="J2000" t="s">
        <v>3449</v>
      </c>
      <c r="K2000" t="s">
        <v>3704</v>
      </c>
      <c r="L2000">
        <v>60653</v>
      </c>
      <c r="M2000" t="s">
        <v>928</v>
      </c>
      <c r="N2000" t="s">
        <v>13</v>
      </c>
      <c r="O2000" t="s">
        <v>29</v>
      </c>
      <c r="P2000" t="s">
        <v>929</v>
      </c>
      <c r="Q2000" s="4">
        <v>120000</v>
      </c>
      <c r="R2000">
        <v>2</v>
      </c>
      <c r="S2000" s="4">
        <f>Table3[[#This Row],[Harga]]*Table3[[#This Row],[Quantity]]</f>
        <v>240000</v>
      </c>
      <c r="T2000">
        <v>0.8</v>
      </c>
      <c r="U2000" s="4">
        <f>Table3[[#This Row],[Discount]]*Table3[[#This Row],[Revenue]]</f>
        <v>192000</v>
      </c>
      <c r="V2000" s="4">
        <f>Table3[[#This Row],[Revenue]]-Table3[[#This Row],[Total Discount]]</f>
        <v>48000</v>
      </c>
      <c r="W2000" s="6"/>
      <c r="X2000" s="5"/>
    </row>
    <row r="2001" spans="1:24" x14ac:dyDescent="0.35">
      <c r="A2001">
        <v>2000</v>
      </c>
      <c r="B2001" t="s">
        <v>7312</v>
      </c>
      <c r="C2001" s="8">
        <v>42201</v>
      </c>
      <c r="D2001" s="6">
        <v>2015</v>
      </c>
      <c r="E2001" s="8" t="s">
        <v>3507</v>
      </c>
      <c r="F2001" s="7">
        <v>16</v>
      </c>
      <c r="G2001" t="s">
        <v>3485</v>
      </c>
      <c r="H2001" t="s">
        <v>3451</v>
      </c>
      <c r="I2001" t="s">
        <v>3601</v>
      </c>
      <c r="J2001" t="s">
        <v>3466</v>
      </c>
      <c r="K2001" t="s">
        <v>3655</v>
      </c>
      <c r="L2001">
        <v>10035</v>
      </c>
      <c r="M2001" t="s">
        <v>1144</v>
      </c>
      <c r="N2001" t="s">
        <v>13</v>
      </c>
      <c r="O2001" t="s">
        <v>23</v>
      </c>
      <c r="P2001" t="s">
        <v>1145</v>
      </c>
      <c r="Q2001" s="4">
        <v>87000</v>
      </c>
      <c r="R2001">
        <v>3</v>
      </c>
      <c r="S2001" s="4">
        <f>Table3[[#This Row],[Harga]]*Table3[[#This Row],[Quantity]]</f>
        <v>261000</v>
      </c>
      <c r="T2001">
        <v>0</v>
      </c>
      <c r="U2001" s="4">
        <f>Table3[[#This Row],[Discount]]*Table3[[#This Row],[Revenue]]</f>
        <v>0</v>
      </c>
      <c r="V2001" s="4">
        <f>Table3[[#This Row],[Revenue]]-Table3[[#This Row],[Total Discount]]</f>
        <v>261000</v>
      </c>
      <c r="W2001" s="6"/>
      <c r="X2001" s="5"/>
    </row>
    <row r="2002" spans="1:24" x14ac:dyDescent="0.35">
      <c r="A2002">
        <v>2001</v>
      </c>
      <c r="B2002" t="s">
        <v>7311</v>
      </c>
      <c r="C2002" s="8">
        <v>42910</v>
      </c>
      <c r="D2002" s="6">
        <v>2017</v>
      </c>
      <c r="E2002" s="8" t="s">
        <v>3497</v>
      </c>
      <c r="F2002" s="7">
        <v>24</v>
      </c>
      <c r="G2002" t="s">
        <v>3457</v>
      </c>
      <c r="H2002" t="s">
        <v>3462</v>
      </c>
      <c r="I2002" t="s">
        <v>3629</v>
      </c>
      <c r="J2002" t="s">
        <v>3449</v>
      </c>
      <c r="K2002" t="s">
        <v>3556</v>
      </c>
      <c r="L2002">
        <v>10011</v>
      </c>
      <c r="M2002" t="s">
        <v>829</v>
      </c>
      <c r="N2002" t="s">
        <v>9</v>
      </c>
      <c r="O2002" t="s">
        <v>20</v>
      </c>
      <c r="P2002" t="s">
        <v>830</v>
      </c>
      <c r="Q2002" s="4">
        <v>517000</v>
      </c>
      <c r="R2002">
        <v>3</v>
      </c>
      <c r="S2002" s="4">
        <f>Table3[[#This Row],[Harga]]*Table3[[#This Row],[Quantity]]</f>
        <v>1551000</v>
      </c>
      <c r="T2002">
        <v>0</v>
      </c>
      <c r="U2002" s="4">
        <f>Table3[[#This Row],[Discount]]*Table3[[#This Row],[Revenue]]</f>
        <v>0</v>
      </c>
      <c r="V2002" s="4">
        <f>Table3[[#This Row],[Revenue]]-Table3[[#This Row],[Total Discount]]</f>
        <v>1551000</v>
      </c>
      <c r="W2002" s="6"/>
      <c r="X2002" s="5"/>
    </row>
    <row r="2003" spans="1:24" x14ac:dyDescent="0.35">
      <c r="A2003">
        <v>2002</v>
      </c>
      <c r="B2003" t="s">
        <v>7310</v>
      </c>
      <c r="C2003" s="8">
        <v>41911</v>
      </c>
      <c r="D2003" s="6">
        <v>2014</v>
      </c>
      <c r="E2003" s="8" t="s">
        <v>3472</v>
      </c>
      <c r="F2003" s="7">
        <v>29</v>
      </c>
      <c r="G2003" t="s">
        <v>3457</v>
      </c>
      <c r="H2003" t="s">
        <v>3501</v>
      </c>
      <c r="I2003" t="s">
        <v>3622</v>
      </c>
      <c r="J2003" t="s">
        <v>3466</v>
      </c>
      <c r="K2003" t="s">
        <v>3483</v>
      </c>
      <c r="L2003">
        <v>19134</v>
      </c>
      <c r="M2003" t="s">
        <v>1634</v>
      </c>
      <c r="N2003" t="s">
        <v>13</v>
      </c>
      <c r="O2003" t="s">
        <v>37</v>
      </c>
      <c r="P2003" t="s">
        <v>1635</v>
      </c>
      <c r="Q2003" s="4">
        <v>3000</v>
      </c>
      <c r="R2003">
        <v>3</v>
      </c>
      <c r="S2003" s="4">
        <f>Table3[[#This Row],[Harga]]*Table3[[#This Row],[Quantity]]</f>
        <v>9000</v>
      </c>
      <c r="T2003">
        <v>0.2</v>
      </c>
      <c r="U2003" s="4">
        <f>Table3[[#This Row],[Discount]]*Table3[[#This Row],[Revenue]]</f>
        <v>1800</v>
      </c>
      <c r="V2003" s="4">
        <f>Table3[[#This Row],[Revenue]]-Table3[[#This Row],[Total Discount]]</f>
        <v>7200</v>
      </c>
      <c r="W2003" s="6"/>
      <c r="X2003" s="5"/>
    </row>
    <row r="2004" spans="1:24" x14ac:dyDescent="0.35">
      <c r="A2004">
        <v>2003</v>
      </c>
      <c r="B2004" t="s">
        <v>7309</v>
      </c>
      <c r="C2004" s="8">
        <v>41967</v>
      </c>
      <c r="D2004" s="6">
        <v>2014</v>
      </c>
      <c r="E2004" s="8" t="s">
        <v>3468</v>
      </c>
      <c r="F2004" s="7">
        <v>24</v>
      </c>
      <c r="G2004" t="s">
        <v>3452</v>
      </c>
      <c r="H2004" t="s">
        <v>3451</v>
      </c>
      <c r="I2004" t="s">
        <v>5025</v>
      </c>
      <c r="J2004" t="s">
        <v>3449</v>
      </c>
      <c r="K2004" t="s">
        <v>3542</v>
      </c>
      <c r="L2004">
        <v>60610</v>
      </c>
      <c r="M2004" t="s">
        <v>867</v>
      </c>
      <c r="N2004" t="s">
        <v>13</v>
      </c>
      <c r="O2004" t="s">
        <v>32</v>
      </c>
      <c r="P2004" t="s">
        <v>868</v>
      </c>
      <c r="Q2004" s="4">
        <v>485000</v>
      </c>
      <c r="R2004">
        <v>5</v>
      </c>
      <c r="S2004" s="4">
        <f>Table3[[#This Row],[Harga]]*Table3[[#This Row],[Quantity]]</f>
        <v>2425000</v>
      </c>
      <c r="T2004">
        <v>0.2</v>
      </c>
      <c r="U2004" s="4">
        <f>Table3[[#This Row],[Discount]]*Table3[[#This Row],[Revenue]]</f>
        <v>485000</v>
      </c>
      <c r="V2004" s="4">
        <f>Table3[[#This Row],[Revenue]]-Table3[[#This Row],[Total Discount]]</f>
        <v>1940000</v>
      </c>
      <c r="W2004" s="6"/>
      <c r="X2004" s="5"/>
    </row>
    <row r="2005" spans="1:24" x14ac:dyDescent="0.35">
      <c r="A2005">
        <v>2004</v>
      </c>
      <c r="B2005" t="s">
        <v>7308</v>
      </c>
      <c r="C2005" s="8">
        <v>42328</v>
      </c>
      <c r="D2005" s="6">
        <v>2015</v>
      </c>
      <c r="E2005" s="8" t="s">
        <v>3468</v>
      </c>
      <c r="F2005" s="7">
        <v>20</v>
      </c>
      <c r="G2005" t="s">
        <v>3452</v>
      </c>
      <c r="H2005" t="s">
        <v>3532</v>
      </c>
      <c r="I2005" t="s">
        <v>3817</v>
      </c>
      <c r="J2005" t="s">
        <v>3449</v>
      </c>
      <c r="K2005" t="s">
        <v>3499</v>
      </c>
      <c r="L2005">
        <v>94601</v>
      </c>
      <c r="M2005" t="s">
        <v>2395</v>
      </c>
      <c r="N2005" t="s">
        <v>51</v>
      </c>
      <c r="O2005" t="s">
        <v>52</v>
      </c>
      <c r="P2005" t="s">
        <v>2396</v>
      </c>
      <c r="Q2005" s="4">
        <v>73000</v>
      </c>
      <c r="R2005">
        <v>7</v>
      </c>
      <c r="S2005" s="4">
        <f>Table3[[#This Row],[Harga]]*Table3[[#This Row],[Quantity]]</f>
        <v>511000</v>
      </c>
      <c r="T2005">
        <v>0.2</v>
      </c>
      <c r="U2005" s="4">
        <f>Table3[[#This Row],[Discount]]*Table3[[#This Row],[Revenue]]</f>
        <v>102200</v>
      </c>
      <c r="V2005" s="4">
        <f>Table3[[#This Row],[Revenue]]-Table3[[#This Row],[Total Discount]]</f>
        <v>408800</v>
      </c>
      <c r="W2005" s="6"/>
      <c r="X2005" s="5"/>
    </row>
    <row r="2006" spans="1:24" x14ac:dyDescent="0.35">
      <c r="A2006">
        <v>2005</v>
      </c>
      <c r="B2006" t="s">
        <v>7307</v>
      </c>
      <c r="C2006" s="8">
        <v>42675</v>
      </c>
      <c r="D2006" s="6">
        <v>2016</v>
      </c>
      <c r="E2006" s="8" t="s">
        <v>3468</v>
      </c>
      <c r="F2006" s="7">
        <v>1</v>
      </c>
      <c r="G2006" t="s">
        <v>3457</v>
      </c>
      <c r="H2006" t="s">
        <v>3451</v>
      </c>
      <c r="I2006" t="s">
        <v>4377</v>
      </c>
      <c r="J2006" t="s">
        <v>3449</v>
      </c>
      <c r="K2006" t="s">
        <v>3695</v>
      </c>
      <c r="L2006">
        <v>60610</v>
      </c>
      <c r="M2006" t="s">
        <v>809</v>
      </c>
      <c r="N2006" t="s">
        <v>51</v>
      </c>
      <c r="O2006" t="s">
        <v>64</v>
      </c>
      <c r="P2006" t="s">
        <v>810</v>
      </c>
      <c r="Q2006" s="4">
        <v>86000</v>
      </c>
      <c r="R2006">
        <v>3</v>
      </c>
      <c r="S2006" s="4">
        <f>Table3[[#This Row],[Harga]]*Table3[[#This Row],[Quantity]]</f>
        <v>258000</v>
      </c>
      <c r="T2006">
        <v>0.2</v>
      </c>
      <c r="U2006" s="4">
        <f>Table3[[#This Row],[Discount]]*Table3[[#This Row],[Revenue]]</f>
        <v>51600</v>
      </c>
      <c r="V2006" s="4">
        <f>Table3[[#This Row],[Revenue]]-Table3[[#This Row],[Total Discount]]</f>
        <v>206400</v>
      </c>
      <c r="W2006" s="6"/>
      <c r="X2006" s="5"/>
    </row>
    <row r="2007" spans="1:24" x14ac:dyDescent="0.35">
      <c r="A2007">
        <v>2006</v>
      </c>
      <c r="B2007" t="s">
        <v>7306</v>
      </c>
      <c r="C2007" s="8">
        <v>42264</v>
      </c>
      <c r="D2007" s="6">
        <v>2015</v>
      </c>
      <c r="E2007" s="8" t="s">
        <v>3472</v>
      </c>
      <c r="F2007" s="7">
        <v>17</v>
      </c>
      <c r="G2007" t="s">
        <v>3496</v>
      </c>
      <c r="H2007" t="s">
        <v>3501</v>
      </c>
      <c r="I2007" t="s">
        <v>3972</v>
      </c>
      <c r="J2007" t="s">
        <v>3466</v>
      </c>
      <c r="K2007" t="s">
        <v>3628</v>
      </c>
      <c r="L2007">
        <v>98105</v>
      </c>
      <c r="M2007" t="s">
        <v>1379</v>
      </c>
      <c r="N2007" t="s">
        <v>13</v>
      </c>
      <c r="O2007" t="s">
        <v>26</v>
      </c>
      <c r="P2007" t="s">
        <v>1380</v>
      </c>
      <c r="Q2007" s="4">
        <v>21000</v>
      </c>
      <c r="R2007">
        <v>3</v>
      </c>
      <c r="S2007" s="4">
        <f>Table3[[#This Row],[Harga]]*Table3[[#This Row],[Quantity]]</f>
        <v>63000</v>
      </c>
      <c r="T2007">
        <v>0.2</v>
      </c>
      <c r="U2007" s="4">
        <f>Table3[[#This Row],[Discount]]*Table3[[#This Row],[Revenue]]</f>
        <v>12600</v>
      </c>
      <c r="V2007" s="4">
        <f>Table3[[#This Row],[Revenue]]-Table3[[#This Row],[Total Discount]]</f>
        <v>50400</v>
      </c>
      <c r="W2007" s="6"/>
      <c r="X2007" s="5"/>
    </row>
    <row r="2008" spans="1:24" x14ac:dyDescent="0.35">
      <c r="A2008">
        <v>2007</v>
      </c>
      <c r="B2008" t="s">
        <v>7305</v>
      </c>
      <c r="C2008" s="8">
        <v>42439</v>
      </c>
      <c r="D2008" s="6">
        <v>2016</v>
      </c>
      <c r="E2008" s="8" t="s">
        <v>3511</v>
      </c>
      <c r="F2008" s="7">
        <v>10</v>
      </c>
      <c r="G2008" t="s">
        <v>3452</v>
      </c>
      <c r="H2008" t="s">
        <v>3451</v>
      </c>
      <c r="I2008" t="s">
        <v>4701</v>
      </c>
      <c r="J2008" t="s">
        <v>3449</v>
      </c>
      <c r="K2008" t="s">
        <v>3483</v>
      </c>
      <c r="L2008">
        <v>19143</v>
      </c>
      <c r="M2008" t="s">
        <v>1546</v>
      </c>
      <c r="N2008" t="s">
        <v>51</v>
      </c>
      <c r="O2008" t="s">
        <v>64</v>
      </c>
      <c r="P2008" t="s">
        <v>1547</v>
      </c>
      <c r="Q2008" s="4">
        <v>200000</v>
      </c>
      <c r="R2008">
        <v>1</v>
      </c>
      <c r="S2008" s="4">
        <f>Table3[[#This Row],[Harga]]*Table3[[#This Row],[Quantity]]</f>
        <v>200000</v>
      </c>
      <c r="T2008">
        <v>0.2</v>
      </c>
      <c r="U2008" s="4">
        <f>Table3[[#This Row],[Discount]]*Table3[[#This Row],[Revenue]]</f>
        <v>40000</v>
      </c>
      <c r="V2008" s="4">
        <f>Table3[[#This Row],[Revenue]]-Table3[[#This Row],[Total Discount]]</f>
        <v>160000</v>
      </c>
      <c r="W2008" s="6"/>
      <c r="X2008" s="5"/>
    </row>
    <row r="2009" spans="1:24" x14ac:dyDescent="0.35">
      <c r="A2009">
        <v>2008</v>
      </c>
      <c r="B2009" t="s">
        <v>7304</v>
      </c>
      <c r="C2009" s="8">
        <v>41813</v>
      </c>
      <c r="D2009" s="6">
        <v>2014</v>
      </c>
      <c r="E2009" s="8" t="s">
        <v>3497</v>
      </c>
      <c r="F2009" s="7">
        <v>23</v>
      </c>
      <c r="G2009" t="s">
        <v>3457</v>
      </c>
      <c r="H2009" t="s">
        <v>3462</v>
      </c>
      <c r="I2009" t="s">
        <v>5915</v>
      </c>
      <c r="J2009" t="s">
        <v>3449</v>
      </c>
      <c r="K2009" t="s">
        <v>3474</v>
      </c>
      <c r="L2009">
        <v>28027</v>
      </c>
      <c r="M2009" t="s">
        <v>2397</v>
      </c>
      <c r="N2009" t="s">
        <v>13</v>
      </c>
      <c r="O2009" t="s">
        <v>37</v>
      </c>
      <c r="P2009" t="s">
        <v>1287</v>
      </c>
      <c r="Q2009" s="4">
        <v>21000</v>
      </c>
      <c r="R2009">
        <v>9</v>
      </c>
      <c r="S2009" s="4">
        <f>Table3[[#This Row],[Harga]]*Table3[[#This Row],[Quantity]]</f>
        <v>189000</v>
      </c>
      <c r="T2009">
        <v>0.2</v>
      </c>
      <c r="U2009" s="4">
        <f>Table3[[#This Row],[Discount]]*Table3[[#This Row],[Revenue]]</f>
        <v>37800</v>
      </c>
      <c r="V2009" s="4">
        <f>Table3[[#This Row],[Revenue]]-Table3[[#This Row],[Total Discount]]</f>
        <v>151200</v>
      </c>
      <c r="W2009" s="6"/>
      <c r="X2009" s="5"/>
    </row>
    <row r="2010" spans="1:24" x14ac:dyDescent="0.35">
      <c r="A2010">
        <v>2009</v>
      </c>
      <c r="B2010" t="s">
        <v>7303</v>
      </c>
      <c r="C2010" s="8">
        <v>41944</v>
      </c>
      <c r="D2010" s="6">
        <v>2014</v>
      </c>
      <c r="E2010" s="8" t="s">
        <v>3468</v>
      </c>
      <c r="F2010" s="7">
        <v>1</v>
      </c>
      <c r="G2010" t="s">
        <v>3485</v>
      </c>
      <c r="H2010" t="s">
        <v>3451</v>
      </c>
      <c r="I2010" t="s">
        <v>4340</v>
      </c>
      <c r="J2010" t="s">
        <v>3466</v>
      </c>
      <c r="K2010" t="s">
        <v>3707</v>
      </c>
      <c r="L2010">
        <v>28205</v>
      </c>
      <c r="M2010" t="s">
        <v>1192</v>
      </c>
      <c r="N2010" t="s">
        <v>13</v>
      </c>
      <c r="O2010" t="s">
        <v>73</v>
      </c>
      <c r="P2010" t="s">
        <v>476</v>
      </c>
      <c r="Q2010" s="4">
        <v>4000</v>
      </c>
      <c r="R2010">
        <v>5</v>
      </c>
      <c r="S2010" s="4">
        <f>Table3[[#This Row],[Harga]]*Table3[[#This Row],[Quantity]]</f>
        <v>20000</v>
      </c>
      <c r="T2010">
        <v>0.2</v>
      </c>
      <c r="U2010" s="4">
        <f>Table3[[#This Row],[Discount]]*Table3[[#This Row],[Revenue]]</f>
        <v>4000</v>
      </c>
      <c r="V2010" s="4">
        <f>Table3[[#This Row],[Revenue]]-Table3[[#This Row],[Total Discount]]</f>
        <v>16000</v>
      </c>
      <c r="W2010" s="6"/>
      <c r="X2010" s="5"/>
    </row>
    <row r="2011" spans="1:24" x14ac:dyDescent="0.35">
      <c r="A2011">
        <v>2010</v>
      </c>
      <c r="B2011" t="s">
        <v>7302</v>
      </c>
      <c r="C2011" s="8">
        <v>42610</v>
      </c>
      <c r="D2011" s="6">
        <v>2016</v>
      </c>
      <c r="E2011" s="8" t="s">
        <v>3481</v>
      </c>
      <c r="F2011" s="7">
        <v>28</v>
      </c>
      <c r="G2011" t="s">
        <v>3457</v>
      </c>
      <c r="H2011" t="s">
        <v>3451</v>
      </c>
      <c r="I2011" t="s">
        <v>5587</v>
      </c>
      <c r="J2011" t="s">
        <v>3449</v>
      </c>
      <c r="K2011" t="s">
        <v>3600</v>
      </c>
      <c r="L2011">
        <v>75081</v>
      </c>
      <c r="M2011" t="s">
        <v>355</v>
      </c>
      <c r="N2011" t="s">
        <v>13</v>
      </c>
      <c r="O2011" t="s">
        <v>26</v>
      </c>
      <c r="P2011" t="s">
        <v>356</v>
      </c>
      <c r="Q2011" s="4">
        <v>24000</v>
      </c>
      <c r="R2011">
        <v>9</v>
      </c>
      <c r="S2011" s="4">
        <f>Table3[[#This Row],[Harga]]*Table3[[#This Row],[Quantity]]</f>
        <v>216000</v>
      </c>
      <c r="T2011">
        <v>0.8</v>
      </c>
      <c r="U2011" s="4">
        <f>Table3[[#This Row],[Discount]]*Table3[[#This Row],[Revenue]]</f>
        <v>172800</v>
      </c>
      <c r="V2011" s="4">
        <f>Table3[[#This Row],[Revenue]]-Table3[[#This Row],[Total Discount]]</f>
        <v>43200</v>
      </c>
      <c r="W2011" s="6"/>
      <c r="X2011" s="5"/>
    </row>
    <row r="2012" spans="1:24" x14ac:dyDescent="0.35">
      <c r="A2012">
        <v>2011</v>
      </c>
      <c r="B2012" t="s">
        <v>7301</v>
      </c>
      <c r="C2012" s="8">
        <v>42344</v>
      </c>
      <c r="D2012" s="6">
        <v>2015</v>
      </c>
      <c r="E2012" s="8" t="s">
        <v>3490</v>
      </c>
      <c r="F2012" s="7">
        <v>6</v>
      </c>
      <c r="G2012" t="s">
        <v>3452</v>
      </c>
      <c r="H2012" t="s">
        <v>3501</v>
      </c>
      <c r="I2012" t="s">
        <v>3614</v>
      </c>
      <c r="J2012" t="s">
        <v>3488</v>
      </c>
      <c r="K2012" t="s">
        <v>3474</v>
      </c>
      <c r="L2012">
        <v>46203</v>
      </c>
      <c r="M2012" t="s">
        <v>658</v>
      </c>
      <c r="N2012" t="s">
        <v>51</v>
      </c>
      <c r="O2012" t="s">
        <v>471</v>
      </c>
      <c r="P2012" t="s">
        <v>659</v>
      </c>
      <c r="Q2012" s="4">
        <v>1200000</v>
      </c>
      <c r="R2012">
        <v>2</v>
      </c>
      <c r="S2012" s="4">
        <f>Table3[[#This Row],[Harga]]*Table3[[#This Row],[Quantity]]</f>
        <v>2400000</v>
      </c>
      <c r="T2012">
        <v>0</v>
      </c>
      <c r="U2012" s="4">
        <f>Table3[[#This Row],[Discount]]*Table3[[#This Row],[Revenue]]</f>
        <v>0</v>
      </c>
      <c r="V2012" s="4">
        <f>Table3[[#This Row],[Revenue]]-Table3[[#This Row],[Total Discount]]</f>
        <v>2400000</v>
      </c>
      <c r="W2012" s="6"/>
      <c r="X2012" s="5"/>
    </row>
    <row r="2013" spans="1:24" x14ac:dyDescent="0.35">
      <c r="A2013">
        <v>2012</v>
      </c>
      <c r="B2013" t="s">
        <v>7300</v>
      </c>
      <c r="C2013" s="8">
        <v>42271</v>
      </c>
      <c r="D2013" s="6">
        <v>2015</v>
      </c>
      <c r="E2013" s="8" t="s">
        <v>3472</v>
      </c>
      <c r="F2013" s="7">
        <v>24</v>
      </c>
      <c r="G2013" t="s">
        <v>3485</v>
      </c>
      <c r="H2013" t="s">
        <v>3451</v>
      </c>
      <c r="I2013" t="s">
        <v>4903</v>
      </c>
      <c r="J2013" t="s">
        <v>3488</v>
      </c>
      <c r="K2013" t="s">
        <v>3580</v>
      </c>
      <c r="L2013">
        <v>74012</v>
      </c>
      <c r="M2013" t="s">
        <v>2230</v>
      </c>
      <c r="N2013" t="s">
        <v>51</v>
      </c>
      <c r="O2013" t="s">
        <v>52</v>
      </c>
      <c r="P2013" t="s">
        <v>2231</v>
      </c>
      <c r="Q2013" s="4">
        <v>658000</v>
      </c>
      <c r="R2013">
        <v>6</v>
      </c>
      <c r="S2013" s="4">
        <f>Table3[[#This Row],[Harga]]*Table3[[#This Row],[Quantity]]</f>
        <v>3948000</v>
      </c>
      <c r="T2013">
        <v>0</v>
      </c>
      <c r="U2013" s="4">
        <f>Table3[[#This Row],[Discount]]*Table3[[#This Row],[Revenue]]</f>
        <v>0</v>
      </c>
      <c r="V2013" s="4">
        <f>Table3[[#This Row],[Revenue]]-Table3[[#This Row],[Total Discount]]</f>
        <v>3948000</v>
      </c>
      <c r="W2013" s="6"/>
      <c r="X2013" s="5"/>
    </row>
    <row r="2014" spans="1:24" x14ac:dyDescent="0.35">
      <c r="A2014">
        <v>2013</v>
      </c>
      <c r="B2014" t="s">
        <v>7299</v>
      </c>
      <c r="C2014" s="8">
        <v>43054</v>
      </c>
      <c r="D2014" s="6">
        <v>2017</v>
      </c>
      <c r="E2014" s="8" t="s">
        <v>3468</v>
      </c>
      <c r="F2014" s="7">
        <v>15</v>
      </c>
      <c r="G2014" t="s">
        <v>3452</v>
      </c>
      <c r="H2014" t="s">
        <v>3451</v>
      </c>
      <c r="I2014" t="s">
        <v>4985</v>
      </c>
      <c r="J2014" t="s">
        <v>3449</v>
      </c>
      <c r="K2014" t="s">
        <v>3714</v>
      </c>
      <c r="L2014">
        <v>33023</v>
      </c>
      <c r="M2014" t="s">
        <v>2398</v>
      </c>
      <c r="N2014" t="s">
        <v>9</v>
      </c>
      <c r="O2014" t="s">
        <v>20</v>
      </c>
      <c r="P2014" t="s">
        <v>2399</v>
      </c>
      <c r="Q2014" s="4">
        <v>221000</v>
      </c>
      <c r="R2014">
        <v>4</v>
      </c>
      <c r="S2014" s="4">
        <f>Table3[[#This Row],[Harga]]*Table3[[#This Row],[Quantity]]</f>
        <v>884000</v>
      </c>
      <c r="T2014">
        <v>0.2</v>
      </c>
      <c r="U2014" s="4">
        <f>Table3[[#This Row],[Discount]]*Table3[[#This Row],[Revenue]]</f>
        <v>176800</v>
      </c>
      <c r="V2014" s="4">
        <f>Table3[[#This Row],[Revenue]]-Table3[[#This Row],[Total Discount]]</f>
        <v>707200</v>
      </c>
      <c r="W2014" s="6"/>
      <c r="X2014" s="5"/>
    </row>
    <row r="2015" spans="1:24" x14ac:dyDescent="0.35">
      <c r="A2015">
        <v>2014</v>
      </c>
      <c r="B2015" t="s">
        <v>7298</v>
      </c>
      <c r="C2015" s="8">
        <v>42357</v>
      </c>
      <c r="D2015" s="6">
        <v>2015</v>
      </c>
      <c r="E2015" s="8" t="s">
        <v>3490</v>
      </c>
      <c r="F2015" s="7">
        <v>19</v>
      </c>
      <c r="G2015" t="s">
        <v>3538</v>
      </c>
      <c r="H2015" t="s">
        <v>3451</v>
      </c>
      <c r="I2015" t="s">
        <v>3622</v>
      </c>
      <c r="J2015" t="s">
        <v>3466</v>
      </c>
      <c r="K2015" t="s">
        <v>3695</v>
      </c>
      <c r="L2015">
        <v>68104</v>
      </c>
      <c r="M2015" t="s">
        <v>2400</v>
      </c>
      <c r="N2015" t="s">
        <v>13</v>
      </c>
      <c r="O2015" t="s">
        <v>26</v>
      </c>
      <c r="P2015" t="s">
        <v>2401</v>
      </c>
      <c r="Q2015" s="4">
        <v>8000</v>
      </c>
      <c r="R2015">
        <v>2</v>
      </c>
      <c r="S2015" s="4">
        <f>Table3[[#This Row],[Harga]]*Table3[[#This Row],[Quantity]]</f>
        <v>16000</v>
      </c>
      <c r="T2015">
        <v>0</v>
      </c>
      <c r="U2015" s="4">
        <f>Table3[[#This Row],[Discount]]*Table3[[#This Row],[Revenue]]</f>
        <v>0</v>
      </c>
      <c r="V2015" s="4">
        <f>Table3[[#This Row],[Revenue]]-Table3[[#This Row],[Total Discount]]</f>
        <v>16000</v>
      </c>
      <c r="W2015" s="6"/>
      <c r="X2015" s="5"/>
    </row>
    <row r="2016" spans="1:24" x14ac:dyDescent="0.35">
      <c r="A2016">
        <v>2015</v>
      </c>
      <c r="B2016" t="s">
        <v>7297</v>
      </c>
      <c r="C2016" s="8">
        <v>42359</v>
      </c>
      <c r="D2016" s="6">
        <v>2015</v>
      </c>
      <c r="E2016" s="8" t="s">
        <v>3490</v>
      </c>
      <c r="F2016" s="7">
        <v>21</v>
      </c>
      <c r="G2016" t="s">
        <v>3457</v>
      </c>
      <c r="H2016" t="s">
        <v>3462</v>
      </c>
      <c r="I2016" t="s">
        <v>5216</v>
      </c>
      <c r="J2016" t="s">
        <v>3449</v>
      </c>
      <c r="K2016" t="s">
        <v>3666</v>
      </c>
      <c r="L2016">
        <v>28540</v>
      </c>
      <c r="M2016" t="s">
        <v>149</v>
      </c>
      <c r="N2016" t="s">
        <v>51</v>
      </c>
      <c r="O2016" t="s">
        <v>52</v>
      </c>
      <c r="P2016" t="s">
        <v>150</v>
      </c>
      <c r="Q2016" s="4">
        <v>60000</v>
      </c>
      <c r="R2016">
        <v>3</v>
      </c>
      <c r="S2016" s="4">
        <f>Table3[[#This Row],[Harga]]*Table3[[#This Row],[Quantity]]</f>
        <v>180000</v>
      </c>
      <c r="T2016">
        <v>0.2</v>
      </c>
      <c r="U2016" s="4">
        <f>Table3[[#This Row],[Discount]]*Table3[[#This Row],[Revenue]]</f>
        <v>36000</v>
      </c>
      <c r="V2016" s="4">
        <f>Table3[[#This Row],[Revenue]]-Table3[[#This Row],[Total Discount]]</f>
        <v>144000</v>
      </c>
      <c r="W2016" s="6"/>
      <c r="X2016" s="5"/>
    </row>
    <row r="2017" spans="1:24" x14ac:dyDescent="0.35">
      <c r="A2017">
        <v>2016</v>
      </c>
      <c r="B2017" t="s">
        <v>7296</v>
      </c>
      <c r="C2017" s="8">
        <v>42638</v>
      </c>
      <c r="D2017" s="6">
        <v>2016</v>
      </c>
      <c r="E2017" s="8" t="s">
        <v>3472</v>
      </c>
      <c r="F2017" s="7">
        <v>25</v>
      </c>
      <c r="G2017" t="s">
        <v>3457</v>
      </c>
      <c r="H2017" t="s">
        <v>3462</v>
      </c>
      <c r="I2017" t="s">
        <v>3601</v>
      </c>
      <c r="J2017" t="s">
        <v>3466</v>
      </c>
      <c r="K2017" t="s">
        <v>3513</v>
      </c>
      <c r="L2017">
        <v>97224</v>
      </c>
      <c r="M2017" t="s">
        <v>2186</v>
      </c>
      <c r="N2017" t="s">
        <v>13</v>
      </c>
      <c r="O2017" t="s">
        <v>23</v>
      </c>
      <c r="P2017" t="s">
        <v>2187</v>
      </c>
      <c r="Q2017" s="4">
        <v>41000</v>
      </c>
      <c r="R2017">
        <v>9</v>
      </c>
      <c r="S2017" s="4">
        <f>Table3[[#This Row],[Harga]]*Table3[[#This Row],[Quantity]]</f>
        <v>369000</v>
      </c>
      <c r="T2017">
        <v>0.2</v>
      </c>
      <c r="U2017" s="4">
        <f>Table3[[#This Row],[Discount]]*Table3[[#This Row],[Revenue]]</f>
        <v>73800</v>
      </c>
      <c r="V2017" s="4">
        <f>Table3[[#This Row],[Revenue]]-Table3[[#This Row],[Total Discount]]</f>
        <v>295200</v>
      </c>
      <c r="W2017" s="6"/>
      <c r="X2017" s="5"/>
    </row>
    <row r="2018" spans="1:24" x14ac:dyDescent="0.35">
      <c r="A2018">
        <v>2017</v>
      </c>
      <c r="B2018" t="s">
        <v>7295</v>
      </c>
      <c r="C2018" s="8">
        <v>42910</v>
      </c>
      <c r="D2018" s="6">
        <v>2017</v>
      </c>
      <c r="E2018" s="8" t="s">
        <v>3497</v>
      </c>
      <c r="F2018" s="7">
        <v>24</v>
      </c>
      <c r="G2018" t="s">
        <v>3485</v>
      </c>
      <c r="H2018" t="s">
        <v>3451</v>
      </c>
      <c r="I2018" t="s">
        <v>3801</v>
      </c>
      <c r="J2018" t="s">
        <v>3466</v>
      </c>
      <c r="K2018" t="s">
        <v>3460</v>
      </c>
      <c r="L2018">
        <v>62521</v>
      </c>
      <c r="M2018" t="s">
        <v>1459</v>
      </c>
      <c r="N2018" t="s">
        <v>13</v>
      </c>
      <c r="O2018" t="s">
        <v>26</v>
      </c>
      <c r="P2018" t="s">
        <v>1460</v>
      </c>
      <c r="Q2018" s="4">
        <v>488000</v>
      </c>
      <c r="R2018">
        <v>3</v>
      </c>
      <c r="S2018" s="4">
        <f>Table3[[#This Row],[Harga]]*Table3[[#This Row],[Quantity]]</f>
        <v>1464000</v>
      </c>
      <c r="T2018">
        <v>0.8</v>
      </c>
      <c r="U2018" s="4">
        <f>Table3[[#This Row],[Discount]]*Table3[[#This Row],[Revenue]]</f>
        <v>1171200</v>
      </c>
      <c r="V2018" s="4">
        <f>Table3[[#This Row],[Revenue]]-Table3[[#This Row],[Total Discount]]</f>
        <v>292800</v>
      </c>
      <c r="W2018" s="6"/>
      <c r="X2018" s="5"/>
    </row>
    <row r="2019" spans="1:24" x14ac:dyDescent="0.35">
      <c r="A2019">
        <v>2018</v>
      </c>
      <c r="B2019" t="s">
        <v>7294</v>
      </c>
      <c r="C2019" s="8">
        <v>42985</v>
      </c>
      <c r="D2019" s="6">
        <v>2017</v>
      </c>
      <c r="E2019" s="8" t="s">
        <v>3472</v>
      </c>
      <c r="F2019" s="7">
        <v>7</v>
      </c>
      <c r="G2019" t="s">
        <v>3485</v>
      </c>
      <c r="H2019" t="s">
        <v>3451</v>
      </c>
      <c r="I2019" t="s">
        <v>5184</v>
      </c>
      <c r="J2019" t="s">
        <v>3488</v>
      </c>
      <c r="K2019" t="s">
        <v>3695</v>
      </c>
      <c r="L2019">
        <v>85023</v>
      </c>
      <c r="M2019" t="s">
        <v>2402</v>
      </c>
      <c r="N2019" t="s">
        <v>13</v>
      </c>
      <c r="O2019" t="s">
        <v>26</v>
      </c>
      <c r="P2019" t="s">
        <v>2403</v>
      </c>
      <c r="Q2019" s="4">
        <v>8000</v>
      </c>
      <c r="R2019">
        <v>3</v>
      </c>
      <c r="S2019" s="4">
        <f>Table3[[#This Row],[Harga]]*Table3[[#This Row],[Quantity]]</f>
        <v>24000</v>
      </c>
      <c r="T2019">
        <v>0.7</v>
      </c>
      <c r="U2019" s="4">
        <f>Table3[[#This Row],[Discount]]*Table3[[#This Row],[Revenue]]</f>
        <v>16800</v>
      </c>
      <c r="V2019" s="4">
        <f>Table3[[#This Row],[Revenue]]-Table3[[#This Row],[Total Discount]]</f>
        <v>7200</v>
      </c>
      <c r="W2019" s="6"/>
      <c r="X2019" s="5"/>
    </row>
    <row r="2020" spans="1:24" x14ac:dyDescent="0.35">
      <c r="A2020">
        <v>2019</v>
      </c>
      <c r="B2020" t="s">
        <v>7293</v>
      </c>
      <c r="C2020" s="8">
        <v>42586</v>
      </c>
      <c r="D2020" s="6">
        <v>2016</v>
      </c>
      <c r="E2020" s="8" t="s">
        <v>3481</v>
      </c>
      <c r="F2020" s="7">
        <v>4</v>
      </c>
      <c r="G2020" t="s">
        <v>3452</v>
      </c>
      <c r="H2020" t="s">
        <v>3451</v>
      </c>
      <c r="I2020" t="s">
        <v>5606</v>
      </c>
      <c r="J2020" t="s">
        <v>3466</v>
      </c>
      <c r="K2020" t="s">
        <v>3556</v>
      </c>
      <c r="L2020">
        <v>95823</v>
      </c>
      <c r="M2020" t="s">
        <v>2404</v>
      </c>
      <c r="N2020" t="s">
        <v>51</v>
      </c>
      <c r="O2020" t="s">
        <v>52</v>
      </c>
      <c r="P2020" t="s">
        <v>2405</v>
      </c>
      <c r="Q2020" s="4">
        <v>303000</v>
      </c>
      <c r="R2020">
        <v>2</v>
      </c>
      <c r="S2020" s="4">
        <f>Table3[[#This Row],[Harga]]*Table3[[#This Row],[Quantity]]</f>
        <v>606000</v>
      </c>
      <c r="T2020">
        <v>0.2</v>
      </c>
      <c r="U2020" s="4">
        <f>Table3[[#This Row],[Discount]]*Table3[[#This Row],[Revenue]]</f>
        <v>121200</v>
      </c>
      <c r="V2020" s="4">
        <f>Table3[[#This Row],[Revenue]]-Table3[[#This Row],[Total Discount]]</f>
        <v>484800</v>
      </c>
      <c r="W2020" s="6"/>
      <c r="X2020" s="5"/>
    </row>
    <row r="2021" spans="1:24" x14ac:dyDescent="0.35">
      <c r="A2021">
        <v>2020</v>
      </c>
      <c r="B2021" t="s">
        <v>7292</v>
      </c>
      <c r="C2021" s="8">
        <v>41870</v>
      </c>
      <c r="D2021" s="6">
        <v>2014</v>
      </c>
      <c r="E2021" s="8" t="s">
        <v>3481</v>
      </c>
      <c r="F2021" s="7">
        <v>19</v>
      </c>
      <c r="G2021" t="s">
        <v>3485</v>
      </c>
      <c r="H2021" t="s">
        <v>3462</v>
      </c>
      <c r="I2021" t="s">
        <v>4994</v>
      </c>
      <c r="J2021" t="s">
        <v>3449</v>
      </c>
      <c r="K2021" t="s">
        <v>3509</v>
      </c>
      <c r="L2021">
        <v>72401</v>
      </c>
      <c r="M2021" t="s">
        <v>2406</v>
      </c>
      <c r="N2021" t="s">
        <v>9</v>
      </c>
      <c r="O2021" t="s">
        <v>10</v>
      </c>
      <c r="P2021" t="s">
        <v>2407</v>
      </c>
      <c r="Q2021" s="4">
        <v>639000</v>
      </c>
      <c r="R2021">
        <v>9</v>
      </c>
      <c r="S2021" s="4">
        <f>Table3[[#This Row],[Harga]]*Table3[[#This Row],[Quantity]]</f>
        <v>5751000</v>
      </c>
      <c r="T2021">
        <v>0</v>
      </c>
      <c r="U2021" s="4">
        <f>Table3[[#This Row],[Discount]]*Table3[[#This Row],[Revenue]]</f>
        <v>0</v>
      </c>
      <c r="V2021" s="4">
        <f>Table3[[#This Row],[Revenue]]-Table3[[#This Row],[Total Discount]]</f>
        <v>5751000</v>
      </c>
      <c r="W2021" s="6"/>
      <c r="X2021" s="5"/>
    </row>
    <row r="2022" spans="1:24" x14ac:dyDescent="0.35">
      <c r="A2022">
        <v>2021</v>
      </c>
      <c r="B2022" t="s">
        <v>7291</v>
      </c>
      <c r="C2022" s="8">
        <v>42461</v>
      </c>
      <c r="D2022" s="6">
        <v>2016</v>
      </c>
      <c r="E2022" s="8" t="s">
        <v>3529</v>
      </c>
      <c r="F2022" s="7">
        <v>1</v>
      </c>
      <c r="G2022" t="s">
        <v>3485</v>
      </c>
      <c r="H2022" t="s">
        <v>3501</v>
      </c>
      <c r="I2022" t="s">
        <v>4294</v>
      </c>
      <c r="J2022" t="s">
        <v>3466</v>
      </c>
      <c r="K2022" t="s">
        <v>3655</v>
      </c>
      <c r="L2022">
        <v>10035</v>
      </c>
      <c r="M2022" t="s">
        <v>513</v>
      </c>
      <c r="N2022" t="s">
        <v>13</v>
      </c>
      <c r="O2022" t="s">
        <v>14</v>
      </c>
      <c r="P2022" t="s">
        <v>514</v>
      </c>
      <c r="Q2022" s="4">
        <v>21000</v>
      </c>
      <c r="R2022">
        <v>2</v>
      </c>
      <c r="S2022" s="4">
        <f>Table3[[#This Row],[Harga]]*Table3[[#This Row],[Quantity]]</f>
        <v>42000</v>
      </c>
      <c r="T2022">
        <v>0</v>
      </c>
      <c r="U2022" s="4">
        <f>Table3[[#This Row],[Discount]]*Table3[[#This Row],[Revenue]]</f>
        <v>0</v>
      </c>
      <c r="V2022" s="4">
        <f>Table3[[#This Row],[Revenue]]-Table3[[#This Row],[Total Discount]]</f>
        <v>42000</v>
      </c>
      <c r="W2022" s="6"/>
      <c r="X2022" s="5"/>
    </row>
    <row r="2023" spans="1:24" x14ac:dyDescent="0.35">
      <c r="A2023">
        <v>2022</v>
      </c>
      <c r="B2023" t="s">
        <v>7290</v>
      </c>
      <c r="C2023" s="8">
        <v>42871</v>
      </c>
      <c r="D2023" s="6">
        <v>2017</v>
      </c>
      <c r="E2023" s="8" t="s">
        <v>3453</v>
      </c>
      <c r="F2023" s="7">
        <v>16</v>
      </c>
      <c r="G2023" t="s">
        <v>3452</v>
      </c>
      <c r="H2023" t="s">
        <v>3451</v>
      </c>
      <c r="I2023" t="s">
        <v>4522</v>
      </c>
      <c r="J2023" t="s">
        <v>3449</v>
      </c>
      <c r="K2023" t="s">
        <v>3492</v>
      </c>
      <c r="L2023">
        <v>44312</v>
      </c>
      <c r="M2023" t="s">
        <v>1096</v>
      </c>
      <c r="N2023" t="s">
        <v>13</v>
      </c>
      <c r="O2023" t="s">
        <v>32</v>
      </c>
      <c r="P2023" t="s">
        <v>1097</v>
      </c>
      <c r="Q2023" s="4">
        <v>553000</v>
      </c>
      <c r="R2023">
        <v>2</v>
      </c>
      <c r="S2023" s="4">
        <f>Table3[[#This Row],[Harga]]*Table3[[#This Row],[Quantity]]</f>
        <v>1106000</v>
      </c>
      <c r="T2023">
        <v>0.2</v>
      </c>
      <c r="U2023" s="4">
        <f>Table3[[#This Row],[Discount]]*Table3[[#This Row],[Revenue]]</f>
        <v>221200</v>
      </c>
      <c r="V2023" s="4">
        <f>Table3[[#This Row],[Revenue]]-Table3[[#This Row],[Total Discount]]</f>
        <v>884800</v>
      </c>
      <c r="W2023" s="6"/>
      <c r="X2023" s="5"/>
    </row>
    <row r="2024" spans="1:24" x14ac:dyDescent="0.35">
      <c r="A2024">
        <v>2023</v>
      </c>
      <c r="B2024" t="s">
        <v>7289</v>
      </c>
      <c r="C2024" s="8">
        <v>42240</v>
      </c>
      <c r="D2024" s="6">
        <v>2015</v>
      </c>
      <c r="E2024" s="8" t="s">
        <v>3481</v>
      </c>
      <c r="F2024" s="7">
        <v>24</v>
      </c>
      <c r="G2024" t="s">
        <v>3457</v>
      </c>
      <c r="H2024" t="s">
        <v>3462</v>
      </c>
      <c r="I2024" t="s">
        <v>6423</v>
      </c>
      <c r="J2024" t="s">
        <v>3449</v>
      </c>
      <c r="K2024" t="s">
        <v>3509</v>
      </c>
      <c r="L2024">
        <v>41042</v>
      </c>
      <c r="M2024" t="s">
        <v>2408</v>
      </c>
      <c r="N2024" t="s">
        <v>51</v>
      </c>
      <c r="O2024" t="s">
        <v>254</v>
      </c>
      <c r="P2024" t="s">
        <v>2409</v>
      </c>
      <c r="Q2024" s="4">
        <v>3080000</v>
      </c>
      <c r="R2024">
        <v>7</v>
      </c>
      <c r="S2024" s="4">
        <f>Table3[[#This Row],[Harga]]*Table3[[#This Row],[Quantity]]</f>
        <v>21560000</v>
      </c>
      <c r="T2024">
        <v>0</v>
      </c>
      <c r="U2024" s="4">
        <f>Table3[[#This Row],[Discount]]*Table3[[#This Row],[Revenue]]</f>
        <v>0</v>
      </c>
      <c r="V2024" s="4">
        <f>Table3[[#This Row],[Revenue]]-Table3[[#This Row],[Total Discount]]</f>
        <v>21560000</v>
      </c>
      <c r="W2024" s="6"/>
      <c r="X2024" s="5"/>
    </row>
    <row r="2025" spans="1:24" x14ac:dyDescent="0.35">
      <c r="A2025">
        <v>2024</v>
      </c>
      <c r="B2025" t="s">
        <v>7288</v>
      </c>
      <c r="C2025" s="8">
        <v>41905</v>
      </c>
      <c r="D2025" s="6">
        <v>2014</v>
      </c>
      <c r="E2025" s="8" t="s">
        <v>3472</v>
      </c>
      <c r="F2025" s="7">
        <v>23</v>
      </c>
      <c r="G2025" t="s">
        <v>3452</v>
      </c>
      <c r="H2025" t="s">
        <v>3462</v>
      </c>
      <c r="I2025" t="s">
        <v>3866</v>
      </c>
      <c r="J2025" t="s">
        <v>3449</v>
      </c>
      <c r="K2025" t="s">
        <v>3707</v>
      </c>
      <c r="L2025">
        <v>55407</v>
      </c>
      <c r="M2025" t="s">
        <v>1572</v>
      </c>
      <c r="N2025" t="s">
        <v>13</v>
      </c>
      <c r="O2025" t="s">
        <v>23</v>
      </c>
      <c r="P2025" t="s">
        <v>1573</v>
      </c>
      <c r="Q2025" s="4">
        <v>16000</v>
      </c>
      <c r="R2025">
        <v>5</v>
      </c>
      <c r="S2025" s="4">
        <f>Table3[[#This Row],[Harga]]*Table3[[#This Row],[Quantity]]</f>
        <v>80000</v>
      </c>
      <c r="T2025">
        <v>0</v>
      </c>
      <c r="U2025" s="4">
        <f>Table3[[#This Row],[Discount]]*Table3[[#This Row],[Revenue]]</f>
        <v>0</v>
      </c>
      <c r="V2025" s="4">
        <f>Table3[[#This Row],[Revenue]]-Table3[[#This Row],[Total Discount]]</f>
        <v>80000</v>
      </c>
      <c r="W2025" s="6"/>
      <c r="X2025" s="5"/>
    </row>
    <row r="2026" spans="1:24" x14ac:dyDescent="0.35">
      <c r="A2026">
        <v>2025</v>
      </c>
      <c r="B2026" t="s">
        <v>7287</v>
      </c>
      <c r="C2026" s="8">
        <v>42905</v>
      </c>
      <c r="D2026" s="6">
        <v>2017</v>
      </c>
      <c r="E2026" s="8" t="s">
        <v>3497</v>
      </c>
      <c r="F2026" s="7">
        <v>19</v>
      </c>
      <c r="G2026" t="s">
        <v>3538</v>
      </c>
      <c r="H2026" t="s">
        <v>3532</v>
      </c>
      <c r="I2026" t="s">
        <v>4477</v>
      </c>
      <c r="J2026" t="s">
        <v>3449</v>
      </c>
      <c r="K2026" t="s">
        <v>3460</v>
      </c>
      <c r="L2026">
        <v>77095</v>
      </c>
      <c r="M2026" t="s">
        <v>2410</v>
      </c>
      <c r="N2026" t="s">
        <v>13</v>
      </c>
      <c r="O2026" t="s">
        <v>29</v>
      </c>
      <c r="P2026" t="s">
        <v>2411</v>
      </c>
      <c r="Q2026" s="4">
        <v>3000</v>
      </c>
      <c r="R2026">
        <v>1</v>
      </c>
      <c r="S2026" s="4">
        <f>Table3[[#This Row],[Harga]]*Table3[[#This Row],[Quantity]]</f>
        <v>3000</v>
      </c>
      <c r="T2026">
        <v>0.8</v>
      </c>
      <c r="U2026" s="4">
        <f>Table3[[#This Row],[Discount]]*Table3[[#This Row],[Revenue]]</f>
        <v>2400</v>
      </c>
      <c r="V2026" s="4">
        <f>Table3[[#This Row],[Revenue]]-Table3[[#This Row],[Total Discount]]</f>
        <v>600</v>
      </c>
      <c r="W2026" s="6"/>
      <c r="X2026" s="5"/>
    </row>
    <row r="2027" spans="1:24" x14ac:dyDescent="0.35">
      <c r="A2027">
        <v>2026</v>
      </c>
      <c r="B2027" t="s">
        <v>7286</v>
      </c>
      <c r="C2027" s="8">
        <v>43090</v>
      </c>
      <c r="D2027" s="6">
        <v>2017</v>
      </c>
      <c r="E2027" s="8" t="s">
        <v>3490</v>
      </c>
      <c r="F2027" s="7">
        <v>21</v>
      </c>
      <c r="G2027" t="s">
        <v>3485</v>
      </c>
      <c r="H2027" t="s">
        <v>3451</v>
      </c>
      <c r="I2027" t="s">
        <v>4083</v>
      </c>
      <c r="J2027" t="s">
        <v>3488</v>
      </c>
      <c r="K2027" t="s">
        <v>3666</v>
      </c>
      <c r="L2027">
        <v>68025</v>
      </c>
      <c r="M2027" t="s">
        <v>831</v>
      </c>
      <c r="N2027" t="s">
        <v>9</v>
      </c>
      <c r="O2027" t="s">
        <v>20</v>
      </c>
      <c r="P2027" t="s">
        <v>832</v>
      </c>
      <c r="Q2027" s="4">
        <v>26000</v>
      </c>
      <c r="R2027">
        <v>2</v>
      </c>
      <c r="S2027" s="4">
        <f>Table3[[#This Row],[Harga]]*Table3[[#This Row],[Quantity]]</f>
        <v>52000</v>
      </c>
      <c r="T2027">
        <v>0</v>
      </c>
      <c r="U2027" s="4">
        <f>Table3[[#This Row],[Discount]]*Table3[[#This Row],[Revenue]]</f>
        <v>0</v>
      </c>
      <c r="V2027" s="4">
        <f>Table3[[#This Row],[Revenue]]-Table3[[#This Row],[Total Discount]]</f>
        <v>52000</v>
      </c>
      <c r="W2027" s="6"/>
      <c r="X2027" s="5"/>
    </row>
    <row r="2028" spans="1:24" x14ac:dyDescent="0.35">
      <c r="A2028">
        <v>2027</v>
      </c>
      <c r="B2028" t="s">
        <v>7285</v>
      </c>
      <c r="C2028" s="8">
        <v>42954</v>
      </c>
      <c r="D2028" s="6">
        <v>2017</v>
      </c>
      <c r="E2028" s="8" t="s">
        <v>3481</v>
      </c>
      <c r="F2028" s="7">
        <v>7</v>
      </c>
      <c r="G2028" t="s">
        <v>3457</v>
      </c>
      <c r="H2028" t="s">
        <v>3554</v>
      </c>
      <c r="I2028" t="s">
        <v>3608</v>
      </c>
      <c r="J2028" t="s">
        <v>3449</v>
      </c>
      <c r="K2028" t="s">
        <v>3595</v>
      </c>
      <c r="L2028">
        <v>92105</v>
      </c>
      <c r="M2028" t="s">
        <v>1235</v>
      </c>
      <c r="N2028" t="s">
        <v>51</v>
      </c>
      <c r="O2028" t="s">
        <v>52</v>
      </c>
      <c r="P2028" t="s">
        <v>1236</v>
      </c>
      <c r="Q2028" s="4">
        <v>40000</v>
      </c>
      <c r="R2028">
        <v>5</v>
      </c>
      <c r="S2028" s="4">
        <f>Table3[[#This Row],[Harga]]*Table3[[#This Row],[Quantity]]</f>
        <v>200000</v>
      </c>
      <c r="T2028">
        <v>0.2</v>
      </c>
      <c r="U2028" s="4">
        <f>Table3[[#This Row],[Discount]]*Table3[[#This Row],[Revenue]]</f>
        <v>40000</v>
      </c>
      <c r="V2028" s="4">
        <f>Table3[[#This Row],[Revenue]]-Table3[[#This Row],[Total Discount]]</f>
        <v>160000</v>
      </c>
      <c r="W2028" s="6"/>
      <c r="X2028" s="5"/>
    </row>
    <row r="2029" spans="1:24" x14ac:dyDescent="0.35">
      <c r="A2029">
        <v>2028</v>
      </c>
      <c r="B2029" t="s">
        <v>7284</v>
      </c>
      <c r="C2029" s="8">
        <v>42604</v>
      </c>
      <c r="D2029" s="6">
        <v>2016</v>
      </c>
      <c r="E2029" s="8" t="s">
        <v>3481</v>
      </c>
      <c r="F2029" s="7">
        <v>22</v>
      </c>
      <c r="G2029" t="s">
        <v>3485</v>
      </c>
      <c r="H2029" t="s">
        <v>3451</v>
      </c>
      <c r="I2029" t="s">
        <v>4440</v>
      </c>
      <c r="J2029" t="s">
        <v>3449</v>
      </c>
      <c r="K2029" t="s">
        <v>3494</v>
      </c>
      <c r="L2029">
        <v>77041</v>
      </c>
      <c r="M2029" t="s">
        <v>1345</v>
      </c>
      <c r="N2029" t="s">
        <v>13</v>
      </c>
      <c r="O2029" t="s">
        <v>26</v>
      </c>
      <c r="P2029" t="s">
        <v>1346</v>
      </c>
      <c r="Q2029" s="4">
        <v>10000</v>
      </c>
      <c r="R2029">
        <v>2</v>
      </c>
      <c r="S2029" s="4">
        <f>Table3[[#This Row],[Harga]]*Table3[[#This Row],[Quantity]]</f>
        <v>20000</v>
      </c>
      <c r="T2029">
        <v>0.8</v>
      </c>
      <c r="U2029" s="4">
        <f>Table3[[#This Row],[Discount]]*Table3[[#This Row],[Revenue]]</f>
        <v>16000</v>
      </c>
      <c r="V2029" s="4">
        <f>Table3[[#This Row],[Revenue]]-Table3[[#This Row],[Total Discount]]</f>
        <v>4000</v>
      </c>
      <c r="W2029" s="6"/>
      <c r="X2029" s="5"/>
    </row>
    <row r="2030" spans="1:24" x14ac:dyDescent="0.35">
      <c r="A2030">
        <v>2029</v>
      </c>
      <c r="B2030" t="s">
        <v>7283</v>
      </c>
      <c r="C2030" s="8">
        <v>42254</v>
      </c>
      <c r="D2030" s="6">
        <v>2015</v>
      </c>
      <c r="E2030" s="8" t="s">
        <v>3472</v>
      </c>
      <c r="F2030" s="7">
        <v>7</v>
      </c>
      <c r="G2030" t="s">
        <v>3538</v>
      </c>
      <c r="H2030" t="s">
        <v>3451</v>
      </c>
      <c r="I2030" t="s">
        <v>5335</v>
      </c>
      <c r="J2030" t="s">
        <v>3449</v>
      </c>
      <c r="K2030" t="s">
        <v>3448</v>
      </c>
      <c r="L2030">
        <v>10011</v>
      </c>
      <c r="M2030" t="s">
        <v>782</v>
      </c>
      <c r="N2030" t="s">
        <v>13</v>
      </c>
      <c r="O2030" t="s">
        <v>32</v>
      </c>
      <c r="P2030" t="s">
        <v>783</v>
      </c>
      <c r="Q2030" s="4">
        <v>84000</v>
      </c>
      <c r="R2030">
        <v>2</v>
      </c>
      <c r="S2030" s="4">
        <f>Table3[[#This Row],[Harga]]*Table3[[#This Row],[Quantity]]</f>
        <v>168000</v>
      </c>
      <c r="T2030">
        <v>0</v>
      </c>
      <c r="U2030" s="4">
        <f>Table3[[#This Row],[Discount]]*Table3[[#This Row],[Revenue]]</f>
        <v>0</v>
      </c>
      <c r="V2030" s="4">
        <f>Table3[[#This Row],[Revenue]]-Table3[[#This Row],[Total Discount]]</f>
        <v>168000</v>
      </c>
      <c r="W2030" s="6"/>
      <c r="X2030" s="5"/>
    </row>
    <row r="2031" spans="1:24" x14ac:dyDescent="0.35">
      <c r="A2031">
        <v>2030</v>
      </c>
      <c r="B2031" t="s">
        <v>7282</v>
      </c>
      <c r="C2031" s="8">
        <v>42363</v>
      </c>
      <c r="D2031" s="6">
        <v>2015</v>
      </c>
      <c r="E2031" s="8" t="s">
        <v>3490</v>
      </c>
      <c r="F2031" s="7">
        <v>25</v>
      </c>
      <c r="G2031" t="s">
        <v>3457</v>
      </c>
      <c r="H2031" t="s">
        <v>3462</v>
      </c>
      <c r="I2031" t="s">
        <v>5828</v>
      </c>
      <c r="J2031" t="s">
        <v>3466</v>
      </c>
      <c r="K2031" t="s">
        <v>3571</v>
      </c>
      <c r="L2031">
        <v>48227</v>
      </c>
      <c r="M2031" t="s">
        <v>835</v>
      </c>
      <c r="N2031" t="s">
        <v>51</v>
      </c>
      <c r="O2031" t="s">
        <v>52</v>
      </c>
      <c r="P2031" t="s">
        <v>836</v>
      </c>
      <c r="Q2031" s="4">
        <v>30000</v>
      </c>
      <c r="R2031">
        <v>2</v>
      </c>
      <c r="S2031" s="4">
        <f>Table3[[#This Row],[Harga]]*Table3[[#This Row],[Quantity]]</f>
        <v>60000</v>
      </c>
      <c r="T2031">
        <v>0</v>
      </c>
      <c r="U2031" s="4">
        <f>Table3[[#This Row],[Discount]]*Table3[[#This Row],[Revenue]]</f>
        <v>0</v>
      </c>
      <c r="V2031" s="4">
        <f>Table3[[#This Row],[Revenue]]-Table3[[#This Row],[Total Discount]]</f>
        <v>60000</v>
      </c>
      <c r="W2031" s="6"/>
      <c r="X2031" s="5"/>
    </row>
    <row r="2032" spans="1:24" x14ac:dyDescent="0.35">
      <c r="A2032">
        <v>2031</v>
      </c>
      <c r="B2032" t="s">
        <v>7281</v>
      </c>
      <c r="C2032" s="8">
        <v>42126</v>
      </c>
      <c r="D2032" s="6">
        <v>2015</v>
      </c>
      <c r="E2032" s="8" t="s">
        <v>3453</v>
      </c>
      <c r="F2032" s="7">
        <v>2</v>
      </c>
      <c r="G2032" t="s">
        <v>3457</v>
      </c>
      <c r="H2032" t="s">
        <v>3451</v>
      </c>
      <c r="I2032" t="s">
        <v>3937</v>
      </c>
      <c r="J2032" t="s">
        <v>3466</v>
      </c>
      <c r="K2032" t="s">
        <v>3509</v>
      </c>
      <c r="L2032">
        <v>77095</v>
      </c>
      <c r="M2032" t="s">
        <v>1403</v>
      </c>
      <c r="N2032" t="s">
        <v>13</v>
      </c>
      <c r="O2032" t="s">
        <v>14</v>
      </c>
      <c r="P2032" t="s">
        <v>1404</v>
      </c>
      <c r="Q2032" s="4">
        <v>8000</v>
      </c>
      <c r="R2032">
        <v>3</v>
      </c>
      <c r="S2032" s="4">
        <f>Table3[[#This Row],[Harga]]*Table3[[#This Row],[Quantity]]</f>
        <v>24000</v>
      </c>
      <c r="T2032">
        <v>0.2</v>
      </c>
      <c r="U2032" s="4">
        <f>Table3[[#This Row],[Discount]]*Table3[[#This Row],[Revenue]]</f>
        <v>4800</v>
      </c>
      <c r="V2032" s="4">
        <f>Table3[[#This Row],[Revenue]]-Table3[[#This Row],[Total Discount]]</f>
        <v>19200</v>
      </c>
      <c r="W2032" s="6"/>
      <c r="X2032" s="5"/>
    </row>
    <row r="2033" spans="1:24" x14ac:dyDescent="0.35">
      <c r="A2033">
        <v>2032</v>
      </c>
      <c r="B2033" t="s">
        <v>7280</v>
      </c>
      <c r="C2033" s="8">
        <v>42698</v>
      </c>
      <c r="D2033" s="6">
        <v>2016</v>
      </c>
      <c r="E2033" s="8" t="s">
        <v>3468</v>
      </c>
      <c r="F2033" s="7">
        <v>24</v>
      </c>
      <c r="G2033" t="s">
        <v>3485</v>
      </c>
      <c r="H2033" t="s">
        <v>3451</v>
      </c>
      <c r="I2033" t="s">
        <v>6362</v>
      </c>
      <c r="J2033" t="s">
        <v>3449</v>
      </c>
      <c r="K2033" t="s">
        <v>3641</v>
      </c>
      <c r="L2033">
        <v>98105</v>
      </c>
      <c r="M2033" t="s">
        <v>1459</v>
      </c>
      <c r="N2033" t="s">
        <v>13</v>
      </c>
      <c r="O2033" t="s">
        <v>26</v>
      </c>
      <c r="P2033" t="s">
        <v>1460</v>
      </c>
      <c r="Q2033" s="4">
        <v>488000</v>
      </c>
      <c r="R2033">
        <v>5</v>
      </c>
      <c r="S2033" s="4">
        <f>Table3[[#This Row],[Harga]]*Table3[[#This Row],[Quantity]]</f>
        <v>2440000</v>
      </c>
      <c r="T2033">
        <v>0.2</v>
      </c>
      <c r="U2033" s="4">
        <f>Table3[[#This Row],[Discount]]*Table3[[#This Row],[Revenue]]</f>
        <v>488000</v>
      </c>
      <c r="V2033" s="4">
        <f>Table3[[#This Row],[Revenue]]-Table3[[#This Row],[Total Discount]]</f>
        <v>1952000</v>
      </c>
      <c r="W2033" s="6"/>
      <c r="X2033" s="5"/>
    </row>
    <row r="2034" spans="1:24" x14ac:dyDescent="0.35">
      <c r="A2034">
        <v>2033</v>
      </c>
      <c r="B2034" t="s">
        <v>7279</v>
      </c>
      <c r="C2034" s="8">
        <v>42332</v>
      </c>
      <c r="D2034" s="6">
        <v>2015</v>
      </c>
      <c r="E2034" s="8" t="s">
        <v>3468</v>
      </c>
      <c r="F2034" s="7">
        <v>24</v>
      </c>
      <c r="G2034" t="s">
        <v>3485</v>
      </c>
      <c r="H2034" t="s">
        <v>3451</v>
      </c>
      <c r="I2034" t="s">
        <v>4033</v>
      </c>
      <c r="J2034" t="s">
        <v>3449</v>
      </c>
      <c r="K2034" t="s">
        <v>3460</v>
      </c>
      <c r="L2034">
        <v>90036</v>
      </c>
      <c r="M2034" t="s">
        <v>1050</v>
      </c>
      <c r="N2034" t="s">
        <v>13</v>
      </c>
      <c r="O2034" t="s">
        <v>26</v>
      </c>
      <c r="P2034" t="s">
        <v>1051</v>
      </c>
      <c r="Q2034" s="4">
        <v>3000</v>
      </c>
      <c r="R2034">
        <v>2</v>
      </c>
      <c r="S2034" s="4">
        <f>Table3[[#This Row],[Harga]]*Table3[[#This Row],[Quantity]]</f>
        <v>6000</v>
      </c>
      <c r="T2034">
        <v>0.2</v>
      </c>
      <c r="U2034" s="4">
        <f>Table3[[#This Row],[Discount]]*Table3[[#This Row],[Revenue]]</f>
        <v>1200</v>
      </c>
      <c r="V2034" s="4">
        <f>Table3[[#This Row],[Revenue]]-Table3[[#This Row],[Total Discount]]</f>
        <v>4800</v>
      </c>
      <c r="W2034" s="6"/>
      <c r="X2034" s="5"/>
    </row>
    <row r="2035" spans="1:24" x14ac:dyDescent="0.35">
      <c r="A2035">
        <v>2034</v>
      </c>
      <c r="B2035" t="s">
        <v>7278</v>
      </c>
      <c r="C2035" s="8">
        <v>42982</v>
      </c>
      <c r="D2035" s="6">
        <v>2017</v>
      </c>
      <c r="E2035" s="8" t="s">
        <v>3472</v>
      </c>
      <c r="F2035" s="7">
        <v>4</v>
      </c>
      <c r="G2035" t="s">
        <v>3457</v>
      </c>
      <c r="H2035" t="s">
        <v>3532</v>
      </c>
      <c r="I2035" t="s">
        <v>3587</v>
      </c>
      <c r="J2035" t="s">
        <v>3449</v>
      </c>
      <c r="K2035" t="s">
        <v>3509</v>
      </c>
      <c r="L2035">
        <v>19120</v>
      </c>
      <c r="M2035" t="s">
        <v>2412</v>
      </c>
      <c r="N2035" t="s">
        <v>51</v>
      </c>
      <c r="O2035" t="s">
        <v>64</v>
      </c>
      <c r="P2035" t="s">
        <v>2413</v>
      </c>
      <c r="Q2035" s="4">
        <v>20000</v>
      </c>
      <c r="R2035">
        <v>4</v>
      </c>
      <c r="S2035" s="4">
        <f>Table3[[#This Row],[Harga]]*Table3[[#This Row],[Quantity]]</f>
        <v>80000</v>
      </c>
      <c r="T2035">
        <v>0.2</v>
      </c>
      <c r="U2035" s="4">
        <f>Table3[[#This Row],[Discount]]*Table3[[#This Row],[Revenue]]</f>
        <v>16000</v>
      </c>
      <c r="V2035" s="4">
        <f>Table3[[#This Row],[Revenue]]-Table3[[#This Row],[Total Discount]]</f>
        <v>64000</v>
      </c>
      <c r="W2035" s="6"/>
      <c r="X2035" s="5"/>
    </row>
    <row r="2036" spans="1:24" x14ac:dyDescent="0.35">
      <c r="A2036">
        <v>2035</v>
      </c>
      <c r="B2036" t="s">
        <v>7277</v>
      </c>
      <c r="C2036" s="8">
        <v>42866</v>
      </c>
      <c r="D2036" s="6">
        <v>2017</v>
      </c>
      <c r="E2036" s="8" t="s">
        <v>3453</v>
      </c>
      <c r="F2036" s="7">
        <v>11</v>
      </c>
      <c r="G2036" t="s">
        <v>3485</v>
      </c>
      <c r="H2036" t="s">
        <v>3451</v>
      </c>
      <c r="I2036" t="s">
        <v>4089</v>
      </c>
      <c r="J2036" t="s">
        <v>3449</v>
      </c>
      <c r="K2036" t="s">
        <v>3483</v>
      </c>
      <c r="L2036">
        <v>98103</v>
      </c>
      <c r="M2036" t="s">
        <v>1036</v>
      </c>
      <c r="N2036" t="s">
        <v>13</v>
      </c>
      <c r="O2036" t="s">
        <v>23</v>
      </c>
      <c r="P2036" t="s">
        <v>1037</v>
      </c>
      <c r="Q2036" s="4">
        <v>13000</v>
      </c>
      <c r="R2036">
        <v>6</v>
      </c>
      <c r="S2036" s="4">
        <f>Table3[[#This Row],[Harga]]*Table3[[#This Row],[Quantity]]</f>
        <v>78000</v>
      </c>
      <c r="T2036">
        <v>0</v>
      </c>
      <c r="U2036" s="4">
        <f>Table3[[#This Row],[Discount]]*Table3[[#This Row],[Revenue]]</f>
        <v>0</v>
      </c>
      <c r="V2036" s="4">
        <f>Table3[[#This Row],[Revenue]]-Table3[[#This Row],[Total Discount]]</f>
        <v>78000</v>
      </c>
      <c r="W2036" s="6"/>
      <c r="X2036" s="5"/>
    </row>
    <row r="2037" spans="1:24" x14ac:dyDescent="0.35">
      <c r="A2037">
        <v>2036</v>
      </c>
      <c r="B2037" t="s">
        <v>7276</v>
      </c>
      <c r="C2037" s="8">
        <v>41770</v>
      </c>
      <c r="D2037" s="6">
        <v>2014</v>
      </c>
      <c r="E2037" s="8" t="s">
        <v>3453</v>
      </c>
      <c r="F2037" s="7">
        <v>11</v>
      </c>
      <c r="G2037" t="s">
        <v>3538</v>
      </c>
      <c r="H2037" t="s">
        <v>3451</v>
      </c>
      <c r="I2037" t="s">
        <v>5075</v>
      </c>
      <c r="J2037" t="s">
        <v>3466</v>
      </c>
      <c r="K2037" t="s">
        <v>3505</v>
      </c>
      <c r="L2037">
        <v>13601</v>
      </c>
      <c r="M2037" t="s">
        <v>374</v>
      </c>
      <c r="N2037" t="s">
        <v>13</v>
      </c>
      <c r="O2037" t="s">
        <v>29</v>
      </c>
      <c r="P2037" t="s">
        <v>375</v>
      </c>
      <c r="Q2037" s="4">
        <v>36000</v>
      </c>
      <c r="R2037">
        <v>3</v>
      </c>
      <c r="S2037" s="4">
        <f>Table3[[#This Row],[Harga]]*Table3[[#This Row],[Quantity]]</f>
        <v>108000</v>
      </c>
      <c r="T2037">
        <v>0</v>
      </c>
      <c r="U2037" s="4">
        <f>Table3[[#This Row],[Discount]]*Table3[[#This Row],[Revenue]]</f>
        <v>0</v>
      </c>
      <c r="V2037" s="4">
        <f>Table3[[#This Row],[Revenue]]-Table3[[#This Row],[Total Discount]]</f>
        <v>108000</v>
      </c>
      <c r="W2037" s="6"/>
      <c r="X2037" s="5"/>
    </row>
    <row r="2038" spans="1:24" x14ac:dyDescent="0.35">
      <c r="A2038">
        <v>2037</v>
      </c>
      <c r="B2038" t="s">
        <v>7275</v>
      </c>
      <c r="C2038" s="8">
        <v>42943</v>
      </c>
      <c r="D2038" s="6">
        <v>2017</v>
      </c>
      <c r="E2038" s="8" t="s">
        <v>3507</v>
      </c>
      <c r="F2038" s="7">
        <v>27</v>
      </c>
      <c r="G2038" t="s">
        <v>3496</v>
      </c>
      <c r="H2038" t="s">
        <v>3451</v>
      </c>
      <c r="I2038" t="s">
        <v>5547</v>
      </c>
      <c r="J2038" t="s">
        <v>3449</v>
      </c>
      <c r="K2038" t="s">
        <v>3628</v>
      </c>
      <c r="L2038">
        <v>32216</v>
      </c>
      <c r="M2038" t="s">
        <v>873</v>
      </c>
      <c r="N2038" t="s">
        <v>9</v>
      </c>
      <c r="O2038" t="s">
        <v>20</v>
      </c>
      <c r="P2038" t="s">
        <v>874</v>
      </c>
      <c r="Q2038" s="4">
        <v>152000</v>
      </c>
      <c r="R2038">
        <v>3</v>
      </c>
      <c r="S2038" s="4">
        <f>Table3[[#This Row],[Harga]]*Table3[[#This Row],[Quantity]]</f>
        <v>456000</v>
      </c>
      <c r="T2038">
        <v>0.2</v>
      </c>
      <c r="U2038" s="4">
        <f>Table3[[#This Row],[Discount]]*Table3[[#This Row],[Revenue]]</f>
        <v>91200</v>
      </c>
      <c r="V2038" s="4">
        <f>Table3[[#This Row],[Revenue]]-Table3[[#This Row],[Total Discount]]</f>
        <v>364800</v>
      </c>
      <c r="W2038" s="6"/>
      <c r="X2038" s="5"/>
    </row>
    <row r="2039" spans="1:24" x14ac:dyDescent="0.35">
      <c r="A2039">
        <v>2038</v>
      </c>
      <c r="B2039" t="s">
        <v>7274</v>
      </c>
      <c r="C2039" s="8">
        <v>42861</v>
      </c>
      <c r="D2039" s="6">
        <v>2017</v>
      </c>
      <c r="E2039" s="8" t="s">
        <v>3453</v>
      </c>
      <c r="F2039" s="7">
        <v>6</v>
      </c>
      <c r="G2039" t="s">
        <v>3452</v>
      </c>
      <c r="H2039" t="s">
        <v>3462</v>
      </c>
      <c r="I2039" t="s">
        <v>4497</v>
      </c>
      <c r="J2039" t="s">
        <v>3449</v>
      </c>
      <c r="K2039" t="s">
        <v>3580</v>
      </c>
      <c r="L2039">
        <v>22204</v>
      </c>
      <c r="M2039" t="s">
        <v>2414</v>
      </c>
      <c r="N2039" t="s">
        <v>13</v>
      </c>
      <c r="O2039" t="s">
        <v>37</v>
      </c>
      <c r="P2039" t="s">
        <v>2415</v>
      </c>
      <c r="Q2039" s="4">
        <v>55000</v>
      </c>
      <c r="R2039">
        <v>6</v>
      </c>
      <c r="S2039" s="4">
        <f>Table3[[#This Row],[Harga]]*Table3[[#This Row],[Quantity]]</f>
        <v>330000</v>
      </c>
      <c r="T2039">
        <v>0</v>
      </c>
      <c r="U2039" s="4">
        <f>Table3[[#This Row],[Discount]]*Table3[[#This Row],[Revenue]]</f>
        <v>0</v>
      </c>
      <c r="V2039" s="4">
        <f>Table3[[#This Row],[Revenue]]-Table3[[#This Row],[Total Discount]]</f>
        <v>330000</v>
      </c>
      <c r="W2039" s="6"/>
      <c r="X2039" s="5"/>
    </row>
    <row r="2040" spans="1:24" x14ac:dyDescent="0.35">
      <c r="A2040">
        <v>2039</v>
      </c>
      <c r="B2040" t="s">
        <v>7273</v>
      </c>
      <c r="C2040" s="8">
        <v>41901</v>
      </c>
      <c r="D2040" s="6">
        <v>2014</v>
      </c>
      <c r="E2040" s="8" t="s">
        <v>3472</v>
      </c>
      <c r="F2040" s="7">
        <v>19</v>
      </c>
      <c r="G2040" t="s">
        <v>3452</v>
      </c>
      <c r="H2040" t="s">
        <v>3451</v>
      </c>
      <c r="I2040" t="s">
        <v>3534</v>
      </c>
      <c r="J2040" t="s">
        <v>3449</v>
      </c>
      <c r="K2040" t="s">
        <v>3695</v>
      </c>
      <c r="L2040">
        <v>28205</v>
      </c>
      <c r="M2040" t="s">
        <v>2416</v>
      </c>
      <c r="N2040" t="s">
        <v>13</v>
      </c>
      <c r="O2040" t="s">
        <v>32</v>
      </c>
      <c r="P2040" t="s">
        <v>2417</v>
      </c>
      <c r="Q2040" s="4">
        <v>68000</v>
      </c>
      <c r="R2040">
        <v>6</v>
      </c>
      <c r="S2040" s="4">
        <f>Table3[[#This Row],[Harga]]*Table3[[#This Row],[Quantity]]</f>
        <v>408000</v>
      </c>
      <c r="T2040">
        <v>0.2</v>
      </c>
      <c r="U2040" s="4">
        <f>Table3[[#This Row],[Discount]]*Table3[[#This Row],[Revenue]]</f>
        <v>81600</v>
      </c>
      <c r="V2040" s="4">
        <f>Table3[[#This Row],[Revenue]]-Table3[[#This Row],[Total Discount]]</f>
        <v>326400</v>
      </c>
      <c r="W2040" s="6"/>
      <c r="X2040" s="5"/>
    </row>
    <row r="2041" spans="1:24" x14ac:dyDescent="0.35">
      <c r="A2041">
        <v>2040</v>
      </c>
      <c r="B2041" t="s">
        <v>7272</v>
      </c>
      <c r="C2041" s="8">
        <v>42092</v>
      </c>
      <c r="D2041" s="6">
        <v>2015</v>
      </c>
      <c r="E2041" s="8" t="s">
        <v>3511</v>
      </c>
      <c r="F2041" s="7">
        <v>29</v>
      </c>
      <c r="G2041" t="s">
        <v>3485</v>
      </c>
      <c r="H2041" t="s">
        <v>3451</v>
      </c>
      <c r="I2041" t="s">
        <v>4564</v>
      </c>
      <c r="J2041" t="s">
        <v>3449</v>
      </c>
      <c r="K2041" t="s">
        <v>3628</v>
      </c>
      <c r="L2041">
        <v>98103</v>
      </c>
      <c r="M2041" t="s">
        <v>2418</v>
      </c>
      <c r="N2041" t="s">
        <v>13</v>
      </c>
      <c r="O2041" t="s">
        <v>29</v>
      </c>
      <c r="P2041" t="s">
        <v>2419</v>
      </c>
      <c r="Q2041" s="4">
        <v>74000</v>
      </c>
      <c r="R2041">
        <v>4</v>
      </c>
      <c r="S2041" s="4">
        <f>Table3[[#This Row],[Harga]]*Table3[[#This Row],[Quantity]]</f>
        <v>296000</v>
      </c>
      <c r="T2041">
        <v>0</v>
      </c>
      <c r="U2041" s="4">
        <f>Table3[[#This Row],[Discount]]*Table3[[#This Row],[Revenue]]</f>
        <v>0</v>
      </c>
      <c r="V2041" s="4">
        <f>Table3[[#This Row],[Revenue]]-Table3[[#This Row],[Total Discount]]</f>
        <v>296000</v>
      </c>
      <c r="W2041" s="6"/>
      <c r="X2041" s="5"/>
    </row>
    <row r="2042" spans="1:24" x14ac:dyDescent="0.35">
      <c r="A2042">
        <v>2041</v>
      </c>
      <c r="B2042" t="s">
        <v>7271</v>
      </c>
      <c r="C2042" s="8">
        <v>41961</v>
      </c>
      <c r="D2042" s="6">
        <v>2014</v>
      </c>
      <c r="E2042" s="8" t="s">
        <v>3468</v>
      </c>
      <c r="F2042" s="7">
        <v>18</v>
      </c>
      <c r="G2042" t="s">
        <v>3452</v>
      </c>
      <c r="H2042" t="s">
        <v>3451</v>
      </c>
      <c r="I2042" t="s">
        <v>5289</v>
      </c>
      <c r="J2042" t="s">
        <v>3466</v>
      </c>
      <c r="K2042" t="s">
        <v>3465</v>
      </c>
      <c r="L2042">
        <v>60623</v>
      </c>
      <c r="M2042" t="s">
        <v>2420</v>
      </c>
      <c r="N2042" t="s">
        <v>13</v>
      </c>
      <c r="O2042" t="s">
        <v>26</v>
      </c>
      <c r="P2042" t="s">
        <v>2421</v>
      </c>
      <c r="Q2042" s="4">
        <v>15000</v>
      </c>
      <c r="R2042">
        <v>5</v>
      </c>
      <c r="S2042" s="4">
        <f>Table3[[#This Row],[Harga]]*Table3[[#This Row],[Quantity]]</f>
        <v>75000</v>
      </c>
      <c r="T2042">
        <v>0.8</v>
      </c>
      <c r="U2042" s="4">
        <f>Table3[[#This Row],[Discount]]*Table3[[#This Row],[Revenue]]</f>
        <v>60000</v>
      </c>
      <c r="V2042" s="4">
        <f>Table3[[#This Row],[Revenue]]-Table3[[#This Row],[Total Discount]]</f>
        <v>15000</v>
      </c>
      <c r="W2042" s="6"/>
      <c r="X2042" s="5"/>
    </row>
    <row r="2043" spans="1:24" x14ac:dyDescent="0.35">
      <c r="A2043">
        <v>2042</v>
      </c>
      <c r="B2043" t="s">
        <v>7270</v>
      </c>
      <c r="C2043" s="8">
        <v>42187</v>
      </c>
      <c r="D2043" s="6">
        <v>2015</v>
      </c>
      <c r="E2043" s="8" t="s">
        <v>3507</v>
      </c>
      <c r="F2043" s="7">
        <v>2</v>
      </c>
      <c r="G2043" t="s">
        <v>3452</v>
      </c>
      <c r="H2043" t="s">
        <v>3451</v>
      </c>
      <c r="I2043" t="s">
        <v>4041</v>
      </c>
      <c r="J2043" t="s">
        <v>3449</v>
      </c>
      <c r="K2043" t="s">
        <v>3909</v>
      </c>
      <c r="L2043">
        <v>33021</v>
      </c>
      <c r="M2043" t="s">
        <v>930</v>
      </c>
      <c r="N2043" t="s">
        <v>13</v>
      </c>
      <c r="O2043" t="s">
        <v>23</v>
      </c>
      <c r="P2043" t="s">
        <v>49</v>
      </c>
      <c r="Q2043" s="4">
        <v>20000</v>
      </c>
      <c r="R2043">
        <v>3</v>
      </c>
      <c r="S2043" s="4">
        <f>Table3[[#This Row],[Harga]]*Table3[[#This Row],[Quantity]]</f>
        <v>60000</v>
      </c>
      <c r="T2043">
        <v>0.2</v>
      </c>
      <c r="U2043" s="4">
        <f>Table3[[#This Row],[Discount]]*Table3[[#This Row],[Revenue]]</f>
        <v>12000</v>
      </c>
      <c r="V2043" s="4">
        <f>Table3[[#This Row],[Revenue]]-Table3[[#This Row],[Total Discount]]</f>
        <v>48000</v>
      </c>
      <c r="W2043" s="6"/>
      <c r="X2043" s="5"/>
    </row>
    <row r="2044" spans="1:24" x14ac:dyDescent="0.35">
      <c r="A2044">
        <v>2043</v>
      </c>
      <c r="B2044" t="s">
        <v>7269</v>
      </c>
      <c r="C2044" s="8">
        <v>41890</v>
      </c>
      <c r="D2044" s="6">
        <v>2014</v>
      </c>
      <c r="E2044" s="8" t="s">
        <v>3472</v>
      </c>
      <c r="F2044" s="7">
        <v>8</v>
      </c>
      <c r="G2044" t="s">
        <v>3485</v>
      </c>
      <c r="H2044" t="s">
        <v>3451</v>
      </c>
      <c r="I2044" t="s">
        <v>5341</v>
      </c>
      <c r="J2044" t="s">
        <v>3449</v>
      </c>
      <c r="K2044" t="s">
        <v>3477</v>
      </c>
      <c r="L2044">
        <v>23320</v>
      </c>
      <c r="M2044" t="s">
        <v>724</v>
      </c>
      <c r="N2044" t="s">
        <v>13</v>
      </c>
      <c r="O2044" t="s">
        <v>73</v>
      </c>
      <c r="P2044" t="s">
        <v>725</v>
      </c>
      <c r="Q2044" s="4">
        <v>35000</v>
      </c>
      <c r="R2044">
        <v>9</v>
      </c>
      <c r="S2044" s="4">
        <f>Table3[[#This Row],[Harga]]*Table3[[#This Row],[Quantity]]</f>
        <v>315000</v>
      </c>
      <c r="T2044">
        <v>0</v>
      </c>
      <c r="U2044" s="4">
        <f>Table3[[#This Row],[Discount]]*Table3[[#This Row],[Revenue]]</f>
        <v>0</v>
      </c>
      <c r="V2044" s="4">
        <f>Table3[[#This Row],[Revenue]]-Table3[[#This Row],[Total Discount]]</f>
        <v>315000</v>
      </c>
      <c r="W2044" s="6"/>
      <c r="X2044" s="5"/>
    </row>
    <row r="2045" spans="1:24" x14ac:dyDescent="0.35">
      <c r="A2045">
        <v>2044</v>
      </c>
      <c r="B2045" t="s">
        <v>7268</v>
      </c>
      <c r="C2045" s="8">
        <v>43010</v>
      </c>
      <c r="D2045" s="6">
        <v>2017</v>
      </c>
      <c r="E2045" s="8" t="s">
        <v>3517</v>
      </c>
      <c r="F2045" s="7">
        <v>2</v>
      </c>
      <c r="G2045" t="s">
        <v>3485</v>
      </c>
      <c r="H2045" t="s">
        <v>3451</v>
      </c>
      <c r="I2045" t="s">
        <v>4946</v>
      </c>
      <c r="J2045" t="s">
        <v>3488</v>
      </c>
      <c r="K2045" t="s">
        <v>3487</v>
      </c>
      <c r="L2045">
        <v>90036</v>
      </c>
      <c r="M2045" t="s">
        <v>2422</v>
      </c>
      <c r="N2045" t="s">
        <v>13</v>
      </c>
      <c r="O2045" t="s">
        <v>26</v>
      </c>
      <c r="P2045" t="s">
        <v>2423</v>
      </c>
      <c r="Q2045" s="4">
        <v>113000</v>
      </c>
      <c r="R2045">
        <v>5</v>
      </c>
      <c r="S2045" s="4">
        <f>Table3[[#This Row],[Harga]]*Table3[[#This Row],[Quantity]]</f>
        <v>565000</v>
      </c>
      <c r="T2045">
        <v>0.2</v>
      </c>
      <c r="U2045" s="4">
        <f>Table3[[#This Row],[Discount]]*Table3[[#This Row],[Revenue]]</f>
        <v>113000</v>
      </c>
      <c r="V2045" s="4">
        <f>Table3[[#This Row],[Revenue]]-Table3[[#This Row],[Total Discount]]</f>
        <v>452000</v>
      </c>
      <c r="W2045" s="6"/>
      <c r="X2045" s="5"/>
    </row>
    <row r="2046" spans="1:24" x14ac:dyDescent="0.35">
      <c r="A2046">
        <v>2045</v>
      </c>
      <c r="B2046" t="s">
        <v>7267</v>
      </c>
      <c r="C2046" s="8">
        <v>43058</v>
      </c>
      <c r="D2046" s="6">
        <v>2017</v>
      </c>
      <c r="E2046" s="8" t="s">
        <v>3468</v>
      </c>
      <c r="F2046" s="7">
        <v>19</v>
      </c>
      <c r="G2046" t="s">
        <v>3457</v>
      </c>
      <c r="H2046" t="s">
        <v>3451</v>
      </c>
      <c r="I2046" t="s">
        <v>4440</v>
      </c>
      <c r="J2046" t="s">
        <v>3449</v>
      </c>
      <c r="K2046" t="s">
        <v>3513</v>
      </c>
      <c r="L2046">
        <v>22304</v>
      </c>
      <c r="M2046" t="s">
        <v>307</v>
      </c>
      <c r="N2046" t="s">
        <v>13</v>
      </c>
      <c r="O2046" t="s">
        <v>73</v>
      </c>
      <c r="P2046" t="s">
        <v>308</v>
      </c>
      <c r="Q2046" s="4">
        <v>8000</v>
      </c>
      <c r="R2046">
        <v>7</v>
      </c>
      <c r="S2046" s="4">
        <f>Table3[[#This Row],[Harga]]*Table3[[#This Row],[Quantity]]</f>
        <v>56000</v>
      </c>
      <c r="T2046">
        <v>0</v>
      </c>
      <c r="U2046" s="4">
        <f>Table3[[#This Row],[Discount]]*Table3[[#This Row],[Revenue]]</f>
        <v>0</v>
      </c>
      <c r="V2046" s="4">
        <f>Table3[[#This Row],[Revenue]]-Table3[[#This Row],[Total Discount]]</f>
        <v>56000</v>
      </c>
      <c r="W2046" s="6"/>
      <c r="X2046" s="5"/>
    </row>
    <row r="2047" spans="1:24" x14ac:dyDescent="0.35">
      <c r="A2047">
        <v>2046</v>
      </c>
      <c r="B2047" t="s">
        <v>7266</v>
      </c>
      <c r="C2047" s="8">
        <v>42734</v>
      </c>
      <c r="D2047" s="6">
        <v>2016</v>
      </c>
      <c r="E2047" s="8" t="s">
        <v>3490</v>
      </c>
      <c r="F2047" s="7">
        <v>30</v>
      </c>
      <c r="G2047" t="s">
        <v>3485</v>
      </c>
      <c r="H2047" t="s">
        <v>3451</v>
      </c>
      <c r="I2047" t="s">
        <v>3886</v>
      </c>
      <c r="J2047" t="s">
        <v>3466</v>
      </c>
      <c r="K2047" t="s">
        <v>3542</v>
      </c>
      <c r="L2047">
        <v>77536</v>
      </c>
      <c r="M2047" t="s">
        <v>85</v>
      </c>
      <c r="N2047" t="s">
        <v>13</v>
      </c>
      <c r="O2047" t="s">
        <v>26</v>
      </c>
      <c r="P2047" t="s">
        <v>86</v>
      </c>
      <c r="Q2047" s="4">
        <v>5000</v>
      </c>
      <c r="R2047">
        <v>6</v>
      </c>
      <c r="S2047" s="4">
        <f>Table3[[#This Row],[Harga]]*Table3[[#This Row],[Quantity]]</f>
        <v>30000</v>
      </c>
      <c r="T2047">
        <v>0.8</v>
      </c>
      <c r="U2047" s="4">
        <f>Table3[[#This Row],[Discount]]*Table3[[#This Row],[Revenue]]</f>
        <v>24000</v>
      </c>
      <c r="V2047" s="4">
        <f>Table3[[#This Row],[Revenue]]-Table3[[#This Row],[Total Discount]]</f>
        <v>6000</v>
      </c>
      <c r="W2047" s="6"/>
      <c r="X2047" s="5"/>
    </row>
    <row r="2048" spans="1:24" x14ac:dyDescent="0.35">
      <c r="A2048">
        <v>2047</v>
      </c>
      <c r="B2048" t="s">
        <v>7265</v>
      </c>
      <c r="C2048" s="8">
        <v>43070</v>
      </c>
      <c r="D2048" s="6">
        <v>2017</v>
      </c>
      <c r="E2048" s="8" t="s">
        <v>3490</v>
      </c>
      <c r="F2048" s="7">
        <v>1</v>
      </c>
      <c r="G2048" t="s">
        <v>3485</v>
      </c>
      <c r="H2048" t="s">
        <v>3451</v>
      </c>
      <c r="I2048" t="s">
        <v>6125</v>
      </c>
      <c r="J2048" t="s">
        <v>3449</v>
      </c>
      <c r="K2048" t="s">
        <v>3556</v>
      </c>
      <c r="L2048">
        <v>19120</v>
      </c>
      <c r="M2048" t="s">
        <v>245</v>
      </c>
      <c r="N2048" t="s">
        <v>13</v>
      </c>
      <c r="O2048" t="s">
        <v>32</v>
      </c>
      <c r="P2048" t="s">
        <v>7264</v>
      </c>
      <c r="Q2048" s="4">
        <v>81000</v>
      </c>
      <c r="R2048">
        <v>3</v>
      </c>
      <c r="S2048" s="4">
        <f>Table3[[#This Row],[Harga]]*Table3[[#This Row],[Quantity]]</f>
        <v>243000</v>
      </c>
      <c r="T2048">
        <v>0.2</v>
      </c>
      <c r="U2048" s="4">
        <f>Table3[[#This Row],[Discount]]*Table3[[#This Row],[Revenue]]</f>
        <v>48600</v>
      </c>
      <c r="V2048" s="4">
        <f>Table3[[#This Row],[Revenue]]-Table3[[#This Row],[Total Discount]]</f>
        <v>194400</v>
      </c>
      <c r="W2048" s="6"/>
      <c r="X2048" s="5"/>
    </row>
    <row r="2049" spans="1:24" x14ac:dyDescent="0.35">
      <c r="A2049">
        <v>2048</v>
      </c>
      <c r="B2049" t="s">
        <v>7263</v>
      </c>
      <c r="C2049" s="8">
        <v>42534</v>
      </c>
      <c r="D2049" s="6">
        <v>2016</v>
      </c>
      <c r="E2049" s="8" t="s">
        <v>3497</v>
      </c>
      <c r="F2049" s="7">
        <v>13</v>
      </c>
      <c r="G2049" t="s">
        <v>3452</v>
      </c>
      <c r="H2049" t="s">
        <v>3462</v>
      </c>
      <c r="I2049" t="s">
        <v>5935</v>
      </c>
      <c r="J2049" t="s">
        <v>3449</v>
      </c>
      <c r="K2049" t="s">
        <v>3561</v>
      </c>
      <c r="L2049">
        <v>67212</v>
      </c>
      <c r="M2049" t="s">
        <v>2424</v>
      </c>
      <c r="N2049" t="s">
        <v>13</v>
      </c>
      <c r="O2049" t="s">
        <v>14</v>
      </c>
      <c r="P2049" t="s">
        <v>2425</v>
      </c>
      <c r="Q2049" s="4">
        <v>19000</v>
      </c>
      <c r="R2049">
        <v>3</v>
      </c>
      <c r="S2049" s="4">
        <f>Table3[[#This Row],[Harga]]*Table3[[#This Row],[Quantity]]</f>
        <v>57000</v>
      </c>
      <c r="T2049">
        <v>0</v>
      </c>
      <c r="U2049" s="4">
        <f>Table3[[#This Row],[Discount]]*Table3[[#This Row],[Revenue]]</f>
        <v>0</v>
      </c>
      <c r="V2049" s="4">
        <f>Table3[[#This Row],[Revenue]]-Table3[[#This Row],[Total Discount]]</f>
        <v>57000</v>
      </c>
      <c r="W2049" s="6"/>
      <c r="X2049" s="5"/>
    </row>
    <row r="2050" spans="1:24" x14ac:dyDescent="0.35">
      <c r="A2050">
        <v>2049</v>
      </c>
      <c r="B2050" t="s">
        <v>7262</v>
      </c>
      <c r="C2050" s="8">
        <v>41778</v>
      </c>
      <c r="D2050" s="6">
        <v>2014</v>
      </c>
      <c r="E2050" s="8" t="s">
        <v>3453</v>
      </c>
      <c r="F2050" s="7">
        <v>19</v>
      </c>
      <c r="G2050" t="s">
        <v>3452</v>
      </c>
      <c r="H2050" t="s">
        <v>3451</v>
      </c>
      <c r="I2050" t="s">
        <v>4175</v>
      </c>
      <c r="J2050" t="s">
        <v>3449</v>
      </c>
      <c r="K2050" t="s">
        <v>3682</v>
      </c>
      <c r="L2050">
        <v>48640</v>
      </c>
      <c r="M2050" t="s">
        <v>1509</v>
      </c>
      <c r="N2050" t="s">
        <v>13</v>
      </c>
      <c r="O2050" t="s">
        <v>26</v>
      </c>
      <c r="P2050" t="s">
        <v>1510</v>
      </c>
      <c r="Q2050" s="4">
        <v>6000</v>
      </c>
      <c r="R2050">
        <v>9</v>
      </c>
      <c r="S2050" s="4">
        <f>Table3[[#This Row],[Harga]]*Table3[[#This Row],[Quantity]]</f>
        <v>54000</v>
      </c>
      <c r="T2050">
        <v>0</v>
      </c>
      <c r="U2050" s="4">
        <f>Table3[[#This Row],[Discount]]*Table3[[#This Row],[Revenue]]</f>
        <v>0</v>
      </c>
      <c r="V2050" s="4">
        <f>Table3[[#This Row],[Revenue]]-Table3[[#This Row],[Total Discount]]</f>
        <v>54000</v>
      </c>
      <c r="W2050" s="6"/>
      <c r="X2050" s="5"/>
    </row>
    <row r="2051" spans="1:24" x14ac:dyDescent="0.35">
      <c r="A2051">
        <v>2050</v>
      </c>
      <c r="B2051" t="s">
        <v>7261</v>
      </c>
      <c r="C2051" s="8">
        <v>42765</v>
      </c>
      <c r="D2051" s="6">
        <v>2017</v>
      </c>
      <c r="E2051" s="8" t="s">
        <v>3463</v>
      </c>
      <c r="F2051" s="7">
        <v>30</v>
      </c>
      <c r="G2051" t="s">
        <v>3452</v>
      </c>
      <c r="H2051" t="s">
        <v>3501</v>
      </c>
      <c r="I2051" t="s">
        <v>4020</v>
      </c>
      <c r="J2051" t="s">
        <v>3488</v>
      </c>
      <c r="K2051" t="s">
        <v>3561</v>
      </c>
      <c r="L2051">
        <v>94110</v>
      </c>
      <c r="M2051" t="s">
        <v>967</v>
      </c>
      <c r="N2051" t="s">
        <v>13</v>
      </c>
      <c r="O2051" t="s">
        <v>37</v>
      </c>
      <c r="P2051" t="s">
        <v>968</v>
      </c>
      <c r="Q2051" s="4">
        <v>4000</v>
      </c>
      <c r="R2051">
        <v>7</v>
      </c>
      <c r="S2051" s="4">
        <f>Table3[[#This Row],[Harga]]*Table3[[#This Row],[Quantity]]</f>
        <v>28000</v>
      </c>
      <c r="T2051">
        <v>0</v>
      </c>
      <c r="U2051" s="4">
        <f>Table3[[#This Row],[Discount]]*Table3[[#This Row],[Revenue]]</f>
        <v>0</v>
      </c>
      <c r="V2051" s="4">
        <f>Table3[[#This Row],[Revenue]]-Table3[[#This Row],[Total Discount]]</f>
        <v>28000</v>
      </c>
      <c r="W2051" s="6"/>
      <c r="X2051" s="5"/>
    </row>
    <row r="2052" spans="1:24" x14ac:dyDescent="0.35">
      <c r="A2052">
        <v>2051</v>
      </c>
      <c r="B2052" t="s">
        <v>7260</v>
      </c>
      <c r="C2052" s="8">
        <v>42336</v>
      </c>
      <c r="D2052" s="6">
        <v>2015</v>
      </c>
      <c r="E2052" s="8" t="s">
        <v>3468</v>
      </c>
      <c r="F2052" s="7">
        <v>28</v>
      </c>
      <c r="G2052" t="s">
        <v>3538</v>
      </c>
      <c r="H2052" t="s">
        <v>3451</v>
      </c>
      <c r="I2052" t="s">
        <v>5587</v>
      </c>
      <c r="J2052" t="s">
        <v>3449</v>
      </c>
      <c r="K2052" t="s">
        <v>3542</v>
      </c>
      <c r="L2052">
        <v>11520</v>
      </c>
      <c r="M2052" t="s">
        <v>768</v>
      </c>
      <c r="N2052" t="s">
        <v>9</v>
      </c>
      <c r="O2052" t="s">
        <v>20</v>
      </c>
      <c r="P2052" t="s">
        <v>769</v>
      </c>
      <c r="Q2052" s="4">
        <v>323000</v>
      </c>
      <c r="R2052">
        <v>3</v>
      </c>
      <c r="S2052" s="4">
        <f>Table3[[#This Row],[Harga]]*Table3[[#This Row],[Quantity]]</f>
        <v>969000</v>
      </c>
      <c r="T2052">
        <v>0</v>
      </c>
      <c r="U2052" s="4">
        <f>Table3[[#This Row],[Discount]]*Table3[[#This Row],[Revenue]]</f>
        <v>0</v>
      </c>
      <c r="V2052" s="4">
        <f>Table3[[#This Row],[Revenue]]-Table3[[#This Row],[Total Discount]]</f>
        <v>969000</v>
      </c>
      <c r="W2052" s="6"/>
      <c r="X2052" s="5"/>
    </row>
    <row r="2053" spans="1:24" x14ac:dyDescent="0.35">
      <c r="A2053">
        <v>2052</v>
      </c>
      <c r="B2053" t="s">
        <v>7259</v>
      </c>
      <c r="C2053" s="8">
        <v>43031</v>
      </c>
      <c r="D2053" s="6">
        <v>2017</v>
      </c>
      <c r="E2053" s="8" t="s">
        <v>3517</v>
      </c>
      <c r="F2053" s="7">
        <v>23</v>
      </c>
      <c r="G2053" t="s">
        <v>3457</v>
      </c>
      <c r="H2053" t="s">
        <v>3451</v>
      </c>
      <c r="I2053" t="s">
        <v>7258</v>
      </c>
      <c r="J2053" t="s">
        <v>3449</v>
      </c>
      <c r="K2053" t="s">
        <v>3509</v>
      </c>
      <c r="L2053">
        <v>78745</v>
      </c>
      <c r="M2053" t="s">
        <v>2426</v>
      </c>
      <c r="N2053" t="s">
        <v>13</v>
      </c>
      <c r="O2053" t="s">
        <v>26</v>
      </c>
      <c r="P2053" t="s">
        <v>2427</v>
      </c>
      <c r="Q2053" s="4">
        <v>10000</v>
      </c>
      <c r="R2053">
        <v>3</v>
      </c>
      <c r="S2053" s="4">
        <f>Table3[[#This Row],[Harga]]*Table3[[#This Row],[Quantity]]</f>
        <v>30000</v>
      </c>
      <c r="T2053">
        <v>0.8</v>
      </c>
      <c r="U2053" s="4">
        <f>Table3[[#This Row],[Discount]]*Table3[[#This Row],[Revenue]]</f>
        <v>24000</v>
      </c>
      <c r="V2053" s="4">
        <f>Table3[[#This Row],[Revenue]]-Table3[[#This Row],[Total Discount]]</f>
        <v>6000</v>
      </c>
      <c r="W2053" s="6"/>
      <c r="X2053" s="5"/>
    </row>
    <row r="2054" spans="1:24" x14ac:dyDescent="0.35">
      <c r="A2054">
        <v>2053</v>
      </c>
      <c r="B2054" t="s">
        <v>7257</v>
      </c>
      <c r="C2054" s="8">
        <v>42985</v>
      </c>
      <c r="D2054" s="6">
        <v>2017</v>
      </c>
      <c r="E2054" s="8" t="s">
        <v>3472</v>
      </c>
      <c r="F2054" s="7">
        <v>7</v>
      </c>
      <c r="G2054" t="s">
        <v>3452</v>
      </c>
      <c r="H2054" t="s">
        <v>3462</v>
      </c>
      <c r="I2054" t="s">
        <v>3658</v>
      </c>
      <c r="J2054" t="s">
        <v>3449</v>
      </c>
      <c r="K2054" t="s">
        <v>3605</v>
      </c>
      <c r="L2054">
        <v>19134</v>
      </c>
      <c r="M2054" t="s">
        <v>169</v>
      </c>
      <c r="N2054" t="s">
        <v>13</v>
      </c>
      <c r="O2054" t="s">
        <v>14</v>
      </c>
      <c r="P2054" t="s">
        <v>170</v>
      </c>
      <c r="Q2054" s="4">
        <v>15000</v>
      </c>
      <c r="R2054">
        <v>5</v>
      </c>
      <c r="S2054" s="4">
        <f>Table3[[#This Row],[Harga]]*Table3[[#This Row],[Quantity]]</f>
        <v>75000</v>
      </c>
      <c r="T2054">
        <v>0.2</v>
      </c>
      <c r="U2054" s="4">
        <f>Table3[[#This Row],[Discount]]*Table3[[#This Row],[Revenue]]</f>
        <v>15000</v>
      </c>
      <c r="V2054" s="4">
        <f>Table3[[#This Row],[Revenue]]-Table3[[#This Row],[Total Discount]]</f>
        <v>60000</v>
      </c>
      <c r="W2054" s="6"/>
      <c r="X2054" s="5"/>
    </row>
    <row r="2055" spans="1:24" x14ac:dyDescent="0.35">
      <c r="A2055">
        <v>2054</v>
      </c>
      <c r="B2055" t="s">
        <v>7256</v>
      </c>
      <c r="C2055" s="8">
        <v>42733</v>
      </c>
      <c r="D2055" s="6">
        <v>2016</v>
      </c>
      <c r="E2055" s="8" t="s">
        <v>3490</v>
      </c>
      <c r="F2055" s="7">
        <v>29</v>
      </c>
      <c r="G2055" t="s">
        <v>3457</v>
      </c>
      <c r="H2055" t="s">
        <v>3451</v>
      </c>
      <c r="I2055" t="s">
        <v>4161</v>
      </c>
      <c r="J2055" t="s">
        <v>3466</v>
      </c>
      <c r="K2055" t="s">
        <v>3707</v>
      </c>
      <c r="L2055">
        <v>37620</v>
      </c>
      <c r="M2055" t="s">
        <v>2428</v>
      </c>
      <c r="N2055" t="s">
        <v>13</v>
      </c>
      <c r="O2055" t="s">
        <v>26</v>
      </c>
      <c r="P2055" t="s">
        <v>2429</v>
      </c>
      <c r="Q2055" s="4">
        <v>39000</v>
      </c>
      <c r="R2055">
        <v>4</v>
      </c>
      <c r="S2055" s="4">
        <f>Table3[[#This Row],[Harga]]*Table3[[#This Row],[Quantity]]</f>
        <v>156000</v>
      </c>
      <c r="T2055">
        <v>0.7</v>
      </c>
      <c r="U2055" s="4">
        <f>Table3[[#This Row],[Discount]]*Table3[[#This Row],[Revenue]]</f>
        <v>109200</v>
      </c>
      <c r="V2055" s="4">
        <f>Table3[[#This Row],[Revenue]]-Table3[[#This Row],[Total Discount]]</f>
        <v>46800</v>
      </c>
      <c r="W2055" s="6"/>
      <c r="X2055" s="5"/>
    </row>
    <row r="2056" spans="1:24" x14ac:dyDescent="0.35">
      <c r="A2056">
        <v>2055</v>
      </c>
      <c r="B2056" t="s">
        <v>7255</v>
      </c>
      <c r="C2056" s="8">
        <v>42343</v>
      </c>
      <c r="D2056" s="6">
        <v>2015</v>
      </c>
      <c r="E2056" s="8" t="s">
        <v>3490</v>
      </c>
      <c r="F2056" s="7">
        <v>5</v>
      </c>
      <c r="G2056" t="s">
        <v>3485</v>
      </c>
      <c r="H2056" t="s">
        <v>3451</v>
      </c>
      <c r="I2056" t="s">
        <v>4461</v>
      </c>
      <c r="J2056" t="s">
        <v>3449</v>
      </c>
      <c r="K2056" t="s">
        <v>3571</v>
      </c>
      <c r="L2056">
        <v>19140</v>
      </c>
      <c r="M2056" t="s">
        <v>1807</v>
      </c>
      <c r="N2056" t="s">
        <v>51</v>
      </c>
      <c r="O2056" t="s">
        <v>64</v>
      </c>
      <c r="P2056" t="s">
        <v>1808</v>
      </c>
      <c r="Q2056" s="4">
        <v>96000</v>
      </c>
      <c r="R2056">
        <v>2</v>
      </c>
      <c r="S2056" s="4">
        <f>Table3[[#This Row],[Harga]]*Table3[[#This Row],[Quantity]]</f>
        <v>192000</v>
      </c>
      <c r="T2056">
        <v>0.2</v>
      </c>
      <c r="U2056" s="4">
        <f>Table3[[#This Row],[Discount]]*Table3[[#This Row],[Revenue]]</f>
        <v>38400</v>
      </c>
      <c r="V2056" s="4">
        <f>Table3[[#This Row],[Revenue]]-Table3[[#This Row],[Total Discount]]</f>
        <v>153600</v>
      </c>
      <c r="W2056" s="6"/>
      <c r="X2056" s="5"/>
    </row>
    <row r="2057" spans="1:24" x14ac:dyDescent="0.35">
      <c r="A2057">
        <v>2056</v>
      </c>
      <c r="B2057" t="s">
        <v>7254</v>
      </c>
      <c r="C2057" s="8">
        <v>41944</v>
      </c>
      <c r="D2057" s="6">
        <v>2014</v>
      </c>
      <c r="E2057" s="8" t="s">
        <v>3468</v>
      </c>
      <c r="F2057" s="7">
        <v>1</v>
      </c>
      <c r="G2057" t="s">
        <v>3457</v>
      </c>
      <c r="H2057" t="s">
        <v>3462</v>
      </c>
      <c r="I2057" t="s">
        <v>3622</v>
      </c>
      <c r="J2057" t="s">
        <v>3466</v>
      </c>
      <c r="K2057" t="s">
        <v>3568</v>
      </c>
      <c r="L2057">
        <v>60610</v>
      </c>
      <c r="M2057" t="s">
        <v>2430</v>
      </c>
      <c r="N2057" t="s">
        <v>13</v>
      </c>
      <c r="O2057" t="s">
        <v>23</v>
      </c>
      <c r="P2057" t="s">
        <v>2431</v>
      </c>
      <c r="Q2057" s="4">
        <v>16000</v>
      </c>
      <c r="R2057">
        <v>3</v>
      </c>
      <c r="S2057" s="4">
        <f>Table3[[#This Row],[Harga]]*Table3[[#This Row],[Quantity]]</f>
        <v>48000</v>
      </c>
      <c r="T2057">
        <v>0.2</v>
      </c>
      <c r="U2057" s="4">
        <f>Table3[[#This Row],[Discount]]*Table3[[#This Row],[Revenue]]</f>
        <v>9600</v>
      </c>
      <c r="V2057" s="4">
        <f>Table3[[#This Row],[Revenue]]-Table3[[#This Row],[Total Discount]]</f>
        <v>38400</v>
      </c>
      <c r="W2057" s="6"/>
      <c r="X2057" s="5"/>
    </row>
    <row r="2058" spans="1:24" x14ac:dyDescent="0.35">
      <c r="A2058">
        <v>2057</v>
      </c>
      <c r="B2058" t="s">
        <v>7253</v>
      </c>
      <c r="C2058" s="8">
        <v>42476</v>
      </c>
      <c r="D2058" s="6">
        <v>2016</v>
      </c>
      <c r="E2058" s="8" t="s">
        <v>3529</v>
      </c>
      <c r="F2058" s="7">
        <v>16</v>
      </c>
      <c r="G2058" t="s">
        <v>3452</v>
      </c>
      <c r="H2058" t="s">
        <v>3451</v>
      </c>
      <c r="I2058" t="s">
        <v>5715</v>
      </c>
      <c r="J2058" t="s">
        <v>3449</v>
      </c>
      <c r="K2058" t="s">
        <v>3556</v>
      </c>
      <c r="L2058">
        <v>31907</v>
      </c>
      <c r="M2058" t="s">
        <v>36</v>
      </c>
      <c r="N2058" t="s">
        <v>13</v>
      </c>
      <c r="O2058" t="s">
        <v>37</v>
      </c>
      <c r="P2058" t="s">
        <v>38</v>
      </c>
      <c r="Q2058" s="4">
        <v>9000</v>
      </c>
      <c r="R2058">
        <v>3</v>
      </c>
      <c r="S2058" s="4">
        <f>Table3[[#This Row],[Harga]]*Table3[[#This Row],[Quantity]]</f>
        <v>27000</v>
      </c>
      <c r="T2058">
        <v>0</v>
      </c>
      <c r="U2058" s="4">
        <f>Table3[[#This Row],[Discount]]*Table3[[#This Row],[Revenue]]</f>
        <v>0</v>
      </c>
      <c r="V2058" s="4">
        <f>Table3[[#This Row],[Revenue]]-Table3[[#This Row],[Total Discount]]</f>
        <v>27000</v>
      </c>
      <c r="W2058" s="6"/>
      <c r="X2058" s="5"/>
    </row>
    <row r="2059" spans="1:24" x14ac:dyDescent="0.35">
      <c r="A2059">
        <v>2058</v>
      </c>
      <c r="B2059" t="s">
        <v>7252</v>
      </c>
      <c r="C2059" s="8">
        <v>42869</v>
      </c>
      <c r="D2059" s="6">
        <v>2017</v>
      </c>
      <c r="E2059" s="8" t="s">
        <v>3453</v>
      </c>
      <c r="F2059" s="7">
        <v>14</v>
      </c>
      <c r="G2059" t="s">
        <v>3457</v>
      </c>
      <c r="H2059" t="s">
        <v>3451</v>
      </c>
      <c r="I2059" t="s">
        <v>3813</v>
      </c>
      <c r="J2059" t="s">
        <v>3449</v>
      </c>
      <c r="K2059" t="s">
        <v>3477</v>
      </c>
      <c r="L2059">
        <v>10035</v>
      </c>
      <c r="M2059" t="s">
        <v>1876</v>
      </c>
      <c r="N2059" t="s">
        <v>51</v>
      </c>
      <c r="O2059" t="s">
        <v>52</v>
      </c>
      <c r="P2059" t="s">
        <v>1877</v>
      </c>
      <c r="Q2059" s="4">
        <v>1980000</v>
      </c>
      <c r="R2059">
        <v>3</v>
      </c>
      <c r="S2059" s="4">
        <f>Table3[[#This Row],[Harga]]*Table3[[#This Row],[Quantity]]</f>
        <v>5940000</v>
      </c>
      <c r="T2059">
        <v>0</v>
      </c>
      <c r="U2059" s="4">
        <f>Table3[[#This Row],[Discount]]*Table3[[#This Row],[Revenue]]</f>
        <v>0</v>
      </c>
      <c r="V2059" s="4">
        <f>Table3[[#This Row],[Revenue]]-Table3[[#This Row],[Total Discount]]</f>
        <v>5940000</v>
      </c>
      <c r="W2059" s="6"/>
      <c r="X2059" s="5"/>
    </row>
    <row r="2060" spans="1:24" x14ac:dyDescent="0.35">
      <c r="A2060">
        <v>2059</v>
      </c>
      <c r="B2060" t="s">
        <v>7251</v>
      </c>
      <c r="C2060" s="8">
        <v>42077</v>
      </c>
      <c r="D2060" s="6">
        <v>2015</v>
      </c>
      <c r="E2060" s="8" t="s">
        <v>3511</v>
      </c>
      <c r="F2060" s="7">
        <v>14</v>
      </c>
      <c r="G2060" t="s">
        <v>3485</v>
      </c>
      <c r="H2060" t="s">
        <v>3462</v>
      </c>
      <c r="I2060" t="s">
        <v>3719</v>
      </c>
      <c r="J2060" t="s">
        <v>3449</v>
      </c>
      <c r="K2060" t="s">
        <v>3714</v>
      </c>
      <c r="L2060">
        <v>3820</v>
      </c>
      <c r="M2060" t="s">
        <v>668</v>
      </c>
      <c r="N2060" t="s">
        <v>13</v>
      </c>
      <c r="O2060" t="s">
        <v>14</v>
      </c>
      <c r="P2060" t="s">
        <v>669</v>
      </c>
      <c r="Q2060" s="4">
        <v>13000</v>
      </c>
      <c r="R2060">
        <v>4</v>
      </c>
      <c r="S2060" s="4">
        <f>Table3[[#This Row],[Harga]]*Table3[[#This Row],[Quantity]]</f>
        <v>52000</v>
      </c>
      <c r="T2060">
        <v>0</v>
      </c>
      <c r="U2060" s="4">
        <f>Table3[[#This Row],[Discount]]*Table3[[#This Row],[Revenue]]</f>
        <v>0</v>
      </c>
      <c r="V2060" s="4">
        <f>Table3[[#This Row],[Revenue]]-Table3[[#This Row],[Total Discount]]</f>
        <v>52000</v>
      </c>
      <c r="W2060" s="6"/>
      <c r="X2060" s="5"/>
    </row>
    <row r="2061" spans="1:24" x14ac:dyDescent="0.35">
      <c r="A2061">
        <v>2060</v>
      </c>
      <c r="B2061" t="s">
        <v>7250</v>
      </c>
      <c r="C2061" s="8">
        <v>42749</v>
      </c>
      <c r="D2061" s="6">
        <v>2017</v>
      </c>
      <c r="E2061" s="8" t="s">
        <v>3463</v>
      </c>
      <c r="F2061" s="7">
        <v>14</v>
      </c>
      <c r="G2061" t="s">
        <v>3452</v>
      </c>
      <c r="H2061" t="s">
        <v>3462</v>
      </c>
      <c r="I2061" t="s">
        <v>4043</v>
      </c>
      <c r="J2061" t="s">
        <v>3466</v>
      </c>
      <c r="K2061" t="s">
        <v>3455</v>
      </c>
      <c r="L2061">
        <v>80013</v>
      </c>
      <c r="M2061" t="s">
        <v>1427</v>
      </c>
      <c r="N2061" t="s">
        <v>51</v>
      </c>
      <c r="O2061" t="s">
        <v>64</v>
      </c>
      <c r="P2061" t="s">
        <v>1428</v>
      </c>
      <c r="Q2061" s="4">
        <v>91000</v>
      </c>
      <c r="R2061">
        <v>7</v>
      </c>
      <c r="S2061" s="4">
        <f>Table3[[#This Row],[Harga]]*Table3[[#This Row],[Quantity]]</f>
        <v>637000</v>
      </c>
      <c r="T2061">
        <v>0.2</v>
      </c>
      <c r="U2061" s="4">
        <f>Table3[[#This Row],[Discount]]*Table3[[#This Row],[Revenue]]</f>
        <v>127400</v>
      </c>
      <c r="V2061" s="4">
        <f>Table3[[#This Row],[Revenue]]-Table3[[#This Row],[Total Discount]]</f>
        <v>509600</v>
      </c>
      <c r="W2061" s="6"/>
      <c r="X2061" s="5"/>
    </row>
    <row r="2062" spans="1:24" x14ac:dyDescent="0.35">
      <c r="A2062">
        <v>2061</v>
      </c>
      <c r="B2062" t="s">
        <v>7249</v>
      </c>
      <c r="C2062" s="8">
        <v>42071</v>
      </c>
      <c r="D2062" s="6">
        <v>2015</v>
      </c>
      <c r="E2062" s="8" t="s">
        <v>3511</v>
      </c>
      <c r="F2062" s="7">
        <v>8</v>
      </c>
      <c r="G2062" t="s">
        <v>3457</v>
      </c>
      <c r="H2062" t="s">
        <v>3451</v>
      </c>
      <c r="I2062" t="s">
        <v>4149</v>
      </c>
      <c r="J2062" t="s">
        <v>3466</v>
      </c>
      <c r="K2062" t="s">
        <v>3641</v>
      </c>
      <c r="L2062">
        <v>11561</v>
      </c>
      <c r="M2062" t="s">
        <v>2034</v>
      </c>
      <c r="N2062" t="s">
        <v>13</v>
      </c>
      <c r="O2062" t="s">
        <v>23</v>
      </c>
      <c r="P2062" t="s">
        <v>2035</v>
      </c>
      <c r="Q2062" s="4">
        <v>21000</v>
      </c>
      <c r="R2062">
        <v>3</v>
      </c>
      <c r="S2062" s="4">
        <f>Table3[[#This Row],[Harga]]*Table3[[#This Row],[Quantity]]</f>
        <v>63000</v>
      </c>
      <c r="T2062">
        <v>0</v>
      </c>
      <c r="U2062" s="4">
        <f>Table3[[#This Row],[Discount]]*Table3[[#This Row],[Revenue]]</f>
        <v>0</v>
      </c>
      <c r="V2062" s="4">
        <f>Table3[[#This Row],[Revenue]]-Table3[[#This Row],[Total Discount]]</f>
        <v>63000</v>
      </c>
      <c r="W2062" s="6"/>
      <c r="X2062" s="5"/>
    </row>
    <row r="2063" spans="1:24" x14ac:dyDescent="0.35">
      <c r="A2063">
        <v>2062</v>
      </c>
      <c r="B2063" t="s">
        <v>7248</v>
      </c>
      <c r="C2063" s="8">
        <v>41923</v>
      </c>
      <c r="D2063" s="6">
        <v>2014</v>
      </c>
      <c r="E2063" s="8" t="s">
        <v>3517</v>
      </c>
      <c r="F2063" s="7">
        <v>11</v>
      </c>
      <c r="G2063" t="s">
        <v>3538</v>
      </c>
      <c r="H2063" t="s">
        <v>3451</v>
      </c>
      <c r="I2063" t="s">
        <v>7138</v>
      </c>
      <c r="J2063" t="s">
        <v>3449</v>
      </c>
      <c r="K2063" t="s">
        <v>3448</v>
      </c>
      <c r="L2063">
        <v>91104</v>
      </c>
      <c r="M2063" t="s">
        <v>1393</v>
      </c>
      <c r="N2063" t="s">
        <v>13</v>
      </c>
      <c r="O2063" t="s">
        <v>32</v>
      </c>
      <c r="P2063" t="s">
        <v>1394</v>
      </c>
      <c r="Q2063" s="4">
        <v>64000</v>
      </c>
      <c r="R2063">
        <v>4</v>
      </c>
      <c r="S2063" s="4">
        <f>Table3[[#This Row],[Harga]]*Table3[[#This Row],[Quantity]]</f>
        <v>256000</v>
      </c>
      <c r="T2063">
        <v>0</v>
      </c>
      <c r="U2063" s="4">
        <f>Table3[[#This Row],[Discount]]*Table3[[#This Row],[Revenue]]</f>
        <v>0</v>
      </c>
      <c r="V2063" s="4">
        <f>Table3[[#This Row],[Revenue]]-Table3[[#This Row],[Total Discount]]</f>
        <v>256000</v>
      </c>
      <c r="W2063" s="6"/>
      <c r="X2063" s="5"/>
    </row>
    <row r="2064" spans="1:24" x14ac:dyDescent="0.35">
      <c r="A2064">
        <v>2063</v>
      </c>
      <c r="B2064" t="s">
        <v>7247</v>
      </c>
      <c r="C2064" s="8">
        <v>42107</v>
      </c>
      <c r="D2064" s="6">
        <v>2015</v>
      </c>
      <c r="E2064" s="8" t="s">
        <v>3529</v>
      </c>
      <c r="F2064" s="7">
        <v>13</v>
      </c>
      <c r="G2064" t="s">
        <v>3496</v>
      </c>
      <c r="H2064" t="s">
        <v>3462</v>
      </c>
      <c r="I2064" t="s">
        <v>3901</v>
      </c>
      <c r="J2064" t="s">
        <v>3488</v>
      </c>
      <c r="K2064" t="s">
        <v>3628</v>
      </c>
      <c r="L2064">
        <v>85204</v>
      </c>
      <c r="M2064" t="s">
        <v>1332</v>
      </c>
      <c r="N2064" t="s">
        <v>13</v>
      </c>
      <c r="O2064" t="s">
        <v>23</v>
      </c>
      <c r="P2064" t="s">
        <v>1333</v>
      </c>
      <c r="Q2064" s="4">
        <v>11000</v>
      </c>
      <c r="R2064">
        <v>6</v>
      </c>
      <c r="S2064" s="4">
        <f>Table3[[#This Row],[Harga]]*Table3[[#This Row],[Quantity]]</f>
        <v>66000</v>
      </c>
      <c r="T2064">
        <v>0.2</v>
      </c>
      <c r="U2064" s="4">
        <f>Table3[[#This Row],[Discount]]*Table3[[#This Row],[Revenue]]</f>
        <v>13200</v>
      </c>
      <c r="V2064" s="4">
        <f>Table3[[#This Row],[Revenue]]-Table3[[#This Row],[Total Discount]]</f>
        <v>52800</v>
      </c>
      <c r="W2064" s="6"/>
      <c r="X2064" s="5"/>
    </row>
    <row r="2065" spans="1:24" x14ac:dyDescent="0.35">
      <c r="A2065">
        <v>2064</v>
      </c>
      <c r="B2065" t="s">
        <v>7246</v>
      </c>
      <c r="C2065" s="8">
        <v>43055</v>
      </c>
      <c r="D2065" s="6">
        <v>2017</v>
      </c>
      <c r="E2065" s="8" t="s">
        <v>3468</v>
      </c>
      <c r="F2065" s="7">
        <v>16</v>
      </c>
      <c r="G2065" t="s">
        <v>3457</v>
      </c>
      <c r="H2065" t="s">
        <v>3462</v>
      </c>
      <c r="I2065" t="s">
        <v>3608</v>
      </c>
      <c r="J2065" t="s">
        <v>3449</v>
      </c>
      <c r="K2065" t="s">
        <v>3682</v>
      </c>
      <c r="L2065">
        <v>93727</v>
      </c>
      <c r="M2065" t="s">
        <v>782</v>
      </c>
      <c r="N2065" t="s">
        <v>13</v>
      </c>
      <c r="O2065" t="s">
        <v>32</v>
      </c>
      <c r="P2065" t="s">
        <v>783</v>
      </c>
      <c r="Q2065" s="4">
        <v>84000</v>
      </c>
      <c r="R2065">
        <v>7</v>
      </c>
      <c r="S2065" s="4">
        <f>Table3[[#This Row],[Harga]]*Table3[[#This Row],[Quantity]]</f>
        <v>588000</v>
      </c>
      <c r="T2065">
        <v>0</v>
      </c>
      <c r="U2065" s="4">
        <f>Table3[[#This Row],[Discount]]*Table3[[#This Row],[Revenue]]</f>
        <v>0</v>
      </c>
      <c r="V2065" s="4">
        <f>Table3[[#This Row],[Revenue]]-Table3[[#This Row],[Total Discount]]</f>
        <v>588000</v>
      </c>
      <c r="W2065" s="6"/>
      <c r="X2065" s="5"/>
    </row>
    <row r="2066" spans="1:24" x14ac:dyDescent="0.35">
      <c r="A2066">
        <v>2065</v>
      </c>
      <c r="B2066" t="s">
        <v>7245</v>
      </c>
      <c r="C2066" s="8">
        <v>42552</v>
      </c>
      <c r="D2066" s="6">
        <v>2016</v>
      </c>
      <c r="E2066" s="8" t="s">
        <v>3507</v>
      </c>
      <c r="F2066" s="7">
        <v>1</v>
      </c>
      <c r="G2066" t="s">
        <v>3457</v>
      </c>
      <c r="H2066" t="s">
        <v>3462</v>
      </c>
      <c r="I2066" t="s">
        <v>5300</v>
      </c>
      <c r="J2066" t="s">
        <v>3449</v>
      </c>
      <c r="K2066" t="s">
        <v>3470</v>
      </c>
      <c r="L2066">
        <v>29203</v>
      </c>
      <c r="M2066" t="s">
        <v>2432</v>
      </c>
      <c r="N2066" t="s">
        <v>13</v>
      </c>
      <c r="O2066" t="s">
        <v>26</v>
      </c>
      <c r="P2066" t="s">
        <v>2433</v>
      </c>
      <c r="Q2066" s="4">
        <v>15000</v>
      </c>
      <c r="R2066">
        <v>2</v>
      </c>
      <c r="S2066" s="4">
        <f>Table3[[#This Row],[Harga]]*Table3[[#This Row],[Quantity]]</f>
        <v>30000</v>
      </c>
      <c r="T2066">
        <v>0</v>
      </c>
      <c r="U2066" s="4">
        <f>Table3[[#This Row],[Discount]]*Table3[[#This Row],[Revenue]]</f>
        <v>0</v>
      </c>
      <c r="V2066" s="4">
        <f>Table3[[#This Row],[Revenue]]-Table3[[#This Row],[Total Discount]]</f>
        <v>30000</v>
      </c>
      <c r="W2066" s="6"/>
      <c r="X2066" s="5"/>
    </row>
    <row r="2067" spans="1:24" x14ac:dyDescent="0.35">
      <c r="A2067">
        <v>2066</v>
      </c>
      <c r="B2067" t="s">
        <v>7244</v>
      </c>
      <c r="C2067" s="8">
        <v>42337</v>
      </c>
      <c r="D2067" s="6">
        <v>2015</v>
      </c>
      <c r="E2067" s="8" t="s">
        <v>3468</v>
      </c>
      <c r="F2067" s="7">
        <v>29</v>
      </c>
      <c r="G2067" t="s">
        <v>3457</v>
      </c>
      <c r="H2067" t="s">
        <v>3451</v>
      </c>
      <c r="I2067" t="s">
        <v>5293</v>
      </c>
      <c r="J2067" t="s">
        <v>3488</v>
      </c>
      <c r="K2067" t="s">
        <v>3666</v>
      </c>
      <c r="L2067">
        <v>92704</v>
      </c>
      <c r="M2067" t="s">
        <v>2434</v>
      </c>
      <c r="N2067" t="s">
        <v>13</v>
      </c>
      <c r="O2067" t="s">
        <v>37</v>
      </c>
      <c r="P2067" t="s">
        <v>2435</v>
      </c>
      <c r="Q2067" s="4">
        <v>57000</v>
      </c>
      <c r="R2067">
        <v>2</v>
      </c>
      <c r="S2067" s="4">
        <f>Table3[[#This Row],[Harga]]*Table3[[#This Row],[Quantity]]</f>
        <v>114000</v>
      </c>
      <c r="T2067">
        <v>0</v>
      </c>
      <c r="U2067" s="4">
        <f>Table3[[#This Row],[Discount]]*Table3[[#This Row],[Revenue]]</f>
        <v>0</v>
      </c>
      <c r="V2067" s="4">
        <f>Table3[[#This Row],[Revenue]]-Table3[[#This Row],[Total Discount]]</f>
        <v>114000</v>
      </c>
      <c r="W2067" s="6"/>
      <c r="X2067" s="5"/>
    </row>
    <row r="2068" spans="1:24" x14ac:dyDescent="0.35">
      <c r="A2068">
        <v>2067</v>
      </c>
      <c r="B2068" t="s">
        <v>7243</v>
      </c>
      <c r="C2068" s="8">
        <v>41736</v>
      </c>
      <c r="D2068" s="6">
        <v>2014</v>
      </c>
      <c r="E2068" s="8" t="s">
        <v>3529</v>
      </c>
      <c r="F2068" s="7">
        <v>7</v>
      </c>
      <c r="G2068" t="s">
        <v>3485</v>
      </c>
      <c r="H2068" t="s">
        <v>3462</v>
      </c>
      <c r="I2068" t="s">
        <v>4167</v>
      </c>
      <c r="J2068" t="s">
        <v>3466</v>
      </c>
      <c r="K2068" t="s">
        <v>3492</v>
      </c>
      <c r="L2068">
        <v>29203</v>
      </c>
      <c r="M2068" t="s">
        <v>193</v>
      </c>
      <c r="N2068" t="s">
        <v>51</v>
      </c>
      <c r="O2068" t="s">
        <v>52</v>
      </c>
      <c r="P2068" t="s">
        <v>194</v>
      </c>
      <c r="Q2068" s="4">
        <v>504000</v>
      </c>
      <c r="R2068">
        <v>5</v>
      </c>
      <c r="S2068" s="4">
        <f>Table3[[#This Row],[Harga]]*Table3[[#This Row],[Quantity]]</f>
        <v>2520000</v>
      </c>
      <c r="T2068">
        <v>0</v>
      </c>
      <c r="U2068" s="4">
        <f>Table3[[#This Row],[Discount]]*Table3[[#This Row],[Revenue]]</f>
        <v>0</v>
      </c>
      <c r="V2068" s="4">
        <f>Table3[[#This Row],[Revenue]]-Table3[[#This Row],[Total Discount]]</f>
        <v>2520000</v>
      </c>
      <c r="W2068" s="6"/>
      <c r="X2068" s="5"/>
    </row>
    <row r="2069" spans="1:24" x14ac:dyDescent="0.35">
      <c r="A2069">
        <v>2068</v>
      </c>
      <c r="B2069" t="s">
        <v>7242</v>
      </c>
      <c r="C2069" s="8">
        <v>42537</v>
      </c>
      <c r="D2069" s="6">
        <v>2016</v>
      </c>
      <c r="E2069" s="8" t="s">
        <v>3497</v>
      </c>
      <c r="F2069" s="7">
        <v>16</v>
      </c>
      <c r="G2069" t="s">
        <v>3496</v>
      </c>
      <c r="H2069" t="s">
        <v>3451</v>
      </c>
      <c r="I2069" t="s">
        <v>3863</v>
      </c>
      <c r="J2069" t="s">
        <v>3449</v>
      </c>
      <c r="K2069" t="s">
        <v>3704</v>
      </c>
      <c r="L2069">
        <v>90045</v>
      </c>
      <c r="M2069" t="s">
        <v>2387</v>
      </c>
      <c r="N2069" t="s">
        <v>13</v>
      </c>
      <c r="O2069" t="s">
        <v>23</v>
      </c>
      <c r="P2069" t="s">
        <v>2388</v>
      </c>
      <c r="Q2069" s="4">
        <v>30000</v>
      </c>
      <c r="R2069">
        <v>5</v>
      </c>
      <c r="S2069" s="4">
        <f>Table3[[#This Row],[Harga]]*Table3[[#This Row],[Quantity]]</f>
        <v>150000</v>
      </c>
      <c r="T2069">
        <v>0</v>
      </c>
      <c r="U2069" s="4">
        <f>Table3[[#This Row],[Discount]]*Table3[[#This Row],[Revenue]]</f>
        <v>0</v>
      </c>
      <c r="V2069" s="4">
        <f>Table3[[#This Row],[Revenue]]-Table3[[#This Row],[Total Discount]]</f>
        <v>150000</v>
      </c>
      <c r="W2069" s="6"/>
      <c r="X2069" s="5"/>
    </row>
    <row r="2070" spans="1:24" x14ac:dyDescent="0.35">
      <c r="A2070">
        <v>2069</v>
      </c>
      <c r="B2070" t="s">
        <v>7241</v>
      </c>
      <c r="C2070" s="8">
        <v>42800</v>
      </c>
      <c r="D2070" s="6">
        <v>2017</v>
      </c>
      <c r="E2070" s="8" t="s">
        <v>3511</v>
      </c>
      <c r="F2070" s="7">
        <v>6</v>
      </c>
      <c r="G2070" t="s">
        <v>3485</v>
      </c>
      <c r="H2070" t="s">
        <v>3462</v>
      </c>
      <c r="I2070" t="s">
        <v>4599</v>
      </c>
      <c r="J2070" t="s">
        <v>3488</v>
      </c>
      <c r="K2070" t="s">
        <v>3494</v>
      </c>
      <c r="L2070">
        <v>94109</v>
      </c>
      <c r="M2070" t="s">
        <v>91</v>
      </c>
      <c r="N2070" t="s">
        <v>13</v>
      </c>
      <c r="O2070" t="s">
        <v>26</v>
      </c>
      <c r="P2070" t="s">
        <v>92</v>
      </c>
      <c r="Q2070" s="4">
        <v>2000</v>
      </c>
      <c r="R2070">
        <v>9</v>
      </c>
      <c r="S2070" s="4">
        <f>Table3[[#This Row],[Harga]]*Table3[[#This Row],[Quantity]]</f>
        <v>18000</v>
      </c>
      <c r="T2070">
        <v>0.2</v>
      </c>
      <c r="U2070" s="4">
        <f>Table3[[#This Row],[Discount]]*Table3[[#This Row],[Revenue]]</f>
        <v>3600</v>
      </c>
      <c r="V2070" s="4">
        <f>Table3[[#This Row],[Revenue]]-Table3[[#This Row],[Total Discount]]</f>
        <v>14400</v>
      </c>
      <c r="W2070" s="6"/>
      <c r="X2070" s="5"/>
    </row>
    <row r="2071" spans="1:24" x14ac:dyDescent="0.35">
      <c r="A2071">
        <v>2070</v>
      </c>
      <c r="B2071" t="s">
        <v>7240</v>
      </c>
      <c r="C2071" s="8">
        <v>43015</v>
      </c>
      <c r="D2071" s="6">
        <v>2017</v>
      </c>
      <c r="E2071" s="8" t="s">
        <v>3517</v>
      </c>
      <c r="F2071" s="7">
        <v>7</v>
      </c>
      <c r="G2071" t="s">
        <v>3496</v>
      </c>
      <c r="H2071" t="s">
        <v>3462</v>
      </c>
      <c r="I2071" t="s">
        <v>3671</v>
      </c>
      <c r="J2071" t="s">
        <v>3449</v>
      </c>
      <c r="K2071" t="s">
        <v>3509</v>
      </c>
      <c r="L2071">
        <v>77036</v>
      </c>
      <c r="M2071" t="s">
        <v>1696</v>
      </c>
      <c r="N2071" t="s">
        <v>13</v>
      </c>
      <c r="O2071" t="s">
        <v>26</v>
      </c>
      <c r="P2071" t="s">
        <v>1697</v>
      </c>
      <c r="Q2071" s="4">
        <v>13000</v>
      </c>
      <c r="R2071">
        <v>5</v>
      </c>
      <c r="S2071" s="4">
        <f>Table3[[#This Row],[Harga]]*Table3[[#This Row],[Quantity]]</f>
        <v>65000</v>
      </c>
      <c r="T2071">
        <v>0.8</v>
      </c>
      <c r="U2071" s="4">
        <f>Table3[[#This Row],[Discount]]*Table3[[#This Row],[Revenue]]</f>
        <v>52000</v>
      </c>
      <c r="V2071" s="4">
        <f>Table3[[#This Row],[Revenue]]-Table3[[#This Row],[Total Discount]]</f>
        <v>13000</v>
      </c>
      <c r="W2071" s="6"/>
      <c r="X2071" s="5"/>
    </row>
    <row r="2072" spans="1:24" x14ac:dyDescent="0.35">
      <c r="A2072">
        <v>2071</v>
      </c>
      <c r="B2072" t="s">
        <v>7239</v>
      </c>
      <c r="C2072" s="8">
        <v>43014</v>
      </c>
      <c r="D2072" s="6">
        <v>2017</v>
      </c>
      <c r="E2072" s="8" t="s">
        <v>3517</v>
      </c>
      <c r="F2072" s="7">
        <v>6</v>
      </c>
      <c r="G2072" t="s">
        <v>3457</v>
      </c>
      <c r="H2072" t="s">
        <v>3554</v>
      </c>
      <c r="I2072" t="s">
        <v>5083</v>
      </c>
      <c r="J2072" t="s">
        <v>3488</v>
      </c>
      <c r="K2072" t="s">
        <v>3487</v>
      </c>
      <c r="L2072">
        <v>10035</v>
      </c>
      <c r="M2072" t="s">
        <v>2332</v>
      </c>
      <c r="N2072" t="s">
        <v>51</v>
      </c>
      <c r="O2072" t="s">
        <v>64</v>
      </c>
      <c r="P2072" t="s">
        <v>2333</v>
      </c>
      <c r="Q2072" s="4">
        <v>448000</v>
      </c>
      <c r="R2072">
        <v>4</v>
      </c>
      <c r="S2072" s="4">
        <f>Table3[[#This Row],[Harga]]*Table3[[#This Row],[Quantity]]</f>
        <v>1792000</v>
      </c>
      <c r="T2072">
        <v>0</v>
      </c>
      <c r="U2072" s="4">
        <f>Table3[[#This Row],[Discount]]*Table3[[#This Row],[Revenue]]</f>
        <v>0</v>
      </c>
      <c r="V2072" s="4">
        <f>Table3[[#This Row],[Revenue]]-Table3[[#This Row],[Total Discount]]</f>
        <v>1792000</v>
      </c>
      <c r="W2072" s="6"/>
      <c r="X2072" s="5"/>
    </row>
    <row r="2073" spans="1:24" x14ac:dyDescent="0.35">
      <c r="A2073">
        <v>2072</v>
      </c>
      <c r="B2073" t="s">
        <v>7238</v>
      </c>
      <c r="C2073" s="8">
        <v>42709</v>
      </c>
      <c r="D2073" s="6">
        <v>2016</v>
      </c>
      <c r="E2073" s="8" t="s">
        <v>3490</v>
      </c>
      <c r="F2073" s="7">
        <v>5</v>
      </c>
      <c r="G2073" t="s">
        <v>3457</v>
      </c>
      <c r="H2073" t="s">
        <v>3451</v>
      </c>
      <c r="I2073" t="s">
        <v>5733</v>
      </c>
      <c r="J2073" t="s">
        <v>3466</v>
      </c>
      <c r="K2073" t="s">
        <v>3568</v>
      </c>
      <c r="L2073">
        <v>2038</v>
      </c>
      <c r="M2073" t="s">
        <v>2436</v>
      </c>
      <c r="N2073" t="s">
        <v>9</v>
      </c>
      <c r="O2073" t="s">
        <v>10</v>
      </c>
      <c r="P2073" t="s">
        <v>2437</v>
      </c>
      <c r="Q2073" s="4">
        <v>82000</v>
      </c>
      <c r="R2073">
        <v>1</v>
      </c>
      <c r="S2073" s="4">
        <f>Table3[[#This Row],[Harga]]*Table3[[#This Row],[Quantity]]</f>
        <v>82000</v>
      </c>
      <c r="T2073">
        <v>0</v>
      </c>
      <c r="U2073" s="4">
        <f>Table3[[#This Row],[Discount]]*Table3[[#This Row],[Revenue]]</f>
        <v>0</v>
      </c>
      <c r="V2073" s="4">
        <f>Table3[[#This Row],[Revenue]]-Table3[[#This Row],[Total Discount]]</f>
        <v>82000</v>
      </c>
      <c r="W2073" s="6"/>
      <c r="X2073" s="5"/>
    </row>
    <row r="2074" spans="1:24" x14ac:dyDescent="0.35">
      <c r="A2074">
        <v>2073</v>
      </c>
      <c r="B2074" t="s">
        <v>7237</v>
      </c>
      <c r="C2074" s="8">
        <v>42664</v>
      </c>
      <c r="D2074" s="6">
        <v>2016</v>
      </c>
      <c r="E2074" s="8" t="s">
        <v>3517</v>
      </c>
      <c r="F2074" s="7">
        <v>21</v>
      </c>
      <c r="G2074" t="s">
        <v>3457</v>
      </c>
      <c r="H2074" t="s">
        <v>3451</v>
      </c>
      <c r="I2074" t="s">
        <v>4709</v>
      </c>
      <c r="J2074" t="s">
        <v>3449</v>
      </c>
      <c r="K2074" t="s">
        <v>3477</v>
      </c>
      <c r="L2074">
        <v>21215</v>
      </c>
      <c r="M2074" t="s">
        <v>1116</v>
      </c>
      <c r="N2074" t="s">
        <v>51</v>
      </c>
      <c r="O2074" t="s">
        <v>64</v>
      </c>
      <c r="P2074" t="s">
        <v>1117</v>
      </c>
      <c r="Q2074" s="4">
        <v>50000</v>
      </c>
      <c r="R2074">
        <v>6</v>
      </c>
      <c r="S2074" s="4">
        <f>Table3[[#This Row],[Harga]]*Table3[[#This Row],[Quantity]]</f>
        <v>300000</v>
      </c>
      <c r="T2074">
        <v>0</v>
      </c>
      <c r="U2074" s="4">
        <f>Table3[[#This Row],[Discount]]*Table3[[#This Row],[Revenue]]</f>
        <v>0</v>
      </c>
      <c r="V2074" s="4">
        <f>Table3[[#This Row],[Revenue]]-Table3[[#This Row],[Total Discount]]</f>
        <v>300000</v>
      </c>
      <c r="W2074" s="6"/>
      <c r="X2074" s="5"/>
    </row>
    <row r="2075" spans="1:24" x14ac:dyDescent="0.35">
      <c r="A2075">
        <v>2074</v>
      </c>
      <c r="B2075" t="s">
        <v>7236</v>
      </c>
      <c r="C2075" s="8">
        <v>42873</v>
      </c>
      <c r="D2075" s="6">
        <v>2017</v>
      </c>
      <c r="E2075" s="8" t="s">
        <v>3453</v>
      </c>
      <c r="F2075" s="7">
        <v>18</v>
      </c>
      <c r="G2075" t="s">
        <v>3457</v>
      </c>
      <c r="H2075" t="s">
        <v>3451</v>
      </c>
      <c r="I2075" t="s">
        <v>5672</v>
      </c>
      <c r="J2075" t="s">
        <v>3466</v>
      </c>
      <c r="K2075" t="s">
        <v>3670</v>
      </c>
      <c r="L2075">
        <v>78501</v>
      </c>
      <c r="M2075" t="s">
        <v>770</v>
      </c>
      <c r="N2075" t="s">
        <v>13</v>
      </c>
      <c r="O2075" t="s">
        <v>26</v>
      </c>
      <c r="P2075" t="s">
        <v>771</v>
      </c>
      <c r="Q2075" s="4">
        <v>6000</v>
      </c>
      <c r="R2075">
        <v>7</v>
      </c>
      <c r="S2075" s="4">
        <f>Table3[[#This Row],[Harga]]*Table3[[#This Row],[Quantity]]</f>
        <v>42000</v>
      </c>
      <c r="T2075">
        <v>0.8</v>
      </c>
      <c r="U2075" s="4">
        <f>Table3[[#This Row],[Discount]]*Table3[[#This Row],[Revenue]]</f>
        <v>33600</v>
      </c>
      <c r="V2075" s="4">
        <f>Table3[[#This Row],[Revenue]]-Table3[[#This Row],[Total Discount]]</f>
        <v>8400</v>
      </c>
      <c r="W2075" s="6"/>
      <c r="X2075" s="5"/>
    </row>
    <row r="2076" spans="1:24" x14ac:dyDescent="0.35">
      <c r="A2076">
        <v>2075</v>
      </c>
      <c r="B2076" t="s">
        <v>7235</v>
      </c>
      <c r="C2076" s="8">
        <v>42639</v>
      </c>
      <c r="D2076" s="6">
        <v>2016</v>
      </c>
      <c r="E2076" s="8" t="s">
        <v>3472</v>
      </c>
      <c r="F2076" s="7">
        <v>26</v>
      </c>
      <c r="G2076" t="s">
        <v>3452</v>
      </c>
      <c r="H2076" t="s">
        <v>3451</v>
      </c>
      <c r="I2076" t="s">
        <v>4615</v>
      </c>
      <c r="J2076" t="s">
        <v>3466</v>
      </c>
      <c r="K2076" t="s">
        <v>3600</v>
      </c>
      <c r="L2076">
        <v>52240</v>
      </c>
      <c r="M2076" t="s">
        <v>2438</v>
      </c>
      <c r="N2076" t="s">
        <v>13</v>
      </c>
      <c r="O2076" t="s">
        <v>23</v>
      </c>
      <c r="P2076" t="s">
        <v>2439</v>
      </c>
      <c r="Q2076" s="4">
        <v>10000</v>
      </c>
      <c r="R2076">
        <v>1</v>
      </c>
      <c r="S2076" s="4">
        <f>Table3[[#This Row],[Harga]]*Table3[[#This Row],[Quantity]]</f>
        <v>10000</v>
      </c>
      <c r="T2076">
        <v>0</v>
      </c>
      <c r="U2076" s="4">
        <f>Table3[[#This Row],[Discount]]*Table3[[#This Row],[Revenue]]</f>
        <v>0</v>
      </c>
      <c r="V2076" s="4">
        <f>Table3[[#This Row],[Revenue]]-Table3[[#This Row],[Total Discount]]</f>
        <v>10000</v>
      </c>
      <c r="W2076" s="6"/>
      <c r="X2076" s="5"/>
    </row>
    <row r="2077" spans="1:24" x14ac:dyDescent="0.35">
      <c r="A2077">
        <v>2076</v>
      </c>
      <c r="B2077" t="s">
        <v>7234</v>
      </c>
      <c r="C2077" s="8">
        <v>43056</v>
      </c>
      <c r="D2077" s="6">
        <v>2017</v>
      </c>
      <c r="E2077" s="8" t="s">
        <v>3468</v>
      </c>
      <c r="F2077" s="7">
        <v>17</v>
      </c>
      <c r="G2077" t="s">
        <v>3452</v>
      </c>
      <c r="H2077" t="s">
        <v>3451</v>
      </c>
      <c r="I2077" t="s">
        <v>6979</v>
      </c>
      <c r="J2077" t="s">
        <v>3449</v>
      </c>
      <c r="K2077" t="s">
        <v>3571</v>
      </c>
      <c r="L2077">
        <v>19711</v>
      </c>
      <c r="M2077" t="s">
        <v>1861</v>
      </c>
      <c r="N2077" t="s">
        <v>51</v>
      </c>
      <c r="O2077" t="s">
        <v>471</v>
      </c>
      <c r="P2077" t="s">
        <v>1862</v>
      </c>
      <c r="Q2077" s="4">
        <v>11200000</v>
      </c>
      <c r="R2077">
        <v>3</v>
      </c>
      <c r="S2077" s="4">
        <f>Table3[[#This Row],[Harga]]*Table3[[#This Row],[Quantity]]</f>
        <v>33600000</v>
      </c>
      <c r="T2077">
        <v>0</v>
      </c>
      <c r="U2077" s="4">
        <f>Table3[[#This Row],[Discount]]*Table3[[#This Row],[Revenue]]</f>
        <v>0</v>
      </c>
      <c r="V2077" s="4">
        <f>Table3[[#This Row],[Revenue]]-Table3[[#This Row],[Total Discount]]</f>
        <v>33600000</v>
      </c>
      <c r="W2077" s="6"/>
      <c r="X2077" s="5"/>
    </row>
    <row r="2078" spans="1:24" x14ac:dyDescent="0.35">
      <c r="A2078">
        <v>2077</v>
      </c>
      <c r="B2078" t="s">
        <v>7233</v>
      </c>
      <c r="C2078" s="8">
        <v>42193</v>
      </c>
      <c r="D2078" s="6">
        <v>2015</v>
      </c>
      <c r="E2078" s="8" t="s">
        <v>3507</v>
      </c>
      <c r="F2078" s="7">
        <v>8</v>
      </c>
      <c r="G2078" t="s">
        <v>3457</v>
      </c>
      <c r="H2078" t="s">
        <v>3554</v>
      </c>
      <c r="I2078" t="s">
        <v>6259</v>
      </c>
      <c r="J2078" t="s">
        <v>3449</v>
      </c>
      <c r="K2078" t="s">
        <v>3595</v>
      </c>
      <c r="L2078">
        <v>77070</v>
      </c>
      <c r="M2078" t="s">
        <v>2440</v>
      </c>
      <c r="N2078" t="s">
        <v>13</v>
      </c>
      <c r="O2078" t="s">
        <v>23</v>
      </c>
      <c r="P2078" t="s">
        <v>2441</v>
      </c>
      <c r="Q2078" s="4">
        <v>22000</v>
      </c>
      <c r="R2078">
        <v>5</v>
      </c>
      <c r="S2078" s="4">
        <f>Table3[[#This Row],[Harga]]*Table3[[#This Row],[Quantity]]</f>
        <v>110000</v>
      </c>
      <c r="T2078">
        <v>0.2</v>
      </c>
      <c r="U2078" s="4">
        <f>Table3[[#This Row],[Discount]]*Table3[[#This Row],[Revenue]]</f>
        <v>22000</v>
      </c>
      <c r="V2078" s="4">
        <f>Table3[[#This Row],[Revenue]]-Table3[[#This Row],[Total Discount]]</f>
        <v>88000</v>
      </c>
      <c r="W2078" s="6"/>
      <c r="X2078" s="5"/>
    </row>
    <row r="2079" spans="1:24" x14ac:dyDescent="0.35">
      <c r="A2079">
        <v>2078</v>
      </c>
      <c r="B2079" t="s">
        <v>7232</v>
      </c>
      <c r="C2079" s="8">
        <v>42324</v>
      </c>
      <c r="D2079" s="6">
        <v>2015</v>
      </c>
      <c r="E2079" s="8" t="s">
        <v>3468</v>
      </c>
      <c r="F2079" s="7">
        <v>16</v>
      </c>
      <c r="G2079" t="s">
        <v>3452</v>
      </c>
      <c r="H2079" t="s">
        <v>3451</v>
      </c>
      <c r="I2079" t="s">
        <v>3779</v>
      </c>
      <c r="J2079" t="s">
        <v>3466</v>
      </c>
      <c r="K2079" t="s">
        <v>3600</v>
      </c>
      <c r="L2079">
        <v>83704</v>
      </c>
      <c r="M2079" t="s">
        <v>16</v>
      </c>
      <c r="N2079" t="s">
        <v>9</v>
      </c>
      <c r="O2079" t="s">
        <v>17</v>
      </c>
      <c r="P2079" t="s">
        <v>18</v>
      </c>
      <c r="Q2079" s="4">
        <v>958000</v>
      </c>
      <c r="R2079">
        <v>2</v>
      </c>
      <c r="S2079" s="4">
        <f>Table3[[#This Row],[Harga]]*Table3[[#This Row],[Quantity]]</f>
        <v>1916000</v>
      </c>
      <c r="T2079">
        <v>0</v>
      </c>
      <c r="U2079" s="4">
        <f>Table3[[#This Row],[Discount]]*Table3[[#This Row],[Revenue]]</f>
        <v>0</v>
      </c>
      <c r="V2079" s="4">
        <f>Table3[[#This Row],[Revenue]]-Table3[[#This Row],[Total Discount]]</f>
        <v>1916000</v>
      </c>
      <c r="W2079" s="6"/>
      <c r="X2079" s="5"/>
    </row>
    <row r="2080" spans="1:24" x14ac:dyDescent="0.35">
      <c r="A2080">
        <v>2079</v>
      </c>
      <c r="B2080" t="s">
        <v>7231</v>
      </c>
      <c r="C2080" s="8">
        <v>42173</v>
      </c>
      <c r="D2080" s="6">
        <v>2015</v>
      </c>
      <c r="E2080" s="8" t="s">
        <v>3497</v>
      </c>
      <c r="F2080" s="7">
        <v>18</v>
      </c>
      <c r="G2080" t="s">
        <v>3452</v>
      </c>
      <c r="H2080" t="s">
        <v>3451</v>
      </c>
      <c r="I2080" t="s">
        <v>4953</v>
      </c>
      <c r="J2080" t="s">
        <v>3449</v>
      </c>
      <c r="K2080" t="s">
        <v>3595</v>
      </c>
      <c r="L2080">
        <v>92105</v>
      </c>
      <c r="M2080" t="s">
        <v>1288</v>
      </c>
      <c r="N2080" t="s">
        <v>13</v>
      </c>
      <c r="O2080" t="s">
        <v>37</v>
      </c>
      <c r="P2080" t="s">
        <v>1289</v>
      </c>
      <c r="Q2080" s="4">
        <v>156000</v>
      </c>
      <c r="R2080">
        <v>2</v>
      </c>
      <c r="S2080" s="4">
        <f>Table3[[#This Row],[Harga]]*Table3[[#This Row],[Quantity]]</f>
        <v>312000</v>
      </c>
      <c r="T2080">
        <v>0</v>
      </c>
      <c r="U2080" s="4">
        <f>Table3[[#This Row],[Discount]]*Table3[[#This Row],[Revenue]]</f>
        <v>0</v>
      </c>
      <c r="V2080" s="4">
        <f>Table3[[#This Row],[Revenue]]-Table3[[#This Row],[Total Discount]]</f>
        <v>312000</v>
      </c>
      <c r="W2080" s="6"/>
      <c r="X2080" s="5"/>
    </row>
    <row r="2081" spans="1:24" x14ac:dyDescent="0.35">
      <c r="A2081">
        <v>2080</v>
      </c>
      <c r="B2081" t="s">
        <v>7230</v>
      </c>
      <c r="C2081" s="8">
        <v>42468</v>
      </c>
      <c r="D2081" s="6">
        <v>2016</v>
      </c>
      <c r="E2081" s="8" t="s">
        <v>3529</v>
      </c>
      <c r="F2081" s="7">
        <v>8</v>
      </c>
      <c r="G2081" t="s">
        <v>3538</v>
      </c>
      <c r="H2081" t="s">
        <v>3451</v>
      </c>
      <c r="I2081" t="s">
        <v>5286</v>
      </c>
      <c r="J2081" t="s">
        <v>3449</v>
      </c>
      <c r="K2081" t="s">
        <v>3448</v>
      </c>
      <c r="L2081">
        <v>90032</v>
      </c>
      <c r="M2081" t="s">
        <v>1328</v>
      </c>
      <c r="N2081" t="s">
        <v>9</v>
      </c>
      <c r="O2081" t="s">
        <v>20</v>
      </c>
      <c r="P2081" t="s">
        <v>1329</v>
      </c>
      <c r="Q2081" s="4">
        <v>15000</v>
      </c>
      <c r="R2081">
        <v>5</v>
      </c>
      <c r="S2081" s="4">
        <f>Table3[[#This Row],[Harga]]*Table3[[#This Row],[Quantity]]</f>
        <v>75000</v>
      </c>
      <c r="T2081">
        <v>0</v>
      </c>
      <c r="U2081" s="4">
        <f>Table3[[#This Row],[Discount]]*Table3[[#This Row],[Revenue]]</f>
        <v>0</v>
      </c>
      <c r="V2081" s="4">
        <f>Table3[[#This Row],[Revenue]]-Table3[[#This Row],[Total Discount]]</f>
        <v>75000</v>
      </c>
      <c r="W2081" s="6"/>
      <c r="X2081" s="5"/>
    </row>
    <row r="2082" spans="1:24" x14ac:dyDescent="0.35">
      <c r="A2082">
        <v>2081</v>
      </c>
      <c r="B2082" t="s">
        <v>7229</v>
      </c>
      <c r="C2082" s="8">
        <v>42112</v>
      </c>
      <c r="D2082" s="6">
        <v>2015</v>
      </c>
      <c r="E2082" s="8" t="s">
        <v>3529</v>
      </c>
      <c r="F2082" s="7">
        <v>18</v>
      </c>
      <c r="G2082" t="s">
        <v>3452</v>
      </c>
      <c r="H2082" t="s">
        <v>3462</v>
      </c>
      <c r="I2082" t="s">
        <v>6354</v>
      </c>
      <c r="J2082" t="s">
        <v>3449</v>
      </c>
      <c r="K2082" t="s">
        <v>3568</v>
      </c>
      <c r="L2082">
        <v>10024</v>
      </c>
      <c r="M2082" t="s">
        <v>1704</v>
      </c>
      <c r="N2082" t="s">
        <v>13</v>
      </c>
      <c r="O2082" t="s">
        <v>14</v>
      </c>
      <c r="P2082" t="s">
        <v>1705</v>
      </c>
      <c r="Q2082" s="4">
        <v>15000</v>
      </c>
      <c r="R2082">
        <v>3</v>
      </c>
      <c r="S2082" s="4">
        <f>Table3[[#This Row],[Harga]]*Table3[[#This Row],[Quantity]]</f>
        <v>45000</v>
      </c>
      <c r="T2082">
        <v>0</v>
      </c>
      <c r="U2082" s="4">
        <f>Table3[[#This Row],[Discount]]*Table3[[#This Row],[Revenue]]</f>
        <v>0</v>
      </c>
      <c r="V2082" s="4">
        <f>Table3[[#This Row],[Revenue]]-Table3[[#This Row],[Total Discount]]</f>
        <v>45000</v>
      </c>
      <c r="W2082" s="6"/>
      <c r="X2082" s="5"/>
    </row>
    <row r="2083" spans="1:24" x14ac:dyDescent="0.35">
      <c r="A2083">
        <v>2082</v>
      </c>
      <c r="B2083" t="s">
        <v>7228</v>
      </c>
      <c r="C2083" s="8">
        <v>42707</v>
      </c>
      <c r="D2083" s="6">
        <v>2016</v>
      </c>
      <c r="E2083" s="8" t="s">
        <v>3490</v>
      </c>
      <c r="F2083" s="7">
        <v>3</v>
      </c>
      <c r="G2083" t="s">
        <v>3452</v>
      </c>
      <c r="H2083" t="s">
        <v>3451</v>
      </c>
      <c r="I2083" t="s">
        <v>3678</v>
      </c>
      <c r="J2083" t="s">
        <v>3449</v>
      </c>
      <c r="K2083" t="s">
        <v>3641</v>
      </c>
      <c r="L2083">
        <v>19134</v>
      </c>
      <c r="M2083" t="s">
        <v>2442</v>
      </c>
      <c r="N2083" t="s">
        <v>13</v>
      </c>
      <c r="O2083" t="s">
        <v>29</v>
      </c>
      <c r="P2083" t="s">
        <v>2443</v>
      </c>
      <c r="Q2083" s="4">
        <v>395000</v>
      </c>
      <c r="R2083">
        <v>4</v>
      </c>
      <c r="S2083" s="4">
        <f>Table3[[#This Row],[Harga]]*Table3[[#This Row],[Quantity]]</f>
        <v>1580000</v>
      </c>
      <c r="T2083">
        <v>0.2</v>
      </c>
      <c r="U2083" s="4">
        <f>Table3[[#This Row],[Discount]]*Table3[[#This Row],[Revenue]]</f>
        <v>316000</v>
      </c>
      <c r="V2083" s="4">
        <f>Table3[[#This Row],[Revenue]]-Table3[[#This Row],[Total Discount]]</f>
        <v>1264000</v>
      </c>
      <c r="W2083" s="6"/>
      <c r="X2083" s="5"/>
    </row>
    <row r="2084" spans="1:24" x14ac:dyDescent="0.35">
      <c r="A2084">
        <v>2083</v>
      </c>
      <c r="B2084" t="s">
        <v>7227</v>
      </c>
      <c r="C2084" s="8">
        <v>42348</v>
      </c>
      <c r="D2084" s="6">
        <v>2015</v>
      </c>
      <c r="E2084" s="8" t="s">
        <v>3490</v>
      </c>
      <c r="F2084" s="7">
        <v>10</v>
      </c>
      <c r="G2084" t="s">
        <v>3457</v>
      </c>
      <c r="H2084" t="s">
        <v>3462</v>
      </c>
      <c r="I2084" t="s">
        <v>4127</v>
      </c>
      <c r="J2084" t="s">
        <v>3488</v>
      </c>
      <c r="K2084" t="s">
        <v>3548</v>
      </c>
      <c r="L2084">
        <v>10024</v>
      </c>
      <c r="M2084" t="s">
        <v>1704</v>
      </c>
      <c r="N2084" t="s">
        <v>13</v>
      </c>
      <c r="O2084" t="s">
        <v>14</v>
      </c>
      <c r="P2084" t="s">
        <v>1705</v>
      </c>
      <c r="Q2084" s="4">
        <v>15000</v>
      </c>
      <c r="R2084">
        <v>1</v>
      </c>
      <c r="S2084" s="4">
        <f>Table3[[#This Row],[Harga]]*Table3[[#This Row],[Quantity]]</f>
        <v>15000</v>
      </c>
      <c r="T2084">
        <v>0</v>
      </c>
      <c r="U2084" s="4">
        <f>Table3[[#This Row],[Discount]]*Table3[[#This Row],[Revenue]]</f>
        <v>0</v>
      </c>
      <c r="V2084" s="4">
        <f>Table3[[#This Row],[Revenue]]-Table3[[#This Row],[Total Discount]]</f>
        <v>15000</v>
      </c>
      <c r="W2084" s="6"/>
      <c r="X2084" s="5"/>
    </row>
    <row r="2085" spans="1:24" x14ac:dyDescent="0.35">
      <c r="A2085">
        <v>2084</v>
      </c>
      <c r="B2085" t="s">
        <v>7226</v>
      </c>
      <c r="C2085" s="8">
        <v>41943</v>
      </c>
      <c r="D2085" s="6">
        <v>2014</v>
      </c>
      <c r="E2085" s="8" t="s">
        <v>3517</v>
      </c>
      <c r="F2085" s="7">
        <v>31</v>
      </c>
      <c r="G2085" t="s">
        <v>3457</v>
      </c>
      <c r="H2085" t="s">
        <v>3451</v>
      </c>
      <c r="I2085" t="s">
        <v>4852</v>
      </c>
      <c r="J2085" t="s">
        <v>3449</v>
      </c>
      <c r="K2085" t="s">
        <v>3641</v>
      </c>
      <c r="L2085">
        <v>2920</v>
      </c>
      <c r="M2085" t="s">
        <v>1956</v>
      </c>
      <c r="N2085" t="s">
        <v>13</v>
      </c>
      <c r="O2085" t="s">
        <v>37</v>
      </c>
      <c r="P2085" t="s">
        <v>1957</v>
      </c>
      <c r="Q2085" s="4">
        <v>8000</v>
      </c>
      <c r="R2085">
        <v>5</v>
      </c>
      <c r="S2085" s="4">
        <f>Table3[[#This Row],[Harga]]*Table3[[#This Row],[Quantity]]</f>
        <v>40000</v>
      </c>
      <c r="T2085">
        <v>0</v>
      </c>
      <c r="U2085" s="4">
        <f>Table3[[#This Row],[Discount]]*Table3[[#This Row],[Revenue]]</f>
        <v>0</v>
      </c>
      <c r="V2085" s="4">
        <f>Table3[[#This Row],[Revenue]]-Table3[[#This Row],[Total Discount]]</f>
        <v>40000</v>
      </c>
      <c r="W2085" s="6"/>
      <c r="X2085" s="5"/>
    </row>
    <row r="2086" spans="1:24" x14ac:dyDescent="0.35">
      <c r="A2086">
        <v>2085</v>
      </c>
      <c r="B2086" t="s">
        <v>7225</v>
      </c>
      <c r="C2086" s="8">
        <v>43078</v>
      </c>
      <c r="D2086" s="6">
        <v>2017</v>
      </c>
      <c r="E2086" s="8" t="s">
        <v>3490</v>
      </c>
      <c r="F2086" s="7">
        <v>9</v>
      </c>
      <c r="G2086" t="s">
        <v>3457</v>
      </c>
      <c r="H2086" t="s">
        <v>3462</v>
      </c>
      <c r="I2086" t="s">
        <v>4068</v>
      </c>
      <c r="J2086" t="s">
        <v>3449</v>
      </c>
      <c r="K2086" t="s">
        <v>3695</v>
      </c>
      <c r="L2086">
        <v>60623</v>
      </c>
      <c r="M2086" t="s">
        <v>2444</v>
      </c>
      <c r="N2086" t="s">
        <v>13</v>
      </c>
      <c r="O2086" t="s">
        <v>23</v>
      </c>
      <c r="P2086" t="s">
        <v>2445</v>
      </c>
      <c r="Q2086" s="4">
        <v>16000</v>
      </c>
      <c r="R2086">
        <v>2</v>
      </c>
      <c r="S2086" s="4">
        <f>Table3[[#This Row],[Harga]]*Table3[[#This Row],[Quantity]]</f>
        <v>32000</v>
      </c>
      <c r="T2086">
        <v>0.2</v>
      </c>
      <c r="U2086" s="4">
        <f>Table3[[#This Row],[Discount]]*Table3[[#This Row],[Revenue]]</f>
        <v>6400</v>
      </c>
      <c r="V2086" s="4">
        <f>Table3[[#This Row],[Revenue]]-Table3[[#This Row],[Total Discount]]</f>
        <v>25600</v>
      </c>
      <c r="W2086" s="6"/>
      <c r="X2086" s="5"/>
    </row>
    <row r="2087" spans="1:24" x14ac:dyDescent="0.35">
      <c r="A2087">
        <v>2086</v>
      </c>
      <c r="B2087" t="s">
        <v>7224</v>
      </c>
      <c r="C2087" s="8">
        <v>41764</v>
      </c>
      <c r="D2087" s="6">
        <v>2014</v>
      </c>
      <c r="E2087" s="8" t="s">
        <v>3453</v>
      </c>
      <c r="F2087" s="7">
        <v>5</v>
      </c>
      <c r="G2087" t="s">
        <v>3538</v>
      </c>
      <c r="H2087" t="s">
        <v>3554</v>
      </c>
      <c r="I2087" t="s">
        <v>6310</v>
      </c>
      <c r="J2087" t="s">
        <v>3449</v>
      </c>
      <c r="K2087" t="s">
        <v>3505</v>
      </c>
      <c r="L2087">
        <v>40475</v>
      </c>
      <c r="M2087" t="s">
        <v>1888</v>
      </c>
      <c r="N2087" t="s">
        <v>13</v>
      </c>
      <c r="O2087" t="s">
        <v>23</v>
      </c>
      <c r="P2087" t="s">
        <v>1889</v>
      </c>
      <c r="Q2087" s="4">
        <v>16000</v>
      </c>
      <c r="R2087">
        <v>3</v>
      </c>
      <c r="S2087" s="4">
        <f>Table3[[#This Row],[Harga]]*Table3[[#This Row],[Quantity]]</f>
        <v>48000</v>
      </c>
      <c r="T2087">
        <v>0</v>
      </c>
      <c r="U2087" s="4">
        <f>Table3[[#This Row],[Discount]]*Table3[[#This Row],[Revenue]]</f>
        <v>0</v>
      </c>
      <c r="V2087" s="4">
        <f>Table3[[#This Row],[Revenue]]-Table3[[#This Row],[Total Discount]]</f>
        <v>48000</v>
      </c>
      <c r="W2087" s="6"/>
      <c r="X2087" s="5"/>
    </row>
    <row r="2088" spans="1:24" x14ac:dyDescent="0.35">
      <c r="A2088">
        <v>2087</v>
      </c>
      <c r="B2088" t="s">
        <v>7223</v>
      </c>
      <c r="C2088" s="8">
        <v>42433</v>
      </c>
      <c r="D2088" s="6">
        <v>2016</v>
      </c>
      <c r="E2088" s="8" t="s">
        <v>3511</v>
      </c>
      <c r="F2088" s="7">
        <v>4</v>
      </c>
      <c r="G2088" t="s">
        <v>3452</v>
      </c>
      <c r="H2088" t="s">
        <v>3462</v>
      </c>
      <c r="I2088" t="s">
        <v>4121</v>
      </c>
      <c r="J2088" t="s">
        <v>3449</v>
      </c>
      <c r="K2088" t="s">
        <v>3600</v>
      </c>
      <c r="L2088">
        <v>46544</v>
      </c>
      <c r="M2088" t="s">
        <v>2446</v>
      </c>
      <c r="N2088" t="s">
        <v>13</v>
      </c>
      <c r="O2088" t="s">
        <v>26</v>
      </c>
      <c r="P2088" t="s">
        <v>2447</v>
      </c>
      <c r="Q2088" s="4">
        <v>129000</v>
      </c>
      <c r="R2088">
        <v>3</v>
      </c>
      <c r="S2088" s="4">
        <f>Table3[[#This Row],[Harga]]*Table3[[#This Row],[Quantity]]</f>
        <v>387000</v>
      </c>
      <c r="T2088">
        <v>0</v>
      </c>
      <c r="U2088" s="4">
        <f>Table3[[#This Row],[Discount]]*Table3[[#This Row],[Revenue]]</f>
        <v>0</v>
      </c>
      <c r="V2088" s="4">
        <f>Table3[[#This Row],[Revenue]]-Table3[[#This Row],[Total Discount]]</f>
        <v>387000</v>
      </c>
      <c r="W2088" s="6"/>
      <c r="X2088" s="5"/>
    </row>
    <row r="2089" spans="1:24" x14ac:dyDescent="0.35">
      <c r="A2089">
        <v>2088</v>
      </c>
      <c r="B2089" t="s">
        <v>7222</v>
      </c>
      <c r="C2089" s="8">
        <v>41973</v>
      </c>
      <c r="D2089" s="6">
        <v>2014</v>
      </c>
      <c r="E2089" s="8" t="s">
        <v>3468</v>
      </c>
      <c r="F2089" s="7">
        <v>30</v>
      </c>
      <c r="G2089" t="s">
        <v>3452</v>
      </c>
      <c r="H2089" t="s">
        <v>3451</v>
      </c>
      <c r="I2089" t="s">
        <v>4203</v>
      </c>
      <c r="J2089" t="s">
        <v>3449</v>
      </c>
      <c r="K2089" t="s">
        <v>3477</v>
      </c>
      <c r="L2089">
        <v>10550</v>
      </c>
      <c r="M2089" t="s">
        <v>2448</v>
      </c>
      <c r="N2089" t="s">
        <v>13</v>
      </c>
      <c r="O2089" t="s">
        <v>55</v>
      </c>
      <c r="P2089" t="s">
        <v>2449</v>
      </c>
      <c r="Q2089" s="4">
        <v>63000</v>
      </c>
      <c r="R2089">
        <v>4</v>
      </c>
      <c r="S2089" s="4">
        <f>Table3[[#This Row],[Harga]]*Table3[[#This Row],[Quantity]]</f>
        <v>252000</v>
      </c>
      <c r="T2089">
        <v>0</v>
      </c>
      <c r="U2089" s="4">
        <f>Table3[[#This Row],[Discount]]*Table3[[#This Row],[Revenue]]</f>
        <v>0</v>
      </c>
      <c r="V2089" s="4">
        <f>Table3[[#This Row],[Revenue]]-Table3[[#This Row],[Total Discount]]</f>
        <v>252000</v>
      </c>
      <c r="W2089" s="6"/>
      <c r="X2089" s="5"/>
    </row>
    <row r="2090" spans="1:24" x14ac:dyDescent="0.35">
      <c r="A2090">
        <v>2089</v>
      </c>
      <c r="B2090" t="s">
        <v>7221</v>
      </c>
      <c r="C2090" s="8">
        <v>42053</v>
      </c>
      <c r="D2090" s="6">
        <v>2015</v>
      </c>
      <c r="E2090" s="8" t="s">
        <v>3458</v>
      </c>
      <c r="F2090" s="7">
        <v>18</v>
      </c>
      <c r="G2090" t="s">
        <v>3452</v>
      </c>
      <c r="H2090" t="s">
        <v>3462</v>
      </c>
      <c r="I2090" t="s">
        <v>5289</v>
      </c>
      <c r="J2090" t="s">
        <v>3466</v>
      </c>
      <c r="K2090" t="s">
        <v>3499</v>
      </c>
      <c r="L2090">
        <v>90004</v>
      </c>
      <c r="M2090" t="s">
        <v>2450</v>
      </c>
      <c r="N2090" t="s">
        <v>13</v>
      </c>
      <c r="O2090" t="s">
        <v>14</v>
      </c>
      <c r="P2090" t="s">
        <v>2451</v>
      </c>
      <c r="Q2090" s="4">
        <v>10000</v>
      </c>
      <c r="R2090">
        <v>3</v>
      </c>
      <c r="S2090" s="4">
        <f>Table3[[#This Row],[Harga]]*Table3[[#This Row],[Quantity]]</f>
        <v>30000</v>
      </c>
      <c r="T2090">
        <v>0</v>
      </c>
      <c r="U2090" s="4">
        <f>Table3[[#This Row],[Discount]]*Table3[[#This Row],[Revenue]]</f>
        <v>0</v>
      </c>
      <c r="V2090" s="4">
        <f>Table3[[#This Row],[Revenue]]-Table3[[#This Row],[Total Discount]]</f>
        <v>30000</v>
      </c>
      <c r="W2090" s="6"/>
      <c r="X2090" s="5"/>
    </row>
    <row r="2091" spans="1:24" x14ac:dyDescent="0.35">
      <c r="A2091">
        <v>2090</v>
      </c>
      <c r="B2091" t="s">
        <v>7220</v>
      </c>
      <c r="C2091" s="8">
        <v>42826</v>
      </c>
      <c r="D2091" s="6">
        <v>2017</v>
      </c>
      <c r="E2091" s="8" t="s">
        <v>3529</v>
      </c>
      <c r="F2091" s="7">
        <v>1</v>
      </c>
      <c r="G2091" t="s">
        <v>3538</v>
      </c>
      <c r="H2091" t="s">
        <v>3451</v>
      </c>
      <c r="I2091" t="s">
        <v>3740</v>
      </c>
      <c r="J2091" t="s">
        <v>3466</v>
      </c>
      <c r="K2091" t="s">
        <v>3605</v>
      </c>
      <c r="L2091">
        <v>94110</v>
      </c>
      <c r="M2091" t="s">
        <v>2452</v>
      </c>
      <c r="N2091" t="s">
        <v>9</v>
      </c>
      <c r="O2091" t="s">
        <v>10</v>
      </c>
      <c r="P2091" t="s">
        <v>2453</v>
      </c>
      <c r="Q2091" s="4">
        <v>483000</v>
      </c>
      <c r="R2091">
        <v>8</v>
      </c>
      <c r="S2091" s="4">
        <f>Table3[[#This Row],[Harga]]*Table3[[#This Row],[Quantity]]</f>
        <v>3864000</v>
      </c>
      <c r="T2091">
        <v>0.15</v>
      </c>
      <c r="U2091" s="4">
        <f>Table3[[#This Row],[Discount]]*Table3[[#This Row],[Revenue]]</f>
        <v>579600</v>
      </c>
      <c r="V2091" s="4">
        <f>Table3[[#This Row],[Revenue]]-Table3[[#This Row],[Total Discount]]</f>
        <v>3284400</v>
      </c>
      <c r="W2091" s="6"/>
      <c r="X2091" s="5"/>
    </row>
    <row r="2092" spans="1:24" x14ac:dyDescent="0.35">
      <c r="A2092">
        <v>2091</v>
      </c>
      <c r="B2092" t="s">
        <v>7219</v>
      </c>
      <c r="C2092" s="8">
        <v>42897</v>
      </c>
      <c r="D2092" s="6">
        <v>2017</v>
      </c>
      <c r="E2092" s="8" t="s">
        <v>3497</v>
      </c>
      <c r="F2092" s="7">
        <v>11</v>
      </c>
      <c r="G2092" t="s">
        <v>3457</v>
      </c>
      <c r="H2092" t="s">
        <v>3462</v>
      </c>
      <c r="I2092" t="s">
        <v>3461</v>
      </c>
      <c r="J2092" t="s">
        <v>3449</v>
      </c>
      <c r="K2092" t="s">
        <v>3548</v>
      </c>
      <c r="L2092">
        <v>98103</v>
      </c>
      <c r="M2092" t="s">
        <v>2454</v>
      </c>
      <c r="N2092" t="s">
        <v>13</v>
      </c>
      <c r="O2092" t="s">
        <v>23</v>
      </c>
      <c r="P2092" t="s">
        <v>2455</v>
      </c>
      <c r="Q2092" s="4">
        <v>38000</v>
      </c>
      <c r="R2092">
        <v>2</v>
      </c>
      <c r="S2092" s="4">
        <f>Table3[[#This Row],[Harga]]*Table3[[#This Row],[Quantity]]</f>
        <v>76000</v>
      </c>
      <c r="T2092">
        <v>0</v>
      </c>
      <c r="U2092" s="4">
        <f>Table3[[#This Row],[Discount]]*Table3[[#This Row],[Revenue]]</f>
        <v>0</v>
      </c>
      <c r="V2092" s="4">
        <f>Table3[[#This Row],[Revenue]]-Table3[[#This Row],[Total Discount]]</f>
        <v>76000</v>
      </c>
      <c r="W2092" s="6"/>
      <c r="X2092" s="5"/>
    </row>
    <row r="2093" spans="1:24" x14ac:dyDescent="0.35">
      <c r="A2093">
        <v>2092</v>
      </c>
      <c r="B2093" t="s">
        <v>7218</v>
      </c>
      <c r="C2093" s="8">
        <v>42643</v>
      </c>
      <c r="D2093" s="6">
        <v>2016</v>
      </c>
      <c r="E2093" s="8" t="s">
        <v>3472</v>
      </c>
      <c r="F2093" s="7">
        <v>30</v>
      </c>
      <c r="G2093" t="s">
        <v>3452</v>
      </c>
      <c r="H2093" t="s">
        <v>3462</v>
      </c>
      <c r="I2093" t="s">
        <v>5571</v>
      </c>
      <c r="J2093" t="s">
        <v>3449</v>
      </c>
      <c r="K2093" t="s">
        <v>3509</v>
      </c>
      <c r="L2093">
        <v>62301</v>
      </c>
      <c r="M2093" t="s">
        <v>209</v>
      </c>
      <c r="N2093" t="s">
        <v>13</v>
      </c>
      <c r="O2093" t="s">
        <v>26</v>
      </c>
      <c r="P2093" t="s">
        <v>210</v>
      </c>
      <c r="Q2093" s="4">
        <v>3000</v>
      </c>
      <c r="R2093">
        <v>2</v>
      </c>
      <c r="S2093" s="4">
        <f>Table3[[#This Row],[Harga]]*Table3[[#This Row],[Quantity]]</f>
        <v>6000</v>
      </c>
      <c r="T2093">
        <v>0.8</v>
      </c>
      <c r="U2093" s="4">
        <f>Table3[[#This Row],[Discount]]*Table3[[#This Row],[Revenue]]</f>
        <v>4800</v>
      </c>
      <c r="V2093" s="4">
        <f>Table3[[#This Row],[Revenue]]-Table3[[#This Row],[Total Discount]]</f>
        <v>1200</v>
      </c>
      <c r="W2093" s="6"/>
      <c r="X2093" s="5"/>
    </row>
    <row r="2094" spans="1:24" x14ac:dyDescent="0.35">
      <c r="A2094">
        <v>2093</v>
      </c>
      <c r="B2094" t="s">
        <v>7217</v>
      </c>
      <c r="C2094" s="8">
        <v>41986</v>
      </c>
      <c r="D2094" s="6">
        <v>2014</v>
      </c>
      <c r="E2094" s="8" t="s">
        <v>3490</v>
      </c>
      <c r="F2094" s="7">
        <v>13</v>
      </c>
      <c r="G2094" t="s">
        <v>3452</v>
      </c>
      <c r="H2094" t="s">
        <v>3462</v>
      </c>
      <c r="I2094" t="s">
        <v>3626</v>
      </c>
      <c r="J2094" t="s">
        <v>3466</v>
      </c>
      <c r="K2094" t="s">
        <v>3568</v>
      </c>
      <c r="L2094">
        <v>60623</v>
      </c>
      <c r="M2094" t="s">
        <v>2456</v>
      </c>
      <c r="N2094" t="s">
        <v>9</v>
      </c>
      <c r="O2094" t="s">
        <v>20</v>
      </c>
      <c r="P2094" t="s">
        <v>2457</v>
      </c>
      <c r="Q2094" s="4">
        <v>95000</v>
      </c>
      <c r="R2094">
        <v>3</v>
      </c>
      <c r="S2094" s="4">
        <f>Table3[[#This Row],[Harga]]*Table3[[#This Row],[Quantity]]</f>
        <v>285000</v>
      </c>
      <c r="T2094">
        <v>0.6</v>
      </c>
      <c r="U2094" s="4">
        <f>Table3[[#This Row],[Discount]]*Table3[[#This Row],[Revenue]]</f>
        <v>171000</v>
      </c>
      <c r="V2094" s="4">
        <f>Table3[[#This Row],[Revenue]]-Table3[[#This Row],[Total Discount]]</f>
        <v>114000</v>
      </c>
      <c r="W2094" s="6"/>
      <c r="X2094" s="5"/>
    </row>
    <row r="2095" spans="1:24" x14ac:dyDescent="0.35">
      <c r="A2095">
        <v>2094</v>
      </c>
      <c r="B2095" t="s">
        <v>7216</v>
      </c>
      <c r="C2095" s="8">
        <v>43050</v>
      </c>
      <c r="D2095" s="6">
        <v>2017</v>
      </c>
      <c r="E2095" s="8" t="s">
        <v>3468</v>
      </c>
      <c r="F2095" s="7">
        <v>11</v>
      </c>
      <c r="G2095" t="s">
        <v>3485</v>
      </c>
      <c r="H2095" t="s">
        <v>3451</v>
      </c>
      <c r="I2095" t="s">
        <v>3642</v>
      </c>
      <c r="J2095" t="s">
        <v>3449</v>
      </c>
      <c r="K2095" t="s">
        <v>3556</v>
      </c>
      <c r="L2095">
        <v>50322</v>
      </c>
      <c r="M2095" t="s">
        <v>2458</v>
      </c>
      <c r="N2095" t="s">
        <v>13</v>
      </c>
      <c r="O2095" t="s">
        <v>73</v>
      </c>
      <c r="P2095" t="s">
        <v>2459</v>
      </c>
      <c r="Q2095" s="4">
        <v>46000</v>
      </c>
      <c r="R2095">
        <v>4</v>
      </c>
      <c r="S2095" s="4">
        <f>Table3[[#This Row],[Harga]]*Table3[[#This Row],[Quantity]]</f>
        <v>184000</v>
      </c>
      <c r="T2095">
        <v>0</v>
      </c>
      <c r="U2095" s="4">
        <f>Table3[[#This Row],[Discount]]*Table3[[#This Row],[Revenue]]</f>
        <v>0</v>
      </c>
      <c r="V2095" s="4">
        <f>Table3[[#This Row],[Revenue]]-Table3[[#This Row],[Total Discount]]</f>
        <v>184000</v>
      </c>
      <c r="W2095" s="6"/>
      <c r="X2095" s="5"/>
    </row>
    <row r="2096" spans="1:24" x14ac:dyDescent="0.35">
      <c r="A2096">
        <v>2095</v>
      </c>
      <c r="B2096" t="s">
        <v>7215</v>
      </c>
      <c r="C2096" s="8">
        <v>42009</v>
      </c>
      <c r="D2096" s="6">
        <v>2015</v>
      </c>
      <c r="E2096" s="8" t="s">
        <v>3463</v>
      </c>
      <c r="F2096" s="7">
        <v>5</v>
      </c>
      <c r="G2096" t="s">
        <v>3452</v>
      </c>
      <c r="H2096" t="s">
        <v>3462</v>
      </c>
      <c r="I2096" t="s">
        <v>4652</v>
      </c>
      <c r="J2096" t="s">
        <v>3488</v>
      </c>
      <c r="K2096" t="s">
        <v>3523</v>
      </c>
      <c r="L2096">
        <v>98103</v>
      </c>
      <c r="M2096" t="s">
        <v>410</v>
      </c>
      <c r="N2096" t="s">
        <v>9</v>
      </c>
      <c r="O2096" t="s">
        <v>42</v>
      </c>
      <c r="P2096" t="s">
        <v>411</v>
      </c>
      <c r="Q2096" s="4">
        <v>208000</v>
      </c>
      <c r="R2096">
        <v>1</v>
      </c>
      <c r="S2096" s="4">
        <f>Table3[[#This Row],[Harga]]*Table3[[#This Row],[Quantity]]</f>
        <v>208000</v>
      </c>
      <c r="T2096">
        <v>0.2</v>
      </c>
      <c r="U2096" s="4">
        <f>Table3[[#This Row],[Discount]]*Table3[[#This Row],[Revenue]]</f>
        <v>41600</v>
      </c>
      <c r="V2096" s="4">
        <f>Table3[[#This Row],[Revenue]]-Table3[[#This Row],[Total Discount]]</f>
        <v>166400</v>
      </c>
      <c r="W2096" s="6"/>
      <c r="X2096" s="5"/>
    </row>
    <row r="2097" spans="1:24" x14ac:dyDescent="0.35">
      <c r="A2097">
        <v>2096</v>
      </c>
      <c r="B2097" t="s">
        <v>7214</v>
      </c>
      <c r="C2097" s="8">
        <v>42453</v>
      </c>
      <c r="D2097" s="6">
        <v>2016</v>
      </c>
      <c r="E2097" s="8" t="s">
        <v>3511</v>
      </c>
      <c r="F2097" s="7">
        <v>24</v>
      </c>
      <c r="G2097" t="s">
        <v>3457</v>
      </c>
      <c r="H2097" t="s">
        <v>3462</v>
      </c>
      <c r="I2097" t="s">
        <v>3591</v>
      </c>
      <c r="J2097" t="s">
        <v>3466</v>
      </c>
      <c r="K2097" t="s">
        <v>3695</v>
      </c>
      <c r="L2097">
        <v>47374</v>
      </c>
      <c r="M2097" t="s">
        <v>2460</v>
      </c>
      <c r="N2097" t="s">
        <v>13</v>
      </c>
      <c r="O2097" t="s">
        <v>23</v>
      </c>
      <c r="P2097" t="s">
        <v>2461</v>
      </c>
      <c r="Q2097" s="4">
        <v>23000</v>
      </c>
      <c r="R2097">
        <v>1</v>
      </c>
      <c r="S2097" s="4">
        <f>Table3[[#This Row],[Harga]]*Table3[[#This Row],[Quantity]]</f>
        <v>23000</v>
      </c>
      <c r="T2097">
        <v>0</v>
      </c>
      <c r="U2097" s="4">
        <f>Table3[[#This Row],[Discount]]*Table3[[#This Row],[Revenue]]</f>
        <v>0</v>
      </c>
      <c r="V2097" s="4">
        <f>Table3[[#This Row],[Revenue]]-Table3[[#This Row],[Total Discount]]</f>
        <v>23000</v>
      </c>
      <c r="W2097" s="6"/>
      <c r="X2097" s="5"/>
    </row>
    <row r="2098" spans="1:24" x14ac:dyDescent="0.35">
      <c r="A2098">
        <v>2097</v>
      </c>
      <c r="B2098" t="s">
        <v>7213</v>
      </c>
      <c r="C2098" s="8">
        <v>42921</v>
      </c>
      <c r="D2098" s="6">
        <v>2017</v>
      </c>
      <c r="E2098" s="8" t="s">
        <v>3507</v>
      </c>
      <c r="F2098" s="7">
        <v>5</v>
      </c>
      <c r="G2098" t="s">
        <v>3485</v>
      </c>
      <c r="H2098" t="s">
        <v>3451</v>
      </c>
      <c r="I2098" t="s">
        <v>5755</v>
      </c>
      <c r="J2098" t="s">
        <v>3466</v>
      </c>
      <c r="K2098" t="s">
        <v>3568</v>
      </c>
      <c r="L2098">
        <v>75220</v>
      </c>
      <c r="M2098" t="s">
        <v>829</v>
      </c>
      <c r="N2098" t="s">
        <v>9</v>
      </c>
      <c r="O2098" t="s">
        <v>20</v>
      </c>
      <c r="P2098" t="s">
        <v>830</v>
      </c>
      <c r="Q2098" s="4">
        <v>517000</v>
      </c>
      <c r="R2098">
        <v>9</v>
      </c>
      <c r="S2098" s="4">
        <f>Table3[[#This Row],[Harga]]*Table3[[#This Row],[Quantity]]</f>
        <v>4653000</v>
      </c>
      <c r="T2098">
        <v>0.6</v>
      </c>
      <c r="U2098" s="4">
        <f>Table3[[#This Row],[Discount]]*Table3[[#This Row],[Revenue]]</f>
        <v>2791800</v>
      </c>
      <c r="V2098" s="4">
        <f>Table3[[#This Row],[Revenue]]-Table3[[#This Row],[Total Discount]]</f>
        <v>1861200</v>
      </c>
      <c r="W2098" s="6"/>
      <c r="X2098" s="5"/>
    </row>
    <row r="2099" spans="1:24" x14ac:dyDescent="0.35">
      <c r="A2099">
        <v>2098</v>
      </c>
      <c r="B2099" t="s">
        <v>7212</v>
      </c>
      <c r="C2099" s="8">
        <v>41903</v>
      </c>
      <c r="D2099" s="6">
        <v>2014</v>
      </c>
      <c r="E2099" s="8" t="s">
        <v>3472</v>
      </c>
      <c r="F2099" s="7">
        <v>21</v>
      </c>
      <c r="G2099" t="s">
        <v>3452</v>
      </c>
      <c r="H2099" t="s">
        <v>3451</v>
      </c>
      <c r="I2099" t="s">
        <v>4127</v>
      </c>
      <c r="J2099" t="s">
        <v>3488</v>
      </c>
      <c r="K2099" t="s">
        <v>3568</v>
      </c>
      <c r="L2099">
        <v>19143</v>
      </c>
      <c r="M2099" t="s">
        <v>1254</v>
      </c>
      <c r="N2099" t="s">
        <v>13</v>
      </c>
      <c r="O2099" t="s">
        <v>23</v>
      </c>
      <c r="P2099" t="s">
        <v>1255</v>
      </c>
      <c r="Q2099" s="4">
        <v>12000</v>
      </c>
      <c r="R2099">
        <v>3</v>
      </c>
      <c r="S2099" s="4">
        <f>Table3[[#This Row],[Harga]]*Table3[[#This Row],[Quantity]]</f>
        <v>36000</v>
      </c>
      <c r="T2099">
        <v>0.2</v>
      </c>
      <c r="U2099" s="4">
        <f>Table3[[#This Row],[Discount]]*Table3[[#This Row],[Revenue]]</f>
        <v>7200</v>
      </c>
      <c r="V2099" s="4">
        <f>Table3[[#This Row],[Revenue]]-Table3[[#This Row],[Total Discount]]</f>
        <v>28800</v>
      </c>
      <c r="W2099" s="6"/>
      <c r="X2099" s="5"/>
    </row>
    <row r="2100" spans="1:24" x14ac:dyDescent="0.35">
      <c r="A2100">
        <v>2099</v>
      </c>
      <c r="B2100" t="s">
        <v>7211</v>
      </c>
      <c r="C2100" s="8">
        <v>42574</v>
      </c>
      <c r="D2100" s="6">
        <v>2016</v>
      </c>
      <c r="E2100" s="8" t="s">
        <v>3507</v>
      </c>
      <c r="F2100" s="7">
        <v>23</v>
      </c>
      <c r="G2100" t="s">
        <v>3457</v>
      </c>
      <c r="H2100" t="s">
        <v>3462</v>
      </c>
      <c r="I2100" t="s">
        <v>3736</v>
      </c>
      <c r="J2100" t="s">
        <v>3488</v>
      </c>
      <c r="K2100" t="s">
        <v>3513</v>
      </c>
      <c r="L2100">
        <v>61107</v>
      </c>
      <c r="M2100" t="s">
        <v>2462</v>
      </c>
      <c r="N2100" t="s">
        <v>13</v>
      </c>
      <c r="O2100" t="s">
        <v>26</v>
      </c>
      <c r="P2100" t="s">
        <v>2463</v>
      </c>
      <c r="Q2100" s="4">
        <v>12000</v>
      </c>
      <c r="R2100">
        <v>4</v>
      </c>
      <c r="S2100" s="4">
        <f>Table3[[#This Row],[Harga]]*Table3[[#This Row],[Quantity]]</f>
        <v>48000</v>
      </c>
      <c r="T2100">
        <v>0.8</v>
      </c>
      <c r="U2100" s="4">
        <f>Table3[[#This Row],[Discount]]*Table3[[#This Row],[Revenue]]</f>
        <v>38400</v>
      </c>
      <c r="V2100" s="4">
        <f>Table3[[#This Row],[Revenue]]-Table3[[#This Row],[Total Discount]]</f>
        <v>9600</v>
      </c>
      <c r="W2100" s="6"/>
      <c r="X2100" s="5"/>
    </row>
    <row r="2101" spans="1:24" x14ac:dyDescent="0.35">
      <c r="A2101">
        <v>2100</v>
      </c>
      <c r="B2101" t="s">
        <v>7210</v>
      </c>
      <c r="C2101" s="8">
        <v>42976</v>
      </c>
      <c r="D2101" s="6">
        <v>2017</v>
      </c>
      <c r="E2101" s="8" t="s">
        <v>3481</v>
      </c>
      <c r="F2101" s="7">
        <v>29</v>
      </c>
      <c r="G2101" t="s">
        <v>3485</v>
      </c>
      <c r="H2101" t="s">
        <v>3451</v>
      </c>
      <c r="I2101" t="s">
        <v>4298</v>
      </c>
      <c r="J2101" t="s">
        <v>3466</v>
      </c>
      <c r="K2101" t="s">
        <v>3455</v>
      </c>
      <c r="L2101">
        <v>19134</v>
      </c>
      <c r="M2101" t="s">
        <v>2464</v>
      </c>
      <c r="N2101" t="s">
        <v>13</v>
      </c>
      <c r="O2101" t="s">
        <v>37</v>
      </c>
      <c r="P2101" t="s">
        <v>2465</v>
      </c>
      <c r="Q2101" s="4">
        <v>10000</v>
      </c>
      <c r="R2101">
        <v>7</v>
      </c>
      <c r="S2101" s="4">
        <f>Table3[[#This Row],[Harga]]*Table3[[#This Row],[Quantity]]</f>
        <v>70000</v>
      </c>
      <c r="T2101">
        <v>0.2</v>
      </c>
      <c r="U2101" s="4">
        <f>Table3[[#This Row],[Discount]]*Table3[[#This Row],[Revenue]]</f>
        <v>14000</v>
      </c>
      <c r="V2101" s="4">
        <f>Table3[[#This Row],[Revenue]]-Table3[[#This Row],[Total Discount]]</f>
        <v>56000</v>
      </c>
      <c r="W2101" s="6"/>
      <c r="X2101" s="5"/>
    </row>
    <row r="2102" spans="1:24" x14ac:dyDescent="0.35">
      <c r="A2102">
        <v>2101</v>
      </c>
      <c r="B2102" t="s">
        <v>7209</v>
      </c>
      <c r="C2102" s="8">
        <v>42820</v>
      </c>
      <c r="D2102" s="6">
        <v>2017</v>
      </c>
      <c r="E2102" s="8" t="s">
        <v>3511</v>
      </c>
      <c r="F2102" s="7">
        <v>26</v>
      </c>
      <c r="G2102" t="s">
        <v>3485</v>
      </c>
      <c r="H2102" t="s">
        <v>3451</v>
      </c>
      <c r="I2102" t="s">
        <v>5508</v>
      </c>
      <c r="J2102" t="s">
        <v>3488</v>
      </c>
      <c r="K2102" t="s">
        <v>3494</v>
      </c>
      <c r="L2102">
        <v>98105</v>
      </c>
      <c r="M2102" t="s">
        <v>2466</v>
      </c>
      <c r="N2102" t="s">
        <v>13</v>
      </c>
      <c r="O2102" t="s">
        <v>37</v>
      </c>
      <c r="P2102" t="s">
        <v>2467</v>
      </c>
      <c r="Q2102" s="4">
        <v>20000</v>
      </c>
      <c r="R2102">
        <v>1</v>
      </c>
      <c r="S2102" s="4">
        <f>Table3[[#This Row],[Harga]]*Table3[[#This Row],[Quantity]]</f>
        <v>20000</v>
      </c>
      <c r="T2102">
        <v>0</v>
      </c>
      <c r="U2102" s="4">
        <f>Table3[[#This Row],[Discount]]*Table3[[#This Row],[Revenue]]</f>
        <v>0</v>
      </c>
      <c r="V2102" s="4">
        <f>Table3[[#This Row],[Revenue]]-Table3[[#This Row],[Total Discount]]</f>
        <v>20000</v>
      </c>
      <c r="W2102" s="6"/>
      <c r="X2102" s="5"/>
    </row>
    <row r="2103" spans="1:24" x14ac:dyDescent="0.35">
      <c r="A2103">
        <v>2102</v>
      </c>
      <c r="B2103" t="s">
        <v>7208</v>
      </c>
      <c r="C2103" s="8">
        <v>43098</v>
      </c>
      <c r="D2103" s="6">
        <v>2017</v>
      </c>
      <c r="E2103" s="8" t="s">
        <v>3490</v>
      </c>
      <c r="F2103" s="7">
        <v>29</v>
      </c>
      <c r="G2103" t="s">
        <v>3457</v>
      </c>
      <c r="H2103" t="s">
        <v>3554</v>
      </c>
      <c r="I2103" t="s">
        <v>4113</v>
      </c>
      <c r="J2103" t="s">
        <v>3466</v>
      </c>
      <c r="K2103" t="s">
        <v>3499</v>
      </c>
      <c r="L2103">
        <v>49505</v>
      </c>
      <c r="M2103" t="s">
        <v>1240</v>
      </c>
      <c r="N2103" t="s">
        <v>13</v>
      </c>
      <c r="O2103" t="s">
        <v>23</v>
      </c>
      <c r="P2103" t="s">
        <v>1241</v>
      </c>
      <c r="Q2103" s="4">
        <v>336000</v>
      </c>
      <c r="R2103">
        <v>2</v>
      </c>
      <c r="S2103" s="4">
        <f>Table3[[#This Row],[Harga]]*Table3[[#This Row],[Quantity]]</f>
        <v>672000</v>
      </c>
      <c r="T2103">
        <v>0</v>
      </c>
      <c r="U2103" s="4">
        <f>Table3[[#This Row],[Discount]]*Table3[[#This Row],[Revenue]]</f>
        <v>0</v>
      </c>
      <c r="V2103" s="4">
        <f>Table3[[#This Row],[Revenue]]-Table3[[#This Row],[Total Discount]]</f>
        <v>672000</v>
      </c>
      <c r="W2103" s="6"/>
      <c r="X2103" s="5"/>
    </row>
    <row r="2104" spans="1:24" x14ac:dyDescent="0.35">
      <c r="A2104">
        <v>2103</v>
      </c>
      <c r="B2104" t="s">
        <v>7207</v>
      </c>
      <c r="C2104" s="8">
        <v>41902</v>
      </c>
      <c r="D2104" s="6">
        <v>2014</v>
      </c>
      <c r="E2104" s="8" t="s">
        <v>3472</v>
      </c>
      <c r="F2104" s="7">
        <v>20</v>
      </c>
      <c r="G2104" t="s">
        <v>3538</v>
      </c>
      <c r="H2104" t="s">
        <v>3451</v>
      </c>
      <c r="I2104" t="s">
        <v>4304</v>
      </c>
      <c r="J2104" t="s">
        <v>3488</v>
      </c>
      <c r="K2104" t="s">
        <v>3571</v>
      </c>
      <c r="L2104">
        <v>90004</v>
      </c>
      <c r="M2104" t="s">
        <v>2468</v>
      </c>
      <c r="N2104" t="s">
        <v>13</v>
      </c>
      <c r="O2104" t="s">
        <v>29</v>
      </c>
      <c r="P2104" t="s">
        <v>375</v>
      </c>
      <c r="Q2104" s="4">
        <v>44000</v>
      </c>
      <c r="R2104">
        <v>4</v>
      </c>
      <c r="S2104" s="4">
        <f>Table3[[#This Row],[Harga]]*Table3[[#This Row],[Quantity]]</f>
        <v>176000</v>
      </c>
      <c r="T2104">
        <v>0</v>
      </c>
      <c r="U2104" s="4">
        <f>Table3[[#This Row],[Discount]]*Table3[[#This Row],[Revenue]]</f>
        <v>0</v>
      </c>
      <c r="V2104" s="4">
        <f>Table3[[#This Row],[Revenue]]-Table3[[#This Row],[Total Discount]]</f>
        <v>176000</v>
      </c>
      <c r="W2104" s="6"/>
      <c r="X2104" s="5"/>
    </row>
    <row r="2105" spans="1:24" x14ac:dyDescent="0.35">
      <c r="A2105">
        <v>2104</v>
      </c>
      <c r="B2105" t="s">
        <v>7206</v>
      </c>
      <c r="C2105" s="8">
        <v>42464</v>
      </c>
      <c r="D2105" s="6">
        <v>2016</v>
      </c>
      <c r="E2105" s="8" t="s">
        <v>3529</v>
      </c>
      <c r="F2105" s="7">
        <v>4</v>
      </c>
      <c r="G2105" t="s">
        <v>3538</v>
      </c>
      <c r="H2105" t="s">
        <v>3451</v>
      </c>
      <c r="I2105" t="s">
        <v>3823</v>
      </c>
      <c r="J2105" t="s">
        <v>3488</v>
      </c>
      <c r="K2105" t="s">
        <v>3509</v>
      </c>
      <c r="L2105">
        <v>22153</v>
      </c>
      <c r="M2105" t="s">
        <v>2469</v>
      </c>
      <c r="N2105" t="s">
        <v>51</v>
      </c>
      <c r="O2105" t="s">
        <v>52</v>
      </c>
      <c r="P2105" t="s">
        <v>2470</v>
      </c>
      <c r="Q2105" s="4">
        <v>150000</v>
      </c>
      <c r="R2105">
        <v>3</v>
      </c>
      <c r="S2105" s="4">
        <f>Table3[[#This Row],[Harga]]*Table3[[#This Row],[Quantity]]</f>
        <v>450000</v>
      </c>
      <c r="T2105">
        <v>0</v>
      </c>
      <c r="U2105" s="4">
        <f>Table3[[#This Row],[Discount]]*Table3[[#This Row],[Revenue]]</f>
        <v>0</v>
      </c>
      <c r="V2105" s="4">
        <f>Table3[[#This Row],[Revenue]]-Table3[[#This Row],[Total Discount]]</f>
        <v>450000</v>
      </c>
      <c r="W2105" s="6"/>
      <c r="X2105" s="5"/>
    </row>
    <row r="2106" spans="1:24" x14ac:dyDescent="0.35">
      <c r="A2106">
        <v>2105</v>
      </c>
      <c r="B2106" t="s">
        <v>7205</v>
      </c>
      <c r="C2106" s="8">
        <v>41724</v>
      </c>
      <c r="D2106" s="6">
        <v>2014</v>
      </c>
      <c r="E2106" s="8" t="s">
        <v>3511</v>
      </c>
      <c r="F2106" s="7">
        <v>26</v>
      </c>
      <c r="G2106" t="s">
        <v>3485</v>
      </c>
      <c r="H2106" t="s">
        <v>3462</v>
      </c>
      <c r="I2106" t="s">
        <v>4125</v>
      </c>
      <c r="J2106" t="s">
        <v>3466</v>
      </c>
      <c r="K2106" t="s">
        <v>3707</v>
      </c>
      <c r="L2106">
        <v>90036</v>
      </c>
      <c r="M2106" t="s">
        <v>197</v>
      </c>
      <c r="N2106" t="s">
        <v>51</v>
      </c>
      <c r="O2106" t="s">
        <v>64</v>
      </c>
      <c r="P2106" t="s">
        <v>198</v>
      </c>
      <c r="Q2106" s="4">
        <v>177000</v>
      </c>
      <c r="R2106">
        <v>3</v>
      </c>
      <c r="S2106" s="4">
        <f>Table3[[#This Row],[Harga]]*Table3[[#This Row],[Quantity]]</f>
        <v>531000</v>
      </c>
      <c r="T2106">
        <v>0</v>
      </c>
      <c r="U2106" s="4">
        <f>Table3[[#This Row],[Discount]]*Table3[[#This Row],[Revenue]]</f>
        <v>0</v>
      </c>
      <c r="V2106" s="4">
        <f>Table3[[#This Row],[Revenue]]-Table3[[#This Row],[Total Discount]]</f>
        <v>531000</v>
      </c>
      <c r="W2106" s="6"/>
      <c r="X2106" s="5"/>
    </row>
    <row r="2107" spans="1:24" x14ac:dyDescent="0.35">
      <c r="A2107">
        <v>2106</v>
      </c>
      <c r="B2107" t="s">
        <v>7204</v>
      </c>
      <c r="C2107" s="8">
        <v>43067</v>
      </c>
      <c r="D2107" s="6">
        <v>2017</v>
      </c>
      <c r="E2107" s="8" t="s">
        <v>3468</v>
      </c>
      <c r="F2107" s="7">
        <v>28</v>
      </c>
      <c r="G2107" t="s">
        <v>3457</v>
      </c>
      <c r="H2107" t="s">
        <v>3451</v>
      </c>
      <c r="I2107" t="s">
        <v>5198</v>
      </c>
      <c r="J2107" t="s">
        <v>3488</v>
      </c>
      <c r="K2107" t="s">
        <v>3600</v>
      </c>
      <c r="L2107">
        <v>21215</v>
      </c>
      <c r="M2107" t="s">
        <v>1890</v>
      </c>
      <c r="N2107" t="s">
        <v>13</v>
      </c>
      <c r="O2107" t="s">
        <v>37</v>
      </c>
      <c r="P2107" t="s">
        <v>1891</v>
      </c>
      <c r="Q2107" s="4">
        <v>6000</v>
      </c>
      <c r="R2107">
        <v>1</v>
      </c>
      <c r="S2107" s="4">
        <f>Table3[[#This Row],[Harga]]*Table3[[#This Row],[Quantity]]</f>
        <v>6000</v>
      </c>
      <c r="T2107">
        <v>0</v>
      </c>
      <c r="U2107" s="4">
        <f>Table3[[#This Row],[Discount]]*Table3[[#This Row],[Revenue]]</f>
        <v>0</v>
      </c>
      <c r="V2107" s="4">
        <f>Table3[[#This Row],[Revenue]]-Table3[[#This Row],[Total Discount]]</f>
        <v>6000</v>
      </c>
      <c r="W2107" s="6"/>
      <c r="X2107" s="5"/>
    </row>
    <row r="2108" spans="1:24" x14ac:dyDescent="0.35">
      <c r="A2108">
        <v>2107</v>
      </c>
      <c r="B2108" t="s">
        <v>7203</v>
      </c>
      <c r="C2108" s="8">
        <v>42705</v>
      </c>
      <c r="D2108" s="6">
        <v>2016</v>
      </c>
      <c r="E2108" s="8" t="s">
        <v>3490</v>
      </c>
      <c r="F2108" s="7">
        <v>1</v>
      </c>
      <c r="G2108" t="s">
        <v>3452</v>
      </c>
      <c r="H2108" t="s">
        <v>3451</v>
      </c>
      <c r="I2108" t="s">
        <v>4024</v>
      </c>
      <c r="J2108" t="s">
        <v>3449</v>
      </c>
      <c r="K2108" t="s">
        <v>3666</v>
      </c>
      <c r="L2108">
        <v>6824</v>
      </c>
      <c r="M2108" t="s">
        <v>1032</v>
      </c>
      <c r="N2108" t="s">
        <v>13</v>
      </c>
      <c r="O2108" t="s">
        <v>26</v>
      </c>
      <c r="P2108" t="s">
        <v>1033</v>
      </c>
      <c r="Q2108" s="4">
        <v>18000</v>
      </c>
      <c r="R2108">
        <v>6</v>
      </c>
      <c r="S2108" s="4">
        <f>Table3[[#This Row],[Harga]]*Table3[[#This Row],[Quantity]]</f>
        <v>108000</v>
      </c>
      <c r="T2108">
        <v>0</v>
      </c>
      <c r="U2108" s="4">
        <f>Table3[[#This Row],[Discount]]*Table3[[#This Row],[Revenue]]</f>
        <v>0</v>
      </c>
      <c r="V2108" s="4">
        <f>Table3[[#This Row],[Revenue]]-Table3[[#This Row],[Total Discount]]</f>
        <v>108000</v>
      </c>
      <c r="W2108" s="6"/>
      <c r="X2108" s="5"/>
    </row>
    <row r="2109" spans="1:24" x14ac:dyDescent="0.35">
      <c r="A2109">
        <v>2108</v>
      </c>
      <c r="B2109" t="s">
        <v>7202</v>
      </c>
      <c r="C2109" s="8">
        <v>41901</v>
      </c>
      <c r="D2109" s="6">
        <v>2014</v>
      </c>
      <c r="E2109" s="8" t="s">
        <v>3472</v>
      </c>
      <c r="F2109" s="7">
        <v>19</v>
      </c>
      <c r="G2109" t="s">
        <v>3538</v>
      </c>
      <c r="H2109" t="s">
        <v>3451</v>
      </c>
      <c r="I2109" t="s">
        <v>4991</v>
      </c>
      <c r="J2109" t="s">
        <v>3466</v>
      </c>
      <c r="K2109" t="s">
        <v>3465</v>
      </c>
      <c r="L2109">
        <v>10011</v>
      </c>
      <c r="M2109" t="s">
        <v>1423</v>
      </c>
      <c r="N2109" t="s">
        <v>9</v>
      </c>
      <c r="O2109" t="s">
        <v>42</v>
      </c>
      <c r="P2109" t="s">
        <v>1424</v>
      </c>
      <c r="Q2109" s="4">
        <v>141000</v>
      </c>
      <c r="R2109">
        <v>7</v>
      </c>
      <c r="S2109" s="4">
        <f>Table3[[#This Row],[Harga]]*Table3[[#This Row],[Quantity]]</f>
        <v>987000</v>
      </c>
      <c r="T2109">
        <v>0.1</v>
      </c>
      <c r="U2109" s="4">
        <f>Table3[[#This Row],[Discount]]*Table3[[#This Row],[Revenue]]</f>
        <v>98700</v>
      </c>
      <c r="V2109" s="4">
        <f>Table3[[#This Row],[Revenue]]-Table3[[#This Row],[Total Discount]]</f>
        <v>888300</v>
      </c>
      <c r="W2109" s="6"/>
      <c r="X2109" s="5"/>
    </row>
    <row r="2110" spans="1:24" x14ac:dyDescent="0.35">
      <c r="A2110">
        <v>2109</v>
      </c>
      <c r="B2110" t="s">
        <v>7201</v>
      </c>
      <c r="C2110" s="8">
        <v>42300</v>
      </c>
      <c r="D2110" s="6">
        <v>2015</v>
      </c>
      <c r="E2110" s="8" t="s">
        <v>3517</v>
      </c>
      <c r="F2110" s="7">
        <v>23</v>
      </c>
      <c r="G2110" t="s">
        <v>3457</v>
      </c>
      <c r="H2110" t="s">
        <v>3451</v>
      </c>
      <c r="I2110" t="s">
        <v>6125</v>
      </c>
      <c r="J2110" t="s">
        <v>3449</v>
      </c>
      <c r="K2110" t="s">
        <v>3695</v>
      </c>
      <c r="L2110">
        <v>33801</v>
      </c>
      <c r="M2110" t="s">
        <v>1397</v>
      </c>
      <c r="N2110" t="s">
        <v>51</v>
      </c>
      <c r="O2110" t="s">
        <v>52</v>
      </c>
      <c r="P2110" t="s">
        <v>1398</v>
      </c>
      <c r="Q2110" s="4">
        <v>70000</v>
      </c>
      <c r="R2110">
        <v>7</v>
      </c>
      <c r="S2110" s="4">
        <f>Table3[[#This Row],[Harga]]*Table3[[#This Row],[Quantity]]</f>
        <v>490000</v>
      </c>
      <c r="T2110">
        <v>0.2</v>
      </c>
      <c r="U2110" s="4">
        <f>Table3[[#This Row],[Discount]]*Table3[[#This Row],[Revenue]]</f>
        <v>98000</v>
      </c>
      <c r="V2110" s="4">
        <f>Table3[[#This Row],[Revenue]]-Table3[[#This Row],[Total Discount]]</f>
        <v>392000</v>
      </c>
      <c r="W2110" s="6"/>
      <c r="X2110" s="5"/>
    </row>
    <row r="2111" spans="1:24" x14ac:dyDescent="0.35">
      <c r="A2111">
        <v>2110</v>
      </c>
      <c r="B2111" t="s">
        <v>7200</v>
      </c>
      <c r="C2111" s="8">
        <v>43021</v>
      </c>
      <c r="D2111" s="6">
        <v>2017</v>
      </c>
      <c r="E2111" s="8" t="s">
        <v>3517</v>
      </c>
      <c r="F2111" s="7">
        <v>13</v>
      </c>
      <c r="G2111" t="s">
        <v>3485</v>
      </c>
      <c r="H2111" t="s">
        <v>3451</v>
      </c>
      <c r="I2111" t="s">
        <v>3947</v>
      </c>
      <c r="J2111" t="s">
        <v>3449</v>
      </c>
      <c r="K2111" t="s">
        <v>3494</v>
      </c>
      <c r="L2111">
        <v>61032</v>
      </c>
      <c r="M2111" t="s">
        <v>2471</v>
      </c>
      <c r="N2111" t="s">
        <v>13</v>
      </c>
      <c r="O2111" t="s">
        <v>23</v>
      </c>
      <c r="P2111" t="s">
        <v>49</v>
      </c>
      <c r="Q2111" s="4">
        <v>64000</v>
      </c>
      <c r="R2111">
        <v>3</v>
      </c>
      <c r="S2111" s="4">
        <f>Table3[[#This Row],[Harga]]*Table3[[#This Row],[Quantity]]</f>
        <v>192000</v>
      </c>
      <c r="T2111">
        <v>0.2</v>
      </c>
      <c r="U2111" s="4">
        <f>Table3[[#This Row],[Discount]]*Table3[[#This Row],[Revenue]]</f>
        <v>38400</v>
      </c>
      <c r="V2111" s="4">
        <f>Table3[[#This Row],[Revenue]]-Table3[[#This Row],[Total Discount]]</f>
        <v>153600</v>
      </c>
      <c r="W2111" s="6"/>
      <c r="X2111" s="5"/>
    </row>
    <row r="2112" spans="1:24" x14ac:dyDescent="0.35">
      <c r="A2112">
        <v>2111</v>
      </c>
      <c r="B2112" t="s">
        <v>7199</v>
      </c>
      <c r="C2112" s="8">
        <v>42251</v>
      </c>
      <c r="D2112" s="6">
        <v>2015</v>
      </c>
      <c r="E2112" s="8" t="s">
        <v>3472</v>
      </c>
      <c r="F2112" s="7">
        <v>4</v>
      </c>
      <c r="G2112" t="s">
        <v>3538</v>
      </c>
      <c r="H2112" t="s">
        <v>3532</v>
      </c>
      <c r="I2112" t="s">
        <v>5951</v>
      </c>
      <c r="J2112" t="s">
        <v>3466</v>
      </c>
      <c r="K2112" t="s">
        <v>3548</v>
      </c>
      <c r="L2112">
        <v>97504</v>
      </c>
      <c r="M2112" t="s">
        <v>2426</v>
      </c>
      <c r="N2112" t="s">
        <v>13</v>
      </c>
      <c r="O2112" t="s">
        <v>26</v>
      </c>
      <c r="P2112" t="s">
        <v>2427</v>
      </c>
      <c r="Q2112" s="4">
        <v>10000</v>
      </c>
      <c r="R2112">
        <v>2</v>
      </c>
      <c r="S2112" s="4">
        <f>Table3[[#This Row],[Harga]]*Table3[[#This Row],[Quantity]]</f>
        <v>20000</v>
      </c>
      <c r="T2112">
        <v>0.7</v>
      </c>
      <c r="U2112" s="4">
        <f>Table3[[#This Row],[Discount]]*Table3[[#This Row],[Revenue]]</f>
        <v>14000</v>
      </c>
      <c r="V2112" s="4">
        <f>Table3[[#This Row],[Revenue]]-Table3[[#This Row],[Total Discount]]</f>
        <v>6000</v>
      </c>
      <c r="W2112" s="6"/>
      <c r="X2112" s="5"/>
    </row>
    <row r="2113" spans="1:24" x14ac:dyDescent="0.35">
      <c r="A2113">
        <v>2112</v>
      </c>
      <c r="B2113" t="s">
        <v>7198</v>
      </c>
      <c r="C2113" s="8">
        <v>42443</v>
      </c>
      <c r="D2113" s="6">
        <v>2016</v>
      </c>
      <c r="E2113" s="8" t="s">
        <v>3511</v>
      </c>
      <c r="F2113" s="7">
        <v>14</v>
      </c>
      <c r="G2113" t="s">
        <v>3457</v>
      </c>
      <c r="H2113" t="s">
        <v>3462</v>
      </c>
      <c r="I2113" t="s">
        <v>4320</v>
      </c>
      <c r="J2113" t="s">
        <v>3466</v>
      </c>
      <c r="K2113" t="s">
        <v>3509</v>
      </c>
      <c r="L2113">
        <v>98103</v>
      </c>
      <c r="M2113" t="s">
        <v>1106</v>
      </c>
      <c r="N2113" t="s">
        <v>9</v>
      </c>
      <c r="O2113" t="s">
        <v>42</v>
      </c>
      <c r="P2113" t="s">
        <v>1107</v>
      </c>
      <c r="Q2113" s="4">
        <v>259000</v>
      </c>
      <c r="R2113">
        <v>2</v>
      </c>
      <c r="S2113" s="4">
        <f>Table3[[#This Row],[Harga]]*Table3[[#This Row],[Quantity]]</f>
        <v>518000</v>
      </c>
      <c r="T2113">
        <v>0.2</v>
      </c>
      <c r="U2113" s="4">
        <f>Table3[[#This Row],[Discount]]*Table3[[#This Row],[Revenue]]</f>
        <v>103600</v>
      </c>
      <c r="V2113" s="4">
        <f>Table3[[#This Row],[Revenue]]-Table3[[#This Row],[Total Discount]]</f>
        <v>414400</v>
      </c>
      <c r="W2113" s="6"/>
      <c r="X2113" s="5"/>
    </row>
    <row r="2114" spans="1:24" x14ac:dyDescent="0.35">
      <c r="A2114">
        <v>2113</v>
      </c>
      <c r="B2114" t="s">
        <v>7197</v>
      </c>
      <c r="C2114" s="8">
        <v>43036</v>
      </c>
      <c r="D2114" s="6">
        <v>2017</v>
      </c>
      <c r="E2114" s="8" t="s">
        <v>3517</v>
      </c>
      <c r="F2114" s="7">
        <v>28</v>
      </c>
      <c r="G2114" t="s">
        <v>3452</v>
      </c>
      <c r="H2114" t="s">
        <v>3554</v>
      </c>
      <c r="I2114" t="s">
        <v>4337</v>
      </c>
      <c r="J2114" t="s">
        <v>3466</v>
      </c>
      <c r="K2114" t="s">
        <v>3707</v>
      </c>
      <c r="L2114">
        <v>10035</v>
      </c>
      <c r="M2114" t="s">
        <v>2472</v>
      </c>
      <c r="N2114" t="s">
        <v>13</v>
      </c>
      <c r="O2114" t="s">
        <v>55</v>
      </c>
      <c r="P2114" t="s">
        <v>2473</v>
      </c>
      <c r="Q2114" s="4">
        <v>48000</v>
      </c>
      <c r="R2114">
        <v>2</v>
      </c>
      <c r="S2114" s="4">
        <f>Table3[[#This Row],[Harga]]*Table3[[#This Row],[Quantity]]</f>
        <v>96000</v>
      </c>
      <c r="T2114">
        <v>0</v>
      </c>
      <c r="U2114" s="4">
        <f>Table3[[#This Row],[Discount]]*Table3[[#This Row],[Revenue]]</f>
        <v>0</v>
      </c>
      <c r="V2114" s="4">
        <f>Table3[[#This Row],[Revenue]]-Table3[[#This Row],[Total Discount]]</f>
        <v>96000</v>
      </c>
      <c r="W2114" s="6"/>
      <c r="X2114" s="5"/>
    </row>
    <row r="2115" spans="1:24" x14ac:dyDescent="0.35">
      <c r="A2115">
        <v>2114</v>
      </c>
      <c r="B2115" t="s">
        <v>7196</v>
      </c>
      <c r="C2115" s="8">
        <v>43023</v>
      </c>
      <c r="D2115" s="6">
        <v>2017</v>
      </c>
      <c r="E2115" s="8" t="s">
        <v>3517</v>
      </c>
      <c r="F2115" s="7">
        <v>15</v>
      </c>
      <c r="G2115" t="s">
        <v>3485</v>
      </c>
      <c r="H2115" t="s">
        <v>3451</v>
      </c>
      <c r="I2115" t="s">
        <v>5338</v>
      </c>
      <c r="J2115" t="s">
        <v>3466</v>
      </c>
      <c r="K2115" t="s">
        <v>3682</v>
      </c>
      <c r="L2115">
        <v>6824</v>
      </c>
      <c r="M2115" t="s">
        <v>797</v>
      </c>
      <c r="N2115" t="s">
        <v>13</v>
      </c>
      <c r="O2115" t="s">
        <v>14</v>
      </c>
      <c r="P2115" t="s">
        <v>798</v>
      </c>
      <c r="Q2115" s="4">
        <v>11000</v>
      </c>
      <c r="R2115">
        <v>5</v>
      </c>
      <c r="S2115" s="4">
        <f>Table3[[#This Row],[Harga]]*Table3[[#This Row],[Quantity]]</f>
        <v>55000</v>
      </c>
      <c r="T2115">
        <v>0</v>
      </c>
      <c r="U2115" s="4">
        <f>Table3[[#This Row],[Discount]]*Table3[[#This Row],[Revenue]]</f>
        <v>0</v>
      </c>
      <c r="V2115" s="4">
        <f>Table3[[#This Row],[Revenue]]-Table3[[#This Row],[Total Discount]]</f>
        <v>55000</v>
      </c>
      <c r="W2115" s="6"/>
      <c r="X2115" s="5"/>
    </row>
    <row r="2116" spans="1:24" x14ac:dyDescent="0.35">
      <c r="A2116">
        <v>2115</v>
      </c>
      <c r="B2116" t="s">
        <v>7195</v>
      </c>
      <c r="C2116" s="8">
        <v>42954</v>
      </c>
      <c r="D2116" s="6">
        <v>2017</v>
      </c>
      <c r="E2116" s="8" t="s">
        <v>3481</v>
      </c>
      <c r="F2116" s="7">
        <v>7</v>
      </c>
      <c r="G2116" t="s">
        <v>3538</v>
      </c>
      <c r="H2116" t="s">
        <v>3451</v>
      </c>
      <c r="I2116" t="s">
        <v>4519</v>
      </c>
      <c r="J2116" t="s">
        <v>3449</v>
      </c>
      <c r="K2116" t="s">
        <v>3542</v>
      </c>
      <c r="L2116">
        <v>56560</v>
      </c>
      <c r="M2116" t="s">
        <v>1340</v>
      </c>
      <c r="N2116" t="s">
        <v>51</v>
      </c>
      <c r="O2116" t="s">
        <v>64</v>
      </c>
      <c r="P2116" t="s">
        <v>1341</v>
      </c>
      <c r="Q2116" s="4">
        <v>64000</v>
      </c>
      <c r="R2116">
        <v>4</v>
      </c>
      <c r="S2116" s="4">
        <f>Table3[[#This Row],[Harga]]*Table3[[#This Row],[Quantity]]</f>
        <v>256000</v>
      </c>
      <c r="T2116">
        <v>0</v>
      </c>
      <c r="U2116" s="4">
        <f>Table3[[#This Row],[Discount]]*Table3[[#This Row],[Revenue]]</f>
        <v>0</v>
      </c>
      <c r="V2116" s="4">
        <f>Table3[[#This Row],[Revenue]]-Table3[[#This Row],[Total Discount]]</f>
        <v>256000</v>
      </c>
      <c r="W2116" s="6"/>
      <c r="X2116" s="5"/>
    </row>
    <row r="2117" spans="1:24" x14ac:dyDescent="0.35">
      <c r="A2117">
        <v>2116</v>
      </c>
      <c r="B2117" t="s">
        <v>7194</v>
      </c>
      <c r="C2117" s="8">
        <v>42999</v>
      </c>
      <c r="D2117" s="6">
        <v>2017</v>
      </c>
      <c r="E2117" s="8" t="s">
        <v>3472</v>
      </c>
      <c r="F2117" s="7">
        <v>21</v>
      </c>
      <c r="G2117" t="s">
        <v>3538</v>
      </c>
      <c r="H2117" t="s">
        <v>3451</v>
      </c>
      <c r="I2117" t="s">
        <v>3970</v>
      </c>
      <c r="J2117" t="s">
        <v>3449</v>
      </c>
      <c r="K2117" t="s">
        <v>3477</v>
      </c>
      <c r="L2117">
        <v>31907</v>
      </c>
      <c r="M2117" t="s">
        <v>1936</v>
      </c>
      <c r="N2117" t="s">
        <v>13</v>
      </c>
      <c r="O2117" t="s">
        <v>29</v>
      </c>
      <c r="P2117" t="s">
        <v>1937</v>
      </c>
      <c r="Q2117" s="4">
        <v>33000</v>
      </c>
      <c r="R2117">
        <v>1</v>
      </c>
      <c r="S2117" s="4">
        <f>Table3[[#This Row],[Harga]]*Table3[[#This Row],[Quantity]]</f>
        <v>33000</v>
      </c>
      <c r="T2117">
        <v>0</v>
      </c>
      <c r="U2117" s="4">
        <f>Table3[[#This Row],[Discount]]*Table3[[#This Row],[Revenue]]</f>
        <v>0</v>
      </c>
      <c r="V2117" s="4">
        <f>Table3[[#This Row],[Revenue]]-Table3[[#This Row],[Total Discount]]</f>
        <v>33000</v>
      </c>
      <c r="W2117" s="6"/>
      <c r="X2117" s="5"/>
    </row>
    <row r="2118" spans="1:24" x14ac:dyDescent="0.35">
      <c r="A2118">
        <v>2117</v>
      </c>
      <c r="B2118" t="s">
        <v>7193</v>
      </c>
      <c r="C2118" s="8">
        <v>43042</v>
      </c>
      <c r="D2118" s="6">
        <v>2017</v>
      </c>
      <c r="E2118" s="8" t="s">
        <v>3468</v>
      </c>
      <c r="F2118" s="7">
        <v>3</v>
      </c>
      <c r="G2118" t="s">
        <v>3457</v>
      </c>
      <c r="H2118" t="s">
        <v>3451</v>
      </c>
      <c r="I2118" t="s">
        <v>6259</v>
      </c>
      <c r="J2118" t="s">
        <v>3449</v>
      </c>
      <c r="K2118" t="s">
        <v>3682</v>
      </c>
      <c r="L2118">
        <v>19143</v>
      </c>
      <c r="M2118" t="s">
        <v>2474</v>
      </c>
      <c r="N2118" t="s">
        <v>13</v>
      </c>
      <c r="O2118" t="s">
        <v>26</v>
      </c>
      <c r="P2118" t="s">
        <v>2475</v>
      </c>
      <c r="Q2118" s="4">
        <v>12000</v>
      </c>
      <c r="R2118">
        <v>3</v>
      </c>
      <c r="S2118" s="4">
        <f>Table3[[#This Row],[Harga]]*Table3[[#This Row],[Quantity]]</f>
        <v>36000</v>
      </c>
      <c r="T2118">
        <v>0.7</v>
      </c>
      <c r="U2118" s="4">
        <f>Table3[[#This Row],[Discount]]*Table3[[#This Row],[Revenue]]</f>
        <v>25200</v>
      </c>
      <c r="V2118" s="4">
        <f>Table3[[#This Row],[Revenue]]-Table3[[#This Row],[Total Discount]]</f>
        <v>10800</v>
      </c>
      <c r="W2118" s="6"/>
      <c r="X2118" s="5"/>
    </row>
    <row r="2119" spans="1:24" x14ac:dyDescent="0.35">
      <c r="A2119">
        <v>2118</v>
      </c>
      <c r="B2119" t="s">
        <v>7192</v>
      </c>
      <c r="C2119" s="8">
        <v>42679</v>
      </c>
      <c r="D2119" s="6">
        <v>2016</v>
      </c>
      <c r="E2119" s="8" t="s">
        <v>3468</v>
      </c>
      <c r="F2119" s="7">
        <v>5</v>
      </c>
      <c r="G2119" t="s">
        <v>3496</v>
      </c>
      <c r="H2119" t="s">
        <v>3451</v>
      </c>
      <c r="I2119" t="s">
        <v>3719</v>
      </c>
      <c r="J2119" t="s">
        <v>3449</v>
      </c>
      <c r="K2119" t="s">
        <v>3605</v>
      </c>
      <c r="L2119">
        <v>77036</v>
      </c>
      <c r="M2119" t="s">
        <v>618</v>
      </c>
      <c r="N2119" t="s">
        <v>9</v>
      </c>
      <c r="O2119" t="s">
        <v>17</v>
      </c>
      <c r="P2119" t="s">
        <v>619</v>
      </c>
      <c r="Q2119" s="4">
        <v>370000</v>
      </c>
      <c r="R2119">
        <v>8</v>
      </c>
      <c r="S2119" s="4">
        <f>Table3[[#This Row],[Harga]]*Table3[[#This Row],[Quantity]]</f>
        <v>2960000</v>
      </c>
      <c r="T2119">
        <v>0.3</v>
      </c>
      <c r="U2119" s="4">
        <f>Table3[[#This Row],[Discount]]*Table3[[#This Row],[Revenue]]</f>
        <v>888000</v>
      </c>
      <c r="V2119" s="4">
        <f>Table3[[#This Row],[Revenue]]-Table3[[#This Row],[Total Discount]]</f>
        <v>2072000</v>
      </c>
      <c r="W2119" s="6"/>
      <c r="X2119" s="5"/>
    </row>
    <row r="2120" spans="1:24" x14ac:dyDescent="0.35">
      <c r="A2120">
        <v>2119</v>
      </c>
      <c r="B2120" t="s">
        <v>7191</v>
      </c>
      <c r="C2120" s="8">
        <v>42911</v>
      </c>
      <c r="D2120" s="6">
        <v>2017</v>
      </c>
      <c r="E2120" s="8" t="s">
        <v>3497</v>
      </c>
      <c r="F2120" s="7">
        <v>25</v>
      </c>
      <c r="G2120" t="s">
        <v>3457</v>
      </c>
      <c r="H2120" t="s">
        <v>3462</v>
      </c>
      <c r="I2120" t="s">
        <v>4852</v>
      </c>
      <c r="J2120" t="s">
        <v>3449</v>
      </c>
      <c r="K2120" t="s">
        <v>3455</v>
      </c>
      <c r="L2120">
        <v>98115</v>
      </c>
      <c r="M2120" t="s">
        <v>2476</v>
      </c>
      <c r="N2120" t="s">
        <v>9</v>
      </c>
      <c r="O2120" t="s">
        <v>17</v>
      </c>
      <c r="P2120" t="s">
        <v>2477</v>
      </c>
      <c r="Q2120" s="4">
        <v>872000</v>
      </c>
      <c r="R2120">
        <v>4</v>
      </c>
      <c r="S2120" s="4">
        <f>Table3[[#This Row],[Harga]]*Table3[[#This Row],[Quantity]]</f>
        <v>3488000</v>
      </c>
      <c r="T2120">
        <v>0</v>
      </c>
      <c r="U2120" s="4">
        <f>Table3[[#This Row],[Discount]]*Table3[[#This Row],[Revenue]]</f>
        <v>0</v>
      </c>
      <c r="V2120" s="4">
        <f>Table3[[#This Row],[Revenue]]-Table3[[#This Row],[Total Discount]]</f>
        <v>3488000</v>
      </c>
      <c r="W2120" s="6"/>
      <c r="X2120" s="5"/>
    </row>
    <row r="2121" spans="1:24" x14ac:dyDescent="0.35">
      <c r="A2121">
        <v>2120</v>
      </c>
      <c r="B2121" t="s">
        <v>7190</v>
      </c>
      <c r="C2121" s="8">
        <v>42334</v>
      </c>
      <c r="D2121" s="6">
        <v>2015</v>
      </c>
      <c r="E2121" s="8" t="s">
        <v>3468</v>
      </c>
      <c r="F2121" s="7">
        <v>26</v>
      </c>
      <c r="G2121" t="s">
        <v>3485</v>
      </c>
      <c r="H2121" t="s">
        <v>3462</v>
      </c>
      <c r="I2121" t="s">
        <v>5780</v>
      </c>
      <c r="J2121" t="s">
        <v>3466</v>
      </c>
      <c r="K2121" t="s">
        <v>3470</v>
      </c>
      <c r="L2121">
        <v>38301</v>
      </c>
      <c r="M2121" t="s">
        <v>2456</v>
      </c>
      <c r="N2121" t="s">
        <v>9</v>
      </c>
      <c r="O2121" t="s">
        <v>20</v>
      </c>
      <c r="P2121" t="s">
        <v>2457</v>
      </c>
      <c r="Q2121" s="4">
        <v>95000</v>
      </c>
      <c r="R2121">
        <v>11</v>
      </c>
      <c r="S2121" s="4">
        <f>Table3[[#This Row],[Harga]]*Table3[[#This Row],[Quantity]]</f>
        <v>1045000</v>
      </c>
      <c r="T2121">
        <v>0.2</v>
      </c>
      <c r="U2121" s="4">
        <f>Table3[[#This Row],[Discount]]*Table3[[#This Row],[Revenue]]</f>
        <v>209000</v>
      </c>
      <c r="V2121" s="4">
        <f>Table3[[#This Row],[Revenue]]-Table3[[#This Row],[Total Discount]]</f>
        <v>836000</v>
      </c>
      <c r="W2121" s="6"/>
      <c r="X2121" s="5"/>
    </row>
    <row r="2122" spans="1:24" x14ac:dyDescent="0.35">
      <c r="A2122">
        <v>2121</v>
      </c>
      <c r="B2122" t="s">
        <v>7189</v>
      </c>
      <c r="C2122" s="8">
        <v>42698</v>
      </c>
      <c r="D2122" s="6">
        <v>2016</v>
      </c>
      <c r="E2122" s="8" t="s">
        <v>3468</v>
      </c>
      <c r="F2122" s="7">
        <v>24</v>
      </c>
      <c r="G2122" t="s">
        <v>3538</v>
      </c>
      <c r="H2122" t="s">
        <v>3532</v>
      </c>
      <c r="I2122" t="s">
        <v>4752</v>
      </c>
      <c r="J2122" t="s">
        <v>3466</v>
      </c>
      <c r="K2122" t="s">
        <v>3571</v>
      </c>
      <c r="L2122">
        <v>21215</v>
      </c>
      <c r="M2122" t="s">
        <v>2478</v>
      </c>
      <c r="N2122" t="s">
        <v>9</v>
      </c>
      <c r="O2122" t="s">
        <v>20</v>
      </c>
      <c r="P2122" t="s">
        <v>2479</v>
      </c>
      <c r="Q2122" s="4">
        <v>208000</v>
      </c>
      <c r="R2122">
        <v>4</v>
      </c>
      <c r="S2122" s="4">
        <f>Table3[[#This Row],[Harga]]*Table3[[#This Row],[Quantity]]</f>
        <v>832000</v>
      </c>
      <c r="T2122">
        <v>0</v>
      </c>
      <c r="U2122" s="4">
        <f>Table3[[#This Row],[Discount]]*Table3[[#This Row],[Revenue]]</f>
        <v>0</v>
      </c>
      <c r="V2122" s="4">
        <f>Table3[[#This Row],[Revenue]]-Table3[[#This Row],[Total Discount]]</f>
        <v>832000</v>
      </c>
      <c r="W2122" s="6"/>
      <c r="X2122" s="5"/>
    </row>
    <row r="2123" spans="1:24" x14ac:dyDescent="0.35">
      <c r="A2123">
        <v>2122</v>
      </c>
      <c r="B2123" t="s">
        <v>7188</v>
      </c>
      <c r="C2123" s="8">
        <v>42937</v>
      </c>
      <c r="D2123" s="6">
        <v>2017</v>
      </c>
      <c r="E2123" s="8" t="s">
        <v>3507</v>
      </c>
      <c r="F2123" s="7">
        <v>21</v>
      </c>
      <c r="G2123" t="s">
        <v>3452</v>
      </c>
      <c r="H2123" t="s">
        <v>3451</v>
      </c>
      <c r="I2123" t="s">
        <v>4102</v>
      </c>
      <c r="J2123" t="s">
        <v>3449</v>
      </c>
      <c r="K2123" t="s">
        <v>3487</v>
      </c>
      <c r="L2123">
        <v>84107</v>
      </c>
      <c r="M2123" t="s">
        <v>2480</v>
      </c>
      <c r="N2123" t="s">
        <v>51</v>
      </c>
      <c r="O2123" t="s">
        <v>52</v>
      </c>
      <c r="P2123" t="s">
        <v>2481</v>
      </c>
      <c r="Q2123" s="4">
        <v>72000</v>
      </c>
      <c r="R2123">
        <v>9</v>
      </c>
      <c r="S2123" s="4">
        <f>Table3[[#This Row],[Harga]]*Table3[[#This Row],[Quantity]]</f>
        <v>648000</v>
      </c>
      <c r="T2123">
        <v>0.2</v>
      </c>
      <c r="U2123" s="4">
        <f>Table3[[#This Row],[Discount]]*Table3[[#This Row],[Revenue]]</f>
        <v>129600</v>
      </c>
      <c r="V2123" s="4">
        <f>Table3[[#This Row],[Revenue]]-Table3[[#This Row],[Total Discount]]</f>
        <v>518400</v>
      </c>
      <c r="W2123" s="6"/>
      <c r="X2123" s="5"/>
    </row>
    <row r="2124" spans="1:24" x14ac:dyDescent="0.35">
      <c r="A2124">
        <v>2123</v>
      </c>
      <c r="B2124" t="s">
        <v>7187</v>
      </c>
      <c r="C2124" s="8">
        <v>42300</v>
      </c>
      <c r="D2124" s="6">
        <v>2015</v>
      </c>
      <c r="E2124" s="8" t="s">
        <v>3517</v>
      </c>
      <c r="F2124" s="7">
        <v>23</v>
      </c>
      <c r="G2124" t="s">
        <v>3457</v>
      </c>
      <c r="H2124" t="s">
        <v>3451</v>
      </c>
      <c r="I2124" t="s">
        <v>3656</v>
      </c>
      <c r="J2124" t="s">
        <v>3466</v>
      </c>
      <c r="K2124" t="s">
        <v>3682</v>
      </c>
      <c r="L2124">
        <v>98105</v>
      </c>
      <c r="M2124" t="s">
        <v>945</v>
      </c>
      <c r="N2124" t="s">
        <v>13</v>
      </c>
      <c r="O2124" t="s">
        <v>26</v>
      </c>
      <c r="P2124" t="s">
        <v>946</v>
      </c>
      <c r="Q2124" s="4">
        <v>3000</v>
      </c>
      <c r="R2124">
        <v>1</v>
      </c>
      <c r="S2124" s="4">
        <f>Table3[[#This Row],[Harga]]*Table3[[#This Row],[Quantity]]</f>
        <v>3000</v>
      </c>
      <c r="T2124">
        <v>0.2</v>
      </c>
      <c r="U2124" s="4">
        <f>Table3[[#This Row],[Discount]]*Table3[[#This Row],[Revenue]]</f>
        <v>600</v>
      </c>
      <c r="V2124" s="4">
        <f>Table3[[#This Row],[Revenue]]-Table3[[#This Row],[Total Discount]]</f>
        <v>2400</v>
      </c>
      <c r="W2124" s="6"/>
      <c r="X2124" s="5"/>
    </row>
    <row r="2125" spans="1:24" x14ac:dyDescent="0.35">
      <c r="A2125">
        <v>2124</v>
      </c>
      <c r="B2125" t="s">
        <v>7186</v>
      </c>
      <c r="C2125" s="8">
        <v>42194</v>
      </c>
      <c r="D2125" s="6">
        <v>2015</v>
      </c>
      <c r="E2125" s="8" t="s">
        <v>3507</v>
      </c>
      <c r="F2125" s="7">
        <v>9</v>
      </c>
      <c r="G2125" t="s">
        <v>3452</v>
      </c>
      <c r="H2125" t="s">
        <v>3451</v>
      </c>
      <c r="I2125" t="s">
        <v>4855</v>
      </c>
      <c r="J2125" t="s">
        <v>3466</v>
      </c>
      <c r="K2125" t="s">
        <v>3568</v>
      </c>
      <c r="L2125">
        <v>75220</v>
      </c>
      <c r="M2125" t="s">
        <v>185</v>
      </c>
      <c r="N2125" t="s">
        <v>13</v>
      </c>
      <c r="O2125" t="s">
        <v>29</v>
      </c>
      <c r="P2125" t="s">
        <v>186</v>
      </c>
      <c r="Q2125" s="4">
        <v>98000</v>
      </c>
      <c r="R2125">
        <v>2</v>
      </c>
      <c r="S2125" s="4">
        <f>Table3[[#This Row],[Harga]]*Table3[[#This Row],[Quantity]]</f>
        <v>196000</v>
      </c>
      <c r="T2125">
        <v>0.8</v>
      </c>
      <c r="U2125" s="4">
        <f>Table3[[#This Row],[Discount]]*Table3[[#This Row],[Revenue]]</f>
        <v>156800</v>
      </c>
      <c r="V2125" s="4">
        <f>Table3[[#This Row],[Revenue]]-Table3[[#This Row],[Total Discount]]</f>
        <v>39200</v>
      </c>
      <c r="W2125" s="6"/>
      <c r="X2125" s="5"/>
    </row>
    <row r="2126" spans="1:24" x14ac:dyDescent="0.35">
      <c r="A2126">
        <v>2125</v>
      </c>
      <c r="B2126" t="s">
        <v>7185</v>
      </c>
      <c r="C2126" s="8">
        <v>42965</v>
      </c>
      <c r="D2126" s="6">
        <v>2017</v>
      </c>
      <c r="E2126" s="8" t="s">
        <v>3481</v>
      </c>
      <c r="F2126" s="7">
        <v>18</v>
      </c>
      <c r="G2126" t="s">
        <v>3452</v>
      </c>
      <c r="H2126" t="s">
        <v>3451</v>
      </c>
      <c r="I2126" t="s">
        <v>3933</v>
      </c>
      <c r="J2126" t="s">
        <v>3488</v>
      </c>
      <c r="K2126" t="s">
        <v>3605</v>
      </c>
      <c r="L2126">
        <v>98105</v>
      </c>
      <c r="M2126" t="s">
        <v>867</v>
      </c>
      <c r="N2126" t="s">
        <v>13</v>
      </c>
      <c r="O2126" t="s">
        <v>32</v>
      </c>
      <c r="P2126" t="s">
        <v>868</v>
      </c>
      <c r="Q2126" s="4">
        <v>485000</v>
      </c>
      <c r="R2126">
        <v>2</v>
      </c>
      <c r="S2126" s="4">
        <f>Table3[[#This Row],[Harga]]*Table3[[#This Row],[Quantity]]</f>
        <v>970000</v>
      </c>
      <c r="T2126">
        <v>0</v>
      </c>
      <c r="U2126" s="4">
        <f>Table3[[#This Row],[Discount]]*Table3[[#This Row],[Revenue]]</f>
        <v>0</v>
      </c>
      <c r="V2126" s="4">
        <f>Table3[[#This Row],[Revenue]]-Table3[[#This Row],[Total Discount]]</f>
        <v>970000</v>
      </c>
      <c r="W2126" s="6"/>
      <c r="X2126" s="5"/>
    </row>
    <row r="2127" spans="1:24" x14ac:dyDescent="0.35">
      <c r="A2127">
        <v>2126</v>
      </c>
      <c r="B2127" t="s">
        <v>7184</v>
      </c>
      <c r="C2127" s="8">
        <v>42476</v>
      </c>
      <c r="D2127" s="6">
        <v>2016</v>
      </c>
      <c r="E2127" s="8" t="s">
        <v>3529</v>
      </c>
      <c r="F2127" s="7">
        <v>16</v>
      </c>
      <c r="G2127" t="s">
        <v>3452</v>
      </c>
      <c r="H2127" t="s">
        <v>3451</v>
      </c>
      <c r="I2127" t="s">
        <v>4991</v>
      </c>
      <c r="J2127" t="s">
        <v>3466</v>
      </c>
      <c r="K2127" t="s">
        <v>3499</v>
      </c>
      <c r="L2127">
        <v>8701</v>
      </c>
      <c r="M2127" t="s">
        <v>2482</v>
      </c>
      <c r="N2127" t="s">
        <v>51</v>
      </c>
      <c r="O2127" t="s">
        <v>254</v>
      </c>
      <c r="P2127" t="s">
        <v>2483</v>
      </c>
      <c r="Q2127" s="4">
        <v>9100000</v>
      </c>
      <c r="R2127">
        <v>7</v>
      </c>
      <c r="S2127" s="4">
        <f>Table3[[#This Row],[Harga]]*Table3[[#This Row],[Quantity]]</f>
        <v>63700000</v>
      </c>
      <c r="T2127">
        <v>0</v>
      </c>
      <c r="U2127" s="4">
        <f>Table3[[#This Row],[Discount]]*Table3[[#This Row],[Revenue]]</f>
        <v>0</v>
      </c>
      <c r="V2127" s="4">
        <f>Table3[[#This Row],[Revenue]]-Table3[[#This Row],[Total Discount]]</f>
        <v>63700000</v>
      </c>
      <c r="W2127" s="6"/>
      <c r="X2127" s="5"/>
    </row>
    <row r="2128" spans="1:24" x14ac:dyDescent="0.35">
      <c r="A2128">
        <v>2127</v>
      </c>
      <c r="B2128" t="s">
        <v>7183</v>
      </c>
      <c r="C2128" s="8">
        <v>41957</v>
      </c>
      <c r="D2128" s="6">
        <v>2014</v>
      </c>
      <c r="E2128" s="8" t="s">
        <v>3468</v>
      </c>
      <c r="F2128" s="7">
        <v>14</v>
      </c>
      <c r="G2128" t="s">
        <v>3452</v>
      </c>
      <c r="H2128" t="s">
        <v>3451</v>
      </c>
      <c r="I2128" t="s">
        <v>6117</v>
      </c>
      <c r="J2128" t="s">
        <v>3488</v>
      </c>
      <c r="K2128" t="s">
        <v>3714</v>
      </c>
      <c r="L2128">
        <v>10011</v>
      </c>
      <c r="M2128" t="s">
        <v>764</v>
      </c>
      <c r="N2128" t="s">
        <v>13</v>
      </c>
      <c r="O2128" t="s">
        <v>23</v>
      </c>
      <c r="P2128" t="s">
        <v>765</v>
      </c>
      <c r="Q2128" s="4">
        <v>12000</v>
      </c>
      <c r="R2128">
        <v>2</v>
      </c>
      <c r="S2128" s="4">
        <f>Table3[[#This Row],[Harga]]*Table3[[#This Row],[Quantity]]</f>
        <v>24000</v>
      </c>
      <c r="T2128">
        <v>0</v>
      </c>
      <c r="U2128" s="4">
        <f>Table3[[#This Row],[Discount]]*Table3[[#This Row],[Revenue]]</f>
        <v>0</v>
      </c>
      <c r="V2128" s="4">
        <f>Table3[[#This Row],[Revenue]]-Table3[[#This Row],[Total Discount]]</f>
        <v>24000</v>
      </c>
      <c r="W2128" s="6"/>
      <c r="X2128" s="5"/>
    </row>
    <row r="2129" spans="1:24" x14ac:dyDescent="0.35">
      <c r="A2129">
        <v>2128</v>
      </c>
      <c r="B2129" t="s">
        <v>7182</v>
      </c>
      <c r="C2129" s="8">
        <v>41993</v>
      </c>
      <c r="D2129" s="6">
        <v>2014</v>
      </c>
      <c r="E2129" s="8" t="s">
        <v>3490</v>
      </c>
      <c r="F2129" s="7">
        <v>20</v>
      </c>
      <c r="G2129" t="s">
        <v>3538</v>
      </c>
      <c r="H2129" t="s">
        <v>3501</v>
      </c>
      <c r="I2129" t="s">
        <v>4248</v>
      </c>
      <c r="J2129" t="s">
        <v>3449</v>
      </c>
      <c r="K2129" t="s">
        <v>3477</v>
      </c>
      <c r="L2129">
        <v>46203</v>
      </c>
      <c r="M2129" t="s">
        <v>2484</v>
      </c>
      <c r="N2129" t="s">
        <v>13</v>
      </c>
      <c r="O2129" t="s">
        <v>14</v>
      </c>
      <c r="P2129" t="s">
        <v>2485</v>
      </c>
      <c r="Q2129" s="4">
        <v>4000</v>
      </c>
      <c r="R2129">
        <v>1</v>
      </c>
      <c r="S2129" s="4">
        <f>Table3[[#This Row],[Harga]]*Table3[[#This Row],[Quantity]]</f>
        <v>4000</v>
      </c>
      <c r="T2129">
        <v>0</v>
      </c>
      <c r="U2129" s="4">
        <f>Table3[[#This Row],[Discount]]*Table3[[#This Row],[Revenue]]</f>
        <v>0</v>
      </c>
      <c r="V2129" s="4">
        <f>Table3[[#This Row],[Revenue]]-Table3[[#This Row],[Total Discount]]</f>
        <v>4000</v>
      </c>
      <c r="W2129" s="6"/>
      <c r="X2129" s="5"/>
    </row>
    <row r="2130" spans="1:24" x14ac:dyDescent="0.35">
      <c r="A2130">
        <v>2129</v>
      </c>
      <c r="B2130" t="s">
        <v>7181</v>
      </c>
      <c r="C2130" s="8">
        <v>42329</v>
      </c>
      <c r="D2130" s="6">
        <v>2015</v>
      </c>
      <c r="E2130" s="8" t="s">
        <v>3468</v>
      </c>
      <c r="F2130" s="7">
        <v>21</v>
      </c>
      <c r="G2130" t="s">
        <v>3457</v>
      </c>
      <c r="H2130" t="s">
        <v>3451</v>
      </c>
      <c r="I2130" t="s">
        <v>5050</v>
      </c>
      <c r="J2130" t="s">
        <v>3466</v>
      </c>
      <c r="K2130" t="s">
        <v>3494</v>
      </c>
      <c r="L2130">
        <v>77642</v>
      </c>
      <c r="M2130" t="s">
        <v>1351</v>
      </c>
      <c r="N2130" t="s">
        <v>9</v>
      </c>
      <c r="O2130" t="s">
        <v>10</v>
      </c>
      <c r="P2130" t="s">
        <v>1352</v>
      </c>
      <c r="Q2130" s="4">
        <v>308000</v>
      </c>
      <c r="R2130">
        <v>2</v>
      </c>
      <c r="S2130" s="4">
        <f>Table3[[#This Row],[Harga]]*Table3[[#This Row],[Quantity]]</f>
        <v>616000</v>
      </c>
      <c r="T2130">
        <v>0.32</v>
      </c>
      <c r="U2130" s="4">
        <f>Table3[[#This Row],[Discount]]*Table3[[#This Row],[Revenue]]</f>
        <v>197120</v>
      </c>
      <c r="V2130" s="4">
        <f>Table3[[#This Row],[Revenue]]-Table3[[#This Row],[Total Discount]]</f>
        <v>418880</v>
      </c>
      <c r="W2130" s="6"/>
      <c r="X2130" s="5"/>
    </row>
    <row r="2131" spans="1:24" x14ac:dyDescent="0.35">
      <c r="A2131">
        <v>2130</v>
      </c>
      <c r="B2131" t="s">
        <v>7180</v>
      </c>
      <c r="C2131" s="8">
        <v>43097</v>
      </c>
      <c r="D2131" s="6">
        <v>2017</v>
      </c>
      <c r="E2131" s="8" t="s">
        <v>3490</v>
      </c>
      <c r="F2131" s="7">
        <v>28</v>
      </c>
      <c r="G2131" t="s">
        <v>3485</v>
      </c>
      <c r="H2131" t="s">
        <v>3451</v>
      </c>
      <c r="I2131" t="s">
        <v>4459</v>
      </c>
      <c r="J2131" t="s">
        <v>3488</v>
      </c>
      <c r="K2131" t="s">
        <v>3470</v>
      </c>
      <c r="L2131">
        <v>37211</v>
      </c>
      <c r="M2131" t="s">
        <v>646</v>
      </c>
      <c r="N2131" t="s">
        <v>13</v>
      </c>
      <c r="O2131" t="s">
        <v>32</v>
      </c>
      <c r="P2131" t="s">
        <v>647</v>
      </c>
      <c r="Q2131" s="4">
        <v>243000</v>
      </c>
      <c r="R2131">
        <v>1</v>
      </c>
      <c r="S2131" s="4">
        <f>Table3[[#This Row],[Harga]]*Table3[[#This Row],[Quantity]]</f>
        <v>243000</v>
      </c>
      <c r="T2131">
        <v>0.2</v>
      </c>
      <c r="U2131" s="4">
        <f>Table3[[#This Row],[Discount]]*Table3[[#This Row],[Revenue]]</f>
        <v>48600</v>
      </c>
      <c r="V2131" s="4">
        <f>Table3[[#This Row],[Revenue]]-Table3[[#This Row],[Total Discount]]</f>
        <v>194400</v>
      </c>
      <c r="W2131" s="6"/>
      <c r="X2131" s="5"/>
    </row>
    <row r="2132" spans="1:24" x14ac:dyDescent="0.35">
      <c r="A2132">
        <v>2131</v>
      </c>
      <c r="B2132" t="s">
        <v>7179</v>
      </c>
      <c r="C2132" s="8">
        <v>42141</v>
      </c>
      <c r="D2132" s="6">
        <v>2015</v>
      </c>
      <c r="E2132" s="8" t="s">
        <v>3453</v>
      </c>
      <c r="F2132" s="7">
        <v>17</v>
      </c>
      <c r="G2132" t="s">
        <v>3457</v>
      </c>
      <c r="H2132" t="s">
        <v>3451</v>
      </c>
      <c r="I2132" t="s">
        <v>4873</v>
      </c>
      <c r="J2132" t="s">
        <v>3466</v>
      </c>
      <c r="K2132" t="s">
        <v>3600</v>
      </c>
      <c r="L2132">
        <v>77095</v>
      </c>
      <c r="M2132" t="s">
        <v>1499</v>
      </c>
      <c r="N2132" t="s">
        <v>13</v>
      </c>
      <c r="O2132" t="s">
        <v>26</v>
      </c>
      <c r="P2132" t="s">
        <v>1500</v>
      </c>
      <c r="Q2132" s="4">
        <v>20000</v>
      </c>
      <c r="R2132">
        <v>5</v>
      </c>
      <c r="S2132" s="4">
        <f>Table3[[#This Row],[Harga]]*Table3[[#This Row],[Quantity]]</f>
        <v>100000</v>
      </c>
      <c r="T2132">
        <v>0.8</v>
      </c>
      <c r="U2132" s="4">
        <f>Table3[[#This Row],[Discount]]*Table3[[#This Row],[Revenue]]</f>
        <v>80000</v>
      </c>
      <c r="V2132" s="4">
        <f>Table3[[#This Row],[Revenue]]-Table3[[#This Row],[Total Discount]]</f>
        <v>20000</v>
      </c>
      <c r="W2132" s="6"/>
      <c r="X2132" s="5"/>
    </row>
    <row r="2133" spans="1:24" x14ac:dyDescent="0.35">
      <c r="A2133">
        <v>2132</v>
      </c>
      <c r="B2133" t="s">
        <v>7178</v>
      </c>
      <c r="C2133" s="8">
        <v>43078</v>
      </c>
      <c r="D2133" s="6">
        <v>2017</v>
      </c>
      <c r="E2133" s="8" t="s">
        <v>3490</v>
      </c>
      <c r="F2133" s="7">
        <v>9</v>
      </c>
      <c r="G2133" t="s">
        <v>3485</v>
      </c>
      <c r="H2133" t="s">
        <v>3451</v>
      </c>
      <c r="I2133" t="s">
        <v>3559</v>
      </c>
      <c r="J2133" t="s">
        <v>3488</v>
      </c>
      <c r="K2133" t="s">
        <v>3509</v>
      </c>
      <c r="L2133">
        <v>90004</v>
      </c>
      <c r="M2133" t="s">
        <v>323</v>
      </c>
      <c r="N2133" t="s">
        <v>13</v>
      </c>
      <c r="O2133" t="s">
        <v>37</v>
      </c>
      <c r="P2133" t="s">
        <v>324</v>
      </c>
      <c r="Q2133" s="4">
        <v>18000</v>
      </c>
      <c r="R2133">
        <v>2</v>
      </c>
      <c r="S2133" s="4">
        <f>Table3[[#This Row],[Harga]]*Table3[[#This Row],[Quantity]]</f>
        <v>36000</v>
      </c>
      <c r="T2133">
        <v>0</v>
      </c>
      <c r="U2133" s="4">
        <f>Table3[[#This Row],[Discount]]*Table3[[#This Row],[Revenue]]</f>
        <v>0</v>
      </c>
      <c r="V2133" s="4">
        <f>Table3[[#This Row],[Revenue]]-Table3[[#This Row],[Total Discount]]</f>
        <v>36000</v>
      </c>
      <c r="W2133" s="6"/>
      <c r="X2133" s="5"/>
    </row>
    <row r="2134" spans="1:24" x14ac:dyDescent="0.35">
      <c r="A2134">
        <v>2133</v>
      </c>
      <c r="B2134" t="s">
        <v>7177</v>
      </c>
      <c r="C2134" s="8">
        <v>42804</v>
      </c>
      <c r="D2134" s="6">
        <v>2017</v>
      </c>
      <c r="E2134" s="8" t="s">
        <v>3511</v>
      </c>
      <c r="F2134" s="7">
        <v>10</v>
      </c>
      <c r="G2134" t="s">
        <v>3538</v>
      </c>
      <c r="H2134" t="s">
        <v>3451</v>
      </c>
      <c r="I2134" t="s">
        <v>6392</v>
      </c>
      <c r="J2134" t="s">
        <v>3449</v>
      </c>
      <c r="K2134" t="s">
        <v>3666</v>
      </c>
      <c r="L2134">
        <v>19140</v>
      </c>
      <c r="M2134" t="s">
        <v>933</v>
      </c>
      <c r="N2134" t="s">
        <v>51</v>
      </c>
      <c r="O2134" t="s">
        <v>52</v>
      </c>
      <c r="P2134" t="s">
        <v>934</v>
      </c>
      <c r="Q2134" s="4">
        <v>72000</v>
      </c>
      <c r="R2134">
        <v>3</v>
      </c>
      <c r="S2134" s="4">
        <f>Table3[[#This Row],[Harga]]*Table3[[#This Row],[Quantity]]</f>
        <v>216000</v>
      </c>
      <c r="T2134">
        <v>0.4</v>
      </c>
      <c r="U2134" s="4">
        <f>Table3[[#This Row],[Discount]]*Table3[[#This Row],[Revenue]]</f>
        <v>86400</v>
      </c>
      <c r="V2134" s="4">
        <f>Table3[[#This Row],[Revenue]]-Table3[[#This Row],[Total Discount]]</f>
        <v>129600</v>
      </c>
      <c r="W2134" s="6"/>
      <c r="X2134" s="5"/>
    </row>
    <row r="2135" spans="1:24" x14ac:dyDescent="0.35">
      <c r="A2135">
        <v>2134</v>
      </c>
      <c r="B2135" t="s">
        <v>7176</v>
      </c>
      <c r="C2135" s="8">
        <v>43030</v>
      </c>
      <c r="D2135" s="6">
        <v>2017</v>
      </c>
      <c r="E2135" s="8" t="s">
        <v>3517</v>
      </c>
      <c r="F2135" s="7">
        <v>22</v>
      </c>
      <c r="G2135" t="s">
        <v>3538</v>
      </c>
      <c r="H2135" t="s">
        <v>3451</v>
      </c>
      <c r="I2135" t="s">
        <v>5726</v>
      </c>
      <c r="J2135" t="s">
        <v>3466</v>
      </c>
      <c r="K2135" t="s">
        <v>3470</v>
      </c>
      <c r="L2135">
        <v>97756</v>
      </c>
      <c r="M2135" t="s">
        <v>652</v>
      </c>
      <c r="N2135" t="s">
        <v>9</v>
      </c>
      <c r="O2135" t="s">
        <v>17</v>
      </c>
      <c r="P2135" t="s">
        <v>653</v>
      </c>
      <c r="Q2135" s="4">
        <v>568000</v>
      </c>
      <c r="R2135">
        <v>5</v>
      </c>
      <c r="S2135" s="4">
        <f>Table3[[#This Row],[Harga]]*Table3[[#This Row],[Quantity]]</f>
        <v>2840000</v>
      </c>
      <c r="T2135">
        <v>0.5</v>
      </c>
      <c r="U2135" s="4">
        <f>Table3[[#This Row],[Discount]]*Table3[[#This Row],[Revenue]]</f>
        <v>1420000</v>
      </c>
      <c r="V2135" s="4">
        <f>Table3[[#This Row],[Revenue]]-Table3[[#This Row],[Total Discount]]</f>
        <v>1420000</v>
      </c>
      <c r="W2135" s="6"/>
      <c r="X2135" s="5"/>
    </row>
    <row r="2136" spans="1:24" x14ac:dyDescent="0.35">
      <c r="A2136">
        <v>2135</v>
      </c>
      <c r="B2136" t="s">
        <v>7175</v>
      </c>
      <c r="C2136" s="8">
        <v>42919</v>
      </c>
      <c r="D2136" s="6">
        <v>2017</v>
      </c>
      <c r="E2136" s="8" t="s">
        <v>3507</v>
      </c>
      <c r="F2136" s="7">
        <v>3</v>
      </c>
      <c r="G2136" t="s">
        <v>3485</v>
      </c>
      <c r="H2136" t="s">
        <v>3462</v>
      </c>
      <c r="I2136" t="s">
        <v>3914</v>
      </c>
      <c r="J2136" t="s">
        <v>3449</v>
      </c>
      <c r="K2136" t="s">
        <v>3523</v>
      </c>
      <c r="L2136">
        <v>95610</v>
      </c>
      <c r="M2136" t="s">
        <v>2385</v>
      </c>
      <c r="N2136" t="s">
        <v>9</v>
      </c>
      <c r="O2136" t="s">
        <v>20</v>
      </c>
      <c r="P2136" t="s">
        <v>2386</v>
      </c>
      <c r="Q2136" s="4">
        <v>475000</v>
      </c>
      <c r="R2136">
        <v>3</v>
      </c>
      <c r="S2136" s="4">
        <f>Table3[[#This Row],[Harga]]*Table3[[#This Row],[Quantity]]</f>
        <v>1425000</v>
      </c>
      <c r="T2136">
        <v>0</v>
      </c>
      <c r="U2136" s="4">
        <f>Table3[[#This Row],[Discount]]*Table3[[#This Row],[Revenue]]</f>
        <v>0</v>
      </c>
      <c r="V2136" s="4">
        <f>Table3[[#This Row],[Revenue]]-Table3[[#This Row],[Total Discount]]</f>
        <v>1425000</v>
      </c>
      <c r="W2136" s="6"/>
      <c r="X2136" s="5"/>
    </row>
    <row r="2137" spans="1:24" x14ac:dyDescent="0.35">
      <c r="A2137">
        <v>2136</v>
      </c>
      <c r="B2137" t="s">
        <v>7174</v>
      </c>
      <c r="C2137" s="8">
        <v>42982</v>
      </c>
      <c r="D2137" s="6">
        <v>2017</v>
      </c>
      <c r="E2137" s="8" t="s">
        <v>3472</v>
      </c>
      <c r="F2137" s="7">
        <v>4</v>
      </c>
      <c r="G2137" t="s">
        <v>3452</v>
      </c>
      <c r="H2137" t="s">
        <v>3451</v>
      </c>
      <c r="I2137" t="s">
        <v>4237</v>
      </c>
      <c r="J2137" t="s">
        <v>3466</v>
      </c>
      <c r="K2137" t="s">
        <v>3523</v>
      </c>
      <c r="L2137">
        <v>90032</v>
      </c>
      <c r="M2137" t="s">
        <v>1233</v>
      </c>
      <c r="N2137" t="s">
        <v>13</v>
      </c>
      <c r="O2137" t="s">
        <v>32</v>
      </c>
      <c r="P2137" t="s">
        <v>1234</v>
      </c>
      <c r="Q2137" s="4">
        <v>41000</v>
      </c>
      <c r="R2137">
        <v>4</v>
      </c>
      <c r="S2137" s="4">
        <f>Table3[[#This Row],[Harga]]*Table3[[#This Row],[Quantity]]</f>
        <v>164000</v>
      </c>
      <c r="T2137">
        <v>0</v>
      </c>
      <c r="U2137" s="4">
        <f>Table3[[#This Row],[Discount]]*Table3[[#This Row],[Revenue]]</f>
        <v>0</v>
      </c>
      <c r="V2137" s="4">
        <f>Table3[[#This Row],[Revenue]]-Table3[[#This Row],[Total Discount]]</f>
        <v>164000</v>
      </c>
      <c r="W2137" s="6"/>
      <c r="X2137" s="5"/>
    </row>
    <row r="2138" spans="1:24" x14ac:dyDescent="0.35">
      <c r="A2138">
        <v>2137</v>
      </c>
      <c r="B2138" t="s">
        <v>7173</v>
      </c>
      <c r="C2138" s="8">
        <v>42970</v>
      </c>
      <c r="D2138" s="6">
        <v>2017</v>
      </c>
      <c r="E2138" s="8" t="s">
        <v>3481</v>
      </c>
      <c r="F2138" s="7">
        <v>23</v>
      </c>
      <c r="G2138" t="s">
        <v>3457</v>
      </c>
      <c r="H2138" t="s">
        <v>3451</v>
      </c>
      <c r="I2138" t="s">
        <v>3786</v>
      </c>
      <c r="J2138" t="s">
        <v>3449</v>
      </c>
      <c r="K2138" t="s">
        <v>3666</v>
      </c>
      <c r="L2138">
        <v>32303</v>
      </c>
      <c r="M2138" t="s">
        <v>2486</v>
      </c>
      <c r="N2138" t="s">
        <v>51</v>
      </c>
      <c r="O2138" t="s">
        <v>52</v>
      </c>
      <c r="P2138" t="s">
        <v>2487</v>
      </c>
      <c r="Q2138" s="4">
        <v>4368000</v>
      </c>
      <c r="R2138">
        <v>13</v>
      </c>
      <c r="S2138" s="4">
        <f>Table3[[#This Row],[Harga]]*Table3[[#This Row],[Quantity]]</f>
        <v>56784000</v>
      </c>
      <c r="T2138">
        <v>0.2</v>
      </c>
      <c r="U2138" s="4">
        <f>Table3[[#This Row],[Discount]]*Table3[[#This Row],[Revenue]]</f>
        <v>11356800</v>
      </c>
      <c r="V2138" s="4">
        <f>Table3[[#This Row],[Revenue]]-Table3[[#This Row],[Total Discount]]</f>
        <v>45427200</v>
      </c>
      <c r="W2138" s="6"/>
      <c r="X2138" s="5"/>
    </row>
    <row r="2139" spans="1:24" x14ac:dyDescent="0.35">
      <c r="A2139">
        <v>2138</v>
      </c>
      <c r="B2139" t="s">
        <v>7172</v>
      </c>
      <c r="C2139" s="8">
        <v>41873</v>
      </c>
      <c r="D2139" s="6">
        <v>2014</v>
      </c>
      <c r="E2139" s="8" t="s">
        <v>3481</v>
      </c>
      <c r="F2139" s="7">
        <v>22</v>
      </c>
      <c r="G2139" t="s">
        <v>3538</v>
      </c>
      <c r="H2139" t="s">
        <v>3462</v>
      </c>
      <c r="I2139" t="s">
        <v>5910</v>
      </c>
      <c r="J2139" t="s">
        <v>3488</v>
      </c>
      <c r="K2139" t="s">
        <v>3909</v>
      </c>
      <c r="L2139">
        <v>44107</v>
      </c>
      <c r="M2139" t="s">
        <v>295</v>
      </c>
      <c r="N2139" t="s">
        <v>13</v>
      </c>
      <c r="O2139" t="s">
        <v>37</v>
      </c>
      <c r="P2139" t="s">
        <v>296</v>
      </c>
      <c r="Q2139" s="4">
        <v>5000</v>
      </c>
      <c r="R2139">
        <v>1</v>
      </c>
      <c r="S2139" s="4">
        <f>Table3[[#This Row],[Harga]]*Table3[[#This Row],[Quantity]]</f>
        <v>5000</v>
      </c>
      <c r="T2139">
        <v>0.2</v>
      </c>
      <c r="U2139" s="4">
        <f>Table3[[#This Row],[Discount]]*Table3[[#This Row],[Revenue]]</f>
        <v>1000</v>
      </c>
      <c r="V2139" s="4">
        <f>Table3[[#This Row],[Revenue]]-Table3[[#This Row],[Total Discount]]</f>
        <v>4000</v>
      </c>
      <c r="W2139" s="6"/>
      <c r="X2139" s="5"/>
    </row>
    <row r="2140" spans="1:24" x14ac:dyDescent="0.35">
      <c r="A2140">
        <v>2139</v>
      </c>
      <c r="B2140" t="s">
        <v>7171</v>
      </c>
      <c r="C2140" s="8">
        <v>42647</v>
      </c>
      <c r="D2140" s="6">
        <v>2016</v>
      </c>
      <c r="E2140" s="8" t="s">
        <v>3517</v>
      </c>
      <c r="F2140" s="7">
        <v>4</v>
      </c>
      <c r="G2140" t="s">
        <v>3457</v>
      </c>
      <c r="H2140" t="s">
        <v>3451</v>
      </c>
      <c r="I2140" t="s">
        <v>6855</v>
      </c>
      <c r="J2140" t="s">
        <v>3449</v>
      </c>
      <c r="K2140" t="s">
        <v>3460</v>
      </c>
      <c r="L2140">
        <v>75056</v>
      </c>
      <c r="M2140" t="s">
        <v>863</v>
      </c>
      <c r="N2140" t="s">
        <v>13</v>
      </c>
      <c r="O2140" t="s">
        <v>55</v>
      </c>
      <c r="P2140" t="s">
        <v>864</v>
      </c>
      <c r="Q2140" s="4">
        <v>11000</v>
      </c>
      <c r="R2140">
        <v>7</v>
      </c>
      <c r="S2140" s="4">
        <f>Table3[[#This Row],[Harga]]*Table3[[#This Row],[Quantity]]</f>
        <v>77000</v>
      </c>
      <c r="T2140">
        <v>0.2</v>
      </c>
      <c r="U2140" s="4">
        <f>Table3[[#This Row],[Discount]]*Table3[[#This Row],[Revenue]]</f>
        <v>15400</v>
      </c>
      <c r="V2140" s="4">
        <f>Table3[[#This Row],[Revenue]]-Table3[[#This Row],[Total Discount]]</f>
        <v>61600</v>
      </c>
      <c r="W2140" s="6"/>
      <c r="X2140" s="5"/>
    </row>
    <row r="2141" spans="1:24" x14ac:dyDescent="0.35">
      <c r="A2141">
        <v>2140</v>
      </c>
      <c r="B2141" t="s">
        <v>7170</v>
      </c>
      <c r="C2141" s="8">
        <v>41938</v>
      </c>
      <c r="D2141" s="6">
        <v>2014</v>
      </c>
      <c r="E2141" s="8" t="s">
        <v>3517</v>
      </c>
      <c r="F2141" s="7">
        <v>26</v>
      </c>
      <c r="G2141" t="s">
        <v>3457</v>
      </c>
      <c r="H2141" t="s">
        <v>3451</v>
      </c>
      <c r="I2141" t="s">
        <v>4068</v>
      </c>
      <c r="J2141" t="s">
        <v>3449</v>
      </c>
      <c r="K2141" t="s">
        <v>3509</v>
      </c>
      <c r="L2141">
        <v>98105</v>
      </c>
      <c r="M2141" t="s">
        <v>483</v>
      </c>
      <c r="N2141" t="s">
        <v>9</v>
      </c>
      <c r="O2141" t="s">
        <v>20</v>
      </c>
      <c r="P2141" t="s">
        <v>484</v>
      </c>
      <c r="Q2141" s="4">
        <v>48000</v>
      </c>
      <c r="R2141">
        <v>4</v>
      </c>
      <c r="S2141" s="4">
        <f>Table3[[#This Row],[Harga]]*Table3[[#This Row],[Quantity]]</f>
        <v>192000</v>
      </c>
      <c r="T2141">
        <v>0</v>
      </c>
      <c r="U2141" s="4">
        <f>Table3[[#This Row],[Discount]]*Table3[[#This Row],[Revenue]]</f>
        <v>0</v>
      </c>
      <c r="V2141" s="4">
        <f>Table3[[#This Row],[Revenue]]-Table3[[#This Row],[Total Discount]]</f>
        <v>192000</v>
      </c>
      <c r="W2141" s="6"/>
      <c r="X2141" s="5"/>
    </row>
    <row r="2142" spans="1:24" x14ac:dyDescent="0.35">
      <c r="A2142">
        <v>2141</v>
      </c>
      <c r="B2142" t="s">
        <v>7169</v>
      </c>
      <c r="C2142" s="8">
        <v>42549</v>
      </c>
      <c r="D2142" s="6">
        <v>2016</v>
      </c>
      <c r="E2142" s="8" t="s">
        <v>3497</v>
      </c>
      <c r="F2142" s="7">
        <v>28</v>
      </c>
      <c r="G2142" t="s">
        <v>3485</v>
      </c>
      <c r="H2142" t="s">
        <v>3451</v>
      </c>
      <c r="I2142" t="s">
        <v>3756</v>
      </c>
      <c r="J2142" t="s">
        <v>3466</v>
      </c>
      <c r="K2142" t="s">
        <v>3704</v>
      </c>
      <c r="L2142">
        <v>90032</v>
      </c>
      <c r="M2142" t="s">
        <v>2488</v>
      </c>
      <c r="N2142" t="s">
        <v>13</v>
      </c>
      <c r="O2142" t="s">
        <v>26</v>
      </c>
      <c r="P2142" t="s">
        <v>2489</v>
      </c>
      <c r="Q2142" s="4">
        <v>8000</v>
      </c>
      <c r="R2142">
        <v>3</v>
      </c>
      <c r="S2142" s="4">
        <f>Table3[[#This Row],[Harga]]*Table3[[#This Row],[Quantity]]</f>
        <v>24000</v>
      </c>
      <c r="T2142">
        <v>0.2</v>
      </c>
      <c r="U2142" s="4">
        <f>Table3[[#This Row],[Discount]]*Table3[[#This Row],[Revenue]]</f>
        <v>4800</v>
      </c>
      <c r="V2142" s="4">
        <f>Table3[[#This Row],[Revenue]]-Table3[[#This Row],[Total Discount]]</f>
        <v>19200</v>
      </c>
      <c r="W2142" s="6"/>
      <c r="X2142" s="5"/>
    </row>
    <row r="2143" spans="1:24" x14ac:dyDescent="0.35">
      <c r="A2143">
        <v>2142</v>
      </c>
      <c r="B2143" t="s">
        <v>7168</v>
      </c>
      <c r="C2143" s="8">
        <v>41947</v>
      </c>
      <c r="D2143" s="6">
        <v>2014</v>
      </c>
      <c r="E2143" s="8" t="s">
        <v>3468</v>
      </c>
      <c r="F2143" s="7">
        <v>4</v>
      </c>
      <c r="G2143" t="s">
        <v>3538</v>
      </c>
      <c r="H2143" t="s">
        <v>3462</v>
      </c>
      <c r="I2143" t="s">
        <v>3642</v>
      </c>
      <c r="J2143" t="s">
        <v>3449</v>
      </c>
      <c r="K2143" t="s">
        <v>3580</v>
      </c>
      <c r="L2143">
        <v>90045</v>
      </c>
      <c r="M2143" t="s">
        <v>1630</v>
      </c>
      <c r="N2143" t="s">
        <v>51</v>
      </c>
      <c r="O2143" t="s">
        <v>52</v>
      </c>
      <c r="P2143" t="s">
        <v>1631</v>
      </c>
      <c r="Q2143" s="4">
        <v>833000</v>
      </c>
      <c r="R2143">
        <v>7</v>
      </c>
      <c r="S2143" s="4">
        <f>Table3[[#This Row],[Harga]]*Table3[[#This Row],[Quantity]]</f>
        <v>5831000</v>
      </c>
      <c r="T2143">
        <v>0.2</v>
      </c>
      <c r="U2143" s="4">
        <f>Table3[[#This Row],[Discount]]*Table3[[#This Row],[Revenue]]</f>
        <v>1166200</v>
      </c>
      <c r="V2143" s="4">
        <f>Table3[[#This Row],[Revenue]]-Table3[[#This Row],[Total Discount]]</f>
        <v>4664800</v>
      </c>
      <c r="W2143" s="6"/>
      <c r="X2143" s="5"/>
    </row>
    <row r="2144" spans="1:24" x14ac:dyDescent="0.35">
      <c r="A2144">
        <v>2143</v>
      </c>
      <c r="B2144" t="s">
        <v>7167</v>
      </c>
      <c r="C2144" s="8">
        <v>41890</v>
      </c>
      <c r="D2144" s="6">
        <v>2014</v>
      </c>
      <c r="E2144" s="8" t="s">
        <v>3472</v>
      </c>
      <c r="F2144" s="7">
        <v>8</v>
      </c>
      <c r="G2144" t="s">
        <v>3485</v>
      </c>
      <c r="H2144" t="s">
        <v>3451</v>
      </c>
      <c r="I2144" t="s">
        <v>5284</v>
      </c>
      <c r="J2144" t="s">
        <v>3466</v>
      </c>
      <c r="K2144" t="s">
        <v>3494</v>
      </c>
      <c r="L2144">
        <v>11561</v>
      </c>
      <c r="M2144" t="s">
        <v>2490</v>
      </c>
      <c r="N2144" t="s">
        <v>13</v>
      </c>
      <c r="O2144" t="s">
        <v>29</v>
      </c>
      <c r="P2144" t="s">
        <v>2491</v>
      </c>
      <c r="Q2144" s="4">
        <v>17000</v>
      </c>
      <c r="R2144">
        <v>2</v>
      </c>
      <c r="S2144" s="4">
        <f>Table3[[#This Row],[Harga]]*Table3[[#This Row],[Quantity]]</f>
        <v>34000</v>
      </c>
      <c r="T2144">
        <v>0</v>
      </c>
      <c r="U2144" s="4">
        <f>Table3[[#This Row],[Discount]]*Table3[[#This Row],[Revenue]]</f>
        <v>0</v>
      </c>
      <c r="V2144" s="4">
        <f>Table3[[#This Row],[Revenue]]-Table3[[#This Row],[Total Discount]]</f>
        <v>34000</v>
      </c>
      <c r="W2144" s="6"/>
      <c r="X2144" s="5"/>
    </row>
    <row r="2145" spans="1:24" x14ac:dyDescent="0.35">
      <c r="A2145">
        <v>2144</v>
      </c>
      <c r="B2145" t="s">
        <v>7166</v>
      </c>
      <c r="C2145" s="8">
        <v>42180</v>
      </c>
      <c r="D2145" s="6">
        <v>2015</v>
      </c>
      <c r="E2145" s="8" t="s">
        <v>3497</v>
      </c>
      <c r="F2145" s="7">
        <v>25</v>
      </c>
      <c r="G2145" t="s">
        <v>3457</v>
      </c>
      <c r="H2145" t="s">
        <v>3451</v>
      </c>
      <c r="I2145" t="s">
        <v>4664</v>
      </c>
      <c r="J2145" t="s">
        <v>3449</v>
      </c>
      <c r="K2145" t="s">
        <v>3548</v>
      </c>
      <c r="L2145">
        <v>90045</v>
      </c>
      <c r="M2145" t="s">
        <v>2492</v>
      </c>
      <c r="N2145" t="s">
        <v>13</v>
      </c>
      <c r="O2145" t="s">
        <v>37</v>
      </c>
      <c r="P2145" t="s">
        <v>882</v>
      </c>
      <c r="Q2145" s="4">
        <v>21000</v>
      </c>
      <c r="R2145">
        <v>2</v>
      </c>
      <c r="S2145" s="4">
        <f>Table3[[#This Row],[Harga]]*Table3[[#This Row],[Quantity]]</f>
        <v>42000</v>
      </c>
      <c r="T2145">
        <v>0</v>
      </c>
      <c r="U2145" s="4">
        <f>Table3[[#This Row],[Discount]]*Table3[[#This Row],[Revenue]]</f>
        <v>0</v>
      </c>
      <c r="V2145" s="4">
        <f>Table3[[#This Row],[Revenue]]-Table3[[#This Row],[Total Discount]]</f>
        <v>42000</v>
      </c>
      <c r="W2145" s="6"/>
      <c r="X2145" s="5"/>
    </row>
    <row r="2146" spans="1:24" x14ac:dyDescent="0.35">
      <c r="A2146">
        <v>2145</v>
      </c>
      <c r="B2146" t="s">
        <v>7165</v>
      </c>
      <c r="C2146" s="8">
        <v>42211</v>
      </c>
      <c r="D2146" s="6">
        <v>2015</v>
      </c>
      <c r="E2146" s="8" t="s">
        <v>3507</v>
      </c>
      <c r="F2146" s="7">
        <v>26</v>
      </c>
      <c r="G2146" t="s">
        <v>3485</v>
      </c>
      <c r="H2146" t="s">
        <v>3462</v>
      </c>
      <c r="I2146" t="s">
        <v>7138</v>
      </c>
      <c r="J2146" t="s">
        <v>3449</v>
      </c>
      <c r="K2146" t="s">
        <v>3704</v>
      </c>
      <c r="L2146">
        <v>94110</v>
      </c>
      <c r="M2146" t="s">
        <v>2493</v>
      </c>
      <c r="N2146" t="s">
        <v>13</v>
      </c>
      <c r="O2146" t="s">
        <v>55</v>
      </c>
      <c r="P2146" t="s">
        <v>2494</v>
      </c>
      <c r="Q2146" s="4">
        <v>168000</v>
      </c>
      <c r="R2146">
        <v>2</v>
      </c>
      <c r="S2146" s="4">
        <f>Table3[[#This Row],[Harga]]*Table3[[#This Row],[Quantity]]</f>
        <v>336000</v>
      </c>
      <c r="T2146">
        <v>0</v>
      </c>
      <c r="U2146" s="4">
        <f>Table3[[#This Row],[Discount]]*Table3[[#This Row],[Revenue]]</f>
        <v>0</v>
      </c>
      <c r="V2146" s="4">
        <f>Table3[[#This Row],[Revenue]]-Table3[[#This Row],[Total Discount]]</f>
        <v>336000</v>
      </c>
      <c r="W2146" s="6"/>
      <c r="X2146" s="5"/>
    </row>
    <row r="2147" spans="1:24" x14ac:dyDescent="0.35">
      <c r="A2147">
        <v>2146</v>
      </c>
      <c r="B2147" t="s">
        <v>7164</v>
      </c>
      <c r="C2147" s="8">
        <v>43076</v>
      </c>
      <c r="D2147" s="6">
        <v>2017</v>
      </c>
      <c r="E2147" s="8" t="s">
        <v>3490</v>
      </c>
      <c r="F2147" s="7">
        <v>7</v>
      </c>
      <c r="G2147" t="s">
        <v>3485</v>
      </c>
      <c r="H2147" t="s">
        <v>3462</v>
      </c>
      <c r="I2147" t="s">
        <v>4754</v>
      </c>
      <c r="J2147" t="s">
        <v>3449</v>
      </c>
      <c r="K2147" t="s">
        <v>3448</v>
      </c>
      <c r="L2147">
        <v>23223</v>
      </c>
      <c r="M2147" t="s">
        <v>2495</v>
      </c>
      <c r="N2147" t="s">
        <v>9</v>
      </c>
      <c r="O2147" t="s">
        <v>20</v>
      </c>
      <c r="P2147" t="s">
        <v>2496</v>
      </c>
      <c r="Q2147" s="4">
        <v>83000</v>
      </c>
      <c r="R2147">
        <v>6</v>
      </c>
      <c r="S2147" s="4">
        <f>Table3[[#This Row],[Harga]]*Table3[[#This Row],[Quantity]]</f>
        <v>498000</v>
      </c>
      <c r="T2147">
        <v>0</v>
      </c>
      <c r="U2147" s="4">
        <f>Table3[[#This Row],[Discount]]*Table3[[#This Row],[Revenue]]</f>
        <v>0</v>
      </c>
      <c r="V2147" s="4">
        <f>Table3[[#This Row],[Revenue]]-Table3[[#This Row],[Total Discount]]</f>
        <v>498000</v>
      </c>
      <c r="W2147" s="6"/>
      <c r="X2147" s="5"/>
    </row>
    <row r="2148" spans="1:24" x14ac:dyDescent="0.35">
      <c r="A2148">
        <v>2147</v>
      </c>
      <c r="B2148" t="s">
        <v>7163</v>
      </c>
      <c r="C2148" s="8">
        <v>42002</v>
      </c>
      <c r="D2148" s="6">
        <v>2014</v>
      </c>
      <c r="E2148" s="8" t="s">
        <v>3490</v>
      </c>
      <c r="F2148" s="7">
        <v>29</v>
      </c>
      <c r="G2148" t="s">
        <v>3457</v>
      </c>
      <c r="H2148" t="s">
        <v>3451</v>
      </c>
      <c r="I2148" t="s">
        <v>4740</v>
      </c>
      <c r="J2148" t="s">
        <v>3449</v>
      </c>
      <c r="K2148" t="s">
        <v>3605</v>
      </c>
      <c r="L2148">
        <v>87105</v>
      </c>
      <c r="M2148" t="s">
        <v>1397</v>
      </c>
      <c r="N2148" t="s">
        <v>51</v>
      </c>
      <c r="O2148" t="s">
        <v>52</v>
      </c>
      <c r="P2148" t="s">
        <v>1398</v>
      </c>
      <c r="Q2148" s="4">
        <v>70000</v>
      </c>
      <c r="R2148">
        <v>3</v>
      </c>
      <c r="S2148" s="4">
        <f>Table3[[#This Row],[Harga]]*Table3[[#This Row],[Quantity]]</f>
        <v>210000</v>
      </c>
      <c r="T2148">
        <v>0.2</v>
      </c>
      <c r="U2148" s="4">
        <f>Table3[[#This Row],[Discount]]*Table3[[#This Row],[Revenue]]</f>
        <v>42000</v>
      </c>
      <c r="V2148" s="4">
        <f>Table3[[#This Row],[Revenue]]-Table3[[#This Row],[Total Discount]]</f>
        <v>168000</v>
      </c>
      <c r="W2148" s="6"/>
      <c r="X2148" s="5"/>
    </row>
    <row r="2149" spans="1:24" x14ac:dyDescent="0.35">
      <c r="A2149">
        <v>2148</v>
      </c>
      <c r="B2149" t="s">
        <v>7162</v>
      </c>
      <c r="C2149" s="8">
        <v>42049</v>
      </c>
      <c r="D2149" s="6">
        <v>2015</v>
      </c>
      <c r="E2149" s="8" t="s">
        <v>3458</v>
      </c>
      <c r="F2149" s="7">
        <v>14</v>
      </c>
      <c r="G2149" t="s">
        <v>3457</v>
      </c>
      <c r="H2149" t="s">
        <v>3451</v>
      </c>
      <c r="I2149" t="s">
        <v>4041</v>
      </c>
      <c r="J2149" t="s">
        <v>3449</v>
      </c>
      <c r="K2149" t="s">
        <v>3523</v>
      </c>
      <c r="L2149">
        <v>44312</v>
      </c>
      <c r="M2149" t="s">
        <v>632</v>
      </c>
      <c r="N2149" t="s">
        <v>13</v>
      </c>
      <c r="O2149" t="s">
        <v>26</v>
      </c>
      <c r="P2149" t="s">
        <v>633</v>
      </c>
      <c r="Q2149" s="4">
        <v>60000</v>
      </c>
      <c r="R2149">
        <v>2</v>
      </c>
      <c r="S2149" s="4">
        <f>Table3[[#This Row],[Harga]]*Table3[[#This Row],[Quantity]]</f>
        <v>120000</v>
      </c>
      <c r="T2149">
        <v>0.7</v>
      </c>
      <c r="U2149" s="4">
        <f>Table3[[#This Row],[Discount]]*Table3[[#This Row],[Revenue]]</f>
        <v>84000</v>
      </c>
      <c r="V2149" s="4">
        <f>Table3[[#This Row],[Revenue]]-Table3[[#This Row],[Total Discount]]</f>
        <v>36000</v>
      </c>
      <c r="W2149" s="6"/>
      <c r="X2149" s="5"/>
    </row>
    <row r="2150" spans="1:24" x14ac:dyDescent="0.35">
      <c r="A2150">
        <v>2149</v>
      </c>
      <c r="B2150" t="s">
        <v>7161</v>
      </c>
      <c r="C2150" s="8">
        <v>42394</v>
      </c>
      <c r="D2150" s="6">
        <v>2016</v>
      </c>
      <c r="E2150" s="8" t="s">
        <v>3463</v>
      </c>
      <c r="F2150" s="7">
        <v>25</v>
      </c>
      <c r="G2150" t="s">
        <v>3457</v>
      </c>
      <c r="H2150" t="s">
        <v>3451</v>
      </c>
      <c r="I2150" t="s">
        <v>6485</v>
      </c>
      <c r="J2150" t="s">
        <v>3466</v>
      </c>
      <c r="K2150" t="s">
        <v>3455</v>
      </c>
      <c r="L2150">
        <v>7060</v>
      </c>
      <c r="M2150" t="s">
        <v>2497</v>
      </c>
      <c r="N2150" t="s">
        <v>13</v>
      </c>
      <c r="O2150" t="s">
        <v>37</v>
      </c>
      <c r="P2150" t="s">
        <v>2498</v>
      </c>
      <c r="Q2150" s="4">
        <v>10000</v>
      </c>
      <c r="R2150">
        <v>3</v>
      </c>
      <c r="S2150" s="4">
        <f>Table3[[#This Row],[Harga]]*Table3[[#This Row],[Quantity]]</f>
        <v>30000</v>
      </c>
      <c r="T2150">
        <v>0</v>
      </c>
      <c r="U2150" s="4">
        <f>Table3[[#This Row],[Discount]]*Table3[[#This Row],[Revenue]]</f>
        <v>0</v>
      </c>
      <c r="V2150" s="4">
        <f>Table3[[#This Row],[Revenue]]-Table3[[#This Row],[Total Discount]]</f>
        <v>30000</v>
      </c>
      <c r="W2150" s="6"/>
      <c r="X2150" s="5"/>
    </row>
    <row r="2151" spans="1:24" x14ac:dyDescent="0.35">
      <c r="A2151">
        <v>2150</v>
      </c>
      <c r="B2151" t="s">
        <v>7160</v>
      </c>
      <c r="C2151" s="8">
        <v>42826</v>
      </c>
      <c r="D2151" s="6">
        <v>2017</v>
      </c>
      <c r="E2151" s="8" t="s">
        <v>3529</v>
      </c>
      <c r="F2151" s="7">
        <v>1</v>
      </c>
      <c r="G2151" t="s">
        <v>3485</v>
      </c>
      <c r="H2151" t="s">
        <v>3462</v>
      </c>
      <c r="I2151" t="s">
        <v>4015</v>
      </c>
      <c r="J2151" t="s">
        <v>3449</v>
      </c>
      <c r="K2151" t="s">
        <v>3483</v>
      </c>
      <c r="L2151">
        <v>10011</v>
      </c>
      <c r="M2151" t="s">
        <v>1988</v>
      </c>
      <c r="N2151" t="s">
        <v>13</v>
      </c>
      <c r="O2151" t="s">
        <v>23</v>
      </c>
      <c r="P2151" t="s">
        <v>1989</v>
      </c>
      <c r="Q2151" s="4">
        <v>24000</v>
      </c>
      <c r="R2151">
        <v>9</v>
      </c>
      <c r="S2151" s="4">
        <f>Table3[[#This Row],[Harga]]*Table3[[#This Row],[Quantity]]</f>
        <v>216000</v>
      </c>
      <c r="T2151">
        <v>0</v>
      </c>
      <c r="U2151" s="4">
        <f>Table3[[#This Row],[Discount]]*Table3[[#This Row],[Revenue]]</f>
        <v>0</v>
      </c>
      <c r="V2151" s="4">
        <f>Table3[[#This Row],[Revenue]]-Table3[[#This Row],[Total Discount]]</f>
        <v>216000</v>
      </c>
      <c r="W2151" s="6"/>
      <c r="X2151" s="5"/>
    </row>
    <row r="2152" spans="1:24" x14ac:dyDescent="0.35">
      <c r="A2152">
        <v>2151</v>
      </c>
      <c r="B2152" t="s">
        <v>7159</v>
      </c>
      <c r="C2152" s="8">
        <v>43011</v>
      </c>
      <c r="D2152" s="6">
        <v>2017</v>
      </c>
      <c r="E2152" s="8" t="s">
        <v>3517</v>
      </c>
      <c r="F2152" s="7">
        <v>3</v>
      </c>
      <c r="G2152" t="s">
        <v>3452</v>
      </c>
      <c r="H2152" t="s">
        <v>3462</v>
      </c>
      <c r="I2152" t="s">
        <v>3786</v>
      </c>
      <c r="J2152" t="s">
        <v>3449</v>
      </c>
      <c r="K2152" t="s">
        <v>3477</v>
      </c>
      <c r="L2152">
        <v>33012</v>
      </c>
      <c r="M2152" t="s">
        <v>2499</v>
      </c>
      <c r="N2152" t="s">
        <v>13</v>
      </c>
      <c r="O2152" t="s">
        <v>23</v>
      </c>
      <c r="P2152" t="s">
        <v>2500</v>
      </c>
      <c r="Q2152" s="4">
        <v>16000</v>
      </c>
      <c r="R2152">
        <v>3</v>
      </c>
      <c r="S2152" s="4">
        <f>Table3[[#This Row],[Harga]]*Table3[[#This Row],[Quantity]]</f>
        <v>48000</v>
      </c>
      <c r="T2152">
        <v>0.2</v>
      </c>
      <c r="U2152" s="4">
        <f>Table3[[#This Row],[Discount]]*Table3[[#This Row],[Revenue]]</f>
        <v>9600</v>
      </c>
      <c r="V2152" s="4">
        <f>Table3[[#This Row],[Revenue]]-Table3[[#This Row],[Total Discount]]</f>
        <v>38400</v>
      </c>
      <c r="W2152" s="6"/>
      <c r="X2152" s="5"/>
    </row>
    <row r="2153" spans="1:24" x14ac:dyDescent="0.35">
      <c r="A2153">
        <v>2152</v>
      </c>
      <c r="B2153" t="s">
        <v>7158</v>
      </c>
      <c r="C2153" s="8">
        <v>42979</v>
      </c>
      <c r="D2153" s="6">
        <v>2017</v>
      </c>
      <c r="E2153" s="8" t="s">
        <v>3472</v>
      </c>
      <c r="F2153" s="7">
        <v>1</v>
      </c>
      <c r="G2153" t="s">
        <v>3457</v>
      </c>
      <c r="H2153" t="s">
        <v>3451</v>
      </c>
      <c r="I2153" t="s">
        <v>5653</v>
      </c>
      <c r="J2153" t="s">
        <v>3449</v>
      </c>
      <c r="K2153" t="s">
        <v>3548</v>
      </c>
      <c r="L2153">
        <v>98052</v>
      </c>
      <c r="M2153" t="s">
        <v>105</v>
      </c>
      <c r="N2153" t="s">
        <v>51</v>
      </c>
      <c r="O2153" t="s">
        <v>64</v>
      </c>
      <c r="P2153" t="s">
        <v>106</v>
      </c>
      <c r="Q2153" s="4">
        <v>20000</v>
      </c>
      <c r="R2153">
        <v>1</v>
      </c>
      <c r="S2153" s="4">
        <f>Table3[[#This Row],[Harga]]*Table3[[#This Row],[Quantity]]</f>
        <v>20000</v>
      </c>
      <c r="T2153">
        <v>0</v>
      </c>
      <c r="U2153" s="4">
        <f>Table3[[#This Row],[Discount]]*Table3[[#This Row],[Revenue]]</f>
        <v>0</v>
      </c>
      <c r="V2153" s="4">
        <f>Table3[[#This Row],[Revenue]]-Table3[[#This Row],[Total Discount]]</f>
        <v>20000</v>
      </c>
      <c r="W2153" s="6"/>
      <c r="X2153" s="5"/>
    </row>
    <row r="2154" spans="1:24" x14ac:dyDescent="0.35">
      <c r="A2154">
        <v>2153</v>
      </c>
      <c r="B2154" t="s">
        <v>7157</v>
      </c>
      <c r="C2154" s="8">
        <v>42359</v>
      </c>
      <c r="D2154" s="6">
        <v>2015</v>
      </c>
      <c r="E2154" s="8" t="s">
        <v>3490</v>
      </c>
      <c r="F2154" s="7">
        <v>21</v>
      </c>
      <c r="G2154" t="s">
        <v>3485</v>
      </c>
      <c r="H2154" t="s">
        <v>3462</v>
      </c>
      <c r="I2154" t="s">
        <v>4730</v>
      </c>
      <c r="J2154" t="s">
        <v>3449</v>
      </c>
      <c r="K2154" t="s">
        <v>3655</v>
      </c>
      <c r="L2154">
        <v>32114</v>
      </c>
      <c r="M2154" t="s">
        <v>2501</v>
      </c>
      <c r="N2154" t="s">
        <v>51</v>
      </c>
      <c r="O2154" t="s">
        <v>64</v>
      </c>
      <c r="P2154" t="s">
        <v>2502</v>
      </c>
      <c r="Q2154" s="4">
        <v>51000</v>
      </c>
      <c r="R2154">
        <v>6</v>
      </c>
      <c r="S2154" s="4">
        <f>Table3[[#This Row],[Harga]]*Table3[[#This Row],[Quantity]]</f>
        <v>306000</v>
      </c>
      <c r="T2154">
        <v>0.2</v>
      </c>
      <c r="U2154" s="4">
        <f>Table3[[#This Row],[Discount]]*Table3[[#This Row],[Revenue]]</f>
        <v>61200</v>
      </c>
      <c r="V2154" s="4">
        <f>Table3[[#This Row],[Revenue]]-Table3[[#This Row],[Total Discount]]</f>
        <v>244800</v>
      </c>
      <c r="W2154" s="6"/>
      <c r="X2154" s="5"/>
    </row>
    <row r="2155" spans="1:24" x14ac:dyDescent="0.35">
      <c r="A2155">
        <v>2154</v>
      </c>
      <c r="B2155" t="s">
        <v>7156</v>
      </c>
      <c r="C2155" s="8">
        <v>42358</v>
      </c>
      <c r="D2155" s="6">
        <v>2015</v>
      </c>
      <c r="E2155" s="8" t="s">
        <v>3490</v>
      </c>
      <c r="F2155" s="7">
        <v>20</v>
      </c>
      <c r="G2155" t="s">
        <v>3452</v>
      </c>
      <c r="H2155" t="s">
        <v>3462</v>
      </c>
      <c r="I2155" t="s">
        <v>4497</v>
      </c>
      <c r="J2155" t="s">
        <v>3449</v>
      </c>
      <c r="K2155" t="s">
        <v>3448</v>
      </c>
      <c r="L2155">
        <v>86442</v>
      </c>
      <c r="M2155" t="s">
        <v>2503</v>
      </c>
      <c r="N2155" t="s">
        <v>13</v>
      </c>
      <c r="O2155" t="s">
        <v>55</v>
      </c>
      <c r="P2155" t="s">
        <v>2504</v>
      </c>
      <c r="Q2155" s="4">
        <v>8000</v>
      </c>
      <c r="R2155">
        <v>1</v>
      </c>
      <c r="S2155" s="4">
        <f>Table3[[#This Row],[Harga]]*Table3[[#This Row],[Quantity]]</f>
        <v>8000</v>
      </c>
      <c r="T2155">
        <v>0.2</v>
      </c>
      <c r="U2155" s="4">
        <f>Table3[[#This Row],[Discount]]*Table3[[#This Row],[Revenue]]</f>
        <v>1600</v>
      </c>
      <c r="V2155" s="4">
        <f>Table3[[#This Row],[Revenue]]-Table3[[#This Row],[Total Discount]]</f>
        <v>6400</v>
      </c>
      <c r="W2155" s="6"/>
      <c r="X2155" s="5"/>
    </row>
    <row r="2156" spans="1:24" x14ac:dyDescent="0.35">
      <c r="A2156">
        <v>2155</v>
      </c>
      <c r="B2156" t="s">
        <v>7155</v>
      </c>
      <c r="C2156" s="8">
        <v>42335</v>
      </c>
      <c r="D2156" s="6">
        <v>2015</v>
      </c>
      <c r="E2156" s="8" t="s">
        <v>3468</v>
      </c>
      <c r="F2156" s="7">
        <v>27</v>
      </c>
      <c r="G2156" t="s">
        <v>3485</v>
      </c>
      <c r="H2156" t="s">
        <v>3462</v>
      </c>
      <c r="I2156" t="s">
        <v>7116</v>
      </c>
      <c r="J2156" t="s">
        <v>3488</v>
      </c>
      <c r="K2156" t="s">
        <v>3655</v>
      </c>
      <c r="L2156">
        <v>90049</v>
      </c>
      <c r="M2156" t="s">
        <v>376</v>
      </c>
      <c r="N2156" t="s">
        <v>51</v>
      </c>
      <c r="O2156" t="s">
        <v>64</v>
      </c>
      <c r="P2156" t="s">
        <v>377</v>
      </c>
      <c r="Q2156" s="4">
        <v>180000</v>
      </c>
      <c r="R2156">
        <v>3</v>
      </c>
      <c r="S2156" s="4">
        <f>Table3[[#This Row],[Harga]]*Table3[[#This Row],[Quantity]]</f>
        <v>540000</v>
      </c>
      <c r="T2156">
        <v>0</v>
      </c>
      <c r="U2156" s="4">
        <f>Table3[[#This Row],[Discount]]*Table3[[#This Row],[Revenue]]</f>
        <v>0</v>
      </c>
      <c r="V2156" s="4">
        <f>Table3[[#This Row],[Revenue]]-Table3[[#This Row],[Total Discount]]</f>
        <v>540000</v>
      </c>
      <c r="W2156" s="6"/>
      <c r="X2156" s="5"/>
    </row>
    <row r="2157" spans="1:24" x14ac:dyDescent="0.35">
      <c r="A2157">
        <v>2156</v>
      </c>
      <c r="B2157" t="s">
        <v>7154</v>
      </c>
      <c r="C2157" s="8">
        <v>42974</v>
      </c>
      <c r="D2157" s="6">
        <v>2017</v>
      </c>
      <c r="E2157" s="8" t="s">
        <v>3481</v>
      </c>
      <c r="F2157" s="7">
        <v>27</v>
      </c>
      <c r="G2157" t="s">
        <v>3457</v>
      </c>
      <c r="H2157" t="s">
        <v>3451</v>
      </c>
      <c r="I2157" t="s">
        <v>4985</v>
      </c>
      <c r="J2157" t="s">
        <v>3449</v>
      </c>
      <c r="K2157" t="s">
        <v>3542</v>
      </c>
      <c r="L2157">
        <v>37064</v>
      </c>
      <c r="M2157" t="s">
        <v>1572</v>
      </c>
      <c r="N2157" t="s">
        <v>13</v>
      </c>
      <c r="O2157" t="s">
        <v>23</v>
      </c>
      <c r="P2157" t="s">
        <v>1573</v>
      </c>
      <c r="Q2157" s="4">
        <v>16000</v>
      </c>
      <c r="R2157">
        <v>1</v>
      </c>
      <c r="S2157" s="4">
        <f>Table3[[#This Row],[Harga]]*Table3[[#This Row],[Quantity]]</f>
        <v>16000</v>
      </c>
      <c r="T2157">
        <v>0.2</v>
      </c>
      <c r="U2157" s="4">
        <f>Table3[[#This Row],[Discount]]*Table3[[#This Row],[Revenue]]</f>
        <v>3200</v>
      </c>
      <c r="V2157" s="4">
        <f>Table3[[#This Row],[Revenue]]-Table3[[#This Row],[Total Discount]]</f>
        <v>12800</v>
      </c>
      <c r="W2157" s="6"/>
      <c r="X2157" s="5"/>
    </row>
    <row r="2158" spans="1:24" x14ac:dyDescent="0.35">
      <c r="A2158">
        <v>2157</v>
      </c>
      <c r="B2158" t="s">
        <v>7153</v>
      </c>
      <c r="C2158" s="8">
        <v>41720</v>
      </c>
      <c r="D2158" s="6">
        <v>2014</v>
      </c>
      <c r="E2158" s="8" t="s">
        <v>3511</v>
      </c>
      <c r="F2158" s="7">
        <v>22</v>
      </c>
      <c r="G2158" t="s">
        <v>3457</v>
      </c>
      <c r="H2158" t="s">
        <v>3451</v>
      </c>
      <c r="I2158" t="s">
        <v>3986</v>
      </c>
      <c r="J2158" t="s">
        <v>3449</v>
      </c>
      <c r="K2158" t="s">
        <v>3465</v>
      </c>
      <c r="L2158">
        <v>46368</v>
      </c>
      <c r="M2158" t="s">
        <v>372</v>
      </c>
      <c r="N2158" t="s">
        <v>13</v>
      </c>
      <c r="O2158" t="s">
        <v>37</v>
      </c>
      <c r="P2158" t="s">
        <v>373</v>
      </c>
      <c r="Q2158" s="4">
        <v>40000</v>
      </c>
      <c r="R2158">
        <v>2</v>
      </c>
      <c r="S2158" s="4">
        <f>Table3[[#This Row],[Harga]]*Table3[[#This Row],[Quantity]]</f>
        <v>80000</v>
      </c>
      <c r="T2158">
        <v>0</v>
      </c>
      <c r="U2158" s="4">
        <f>Table3[[#This Row],[Discount]]*Table3[[#This Row],[Revenue]]</f>
        <v>0</v>
      </c>
      <c r="V2158" s="4">
        <f>Table3[[#This Row],[Revenue]]-Table3[[#This Row],[Total Discount]]</f>
        <v>80000</v>
      </c>
      <c r="W2158" s="6"/>
      <c r="X2158" s="5"/>
    </row>
    <row r="2159" spans="1:24" x14ac:dyDescent="0.35">
      <c r="A2159">
        <v>2158</v>
      </c>
      <c r="B2159" t="s">
        <v>7152</v>
      </c>
      <c r="C2159" s="8">
        <v>43086</v>
      </c>
      <c r="D2159" s="6">
        <v>2017</v>
      </c>
      <c r="E2159" s="8" t="s">
        <v>3490</v>
      </c>
      <c r="F2159" s="7">
        <v>17</v>
      </c>
      <c r="G2159" t="s">
        <v>3485</v>
      </c>
      <c r="H2159" t="s">
        <v>3532</v>
      </c>
      <c r="I2159" t="s">
        <v>5593</v>
      </c>
      <c r="J2159" t="s">
        <v>3449</v>
      </c>
      <c r="K2159" t="s">
        <v>3492</v>
      </c>
      <c r="L2159">
        <v>22204</v>
      </c>
      <c r="M2159" t="s">
        <v>266</v>
      </c>
      <c r="N2159" t="s">
        <v>13</v>
      </c>
      <c r="O2159" t="s">
        <v>32</v>
      </c>
      <c r="P2159" t="s">
        <v>267</v>
      </c>
      <c r="Q2159" s="4">
        <v>726000</v>
      </c>
      <c r="R2159">
        <v>3</v>
      </c>
      <c r="S2159" s="4">
        <f>Table3[[#This Row],[Harga]]*Table3[[#This Row],[Quantity]]</f>
        <v>2178000</v>
      </c>
      <c r="T2159">
        <v>0</v>
      </c>
      <c r="U2159" s="4">
        <f>Table3[[#This Row],[Discount]]*Table3[[#This Row],[Revenue]]</f>
        <v>0</v>
      </c>
      <c r="V2159" s="4">
        <f>Table3[[#This Row],[Revenue]]-Table3[[#This Row],[Total Discount]]</f>
        <v>2178000</v>
      </c>
      <c r="W2159" s="6"/>
      <c r="X2159" s="5"/>
    </row>
    <row r="2160" spans="1:24" x14ac:dyDescent="0.35">
      <c r="A2160">
        <v>2159</v>
      </c>
      <c r="B2160" t="s">
        <v>7151</v>
      </c>
      <c r="C2160" s="8">
        <v>42813</v>
      </c>
      <c r="D2160" s="6">
        <v>2017</v>
      </c>
      <c r="E2160" s="8" t="s">
        <v>3511</v>
      </c>
      <c r="F2160" s="7">
        <v>19</v>
      </c>
      <c r="G2160" t="s">
        <v>3457</v>
      </c>
      <c r="H2160" t="s">
        <v>3451</v>
      </c>
      <c r="I2160" t="s">
        <v>4939</v>
      </c>
      <c r="J2160" t="s">
        <v>3449</v>
      </c>
      <c r="K2160" t="s">
        <v>3499</v>
      </c>
      <c r="L2160">
        <v>94110</v>
      </c>
      <c r="M2160" t="s">
        <v>1058</v>
      </c>
      <c r="N2160" t="s">
        <v>13</v>
      </c>
      <c r="O2160" t="s">
        <v>26</v>
      </c>
      <c r="P2160" t="s">
        <v>1059</v>
      </c>
      <c r="Q2160" s="4">
        <v>14000</v>
      </c>
      <c r="R2160">
        <v>6</v>
      </c>
      <c r="S2160" s="4">
        <f>Table3[[#This Row],[Harga]]*Table3[[#This Row],[Quantity]]</f>
        <v>84000</v>
      </c>
      <c r="T2160">
        <v>0.2</v>
      </c>
      <c r="U2160" s="4">
        <f>Table3[[#This Row],[Discount]]*Table3[[#This Row],[Revenue]]</f>
        <v>16800</v>
      </c>
      <c r="V2160" s="4">
        <f>Table3[[#This Row],[Revenue]]-Table3[[#This Row],[Total Discount]]</f>
        <v>67200</v>
      </c>
      <c r="W2160" s="6"/>
      <c r="X2160" s="5"/>
    </row>
    <row r="2161" spans="1:24" x14ac:dyDescent="0.35">
      <c r="A2161">
        <v>2160</v>
      </c>
      <c r="B2161" t="s">
        <v>7150</v>
      </c>
      <c r="C2161" s="8">
        <v>42631</v>
      </c>
      <c r="D2161" s="6">
        <v>2016</v>
      </c>
      <c r="E2161" s="8" t="s">
        <v>3472</v>
      </c>
      <c r="F2161" s="7">
        <v>18</v>
      </c>
      <c r="G2161" t="s">
        <v>3485</v>
      </c>
      <c r="H2161" t="s">
        <v>3451</v>
      </c>
      <c r="I2161" t="s">
        <v>4218</v>
      </c>
      <c r="J2161" t="s">
        <v>3449</v>
      </c>
      <c r="K2161" t="s">
        <v>3714</v>
      </c>
      <c r="L2161">
        <v>10801</v>
      </c>
      <c r="M2161" t="s">
        <v>1702</v>
      </c>
      <c r="N2161" t="s">
        <v>9</v>
      </c>
      <c r="O2161" t="s">
        <v>42</v>
      </c>
      <c r="P2161" t="s">
        <v>1703</v>
      </c>
      <c r="Q2161" s="4">
        <v>281000</v>
      </c>
      <c r="R2161">
        <v>2</v>
      </c>
      <c r="S2161" s="4">
        <f>Table3[[#This Row],[Harga]]*Table3[[#This Row],[Quantity]]</f>
        <v>562000</v>
      </c>
      <c r="T2161">
        <v>0.1</v>
      </c>
      <c r="U2161" s="4">
        <f>Table3[[#This Row],[Discount]]*Table3[[#This Row],[Revenue]]</f>
        <v>56200</v>
      </c>
      <c r="V2161" s="4">
        <f>Table3[[#This Row],[Revenue]]-Table3[[#This Row],[Total Discount]]</f>
        <v>505800</v>
      </c>
      <c r="W2161" s="6"/>
      <c r="X2161" s="5"/>
    </row>
    <row r="2162" spans="1:24" x14ac:dyDescent="0.35">
      <c r="A2162">
        <v>2161</v>
      </c>
      <c r="B2162" t="s">
        <v>7149</v>
      </c>
      <c r="C2162" s="8">
        <v>43063</v>
      </c>
      <c r="D2162" s="6">
        <v>2017</v>
      </c>
      <c r="E2162" s="8" t="s">
        <v>3468</v>
      </c>
      <c r="F2162" s="7">
        <v>24</v>
      </c>
      <c r="G2162" t="s">
        <v>3485</v>
      </c>
      <c r="H2162" t="s">
        <v>3451</v>
      </c>
      <c r="I2162" t="s">
        <v>4400</v>
      </c>
      <c r="J2162" t="s">
        <v>3449</v>
      </c>
      <c r="K2162" t="s">
        <v>3470</v>
      </c>
      <c r="L2162">
        <v>85204</v>
      </c>
      <c r="M2162" t="s">
        <v>1238</v>
      </c>
      <c r="N2162" t="s">
        <v>13</v>
      </c>
      <c r="O2162" t="s">
        <v>26</v>
      </c>
      <c r="P2162" t="s">
        <v>1239</v>
      </c>
      <c r="Q2162" s="4">
        <v>83000</v>
      </c>
      <c r="R2162">
        <v>2</v>
      </c>
      <c r="S2162" s="4">
        <f>Table3[[#This Row],[Harga]]*Table3[[#This Row],[Quantity]]</f>
        <v>166000</v>
      </c>
      <c r="T2162">
        <v>0.7</v>
      </c>
      <c r="U2162" s="4">
        <f>Table3[[#This Row],[Discount]]*Table3[[#This Row],[Revenue]]</f>
        <v>116199.99999999999</v>
      </c>
      <c r="V2162" s="4">
        <f>Table3[[#This Row],[Revenue]]-Table3[[#This Row],[Total Discount]]</f>
        <v>49800.000000000015</v>
      </c>
      <c r="W2162" s="6"/>
      <c r="X2162" s="5"/>
    </row>
    <row r="2163" spans="1:24" x14ac:dyDescent="0.35">
      <c r="A2163">
        <v>2162</v>
      </c>
      <c r="B2163" t="s">
        <v>7148</v>
      </c>
      <c r="C2163" s="8">
        <v>42836</v>
      </c>
      <c r="D2163" s="6">
        <v>2017</v>
      </c>
      <c r="E2163" s="8" t="s">
        <v>3529</v>
      </c>
      <c r="F2163" s="7">
        <v>11</v>
      </c>
      <c r="G2163" t="s">
        <v>3485</v>
      </c>
      <c r="H2163" t="s">
        <v>3451</v>
      </c>
      <c r="I2163" t="s">
        <v>4389</v>
      </c>
      <c r="J2163" t="s">
        <v>3449</v>
      </c>
      <c r="K2163" t="s">
        <v>3704</v>
      </c>
      <c r="L2163">
        <v>43130</v>
      </c>
      <c r="M2163" t="s">
        <v>487</v>
      </c>
      <c r="N2163" t="s">
        <v>13</v>
      </c>
      <c r="O2163" t="s">
        <v>32</v>
      </c>
      <c r="P2163" t="s">
        <v>488</v>
      </c>
      <c r="Q2163" s="4">
        <v>17000</v>
      </c>
      <c r="R2163">
        <v>2</v>
      </c>
      <c r="S2163" s="4">
        <f>Table3[[#This Row],[Harga]]*Table3[[#This Row],[Quantity]]</f>
        <v>34000</v>
      </c>
      <c r="T2163">
        <v>0.2</v>
      </c>
      <c r="U2163" s="4">
        <f>Table3[[#This Row],[Discount]]*Table3[[#This Row],[Revenue]]</f>
        <v>6800</v>
      </c>
      <c r="V2163" s="4">
        <f>Table3[[#This Row],[Revenue]]-Table3[[#This Row],[Total Discount]]</f>
        <v>27200</v>
      </c>
      <c r="W2163" s="6"/>
      <c r="X2163" s="5"/>
    </row>
    <row r="2164" spans="1:24" x14ac:dyDescent="0.35">
      <c r="A2164">
        <v>2163</v>
      </c>
      <c r="B2164" t="s">
        <v>7147</v>
      </c>
      <c r="C2164" s="8">
        <v>43079</v>
      </c>
      <c r="D2164" s="6">
        <v>2017</v>
      </c>
      <c r="E2164" s="8" t="s">
        <v>3490</v>
      </c>
      <c r="F2164" s="7">
        <v>10</v>
      </c>
      <c r="G2164" t="s">
        <v>3452</v>
      </c>
      <c r="H2164" t="s">
        <v>3462</v>
      </c>
      <c r="I2164" t="s">
        <v>5302</v>
      </c>
      <c r="J2164" t="s">
        <v>3449</v>
      </c>
      <c r="K2164" t="s">
        <v>3465</v>
      </c>
      <c r="L2164">
        <v>95207</v>
      </c>
      <c r="M2164" t="s">
        <v>2505</v>
      </c>
      <c r="N2164" t="s">
        <v>51</v>
      </c>
      <c r="O2164" t="s">
        <v>52</v>
      </c>
      <c r="P2164" t="s">
        <v>2506</v>
      </c>
      <c r="Q2164" s="4">
        <v>96000</v>
      </c>
      <c r="R2164">
        <v>4</v>
      </c>
      <c r="S2164" s="4">
        <f>Table3[[#This Row],[Harga]]*Table3[[#This Row],[Quantity]]</f>
        <v>384000</v>
      </c>
      <c r="T2164">
        <v>0.2</v>
      </c>
      <c r="U2164" s="4">
        <f>Table3[[#This Row],[Discount]]*Table3[[#This Row],[Revenue]]</f>
        <v>76800</v>
      </c>
      <c r="V2164" s="4">
        <f>Table3[[#This Row],[Revenue]]-Table3[[#This Row],[Total Discount]]</f>
        <v>307200</v>
      </c>
      <c r="W2164" s="6"/>
      <c r="X2164" s="5"/>
    </row>
    <row r="2165" spans="1:24" x14ac:dyDescent="0.35">
      <c r="A2165">
        <v>2164</v>
      </c>
      <c r="B2165" t="s">
        <v>7146</v>
      </c>
      <c r="C2165" s="8">
        <v>43063</v>
      </c>
      <c r="D2165" s="6">
        <v>2017</v>
      </c>
      <c r="E2165" s="8" t="s">
        <v>3468</v>
      </c>
      <c r="F2165" s="7">
        <v>24</v>
      </c>
      <c r="G2165" t="s">
        <v>3452</v>
      </c>
      <c r="H2165" t="s">
        <v>3451</v>
      </c>
      <c r="I2165" t="s">
        <v>4298</v>
      </c>
      <c r="J2165" t="s">
        <v>3466</v>
      </c>
      <c r="K2165" t="s">
        <v>3483</v>
      </c>
      <c r="L2165">
        <v>28806</v>
      </c>
      <c r="M2165" t="s">
        <v>2107</v>
      </c>
      <c r="N2165" t="s">
        <v>13</v>
      </c>
      <c r="O2165" t="s">
        <v>26</v>
      </c>
      <c r="P2165" t="s">
        <v>2108</v>
      </c>
      <c r="Q2165" s="4">
        <v>4000</v>
      </c>
      <c r="R2165">
        <v>8</v>
      </c>
      <c r="S2165" s="4">
        <f>Table3[[#This Row],[Harga]]*Table3[[#This Row],[Quantity]]</f>
        <v>32000</v>
      </c>
      <c r="T2165">
        <v>0.7</v>
      </c>
      <c r="U2165" s="4">
        <f>Table3[[#This Row],[Discount]]*Table3[[#This Row],[Revenue]]</f>
        <v>22400</v>
      </c>
      <c r="V2165" s="4">
        <f>Table3[[#This Row],[Revenue]]-Table3[[#This Row],[Total Discount]]</f>
        <v>9600</v>
      </c>
      <c r="W2165" s="6"/>
      <c r="X2165" s="5"/>
    </row>
    <row r="2166" spans="1:24" x14ac:dyDescent="0.35">
      <c r="A2166">
        <v>2165</v>
      </c>
      <c r="B2166" t="s">
        <v>7145</v>
      </c>
      <c r="C2166" s="8">
        <v>42342</v>
      </c>
      <c r="D2166" s="6">
        <v>2015</v>
      </c>
      <c r="E2166" s="8" t="s">
        <v>3490</v>
      </c>
      <c r="F2166" s="7">
        <v>4</v>
      </c>
      <c r="G2166" t="s">
        <v>3457</v>
      </c>
      <c r="H2166" t="s">
        <v>3451</v>
      </c>
      <c r="I2166" t="s">
        <v>4129</v>
      </c>
      <c r="J2166" t="s">
        <v>3449</v>
      </c>
      <c r="K2166" t="s">
        <v>3695</v>
      </c>
      <c r="L2166">
        <v>37042</v>
      </c>
      <c r="M2166" t="s">
        <v>760</v>
      </c>
      <c r="N2166" t="s">
        <v>13</v>
      </c>
      <c r="O2166" t="s">
        <v>26</v>
      </c>
      <c r="P2166" t="s">
        <v>761</v>
      </c>
      <c r="Q2166" s="4">
        <v>1142000</v>
      </c>
      <c r="R2166">
        <v>7</v>
      </c>
      <c r="S2166" s="4">
        <f>Table3[[#This Row],[Harga]]*Table3[[#This Row],[Quantity]]</f>
        <v>7994000</v>
      </c>
      <c r="T2166">
        <v>0.7</v>
      </c>
      <c r="U2166" s="4">
        <f>Table3[[#This Row],[Discount]]*Table3[[#This Row],[Revenue]]</f>
        <v>5595800</v>
      </c>
      <c r="V2166" s="4">
        <f>Table3[[#This Row],[Revenue]]-Table3[[#This Row],[Total Discount]]</f>
        <v>2398200</v>
      </c>
      <c r="W2166" s="6"/>
      <c r="X2166" s="5"/>
    </row>
    <row r="2167" spans="1:24" x14ac:dyDescent="0.35">
      <c r="A2167">
        <v>2166</v>
      </c>
      <c r="B2167" t="s">
        <v>7144</v>
      </c>
      <c r="C2167" s="8">
        <v>43080</v>
      </c>
      <c r="D2167" s="6">
        <v>2017</v>
      </c>
      <c r="E2167" s="8" t="s">
        <v>3490</v>
      </c>
      <c r="F2167" s="7">
        <v>11</v>
      </c>
      <c r="G2167" t="s">
        <v>3485</v>
      </c>
      <c r="H2167" t="s">
        <v>3451</v>
      </c>
      <c r="I2167" t="s">
        <v>7143</v>
      </c>
      <c r="J2167" t="s">
        <v>3449</v>
      </c>
      <c r="K2167" t="s">
        <v>3474</v>
      </c>
      <c r="L2167">
        <v>60505</v>
      </c>
      <c r="M2167" t="s">
        <v>1001</v>
      </c>
      <c r="N2167" t="s">
        <v>13</v>
      </c>
      <c r="O2167" t="s">
        <v>23</v>
      </c>
      <c r="P2167" t="s">
        <v>1002</v>
      </c>
      <c r="Q2167" s="4">
        <v>16000</v>
      </c>
      <c r="R2167">
        <v>2</v>
      </c>
      <c r="S2167" s="4">
        <f>Table3[[#This Row],[Harga]]*Table3[[#This Row],[Quantity]]</f>
        <v>32000</v>
      </c>
      <c r="T2167">
        <v>0.2</v>
      </c>
      <c r="U2167" s="4">
        <f>Table3[[#This Row],[Discount]]*Table3[[#This Row],[Revenue]]</f>
        <v>6400</v>
      </c>
      <c r="V2167" s="4">
        <f>Table3[[#This Row],[Revenue]]-Table3[[#This Row],[Total Discount]]</f>
        <v>25600</v>
      </c>
      <c r="W2167" s="6"/>
      <c r="X2167" s="5"/>
    </row>
    <row r="2168" spans="1:24" x14ac:dyDescent="0.35">
      <c r="A2168">
        <v>2167</v>
      </c>
      <c r="B2168" t="s">
        <v>7142</v>
      </c>
      <c r="C2168" s="8">
        <v>42511</v>
      </c>
      <c r="D2168" s="6">
        <v>2016</v>
      </c>
      <c r="E2168" s="8" t="s">
        <v>3453</v>
      </c>
      <c r="F2168" s="7">
        <v>21</v>
      </c>
      <c r="G2168" t="s">
        <v>3457</v>
      </c>
      <c r="H2168" t="s">
        <v>3451</v>
      </c>
      <c r="I2168" t="s">
        <v>3540</v>
      </c>
      <c r="J2168" t="s">
        <v>3466</v>
      </c>
      <c r="K2168" t="s">
        <v>3492</v>
      </c>
      <c r="L2168">
        <v>2886</v>
      </c>
      <c r="M2168" t="s">
        <v>2507</v>
      </c>
      <c r="N2168" t="s">
        <v>13</v>
      </c>
      <c r="O2168" t="s">
        <v>23</v>
      </c>
      <c r="P2168" t="s">
        <v>49</v>
      </c>
      <c r="Q2168" s="4">
        <v>112000</v>
      </c>
      <c r="R2168">
        <v>2</v>
      </c>
      <c r="S2168" s="4">
        <f>Table3[[#This Row],[Harga]]*Table3[[#This Row],[Quantity]]</f>
        <v>224000</v>
      </c>
      <c r="T2168">
        <v>0</v>
      </c>
      <c r="U2168" s="4">
        <f>Table3[[#This Row],[Discount]]*Table3[[#This Row],[Revenue]]</f>
        <v>0</v>
      </c>
      <c r="V2168" s="4">
        <f>Table3[[#This Row],[Revenue]]-Table3[[#This Row],[Total Discount]]</f>
        <v>224000</v>
      </c>
      <c r="W2168" s="6"/>
      <c r="X2168" s="5"/>
    </row>
    <row r="2169" spans="1:24" x14ac:dyDescent="0.35">
      <c r="A2169">
        <v>2168</v>
      </c>
      <c r="B2169" t="s">
        <v>7141</v>
      </c>
      <c r="C2169" s="8">
        <v>42783</v>
      </c>
      <c r="D2169" s="6">
        <v>2017</v>
      </c>
      <c r="E2169" s="8" t="s">
        <v>3458</v>
      </c>
      <c r="F2169" s="7">
        <v>17</v>
      </c>
      <c r="G2169" t="s">
        <v>3452</v>
      </c>
      <c r="H2169" t="s">
        <v>3451</v>
      </c>
      <c r="I2169" t="s">
        <v>3603</v>
      </c>
      <c r="J2169" t="s">
        <v>3449</v>
      </c>
      <c r="K2169" t="s">
        <v>3600</v>
      </c>
      <c r="L2169">
        <v>70506</v>
      </c>
      <c r="M2169" t="s">
        <v>2508</v>
      </c>
      <c r="N2169" t="s">
        <v>51</v>
      </c>
      <c r="O2169" t="s">
        <v>52</v>
      </c>
      <c r="P2169" t="s">
        <v>2509</v>
      </c>
      <c r="Q2169" s="4">
        <v>30000</v>
      </c>
      <c r="R2169">
        <v>3</v>
      </c>
      <c r="S2169" s="4">
        <f>Table3[[#This Row],[Harga]]*Table3[[#This Row],[Quantity]]</f>
        <v>90000</v>
      </c>
      <c r="T2169">
        <v>0</v>
      </c>
      <c r="U2169" s="4">
        <f>Table3[[#This Row],[Discount]]*Table3[[#This Row],[Revenue]]</f>
        <v>0</v>
      </c>
      <c r="V2169" s="4">
        <f>Table3[[#This Row],[Revenue]]-Table3[[#This Row],[Total Discount]]</f>
        <v>90000</v>
      </c>
      <c r="W2169" s="6"/>
      <c r="X2169" s="5"/>
    </row>
    <row r="2170" spans="1:24" x14ac:dyDescent="0.35">
      <c r="A2170">
        <v>2169</v>
      </c>
      <c r="B2170" t="s">
        <v>7140</v>
      </c>
      <c r="C2170" s="8">
        <v>42875</v>
      </c>
      <c r="D2170" s="6">
        <v>2017</v>
      </c>
      <c r="E2170" s="8" t="s">
        <v>3453</v>
      </c>
      <c r="F2170" s="7">
        <v>20</v>
      </c>
      <c r="G2170" t="s">
        <v>3457</v>
      </c>
      <c r="H2170" t="s">
        <v>3451</v>
      </c>
      <c r="I2170" t="s">
        <v>4857</v>
      </c>
      <c r="J2170" t="s">
        <v>3449</v>
      </c>
      <c r="K2170" t="s">
        <v>3505</v>
      </c>
      <c r="L2170">
        <v>58103</v>
      </c>
      <c r="M2170" t="s">
        <v>2510</v>
      </c>
      <c r="N2170" t="s">
        <v>13</v>
      </c>
      <c r="O2170" t="s">
        <v>37</v>
      </c>
      <c r="P2170" t="s">
        <v>2511</v>
      </c>
      <c r="Q2170" s="4">
        <v>132000</v>
      </c>
      <c r="R2170">
        <v>3</v>
      </c>
      <c r="S2170" s="4">
        <f>Table3[[#This Row],[Harga]]*Table3[[#This Row],[Quantity]]</f>
        <v>396000</v>
      </c>
      <c r="T2170">
        <v>0</v>
      </c>
      <c r="U2170" s="4">
        <f>Table3[[#This Row],[Discount]]*Table3[[#This Row],[Revenue]]</f>
        <v>0</v>
      </c>
      <c r="V2170" s="4">
        <f>Table3[[#This Row],[Revenue]]-Table3[[#This Row],[Total Discount]]</f>
        <v>396000</v>
      </c>
      <c r="W2170" s="6"/>
      <c r="X2170" s="5"/>
    </row>
    <row r="2171" spans="1:24" x14ac:dyDescent="0.35">
      <c r="A2171">
        <v>2170</v>
      </c>
      <c r="B2171" t="s">
        <v>7139</v>
      </c>
      <c r="C2171" s="8">
        <v>42989</v>
      </c>
      <c r="D2171" s="6">
        <v>2017</v>
      </c>
      <c r="E2171" s="8" t="s">
        <v>3472</v>
      </c>
      <c r="F2171" s="7">
        <v>11</v>
      </c>
      <c r="G2171" t="s">
        <v>3538</v>
      </c>
      <c r="H2171" t="s">
        <v>3451</v>
      </c>
      <c r="I2171" t="s">
        <v>7138</v>
      </c>
      <c r="J2171" t="s">
        <v>3449</v>
      </c>
      <c r="K2171" t="s">
        <v>3499</v>
      </c>
      <c r="L2171">
        <v>60623</v>
      </c>
      <c r="M2171" t="s">
        <v>2512</v>
      </c>
      <c r="N2171" t="s">
        <v>13</v>
      </c>
      <c r="O2171" t="s">
        <v>73</v>
      </c>
      <c r="P2171" t="s">
        <v>2513</v>
      </c>
      <c r="Q2171" s="4">
        <v>11000</v>
      </c>
      <c r="R2171">
        <v>4</v>
      </c>
      <c r="S2171" s="4">
        <f>Table3[[#This Row],[Harga]]*Table3[[#This Row],[Quantity]]</f>
        <v>44000</v>
      </c>
      <c r="T2171">
        <v>0.2</v>
      </c>
      <c r="U2171" s="4">
        <f>Table3[[#This Row],[Discount]]*Table3[[#This Row],[Revenue]]</f>
        <v>8800</v>
      </c>
      <c r="V2171" s="4">
        <f>Table3[[#This Row],[Revenue]]-Table3[[#This Row],[Total Discount]]</f>
        <v>35200</v>
      </c>
      <c r="W2171" s="6"/>
      <c r="X2171" s="5"/>
    </row>
    <row r="2172" spans="1:24" x14ac:dyDescent="0.35">
      <c r="A2172">
        <v>2171</v>
      </c>
      <c r="B2172" t="s">
        <v>7137</v>
      </c>
      <c r="C2172" s="8">
        <v>42679</v>
      </c>
      <c r="D2172" s="6">
        <v>2016</v>
      </c>
      <c r="E2172" s="8" t="s">
        <v>3468</v>
      </c>
      <c r="F2172" s="7">
        <v>5</v>
      </c>
      <c r="G2172" t="s">
        <v>3452</v>
      </c>
      <c r="H2172" t="s">
        <v>3451</v>
      </c>
      <c r="I2172" t="s">
        <v>4304</v>
      </c>
      <c r="J2172" t="s">
        <v>3488</v>
      </c>
      <c r="K2172" t="s">
        <v>3494</v>
      </c>
      <c r="L2172">
        <v>46226</v>
      </c>
      <c r="M2172" t="s">
        <v>567</v>
      </c>
      <c r="N2172" t="s">
        <v>13</v>
      </c>
      <c r="O2172" t="s">
        <v>26</v>
      </c>
      <c r="P2172" t="s">
        <v>568</v>
      </c>
      <c r="Q2172" s="4">
        <v>19000</v>
      </c>
      <c r="R2172">
        <v>5</v>
      </c>
      <c r="S2172" s="4">
        <f>Table3[[#This Row],[Harga]]*Table3[[#This Row],[Quantity]]</f>
        <v>95000</v>
      </c>
      <c r="T2172">
        <v>0</v>
      </c>
      <c r="U2172" s="4">
        <f>Table3[[#This Row],[Discount]]*Table3[[#This Row],[Revenue]]</f>
        <v>0</v>
      </c>
      <c r="V2172" s="4">
        <f>Table3[[#This Row],[Revenue]]-Table3[[#This Row],[Total Discount]]</f>
        <v>95000</v>
      </c>
      <c r="W2172" s="6"/>
      <c r="X2172" s="5"/>
    </row>
    <row r="2173" spans="1:24" x14ac:dyDescent="0.35">
      <c r="A2173">
        <v>2172</v>
      </c>
      <c r="B2173" t="s">
        <v>7136</v>
      </c>
      <c r="C2173" s="8">
        <v>42939</v>
      </c>
      <c r="D2173" s="6">
        <v>2017</v>
      </c>
      <c r="E2173" s="8" t="s">
        <v>3507</v>
      </c>
      <c r="F2173" s="7">
        <v>23</v>
      </c>
      <c r="G2173" t="s">
        <v>3485</v>
      </c>
      <c r="H2173" t="s">
        <v>3462</v>
      </c>
      <c r="I2173" t="s">
        <v>4994</v>
      </c>
      <c r="J2173" t="s">
        <v>3449</v>
      </c>
      <c r="K2173" t="s">
        <v>3477</v>
      </c>
      <c r="L2173">
        <v>46514</v>
      </c>
      <c r="M2173" t="s">
        <v>260</v>
      </c>
      <c r="N2173" t="s">
        <v>13</v>
      </c>
      <c r="O2173" t="s">
        <v>37</v>
      </c>
      <c r="P2173" t="s">
        <v>261</v>
      </c>
      <c r="Q2173" s="4">
        <v>15000</v>
      </c>
      <c r="R2173">
        <v>2</v>
      </c>
      <c r="S2173" s="4">
        <f>Table3[[#This Row],[Harga]]*Table3[[#This Row],[Quantity]]</f>
        <v>30000</v>
      </c>
      <c r="T2173">
        <v>0</v>
      </c>
      <c r="U2173" s="4">
        <f>Table3[[#This Row],[Discount]]*Table3[[#This Row],[Revenue]]</f>
        <v>0</v>
      </c>
      <c r="V2173" s="4">
        <f>Table3[[#This Row],[Revenue]]-Table3[[#This Row],[Total Discount]]</f>
        <v>30000</v>
      </c>
      <c r="W2173" s="6"/>
      <c r="X2173" s="5"/>
    </row>
    <row r="2174" spans="1:24" x14ac:dyDescent="0.35">
      <c r="A2174">
        <v>2173</v>
      </c>
      <c r="B2174" t="s">
        <v>7135</v>
      </c>
      <c r="C2174" s="8">
        <v>42692</v>
      </c>
      <c r="D2174" s="6">
        <v>2016</v>
      </c>
      <c r="E2174" s="8" t="s">
        <v>3468</v>
      </c>
      <c r="F2174" s="7">
        <v>18</v>
      </c>
      <c r="G2174" t="s">
        <v>3452</v>
      </c>
      <c r="H2174" t="s">
        <v>3451</v>
      </c>
      <c r="I2174" t="s">
        <v>5918</v>
      </c>
      <c r="J2174" t="s">
        <v>3466</v>
      </c>
      <c r="K2174" t="s">
        <v>3655</v>
      </c>
      <c r="L2174">
        <v>44240</v>
      </c>
      <c r="M2174" t="s">
        <v>2514</v>
      </c>
      <c r="N2174" t="s">
        <v>13</v>
      </c>
      <c r="O2174" t="s">
        <v>29</v>
      </c>
      <c r="P2174" t="s">
        <v>2515</v>
      </c>
      <c r="Q2174" s="4">
        <v>104000</v>
      </c>
      <c r="R2174">
        <v>6</v>
      </c>
      <c r="S2174" s="4">
        <f>Table3[[#This Row],[Harga]]*Table3[[#This Row],[Quantity]]</f>
        <v>624000</v>
      </c>
      <c r="T2174">
        <v>0.2</v>
      </c>
      <c r="U2174" s="4">
        <f>Table3[[#This Row],[Discount]]*Table3[[#This Row],[Revenue]]</f>
        <v>124800</v>
      </c>
      <c r="V2174" s="4">
        <f>Table3[[#This Row],[Revenue]]-Table3[[#This Row],[Total Discount]]</f>
        <v>499200</v>
      </c>
      <c r="W2174" s="6"/>
      <c r="X2174" s="5"/>
    </row>
    <row r="2175" spans="1:24" x14ac:dyDescent="0.35">
      <c r="A2175">
        <v>2174</v>
      </c>
      <c r="B2175" t="s">
        <v>7134</v>
      </c>
      <c r="C2175" s="8">
        <v>41754</v>
      </c>
      <c r="D2175" s="6">
        <v>2014</v>
      </c>
      <c r="E2175" s="8" t="s">
        <v>3529</v>
      </c>
      <c r="F2175" s="7">
        <v>25</v>
      </c>
      <c r="G2175" t="s">
        <v>3485</v>
      </c>
      <c r="H2175" t="s">
        <v>3554</v>
      </c>
      <c r="I2175" t="s">
        <v>7133</v>
      </c>
      <c r="J2175" t="s">
        <v>3488</v>
      </c>
      <c r="K2175" t="s">
        <v>3523</v>
      </c>
      <c r="L2175">
        <v>91776</v>
      </c>
      <c r="M2175" t="s">
        <v>1694</v>
      </c>
      <c r="N2175" t="s">
        <v>9</v>
      </c>
      <c r="O2175" t="s">
        <v>20</v>
      </c>
      <c r="P2175" t="s">
        <v>1695</v>
      </c>
      <c r="Q2175" s="4">
        <v>182000</v>
      </c>
      <c r="R2175">
        <v>5</v>
      </c>
      <c r="S2175" s="4">
        <f>Table3[[#This Row],[Harga]]*Table3[[#This Row],[Quantity]]</f>
        <v>910000</v>
      </c>
      <c r="T2175">
        <v>0</v>
      </c>
      <c r="U2175" s="4">
        <f>Table3[[#This Row],[Discount]]*Table3[[#This Row],[Revenue]]</f>
        <v>0</v>
      </c>
      <c r="V2175" s="4">
        <f>Table3[[#This Row],[Revenue]]-Table3[[#This Row],[Total Discount]]</f>
        <v>910000</v>
      </c>
      <c r="W2175" s="6"/>
      <c r="X2175" s="5"/>
    </row>
    <row r="2176" spans="1:24" x14ac:dyDescent="0.35">
      <c r="A2176">
        <v>2175</v>
      </c>
      <c r="B2176" t="s">
        <v>7132</v>
      </c>
      <c r="C2176" s="8">
        <v>42338</v>
      </c>
      <c r="D2176" s="6">
        <v>2015</v>
      </c>
      <c r="E2176" s="8" t="s">
        <v>3468</v>
      </c>
      <c r="F2176" s="7">
        <v>30</v>
      </c>
      <c r="G2176" t="s">
        <v>3452</v>
      </c>
      <c r="H2176" t="s">
        <v>3451</v>
      </c>
      <c r="I2176" t="s">
        <v>3941</v>
      </c>
      <c r="J2176" t="s">
        <v>3488</v>
      </c>
      <c r="K2176" t="s">
        <v>3909</v>
      </c>
      <c r="L2176">
        <v>42420</v>
      </c>
      <c r="M2176" t="s">
        <v>1769</v>
      </c>
      <c r="N2176" t="s">
        <v>13</v>
      </c>
      <c r="O2176" t="s">
        <v>55</v>
      </c>
      <c r="P2176" t="s">
        <v>1770</v>
      </c>
      <c r="Q2176" s="4">
        <v>18000</v>
      </c>
      <c r="R2176">
        <v>2</v>
      </c>
      <c r="S2176" s="4">
        <f>Table3[[#This Row],[Harga]]*Table3[[#This Row],[Quantity]]</f>
        <v>36000</v>
      </c>
      <c r="T2176">
        <v>0</v>
      </c>
      <c r="U2176" s="4">
        <f>Table3[[#This Row],[Discount]]*Table3[[#This Row],[Revenue]]</f>
        <v>0</v>
      </c>
      <c r="V2176" s="4">
        <f>Table3[[#This Row],[Revenue]]-Table3[[#This Row],[Total Discount]]</f>
        <v>36000</v>
      </c>
      <c r="W2176" s="6"/>
      <c r="X2176" s="5"/>
    </row>
    <row r="2177" spans="1:24" x14ac:dyDescent="0.35">
      <c r="A2177">
        <v>2176</v>
      </c>
      <c r="B2177" t="s">
        <v>7131</v>
      </c>
      <c r="C2177" s="8">
        <v>42302</v>
      </c>
      <c r="D2177" s="6">
        <v>2015</v>
      </c>
      <c r="E2177" s="8" t="s">
        <v>3517</v>
      </c>
      <c r="F2177" s="7">
        <v>25</v>
      </c>
      <c r="G2177" t="s">
        <v>3485</v>
      </c>
      <c r="H2177" t="s">
        <v>3451</v>
      </c>
      <c r="I2177" t="s">
        <v>4165</v>
      </c>
      <c r="J2177" t="s">
        <v>3449</v>
      </c>
      <c r="K2177" t="s">
        <v>3492</v>
      </c>
      <c r="L2177">
        <v>94110</v>
      </c>
      <c r="M2177" t="s">
        <v>736</v>
      </c>
      <c r="N2177" t="s">
        <v>13</v>
      </c>
      <c r="O2177" t="s">
        <v>37</v>
      </c>
      <c r="P2177" t="s">
        <v>737</v>
      </c>
      <c r="Q2177" s="4">
        <v>61000</v>
      </c>
      <c r="R2177">
        <v>3</v>
      </c>
      <c r="S2177" s="4">
        <f>Table3[[#This Row],[Harga]]*Table3[[#This Row],[Quantity]]</f>
        <v>183000</v>
      </c>
      <c r="T2177">
        <v>0</v>
      </c>
      <c r="U2177" s="4">
        <f>Table3[[#This Row],[Discount]]*Table3[[#This Row],[Revenue]]</f>
        <v>0</v>
      </c>
      <c r="V2177" s="4">
        <f>Table3[[#This Row],[Revenue]]-Table3[[#This Row],[Total Discount]]</f>
        <v>183000</v>
      </c>
      <c r="W2177" s="6"/>
      <c r="X2177" s="5"/>
    </row>
    <row r="2178" spans="1:24" x14ac:dyDescent="0.35">
      <c r="A2178">
        <v>2177</v>
      </c>
      <c r="B2178" t="s">
        <v>7130</v>
      </c>
      <c r="C2178" s="8">
        <v>42205</v>
      </c>
      <c r="D2178" s="6">
        <v>2015</v>
      </c>
      <c r="E2178" s="8" t="s">
        <v>3507</v>
      </c>
      <c r="F2178" s="7">
        <v>20</v>
      </c>
      <c r="G2178" t="s">
        <v>3457</v>
      </c>
      <c r="H2178" t="s">
        <v>3462</v>
      </c>
      <c r="I2178" t="s">
        <v>6165</v>
      </c>
      <c r="J2178" t="s">
        <v>3449</v>
      </c>
      <c r="K2178" t="s">
        <v>3682</v>
      </c>
      <c r="L2178">
        <v>60035</v>
      </c>
      <c r="M2178" t="s">
        <v>696</v>
      </c>
      <c r="N2178" t="s">
        <v>13</v>
      </c>
      <c r="O2178" t="s">
        <v>26</v>
      </c>
      <c r="P2178" t="s">
        <v>697</v>
      </c>
      <c r="Q2178" s="4">
        <v>21000</v>
      </c>
      <c r="R2178">
        <v>5</v>
      </c>
      <c r="S2178" s="4">
        <f>Table3[[#This Row],[Harga]]*Table3[[#This Row],[Quantity]]</f>
        <v>105000</v>
      </c>
      <c r="T2178">
        <v>0.8</v>
      </c>
      <c r="U2178" s="4">
        <f>Table3[[#This Row],[Discount]]*Table3[[#This Row],[Revenue]]</f>
        <v>84000</v>
      </c>
      <c r="V2178" s="4">
        <f>Table3[[#This Row],[Revenue]]-Table3[[#This Row],[Total Discount]]</f>
        <v>21000</v>
      </c>
      <c r="W2178" s="6"/>
      <c r="X2178" s="5"/>
    </row>
    <row r="2179" spans="1:24" x14ac:dyDescent="0.35">
      <c r="A2179">
        <v>2178</v>
      </c>
      <c r="B2179" t="s">
        <v>7129</v>
      </c>
      <c r="C2179" s="8">
        <v>42670</v>
      </c>
      <c r="D2179" s="6">
        <v>2016</v>
      </c>
      <c r="E2179" s="8" t="s">
        <v>3517</v>
      </c>
      <c r="F2179" s="7">
        <v>27</v>
      </c>
      <c r="G2179" t="s">
        <v>3457</v>
      </c>
      <c r="H2179" t="s">
        <v>3451</v>
      </c>
      <c r="I2179" t="s">
        <v>4574</v>
      </c>
      <c r="J2179" t="s">
        <v>3466</v>
      </c>
      <c r="K2179" t="s">
        <v>3474</v>
      </c>
      <c r="L2179">
        <v>94122</v>
      </c>
      <c r="M2179" t="s">
        <v>2468</v>
      </c>
      <c r="N2179" t="s">
        <v>13</v>
      </c>
      <c r="O2179" t="s">
        <v>29</v>
      </c>
      <c r="P2179" t="s">
        <v>375</v>
      </c>
      <c r="Q2179" s="4">
        <v>44000</v>
      </c>
      <c r="R2179">
        <v>4</v>
      </c>
      <c r="S2179" s="4">
        <f>Table3[[#This Row],[Harga]]*Table3[[#This Row],[Quantity]]</f>
        <v>176000</v>
      </c>
      <c r="T2179">
        <v>0</v>
      </c>
      <c r="U2179" s="4">
        <f>Table3[[#This Row],[Discount]]*Table3[[#This Row],[Revenue]]</f>
        <v>0</v>
      </c>
      <c r="V2179" s="4">
        <f>Table3[[#This Row],[Revenue]]-Table3[[#This Row],[Total Discount]]</f>
        <v>176000</v>
      </c>
      <c r="W2179" s="6"/>
      <c r="X2179" s="5"/>
    </row>
    <row r="2180" spans="1:24" x14ac:dyDescent="0.35">
      <c r="A2180">
        <v>2179</v>
      </c>
      <c r="B2180" t="s">
        <v>7128</v>
      </c>
      <c r="C2180" s="8">
        <v>43059</v>
      </c>
      <c r="D2180" s="6">
        <v>2017</v>
      </c>
      <c r="E2180" s="8" t="s">
        <v>3468</v>
      </c>
      <c r="F2180" s="7">
        <v>20</v>
      </c>
      <c r="G2180" t="s">
        <v>3452</v>
      </c>
      <c r="H2180" t="s">
        <v>3451</v>
      </c>
      <c r="I2180" t="s">
        <v>4054</v>
      </c>
      <c r="J2180" t="s">
        <v>3449</v>
      </c>
      <c r="K2180" t="s">
        <v>3509</v>
      </c>
      <c r="L2180">
        <v>10035</v>
      </c>
      <c r="M2180" t="s">
        <v>716</v>
      </c>
      <c r="N2180" t="s">
        <v>13</v>
      </c>
      <c r="O2180" t="s">
        <v>23</v>
      </c>
      <c r="P2180" t="s">
        <v>717</v>
      </c>
      <c r="Q2180" s="4">
        <v>6000</v>
      </c>
      <c r="R2180">
        <v>7</v>
      </c>
      <c r="S2180" s="4">
        <f>Table3[[#This Row],[Harga]]*Table3[[#This Row],[Quantity]]</f>
        <v>42000</v>
      </c>
      <c r="T2180">
        <v>0</v>
      </c>
      <c r="U2180" s="4">
        <f>Table3[[#This Row],[Discount]]*Table3[[#This Row],[Revenue]]</f>
        <v>0</v>
      </c>
      <c r="V2180" s="4">
        <f>Table3[[#This Row],[Revenue]]-Table3[[#This Row],[Total Discount]]</f>
        <v>42000</v>
      </c>
      <c r="W2180" s="6"/>
      <c r="X2180" s="5"/>
    </row>
    <row r="2181" spans="1:24" x14ac:dyDescent="0.35">
      <c r="A2181">
        <v>2180</v>
      </c>
      <c r="B2181" t="s">
        <v>7127</v>
      </c>
      <c r="C2181" s="8">
        <v>42621</v>
      </c>
      <c r="D2181" s="6">
        <v>2016</v>
      </c>
      <c r="E2181" s="8" t="s">
        <v>3472</v>
      </c>
      <c r="F2181" s="7">
        <v>8</v>
      </c>
      <c r="G2181" t="s">
        <v>3452</v>
      </c>
      <c r="H2181" t="s">
        <v>3462</v>
      </c>
      <c r="I2181" t="s">
        <v>5951</v>
      </c>
      <c r="J2181" t="s">
        <v>3466</v>
      </c>
      <c r="K2181" t="s">
        <v>3477</v>
      </c>
      <c r="L2181">
        <v>75081</v>
      </c>
      <c r="M2181" t="s">
        <v>2510</v>
      </c>
      <c r="N2181" t="s">
        <v>13</v>
      </c>
      <c r="O2181" t="s">
        <v>37</v>
      </c>
      <c r="P2181" t="s">
        <v>2511</v>
      </c>
      <c r="Q2181" s="4">
        <v>132000</v>
      </c>
      <c r="R2181">
        <v>2</v>
      </c>
      <c r="S2181" s="4">
        <f>Table3[[#This Row],[Harga]]*Table3[[#This Row],[Quantity]]</f>
        <v>264000</v>
      </c>
      <c r="T2181">
        <v>0.2</v>
      </c>
      <c r="U2181" s="4">
        <f>Table3[[#This Row],[Discount]]*Table3[[#This Row],[Revenue]]</f>
        <v>52800</v>
      </c>
      <c r="V2181" s="4">
        <f>Table3[[#This Row],[Revenue]]-Table3[[#This Row],[Total Discount]]</f>
        <v>211200</v>
      </c>
      <c r="W2181" s="6"/>
      <c r="X2181" s="5"/>
    </row>
    <row r="2182" spans="1:24" x14ac:dyDescent="0.35">
      <c r="A2182">
        <v>2181</v>
      </c>
      <c r="B2182" t="s">
        <v>7126</v>
      </c>
      <c r="C2182" s="8">
        <v>41840</v>
      </c>
      <c r="D2182" s="6">
        <v>2014</v>
      </c>
      <c r="E2182" s="8" t="s">
        <v>3507</v>
      </c>
      <c r="F2182" s="7">
        <v>20</v>
      </c>
      <c r="G2182" t="s">
        <v>3452</v>
      </c>
      <c r="H2182" t="s">
        <v>3451</v>
      </c>
      <c r="I2182" t="s">
        <v>4461</v>
      </c>
      <c r="J2182" t="s">
        <v>3449</v>
      </c>
      <c r="K2182" t="s">
        <v>3568</v>
      </c>
      <c r="L2182">
        <v>45503</v>
      </c>
      <c r="M2182" t="s">
        <v>2516</v>
      </c>
      <c r="N2182" t="s">
        <v>13</v>
      </c>
      <c r="O2182" t="s">
        <v>32</v>
      </c>
      <c r="P2182" t="s">
        <v>2517</v>
      </c>
      <c r="Q2182" s="4">
        <v>26000</v>
      </c>
      <c r="R2182">
        <v>1</v>
      </c>
      <c r="S2182" s="4">
        <f>Table3[[#This Row],[Harga]]*Table3[[#This Row],[Quantity]]</f>
        <v>26000</v>
      </c>
      <c r="T2182">
        <v>0.2</v>
      </c>
      <c r="U2182" s="4">
        <f>Table3[[#This Row],[Discount]]*Table3[[#This Row],[Revenue]]</f>
        <v>5200</v>
      </c>
      <c r="V2182" s="4">
        <f>Table3[[#This Row],[Revenue]]-Table3[[#This Row],[Total Discount]]</f>
        <v>20800</v>
      </c>
      <c r="W2182" s="6"/>
      <c r="X2182" s="5"/>
    </row>
    <row r="2183" spans="1:24" x14ac:dyDescent="0.35">
      <c r="A2183">
        <v>2182</v>
      </c>
      <c r="B2183" t="s">
        <v>7125</v>
      </c>
      <c r="C2183" s="8">
        <v>42689</v>
      </c>
      <c r="D2183" s="6">
        <v>2016</v>
      </c>
      <c r="E2183" s="8" t="s">
        <v>3468</v>
      </c>
      <c r="F2183" s="7">
        <v>15</v>
      </c>
      <c r="G2183" t="s">
        <v>3452</v>
      </c>
      <c r="H2183" t="s">
        <v>3451</v>
      </c>
      <c r="I2183" t="s">
        <v>4479</v>
      </c>
      <c r="J2183" t="s">
        <v>3466</v>
      </c>
      <c r="K2183" t="s">
        <v>3483</v>
      </c>
      <c r="L2183">
        <v>92024</v>
      </c>
      <c r="M2183" t="s">
        <v>1314</v>
      </c>
      <c r="N2183" t="s">
        <v>51</v>
      </c>
      <c r="O2183" t="s">
        <v>52</v>
      </c>
      <c r="P2183" t="s">
        <v>1315</v>
      </c>
      <c r="Q2183" s="4">
        <v>678000</v>
      </c>
      <c r="R2183">
        <v>2</v>
      </c>
      <c r="S2183" s="4">
        <f>Table3[[#This Row],[Harga]]*Table3[[#This Row],[Quantity]]</f>
        <v>1356000</v>
      </c>
      <c r="T2183">
        <v>0.2</v>
      </c>
      <c r="U2183" s="4">
        <f>Table3[[#This Row],[Discount]]*Table3[[#This Row],[Revenue]]</f>
        <v>271200</v>
      </c>
      <c r="V2183" s="4">
        <f>Table3[[#This Row],[Revenue]]-Table3[[#This Row],[Total Discount]]</f>
        <v>1084800</v>
      </c>
      <c r="W2183" s="6"/>
      <c r="X2183" s="5"/>
    </row>
    <row r="2184" spans="1:24" x14ac:dyDescent="0.35">
      <c r="A2184">
        <v>2183</v>
      </c>
      <c r="B2184" t="s">
        <v>7124</v>
      </c>
      <c r="C2184" s="8">
        <v>41827</v>
      </c>
      <c r="D2184" s="6">
        <v>2014</v>
      </c>
      <c r="E2184" s="8" t="s">
        <v>3507</v>
      </c>
      <c r="F2184" s="7">
        <v>7</v>
      </c>
      <c r="G2184" t="s">
        <v>3538</v>
      </c>
      <c r="H2184" t="s">
        <v>3462</v>
      </c>
      <c r="I2184" t="s">
        <v>3534</v>
      </c>
      <c r="J2184" t="s">
        <v>3449</v>
      </c>
      <c r="K2184" t="s">
        <v>3509</v>
      </c>
      <c r="L2184">
        <v>19120</v>
      </c>
      <c r="M2184" t="s">
        <v>1106</v>
      </c>
      <c r="N2184" t="s">
        <v>9</v>
      </c>
      <c r="O2184" t="s">
        <v>42</v>
      </c>
      <c r="P2184" t="s">
        <v>1107</v>
      </c>
      <c r="Q2184" s="4">
        <v>259000</v>
      </c>
      <c r="R2184">
        <v>2</v>
      </c>
      <c r="S2184" s="4">
        <f>Table3[[#This Row],[Harga]]*Table3[[#This Row],[Quantity]]</f>
        <v>518000</v>
      </c>
      <c r="T2184">
        <v>0.3</v>
      </c>
      <c r="U2184" s="4">
        <f>Table3[[#This Row],[Discount]]*Table3[[#This Row],[Revenue]]</f>
        <v>155400</v>
      </c>
      <c r="V2184" s="4">
        <f>Table3[[#This Row],[Revenue]]-Table3[[#This Row],[Total Discount]]</f>
        <v>362600</v>
      </c>
      <c r="W2184" s="6"/>
      <c r="X2184" s="5"/>
    </row>
    <row r="2185" spans="1:24" x14ac:dyDescent="0.35">
      <c r="A2185">
        <v>2184</v>
      </c>
      <c r="B2185" t="s">
        <v>7123</v>
      </c>
      <c r="C2185" s="8">
        <v>42446</v>
      </c>
      <c r="D2185" s="6">
        <v>2016</v>
      </c>
      <c r="E2185" s="8" t="s">
        <v>3511</v>
      </c>
      <c r="F2185" s="7">
        <v>17</v>
      </c>
      <c r="G2185" t="s">
        <v>3457</v>
      </c>
      <c r="H2185" t="s">
        <v>3462</v>
      </c>
      <c r="I2185" t="s">
        <v>4497</v>
      </c>
      <c r="J2185" t="s">
        <v>3449</v>
      </c>
      <c r="K2185" t="s">
        <v>3499</v>
      </c>
      <c r="L2185">
        <v>21044</v>
      </c>
      <c r="M2185" t="s">
        <v>1884</v>
      </c>
      <c r="N2185" t="s">
        <v>13</v>
      </c>
      <c r="O2185" t="s">
        <v>55</v>
      </c>
      <c r="P2185" t="s">
        <v>1885</v>
      </c>
      <c r="Q2185" s="4">
        <v>96000</v>
      </c>
      <c r="R2185">
        <v>5</v>
      </c>
      <c r="S2185" s="4">
        <f>Table3[[#This Row],[Harga]]*Table3[[#This Row],[Quantity]]</f>
        <v>480000</v>
      </c>
      <c r="T2185">
        <v>0</v>
      </c>
      <c r="U2185" s="4">
        <f>Table3[[#This Row],[Discount]]*Table3[[#This Row],[Revenue]]</f>
        <v>0</v>
      </c>
      <c r="V2185" s="4">
        <f>Table3[[#This Row],[Revenue]]-Table3[[#This Row],[Total Discount]]</f>
        <v>480000</v>
      </c>
      <c r="W2185" s="6"/>
      <c r="X2185" s="5"/>
    </row>
    <row r="2186" spans="1:24" x14ac:dyDescent="0.35">
      <c r="A2186">
        <v>2185</v>
      </c>
      <c r="B2186" t="s">
        <v>7122</v>
      </c>
      <c r="C2186" s="8">
        <v>42730</v>
      </c>
      <c r="D2186" s="6">
        <v>2016</v>
      </c>
      <c r="E2186" s="8" t="s">
        <v>3490</v>
      </c>
      <c r="F2186" s="7">
        <v>26</v>
      </c>
      <c r="G2186" t="s">
        <v>3538</v>
      </c>
      <c r="H2186" t="s">
        <v>3451</v>
      </c>
      <c r="I2186" t="s">
        <v>7121</v>
      </c>
      <c r="J2186" t="s">
        <v>3449</v>
      </c>
      <c r="K2186" t="s">
        <v>3628</v>
      </c>
      <c r="L2186">
        <v>80906</v>
      </c>
      <c r="M2186" t="s">
        <v>2518</v>
      </c>
      <c r="N2186" t="s">
        <v>13</v>
      </c>
      <c r="O2186" t="s">
        <v>37</v>
      </c>
      <c r="P2186" t="s">
        <v>2519</v>
      </c>
      <c r="Q2186" s="4">
        <v>12000</v>
      </c>
      <c r="R2186">
        <v>2</v>
      </c>
      <c r="S2186" s="4">
        <f>Table3[[#This Row],[Harga]]*Table3[[#This Row],[Quantity]]</f>
        <v>24000</v>
      </c>
      <c r="T2186">
        <v>0.2</v>
      </c>
      <c r="U2186" s="4">
        <f>Table3[[#This Row],[Discount]]*Table3[[#This Row],[Revenue]]</f>
        <v>4800</v>
      </c>
      <c r="V2186" s="4">
        <f>Table3[[#This Row],[Revenue]]-Table3[[#This Row],[Total Discount]]</f>
        <v>19200</v>
      </c>
      <c r="W2186" s="6"/>
      <c r="X2186" s="5"/>
    </row>
    <row r="2187" spans="1:24" x14ac:dyDescent="0.35">
      <c r="A2187">
        <v>2186</v>
      </c>
      <c r="B2187" t="s">
        <v>7120</v>
      </c>
      <c r="C2187" s="8">
        <v>41884</v>
      </c>
      <c r="D2187" s="6">
        <v>2014</v>
      </c>
      <c r="E2187" s="8" t="s">
        <v>3472</v>
      </c>
      <c r="F2187" s="7">
        <v>2</v>
      </c>
      <c r="G2187" t="s">
        <v>3485</v>
      </c>
      <c r="H2187" t="s">
        <v>3451</v>
      </c>
      <c r="I2187" t="s">
        <v>3687</v>
      </c>
      <c r="J2187" t="s">
        <v>3449</v>
      </c>
      <c r="K2187" t="s">
        <v>3714</v>
      </c>
      <c r="L2187">
        <v>10009</v>
      </c>
      <c r="M2187" t="s">
        <v>2518</v>
      </c>
      <c r="N2187" t="s">
        <v>13</v>
      </c>
      <c r="O2187" t="s">
        <v>37</v>
      </c>
      <c r="P2187" t="s">
        <v>2519</v>
      </c>
      <c r="Q2187" s="4">
        <v>12000</v>
      </c>
      <c r="R2187">
        <v>3</v>
      </c>
      <c r="S2187" s="4">
        <f>Table3[[#This Row],[Harga]]*Table3[[#This Row],[Quantity]]</f>
        <v>36000</v>
      </c>
      <c r="T2187">
        <v>0</v>
      </c>
      <c r="U2187" s="4">
        <f>Table3[[#This Row],[Discount]]*Table3[[#This Row],[Revenue]]</f>
        <v>0</v>
      </c>
      <c r="V2187" s="4">
        <f>Table3[[#This Row],[Revenue]]-Table3[[#This Row],[Total Discount]]</f>
        <v>36000</v>
      </c>
      <c r="W2187" s="6"/>
      <c r="X2187" s="5"/>
    </row>
    <row r="2188" spans="1:24" x14ac:dyDescent="0.35">
      <c r="A2188">
        <v>2187</v>
      </c>
      <c r="B2188" t="s">
        <v>7119</v>
      </c>
      <c r="C2188" s="8">
        <v>42190</v>
      </c>
      <c r="D2188" s="6">
        <v>2015</v>
      </c>
      <c r="E2188" s="8" t="s">
        <v>3507</v>
      </c>
      <c r="F2188" s="7">
        <v>5</v>
      </c>
      <c r="G2188" t="s">
        <v>3485</v>
      </c>
      <c r="H2188" t="s">
        <v>3451</v>
      </c>
      <c r="I2188" t="s">
        <v>3834</v>
      </c>
      <c r="J2188" t="s">
        <v>3449</v>
      </c>
      <c r="K2188" t="s">
        <v>3542</v>
      </c>
      <c r="L2188">
        <v>19140</v>
      </c>
      <c r="M2188" t="s">
        <v>1620</v>
      </c>
      <c r="N2188" t="s">
        <v>51</v>
      </c>
      <c r="O2188" t="s">
        <v>64</v>
      </c>
      <c r="P2188" t="s">
        <v>1621</v>
      </c>
      <c r="Q2188" s="4">
        <v>29000</v>
      </c>
      <c r="R2188">
        <v>3</v>
      </c>
      <c r="S2188" s="4">
        <f>Table3[[#This Row],[Harga]]*Table3[[#This Row],[Quantity]]</f>
        <v>87000</v>
      </c>
      <c r="T2188">
        <v>0.2</v>
      </c>
      <c r="U2188" s="4">
        <f>Table3[[#This Row],[Discount]]*Table3[[#This Row],[Revenue]]</f>
        <v>17400</v>
      </c>
      <c r="V2188" s="4">
        <f>Table3[[#This Row],[Revenue]]-Table3[[#This Row],[Total Discount]]</f>
        <v>69600</v>
      </c>
      <c r="W2188" s="6"/>
      <c r="X2188" s="5"/>
    </row>
    <row r="2189" spans="1:24" x14ac:dyDescent="0.35">
      <c r="A2189">
        <v>2188</v>
      </c>
      <c r="B2189" t="s">
        <v>7118</v>
      </c>
      <c r="C2189" s="8">
        <v>42694</v>
      </c>
      <c r="D2189" s="6">
        <v>2016</v>
      </c>
      <c r="E2189" s="8" t="s">
        <v>3468</v>
      </c>
      <c r="F2189" s="7">
        <v>20</v>
      </c>
      <c r="G2189" t="s">
        <v>3452</v>
      </c>
      <c r="H2189" t="s">
        <v>3462</v>
      </c>
      <c r="I2189" t="s">
        <v>4239</v>
      </c>
      <c r="J2189" t="s">
        <v>3466</v>
      </c>
      <c r="K2189" t="s">
        <v>3580</v>
      </c>
      <c r="L2189">
        <v>47201</v>
      </c>
      <c r="M2189" t="s">
        <v>788</v>
      </c>
      <c r="N2189" t="s">
        <v>13</v>
      </c>
      <c r="O2189" t="s">
        <v>23</v>
      </c>
      <c r="P2189" t="s">
        <v>789</v>
      </c>
      <c r="Q2189" s="4">
        <v>5000</v>
      </c>
      <c r="R2189">
        <v>2</v>
      </c>
      <c r="S2189" s="4">
        <f>Table3[[#This Row],[Harga]]*Table3[[#This Row],[Quantity]]</f>
        <v>10000</v>
      </c>
      <c r="T2189">
        <v>0</v>
      </c>
      <c r="U2189" s="4">
        <f>Table3[[#This Row],[Discount]]*Table3[[#This Row],[Revenue]]</f>
        <v>0</v>
      </c>
      <c r="V2189" s="4">
        <f>Table3[[#This Row],[Revenue]]-Table3[[#This Row],[Total Discount]]</f>
        <v>10000</v>
      </c>
      <c r="W2189" s="6"/>
      <c r="X2189" s="5"/>
    </row>
    <row r="2190" spans="1:24" x14ac:dyDescent="0.35">
      <c r="A2190">
        <v>2189</v>
      </c>
      <c r="B2190" t="s">
        <v>7117</v>
      </c>
      <c r="C2190" s="8">
        <v>41765</v>
      </c>
      <c r="D2190" s="6">
        <v>2014</v>
      </c>
      <c r="E2190" s="8" t="s">
        <v>3453</v>
      </c>
      <c r="F2190" s="7">
        <v>6</v>
      </c>
      <c r="G2190" t="s">
        <v>3452</v>
      </c>
      <c r="H2190" t="s">
        <v>3451</v>
      </c>
      <c r="I2190" t="s">
        <v>7116</v>
      </c>
      <c r="J2190" t="s">
        <v>3488</v>
      </c>
      <c r="K2190" t="s">
        <v>3513</v>
      </c>
      <c r="L2190">
        <v>90004</v>
      </c>
      <c r="M2190" t="s">
        <v>989</v>
      </c>
      <c r="N2190" t="s">
        <v>13</v>
      </c>
      <c r="O2190" t="s">
        <v>14</v>
      </c>
      <c r="P2190" t="s">
        <v>990</v>
      </c>
      <c r="Q2190" s="4">
        <v>12000</v>
      </c>
      <c r="R2190">
        <v>2</v>
      </c>
      <c r="S2190" s="4">
        <f>Table3[[#This Row],[Harga]]*Table3[[#This Row],[Quantity]]</f>
        <v>24000</v>
      </c>
      <c r="T2190">
        <v>0</v>
      </c>
      <c r="U2190" s="4">
        <f>Table3[[#This Row],[Discount]]*Table3[[#This Row],[Revenue]]</f>
        <v>0</v>
      </c>
      <c r="V2190" s="4">
        <f>Table3[[#This Row],[Revenue]]-Table3[[#This Row],[Total Discount]]</f>
        <v>24000</v>
      </c>
      <c r="W2190" s="6"/>
      <c r="X2190" s="5"/>
    </row>
    <row r="2191" spans="1:24" x14ac:dyDescent="0.35">
      <c r="A2191">
        <v>2190</v>
      </c>
      <c r="B2191" t="s">
        <v>7115</v>
      </c>
      <c r="C2191" s="8">
        <v>41811</v>
      </c>
      <c r="D2191" s="6">
        <v>2014</v>
      </c>
      <c r="E2191" s="8" t="s">
        <v>3497</v>
      </c>
      <c r="F2191" s="7">
        <v>21</v>
      </c>
      <c r="G2191" t="s">
        <v>3452</v>
      </c>
      <c r="H2191" t="s">
        <v>3451</v>
      </c>
      <c r="I2191" t="s">
        <v>4412</v>
      </c>
      <c r="J2191" t="s">
        <v>3449</v>
      </c>
      <c r="K2191" t="s">
        <v>3477</v>
      </c>
      <c r="L2191">
        <v>10024</v>
      </c>
      <c r="M2191" t="s">
        <v>1588</v>
      </c>
      <c r="N2191" t="s">
        <v>13</v>
      </c>
      <c r="O2191" t="s">
        <v>23</v>
      </c>
      <c r="P2191" t="s">
        <v>1589</v>
      </c>
      <c r="Q2191" s="4">
        <v>20000</v>
      </c>
      <c r="R2191">
        <v>3</v>
      </c>
      <c r="S2191" s="4">
        <f>Table3[[#This Row],[Harga]]*Table3[[#This Row],[Quantity]]</f>
        <v>60000</v>
      </c>
      <c r="T2191">
        <v>0</v>
      </c>
      <c r="U2191" s="4">
        <f>Table3[[#This Row],[Discount]]*Table3[[#This Row],[Revenue]]</f>
        <v>0</v>
      </c>
      <c r="V2191" s="4">
        <f>Table3[[#This Row],[Revenue]]-Table3[[#This Row],[Total Discount]]</f>
        <v>60000</v>
      </c>
      <c r="W2191" s="6"/>
      <c r="X2191" s="5"/>
    </row>
    <row r="2192" spans="1:24" x14ac:dyDescent="0.35">
      <c r="A2192">
        <v>2191</v>
      </c>
      <c r="B2192" t="s">
        <v>7114</v>
      </c>
      <c r="C2192" s="8">
        <v>42966</v>
      </c>
      <c r="D2192" s="6">
        <v>2017</v>
      </c>
      <c r="E2192" s="8" t="s">
        <v>3481</v>
      </c>
      <c r="F2192" s="7">
        <v>19</v>
      </c>
      <c r="G2192" t="s">
        <v>3452</v>
      </c>
      <c r="H2192" t="s">
        <v>3451</v>
      </c>
      <c r="I2192" t="s">
        <v>3960</v>
      </c>
      <c r="J2192" t="s">
        <v>3466</v>
      </c>
      <c r="K2192" t="s">
        <v>3487</v>
      </c>
      <c r="L2192">
        <v>1841</v>
      </c>
      <c r="M2192" t="s">
        <v>861</v>
      </c>
      <c r="N2192" t="s">
        <v>13</v>
      </c>
      <c r="O2192" t="s">
        <v>26</v>
      </c>
      <c r="P2192" t="s">
        <v>862</v>
      </c>
      <c r="Q2192" s="4">
        <v>2716000</v>
      </c>
      <c r="R2192">
        <v>1</v>
      </c>
      <c r="S2192" s="4">
        <f>Table3[[#This Row],[Harga]]*Table3[[#This Row],[Quantity]]</f>
        <v>2716000</v>
      </c>
      <c r="T2192">
        <v>0</v>
      </c>
      <c r="U2192" s="4">
        <f>Table3[[#This Row],[Discount]]*Table3[[#This Row],[Revenue]]</f>
        <v>0</v>
      </c>
      <c r="V2192" s="4">
        <f>Table3[[#This Row],[Revenue]]-Table3[[#This Row],[Total Discount]]</f>
        <v>2716000</v>
      </c>
      <c r="W2192" s="6"/>
      <c r="X2192" s="5"/>
    </row>
    <row r="2193" spans="1:24" x14ac:dyDescent="0.35">
      <c r="A2193">
        <v>2192</v>
      </c>
      <c r="B2193" t="s">
        <v>7113</v>
      </c>
      <c r="C2193" s="8">
        <v>41972</v>
      </c>
      <c r="D2193" s="6">
        <v>2014</v>
      </c>
      <c r="E2193" s="8" t="s">
        <v>3468</v>
      </c>
      <c r="F2193" s="7">
        <v>29</v>
      </c>
      <c r="G2193" t="s">
        <v>3538</v>
      </c>
      <c r="H2193" t="s">
        <v>3451</v>
      </c>
      <c r="I2193" t="s">
        <v>4189</v>
      </c>
      <c r="J2193" t="s">
        <v>3449</v>
      </c>
      <c r="K2193" t="s">
        <v>3455</v>
      </c>
      <c r="L2193">
        <v>94122</v>
      </c>
      <c r="M2193" t="s">
        <v>1030</v>
      </c>
      <c r="N2193" t="s">
        <v>51</v>
      </c>
      <c r="O2193" t="s">
        <v>52</v>
      </c>
      <c r="P2193" t="s">
        <v>1031</v>
      </c>
      <c r="Q2193" s="4">
        <v>864000</v>
      </c>
      <c r="R2193">
        <v>2</v>
      </c>
      <c r="S2193" s="4">
        <f>Table3[[#This Row],[Harga]]*Table3[[#This Row],[Quantity]]</f>
        <v>1728000</v>
      </c>
      <c r="T2193">
        <v>0.2</v>
      </c>
      <c r="U2193" s="4">
        <f>Table3[[#This Row],[Discount]]*Table3[[#This Row],[Revenue]]</f>
        <v>345600</v>
      </c>
      <c r="V2193" s="4">
        <f>Table3[[#This Row],[Revenue]]-Table3[[#This Row],[Total Discount]]</f>
        <v>1382400</v>
      </c>
      <c r="W2193" s="6"/>
      <c r="X2193" s="5"/>
    </row>
    <row r="2194" spans="1:24" x14ac:dyDescent="0.35">
      <c r="A2194">
        <v>2193</v>
      </c>
      <c r="B2194" t="s">
        <v>7112</v>
      </c>
      <c r="C2194" s="8">
        <v>42834</v>
      </c>
      <c r="D2194" s="6">
        <v>2017</v>
      </c>
      <c r="E2194" s="8" t="s">
        <v>3529</v>
      </c>
      <c r="F2194" s="7">
        <v>9</v>
      </c>
      <c r="G2194" t="s">
        <v>3452</v>
      </c>
      <c r="H2194" t="s">
        <v>3462</v>
      </c>
      <c r="I2194" t="s">
        <v>3809</v>
      </c>
      <c r="J2194" t="s">
        <v>3449</v>
      </c>
      <c r="K2194" t="s">
        <v>3542</v>
      </c>
      <c r="L2194">
        <v>48205</v>
      </c>
      <c r="M2194" t="s">
        <v>1138</v>
      </c>
      <c r="N2194" t="s">
        <v>13</v>
      </c>
      <c r="O2194" t="s">
        <v>26</v>
      </c>
      <c r="P2194" t="s">
        <v>1139</v>
      </c>
      <c r="Q2194" s="4">
        <v>335000</v>
      </c>
      <c r="R2194">
        <v>8</v>
      </c>
      <c r="S2194" s="4">
        <f>Table3[[#This Row],[Harga]]*Table3[[#This Row],[Quantity]]</f>
        <v>2680000</v>
      </c>
      <c r="T2194">
        <v>0</v>
      </c>
      <c r="U2194" s="4">
        <f>Table3[[#This Row],[Discount]]*Table3[[#This Row],[Revenue]]</f>
        <v>0</v>
      </c>
      <c r="V2194" s="4">
        <f>Table3[[#This Row],[Revenue]]-Table3[[#This Row],[Total Discount]]</f>
        <v>2680000</v>
      </c>
      <c r="W2194" s="6"/>
      <c r="X2194" s="5"/>
    </row>
    <row r="2195" spans="1:24" x14ac:dyDescent="0.35">
      <c r="A2195">
        <v>2194</v>
      </c>
      <c r="B2195" t="s">
        <v>7111</v>
      </c>
      <c r="C2195" s="8">
        <v>41993</v>
      </c>
      <c r="D2195" s="6">
        <v>2014</v>
      </c>
      <c r="E2195" s="8" t="s">
        <v>3490</v>
      </c>
      <c r="F2195" s="7">
        <v>20</v>
      </c>
      <c r="G2195" t="s">
        <v>3538</v>
      </c>
      <c r="H2195" t="s">
        <v>3451</v>
      </c>
      <c r="I2195" t="s">
        <v>3618</v>
      </c>
      <c r="J2195" t="s">
        <v>3449</v>
      </c>
      <c r="K2195" t="s">
        <v>3655</v>
      </c>
      <c r="L2195">
        <v>45011</v>
      </c>
      <c r="M2195" t="s">
        <v>2520</v>
      </c>
      <c r="N2195" t="s">
        <v>9</v>
      </c>
      <c r="O2195" t="s">
        <v>20</v>
      </c>
      <c r="P2195" t="s">
        <v>2521</v>
      </c>
      <c r="Q2195" s="4">
        <v>191000</v>
      </c>
      <c r="R2195">
        <v>3</v>
      </c>
      <c r="S2195" s="4">
        <f>Table3[[#This Row],[Harga]]*Table3[[#This Row],[Quantity]]</f>
        <v>573000</v>
      </c>
      <c r="T2195">
        <v>0.2</v>
      </c>
      <c r="U2195" s="4">
        <f>Table3[[#This Row],[Discount]]*Table3[[#This Row],[Revenue]]</f>
        <v>114600</v>
      </c>
      <c r="V2195" s="4">
        <f>Table3[[#This Row],[Revenue]]-Table3[[#This Row],[Total Discount]]</f>
        <v>458400</v>
      </c>
      <c r="W2195" s="6"/>
      <c r="X2195" s="5"/>
    </row>
    <row r="2196" spans="1:24" x14ac:dyDescent="0.35">
      <c r="A2196">
        <v>2195</v>
      </c>
      <c r="B2196" t="s">
        <v>7110</v>
      </c>
      <c r="C2196" s="8">
        <v>41990</v>
      </c>
      <c r="D2196" s="6">
        <v>2014</v>
      </c>
      <c r="E2196" s="8" t="s">
        <v>3490</v>
      </c>
      <c r="F2196" s="7">
        <v>17</v>
      </c>
      <c r="G2196" t="s">
        <v>3496</v>
      </c>
      <c r="H2196" t="s">
        <v>3451</v>
      </c>
      <c r="I2196" t="s">
        <v>3990</v>
      </c>
      <c r="J2196" t="s">
        <v>3449</v>
      </c>
      <c r="K2196" t="s">
        <v>3483</v>
      </c>
      <c r="L2196">
        <v>43229</v>
      </c>
      <c r="M2196" t="s">
        <v>1548</v>
      </c>
      <c r="N2196" t="s">
        <v>13</v>
      </c>
      <c r="O2196" t="s">
        <v>26</v>
      </c>
      <c r="P2196" t="s">
        <v>1549</v>
      </c>
      <c r="Q2196" s="4">
        <v>8000</v>
      </c>
      <c r="R2196">
        <v>4</v>
      </c>
      <c r="S2196" s="4">
        <f>Table3[[#This Row],[Harga]]*Table3[[#This Row],[Quantity]]</f>
        <v>32000</v>
      </c>
      <c r="T2196">
        <v>0.7</v>
      </c>
      <c r="U2196" s="4">
        <f>Table3[[#This Row],[Discount]]*Table3[[#This Row],[Revenue]]</f>
        <v>22400</v>
      </c>
      <c r="V2196" s="4">
        <f>Table3[[#This Row],[Revenue]]-Table3[[#This Row],[Total Discount]]</f>
        <v>9600</v>
      </c>
      <c r="W2196" s="6"/>
      <c r="X2196" s="5"/>
    </row>
    <row r="2197" spans="1:24" x14ac:dyDescent="0.35">
      <c r="A2197">
        <v>2196</v>
      </c>
      <c r="B2197" t="s">
        <v>7109</v>
      </c>
      <c r="C2197" s="8">
        <v>42325</v>
      </c>
      <c r="D2197" s="6">
        <v>2015</v>
      </c>
      <c r="E2197" s="8" t="s">
        <v>3468</v>
      </c>
      <c r="F2197" s="7">
        <v>17</v>
      </c>
      <c r="G2197" t="s">
        <v>3538</v>
      </c>
      <c r="H2197" t="s">
        <v>3451</v>
      </c>
      <c r="I2197" t="s">
        <v>7108</v>
      </c>
      <c r="J2197" t="s">
        <v>3449</v>
      </c>
      <c r="K2197" t="s">
        <v>3505</v>
      </c>
      <c r="L2197">
        <v>60610</v>
      </c>
      <c r="M2197" t="s">
        <v>2522</v>
      </c>
      <c r="N2197" t="s">
        <v>13</v>
      </c>
      <c r="O2197" t="s">
        <v>366</v>
      </c>
      <c r="P2197" t="s">
        <v>2523</v>
      </c>
      <c r="Q2197" s="4">
        <v>41000</v>
      </c>
      <c r="R2197">
        <v>5</v>
      </c>
      <c r="S2197" s="4">
        <f>Table3[[#This Row],[Harga]]*Table3[[#This Row],[Quantity]]</f>
        <v>205000</v>
      </c>
      <c r="T2197">
        <v>0.2</v>
      </c>
      <c r="U2197" s="4">
        <f>Table3[[#This Row],[Discount]]*Table3[[#This Row],[Revenue]]</f>
        <v>41000</v>
      </c>
      <c r="V2197" s="4">
        <f>Table3[[#This Row],[Revenue]]-Table3[[#This Row],[Total Discount]]</f>
        <v>164000</v>
      </c>
      <c r="W2197" s="6"/>
      <c r="X2197" s="5"/>
    </row>
    <row r="2198" spans="1:24" x14ac:dyDescent="0.35">
      <c r="A2198">
        <v>2197</v>
      </c>
      <c r="B2198" t="s">
        <v>7107</v>
      </c>
      <c r="C2198" s="8">
        <v>41702</v>
      </c>
      <c r="D2198" s="6">
        <v>2014</v>
      </c>
      <c r="E2198" s="8" t="s">
        <v>3511</v>
      </c>
      <c r="F2198" s="7">
        <v>4</v>
      </c>
      <c r="G2198" t="s">
        <v>3538</v>
      </c>
      <c r="H2198" t="s">
        <v>3532</v>
      </c>
      <c r="I2198" t="s">
        <v>3866</v>
      </c>
      <c r="J2198" t="s">
        <v>3449</v>
      </c>
      <c r="K2198" t="s">
        <v>3641</v>
      </c>
      <c r="L2198">
        <v>33063</v>
      </c>
      <c r="M2198" t="s">
        <v>2097</v>
      </c>
      <c r="N2198" t="s">
        <v>13</v>
      </c>
      <c r="O2198" t="s">
        <v>37</v>
      </c>
      <c r="P2198" t="s">
        <v>2098</v>
      </c>
      <c r="Q2198" s="4">
        <v>33000</v>
      </c>
      <c r="R2198">
        <v>3</v>
      </c>
      <c r="S2198" s="4">
        <f>Table3[[#This Row],[Harga]]*Table3[[#This Row],[Quantity]]</f>
        <v>99000</v>
      </c>
      <c r="T2198">
        <v>0.2</v>
      </c>
      <c r="U2198" s="4">
        <f>Table3[[#This Row],[Discount]]*Table3[[#This Row],[Revenue]]</f>
        <v>19800</v>
      </c>
      <c r="V2198" s="4">
        <f>Table3[[#This Row],[Revenue]]-Table3[[#This Row],[Total Discount]]</f>
        <v>79200</v>
      </c>
      <c r="W2198" s="6"/>
      <c r="X2198" s="5"/>
    </row>
    <row r="2199" spans="1:24" x14ac:dyDescent="0.35">
      <c r="A2199">
        <v>2198</v>
      </c>
      <c r="B2199" t="s">
        <v>7106</v>
      </c>
      <c r="C2199" s="8">
        <v>42873</v>
      </c>
      <c r="D2199" s="6">
        <v>2017</v>
      </c>
      <c r="E2199" s="8" t="s">
        <v>3453</v>
      </c>
      <c r="F2199" s="7">
        <v>18</v>
      </c>
      <c r="G2199" t="s">
        <v>3457</v>
      </c>
      <c r="H2199" t="s">
        <v>3451</v>
      </c>
      <c r="I2199" t="s">
        <v>6485</v>
      </c>
      <c r="J2199" t="s">
        <v>3466</v>
      </c>
      <c r="K2199" t="s">
        <v>3571</v>
      </c>
      <c r="L2199">
        <v>30328</v>
      </c>
      <c r="M2199" t="s">
        <v>2524</v>
      </c>
      <c r="N2199" t="s">
        <v>13</v>
      </c>
      <c r="O2199" t="s">
        <v>29</v>
      </c>
      <c r="P2199" t="s">
        <v>2525</v>
      </c>
      <c r="Q2199" s="4">
        <v>18000</v>
      </c>
      <c r="R2199">
        <v>2</v>
      </c>
      <c r="S2199" s="4">
        <f>Table3[[#This Row],[Harga]]*Table3[[#This Row],[Quantity]]</f>
        <v>36000</v>
      </c>
      <c r="T2199">
        <v>0</v>
      </c>
      <c r="U2199" s="4">
        <f>Table3[[#This Row],[Discount]]*Table3[[#This Row],[Revenue]]</f>
        <v>0</v>
      </c>
      <c r="V2199" s="4">
        <f>Table3[[#This Row],[Revenue]]-Table3[[#This Row],[Total Discount]]</f>
        <v>36000</v>
      </c>
      <c r="W2199" s="6"/>
      <c r="X2199" s="5"/>
    </row>
    <row r="2200" spans="1:24" x14ac:dyDescent="0.35">
      <c r="A2200">
        <v>2199</v>
      </c>
      <c r="B2200" t="s">
        <v>7105</v>
      </c>
      <c r="C2200" s="8">
        <v>43000</v>
      </c>
      <c r="D2200" s="6">
        <v>2017</v>
      </c>
      <c r="E2200" s="8" t="s">
        <v>3472</v>
      </c>
      <c r="F2200" s="7">
        <v>22</v>
      </c>
      <c r="G2200" t="s">
        <v>3485</v>
      </c>
      <c r="H2200" t="s">
        <v>3532</v>
      </c>
      <c r="I2200" t="s">
        <v>5726</v>
      </c>
      <c r="J2200" t="s">
        <v>3466</v>
      </c>
      <c r="K2200" t="s">
        <v>3600</v>
      </c>
      <c r="L2200">
        <v>87105</v>
      </c>
      <c r="M2200" t="s">
        <v>211</v>
      </c>
      <c r="N2200" t="s">
        <v>13</v>
      </c>
      <c r="O2200" t="s">
        <v>23</v>
      </c>
      <c r="P2200" t="s">
        <v>212</v>
      </c>
      <c r="Q2200" s="4">
        <v>22000</v>
      </c>
      <c r="R2200">
        <v>3</v>
      </c>
      <c r="S2200" s="4">
        <f>Table3[[#This Row],[Harga]]*Table3[[#This Row],[Quantity]]</f>
        <v>66000</v>
      </c>
      <c r="T2200">
        <v>0</v>
      </c>
      <c r="U2200" s="4">
        <f>Table3[[#This Row],[Discount]]*Table3[[#This Row],[Revenue]]</f>
        <v>0</v>
      </c>
      <c r="V2200" s="4">
        <f>Table3[[#This Row],[Revenue]]-Table3[[#This Row],[Total Discount]]</f>
        <v>66000</v>
      </c>
      <c r="W2200" s="6"/>
      <c r="X2200" s="5"/>
    </row>
    <row r="2201" spans="1:24" x14ac:dyDescent="0.35">
      <c r="A2201">
        <v>2200</v>
      </c>
      <c r="B2201" t="s">
        <v>7104</v>
      </c>
      <c r="C2201" s="8">
        <v>42815</v>
      </c>
      <c r="D2201" s="6">
        <v>2017</v>
      </c>
      <c r="E2201" s="8" t="s">
        <v>3511</v>
      </c>
      <c r="F2201" s="7">
        <v>21</v>
      </c>
      <c r="G2201" t="s">
        <v>3452</v>
      </c>
      <c r="H2201" t="s">
        <v>3462</v>
      </c>
      <c r="I2201" t="s">
        <v>3687</v>
      </c>
      <c r="J2201" t="s">
        <v>3449</v>
      </c>
      <c r="K2201" t="s">
        <v>3600</v>
      </c>
      <c r="L2201">
        <v>74133</v>
      </c>
      <c r="M2201" t="s">
        <v>2095</v>
      </c>
      <c r="N2201" t="s">
        <v>9</v>
      </c>
      <c r="O2201" t="s">
        <v>42</v>
      </c>
      <c r="P2201" t="s">
        <v>2096</v>
      </c>
      <c r="Q2201" s="4">
        <v>964000</v>
      </c>
      <c r="R2201">
        <v>6</v>
      </c>
      <c r="S2201" s="4">
        <f>Table3[[#This Row],[Harga]]*Table3[[#This Row],[Quantity]]</f>
        <v>5784000</v>
      </c>
      <c r="T2201">
        <v>0</v>
      </c>
      <c r="U2201" s="4">
        <f>Table3[[#This Row],[Discount]]*Table3[[#This Row],[Revenue]]</f>
        <v>0</v>
      </c>
      <c r="V2201" s="4">
        <f>Table3[[#This Row],[Revenue]]-Table3[[#This Row],[Total Discount]]</f>
        <v>5784000</v>
      </c>
      <c r="W2201" s="6"/>
      <c r="X2201" s="5"/>
    </row>
    <row r="2202" spans="1:24" x14ac:dyDescent="0.35">
      <c r="A2202">
        <v>2201</v>
      </c>
      <c r="B2202" t="s">
        <v>7103</v>
      </c>
      <c r="C2202" s="8">
        <v>42992</v>
      </c>
      <c r="D2202" s="6">
        <v>2017</v>
      </c>
      <c r="E2202" s="8" t="s">
        <v>3472</v>
      </c>
      <c r="F2202" s="7">
        <v>14</v>
      </c>
      <c r="G2202" t="s">
        <v>3485</v>
      </c>
      <c r="H2202" t="s">
        <v>3462</v>
      </c>
      <c r="I2202" t="s">
        <v>5037</v>
      </c>
      <c r="J2202" t="s">
        <v>3449</v>
      </c>
      <c r="K2202" t="s">
        <v>3666</v>
      </c>
      <c r="L2202">
        <v>7050</v>
      </c>
      <c r="M2202" t="s">
        <v>2526</v>
      </c>
      <c r="N2202" t="s">
        <v>13</v>
      </c>
      <c r="O2202" t="s">
        <v>37</v>
      </c>
      <c r="P2202" t="s">
        <v>2527</v>
      </c>
      <c r="Q2202" s="4">
        <v>71000</v>
      </c>
      <c r="R2202">
        <v>3</v>
      </c>
      <c r="S2202" s="4">
        <f>Table3[[#This Row],[Harga]]*Table3[[#This Row],[Quantity]]</f>
        <v>213000</v>
      </c>
      <c r="T2202">
        <v>0</v>
      </c>
      <c r="U2202" s="4">
        <f>Table3[[#This Row],[Discount]]*Table3[[#This Row],[Revenue]]</f>
        <v>0</v>
      </c>
      <c r="V2202" s="4">
        <f>Table3[[#This Row],[Revenue]]-Table3[[#This Row],[Total Discount]]</f>
        <v>213000</v>
      </c>
      <c r="W2202" s="6"/>
      <c r="X2202" s="5"/>
    </row>
    <row r="2203" spans="1:24" x14ac:dyDescent="0.35">
      <c r="A2203">
        <v>2202</v>
      </c>
      <c r="B2203" t="s">
        <v>7102</v>
      </c>
      <c r="C2203" s="8">
        <v>42677</v>
      </c>
      <c r="D2203" s="6">
        <v>2016</v>
      </c>
      <c r="E2203" s="8" t="s">
        <v>3468</v>
      </c>
      <c r="F2203" s="7">
        <v>3</v>
      </c>
      <c r="G2203" t="s">
        <v>3457</v>
      </c>
      <c r="H2203" t="s">
        <v>3462</v>
      </c>
      <c r="I2203" t="s">
        <v>5715</v>
      </c>
      <c r="J2203" t="s">
        <v>3449</v>
      </c>
      <c r="K2203" t="s">
        <v>3505</v>
      </c>
      <c r="L2203">
        <v>42420</v>
      </c>
      <c r="M2203" t="s">
        <v>724</v>
      </c>
      <c r="N2203" t="s">
        <v>13</v>
      </c>
      <c r="O2203" t="s">
        <v>73</v>
      </c>
      <c r="P2203" t="s">
        <v>725</v>
      </c>
      <c r="Q2203" s="4">
        <v>35000</v>
      </c>
      <c r="R2203">
        <v>4</v>
      </c>
      <c r="S2203" s="4">
        <f>Table3[[#This Row],[Harga]]*Table3[[#This Row],[Quantity]]</f>
        <v>140000</v>
      </c>
      <c r="T2203">
        <v>0</v>
      </c>
      <c r="U2203" s="4">
        <f>Table3[[#This Row],[Discount]]*Table3[[#This Row],[Revenue]]</f>
        <v>0</v>
      </c>
      <c r="V2203" s="4">
        <f>Table3[[#This Row],[Revenue]]-Table3[[#This Row],[Total Discount]]</f>
        <v>140000</v>
      </c>
      <c r="W2203" s="6"/>
      <c r="X2203" s="5"/>
    </row>
    <row r="2204" spans="1:24" x14ac:dyDescent="0.35">
      <c r="A2204">
        <v>2203</v>
      </c>
      <c r="B2204" t="s">
        <v>7101</v>
      </c>
      <c r="C2204" s="8">
        <v>42493</v>
      </c>
      <c r="D2204" s="6">
        <v>2016</v>
      </c>
      <c r="E2204" s="8" t="s">
        <v>3453</v>
      </c>
      <c r="F2204" s="7">
        <v>3</v>
      </c>
      <c r="G2204" t="s">
        <v>3457</v>
      </c>
      <c r="H2204" t="s">
        <v>3462</v>
      </c>
      <c r="I2204" t="s">
        <v>4346</v>
      </c>
      <c r="J2204" t="s">
        <v>3449</v>
      </c>
      <c r="K2204" t="s">
        <v>3909</v>
      </c>
      <c r="L2204">
        <v>60653</v>
      </c>
      <c r="M2204" t="s">
        <v>686</v>
      </c>
      <c r="N2204" t="s">
        <v>13</v>
      </c>
      <c r="O2204" t="s">
        <v>26</v>
      </c>
      <c r="P2204" t="s">
        <v>687</v>
      </c>
      <c r="Q2204" s="4">
        <v>18000</v>
      </c>
      <c r="R2204">
        <v>1</v>
      </c>
      <c r="S2204" s="4">
        <f>Table3[[#This Row],[Harga]]*Table3[[#This Row],[Quantity]]</f>
        <v>18000</v>
      </c>
      <c r="T2204">
        <v>0.8</v>
      </c>
      <c r="U2204" s="4">
        <f>Table3[[#This Row],[Discount]]*Table3[[#This Row],[Revenue]]</f>
        <v>14400</v>
      </c>
      <c r="V2204" s="4">
        <f>Table3[[#This Row],[Revenue]]-Table3[[#This Row],[Total Discount]]</f>
        <v>3600</v>
      </c>
      <c r="W2204" s="6"/>
      <c r="X2204" s="5"/>
    </row>
    <row r="2205" spans="1:24" x14ac:dyDescent="0.35">
      <c r="A2205">
        <v>2204</v>
      </c>
      <c r="B2205" t="s">
        <v>7100</v>
      </c>
      <c r="C2205" s="8">
        <v>42731</v>
      </c>
      <c r="D2205" s="6">
        <v>2016</v>
      </c>
      <c r="E2205" s="8" t="s">
        <v>3490</v>
      </c>
      <c r="F2205" s="7">
        <v>27</v>
      </c>
      <c r="G2205" t="s">
        <v>3485</v>
      </c>
      <c r="H2205" t="s">
        <v>3462</v>
      </c>
      <c r="I2205" t="s">
        <v>4962</v>
      </c>
      <c r="J2205" t="s">
        <v>3449</v>
      </c>
      <c r="K2205" t="s">
        <v>3571</v>
      </c>
      <c r="L2205">
        <v>77642</v>
      </c>
      <c r="M2205" t="s">
        <v>1489</v>
      </c>
      <c r="N2205" t="s">
        <v>13</v>
      </c>
      <c r="O2205" t="s">
        <v>23</v>
      </c>
      <c r="P2205" t="s">
        <v>1490</v>
      </c>
      <c r="Q2205" s="4">
        <v>7000</v>
      </c>
      <c r="R2205">
        <v>2</v>
      </c>
      <c r="S2205" s="4">
        <f>Table3[[#This Row],[Harga]]*Table3[[#This Row],[Quantity]]</f>
        <v>14000</v>
      </c>
      <c r="T2205">
        <v>0.2</v>
      </c>
      <c r="U2205" s="4">
        <f>Table3[[#This Row],[Discount]]*Table3[[#This Row],[Revenue]]</f>
        <v>2800</v>
      </c>
      <c r="V2205" s="4">
        <f>Table3[[#This Row],[Revenue]]-Table3[[#This Row],[Total Discount]]</f>
        <v>11200</v>
      </c>
      <c r="W2205" s="6"/>
      <c r="X2205" s="5"/>
    </row>
    <row r="2206" spans="1:24" x14ac:dyDescent="0.35">
      <c r="A2206">
        <v>2205</v>
      </c>
      <c r="B2206" t="s">
        <v>7099</v>
      </c>
      <c r="C2206" s="8">
        <v>42573</v>
      </c>
      <c r="D2206" s="6">
        <v>2016</v>
      </c>
      <c r="E2206" s="8" t="s">
        <v>3507</v>
      </c>
      <c r="F2206" s="7">
        <v>22</v>
      </c>
      <c r="G2206" t="s">
        <v>3457</v>
      </c>
      <c r="H2206" t="s">
        <v>3451</v>
      </c>
      <c r="I2206" t="s">
        <v>3758</v>
      </c>
      <c r="J2206" t="s">
        <v>3449</v>
      </c>
      <c r="K2206" t="s">
        <v>3465</v>
      </c>
      <c r="L2206">
        <v>48185</v>
      </c>
      <c r="M2206" t="s">
        <v>1154</v>
      </c>
      <c r="N2206" t="s">
        <v>51</v>
      </c>
      <c r="O2206" t="s">
        <v>64</v>
      </c>
      <c r="P2206" t="s">
        <v>1155</v>
      </c>
      <c r="Q2206" s="4">
        <v>264000</v>
      </c>
      <c r="R2206">
        <v>1</v>
      </c>
      <c r="S2206" s="4">
        <f>Table3[[#This Row],[Harga]]*Table3[[#This Row],[Quantity]]</f>
        <v>264000</v>
      </c>
      <c r="T2206">
        <v>0</v>
      </c>
      <c r="U2206" s="4">
        <f>Table3[[#This Row],[Discount]]*Table3[[#This Row],[Revenue]]</f>
        <v>0</v>
      </c>
      <c r="V2206" s="4">
        <f>Table3[[#This Row],[Revenue]]-Table3[[#This Row],[Total Discount]]</f>
        <v>264000</v>
      </c>
      <c r="W2206" s="6"/>
      <c r="X2206" s="5"/>
    </row>
    <row r="2207" spans="1:24" x14ac:dyDescent="0.35">
      <c r="A2207">
        <v>2206</v>
      </c>
      <c r="B2207" t="s">
        <v>7098</v>
      </c>
      <c r="C2207" s="8">
        <v>41959</v>
      </c>
      <c r="D2207" s="6">
        <v>2014</v>
      </c>
      <c r="E2207" s="8" t="s">
        <v>3468</v>
      </c>
      <c r="F2207" s="7">
        <v>16</v>
      </c>
      <c r="G2207" t="s">
        <v>3496</v>
      </c>
      <c r="H2207" t="s">
        <v>3451</v>
      </c>
      <c r="I2207" t="s">
        <v>4652</v>
      </c>
      <c r="J2207" t="s">
        <v>3488</v>
      </c>
      <c r="K2207" t="s">
        <v>3682</v>
      </c>
      <c r="L2207">
        <v>47401</v>
      </c>
      <c r="M2207" t="s">
        <v>1797</v>
      </c>
      <c r="N2207" t="s">
        <v>13</v>
      </c>
      <c r="O2207" t="s">
        <v>55</v>
      </c>
      <c r="P2207" t="s">
        <v>1798</v>
      </c>
      <c r="Q2207" s="4">
        <v>38000</v>
      </c>
      <c r="R2207">
        <v>5</v>
      </c>
      <c r="S2207" s="4">
        <f>Table3[[#This Row],[Harga]]*Table3[[#This Row],[Quantity]]</f>
        <v>190000</v>
      </c>
      <c r="T2207">
        <v>0</v>
      </c>
      <c r="U2207" s="4">
        <f>Table3[[#This Row],[Discount]]*Table3[[#This Row],[Revenue]]</f>
        <v>0</v>
      </c>
      <c r="V2207" s="4">
        <f>Table3[[#This Row],[Revenue]]-Table3[[#This Row],[Total Discount]]</f>
        <v>190000</v>
      </c>
      <c r="W2207" s="6"/>
      <c r="X2207" s="5"/>
    </row>
    <row r="2208" spans="1:24" x14ac:dyDescent="0.35">
      <c r="A2208">
        <v>2207</v>
      </c>
      <c r="B2208" t="s">
        <v>7097</v>
      </c>
      <c r="C2208" s="8">
        <v>42174</v>
      </c>
      <c r="D2208" s="6">
        <v>2015</v>
      </c>
      <c r="E2208" s="8" t="s">
        <v>3497</v>
      </c>
      <c r="F2208" s="7">
        <v>19</v>
      </c>
      <c r="G2208" t="s">
        <v>3457</v>
      </c>
      <c r="H2208" t="s">
        <v>3462</v>
      </c>
      <c r="I2208" t="s">
        <v>5545</v>
      </c>
      <c r="J2208" t="s">
        <v>3449</v>
      </c>
      <c r="K2208" t="s">
        <v>3666</v>
      </c>
      <c r="L2208">
        <v>90032</v>
      </c>
      <c r="M2208" t="s">
        <v>571</v>
      </c>
      <c r="N2208" t="s">
        <v>9</v>
      </c>
      <c r="O2208" t="s">
        <v>20</v>
      </c>
      <c r="P2208" t="s">
        <v>572</v>
      </c>
      <c r="Q2208" s="4">
        <v>19000</v>
      </c>
      <c r="R2208">
        <v>2</v>
      </c>
      <c r="S2208" s="4">
        <f>Table3[[#This Row],[Harga]]*Table3[[#This Row],[Quantity]]</f>
        <v>38000</v>
      </c>
      <c r="T2208">
        <v>0</v>
      </c>
      <c r="U2208" s="4">
        <f>Table3[[#This Row],[Discount]]*Table3[[#This Row],[Revenue]]</f>
        <v>0</v>
      </c>
      <c r="V2208" s="4">
        <f>Table3[[#This Row],[Revenue]]-Table3[[#This Row],[Total Discount]]</f>
        <v>38000</v>
      </c>
      <c r="W2208" s="6"/>
      <c r="X2208" s="5"/>
    </row>
    <row r="2209" spans="1:24" x14ac:dyDescent="0.35">
      <c r="A2209">
        <v>2208</v>
      </c>
      <c r="B2209" t="s">
        <v>7096</v>
      </c>
      <c r="C2209" s="8">
        <v>42555</v>
      </c>
      <c r="D2209" s="6">
        <v>2016</v>
      </c>
      <c r="E2209" s="8" t="s">
        <v>3507</v>
      </c>
      <c r="F2209" s="7">
        <v>4</v>
      </c>
      <c r="G2209" t="s">
        <v>3457</v>
      </c>
      <c r="H2209" t="s">
        <v>3462</v>
      </c>
      <c r="I2209" t="s">
        <v>5140</v>
      </c>
      <c r="J2209" t="s">
        <v>3449</v>
      </c>
      <c r="K2209" t="s">
        <v>3460</v>
      </c>
      <c r="L2209">
        <v>94109</v>
      </c>
      <c r="M2209" t="s">
        <v>555</v>
      </c>
      <c r="N2209" t="s">
        <v>9</v>
      </c>
      <c r="O2209" t="s">
        <v>20</v>
      </c>
      <c r="P2209" t="s">
        <v>556</v>
      </c>
      <c r="Q2209" s="4">
        <v>36000</v>
      </c>
      <c r="R2209">
        <v>5</v>
      </c>
      <c r="S2209" s="4">
        <f>Table3[[#This Row],[Harga]]*Table3[[#This Row],[Quantity]]</f>
        <v>180000</v>
      </c>
      <c r="T2209">
        <v>0</v>
      </c>
      <c r="U2209" s="4">
        <f>Table3[[#This Row],[Discount]]*Table3[[#This Row],[Revenue]]</f>
        <v>0</v>
      </c>
      <c r="V2209" s="4">
        <f>Table3[[#This Row],[Revenue]]-Table3[[#This Row],[Total Discount]]</f>
        <v>180000</v>
      </c>
      <c r="W2209" s="6"/>
      <c r="X2209" s="5"/>
    </row>
    <row r="2210" spans="1:24" x14ac:dyDescent="0.35">
      <c r="A2210">
        <v>2209</v>
      </c>
      <c r="B2210" t="s">
        <v>7095</v>
      </c>
      <c r="C2210" s="8">
        <v>42250</v>
      </c>
      <c r="D2210" s="6">
        <v>2015</v>
      </c>
      <c r="E2210" s="8" t="s">
        <v>3472</v>
      </c>
      <c r="F2210" s="7">
        <v>3</v>
      </c>
      <c r="G2210" t="s">
        <v>3457</v>
      </c>
      <c r="H2210" t="s">
        <v>3554</v>
      </c>
      <c r="I2210" t="s">
        <v>4582</v>
      </c>
      <c r="J2210" t="s">
        <v>3488</v>
      </c>
      <c r="K2210" t="s">
        <v>3704</v>
      </c>
      <c r="L2210">
        <v>94110</v>
      </c>
      <c r="M2210" t="s">
        <v>1570</v>
      </c>
      <c r="N2210" t="s">
        <v>9</v>
      </c>
      <c r="O2210" t="s">
        <v>42</v>
      </c>
      <c r="P2210" t="s">
        <v>1571</v>
      </c>
      <c r="Q2210" s="4">
        <v>260000</v>
      </c>
      <c r="R2210">
        <v>2</v>
      </c>
      <c r="S2210" s="4">
        <f>Table3[[#This Row],[Harga]]*Table3[[#This Row],[Quantity]]</f>
        <v>520000</v>
      </c>
      <c r="T2210">
        <v>0.2</v>
      </c>
      <c r="U2210" s="4">
        <f>Table3[[#This Row],[Discount]]*Table3[[#This Row],[Revenue]]</f>
        <v>104000</v>
      </c>
      <c r="V2210" s="4">
        <f>Table3[[#This Row],[Revenue]]-Table3[[#This Row],[Total Discount]]</f>
        <v>416000</v>
      </c>
      <c r="W2210" s="6"/>
      <c r="X2210" s="5"/>
    </row>
    <row r="2211" spans="1:24" x14ac:dyDescent="0.35">
      <c r="A2211">
        <v>2210</v>
      </c>
      <c r="B2211" t="s">
        <v>7094</v>
      </c>
      <c r="C2211" s="8">
        <v>42954</v>
      </c>
      <c r="D2211" s="6">
        <v>2017</v>
      </c>
      <c r="E2211" s="8" t="s">
        <v>3481</v>
      </c>
      <c r="F2211" s="7">
        <v>7</v>
      </c>
      <c r="G2211" t="s">
        <v>3452</v>
      </c>
      <c r="H2211" t="s">
        <v>3462</v>
      </c>
      <c r="I2211" t="s">
        <v>5711</v>
      </c>
      <c r="J2211" t="s">
        <v>3449</v>
      </c>
      <c r="K2211" t="s">
        <v>3670</v>
      </c>
      <c r="L2211">
        <v>95123</v>
      </c>
      <c r="M2211" t="s">
        <v>1473</v>
      </c>
      <c r="N2211" t="s">
        <v>13</v>
      </c>
      <c r="O2211" t="s">
        <v>23</v>
      </c>
      <c r="P2211" t="s">
        <v>1474</v>
      </c>
      <c r="Q2211" s="4">
        <v>274000</v>
      </c>
      <c r="R2211">
        <v>5</v>
      </c>
      <c r="S2211" s="4">
        <f>Table3[[#This Row],[Harga]]*Table3[[#This Row],[Quantity]]</f>
        <v>1370000</v>
      </c>
      <c r="T2211">
        <v>0</v>
      </c>
      <c r="U2211" s="4">
        <f>Table3[[#This Row],[Discount]]*Table3[[#This Row],[Revenue]]</f>
        <v>0</v>
      </c>
      <c r="V2211" s="4">
        <f>Table3[[#This Row],[Revenue]]-Table3[[#This Row],[Total Discount]]</f>
        <v>1370000</v>
      </c>
      <c r="W2211" s="6"/>
      <c r="X2211" s="5"/>
    </row>
    <row r="2212" spans="1:24" x14ac:dyDescent="0.35">
      <c r="A2212">
        <v>2211</v>
      </c>
      <c r="B2212" t="s">
        <v>7093</v>
      </c>
      <c r="C2212" s="8">
        <v>42807</v>
      </c>
      <c r="D2212" s="6">
        <v>2017</v>
      </c>
      <c r="E2212" s="8" t="s">
        <v>3511</v>
      </c>
      <c r="F2212" s="7">
        <v>13</v>
      </c>
      <c r="G2212" t="s">
        <v>3538</v>
      </c>
      <c r="H2212" t="s">
        <v>3451</v>
      </c>
      <c r="I2212" t="s">
        <v>4706</v>
      </c>
      <c r="J2212" t="s">
        <v>3449</v>
      </c>
      <c r="K2212" t="s">
        <v>3465</v>
      </c>
      <c r="L2212">
        <v>80219</v>
      </c>
      <c r="M2212" t="s">
        <v>2248</v>
      </c>
      <c r="N2212" t="s">
        <v>13</v>
      </c>
      <c r="O2212" t="s">
        <v>366</v>
      </c>
      <c r="P2212" t="s">
        <v>2249</v>
      </c>
      <c r="Q2212" s="4">
        <v>1666000</v>
      </c>
      <c r="R2212">
        <v>2</v>
      </c>
      <c r="S2212" s="4">
        <f>Table3[[#This Row],[Harga]]*Table3[[#This Row],[Quantity]]</f>
        <v>3332000</v>
      </c>
      <c r="T2212">
        <v>0.2</v>
      </c>
      <c r="U2212" s="4">
        <f>Table3[[#This Row],[Discount]]*Table3[[#This Row],[Revenue]]</f>
        <v>666400</v>
      </c>
      <c r="V2212" s="4">
        <f>Table3[[#This Row],[Revenue]]-Table3[[#This Row],[Total Discount]]</f>
        <v>2665600</v>
      </c>
      <c r="W2212" s="6"/>
      <c r="X2212" s="5"/>
    </row>
    <row r="2213" spans="1:24" x14ac:dyDescent="0.35">
      <c r="A2213">
        <v>2212</v>
      </c>
      <c r="B2213" t="s">
        <v>7092</v>
      </c>
      <c r="C2213" s="8">
        <v>43006</v>
      </c>
      <c r="D2213" s="6">
        <v>2017</v>
      </c>
      <c r="E2213" s="8" t="s">
        <v>3472</v>
      </c>
      <c r="F2213" s="7">
        <v>28</v>
      </c>
      <c r="G2213" t="s">
        <v>3485</v>
      </c>
      <c r="H2213" t="s">
        <v>3501</v>
      </c>
      <c r="I2213" t="s">
        <v>4215</v>
      </c>
      <c r="J2213" t="s">
        <v>3488</v>
      </c>
      <c r="K2213" t="s">
        <v>3494</v>
      </c>
      <c r="L2213">
        <v>80013</v>
      </c>
      <c r="M2213" t="s">
        <v>2393</v>
      </c>
      <c r="N2213" t="s">
        <v>9</v>
      </c>
      <c r="O2213" t="s">
        <v>20</v>
      </c>
      <c r="P2213" t="s">
        <v>2394</v>
      </c>
      <c r="Q2213" s="4">
        <v>205000</v>
      </c>
      <c r="R2213">
        <v>1</v>
      </c>
      <c r="S2213" s="4">
        <f>Table3[[#This Row],[Harga]]*Table3[[#This Row],[Quantity]]</f>
        <v>205000</v>
      </c>
      <c r="T2213">
        <v>0.2</v>
      </c>
      <c r="U2213" s="4">
        <f>Table3[[#This Row],[Discount]]*Table3[[#This Row],[Revenue]]</f>
        <v>41000</v>
      </c>
      <c r="V2213" s="4">
        <f>Table3[[#This Row],[Revenue]]-Table3[[#This Row],[Total Discount]]</f>
        <v>164000</v>
      </c>
      <c r="W2213" s="6"/>
      <c r="X2213" s="5"/>
    </row>
    <row r="2214" spans="1:24" x14ac:dyDescent="0.35">
      <c r="A2214">
        <v>2213</v>
      </c>
      <c r="B2214" t="s">
        <v>7091</v>
      </c>
      <c r="C2214" s="8">
        <v>42223</v>
      </c>
      <c r="D2214" s="6">
        <v>2015</v>
      </c>
      <c r="E2214" s="8" t="s">
        <v>3481</v>
      </c>
      <c r="F2214" s="7">
        <v>7</v>
      </c>
      <c r="G2214" t="s">
        <v>3485</v>
      </c>
      <c r="H2214" t="s">
        <v>3451</v>
      </c>
      <c r="I2214" t="s">
        <v>3537</v>
      </c>
      <c r="J2214" t="s">
        <v>3466</v>
      </c>
      <c r="K2214" t="s">
        <v>3605</v>
      </c>
      <c r="L2214">
        <v>83704</v>
      </c>
      <c r="M2214" t="s">
        <v>1058</v>
      </c>
      <c r="N2214" t="s">
        <v>13</v>
      </c>
      <c r="O2214" t="s">
        <v>26</v>
      </c>
      <c r="P2214" t="s">
        <v>1059</v>
      </c>
      <c r="Q2214" s="4">
        <v>14000</v>
      </c>
      <c r="R2214">
        <v>1</v>
      </c>
      <c r="S2214" s="4">
        <f>Table3[[#This Row],[Harga]]*Table3[[#This Row],[Quantity]]</f>
        <v>14000</v>
      </c>
      <c r="T2214">
        <v>0.2</v>
      </c>
      <c r="U2214" s="4">
        <f>Table3[[#This Row],[Discount]]*Table3[[#This Row],[Revenue]]</f>
        <v>2800</v>
      </c>
      <c r="V2214" s="4">
        <f>Table3[[#This Row],[Revenue]]-Table3[[#This Row],[Total Discount]]</f>
        <v>11200</v>
      </c>
      <c r="W2214" s="6"/>
      <c r="X2214" s="5"/>
    </row>
    <row r="2215" spans="1:24" x14ac:dyDescent="0.35">
      <c r="A2215">
        <v>2214</v>
      </c>
      <c r="B2215" t="s">
        <v>7090</v>
      </c>
      <c r="C2215" s="8">
        <v>43063</v>
      </c>
      <c r="D2215" s="6">
        <v>2017</v>
      </c>
      <c r="E2215" s="8" t="s">
        <v>3468</v>
      </c>
      <c r="F2215" s="7">
        <v>24</v>
      </c>
      <c r="G2215" t="s">
        <v>3457</v>
      </c>
      <c r="H2215" t="s">
        <v>3451</v>
      </c>
      <c r="I2215" t="s">
        <v>3793</v>
      </c>
      <c r="J2215" t="s">
        <v>3449</v>
      </c>
      <c r="K2215" t="s">
        <v>3548</v>
      </c>
      <c r="L2215">
        <v>10035</v>
      </c>
      <c r="M2215" t="s">
        <v>967</v>
      </c>
      <c r="N2215" t="s">
        <v>13</v>
      </c>
      <c r="O2215" t="s">
        <v>37</v>
      </c>
      <c r="P2215" t="s">
        <v>968</v>
      </c>
      <c r="Q2215" s="4">
        <v>4000</v>
      </c>
      <c r="R2215">
        <v>9</v>
      </c>
      <c r="S2215" s="4">
        <f>Table3[[#This Row],[Harga]]*Table3[[#This Row],[Quantity]]</f>
        <v>36000</v>
      </c>
      <c r="T2215">
        <v>0</v>
      </c>
      <c r="U2215" s="4">
        <f>Table3[[#This Row],[Discount]]*Table3[[#This Row],[Revenue]]</f>
        <v>0</v>
      </c>
      <c r="V2215" s="4">
        <f>Table3[[#This Row],[Revenue]]-Table3[[#This Row],[Total Discount]]</f>
        <v>36000</v>
      </c>
      <c r="W2215" s="6"/>
      <c r="X2215" s="5"/>
    </row>
    <row r="2216" spans="1:24" x14ac:dyDescent="0.35">
      <c r="A2216">
        <v>2215</v>
      </c>
      <c r="B2216" t="s">
        <v>7089</v>
      </c>
      <c r="C2216" s="8">
        <v>42863</v>
      </c>
      <c r="D2216" s="6">
        <v>2017</v>
      </c>
      <c r="E2216" s="8" t="s">
        <v>3453</v>
      </c>
      <c r="F2216" s="7">
        <v>8</v>
      </c>
      <c r="G2216" t="s">
        <v>3538</v>
      </c>
      <c r="H2216" t="s">
        <v>3451</v>
      </c>
      <c r="I2216" t="s">
        <v>4809</v>
      </c>
      <c r="J2216" t="s">
        <v>3466</v>
      </c>
      <c r="K2216" t="s">
        <v>3568</v>
      </c>
      <c r="L2216">
        <v>19140</v>
      </c>
      <c r="M2216" t="s">
        <v>2528</v>
      </c>
      <c r="N2216" t="s">
        <v>9</v>
      </c>
      <c r="O2216" t="s">
        <v>42</v>
      </c>
      <c r="P2216" t="s">
        <v>2529</v>
      </c>
      <c r="Q2216" s="4">
        <v>129000</v>
      </c>
      <c r="R2216">
        <v>3</v>
      </c>
      <c r="S2216" s="4">
        <f>Table3[[#This Row],[Harga]]*Table3[[#This Row],[Quantity]]</f>
        <v>387000</v>
      </c>
      <c r="T2216">
        <v>0.3</v>
      </c>
      <c r="U2216" s="4">
        <f>Table3[[#This Row],[Discount]]*Table3[[#This Row],[Revenue]]</f>
        <v>116100</v>
      </c>
      <c r="V2216" s="4">
        <f>Table3[[#This Row],[Revenue]]-Table3[[#This Row],[Total Discount]]</f>
        <v>270900</v>
      </c>
      <c r="W2216" s="6"/>
      <c r="X2216" s="5"/>
    </row>
    <row r="2217" spans="1:24" x14ac:dyDescent="0.35">
      <c r="A2217">
        <v>2216</v>
      </c>
      <c r="B2217" t="s">
        <v>7088</v>
      </c>
      <c r="C2217" s="8">
        <v>43007</v>
      </c>
      <c r="D2217" s="6">
        <v>2017</v>
      </c>
      <c r="E2217" s="8" t="s">
        <v>3472</v>
      </c>
      <c r="F2217" s="7">
        <v>29</v>
      </c>
      <c r="G2217" t="s">
        <v>3538</v>
      </c>
      <c r="H2217" t="s">
        <v>3451</v>
      </c>
      <c r="I2217" t="s">
        <v>5249</v>
      </c>
      <c r="J2217" t="s">
        <v>3488</v>
      </c>
      <c r="K2217" t="s">
        <v>3561</v>
      </c>
      <c r="L2217">
        <v>44060</v>
      </c>
      <c r="M2217" t="s">
        <v>2142</v>
      </c>
      <c r="N2217" t="s">
        <v>9</v>
      </c>
      <c r="O2217" t="s">
        <v>42</v>
      </c>
      <c r="P2217" t="s">
        <v>2143</v>
      </c>
      <c r="Q2217" s="4">
        <v>319000</v>
      </c>
      <c r="R2217">
        <v>1</v>
      </c>
      <c r="S2217" s="4">
        <f>Table3[[#This Row],[Harga]]*Table3[[#This Row],[Quantity]]</f>
        <v>319000</v>
      </c>
      <c r="T2217">
        <v>0.3</v>
      </c>
      <c r="U2217" s="4">
        <f>Table3[[#This Row],[Discount]]*Table3[[#This Row],[Revenue]]</f>
        <v>95700</v>
      </c>
      <c r="V2217" s="4">
        <f>Table3[[#This Row],[Revenue]]-Table3[[#This Row],[Total Discount]]</f>
        <v>223300</v>
      </c>
      <c r="W2217" s="6"/>
      <c r="X2217" s="5"/>
    </row>
    <row r="2218" spans="1:24" x14ac:dyDescent="0.35">
      <c r="A2218">
        <v>2217</v>
      </c>
      <c r="B2218" t="s">
        <v>7087</v>
      </c>
      <c r="C2218" s="8">
        <v>43030</v>
      </c>
      <c r="D2218" s="6">
        <v>2017</v>
      </c>
      <c r="E2218" s="8" t="s">
        <v>3517</v>
      </c>
      <c r="F2218" s="7">
        <v>22</v>
      </c>
      <c r="G2218" t="s">
        <v>3538</v>
      </c>
      <c r="H2218" t="s">
        <v>3501</v>
      </c>
      <c r="I2218" t="s">
        <v>4884</v>
      </c>
      <c r="J2218" t="s">
        <v>3449</v>
      </c>
      <c r="K2218" t="s">
        <v>3474</v>
      </c>
      <c r="L2218">
        <v>73505</v>
      </c>
      <c r="M2218" t="s">
        <v>2530</v>
      </c>
      <c r="N2218" t="s">
        <v>13</v>
      </c>
      <c r="O2218" t="s">
        <v>32</v>
      </c>
      <c r="P2218" t="s">
        <v>2531</v>
      </c>
      <c r="Q2218" s="4">
        <v>334000</v>
      </c>
      <c r="R2218">
        <v>3</v>
      </c>
      <c r="S2218" s="4">
        <f>Table3[[#This Row],[Harga]]*Table3[[#This Row],[Quantity]]</f>
        <v>1002000</v>
      </c>
      <c r="T2218">
        <v>0</v>
      </c>
      <c r="U2218" s="4">
        <f>Table3[[#This Row],[Discount]]*Table3[[#This Row],[Revenue]]</f>
        <v>0</v>
      </c>
      <c r="V2218" s="4">
        <f>Table3[[#This Row],[Revenue]]-Table3[[#This Row],[Total Discount]]</f>
        <v>1002000</v>
      </c>
      <c r="W2218" s="6"/>
      <c r="X2218" s="5"/>
    </row>
    <row r="2219" spans="1:24" x14ac:dyDescent="0.35">
      <c r="A2219">
        <v>2218</v>
      </c>
      <c r="B2219" t="s">
        <v>7086</v>
      </c>
      <c r="C2219" s="8">
        <v>41722</v>
      </c>
      <c r="D2219" s="6">
        <v>2014</v>
      </c>
      <c r="E2219" s="8" t="s">
        <v>3511</v>
      </c>
      <c r="F2219" s="7">
        <v>24</v>
      </c>
      <c r="G2219" t="s">
        <v>3457</v>
      </c>
      <c r="H2219" t="s">
        <v>3462</v>
      </c>
      <c r="I2219" t="s">
        <v>4054</v>
      </c>
      <c r="J2219" t="s">
        <v>3449</v>
      </c>
      <c r="K2219" t="s">
        <v>3580</v>
      </c>
      <c r="L2219">
        <v>10024</v>
      </c>
      <c r="M2219" t="s">
        <v>2532</v>
      </c>
      <c r="N2219" t="s">
        <v>13</v>
      </c>
      <c r="O2219" t="s">
        <v>23</v>
      </c>
      <c r="P2219" t="s">
        <v>2533</v>
      </c>
      <c r="Q2219" s="4">
        <v>25000</v>
      </c>
      <c r="R2219">
        <v>5</v>
      </c>
      <c r="S2219" s="4">
        <f>Table3[[#This Row],[Harga]]*Table3[[#This Row],[Quantity]]</f>
        <v>125000</v>
      </c>
      <c r="T2219">
        <v>0</v>
      </c>
      <c r="U2219" s="4">
        <f>Table3[[#This Row],[Discount]]*Table3[[#This Row],[Revenue]]</f>
        <v>0</v>
      </c>
      <c r="V2219" s="4">
        <f>Table3[[#This Row],[Revenue]]-Table3[[#This Row],[Total Discount]]</f>
        <v>125000</v>
      </c>
      <c r="W2219" s="6"/>
      <c r="X2219" s="5"/>
    </row>
    <row r="2220" spans="1:24" x14ac:dyDescent="0.35">
      <c r="A2220">
        <v>2219</v>
      </c>
      <c r="B2220" t="s">
        <v>7085</v>
      </c>
      <c r="C2220" s="8">
        <v>42677</v>
      </c>
      <c r="D2220" s="6">
        <v>2016</v>
      </c>
      <c r="E2220" s="8" t="s">
        <v>3468</v>
      </c>
      <c r="F2220" s="7">
        <v>3</v>
      </c>
      <c r="G2220" t="s">
        <v>3452</v>
      </c>
      <c r="H2220" t="s">
        <v>3451</v>
      </c>
      <c r="I2220" t="s">
        <v>4377</v>
      </c>
      <c r="J2220" t="s">
        <v>3449</v>
      </c>
      <c r="K2220" t="s">
        <v>3561</v>
      </c>
      <c r="L2220">
        <v>90049</v>
      </c>
      <c r="M2220" t="s">
        <v>2534</v>
      </c>
      <c r="N2220" t="s">
        <v>13</v>
      </c>
      <c r="O2220" t="s">
        <v>73</v>
      </c>
      <c r="P2220" t="s">
        <v>2535</v>
      </c>
      <c r="Q2220" s="4">
        <v>16000</v>
      </c>
      <c r="R2220">
        <v>7</v>
      </c>
      <c r="S2220" s="4">
        <f>Table3[[#This Row],[Harga]]*Table3[[#This Row],[Quantity]]</f>
        <v>112000</v>
      </c>
      <c r="T2220">
        <v>0</v>
      </c>
      <c r="U2220" s="4">
        <f>Table3[[#This Row],[Discount]]*Table3[[#This Row],[Revenue]]</f>
        <v>0</v>
      </c>
      <c r="V2220" s="4">
        <f>Table3[[#This Row],[Revenue]]-Table3[[#This Row],[Total Discount]]</f>
        <v>112000</v>
      </c>
      <c r="W2220" s="6"/>
      <c r="X2220" s="5"/>
    </row>
    <row r="2221" spans="1:24" x14ac:dyDescent="0.35">
      <c r="A2221">
        <v>2220</v>
      </c>
      <c r="B2221" t="s">
        <v>7084</v>
      </c>
      <c r="C2221" s="8">
        <v>42252</v>
      </c>
      <c r="D2221" s="6">
        <v>2015</v>
      </c>
      <c r="E2221" s="8" t="s">
        <v>3472</v>
      </c>
      <c r="F2221" s="7">
        <v>5</v>
      </c>
      <c r="G2221" t="s">
        <v>3452</v>
      </c>
      <c r="H2221" t="s">
        <v>3451</v>
      </c>
      <c r="I2221" t="s">
        <v>5099</v>
      </c>
      <c r="J2221" t="s">
        <v>3488</v>
      </c>
      <c r="K2221" t="s">
        <v>3561</v>
      </c>
      <c r="L2221">
        <v>77036</v>
      </c>
      <c r="M2221" t="s">
        <v>2426</v>
      </c>
      <c r="N2221" t="s">
        <v>13</v>
      </c>
      <c r="O2221" t="s">
        <v>26</v>
      </c>
      <c r="P2221" t="s">
        <v>2427</v>
      </c>
      <c r="Q2221" s="4">
        <v>10000</v>
      </c>
      <c r="R2221">
        <v>5</v>
      </c>
      <c r="S2221" s="4">
        <f>Table3[[#This Row],[Harga]]*Table3[[#This Row],[Quantity]]</f>
        <v>50000</v>
      </c>
      <c r="T2221">
        <v>0.8</v>
      </c>
      <c r="U2221" s="4">
        <f>Table3[[#This Row],[Discount]]*Table3[[#This Row],[Revenue]]</f>
        <v>40000</v>
      </c>
      <c r="V2221" s="4">
        <f>Table3[[#This Row],[Revenue]]-Table3[[#This Row],[Total Discount]]</f>
        <v>10000</v>
      </c>
      <c r="W2221" s="6"/>
      <c r="X2221" s="5"/>
    </row>
    <row r="2222" spans="1:24" x14ac:dyDescent="0.35">
      <c r="A2222">
        <v>2221</v>
      </c>
      <c r="B2222" t="s">
        <v>7083</v>
      </c>
      <c r="C2222" s="8">
        <v>42961</v>
      </c>
      <c r="D2222" s="6">
        <v>2017</v>
      </c>
      <c r="E2222" s="8" t="s">
        <v>3481</v>
      </c>
      <c r="F2222" s="7">
        <v>14</v>
      </c>
      <c r="G2222" t="s">
        <v>3452</v>
      </c>
      <c r="H2222" t="s">
        <v>3462</v>
      </c>
      <c r="I2222" t="s">
        <v>5103</v>
      </c>
      <c r="J2222" t="s">
        <v>3449</v>
      </c>
      <c r="K2222" t="s">
        <v>3477</v>
      </c>
      <c r="L2222">
        <v>90032</v>
      </c>
      <c r="M2222" t="s">
        <v>660</v>
      </c>
      <c r="N2222" t="s">
        <v>9</v>
      </c>
      <c r="O2222" t="s">
        <v>17</v>
      </c>
      <c r="P2222" t="s">
        <v>661</v>
      </c>
      <c r="Q2222" s="4">
        <v>384000</v>
      </c>
      <c r="R2222">
        <v>3</v>
      </c>
      <c r="S2222" s="4">
        <f>Table3[[#This Row],[Harga]]*Table3[[#This Row],[Quantity]]</f>
        <v>1152000</v>
      </c>
      <c r="T2222">
        <v>0.2</v>
      </c>
      <c r="U2222" s="4">
        <f>Table3[[#This Row],[Discount]]*Table3[[#This Row],[Revenue]]</f>
        <v>230400</v>
      </c>
      <c r="V2222" s="4">
        <f>Table3[[#This Row],[Revenue]]-Table3[[#This Row],[Total Discount]]</f>
        <v>921600</v>
      </c>
      <c r="W2222" s="6"/>
      <c r="X2222" s="5"/>
    </row>
    <row r="2223" spans="1:24" x14ac:dyDescent="0.35">
      <c r="A2223">
        <v>2222</v>
      </c>
      <c r="B2223" t="s">
        <v>7082</v>
      </c>
      <c r="C2223" s="8">
        <v>41974</v>
      </c>
      <c r="D2223" s="6">
        <v>2014</v>
      </c>
      <c r="E2223" s="8" t="s">
        <v>3490</v>
      </c>
      <c r="F2223" s="7">
        <v>1</v>
      </c>
      <c r="G2223" t="s">
        <v>3452</v>
      </c>
      <c r="H2223" t="s">
        <v>3462</v>
      </c>
      <c r="I2223" t="s">
        <v>3671</v>
      </c>
      <c r="J2223" t="s">
        <v>3449</v>
      </c>
      <c r="K2223" t="s">
        <v>3513</v>
      </c>
      <c r="L2223">
        <v>43229</v>
      </c>
      <c r="M2223" t="s">
        <v>2536</v>
      </c>
      <c r="N2223" t="s">
        <v>51</v>
      </c>
      <c r="O2223" t="s">
        <v>471</v>
      </c>
      <c r="P2223" t="s">
        <v>2537</v>
      </c>
      <c r="Q2223" s="4">
        <v>660000</v>
      </c>
      <c r="R2223">
        <v>2</v>
      </c>
      <c r="S2223" s="4">
        <f>Table3[[#This Row],[Harga]]*Table3[[#This Row],[Quantity]]</f>
        <v>1320000</v>
      </c>
      <c r="T2223">
        <v>0.4</v>
      </c>
      <c r="U2223" s="4">
        <f>Table3[[#This Row],[Discount]]*Table3[[#This Row],[Revenue]]</f>
        <v>528000</v>
      </c>
      <c r="V2223" s="4">
        <f>Table3[[#This Row],[Revenue]]-Table3[[#This Row],[Total Discount]]</f>
        <v>792000</v>
      </c>
      <c r="W2223" s="6"/>
      <c r="X2223" s="5"/>
    </row>
    <row r="2224" spans="1:24" x14ac:dyDescent="0.35">
      <c r="A2224">
        <v>2223</v>
      </c>
      <c r="B2224" t="s">
        <v>7081</v>
      </c>
      <c r="C2224" s="8">
        <v>42904</v>
      </c>
      <c r="D2224" s="6">
        <v>2017</v>
      </c>
      <c r="E2224" s="8" t="s">
        <v>3497</v>
      </c>
      <c r="F2224" s="7">
        <v>18</v>
      </c>
      <c r="G2224" t="s">
        <v>3452</v>
      </c>
      <c r="H2224" t="s">
        <v>3501</v>
      </c>
      <c r="I2224" t="s">
        <v>4106</v>
      </c>
      <c r="J2224" t="s">
        <v>3449</v>
      </c>
      <c r="K2224" t="s">
        <v>3605</v>
      </c>
      <c r="L2224">
        <v>90032</v>
      </c>
      <c r="M2224" t="s">
        <v>610</v>
      </c>
      <c r="N2224" t="s">
        <v>9</v>
      </c>
      <c r="O2224" t="s">
        <v>10</v>
      </c>
      <c r="P2224" t="s">
        <v>611</v>
      </c>
      <c r="Q2224" s="4">
        <v>192000</v>
      </c>
      <c r="R2224">
        <v>9</v>
      </c>
      <c r="S2224" s="4">
        <f>Table3[[#This Row],[Harga]]*Table3[[#This Row],[Quantity]]</f>
        <v>1728000</v>
      </c>
      <c r="T2224">
        <v>0.15</v>
      </c>
      <c r="U2224" s="4">
        <f>Table3[[#This Row],[Discount]]*Table3[[#This Row],[Revenue]]</f>
        <v>259200</v>
      </c>
      <c r="V2224" s="4">
        <f>Table3[[#This Row],[Revenue]]-Table3[[#This Row],[Total Discount]]</f>
        <v>1468800</v>
      </c>
      <c r="W2224" s="6"/>
      <c r="X2224" s="5"/>
    </row>
    <row r="2225" spans="1:24" x14ac:dyDescent="0.35">
      <c r="A2225">
        <v>2224</v>
      </c>
      <c r="B2225" t="s">
        <v>7080</v>
      </c>
      <c r="C2225" s="8">
        <v>43071</v>
      </c>
      <c r="D2225" s="6">
        <v>2017</v>
      </c>
      <c r="E2225" s="8" t="s">
        <v>3490</v>
      </c>
      <c r="F2225" s="7">
        <v>2</v>
      </c>
      <c r="G2225" t="s">
        <v>3452</v>
      </c>
      <c r="H2225" t="s">
        <v>3451</v>
      </c>
      <c r="I2225" t="s">
        <v>4342</v>
      </c>
      <c r="J2225" t="s">
        <v>3449</v>
      </c>
      <c r="K2225" t="s">
        <v>3477</v>
      </c>
      <c r="L2225">
        <v>19140</v>
      </c>
      <c r="M2225" t="s">
        <v>139</v>
      </c>
      <c r="N2225" t="s">
        <v>13</v>
      </c>
      <c r="O2225" t="s">
        <v>26</v>
      </c>
      <c r="P2225" t="s">
        <v>140</v>
      </c>
      <c r="Q2225" s="4">
        <v>158000</v>
      </c>
      <c r="R2225">
        <v>4</v>
      </c>
      <c r="S2225" s="4">
        <f>Table3[[#This Row],[Harga]]*Table3[[#This Row],[Quantity]]</f>
        <v>632000</v>
      </c>
      <c r="T2225">
        <v>0.7</v>
      </c>
      <c r="U2225" s="4">
        <f>Table3[[#This Row],[Discount]]*Table3[[#This Row],[Revenue]]</f>
        <v>442400</v>
      </c>
      <c r="V2225" s="4">
        <f>Table3[[#This Row],[Revenue]]-Table3[[#This Row],[Total Discount]]</f>
        <v>189600</v>
      </c>
      <c r="W2225" s="6"/>
      <c r="X2225" s="5"/>
    </row>
    <row r="2226" spans="1:24" x14ac:dyDescent="0.35">
      <c r="A2226">
        <v>2225</v>
      </c>
      <c r="B2226" t="s">
        <v>7079</v>
      </c>
      <c r="C2226" s="8">
        <v>41964</v>
      </c>
      <c r="D2226" s="6">
        <v>2014</v>
      </c>
      <c r="E2226" s="8" t="s">
        <v>3468</v>
      </c>
      <c r="F2226" s="7">
        <v>21</v>
      </c>
      <c r="G2226" t="s">
        <v>3457</v>
      </c>
      <c r="H2226" t="s">
        <v>3462</v>
      </c>
      <c r="I2226" t="s">
        <v>6599</v>
      </c>
      <c r="J2226" t="s">
        <v>3466</v>
      </c>
      <c r="K2226" t="s">
        <v>3714</v>
      </c>
      <c r="L2226">
        <v>94110</v>
      </c>
      <c r="M2226" t="s">
        <v>1440</v>
      </c>
      <c r="N2226" t="s">
        <v>13</v>
      </c>
      <c r="O2226" t="s">
        <v>23</v>
      </c>
      <c r="P2226" t="s">
        <v>1441</v>
      </c>
      <c r="Q2226" s="4">
        <v>32000</v>
      </c>
      <c r="R2226">
        <v>2</v>
      </c>
      <c r="S2226" s="4">
        <f>Table3[[#This Row],[Harga]]*Table3[[#This Row],[Quantity]]</f>
        <v>64000</v>
      </c>
      <c r="T2226">
        <v>0</v>
      </c>
      <c r="U2226" s="4">
        <f>Table3[[#This Row],[Discount]]*Table3[[#This Row],[Revenue]]</f>
        <v>0</v>
      </c>
      <c r="V2226" s="4">
        <f>Table3[[#This Row],[Revenue]]-Table3[[#This Row],[Total Discount]]</f>
        <v>64000</v>
      </c>
      <c r="W2226" s="6"/>
      <c r="X2226" s="5"/>
    </row>
    <row r="2227" spans="1:24" x14ac:dyDescent="0.35">
      <c r="A2227">
        <v>2226</v>
      </c>
      <c r="B2227" t="s">
        <v>7078</v>
      </c>
      <c r="C2227" s="8">
        <v>42470</v>
      </c>
      <c r="D2227" s="6">
        <v>2016</v>
      </c>
      <c r="E2227" s="8" t="s">
        <v>3529</v>
      </c>
      <c r="F2227" s="7">
        <v>10</v>
      </c>
      <c r="G2227" t="s">
        <v>3457</v>
      </c>
      <c r="H2227" t="s">
        <v>3451</v>
      </c>
      <c r="I2227" t="s">
        <v>3693</v>
      </c>
      <c r="J2227" t="s">
        <v>3466</v>
      </c>
      <c r="K2227" t="s">
        <v>3499</v>
      </c>
      <c r="L2227">
        <v>93309</v>
      </c>
      <c r="M2227" t="s">
        <v>1672</v>
      </c>
      <c r="N2227" t="s">
        <v>13</v>
      </c>
      <c r="O2227" t="s">
        <v>23</v>
      </c>
      <c r="P2227" t="s">
        <v>1673</v>
      </c>
      <c r="Q2227" s="4">
        <v>7000</v>
      </c>
      <c r="R2227">
        <v>2</v>
      </c>
      <c r="S2227" s="4">
        <f>Table3[[#This Row],[Harga]]*Table3[[#This Row],[Quantity]]</f>
        <v>14000</v>
      </c>
      <c r="T2227">
        <v>0</v>
      </c>
      <c r="U2227" s="4">
        <f>Table3[[#This Row],[Discount]]*Table3[[#This Row],[Revenue]]</f>
        <v>0</v>
      </c>
      <c r="V2227" s="4">
        <f>Table3[[#This Row],[Revenue]]-Table3[[#This Row],[Total Discount]]</f>
        <v>14000</v>
      </c>
      <c r="W2227" s="6"/>
      <c r="X2227" s="5"/>
    </row>
    <row r="2228" spans="1:24" x14ac:dyDescent="0.35">
      <c r="A2228">
        <v>2227</v>
      </c>
      <c r="B2228" t="s">
        <v>7077</v>
      </c>
      <c r="C2228" s="8">
        <v>41820</v>
      </c>
      <c r="D2228" s="6">
        <v>2014</v>
      </c>
      <c r="E2228" s="8" t="s">
        <v>3497</v>
      </c>
      <c r="F2228" s="7">
        <v>30</v>
      </c>
      <c r="G2228" t="s">
        <v>3485</v>
      </c>
      <c r="H2228" t="s">
        <v>3462</v>
      </c>
      <c r="I2228" t="s">
        <v>6526</v>
      </c>
      <c r="J2228" t="s">
        <v>3466</v>
      </c>
      <c r="K2228" t="s">
        <v>3580</v>
      </c>
      <c r="L2228">
        <v>77095</v>
      </c>
      <c r="M2228" t="s">
        <v>2538</v>
      </c>
      <c r="N2228" t="s">
        <v>13</v>
      </c>
      <c r="O2228" t="s">
        <v>23</v>
      </c>
      <c r="P2228" t="s">
        <v>2539</v>
      </c>
      <c r="Q2228" s="4">
        <v>26000</v>
      </c>
      <c r="R2228">
        <v>5</v>
      </c>
      <c r="S2228" s="4">
        <f>Table3[[#This Row],[Harga]]*Table3[[#This Row],[Quantity]]</f>
        <v>130000</v>
      </c>
      <c r="T2228">
        <v>0.2</v>
      </c>
      <c r="U2228" s="4">
        <f>Table3[[#This Row],[Discount]]*Table3[[#This Row],[Revenue]]</f>
        <v>26000</v>
      </c>
      <c r="V2228" s="4">
        <f>Table3[[#This Row],[Revenue]]-Table3[[#This Row],[Total Discount]]</f>
        <v>104000</v>
      </c>
      <c r="W2228" s="6"/>
      <c r="X2228" s="5"/>
    </row>
    <row r="2229" spans="1:24" x14ac:dyDescent="0.35">
      <c r="A2229">
        <v>2228</v>
      </c>
      <c r="B2229" t="s">
        <v>7076</v>
      </c>
      <c r="C2229" s="8">
        <v>41997</v>
      </c>
      <c r="D2229" s="6">
        <v>2014</v>
      </c>
      <c r="E2229" s="8" t="s">
        <v>3490</v>
      </c>
      <c r="F2229" s="7">
        <v>24</v>
      </c>
      <c r="G2229" t="s">
        <v>3538</v>
      </c>
      <c r="H2229" t="s">
        <v>3462</v>
      </c>
      <c r="I2229" t="s">
        <v>4599</v>
      </c>
      <c r="J2229" t="s">
        <v>3488</v>
      </c>
      <c r="K2229" t="s">
        <v>3556</v>
      </c>
      <c r="L2229">
        <v>90045</v>
      </c>
      <c r="M2229" t="s">
        <v>2540</v>
      </c>
      <c r="N2229" t="s">
        <v>51</v>
      </c>
      <c r="O2229" t="s">
        <v>52</v>
      </c>
      <c r="P2229" t="s">
        <v>2541</v>
      </c>
      <c r="Q2229" s="4">
        <v>174000</v>
      </c>
      <c r="R2229">
        <v>7</v>
      </c>
      <c r="S2229" s="4">
        <f>Table3[[#This Row],[Harga]]*Table3[[#This Row],[Quantity]]</f>
        <v>1218000</v>
      </c>
      <c r="T2229">
        <v>0.2</v>
      </c>
      <c r="U2229" s="4">
        <f>Table3[[#This Row],[Discount]]*Table3[[#This Row],[Revenue]]</f>
        <v>243600</v>
      </c>
      <c r="V2229" s="4">
        <f>Table3[[#This Row],[Revenue]]-Table3[[#This Row],[Total Discount]]</f>
        <v>974400</v>
      </c>
      <c r="W2229" s="6"/>
      <c r="X2229" s="5"/>
    </row>
    <row r="2230" spans="1:24" x14ac:dyDescent="0.35">
      <c r="A2230">
        <v>2229</v>
      </c>
      <c r="B2230" t="s">
        <v>7075</v>
      </c>
      <c r="C2230" s="8">
        <v>42878</v>
      </c>
      <c r="D2230" s="6">
        <v>2017</v>
      </c>
      <c r="E2230" s="8" t="s">
        <v>3453</v>
      </c>
      <c r="F2230" s="7">
        <v>23</v>
      </c>
      <c r="G2230" t="s">
        <v>3457</v>
      </c>
      <c r="H2230" t="s">
        <v>3501</v>
      </c>
      <c r="I2230" t="s">
        <v>5252</v>
      </c>
      <c r="J2230" t="s">
        <v>3449</v>
      </c>
      <c r="K2230" t="s">
        <v>3494</v>
      </c>
      <c r="L2230">
        <v>90036</v>
      </c>
      <c r="M2230" t="s">
        <v>807</v>
      </c>
      <c r="N2230" t="s">
        <v>9</v>
      </c>
      <c r="O2230" t="s">
        <v>17</v>
      </c>
      <c r="P2230" t="s">
        <v>808</v>
      </c>
      <c r="Q2230" s="4">
        <v>100000</v>
      </c>
      <c r="R2230">
        <v>3</v>
      </c>
      <c r="S2230" s="4">
        <f>Table3[[#This Row],[Harga]]*Table3[[#This Row],[Quantity]]</f>
        <v>300000</v>
      </c>
      <c r="T2230">
        <v>0.2</v>
      </c>
      <c r="U2230" s="4">
        <f>Table3[[#This Row],[Discount]]*Table3[[#This Row],[Revenue]]</f>
        <v>60000</v>
      </c>
      <c r="V2230" s="4">
        <f>Table3[[#This Row],[Revenue]]-Table3[[#This Row],[Total Discount]]</f>
        <v>240000</v>
      </c>
      <c r="W2230" s="6"/>
      <c r="X2230" s="5"/>
    </row>
    <row r="2231" spans="1:24" x14ac:dyDescent="0.35">
      <c r="A2231">
        <v>2230</v>
      </c>
      <c r="B2231" t="s">
        <v>7074</v>
      </c>
      <c r="C2231" s="8">
        <v>42684</v>
      </c>
      <c r="D2231" s="6">
        <v>2016</v>
      </c>
      <c r="E2231" s="8" t="s">
        <v>3468</v>
      </c>
      <c r="F2231" s="7">
        <v>10</v>
      </c>
      <c r="G2231" t="s">
        <v>3496</v>
      </c>
      <c r="H2231" t="s">
        <v>3451</v>
      </c>
      <c r="I2231" t="s">
        <v>4373</v>
      </c>
      <c r="J2231" t="s">
        <v>3466</v>
      </c>
      <c r="K2231" t="s">
        <v>3487</v>
      </c>
      <c r="L2231">
        <v>65807</v>
      </c>
      <c r="M2231" t="s">
        <v>2542</v>
      </c>
      <c r="N2231" t="s">
        <v>9</v>
      </c>
      <c r="O2231" t="s">
        <v>20</v>
      </c>
      <c r="P2231" t="s">
        <v>2543</v>
      </c>
      <c r="Q2231" s="4">
        <v>38000</v>
      </c>
      <c r="R2231">
        <v>2</v>
      </c>
      <c r="S2231" s="4">
        <f>Table3[[#This Row],[Harga]]*Table3[[#This Row],[Quantity]]</f>
        <v>76000</v>
      </c>
      <c r="T2231">
        <v>0</v>
      </c>
      <c r="U2231" s="4">
        <f>Table3[[#This Row],[Discount]]*Table3[[#This Row],[Revenue]]</f>
        <v>0</v>
      </c>
      <c r="V2231" s="4">
        <f>Table3[[#This Row],[Revenue]]-Table3[[#This Row],[Total Discount]]</f>
        <v>76000</v>
      </c>
      <c r="W2231" s="6"/>
      <c r="X2231" s="5"/>
    </row>
    <row r="2232" spans="1:24" x14ac:dyDescent="0.35">
      <c r="A2232">
        <v>2231</v>
      </c>
      <c r="B2232" t="s">
        <v>7073</v>
      </c>
      <c r="C2232" s="8">
        <v>42645</v>
      </c>
      <c r="D2232" s="6">
        <v>2016</v>
      </c>
      <c r="E2232" s="8" t="s">
        <v>3517</v>
      </c>
      <c r="F2232" s="7">
        <v>2</v>
      </c>
      <c r="G2232" t="s">
        <v>3538</v>
      </c>
      <c r="H2232" t="s">
        <v>3451</v>
      </c>
      <c r="I2232" t="s">
        <v>3583</v>
      </c>
      <c r="J2232" t="s">
        <v>3449</v>
      </c>
      <c r="K2232" t="s">
        <v>3455</v>
      </c>
      <c r="L2232">
        <v>85023</v>
      </c>
      <c r="M2232" t="s">
        <v>489</v>
      </c>
      <c r="N2232" t="s">
        <v>13</v>
      </c>
      <c r="O2232" t="s">
        <v>26</v>
      </c>
      <c r="P2232" t="s">
        <v>490</v>
      </c>
      <c r="Q2232" s="4">
        <v>43000</v>
      </c>
      <c r="R2232">
        <v>6</v>
      </c>
      <c r="S2232" s="4">
        <f>Table3[[#This Row],[Harga]]*Table3[[#This Row],[Quantity]]</f>
        <v>258000</v>
      </c>
      <c r="T2232">
        <v>0.7</v>
      </c>
      <c r="U2232" s="4">
        <f>Table3[[#This Row],[Discount]]*Table3[[#This Row],[Revenue]]</f>
        <v>180600</v>
      </c>
      <c r="V2232" s="4">
        <f>Table3[[#This Row],[Revenue]]-Table3[[#This Row],[Total Discount]]</f>
        <v>77400</v>
      </c>
      <c r="W2232" s="6"/>
      <c r="X2232" s="5"/>
    </row>
    <row r="2233" spans="1:24" x14ac:dyDescent="0.35">
      <c r="A2233">
        <v>2232</v>
      </c>
      <c r="B2233" t="s">
        <v>7072</v>
      </c>
      <c r="C2233" s="8">
        <v>42619</v>
      </c>
      <c r="D2233" s="6">
        <v>2016</v>
      </c>
      <c r="E2233" s="8" t="s">
        <v>3472</v>
      </c>
      <c r="F2233" s="7">
        <v>6</v>
      </c>
      <c r="G2233" t="s">
        <v>3485</v>
      </c>
      <c r="H2233" t="s">
        <v>3462</v>
      </c>
      <c r="I2233" t="s">
        <v>4953</v>
      </c>
      <c r="J2233" t="s">
        <v>3449</v>
      </c>
      <c r="K2233" t="s">
        <v>3600</v>
      </c>
      <c r="L2233">
        <v>77070</v>
      </c>
      <c r="M2233" t="s">
        <v>1064</v>
      </c>
      <c r="N2233" t="s">
        <v>13</v>
      </c>
      <c r="O2233" t="s">
        <v>32</v>
      </c>
      <c r="P2233" t="s">
        <v>1065</v>
      </c>
      <c r="Q2233" s="4">
        <v>27000</v>
      </c>
      <c r="R2233">
        <v>1</v>
      </c>
      <c r="S2233" s="4">
        <f>Table3[[#This Row],[Harga]]*Table3[[#This Row],[Quantity]]</f>
        <v>27000</v>
      </c>
      <c r="T2233">
        <v>0.2</v>
      </c>
      <c r="U2233" s="4">
        <f>Table3[[#This Row],[Discount]]*Table3[[#This Row],[Revenue]]</f>
        <v>5400</v>
      </c>
      <c r="V2233" s="4">
        <f>Table3[[#This Row],[Revenue]]-Table3[[#This Row],[Total Discount]]</f>
        <v>21600</v>
      </c>
      <c r="W2233" s="6"/>
      <c r="X2233" s="5"/>
    </row>
    <row r="2234" spans="1:24" x14ac:dyDescent="0.35">
      <c r="A2234">
        <v>2233</v>
      </c>
      <c r="B2234" t="s">
        <v>7071</v>
      </c>
      <c r="C2234" s="8">
        <v>42670</v>
      </c>
      <c r="D2234" s="6">
        <v>2016</v>
      </c>
      <c r="E2234" s="8" t="s">
        <v>3517</v>
      </c>
      <c r="F2234" s="7">
        <v>27</v>
      </c>
      <c r="G2234" t="s">
        <v>3485</v>
      </c>
      <c r="H2234" t="s">
        <v>3451</v>
      </c>
      <c r="I2234" t="s">
        <v>3949</v>
      </c>
      <c r="J2234" t="s">
        <v>3449</v>
      </c>
      <c r="K2234" t="s">
        <v>3523</v>
      </c>
      <c r="L2234">
        <v>23666</v>
      </c>
      <c r="M2234" t="s">
        <v>1178</v>
      </c>
      <c r="N2234" t="s">
        <v>9</v>
      </c>
      <c r="O2234" t="s">
        <v>42</v>
      </c>
      <c r="P2234" t="s">
        <v>1179</v>
      </c>
      <c r="Q2234" s="4">
        <v>873000</v>
      </c>
      <c r="R2234">
        <v>1</v>
      </c>
      <c r="S2234" s="4">
        <f>Table3[[#This Row],[Harga]]*Table3[[#This Row],[Quantity]]</f>
        <v>873000</v>
      </c>
      <c r="T2234">
        <v>0</v>
      </c>
      <c r="U2234" s="4">
        <f>Table3[[#This Row],[Discount]]*Table3[[#This Row],[Revenue]]</f>
        <v>0</v>
      </c>
      <c r="V2234" s="4">
        <f>Table3[[#This Row],[Revenue]]-Table3[[#This Row],[Total Discount]]</f>
        <v>873000</v>
      </c>
      <c r="W2234" s="6"/>
      <c r="X2234" s="5"/>
    </row>
    <row r="2235" spans="1:24" x14ac:dyDescent="0.35">
      <c r="A2235">
        <v>2234</v>
      </c>
      <c r="B2235" t="s">
        <v>7070</v>
      </c>
      <c r="C2235" s="8">
        <v>43030</v>
      </c>
      <c r="D2235" s="6">
        <v>2017</v>
      </c>
      <c r="E2235" s="8" t="s">
        <v>3517</v>
      </c>
      <c r="F2235" s="7">
        <v>22</v>
      </c>
      <c r="G2235" t="s">
        <v>3485</v>
      </c>
      <c r="H2235" t="s">
        <v>3501</v>
      </c>
      <c r="I2235" t="s">
        <v>3941</v>
      </c>
      <c r="J2235" t="s">
        <v>3488</v>
      </c>
      <c r="K2235" t="s">
        <v>3707</v>
      </c>
      <c r="L2235">
        <v>74133</v>
      </c>
      <c r="M2235" t="s">
        <v>2414</v>
      </c>
      <c r="N2235" t="s">
        <v>13</v>
      </c>
      <c r="O2235" t="s">
        <v>37</v>
      </c>
      <c r="P2235" t="s">
        <v>2415</v>
      </c>
      <c r="Q2235" s="4">
        <v>55000</v>
      </c>
      <c r="R2235">
        <v>4</v>
      </c>
      <c r="S2235" s="4">
        <f>Table3[[#This Row],[Harga]]*Table3[[#This Row],[Quantity]]</f>
        <v>220000</v>
      </c>
      <c r="T2235">
        <v>0</v>
      </c>
      <c r="U2235" s="4">
        <f>Table3[[#This Row],[Discount]]*Table3[[#This Row],[Revenue]]</f>
        <v>0</v>
      </c>
      <c r="V2235" s="4">
        <f>Table3[[#This Row],[Revenue]]-Table3[[#This Row],[Total Discount]]</f>
        <v>220000</v>
      </c>
      <c r="W2235" s="6"/>
      <c r="X2235" s="5"/>
    </row>
    <row r="2236" spans="1:24" x14ac:dyDescent="0.35">
      <c r="A2236">
        <v>2235</v>
      </c>
      <c r="B2236" t="s">
        <v>7069</v>
      </c>
      <c r="C2236" s="8">
        <v>42628</v>
      </c>
      <c r="D2236" s="6">
        <v>2016</v>
      </c>
      <c r="E2236" s="8" t="s">
        <v>3472</v>
      </c>
      <c r="F2236" s="7">
        <v>15</v>
      </c>
      <c r="G2236" t="s">
        <v>3452</v>
      </c>
      <c r="H2236" t="s">
        <v>3462</v>
      </c>
      <c r="I2236" t="s">
        <v>5193</v>
      </c>
      <c r="J2236" t="s">
        <v>3449</v>
      </c>
      <c r="K2236" t="s">
        <v>3641</v>
      </c>
      <c r="L2236">
        <v>98105</v>
      </c>
      <c r="M2236" t="s">
        <v>2544</v>
      </c>
      <c r="N2236" t="s">
        <v>13</v>
      </c>
      <c r="O2236" t="s">
        <v>23</v>
      </c>
      <c r="P2236" t="s">
        <v>2545</v>
      </c>
      <c r="Q2236" s="4">
        <v>22000</v>
      </c>
      <c r="R2236">
        <v>5</v>
      </c>
      <c r="S2236" s="4">
        <f>Table3[[#This Row],[Harga]]*Table3[[#This Row],[Quantity]]</f>
        <v>110000</v>
      </c>
      <c r="T2236">
        <v>0</v>
      </c>
      <c r="U2236" s="4">
        <f>Table3[[#This Row],[Discount]]*Table3[[#This Row],[Revenue]]</f>
        <v>0</v>
      </c>
      <c r="V2236" s="4">
        <f>Table3[[#This Row],[Revenue]]-Table3[[#This Row],[Total Discount]]</f>
        <v>110000</v>
      </c>
      <c r="W2236" s="6"/>
      <c r="X2236" s="5"/>
    </row>
    <row r="2237" spans="1:24" x14ac:dyDescent="0.35">
      <c r="A2237">
        <v>2236</v>
      </c>
      <c r="B2237" t="s">
        <v>7068</v>
      </c>
      <c r="C2237" s="8">
        <v>42638</v>
      </c>
      <c r="D2237" s="6">
        <v>2016</v>
      </c>
      <c r="E2237" s="8" t="s">
        <v>3472</v>
      </c>
      <c r="F2237" s="7">
        <v>25</v>
      </c>
      <c r="G2237" t="s">
        <v>3538</v>
      </c>
      <c r="H2237" t="s">
        <v>3451</v>
      </c>
      <c r="I2237" t="s">
        <v>5642</v>
      </c>
      <c r="J2237" t="s">
        <v>3449</v>
      </c>
      <c r="K2237" t="s">
        <v>3561</v>
      </c>
      <c r="L2237">
        <v>94109</v>
      </c>
      <c r="M2237" t="s">
        <v>179</v>
      </c>
      <c r="N2237" t="s">
        <v>13</v>
      </c>
      <c r="O2237" t="s">
        <v>37</v>
      </c>
      <c r="P2237" t="s">
        <v>180</v>
      </c>
      <c r="Q2237" s="4">
        <v>10000</v>
      </c>
      <c r="R2237">
        <v>4</v>
      </c>
      <c r="S2237" s="4">
        <f>Table3[[#This Row],[Harga]]*Table3[[#This Row],[Quantity]]</f>
        <v>40000</v>
      </c>
      <c r="T2237">
        <v>0</v>
      </c>
      <c r="U2237" s="4">
        <f>Table3[[#This Row],[Discount]]*Table3[[#This Row],[Revenue]]</f>
        <v>0</v>
      </c>
      <c r="V2237" s="4">
        <f>Table3[[#This Row],[Revenue]]-Table3[[#This Row],[Total Discount]]</f>
        <v>40000</v>
      </c>
      <c r="W2237" s="6"/>
      <c r="X2237" s="5"/>
    </row>
    <row r="2238" spans="1:24" x14ac:dyDescent="0.35">
      <c r="A2238">
        <v>2237</v>
      </c>
      <c r="B2238" t="s">
        <v>7067</v>
      </c>
      <c r="C2238" s="8">
        <v>42896</v>
      </c>
      <c r="D2238" s="6">
        <v>2017</v>
      </c>
      <c r="E2238" s="8" t="s">
        <v>3497</v>
      </c>
      <c r="F2238" s="7">
        <v>10</v>
      </c>
      <c r="G2238" t="s">
        <v>3538</v>
      </c>
      <c r="H2238" t="s">
        <v>3532</v>
      </c>
      <c r="I2238" t="s">
        <v>4379</v>
      </c>
      <c r="J2238" t="s">
        <v>3466</v>
      </c>
      <c r="K2238" t="s">
        <v>3909</v>
      </c>
      <c r="L2238">
        <v>32216</v>
      </c>
      <c r="M2238" t="s">
        <v>2546</v>
      </c>
      <c r="N2238" t="s">
        <v>13</v>
      </c>
      <c r="O2238" t="s">
        <v>32</v>
      </c>
      <c r="P2238" t="s">
        <v>2547</v>
      </c>
      <c r="Q2238" s="4">
        <v>1348000</v>
      </c>
      <c r="R2238">
        <v>8</v>
      </c>
      <c r="S2238" s="4">
        <f>Table3[[#This Row],[Harga]]*Table3[[#This Row],[Quantity]]</f>
        <v>10784000</v>
      </c>
      <c r="T2238">
        <v>0.2</v>
      </c>
      <c r="U2238" s="4">
        <f>Table3[[#This Row],[Discount]]*Table3[[#This Row],[Revenue]]</f>
        <v>2156800</v>
      </c>
      <c r="V2238" s="4">
        <f>Table3[[#This Row],[Revenue]]-Table3[[#This Row],[Total Discount]]</f>
        <v>8627200</v>
      </c>
      <c r="W2238" s="6"/>
      <c r="X2238" s="5"/>
    </row>
    <row r="2239" spans="1:24" x14ac:dyDescent="0.35">
      <c r="A2239">
        <v>2238</v>
      </c>
      <c r="B2239" t="s">
        <v>7066</v>
      </c>
      <c r="C2239" s="8">
        <v>41690</v>
      </c>
      <c r="D2239" s="6">
        <v>2014</v>
      </c>
      <c r="E2239" s="8" t="s">
        <v>3458</v>
      </c>
      <c r="F2239" s="7">
        <v>20</v>
      </c>
      <c r="G2239" t="s">
        <v>3538</v>
      </c>
      <c r="H2239" t="s">
        <v>3462</v>
      </c>
      <c r="I2239" t="s">
        <v>5606</v>
      </c>
      <c r="J2239" t="s">
        <v>3466</v>
      </c>
      <c r="K2239" t="s">
        <v>3714</v>
      </c>
      <c r="L2239">
        <v>47374</v>
      </c>
      <c r="M2239" t="s">
        <v>2548</v>
      </c>
      <c r="N2239" t="s">
        <v>51</v>
      </c>
      <c r="O2239" t="s">
        <v>64</v>
      </c>
      <c r="P2239" t="s">
        <v>2549</v>
      </c>
      <c r="Q2239" s="4">
        <v>63000</v>
      </c>
      <c r="R2239">
        <v>3</v>
      </c>
      <c r="S2239" s="4">
        <f>Table3[[#This Row],[Harga]]*Table3[[#This Row],[Quantity]]</f>
        <v>189000</v>
      </c>
      <c r="T2239">
        <v>0</v>
      </c>
      <c r="U2239" s="4">
        <f>Table3[[#This Row],[Discount]]*Table3[[#This Row],[Revenue]]</f>
        <v>0</v>
      </c>
      <c r="V2239" s="4">
        <f>Table3[[#This Row],[Revenue]]-Table3[[#This Row],[Total Discount]]</f>
        <v>189000</v>
      </c>
      <c r="W2239" s="6"/>
      <c r="X2239" s="5"/>
    </row>
    <row r="2240" spans="1:24" x14ac:dyDescent="0.35">
      <c r="A2240">
        <v>2239</v>
      </c>
      <c r="B2240" t="s">
        <v>7065</v>
      </c>
      <c r="C2240" s="8">
        <v>42786</v>
      </c>
      <c r="D2240" s="6">
        <v>2017</v>
      </c>
      <c r="E2240" s="8" t="s">
        <v>3458</v>
      </c>
      <c r="F2240" s="7">
        <v>20</v>
      </c>
      <c r="G2240" t="s">
        <v>3485</v>
      </c>
      <c r="H2240" t="s">
        <v>3451</v>
      </c>
      <c r="I2240" t="s">
        <v>4574</v>
      </c>
      <c r="J2240" t="s">
        <v>3466</v>
      </c>
      <c r="K2240" t="s">
        <v>3492</v>
      </c>
      <c r="L2240">
        <v>80027</v>
      </c>
      <c r="M2240" t="s">
        <v>1742</v>
      </c>
      <c r="N2240" t="s">
        <v>13</v>
      </c>
      <c r="O2240" t="s">
        <v>73</v>
      </c>
      <c r="P2240" t="s">
        <v>476</v>
      </c>
      <c r="Q2240" s="4">
        <v>8000</v>
      </c>
      <c r="R2240">
        <v>3</v>
      </c>
      <c r="S2240" s="4">
        <f>Table3[[#This Row],[Harga]]*Table3[[#This Row],[Quantity]]</f>
        <v>24000</v>
      </c>
      <c r="T2240">
        <v>0.2</v>
      </c>
      <c r="U2240" s="4">
        <f>Table3[[#This Row],[Discount]]*Table3[[#This Row],[Revenue]]</f>
        <v>4800</v>
      </c>
      <c r="V2240" s="4">
        <f>Table3[[#This Row],[Revenue]]-Table3[[#This Row],[Total Discount]]</f>
        <v>19200</v>
      </c>
      <c r="W2240" s="6"/>
      <c r="X2240" s="5"/>
    </row>
    <row r="2241" spans="1:24" x14ac:dyDescent="0.35">
      <c r="A2241">
        <v>2240</v>
      </c>
      <c r="B2241" t="s">
        <v>7064</v>
      </c>
      <c r="C2241" s="8">
        <v>41945</v>
      </c>
      <c r="D2241" s="6">
        <v>2014</v>
      </c>
      <c r="E2241" s="8" t="s">
        <v>3468</v>
      </c>
      <c r="F2241" s="7">
        <v>2</v>
      </c>
      <c r="G2241" t="s">
        <v>3452</v>
      </c>
      <c r="H2241" t="s">
        <v>3501</v>
      </c>
      <c r="I2241" t="s">
        <v>4730</v>
      </c>
      <c r="J2241" t="s">
        <v>3449</v>
      </c>
      <c r="K2241" t="s">
        <v>3580</v>
      </c>
      <c r="L2241">
        <v>10024</v>
      </c>
      <c r="M2241" t="s">
        <v>694</v>
      </c>
      <c r="N2241" t="s">
        <v>13</v>
      </c>
      <c r="O2241" t="s">
        <v>14</v>
      </c>
      <c r="P2241" t="s">
        <v>695</v>
      </c>
      <c r="Q2241" s="4">
        <v>10000</v>
      </c>
      <c r="R2241">
        <v>7</v>
      </c>
      <c r="S2241" s="4">
        <f>Table3[[#This Row],[Harga]]*Table3[[#This Row],[Quantity]]</f>
        <v>70000</v>
      </c>
      <c r="T2241">
        <v>0</v>
      </c>
      <c r="U2241" s="4">
        <f>Table3[[#This Row],[Discount]]*Table3[[#This Row],[Revenue]]</f>
        <v>0</v>
      </c>
      <c r="V2241" s="4">
        <f>Table3[[#This Row],[Revenue]]-Table3[[#This Row],[Total Discount]]</f>
        <v>70000</v>
      </c>
      <c r="W2241" s="6"/>
      <c r="X2241" s="5"/>
    </row>
    <row r="2242" spans="1:24" x14ac:dyDescent="0.35">
      <c r="A2242">
        <v>2241</v>
      </c>
      <c r="B2242" t="s">
        <v>7063</v>
      </c>
      <c r="C2242" s="8">
        <v>42933</v>
      </c>
      <c r="D2242" s="6">
        <v>2017</v>
      </c>
      <c r="E2242" s="8" t="s">
        <v>3507</v>
      </c>
      <c r="F2242" s="7">
        <v>17</v>
      </c>
      <c r="G2242" t="s">
        <v>3452</v>
      </c>
      <c r="H2242" t="s">
        <v>3451</v>
      </c>
      <c r="I2242" t="s">
        <v>6287</v>
      </c>
      <c r="J2242" t="s">
        <v>3488</v>
      </c>
      <c r="K2242" t="s">
        <v>3682</v>
      </c>
      <c r="L2242">
        <v>13440</v>
      </c>
      <c r="M2242" t="s">
        <v>799</v>
      </c>
      <c r="N2242" t="s">
        <v>51</v>
      </c>
      <c r="O2242" t="s">
        <v>52</v>
      </c>
      <c r="P2242" t="s">
        <v>800</v>
      </c>
      <c r="Q2242" s="4">
        <v>324000</v>
      </c>
      <c r="R2242">
        <v>2</v>
      </c>
      <c r="S2242" s="4">
        <f>Table3[[#This Row],[Harga]]*Table3[[#This Row],[Quantity]]</f>
        <v>648000</v>
      </c>
      <c r="T2242">
        <v>0</v>
      </c>
      <c r="U2242" s="4">
        <f>Table3[[#This Row],[Discount]]*Table3[[#This Row],[Revenue]]</f>
        <v>0</v>
      </c>
      <c r="V2242" s="4">
        <f>Table3[[#This Row],[Revenue]]-Table3[[#This Row],[Total Discount]]</f>
        <v>648000</v>
      </c>
      <c r="W2242" s="6"/>
      <c r="X2242" s="5"/>
    </row>
    <row r="2243" spans="1:24" x14ac:dyDescent="0.35">
      <c r="A2243">
        <v>2242</v>
      </c>
      <c r="B2243" t="s">
        <v>7062</v>
      </c>
      <c r="C2243" s="8">
        <v>42986</v>
      </c>
      <c r="D2243" s="6">
        <v>2017</v>
      </c>
      <c r="E2243" s="8" t="s">
        <v>3472</v>
      </c>
      <c r="F2243" s="7">
        <v>8</v>
      </c>
      <c r="G2243" t="s">
        <v>3485</v>
      </c>
      <c r="H2243" t="s">
        <v>3451</v>
      </c>
      <c r="I2243" t="s">
        <v>4167</v>
      </c>
      <c r="J2243" t="s">
        <v>3466</v>
      </c>
      <c r="K2243" t="s">
        <v>3628</v>
      </c>
      <c r="L2243">
        <v>43302</v>
      </c>
      <c r="M2243" t="s">
        <v>2252</v>
      </c>
      <c r="N2243" t="s">
        <v>51</v>
      </c>
      <c r="O2243" t="s">
        <v>64</v>
      </c>
      <c r="P2243" t="s">
        <v>2253</v>
      </c>
      <c r="Q2243" s="4">
        <v>59000</v>
      </c>
      <c r="R2243">
        <v>4</v>
      </c>
      <c r="S2243" s="4">
        <f>Table3[[#This Row],[Harga]]*Table3[[#This Row],[Quantity]]</f>
        <v>236000</v>
      </c>
      <c r="T2243">
        <v>0.2</v>
      </c>
      <c r="U2243" s="4">
        <f>Table3[[#This Row],[Discount]]*Table3[[#This Row],[Revenue]]</f>
        <v>47200</v>
      </c>
      <c r="V2243" s="4">
        <f>Table3[[#This Row],[Revenue]]-Table3[[#This Row],[Total Discount]]</f>
        <v>188800</v>
      </c>
      <c r="W2243" s="6"/>
      <c r="X2243" s="5"/>
    </row>
    <row r="2244" spans="1:24" x14ac:dyDescent="0.35">
      <c r="A2244">
        <v>2243</v>
      </c>
      <c r="B2244" t="s">
        <v>7061</v>
      </c>
      <c r="C2244" s="8">
        <v>42688</v>
      </c>
      <c r="D2244" s="6">
        <v>2016</v>
      </c>
      <c r="E2244" s="8" t="s">
        <v>3468</v>
      </c>
      <c r="F2244" s="7">
        <v>14</v>
      </c>
      <c r="G2244" t="s">
        <v>3457</v>
      </c>
      <c r="H2244" t="s">
        <v>3451</v>
      </c>
      <c r="I2244" t="s">
        <v>7060</v>
      </c>
      <c r="J2244" t="s">
        <v>3449</v>
      </c>
      <c r="K2244" t="s">
        <v>3641</v>
      </c>
      <c r="L2244">
        <v>77041</v>
      </c>
      <c r="M2244" t="s">
        <v>1519</v>
      </c>
      <c r="N2244" t="s">
        <v>13</v>
      </c>
      <c r="O2244" t="s">
        <v>26</v>
      </c>
      <c r="P2244" t="s">
        <v>1520</v>
      </c>
      <c r="Q2244" s="4">
        <v>18000</v>
      </c>
      <c r="R2244">
        <v>2</v>
      </c>
      <c r="S2244" s="4">
        <f>Table3[[#This Row],[Harga]]*Table3[[#This Row],[Quantity]]</f>
        <v>36000</v>
      </c>
      <c r="T2244">
        <v>0.8</v>
      </c>
      <c r="U2244" s="4">
        <f>Table3[[#This Row],[Discount]]*Table3[[#This Row],[Revenue]]</f>
        <v>28800</v>
      </c>
      <c r="V2244" s="4">
        <f>Table3[[#This Row],[Revenue]]-Table3[[#This Row],[Total Discount]]</f>
        <v>7200</v>
      </c>
      <c r="W2244" s="6"/>
      <c r="X2244" s="5"/>
    </row>
    <row r="2245" spans="1:24" x14ac:dyDescent="0.35">
      <c r="A2245">
        <v>2244</v>
      </c>
      <c r="B2245" t="s">
        <v>7059</v>
      </c>
      <c r="C2245" s="8">
        <v>42688</v>
      </c>
      <c r="D2245" s="6">
        <v>2016</v>
      </c>
      <c r="E2245" s="8" t="s">
        <v>3468</v>
      </c>
      <c r="F2245" s="7">
        <v>14</v>
      </c>
      <c r="G2245" t="s">
        <v>3452</v>
      </c>
      <c r="H2245" t="s">
        <v>3451</v>
      </c>
      <c r="I2245" t="s">
        <v>3914</v>
      </c>
      <c r="J2245" t="s">
        <v>3449</v>
      </c>
      <c r="K2245" t="s">
        <v>3499</v>
      </c>
      <c r="L2245">
        <v>10009</v>
      </c>
      <c r="M2245" t="s">
        <v>680</v>
      </c>
      <c r="N2245" t="s">
        <v>9</v>
      </c>
      <c r="O2245" t="s">
        <v>42</v>
      </c>
      <c r="P2245" t="s">
        <v>681</v>
      </c>
      <c r="Q2245" s="4">
        <v>545000</v>
      </c>
      <c r="R2245">
        <v>2</v>
      </c>
      <c r="S2245" s="4">
        <f>Table3[[#This Row],[Harga]]*Table3[[#This Row],[Quantity]]</f>
        <v>1090000</v>
      </c>
      <c r="T2245">
        <v>0.1</v>
      </c>
      <c r="U2245" s="4">
        <f>Table3[[#This Row],[Discount]]*Table3[[#This Row],[Revenue]]</f>
        <v>109000</v>
      </c>
      <c r="V2245" s="4">
        <f>Table3[[#This Row],[Revenue]]-Table3[[#This Row],[Total Discount]]</f>
        <v>981000</v>
      </c>
      <c r="W2245" s="6"/>
      <c r="X2245" s="5"/>
    </row>
    <row r="2246" spans="1:24" x14ac:dyDescent="0.35">
      <c r="A2246">
        <v>2245</v>
      </c>
      <c r="B2246" t="s">
        <v>7058</v>
      </c>
      <c r="C2246" s="8">
        <v>41922</v>
      </c>
      <c r="D2246" s="6">
        <v>2014</v>
      </c>
      <c r="E2246" s="8" t="s">
        <v>3517</v>
      </c>
      <c r="F2246" s="7">
        <v>10</v>
      </c>
      <c r="G2246" t="s">
        <v>3457</v>
      </c>
      <c r="H2246" t="s">
        <v>3451</v>
      </c>
      <c r="I2246" t="s">
        <v>4423</v>
      </c>
      <c r="J2246" t="s">
        <v>3488</v>
      </c>
      <c r="K2246" t="s">
        <v>3556</v>
      </c>
      <c r="L2246">
        <v>95336</v>
      </c>
      <c r="M2246" t="s">
        <v>41</v>
      </c>
      <c r="N2246" t="s">
        <v>9</v>
      </c>
      <c r="O2246" t="s">
        <v>42</v>
      </c>
      <c r="P2246" t="s">
        <v>43</v>
      </c>
      <c r="Q2246" s="4">
        <v>72000</v>
      </c>
      <c r="R2246">
        <v>3</v>
      </c>
      <c r="S2246" s="4">
        <f>Table3[[#This Row],[Harga]]*Table3[[#This Row],[Quantity]]</f>
        <v>216000</v>
      </c>
      <c r="T2246">
        <v>0.2</v>
      </c>
      <c r="U2246" s="4">
        <f>Table3[[#This Row],[Discount]]*Table3[[#This Row],[Revenue]]</f>
        <v>43200</v>
      </c>
      <c r="V2246" s="4">
        <f>Table3[[#This Row],[Revenue]]-Table3[[#This Row],[Total Discount]]</f>
        <v>172800</v>
      </c>
      <c r="W2246" s="6"/>
      <c r="X2246" s="5"/>
    </row>
    <row r="2247" spans="1:24" x14ac:dyDescent="0.35">
      <c r="A2247">
        <v>2246</v>
      </c>
      <c r="B2247" t="s">
        <v>7057</v>
      </c>
      <c r="C2247" s="8">
        <v>42082</v>
      </c>
      <c r="D2247" s="6">
        <v>2015</v>
      </c>
      <c r="E2247" s="8" t="s">
        <v>3511</v>
      </c>
      <c r="F2247" s="7">
        <v>19</v>
      </c>
      <c r="G2247" t="s">
        <v>3457</v>
      </c>
      <c r="H2247" t="s">
        <v>3462</v>
      </c>
      <c r="I2247" t="s">
        <v>5495</v>
      </c>
      <c r="J2247" t="s">
        <v>3466</v>
      </c>
      <c r="K2247" t="s">
        <v>3505</v>
      </c>
      <c r="L2247">
        <v>90004</v>
      </c>
      <c r="M2247" t="s">
        <v>370</v>
      </c>
      <c r="N2247" t="s">
        <v>13</v>
      </c>
      <c r="O2247" t="s">
        <v>23</v>
      </c>
      <c r="P2247" t="s">
        <v>371</v>
      </c>
      <c r="Q2247" s="4">
        <v>10000</v>
      </c>
      <c r="R2247">
        <v>2</v>
      </c>
      <c r="S2247" s="4">
        <f>Table3[[#This Row],[Harga]]*Table3[[#This Row],[Quantity]]</f>
        <v>20000</v>
      </c>
      <c r="T2247">
        <v>0</v>
      </c>
      <c r="U2247" s="4">
        <f>Table3[[#This Row],[Discount]]*Table3[[#This Row],[Revenue]]</f>
        <v>0</v>
      </c>
      <c r="V2247" s="4">
        <f>Table3[[#This Row],[Revenue]]-Table3[[#This Row],[Total Discount]]</f>
        <v>20000</v>
      </c>
      <c r="W2247" s="6"/>
      <c r="X2247" s="5"/>
    </row>
    <row r="2248" spans="1:24" x14ac:dyDescent="0.35">
      <c r="A2248">
        <v>2247</v>
      </c>
      <c r="B2248" t="s">
        <v>7056</v>
      </c>
      <c r="C2248" s="8">
        <v>42924</v>
      </c>
      <c r="D2248" s="6">
        <v>2017</v>
      </c>
      <c r="E2248" s="8" t="s">
        <v>3507</v>
      </c>
      <c r="F2248" s="7">
        <v>8</v>
      </c>
      <c r="G2248" t="s">
        <v>3452</v>
      </c>
      <c r="H2248" t="s">
        <v>3451</v>
      </c>
      <c r="I2248" t="s">
        <v>4213</v>
      </c>
      <c r="J2248" t="s">
        <v>3488</v>
      </c>
      <c r="K2248" t="s">
        <v>3509</v>
      </c>
      <c r="L2248">
        <v>98115</v>
      </c>
      <c r="M2248" t="s">
        <v>2550</v>
      </c>
      <c r="N2248" t="s">
        <v>9</v>
      </c>
      <c r="O2248" t="s">
        <v>20</v>
      </c>
      <c r="P2248" t="s">
        <v>2551</v>
      </c>
      <c r="Q2248" s="4">
        <v>16000</v>
      </c>
      <c r="R2248">
        <v>3</v>
      </c>
      <c r="S2248" s="4">
        <f>Table3[[#This Row],[Harga]]*Table3[[#This Row],[Quantity]]</f>
        <v>48000</v>
      </c>
      <c r="T2248">
        <v>0</v>
      </c>
      <c r="U2248" s="4">
        <f>Table3[[#This Row],[Discount]]*Table3[[#This Row],[Revenue]]</f>
        <v>0</v>
      </c>
      <c r="V2248" s="4">
        <f>Table3[[#This Row],[Revenue]]-Table3[[#This Row],[Total Discount]]</f>
        <v>48000</v>
      </c>
      <c r="W2248" s="6"/>
      <c r="X2248" s="5"/>
    </row>
    <row r="2249" spans="1:24" x14ac:dyDescent="0.35">
      <c r="A2249">
        <v>2248</v>
      </c>
      <c r="B2249" t="s">
        <v>7055</v>
      </c>
      <c r="C2249" s="8">
        <v>42062</v>
      </c>
      <c r="D2249" s="6">
        <v>2015</v>
      </c>
      <c r="E2249" s="8" t="s">
        <v>3458</v>
      </c>
      <c r="F2249" s="7">
        <v>27</v>
      </c>
      <c r="G2249" t="s">
        <v>3457</v>
      </c>
      <c r="H2249" t="s">
        <v>3451</v>
      </c>
      <c r="I2249" t="s">
        <v>4119</v>
      </c>
      <c r="J2249" t="s">
        <v>3466</v>
      </c>
      <c r="K2249" t="s">
        <v>3682</v>
      </c>
      <c r="L2249">
        <v>2908</v>
      </c>
      <c r="M2249" t="s">
        <v>531</v>
      </c>
      <c r="N2249" t="s">
        <v>51</v>
      </c>
      <c r="O2249" t="s">
        <v>52</v>
      </c>
      <c r="P2249" t="s">
        <v>532</v>
      </c>
      <c r="Q2249" s="4">
        <v>85000</v>
      </c>
      <c r="R2249">
        <v>2</v>
      </c>
      <c r="S2249" s="4">
        <f>Table3[[#This Row],[Harga]]*Table3[[#This Row],[Quantity]]</f>
        <v>170000</v>
      </c>
      <c r="T2249">
        <v>0</v>
      </c>
      <c r="U2249" s="4">
        <f>Table3[[#This Row],[Discount]]*Table3[[#This Row],[Revenue]]</f>
        <v>0</v>
      </c>
      <c r="V2249" s="4">
        <f>Table3[[#This Row],[Revenue]]-Table3[[#This Row],[Total Discount]]</f>
        <v>170000</v>
      </c>
      <c r="W2249" s="6"/>
      <c r="X2249" s="5"/>
    </row>
    <row r="2250" spans="1:24" x14ac:dyDescent="0.35">
      <c r="A2250">
        <v>2249</v>
      </c>
      <c r="B2250" t="s">
        <v>7054</v>
      </c>
      <c r="C2250" s="8">
        <v>42902</v>
      </c>
      <c r="D2250" s="6">
        <v>2017</v>
      </c>
      <c r="E2250" s="8" t="s">
        <v>3497</v>
      </c>
      <c r="F2250" s="7">
        <v>16</v>
      </c>
      <c r="G2250" t="s">
        <v>3457</v>
      </c>
      <c r="H2250" t="s">
        <v>3532</v>
      </c>
      <c r="I2250" t="s">
        <v>4177</v>
      </c>
      <c r="J2250" t="s">
        <v>3466</v>
      </c>
      <c r="K2250" t="s">
        <v>3477</v>
      </c>
      <c r="L2250">
        <v>60653</v>
      </c>
      <c r="M2250" t="s">
        <v>1696</v>
      </c>
      <c r="N2250" t="s">
        <v>13</v>
      </c>
      <c r="O2250" t="s">
        <v>26</v>
      </c>
      <c r="P2250" t="s">
        <v>1697</v>
      </c>
      <c r="Q2250" s="4">
        <v>13000</v>
      </c>
      <c r="R2250">
        <v>7</v>
      </c>
      <c r="S2250" s="4">
        <f>Table3[[#This Row],[Harga]]*Table3[[#This Row],[Quantity]]</f>
        <v>91000</v>
      </c>
      <c r="T2250">
        <v>0.8</v>
      </c>
      <c r="U2250" s="4">
        <f>Table3[[#This Row],[Discount]]*Table3[[#This Row],[Revenue]]</f>
        <v>72800</v>
      </c>
      <c r="V2250" s="4">
        <f>Table3[[#This Row],[Revenue]]-Table3[[#This Row],[Total Discount]]</f>
        <v>18200</v>
      </c>
      <c r="W2250" s="6"/>
      <c r="X2250" s="5"/>
    </row>
    <row r="2251" spans="1:24" x14ac:dyDescent="0.35">
      <c r="A2251">
        <v>2250</v>
      </c>
      <c r="B2251" t="s">
        <v>7053</v>
      </c>
      <c r="C2251" s="8">
        <v>42824</v>
      </c>
      <c r="D2251" s="6">
        <v>2017</v>
      </c>
      <c r="E2251" s="8" t="s">
        <v>3511</v>
      </c>
      <c r="F2251" s="7">
        <v>30</v>
      </c>
      <c r="G2251" t="s">
        <v>3457</v>
      </c>
      <c r="H2251" t="s">
        <v>3462</v>
      </c>
      <c r="I2251" t="s">
        <v>6651</v>
      </c>
      <c r="J2251" t="s">
        <v>3449</v>
      </c>
      <c r="K2251" t="s">
        <v>3455</v>
      </c>
      <c r="L2251">
        <v>73120</v>
      </c>
      <c r="M2251" t="s">
        <v>2552</v>
      </c>
      <c r="N2251" t="s">
        <v>13</v>
      </c>
      <c r="O2251" t="s">
        <v>55</v>
      </c>
      <c r="P2251" t="s">
        <v>2553</v>
      </c>
      <c r="Q2251" s="4">
        <v>326000</v>
      </c>
      <c r="R2251">
        <v>2</v>
      </c>
      <c r="S2251" s="4">
        <f>Table3[[#This Row],[Harga]]*Table3[[#This Row],[Quantity]]</f>
        <v>652000</v>
      </c>
      <c r="T2251">
        <v>0</v>
      </c>
      <c r="U2251" s="4">
        <f>Table3[[#This Row],[Discount]]*Table3[[#This Row],[Revenue]]</f>
        <v>0</v>
      </c>
      <c r="V2251" s="4">
        <f>Table3[[#This Row],[Revenue]]-Table3[[#This Row],[Total Discount]]</f>
        <v>652000</v>
      </c>
      <c r="W2251" s="6"/>
      <c r="X2251" s="5"/>
    </row>
    <row r="2252" spans="1:24" x14ac:dyDescent="0.35">
      <c r="A2252">
        <v>2251</v>
      </c>
      <c r="B2252" t="s">
        <v>7052</v>
      </c>
      <c r="C2252" s="8">
        <v>42197</v>
      </c>
      <c r="D2252" s="6">
        <v>2015</v>
      </c>
      <c r="E2252" s="8" t="s">
        <v>3507</v>
      </c>
      <c r="F2252" s="7">
        <v>12</v>
      </c>
      <c r="G2252" t="s">
        <v>3452</v>
      </c>
      <c r="H2252" t="s">
        <v>3451</v>
      </c>
      <c r="I2252" t="s">
        <v>4435</v>
      </c>
      <c r="J2252" t="s">
        <v>3449</v>
      </c>
      <c r="K2252" t="s">
        <v>3494</v>
      </c>
      <c r="L2252">
        <v>60610</v>
      </c>
      <c r="M2252" t="s">
        <v>2554</v>
      </c>
      <c r="N2252" t="s">
        <v>9</v>
      </c>
      <c r="O2252" t="s">
        <v>42</v>
      </c>
      <c r="P2252" t="s">
        <v>2555</v>
      </c>
      <c r="Q2252" s="4">
        <v>384000</v>
      </c>
      <c r="R2252">
        <v>9</v>
      </c>
      <c r="S2252" s="4">
        <f>Table3[[#This Row],[Harga]]*Table3[[#This Row],[Quantity]]</f>
        <v>3456000</v>
      </c>
      <c r="T2252">
        <v>0.3</v>
      </c>
      <c r="U2252" s="4">
        <f>Table3[[#This Row],[Discount]]*Table3[[#This Row],[Revenue]]</f>
        <v>1036800</v>
      </c>
      <c r="V2252" s="4">
        <f>Table3[[#This Row],[Revenue]]-Table3[[#This Row],[Total Discount]]</f>
        <v>2419200</v>
      </c>
      <c r="W2252" s="6"/>
      <c r="X2252" s="5"/>
    </row>
    <row r="2253" spans="1:24" x14ac:dyDescent="0.35">
      <c r="A2253">
        <v>2252</v>
      </c>
      <c r="B2253" t="s">
        <v>7051</v>
      </c>
      <c r="C2253" s="8">
        <v>42855</v>
      </c>
      <c r="D2253" s="6">
        <v>2017</v>
      </c>
      <c r="E2253" s="8" t="s">
        <v>3529</v>
      </c>
      <c r="F2253" s="7">
        <v>30</v>
      </c>
      <c r="G2253" t="s">
        <v>3452</v>
      </c>
      <c r="H2253" t="s">
        <v>3462</v>
      </c>
      <c r="I2253" t="s">
        <v>3848</v>
      </c>
      <c r="J2253" t="s">
        <v>3449</v>
      </c>
      <c r="K2253" t="s">
        <v>3465</v>
      </c>
      <c r="L2253">
        <v>6040</v>
      </c>
      <c r="M2253" t="s">
        <v>2556</v>
      </c>
      <c r="N2253" t="s">
        <v>13</v>
      </c>
      <c r="O2253" t="s">
        <v>14</v>
      </c>
      <c r="P2253" t="s">
        <v>2557</v>
      </c>
      <c r="Q2253" s="4">
        <v>6000</v>
      </c>
      <c r="R2253">
        <v>2</v>
      </c>
      <c r="S2253" s="4">
        <f>Table3[[#This Row],[Harga]]*Table3[[#This Row],[Quantity]]</f>
        <v>12000</v>
      </c>
      <c r="T2253">
        <v>0</v>
      </c>
      <c r="U2253" s="4">
        <f>Table3[[#This Row],[Discount]]*Table3[[#This Row],[Revenue]]</f>
        <v>0</v>
      </c>
      <c r="V2253" s="4">
        <f>Table3[[#This Row],[Revenue]]-Table3[[#This Row],[Total Discount]]</f>
        <v>12000</v>
      </c>
      <c r="W2253" s="6"/>
      <c r="X2253" s="5"/>
    </row>
    <row r="2254" spans="1:24" x14ac:dyDescent="0.35">
      <c r="A2254">
        <v>2253</v>
      </c>
      <c r="B2254" t="s">
        <v>7050</v>
      </c>
      <c r="C2254" s="8">
        <v>41833</v>
      </c>
      <c r="D2254" s="6">
        <v>2014</v>
      </c>
      <c r="E2254" s="8" t="s">
        <v>3507</v>
      </c>
      <c r="F2254" s="7">
        <v>13</v>
      </c>
      <c r="G2254" t="s">
        <v>3485</v>
      </c>
      <c r="H2254" t="s">
        <v>3462</v>
      </c>
      <c r="I2254" t="s">
        <v>3811</v>
      </c>
      <c r="J2254" t="s">
        <v>3466</v>
      </c>
      <c r="K2254" t="s">
        <v>3509</v>
      </c>
      <c r="L2254">
        <v>90049</v>
      </c>
      <c r="M2254" t="s">
        <v>2558</v>
      </c>
      <c r="N2254" t="s">
        <v>9</v>
      </c>
      <c r="O2254" t="s">
        <v>17</v>
      </c>
      <c r="P2254" t="s">
        <v>2559</v>
      </c>
      <c r="Q2254" s="4">
        <v>352000</v>
      </c>
      <c r="R2254">
        <v>3</v>
      </c>
      <c r="S2254" s="4">
        <f>Table3[[#This Row],[Harga]]*Table3[[#This Row],[Quantity]]</f>
        <v>1056000</v>
      </c>
      <c r="T2254">
        <v>0.2</v>
      </c>
      <c r="U2254" s="4">
        <f>Table3[[#This Row],[Discount]]*Table3[[#This Row],[Revenue]]</f>
        <v>211200</v>
      </c>
      <c r="V2254" s="4">
        <f>Table3[[#This Row],[Revenue]]-Table3[[#This Row],[Total Discount]]</f>
        <v>844800</v>
      </c>
      <c r="W2254" s="6"/>
      <c r="X2254" s="5"/>
    </row>
    <row r="2255" spans="1:24" x14ac:dyDescent="0.35">
      <c r="A2255">
        <v>2254</v>
      </c>
      <c r="B2255" t="s">
        <v>7049</v>
      </c>
      <c r="C2255" s="8">
        <v>42000</v>
      </c>
      <c r="D2255" s="6">
        <v>2014</v>
      </c>
      <c r="E2255" s="8" t="s">
        <v>3490</v>
      </c>
      <c r="F2255" s="7">
        <v>27</v>
      </c>
      <c r="G2255" t="s">
        <v>3485</v>
      </c>
      <c r="H2255" t="s">
        <v>3451</v>
      </c>
      <c r="I2255" t="s">
        <v>3557</v>
      </c>
      <c r="J2255" t="s">
        <v>3449</v>
      </c>
      <c r="K2255" t="s">
        <v>3548</v>
      </c>
      <c r="L2255">
        <v>94122</v>
      </c>
      <c r="M2255" t="s">
        <v>382</v>
      </c>
      <c r="N2255" t="s">
        <v>9</v>
      </c>
      <c r="O2255" t="s">
        <v>42</v>
      </c>
      <c r="P2255" t="s">
        <v>383</v>
      </c>
      <c r="Q2255" s="4">
        <v>384000</v>
      </c>
      <c r="R2255">
        <v>3</v>
      </c>
      <c r="S2255" s="4">
        <f>Table3[[#This Row],[Harga]]*Table3[[#This Row],[Quantity]]</f>
        <v>1152000</v>
      </c>
      <c r="T2255">
        <v>0.2</v>
      </c>
      <c r="U2255" s="4">
        <f>Table3[[#This Row],[Discount]]*Table3[[#This Row],[Revenue]]</f>
        <v>230400</v>
      </c>
      <c r="V2255" s="4">
        <f>Table3[[#This Row],[Revenue]]-Table3[[#This Row],[Total Discount]]</f>
        <v>921600</v>
      </c>
      <c r="W2255" s="6"/>
      <c r="X2255" s="5"/>
    </row>
    <row r="2256" spans="1:24" x14ac:dyDescent="0.35">
      <c r="A2256">
        <v>2255</v>
      </c>
      <c r="B2256" t="s">
        <v>7048</v>
      </c>
      <c r="C2256" s="8">
        <v>42427</v>
      </c>
      <c r="D2256" s="6">
        <v>2016</v>
      </c>
      <c r="E2256" s="8" t="s">
        <v>3458</v>
      </c>
      <c r="F2256" s="7">
        <v>27</v>
      </c>
      <c r="G2256" t="s">
        <v>3452</v>
      </c>
      <c r="H2256" t="s">
        <v>3451</v>
      </c>
      <c r="I2256" t="s">
        <v>4292</v>
      </c>
      <c r="J2256" t="s">
        <v>3449</v>
      </c>
      <c r="K2256" t="s">
        <v>3483</v>
      </c>
      <c r="L2256">
        <v>54601</v>
      </c>
      <c r="M2256" t="s">
        <v>113</v>
      </c>
      <c r="N2256" t="s">
        <v>13</v>
      </c>
      <c r="O2256" t="s">
        <v>26</v>
      </c>
      <c r="P2256" t="s">
        <v>114</v>
      </c>
      <c r="Q2256" s="4">
        <v>6000</v>
      </c>
      <c r="R2256">
        <v>3</v>
      </c>
      <c r="S2256" s="4">
        <f>Table3[[#This Row],[Harga]]*Table3[[#This Row],[Quantity]]</f>
        <v>18000</v>
      </c>
      <c r="T2256">
        <v>0</v>
      </c>
      <c r="U2256" s="4">
        <f>Table3[[#This Row],[Discount]]*Table3[[#This Row],[Revenue]]</f>
        <v>0</v>
      </c>
      <c r="V2256" s="4">
        <f>Table3[[#This Row],[Revenue]]-Table3[[#This Row],[Total Discount]]</f>
        <v>18000</v>
      </c>
      <c r="W2256" s="6"/>
      <c r="X2256" s="5"/>
    </row>
    <row r="2257" spans="1:24" x14ac:dyDescent="0.35">
      <c r="A2257">
        <v>2256</v>
      </c>
      <c r="B2257" t="s">
        <v>7047</v>
      </c>
      <c r="C2257" s="8">
        <v>42086</v>
      </c>
      <c r="D2257" s="6">
        <v>2015</v>
      </c>
      <c r="E2257" s="8" t="s">
        <v>3511</v>
      </c>
      <c r="F2257" s="7">
        <v>23</v>
      </c>
      <c r="G2257" t="s">
        <v>3452</v>
      </c>
      <c r="H2257" t="s">
        <v>3451</v>
      </c>
      <c r="I2257" t="s">
        <v>4393</v>
      </c>
      <c r="J2257" t="s">
        <v>3449</v>
      </c>
      <c r="K2257" t="s">
        <v>3655</v>
      </c>
      <c r="L2257">
        <v>29501</v>
      </c>
      <c r="M2257" t="s">
        <v>581</v>
      </c>
      <c r="N2257" t="s">
        <v>13</v>
      </c>
      <c r="O2257" t="s">
        <v>73</v>
      </c>
      <c r="P2257" t="s">
        <v>476</v>
      </c>
      <c r="Q2257" s="4">
        <v>32000</v>
      </c>
      <c r="R2257">
        <v>4</v>
      </c>
      <c r="S2257" s="4">
        <f>Table3[[#This Row],[Harga]]*Table3[[#This Row],[Quantity]]</f>
        <v>128000</v>
      </c>
      <c r="T2257">
        <v>0</v>
      </c>
      <c r="U2257" s="4">
        <f>Table3[[#This Row],[Discount]]*Table3[[#This Row],[Revenue]]</f>
        <v>0</v>
      </c>
      <c r="V2257" s="4">
        <f>Table3[[#This Row],[Revenue]]-Table3[[#This Row],[Total Discount]]</f>
        <v>128000</v>
      </c>
      <c r="W2257" s="6"/>
      <c r="X2257" s="5"/>
    </row>
    <row r="2258" spans="1:24" x14ac:dyDescent="0.35">
      <c r="A2258">
        <v>2257</v>
      </c>
      <c r="B2258" t="s">
        <v>7046</v>
      </c>
      <c r="C2258" s="8">
        <v>43029</v>
      </c>
      <c r="D2258" s="6">
        <v>2017</v>
      </c>
      <c r="E2258" s="8" t="s">
        <v>3517</v>
      </c>
      <c r="F2258" s="7">
        <v>21</v>
      </c>
      <c r="G2258" t="s">
        <v>3452</v>
      </c>
      <c r="H2258" t="s">
        <v>3462</v>
      </c>
      <c r="I2258" t="s">
        <v>4939</v>
      </c>
      <c r="J2258" t="s">
        <v>3449</v>
      </c>
      <c r="K2258" t="s">
        <v>3641</v>
      </c>
      <c r="L2258">
        <v>85301</v>
      </c>
      <c r="M2258" t="s">
        <v>772</v>
      </c>
      <c r="N2258" t="s">
        <v>13</v>
      </c>
      <c r="O2258" t="s">
        <v>26</v>
      </c>
      <c r="P2258" t="s">
        <v>773</v>
      </c>
      <c r="Q2258" s="4">
        <v>69000</v>
      </c>
      <c r="R2258">
        <v>1</v>
      </c>
      <c r="S2258" s="4">
        <f>Table3[[#This Row],[Harga]]*Table3[[#This Row],[Quantity]]</f>
        <v>69000</v>
      </c>
      <c r="T2258">
        <v>0.7</v>
      </c>
      <c r="U2258" s="4">
        <f>Table3[[#This Row],[Discount]]*Table3[[#This Row],[Revenue]]</f>
        <v>48300</v>
      </c>
      <c r="V2258" s="4">
        <f>Table3[[#This Row],[Revenue]]-Table3[[#This Row],[Total Discount]]</f>
        <v>20700</v>
      </c>
      <c r="W2258" s="6"/>
      <c r="X2258" s="5"/>
    </row>
    <row r="2259" spans="1:24" x14ac:dyDescent="0.35">
      <c r="A2259">
        <v>2258</v>
      </c>
      <c r="B2259" t="s">
        <v>7045</v>
      </c>
      <c r="C2259" s="8">
        <v>42004</v>
      </c>
      <c r="D2259" s="6">
        <v>2014</v>
      </c>
      <c r="E2259" s="8" t="s">
        <v>3490</v>
      </c>
      <c r="F2259" s="7">
        <v>31</v>
      </c>
      <c r="G2259" t="s">
        <v>3457</v>
      </c>
      <c r="H2259" t="s">
        <v>3462</v>
      </c>
      <c r="I2259" t="s">
        <v>4580</v>
      </c>
      <c r="J2259" t="s">
        <v>3466</v>
      </c>
      <c r="K2259" t="s">
        <v>3580</v>
      </c>
      <c r="L2259">
        <v>79907</v>
      </c>
      <c r="M2259" t="s">
        <v>2560</v>
      </c>
      <c r="N2259" t="s">
        <v>13</v>
      </c>
      <c r="O2259" t="s">
        <v>55</v>
      </c>
      <c r="P2259" t="s">
        <v>176</v>
      </c>
      <c r="Q2259" s="4">
        <v>50000</v>
      </c>
      <c r="R2259">
        <v>2</v>
      </c>
      <c r="S2259" s="4">
        <f>Table3[[#This Row],[Harga]]*Table3[[#This Row],[Quantity]]</f>
        <v>100000</v>
      </c>
      <c r="T2259">
        <v>0.2</v>
      </c>
      <c r="U2259" s="4">
        <f>Table3[[#This Row],[Discount]]*Table3[[#This Row],[Revenue]]</f>
        <v>20000</v>
      </c>
      <c r="V2259" s="4">
        <f>Table3[[#This Row],[Revenue]]-Table3[[#This Row],[Total Discount]]</f>
        <v>80000</v>
      </c>
      <c r="W2259" s="6"/>
      <c r="X2259" s="5"/>
    </row>
    <row r="2260" spans="1:24" x14ac:dyDescent="0.35">
      <c r="A2260">
        <v>2259</v>
      </c>
      <c r="B2260" t="s">
        <v>7044</v>
      </c>
      <c r="C2260" s="8">
        <v>41764</v>
      </c>
      <c r="D2260" s="6">
        <v>2014</v>
      </c>
      <c r="E2260" s="8" t="s">
        <v>3453</v>
      </c>
      <c r="F2260" s="7">
        <v>5</v>
      </c>
      <c r="G2260" t="s">
        <v>3457</v>
      </c>
      <c r="H2260" t="s">
        <v>3462</v>
      </c>
      <c r="I2260" t="s">
        <v>6392</v>
      </c>
      <c r="J2260" t="s">
        <v>3449</v>
      </c>
      <c r="K2260" t="s">
        <v>3682</v>
      </c>
      <c r="L2260">
        <v>78207</v>
      </c>
      <c r="M2260" t="s">
        <v>79</v>
      </c>
      <c r="N2260" t="s">
        <v>9</v>
      </c>
      <c r="O2260" t="s">
        <v>42</v>
      </c>
      <c r="P2260" t="s">
        <v>80</v>
      </c>
      <c r="Q2260" s="4">
        <v>214000</v>
      </c>
      <c r="R2260">
        <v>3</v>
      </c>
      <c r="S2260" s="4">
        <f>Table3[[#This Row],[Harga]]*Table3[[#This Row],[Quantity]]</f>
        <v>642000</v>
      </c>
      <c r="T2260">
        <v>0.3</v>
      </c>
      <c r="U2260" s="4">
        <f>Table3[[#This Row],[Discount]]*Table3[[#This Row],[Revenue]]</f>
        <v>192600</v>
      </c>
      <c r="V2260" s="4">
        <f>Table3[[#This Row],[Revenue]]-Table3[[#This Row],[Total Discount]]</f>
        <v>449400</v>
      </c>
      <c r="W2260" s="6"/>
      <c r="X2260" s="5"/>
    </row>
    <row r="2261" spans="1:24" x14ac:dyDescent="0.35">
      <c r="A2261">
        <v>2260</v>
      </c>
      <c r="B2261" t="s">
        <v>7043</v>
      </c>
      <c r="C2261" s="8">
        <v>42342</v>
      </c>
      <c r="D2261" s="6">
        <v>2015</v>
      </c>
      <c r="E2261" s="8" t="s">
        <v>3490</v>
      </c>
      <c r="F2261" s="7">
        <v>4</v>
      </c>
      <c r="G2261" t="s">
        <v>3485</v>
      </c>
      <c r="H2261" t="s">
        <v>3462</v>
      </c>
      <c r="I2261" t="s">
        <v>4191</v>
      </c>
      <c r="J2261" t="s">
        <v>3466</v>
      </c>
      <c r="K2261" t="s">
        <v>3695</v>
      </c>
      <c r="L2261">
        <v>90049</v>
      </c>
      <c r="M2261" t="s">
        <v>1849</v>
      </c>
      <c r="N2261" t="s">
        <v>13</v>
      </c>
      <c r="O2261" t="s">
        <v>55</v>
      </c>
      <c r="P2261" t="s">
        <v>1850</v>
      </c>
      <c r="Q2261" s="4">
        <v>181000</v>
      </c>
      <c r="R2261">
        <v>3</v>
      </c>
      <c r="S2261" s="4">
        <f>Table3[[#This Row],[Harga]]*Table3[[#This Row],[Quantity]]</f>
        <v>543000</v>
      </c>
      <c r="T2261">
        <v>0</v>
      </c>
      <c r="U2261" s="4">
        <f>Table3[[#This Row],[Discount]]*Table3[[#This Row],[Revenue]]</f>
        <v>0</v>
      </c>
      <c r="V2261" s="4">
        <f>Table3[[#This Row],[Revenue]]-Table3[[#This Row],[Total Discount]]</f>
        <v>543000</v>
      </c>
      <c r="W2261" s="6"/>
      <c r="X2261" s="5"/>
    </row>
    <row r="2262" spans="1:24" x14ac:dyDescent="0.35">
      <c r="A2262">
        <v>2261</v>
      </c>
      <c r="B2262" t="s">
        <v>7042</v>
      </c>
      <c r="C2262" s="8">
        <v>43004</v>
      </c>
      <c r="D2262" s="6">
        <v>2017</v>
      </c>
      <c r="E2262" s="8" t="s">
        <v>3472</v>
      </c>
      <c r="F2262" s="7">
        <v>26</v>
      </c>
      <c r="G2262" t="s">
        <v>3538</v>
      </c>
      <c r="H2262" t="s">
        <v>3462</v>
      </c>
      <c r="I2262" t="s">
        <v>4104</v>
      </c>
      <c r="J2262" t="s">
        <v>3488</v>
      </c>
      <c r="K2262" t="s">
        <v>3670</v>
      </c>
      <c r="L2262">
        <v>33023</v>
      </c>
      <c r="M2262" t="s">
        <v>2561</v>
      </c>
      <c r="N2262" t="s">
        <v>9</v>
      </c>
      <c r="O2262" t="s">
        <v>42</v>
      </c>
      <c r="P2262" t="s">
        <v>2562</v>
      </c>
      <c r="Q2262" s="4">
        <v>420000</v>
      </c>
      <c r="R2262">
        <v>4</v>
      </c>
      <c r="S2262" s="4">
        <f>Table3[[#This Row],[Harga]]*Table3[[#This Row],[Quantity]]</f>
        <v>1680000</v>
      </c>
      <c r="T2262">
        <v>0.2</v>
      </c>
      <c r="U2262" s="4">
        <f>Table3[[#This Row],[Discount]]*Table3[[#This Row],[Revenue]]</f>
        <v>336000</v>
      </c>
      <c r="V2262" s="4">
        <f>Table3[[#This Row],[Revenue]]-Table3[[#This Row],[Total Discount]]</f>
        <v>1344000</v>
      </c>
      <c r="W2262" s="6"/>
      <c r="X2262" s="5"/>
    </row>
    <row r="2263" spans="1:24" x14ac:dyDescent="0.35">
      <c r="A2263">
        <v>2262</v>
      </c>
      <c r="B2263" t="s">
        <v>7041</v>
      </c>
      <c r="C2263" s="8">
        <v>41982</v>
      </c>
      <c r="D2263" s="6">
        <v>2014</v>
      </c>
      <c r="E2263" s="8" t="s">
        <v>3490</v>
      </c>
      <c r="F2263" s="7">
        <v>9</v>
      </c>
      <c r="G2263" t="s">
        <v>3452</v>
      </c>
      <c r="H2263" t="s">
        <v>3462</v>
      </c>
      <c r="I2263" t="s">
        <v>5009</v>
      </c>
      <c r="J2263" t="s">
        <v>3466</v>
      </c>
      <c r="K2263" t="s">
        <v>3641</v>
      </c>
      <c r="L2263">
        <v>85204</v>
      </c>
      <c r="M2263" t="s">
        <v>2180</v>
      </c>
      <c r="N2263" t="s">
        <v>13</v>
      </c>
      <c r="O2263" t="s">
        <v>32</v>
      </c>
      <c r="P2263" t="s">
        <v>7040</v>
      </c>
      <c r="Q2263" s="4">
        <v>112000</v>
      </c>
      <c r="R2263">
        <v>6</v>
      </c>
      <c r="S2263" s="4">
        <f>Table3[[#This Row],[Harga]]*Table3[[#This Row],[Quantity]]</f>
        <v>672000</v>
      </c>
      <c r="T2263">
        <v>0.2</v>
      </c>
      <c r="U2263" s="4">
        <f>Table3[[#This Row],[Discount]]*Table3[[#This Row],[Revenue]]</f>
        <v>134400</v>
      </c>
      <c r="V2263" s="4">
        <f>Table3[[#This Row],[Revenue]]-Table3[[#This Row],[Total Discount]]</f>
        <v>537600</v>
      </c>
      <c r="W2263" s="6"/>
      <c r="X2263" s="5"/>
    </row>
    <row r="2264" spans="1:24" x14ac:dyDescent="0.35">
      <c r="A2264">
        <v>2263</v>
      </c>
      <c r="B2264" t="s">
        <v>7039</v>
      </c>
      <c r="C2264" s="8">
        <v>43072</v>
      </c>
      <c r="D2264" s="6">
        <v>2017</v>
      </c>
      <c r="E2264" s="8" t="s">
        <v>3490</v>
      </c>
      <c r="F2264" s="7">
        <v>3</v>
      </c>
      <c r="G2264" t="s">
        <v>3485</v>
      </c>
      <c r="H2264" t="s">
        <v>3451</v>
      </c>
      <c r="I2264" t="s">
        <v>5711</v>
      </c>
      <c r="J2264" t="s">
        <v>3449</v>
      </c>
      <c r="K2264" t="s">
        <v>3548</v>
      </c>
      <c r="L2264">
        <v>28314</v>
      </c>
      <c r="M2264" t="s">
        <v>913</v>
      </c>
      <c r="N2264" t="s">
        <v>13</v>
      </c>
      <c r="O2264" t="s">
        <v>29</v>
      </c>
      <c r="P2264" t="s">
        <v>914</v>
      </c>
      <c r="Q2264" s="4">
        <v>46000</v>
      </c>
      <c r="R2264">
        <v>3</v>
      </c>
      <c r="S2264" s="4">
        <f>Table3[[#This Row],[Harga]]*Table3[[#This Row],[Quantity]]</f>
        <v>138000</v>
      </c>
      <c r="T2264">
        <v>0.2</v>
      </c>
      <c r="U2264" s="4">
        <f>Table3[[#This Row],[Discount]]*Table3[[#This Row],[Revenue]]</f>
        <v>27600</v>
      </c>
      <c r="V2264" s="4">
        <f>Table3[[#This Row],[Revenue]]-Table3[[#This Row],[Total Discount]]</f>
        <v>110400</v>
      </c>
      <c r="W2264" s="6"/>
      <c r="X2264" s="5"/>
    </row>
    <row r="2265" spans="1:24" x14ac:dyDescent="0.35">
      <c r="A2265">
        <v>2264</v>
      </c>
      <c r="B2265" t="s">
        <v>7038</v>
      </c>
      <c r="C2265" s="8">
        <v>42316</v>
      </c>
      <c r="D2265" s="6">
        <v>2015</v>
      </c>
      <c r="E2265" s="8" t="s">
        <v>3468</v>
      </c>
      <c r="F2265" s="7">
        <v>8</v>
      </c>
      <c r="G2265" t="s">
        <v>3485</v>
      </c>
      <c r="H2265" t="s">
        <v>3462</v>
      </c>
      <c r="I2265" t="s">
        <v>3702</v>
      </c>
      <c r="J2265" t="s">
        <v>3449</v>
      </c>
      <c r="K2265" t="s">
        <v>3561</v>
      </c>
      <c r="L2265">
        <v>77095</v>
      </c>
      <c r="M2265" t="s">
        <v>2402</v>
      </c>
      <c r="N2265" t="s">
        <v>13</v>
      </c>
      <c r="O2265" t="s">
        <v>26</v>
      </c>
      <c r="P2265" t="s">
        <v>2403</v>
      </c>
      <c r="Q2265" s="4">
        <v>8000</v>
      </c>
      <c r="R2265">
        <v>6</v>
      </c>
      <c r="S2265" s="4">
        <f>Table3[[#This Row],[Harga]]*Table3[[#This Row],[Quantity]]</f>
        <v>48000</v>
      </c>
      <c r="T2265">
        <v>0.8</v>
      </c>
      <c r="U2265" s="4">
        <f>Table3[[#This Row],[Discount]]*Table3[[#This Row],[Revenue]]</f>
        <v>38400</v>
      </c>
      <c r="V2265" s="4">
        <f>Table3[[#This Row],[Revenue]]-Table3[[#This Row],[Total Discount]]</f>
        <v>9600</v>
      </c>
      <c r="W2265" s="6"/>
      <c r="X2265" s="5"/>
    </row>
    <row r="2266" spans="1:24" x14ac:dyDescent="0.35">
      <c r="A2266">
        <v>2265</v>
      </c>
      <c r="B2266" t="s">
        <v>7037</v>
      </c>
      <c r="C2266" s="8">
        <v>41748</v>
      </c>
      <c r="D2266" s="6">
        <v>2014</v>
      </c>
      <c r="E2266" s="8" t="s">
        <v>3529</v>
      </c>
      <c r="F2266" s="7">
        <v>19</v>
      </c>
      <c r="G2266" t="s">
        <v>3452</v>
      </c>
      <c r="H2266" t="s">
        <v>3501</v>
      </c>
      <c r="I2266" t="s">
        <v>3933</v>
      </c>
      <c r="J2266" t="s">
        <v>3488</v>
      </c>
      <c r="K2266" t="s">
        <v>3909</v>
      </c>
      <c r="L2266">
        <v>95123</v>
      </c>
      <c r="M2266" t="s">
        <v>768</v>
      </c>
      <c r="N2266" t="s">
        <v>9</v>
      </c>
      <c r="O2266" t="s">
        <v>20</v>
      </c>
      <c r="P2266" t="s">
        <v>7036</v>
      </c>
      <c r="Q2266" s="4">
        <v>323000</v>
      </c>
      <c r="R2266">
        <v>3</v>
      </c>
      <c r="S2266" s="4">
        <f>Table3[[#This Row],[Harga]]*Table3[[#This Row],[Quantity]]</f>
        <v>969000</v>
      </c>
      <c r="T2266">
        <v>0</v>
      </c>
      <c r="U2266" s="4">
        <f>Table3[[#This Row],[Discount]]*Table3[[#This Row],[Revenue]]</f>
        <v>0</v>
      </c>
      <c r="V2266" s="4">
        <f>Table3[[#This Row],[Revenue]]-Table3[[#This Row],[Total Discount]]</f>
        <v>969000</v>
      </c>
      <c r="W2266" s="6"/>
      <c r="X2266" s="5"/>
    </row>
    <row r="2267" spans="1:24" x14ac:dyDescent="0.35">
      <c r="A2267">
        <v>2266</v>
      </c>
      <c r="B2267" t="s">
        <v>7035</v>
      </c>
      <c r="C2267" s="8">
        <v>42149</v>
      </c>
      <c r="D2267" s="6">
        <v>2015</v>
      </c>
      <c r="E2267" s="8" t="s">
        <v>3453</v>
      </c>
      <c r="F2267" s="7">
        <v>25</v>
      </c>
      <c r="G2267" t="s">
        <v>3485</v>
      </c>
      <c r="H2267" t="s">
        <v>3451</v>
      </c>
      <c r="I2267" t="s">
        <v>4171</v>
      </c>
      <c r="J2267" t="s">
        <v>3488</v>
      </c>
      <c r="K2267" t="s">
        <v>3499</v>
      </c>
      <c r="L2267">
        <v>67212</v>
      </c>
      <c r="M2267" t="s">
        <v>2518</v>
      </c>
      <c r="N2267" t="s">
        <v>13</v>
      </c>
      <c r="O2267" t="s">
        <v>37</v>
      </c>
      <c r="P2267" t="s">
        <v>2519</v>
      </c>
      <c r="Q2267" s="4">
        <v>12000</v>
      </c>
      <c r="R2267">
        <v>3</v>
      </c>
      <c r="S2267" s="4">
        <f>Table3[[#This Row],[Harga]]*Table3[[#This Row],[Quantity]]</f>
        <v>36000</v>
      </c>
      <c r="T2267">
        <v>0</v>
      </c>
      <c r="U2267" s="4">
        <f>Table3[[#This Row],[Discount]]*Table3[[#This Row],[Revenue]]</f>
        <v>0</v>
      </c>
      <c r="V2267" s="4">
        <f>Table3[[#This Row],[Revenue]]-Table3[[#This Row],[Total Discount]]</f>
        <v>36000</v>
      </c>
      <c r="W2267" s="6"/>
      <c r="X2267" s="5"/>
    </row>
    <row r="2268" spans="1:24" x14ac:dyDescent="0.35">
      <c r="A2268">
        <v>2267</v>
      </c>
      <c r="B2268" t="s">
        <v>7034</v>
      </c>
      <c r="C2268" s="8">
        <v>42933</v>
      </c>
      <c r="D2268" s="6">
        <v>2017</v>
      </c>
      <c r="E2268" s="8" t="s">
        <v>3507</v>
      </c>
      <c r="F2268" s="7">
        <v>17</v>
      </c>
      <c r="G2268" t="s">
        <v>3452</v>
      </c>
      <c r="H2268" t="s">
        <v>3451</v>
      </c>
      <c r="I2268" t="s">
        <v>4002</v>
      </c>
      <c r="J2268" t="s">
        <v>3488</v>
      </c>
      <c r="K2268" t="s">
        <v>3704</v>
      </c>
      <c r="L2268">
        <v>90036</v>
      </c>
      <c r="M2268" t="s">
        <v>2563</v>
      </c>
      <c r="N2268" t="s">
        <v>51</v>
      </c>
      <c r="O2268" t="s">
        <v>471</v>
      </c>
      <c r="P2268" t="s">
        <v>2564</v>
      </c>
      <c r="Q2268" s="4">
        <v>480000</v>
      </c>
      <c r="R2268">
        <v>2</v>
      </c>
      <c r="S2268" s="4">
        <f>Table3[[#This Row],[Harga]]*Table3[[#This Row],[Quantity]]</f>
        <v>960000</v>
      </c>
      <c r="T2268">
        <v>0.2</v>
      </c>
      <c r="U2268" s="4">
        <f>Table3[[#This Row],[Discount]]*Table3[[#This Row],[Revenue]]</f>
        <v>192000</v>
      </c>
      <c r="V2268" s="4">
        <f>Table3[[#This Row],[Revenue]]-Table3[[#This Row],[Total Discount]]</f>
        <v>768000</v>
      </c>
      <c r="W2268" s="6"/>
      <c r="X2268" s="5"/>
    </row>
    <row r="2269" spans="1:24" x14ac:dyDescent="0.35">
      <c r="A2269">
        <v>2268</v>
      </c>
      <c r="B2269" t="s">
        <v>7033</v>
      </c>
      <c r="C2269" s="8">
        <v>42716</v>
      </c>
      <c r="D2269" s="6">
        <v>2016</v>
      </c>
      <c r="E2269" s="8" t="s">
        <v>3490</v>
      </c>
      <c r="F2269" s="7">
        <v>12</v>
      </c>
      <c r="G2269" t="s">
        <v>3485</v>
      </c>
      <c r="H2269" t="s">
        <v>3451</v>
      </c>
      <c r="I2269" t="s">
        <v>4323</v>
      </c>
      <c r="J2269" t="s">
        <v>3488</v>
      </c>
      <c r="K2269" t="s">
        <v>3470</v>
      </c>
      <c r="L2269">
        <v>49201</v>
      </c>
      <c r="M2269" t="s">
        <v>1503</v>
      </c>
      <c r="N2269" t="s">
        <v>51</v>
      </c>
      <c r="O2269" t="s">
        <v>52</v>
      </c>
      <c r="P2269" t="s">
        <v>1504</v>
      </c>
      <c r="Q2269" s="4">
        <v>282000</v>
      </c>
      <c r="R2269">
        <v>7</v>
      </c>
      <c r="S2269" s="4">
        <f>Table3[[#This Row],[Harga]]*Table3[[#This Row],[Quantity]]</f>
        <v>1974000</v>
      </c>
      <c r="T2269">
        <v>0</v>
      </c>
      <c r="U2269" s="4">
        <f>Table3[[#This Row],[Discount]]*Table3[[#This Row],[Revenue]]</f>
        <v>0</v>
      </c>
      <c r="V2269" s="4">
        <f>Table3[[#This Row],[Revenue]]-Table3[[#This Row],[Total Discount]]</f>
        <v>1974000</v>
      </c>
      <c r="W2269" s="6"/>
      <c r="X2269" s="5"/>
    </row>
    <row r="2270" spans="1:24" x14ac:dyDescent="0.35">
      <c r="A2270">
        <v>2269</v>
      </c>
      <c r="B2270" t="s">
        <v>7032</v>
      </c>
      <c r="C2270" s="8">
        <v>41740</v>
      </c>
      <c r="D2270" s="6">
        <v>2014</v>
      </c>
      <c r="E2270" s="8" t="s">
        <v>3529</v>
      </c>
      <c r="F2270" s="7">
        <v>11</v>
      </c>
      <c r="G2270" t="s">
        <v>3496</v>
      </c>
      <c r="H2270" t="s">
        <v>3451</v>
      </c>
      <c r="I2270" t="s">
        <v>4706</v>
      </c>
      <c r="J2270" t="s">
        <v>3449</v>
      </c>
      <c r="K2270" t="s">
        <v>3568</v>
      </c>
      <c r="L2270">
        <v>83501</v>
      </c>
      <c r="M2270" t="s">
        <v>1539</v>
      </c>
      <c r="N2270" t="s">
        <v>13</v>
      </c>
      <c r="O2270" t="s">
        <v>26</v>
      </c>
      <c r="P2270" t="s">
        <v>1540</v>
      </c>
      <c r="Q2270" s="4">
        <v>58000</v>
      </c>
      <c r="R2270">
        <v>1</v>
      </c>
      <c r="S2270" s="4">
        <f>Table3[[#This Row],[Harga]]*Table3[[#This Row],[Quantity]]</f>
        <v>58000</v>
      </c>
      <c r="T2270">
        <v>0.2</v>
      </c>
      <c r="U2270" s="4">
        <f>Table3[[#This Row],[Discount]]*Table3[[#This Row],[Revenue]]</f>
        <v>11600</v>
      </c>
      <c r="V2270" s="4">
        <f>Table3[[#This Row],[Revenue]]-Table3[[#This Row],[Total Discount]]</f>
        <v>46400</v>
      </c>
      <c r="W2270" s="6"/>
      <c r="X2270" s="5"/>
    </row>
    <row r="2271" spans="1:24" x14ac:dyDescent="0.35">
      <c r="A2271">
        <v>2270</v>
      </c>
      <c r="B2271" t="s">
        <v>7031</v>
      </c>
      <c r="C2271" s="8">
        <v>42164</v>
      </c>
      <c r="D2271" s="6">
        <v>2015</v>
      </c>
      <c r="E2271" s="8" t="s">
        <v>3497</v>
      </c>
      <c r="F2271" s="7">
        <v>9</v>
      </c>
      <c r="G2271" t="s">
        <v>3485</v>
      </c>
      <c r="H2271" t="s">
        <v>3451</v>
      </c>
      <c r="I2271" t="s">
        <v>4610</v>
      </c>
      <c r="J2271" t="s">
        <v>3488</v>
      </c>
      <c r="K2271" t="s">
        <v>3628</v>
      </c>
      <c r="L2271">
        <v>23666</v>
      </c>
      <c r="M2271" t="s">
        <v>462</v>
      </c>
      <c r="N2271" t="s">
        <v>13</v>
      </c>
      <c r="O2271" t="s">
        <v>26</v>
      </c>
      <c r="P2271" t="s">
        <v>463</v>
      </c>
      <c r="Q2271" s="4">
        <v>23000</v>
      </c>
      <c r="R2271">
        <v>3</v>
      </c>
      <c r="S2271" s="4">
        <f>Table3[[#This Row],[Harga]]*Table3[[#This Row],[Quantity]]</f>
        <v>69000</v>
      </c>
      <c r="T2271">
        <v>0</v>
      </c>
      <c r="U2271" s="4">
        <f>Table3[[#This Row],[Discount]]*Table3[[#This Row],[Revenue]]</f>
        <v>0</v>
      </c>
      <c r="V2271" s="4">
        <f>Table3[[#This Row],[Revenue]]-Table3[[#This Row],[Total Discount]]</f>
        <v>69000</v>
      </c>
      <c r="W2271" s="6"/>
      <c r="X2271" s="5"/>
    </row>
    <row r="2272" spans="1:24" x14ac:dyDescent="0.35">
      <c r="A2272">
        <v>2271</v>
      </c>
      <c r="B2272" t="s">
        <v>7030</v>
      </c>
      <c r="C2272" s="8">
        <v>41847</v>
      </c>
      <c r="D2272" s="6">
        <v>2014</v>
      </c>
      <c r="E2272" s="8" t="s">
        <v>3507</v>
      </c>
      <c r="F2272" s="7">
        <v>27</v>
      </c>
      <c r="G2272" t="s">
        <v>3457</v>
      </c>
      <c r="H2272" t="s">
        <v>3451</v>
      </c>
      <c r="I2272" t="s">
        <v>3945</v>
      </c>
      <c r="J2272" t="s">
        <v>3466</v>
      </c>
      <c r="K2272" t="s">
        <v>3523</v>
      </c>
      <c r="L2272">
        <v>10035</v>
      </c>
      <c r="M2272" t="s">
        <v>2565</v>
      </c>
      <c r="N2272" t="s">
        <v>13</v>
      </c>
      <c r="O2272" t="s">
        <v>23</v>
      </c>
      <c r="P2272" t="s">
        <v>2566</v>
      </c>
      <c r="Q2272" s="4">
        <v>66000</v>
      </c>
      <c r="R2272">
        <v>11</v>
      </c>
      <c r="S2272" s="4">
        <f>Table3[[#This Row],[Harga]]*Table3[[#This Row],[Quantity]]</f>
        <v>726000</v>
      </c>
      <c r="T2272">
        <v>0</v>
      </c>
      <c r="U2272" s="4">
        <f>Table3[[#This Row],[Discount]]*Table3[[#This Row],[Revenue]]</f>
        <v>0</v>
      </c>
      <c r="V2272" s="4">
        <f>Table3[[#This Row],[Revenue]]-Table3[[#This Row],[Total Discount]]</f>
        <v>726000</v>
      </c>
      <c r="W2272" s="6"/>
      <c r="X2272" s="5"/>
    </row>
    <row r="2273" spans="1:24" x14ac:dyDescent="0.35">
      <c r="A2273">
        <v>2272</v>
      </c>
      <c r="B2273" t="s">
        <v>7029</v>
      </c>
      <c r="C2273" s="8">
        <v>42216</v>
      </c>
      <c r="D2273" s="6">
        <v>2015</v>
      </c>
      <c r="E2273" s="8" t="s">
        <v>3507</v>
      </c>
      <c r="F2273" s="7">
        <v>31</v>
      </c>
      <c r="G2273" t="s">
        <v>3485</v>
      </c>
      <c r="H2273" t="s">
        <v>3451</v>
      </c>
      <c r="I2273" t="s">
        <v>5792</v>
      </c>
      <c r="J2273" t="s">
        <v>3466</v>
      </c>
      <c r="K2273" t="s">
        <v>3682</v>
      </c>
      <c r="L2273">
        <v>39401</v>
      </c>
      <c r="M2273" t="s">
        <v>258</v>
      </c>
      <c r="N2273" t="s">
        <v>51</v>
      </c>
      <c r="O2273" t="s">
        <v>64</v>
      </c>
      <c r="P2273" t="s">
        <v>259</v>
      </c>
      <c r="Q2273" s="4">
        <v>80000</v>
      </c>
      <c r="R2273">
        <v>6</v>
      </c>
      <c r="S2273" s="4">
        <f>Table3[[#This Row],[Harga]]*Table3[[#This Row],[Quantity]]</f>
        <v>480000</v>
      </c>
      <c r="T2273">
        <v>0</v>
      </c>
      <c r="U2273" s="4">
        <f>Table3[[#This Row],[Discount]]*Table3[[#This Row],[Revenue]]</f>
        <v>0</v>
      </c>
      <c r="V2273" s="4">
        <f>Table3[[#This Row],[Revenue]]-Table3[[#This Row],[Total Discount]]</f>
        <v>480000</v>
      </c>
      <c r="W2273" s="6"/>
      <c r="X2273" s="5"/>
    </row>
    <row r="2274" spans="1:24" x14ac:dyDescent="0.35">
      <c r="A2274">
        <v>2273</v>
      </c>
      <c r="B2274" t="s">
        <v>7028</v>
      </c>
      <c r="C2274" s="8">
        <v>42632</v>
      </c>
      <c r="D2274" s="6">
        <v>2016</v>
      </c>
      <c r="E2274" s="8" t="s">
        <v>3472</v>
      </c>
      <c r="F2274" s="7">
        <v>19</v>
      </c>
      <c r="G2274" t="s">
        <v>3538</v>
      </c>
      <c r="H2274" t="s">
        <v>3451</v>
      </c>
      <c r="I2274" t="s">
        <v>3489</v>
      </c>
      <c r="J2274" t="s">
        <v>3488</v>
      </c>
      <c r="K2274" t="s">
        <v>3556</v>
      </c>
      <c r="L2274">
        <v>19140</v>
      </c>
      <c r="M2274" t="s">
        <v>2567</v>
      </c>
      <c r="N2274" t="s">
        <v>9</v>
      </c>
      <c r="O2274" t="s">
        <v>20</v>
      </c>
      <c r="P2274" t="s">
        <v>2568</v>
      </c>
      <c r="Q2274" s="4">
        <v>26000</v>
      </c>
      <c r="R2274">
        <v>3</v>
      </c>
      <c r="S2274" s="4">
        <f>Table3[[#This Row],[Harga]]*Table3[[#This Row],[Quantity]]</f>
        <v>78000</v>
      </c>
      <c r="T2274">
        <v>0.2</v>
      </c>
      <c r="U2274" s="4">
        <f>Table3[[#This Row],[Discount]]*Table3[[#This Row],[Revenue]]</f>
        <v>15600</v>
      </c>
      <c r="V2274" s="4">
        <f>Table3[[#This Row],[Revenue]]-Table3[[#This Row],[Total Discount]]</f>
        <v>62400</v>
      </c>
      <c r="W2274" s="6"/>
      <c r="X2274" s="5"/>
    </row>
    <row r="2275" spans="1:24" x14ac:dyDescent="0.35">
      <c r="A2275">
        <v>2274</v>
      </c>
      <c r="B2275" t="s">
        <v>7027</v>
      </c>
      <c r="C2275" s="8">
        <v>42531</v>
      </c>
      <c r="D2275" s="6">
        <v>2016</v>
      </c>
      <c r="E2275" s="8" t="s">
        <v>3497</v>
      </c>
      <c r="F2275" s="7">
        <v>10</v>
      </c>
      <c r="G2275" t="s">
        <v>3452</v>
      </c>
      <c r="H2275" t="s">
        <v>3451</v>
      </c>
      <c r="I2275" t="s">
        <v>5182</v>
      </c>
      <c r="J2275" t="s">
        <v>3449</v>
      </c>
      <c r="K2275" t="s">
        <v>3628</v>
      </c>
      <c r="L2275">
        <v>19140</v>
      </c>
      <c r="M2275" t="s">
        <v>2484</v>
      </c>
      <c r="N2275" t="s">
        <v>13</v>
      </c>
      <c r="O2275" t="s">
        <v>14</v>
      </c>
      <c r="P2275" t="s">
        <v>2485</v>
      </c>
      <c r="Q2275" s="4">
        <v>4000</v>
      </c>
      <c r="R2275">
        <v>8</v>
      </c>
      <c r="S2275" s="4">
        <f>Table3[[#This Row],[Harga]]*Table3[[#This Row],[Quantity]]</f>
        <v>32000</v>
      </c>
      <c r="T2275">
        <v>0.2</v>
      </c>
      <c r="U2275" s="4">
        <f>Table3[[#This Row],[Discount]]*Table3[[#This Row],[Revenue]]</f>
        <v>6400</v>
      </c>
      <c r="V2275" s="4">
        <f>Table3[[#This Row],[Revenue]]-Table3[[#This Row],[Total Discount]]</f>
        <v>25600</v>
      </c>
      <c r="W2275" s="6"/>
      <c r="X2275" s="5"/>
    </row>
    <row r="2276" spans="1:24" x14ac:dyDescent="0.35">
      <c r="A2276">
        <v>2275</v>
      </c>
      <c r="B2276" t="s">
        <v>7026</v>
      </c>
      <c r="C2276" s="8">
        <v>42608</v>
      </c>
      <c r="D2276" s="6">
        <v>2016</v>
      </c>
      <c r="E2276" s="8" t="s">
        <v>3481</v>
      </c>
      <c r="F2276" s="7">
        <v>26</v>
      </c>
      <c r="G2276" t="s">
        <v>3538</v>
      </c>
      <c r="H2276" t="s">
        <v>3451</v>
      </c>
      <c r="I2276" t="s">
        <v>4628</v>
      </c>
      <c r="J2276" t="s">
        <v>3466</v>
      </c>
      <c r="K2276" t="s">
        <v>3605</v>
      </c>
      <c r="L2276">
        <v>90045</v>
      </c>
      <c r="M2276" t="s">
        <v>1628</v>
      </c>
      <c r="N2276" t="s">
        <v>13</v>
      </c>
      <c r="O2276" t="s">
        <v>37</v>
      </c>
      <c r="P2276" t="s">
        <v>1629</v>
      </c>
      <c r="Q2276" s="4">
        <v>17000</v>
      </c>
      <c r="R2276">
        <v>2</v>
      </c>
      <c r="S2276" s="4">
        <f>Table3[[#This Row],[Harga]]*Table3[[#This Row],[Quantity]]</f>
        <v>34000</v>
      </c>
      <c r="T2276">
        <v>0</v>
      </c>
      <c r="U2276" s="4">
        <f>Table3[[#This Row],[Discount]]*Table3[[#This Row],[Revenue]]</f>
        <v>0</v>
      </c>
      <c r="V2276" s="4">
        <f>Table3[[#This Row],[Revenue]]-Table3[[#This Row],[Total Discount]]</f>
        <v>34000</v>
      </c>
      <c r="W2276" s="6"/>
      <c r="X2276" s="5"/>
    </row>
    <row r="2277" spans="1:24" x14ac:dyDescent="0.35">
      <c r="A2277">
        <v>2276</v>
      </c>
      <c r="B2277" t="s">
        <v>7025</v>
      </c>
      <c r="C2277" s="8">
        <v>43041</v>
      </c>
      <c r="D2277" s="6">
        <v>2017</v>
      </c>
      <c r="E2277" s="8" t="s">
        <v>3468</v>
      </c>
      <c r="F2277" s="7">
        <v>2</v>
      </c>
      <c r="G2277" t="s">
        <v>3485</v>
      </c>
      <c r="H2277" t="s">
        <v>3451</v>
      </c>
      <c r="I2277" t="s">
        <v>4955</v>
      </c>
      <c r="J2277" t="s">
        <v>3488</v>
      </c>
      <c r="K2277" t="s">
        <v>3487</v>
      </c>
      <c r="L2277">
        <v>94526</v>
      </c>
      <c r="M2277" t="s">
        <v>841</v>
      </c>
      <c r="N2277" t="s">
        <v>13</v>
      </c>
      <c r="O2277" t="s">
        <v>55</v>
      </c>
      <c r="P2277" t="s">
        <v>842</v>
      </c>
      <c r="Q2277" s="4">
        <v>22000</v>
      </c>
      <c r="R2277">
        <v>7</v>
      </c>
      <c r="S2277" s="4">
        <f>Table3[[#This Row],[Harga]]*Table3[[#This Row],[Quantity]]</f>
        <v>154000</v>
      </c>
      <c r="T2277">
        <v>0</v>
      </c>
      <c r="U2277" s="4">
        <f>Table3[[#This Row],[Discount]]*Table3[[#This Row],[Revenue]]</f>
        <v>0</v>
      </c>
      <c r="V2277" s="4">
        <f>Table3[[#This Row],[Revenue]]-Table3[[#This Row],[Total Discount]]</f>
        <v>154000</v>
      </c>
      <c r="W2277" s="6"/>
      <c r="X2277" s="5"/>
    </row>
    <row r="2278" spans="1:24" x14ac:dyDescent="0.35">
      <c r="A2278">
        <v>2277</v>
      </c>
      <c r="B2278" t="s">
        <v>7024</v>
      </c>
      <c r="C2278" s="8">
        <v>42730</v>
      </c>
      <c r="D2278" s="6">
        <v>2016</v>
      </c>
      <c r="E2278" s="8" t="s">
        <v>3490</v>
      </c>
      <c r="F2278" s="7">
        <v>26</v>
      </c>
      <c r="G2278" t="s">
        <v>3452</v>
      </c>
      <c r="H2278" t="s">
        <v>3462</v>
      </c>
      <c r="I2278" t="s">
        <v>5495</v>
      </c>
      <c r="J2278" t="s">
        <v>3466</v>
      </c>
      <c r="K2278" t="s">
        <v>3483</v>
      </c>
      <c r="L2278">
        <v>90004</v>
      </c>
      <c r="M2278" t="s">
        <v>1654</v>
      </c>
      <c r="N2278" t="s">
        <v>13</v>
      </c>
      <c r="O2278" t="s">
        <v>366</v>
      </c>
      <c r="P2278" t="s">
        <v>1655</v>
      </c>
      <c r="Q2278" s="4">
        <v>45000</v>
      </c>
      <c r="R2278">
        <v>2</v>
      </c>
      <c r="S2278" s="4">
        <f>Table3[[#This Row],[Harga]]*Table3[[#This Row],[Quantity]]</f>
        <v>90000</v>
      </c>
      <c r="T2278">
        <v>0</v>
      </c>
      <c r="U2278" s="4">
        <f>Table3[[#This Row],[Discount]]*Table3[[#This Row],[Revenue]]</f>
        <v>0</v>
      </c>
      <c r="V2278" s="4">
        <f>Table3[[#This Row],[Revenue]]-Table3[[#This Row],[Total Discount]]</f>
        <v>90000</v>
      </c>
      <c r="W2278" s="6"/>
      <c r="X2278" s="5"/>
    </row>
    <row r="2279" spans="1:24" x14ac:dyDescent="0.35">
      <c r="A2279">
        <v>2278</v>
      </c>
      <c r="B2279" t="s">
        <v>7023</v>
      </c>
      <c r="C2279" s="8">
        <v>42709</v>
      </c>
      <c r="D2279" s="6">
        <v>2016</v>
      </c>
      <c r="E2279" s="8" t="s">
        <v>3490</v>
      </c>
      <c r="F2279" s="7">
        <v>5</v>
      </c>
      <c r="G2279" t="s">
        <v>3485</v>
      </c>
      <c r="H2279" t="s">
        <v>3462</v>
      </c>
      <c r="I2279" t="s">
        <v>4395</v>
      </c>
      <c r="J2279" t="s">
        <v>3488</v>
      </c>
      <c r="K2279" t="s">
        <v>3494</v>
      </c>
      <c r="L2279">
        <v>20016</v>
      </c>
      <c r="M2279" t="s">
        <v>855</v>
      </c>
      <c r="N2279" t="s">
        <v>13</v>
      </c>
      <c r="O2279" t="s">
        <v>37</v>
      </c>
      <c r="P2279" t="s">
        <v>856</v>
      </c>
      <c r="Q2279" s="4">
        <v>4000</v>
      </c>
      <c r="R2279">
        <v>8</v>
      </c>
      <c r="S2279" s="4">
        <f>Table3[[#This Row],[Harga]]*Table3[[#This Row],[Quantity]]</f>
        <v>32000</v>
      </c>
      <c r="T2279">
        <v>0</v>
      </c>
      <c r="U2279" s="4">
        <f>Table3[[#This Row],[Discount]]*Table3[[#This Row],[Revenue]]</f>
        <v>0</v>
      </c>
      <c r="V2279" s="4">
        <f>Table3[[#This Row],[Revenue]]-Table3[[#This Row],[Total Discount]]</f>
        <v>32000</v>
      </c>
      <c r="W2279" s="6"/>
      <c r="X2279" s="5"/>
    </row>
    <row r="2280" spans="1:24" x14ac:dyDescent="0.35">
      <c r="A2280">
        <v>2279</v>
      </c>
      <c r="B2280" t="s">
        <v>7022</v>
      </c>
      <c r="C2280" s="8">
        <v>42975</v>
      </c>
      <c r="D2280" s="6">
        <v>2017</v>
      </c>
      <c r="E2280" s="8" t="s">
        <v>3481</v>
      </c>
      <c r="F2280" s="7">
        <v>28</v>
      </c>
      <c r="G2280" t="s">
        <v>3452</v>
      </c>
      <c r="H2280" t="s">
        <v>3451</v>
      </c>
      <c r="I2280" t="s">
        <v>4323</v>
      </c>
      <c r="J2280" t="s">
        <v>3488</v>
      </c>
      <c r="K2280" t="s">
        <v>3483</v>
      </c>
      <c r="L2280">
        <v>53209</v>
      </c>
      <c r="M2280" t="s">
        <v>537</v>
      </c>
      <c r="N2280" t="s">
        <v>13</v>
      </c>
      <c r="O2280" t="s">
        <v>366</v>
      </c>
      <c r="P2280" t="s">
        <v>538</v>
      </c>
      <c r="Q2280" s="4">
        <v>12000</v>
      </c>
      <c r="R2280">
        <v>3</v>
      </c>
      <c r="S2280" s="4">
        <f>Table3[[#This Row],[Harga]]*Table3[[#This Row],[Quantity]]</f>
        <v>36000</v>
      </c>
      <c r="T2280">
        <v>0</v>
      </c>
      <c r="U2280" s="4">
        <f>Table3[[#This Row],[Discount]]*Table3[[#This Row],[Revenue]]</f>
        <v>0</v>
      </c>
      <c r="V2280" s="4">
        <f>Table3[[#This Row],[Revenue]]-Table3[[#This Row],[Total Discount]]</f>
        <v>36000</v>
      </c>
      <c r="W2280" s="6"/>
      <c r="X2280" s="5"/>
    </row>
    <row r="2281" spans="1:24" x14ac:dyDescent="0.35">
      <c r="A2281">
        <v>2280</v>
      </c>
      <c r="B2281" t="s">
        <v>7021</v>
      </c>
      <c r="C2281" s="8">
        <v>42201</v>
      </c>
      <c r="D2281" s="6">
        <v>2015</v>
      </c>
      <c r="E2281" s="8" t="s">
        <v>3507</v>
      </c>
      <c r="F2281" s="7">
        <v>16</v>
      </c>
      <c r="G2281" t="s">
        <v>3496</v>
      </c>
      <c r="H2281" t="s">
        <v>3451</v>
      </c>
      <c r="I2281" t="s">
        <v>4907</v>
      </c>
      <c r="J2281" t="s">
        <v>3488</v>
      </c>
      <c r="K2281" t="s">
        <v>3707</v>
      </c>
      <c r="L2281">
        <v>21215</v>
      </c>
      <c r="M2281" t="s">
        <v>553</v>
      </c>
      <c r="N2281" t="s">
        <v>9</v>
      </c>
      <c r="O2281" t="s">
        <v>42</v>
      </c>
      <c r="P2281" t="s">
        <v>554</v>
      </c>
      <c r="Q2281" s="4">
        <v>302000</v>
      </c>
      <c r="R2281">
        <v>1</v>
      </c>
      <c r="S2281" s="4">
        <f>Table3[[#This Row],[Harga]]*Table3[[#This Row],[Quantity]]</f>
        <v>302000</v>
      </c>
      <c r="T2281">
        <v>0</v>
      </c>
      <c r="U2281" s="4">
        <f>Table3[[#This Row],[Discount]]*Table3[[#This Row],[Revenue]]</f>
        <v>0</v>
      </c>
      <c r="V2281" s="4">
        <f>Table3[[#This Row],[Revenue]]-Table3[[#This Row],[Total Discount]]</f>
        <v>302000</v>
      </c>
      <c r="W2281" s="6"/>
      <c r="X2281" s="5"/>
    </row>
    <row r="2282" spans="1:24" x14ac:dyDescent="0.35">
      <c r="A2282">
        <v>2281</v>
      </c>
      <c r="B2282" t="s">
        <v>7020</v>
      </c>
      <c r="C2282" s="8">
        <v>42150</v>
      </c>
      <c r="D2282" s="6">
        <v>2015</v>
      </c>
      <c r="E2282" s="8" t="s">
        <v>3453</v>
      </c>
      <c r="F2282" s="7">
        <v>26</v>
      </c>
      <c r="G2282" t="s">
        <v>3496</v>
      </c>
      <c r="H2282" t="s">
        <v>3451</v>
      </c>
      <c r="I2282" t="s">
        <v>4599</v>
      </c>
      <c r="J2282" t="s">
        <v>3488</v>
      </c>
      <c r="K2282" t="s">
        <v>3487</v>
      </c>
      <c r="L2282">
        <v>28540</v>
      </c>
      <c r="M2282" t="s">
        <v>1638</v>
      </c>
      <c r="N2282" t="s">
        <v>13</v>
      </c>
      <c r="O2282" t="s">
        <v>23</v>
      </c>
      <c r="P2282" t="s">
        <v>1639</v>
      </c>
      <c r="Q2282" s="4">
        <v>55000</v>
      </c>
      <c r="R2282">
        <v>1</v>
      </c>
      <c r="S2282" s="4">
        <f>Table3[[#This Row],[Harga]]*Table3[[#This Row],[Quantity]]</f>
        <v>55000</v>
      </c>
      <c r="T2282">
        <v>0.2</v>
      </c>
      <c r="U2282" s="4">
        <f>Table3[[#This Row],[Discount]]*Table3[[#This Row],[Revenue]]</f>
        <v>11000</v>
      </c>
      <c r="V2282" s="4">
        <f>Table3[[#This Row],[Revenue]]-Table3[[#This Row],[Total Discount]]</f>
        <v>44000</v>
      </c>
      <c r="W2282" s="6"/>
      <c r="X2282" s="5"/>
    </row>
    <row r="2283" spans="1:24" x14ac:dyDescent="0.35">
      <c r="A2283">
        <v>2282</v>
      </c>
      <c r="B2283" t="s">
        <v>7019</v>
      </c>
      <c r="C2283" s="8">
        <v>42152</v>
      </c>
      <c r="D2283" s="6">
        <v>2015</v>
      </c>
      <c r="E2283" s="8" t="s">
        <v>3453</v>
      </c>
      <c r="F2283" s="7">
        <v>28</v>
      </c>
      <c r="G2283" t="s">
        <v>3452</v>
      </c>
      <c r="H2283" t="s">
        <v>3451</v>
      </c>
      <c r="I2283" t="s">
        <v>3821</v>
      </c>
      <c r="J2283" t="s">
        <v>3449</v>
      </c>
      <c r="K2283" t="s">
        <v>3460</v>
      </c>
      <c r="L2283">
        <v>14609</v>
      </c>
      <c r="M2283" t="s">
        <v>57</v>
      </c>
      <c r="N2283" t="s">
        <v>51</v>
      </c>
      <c r="O2283" t="s">
        <v>52</v>
      </c>
      <c r="P2283" t="s">
        <v>58</v>
      </c>
      <c r="Q2283" s="4">
        <v>148000</v>
      </c>
      <c r="R2283">
        <v>1</v>
      </c>
      <c r="S2283" s="4">
        <f>Table3[[#This Row],[Harga]]*Table3[[#This Row],[Quantity]]</f>
        <v>148000</v>
      </c>
      <c r="T2283">
        <v>0</v>
      </c>
      <c r="U2283" s="4">
        <f>Table3[[#This Row],[Discount]]*Table3[[#This Row],[Revenue]]</f>
        <v>0</v>
      </c>
      <c r="V2283" s="4">
        <f>Table3[[#This Row],[Revenue]]-Table3[[#This Row],[Total Discount]]</f>
        <v>148000</v>
      </c>
      <c r="W2283" s="6"/>
      <c r="X2283" s="5"/>
    </row>
    <row r="2284" spans="1:24" x14ac:dyDescent="0.35">
      <c r="A2284">
        <v>2283</v>
      </c>
      <c r="B2284" t="s">
        <v>7018</v>
      </c>
      <c r="C2284" s="8">
        <v>43048</v>
      </c>
      <c r="D2284" s="6">
        <v>2017</v>
      </c>
      <c r="E2284" s="8" t="s">
        <v>3468</v>
      </c>
      <c r="F2284" s="7">
        <v>9</v>
      </c>
      <c r="G2284" t="s">
        <v>3538</v>
      </c>
      <c r="H2284" t="s">
        <v>3554</v>
      </c>
      <c r="I2284" t="s">
        <v>6534</v>
      </c>
      <c r="J2284" t="s">
        <v>3449</v>
      </c>
      <c r="K2284" t="s">
        <v>3704</v>
      </c>
      <c r="L2284">
        <v>92054</v>
      </c>
      <c r="M2284" t="s">
        <v>428</v>
      </c>
      <c r="N2284" t="s">
        <v>9</v>
      </c>
      <c r="O2284" t="s">
        <v>20</v>
      </c>
      <c r="P2284" t="s">
        <v>429</v>
      </c>
      <c r="Q2284" s="4">
        <v>24000</v>
      </c>
      <c r="R2284">
        <v>8</v>
      </c>
      <c r="S2284" s="4">
        <f>Table3[[#This Row],[Harga]]*Table3[[#This Row],[Quantity]]</f>
        <v>192000</v>
      </c>
      <c r="T2284">
        <v>0</v>
      </c>
      <c r="U2284" s="4">
        <f>Table3[[#This Row],[Discount]]*Table3[[#This Row],[Revenue]]</f>
        <v>0</v>
      </c>
      <c r="V2284" s="4">
        <f>Table3[[#This Row],[Revenue]]-Table3[[#This Row],[Total Discount]]</f>
        <v>192000</v>
      </c>
      <c r="W2284" s="6"/>
      <c r="X2284" s="5"/>
    </row>
    <row r="2285" spans="1:24" x14ac:dyDescent="0.35">
      <c r="A2285">
        <v>2284</v>
      </c>
      <c r="B2285" t="s">
        <v>7017</v>
      </c>
      <c r="C2285" s="8">
        <v>42393</v>
      </c>
      <c r="D2285" s="6">
        <v>2016</v>
      </c>
      <c r="E2285" s="8" t="s">
        <v>3463</v>
      </c>
      <c r="F2285" s="7">
        <v>24</v>
      </c>
      <c r="G2285" t="s">
        <v>3457</v>
      </c>
      <c r="H2285" t="s">
        <v>3451</v>
      </c>
      <c r="I2285" t="s">
        <v>3870</v>
      </c>
      <c r="J2285" t="s">
        <v>3466</v>
      </c>
      <c r="K2285" t="s">
        <v>3641</v>
      </c>
      <c r="L2285">
        <v>39503</v>
      </c>
      <c r="M2285" t="s">
        <v>2152</v>
      </c>
      <c r="N2285" t="s">
        <v>13</v>
      </c>
      <c r="O2285" t="s">
        <v>26</v>
      </c>
      <c r="P2285" t="s">
        <v>2153</v>
      </c>
      <c r="Q2285" s="4">
        <v>4000</v>
      </c>
      <c r="R2285">
        <v>4</v>
      </c>
      <c r="S2285" s="4">
        <f>Table3[[#This Row],[Harga]]*Table3[[#This Row],[Quantity]]</f>
        <v>16000</v>
      </c>
      <c r="T2285">
        <v>0</v>
      </c>
      <c r="U2285" s="4">
        <f>Table3[[#This Row],[Discount]]*Table3[[#This Row],[Revenue]]</f>
        <v>0</v>
      </c>
      <c r="V2285" s="4">
        <f>Table3[[#This Row],[Revenue]]-Table3[[#This Row],[Total Discount]]</f>
        <v>16000</v>
      </c>
      <c r="W2285" s="6"/>
      <c r="X2285" s="5"/>
    </row>
    <row r="2286" spans="1:24" x14ac:dyDescent="0.35">
      <c r="A2286">
        <v>2285</v>
      </c>
      <c r="B2286" t="s">
        <v>7016</v>
      </c>
      <c r="C2286" s="8">
        <v>42735</v>
      </c>
      <c r="D2286" s="6">
        <v>2016</v>
      </c>
      <c r="E2286" s="8" t="s">
        <v>3490</v>
      </c>
      <c r="F2286" s="7">
        <v>31</v>
      </c>
      <c r="G2286" t="s">
        <v>3538</v>
      </c>
      <c r="H2286" t="s">
        <v>3501</v>
      </c>
      <c r="I2286" t="s">
        <v>3719</v>
      </c>
      <c r="J2286" t="s">
        <v>3449</v>
      </c>
      <c r="K2286" t="s">
        <v>3605</v>
      </c>
      <c r="L2286">
        <v>32216</v>
      </c>
      <c r="M2286" t="s">
        <v>416</v>
      </c>
      <c r="N2286" t="s">
        <v>13</v>
      </c>
      <c r="O2286" t="s">
        <v>37</v>
      </c>
      <c r="P2286" t="s">
        <v>417</v>
      </c>
      <c r="Q2286" s="4">
        <v>60000</v>
      </c>
      <c r="R2286">
        <v>3</v>
      </c>
      <c r="S2286" s="4">
        <f>Table3[[#This Row],[Harga]]*Table3[[#This Row],[Quantity]]</f>
        <v>180000</v>
      </c>
      <c r="T2286">
        <v>0.2</v>
      </c>
      <c r="U2286" s="4">
        <f>Table3[[#This Row],[Discount]]*Table3[[#This Row],[Revenue]]</f>
        <v>36000</v>
      </c>
      <c r="V2286" s="4">
        <f>Table3[[#This Row],[Revenue]]-Table3[[#This Row],[Total Discount]]</f>
        <v>144000</v>
      </c>
      <c r="W2286" s="6"/>
      <c r="X2286" s="5"/>
    </row>
    <row r="2287" spans="1:24" x14ac:dyDescent="0.35">
      <c r="A2287">
        <v>2286</v>
      </c>
      <c r="B2287" t="s">
        <v>7015</v>
      </c>
      <c r="C2287" s="8">
        <v>42618</v>
      </c>
      <c r="D2287" s="6">
        <v>2016</v>
      </c>
      <c r="E2287" s="8" t="s">
        <v>3472</v>
      </c>
      <c r="F2287" s="7">
        <v>5</v>
      </c>
      <c r="G2287" t="s">
        <v>3457</v>
      </c>
      <c r="H2287" t="s">
        <v>3554</v>
      </c>
      <c r="I2287" t="s">
        <v>4277</v>
      </c>
      <c r="J2287" t="s">
        <v>3488</v>
      </c>
      <c r="K2287" t="s">
        <v>3513</v>
      </c>
      <c r="L2287">
        <v>77070</v>
      </c>
      <c r="M2287" t="s">
        <v>579</v>
      </c>
      <c r="N2287" t="s">
        <v>13</v>
      </c>
      <c r="O2287" t="s">
        <v>29</v>
      </c>
      <c r="P2287" t="s">
        <v>580</v>
      </c>
      <c r="Q2287" s="4">
        <v>210000</v>
      </c>
      <c r="R2287">
        <v>3</v>
      </c>
      <c r="S2287" s="4">
        <f>Table3[[#This Row],[Harga]]*Table3[[#This Row],[Quantity]]</f>
        <v>630000</v>
      </c>
      <c r="T2287">
        <v>0.8</v>
      </c>
      <c r="U2287" s="4">
        <f>Table3[[#This Row],[Discount]]*Table3[[#This Row],[Revenue]]</f>
        <v>504000</v>
      </c>
      <c r="V2287" s="4">
        <f>Table3[[#This Row],[Revenue]]-Table3[[#This Row],[Total Discount]]</f>
        <v>126000</v>
      </c>
      <c r="W2287" s="6"/>
      <c r="X2287" s="5"/>
    </row>
    <row r="2288" spans="1:24" x14ac:dyDescent="0.35">
      <c r="A2288">
        <v>2287</v>
      </c>
      <c r="B2288" t="s">
        <v>7014</v>
      </c>
      <c r="C2288" s="8">
        <v>42251</v>
      </c>
      <c r="D2288" s="6">
        <v>2015</v>
      </c>
      <c r="E2288" s="8" t="s">
        <v>3472</v>
      </c>
      <c r="F2288" s="7">
        <v>4</v>
      </c>
      <c r="G2288" t="s">
        <v>3457</v>
      </c>
      <c r="H2288" t="s">
        <v>3451</v>
      </c>
      <c r="I2288" t="s">
        <v>4481</v>
      </c>
      <c r="J2288" t="s">
        <v>3466</v>
      </c>
      <c r="K2288" t="s">
        <v>3556</v>
      </c>
      <c r="L2288">
        <v>77095</v>
      </c>
      <c r="M2288" t="s">
        <v>2569</v>
      </c>
      <c r="N2288" t="s">
        <v>51</v>
      </c>
      <c r="O2288" t="s">
        <v>64</v>
      </c>
      <c r="P2288" t="s">
        <v>2570</v>
      </c>
      <c r="Q2288" s="4">
        <v>135000</v>
      </c>
      <c r="R2288">
        <v>3</v>
      </c>
      <c r="S2288" s="4">
        <f>Table3[[#This Row],[Harga]]*Table3[[#This Row],[Quantity]]</f>
        <v>405000</v>
      </c>
      <c r="T2288">
        <v>0.2</v>
      </c>
      <c r="U2288" s="4">
        <f>Table3[[#This Row],[Discount]]*Table3[[#This Row],[Revenue]]</f>
        <v>81000</v>
      </c>
      <c r="V2288" s="4">
        <f>Table3[[#This Row],[Revenue]]-Table3[[#This Row],[Total Discount]]</f>
        <v>324000</v>
      </c>
      <c r="W2288" s="6"/>
      <c r="X2288" s="5"/>
    </row>
    <row r="2289" spans="1:24" x14ac:dyDescent="0.35">
      <c r="A2289">
        <v>2288</v>
      </c>
      <c r="B2289" t="s">
        <v>7013</v>
      </c>
      <c r="C2289" s="8">
        <v>42268</v>
      </c>
      <c r="D2289" s="6">
        <v>2015</v>
      </c>
      <c r="E2289" s="8" t="s">
        <v>3472</v>
      </c>
      <c r="F2289" s="7">
        <v>21</v>
      </c>
      <c r="G2289" t="s">
        <v>3538</v>
      </c>
      <c r="H2289" t="s">
        <v>3462</v>
      </c>
      <c r="I2289" t="s">
        <v>7012</v>
      </c>
      <c r="J2289" t="s">
        <v>3488</v>
      </c>
      <c r="K2289" t="s">
        <v>3474</v>
      </c>
      <c r="L2289">
        <v>2149</v>
      </c>
      <c r="M2289" t="s">
        <v>2206</v>
      </c>
      <c r="N2289" t="s">
        <v>51</v>
      </c>
      <c r="O2289" t="s">
        <v>52</v>
      </c>
      <c r="P2289" t="s">
        <v>2207</v>
      </c>
      <c r="Q2289" s="4">
        <v>472000</v>
      </c>
      <c r="R2289">
        <v>2</v>
      </c>
      <c r="S2289" s="4">
        <f>Table3[[#This Row],[Harga]]*Table3[[#This Row],[Quantity]]</f>
        <v>944000</v>
      </c>
      <c r="T2289">
        <v>0</v>
      </c>
      <c r="U2289" s="4">
        <f>Table3[[#This Row],[Discount]]*Table3[[#This Row],[Revenue]]</f>
        <v>0</v>
      </c>
      <c r="V2289" s="4">
        <f>Table3[[#This Row],[Revenue]]-Table3[[#This Row],[Total Discount]]</f>
        <v>944000</v>
      </c>
      <c r="W2289" s="6"/>
      <c r="X2289" s="5"/>
    </row>
    <row r="2290" spans="1:24" x14ac:dyDescent="0.35">
      <c r="A2290">
        <v>2289</v>
      </c>
      <c r="B2290" t="s">
        <v>7011</v>
      </c>
      <c r="C2290" s="8">
        <v>43093</v>
      </c>
      <c r="D2290" s="6">
        <v>2017</v>
      </c>
      <c r="E2290" s="8" t="s">
        <v>3490</v>
      </c>
      <c r="F2290" s="7">
        <v>24</v>
      </c>
      <c r="G2290" t="s">
        <v>3457</v>
      </c>
      <c r="H2290" t="s">
        <v>3462</v>
      </c>
      <c r="I2290" t="s">
        <v>6117</v>
      </c>
      <c r="J2290" t="s">
        <v>3488</v>
      </c>
      <c r="K2290" t="s">
        <v>3909</v>
      </c>
      <c r="L2290">
        <v>90049</v>
      </c>
      <c r="M2290" t="s">
        <v>1517</v>
      </c>
      <c r="N2290" t="s">
        <v>51</v>
      </c>
      <c r="O2290" t="s">
        <v>471</v>
      </c>
      <c r="P2290" t="s">
        <v>1518</v>
      </c>
      <c r="Q2290" s="4">
        <v>1440000</v>
      </c>
      <c r="R2290">
        <v>6</v>
      </c>
      <c r="S2290" s="4">
        <f>Table3[[#This Row],[Harga]]*Table3[[#This Row],[Quantity]]</f>
        <v>8640000</v>
      </c>
      <c r="T2290">
        <v>0.2</v>
      </c>
      <c r="U2290" s="4">
        <f>Table3[[#This Row],[Discount]]*Table3[[#This Row],[Revenue]]</f>
        <v>1728000</v>
      </c>
      <c r="V2290" s="4">
        <f>Table3[[#This Row],[Revenue]]-Table3[[#This Row],[Total Discount]]</f>
        <v>6912000</v>
      </c>
      <c r="W2290" s="6"/>
      <c r="X2290" s="5"/>
    </row>
    <row r="2291" spans="1:24" x14ac:dyDescent="0.35">
      <c r="A2291">
        <v>2290</v>
      </c>
      <c r="B2291" t="s">
        <v>7010</v>
      </c>
      <c r="C2291" s="8">
        <v>42282</v>
      </c>
      <c r="D2291" s="6">
        <v>2015</v>
      </c>
      <c r="E2291" s="8" t="s">
        <v>3517</v>
      </c>
      <c r="F2291" s="7">
        <v>5</v>
      </c>
      <c r="G2291" t="s">
        <v>3452</v>
      </c>
      <c r="H2291" t="s">
        <v>3532</v>
      </c>
      <c r="I2291" t="s">
        <v>3712</v>
      </c>
      <c r="J2291" t="s">
        <v>3466</v>
      </c>
      <c r="K2291" t="s">
        <v>3448</v>
      </c>
      <c r="L2291">
        <v>19805</v>
      </c>
      <c r="M2291" t="s">
        <v>199</v>
      </c>
      <c r="N2291" t="s">
        <v>13</v>
      </c>
      <c r="O2291" t="s">
        <v>32</v>
      </c>
      <c r="P2291" t="s">
        <v>200</v>
      </c>
      <c r="Q2291" s="4">
        <v>38000</v>
      </c>
      <c r="R2291">
        <v>5</v>
      </c>
      <c r="S2291" s="4">
        <f>Table3[[#This Row],[Harga]]*Table3[[#This Row],[Quantity]]</f>
        <v>190000</v>
      </c>
      <c r="T2291">
        <v>0</v>
      </c>
      <c r="U2291" s="4">
        <f>Table3[[#This Row],[Discount]]*Table3[[#This Row],[Revenue]]</f>
        <v>0</v>
      </c>
      <c r="V2291" s="4">
        <f>Table3[[#This Row],[Revenue]]-Table3[[#This Row],[Total Discount]]</f>
        <v>190000</v>
      </c>
      <c r="W2291" s="6"/>
      <c r="X2291" s="5"/>
    </row>
    <row r="2292" spans="1:24" x14ac:dyDescent="0.35">
      <c r="A2292">
        <v>2291</v>
      </c>
      <c r="B2292" t="s">
        <v>7009</v>
      </c>
      <c r="C2292" s="8">
        <v>42987</v>
      </c>
      <c r="D2292" s="6">
        <v>2017</v>
      </c>
      <c r="E2292" s="8" t="s">
        <v>3472</v>
      </c>
      <c r="F2292" s="7">
        <v>9</v>
      </c>
      <c r="G2292" t="s">
        <v>3457</v>
      </c>
      <c r="H2292" t="s">
        <v>3451</v>
      </c>
      <c r="I2292" t="s">
        <v>4722</v>
      </c>
      <c r="J2292" t="s">
        <v>3449</v>
      </c>
      <c r="K2292" t="s">
        <v>3655</v>
      </c>
      <c r="L2292">
        <v>38401</v>
      </c>
      <c r="M2292" t="s">
        <v>750</v>
      </c>
      <c r="N2292" t="s">
        <v>13</v>
      </c>
      <c r="O2292" t="s">
        <v>366</v>
      </c>
      <c r="P2292" t="s">
        <v>751</v>
      </c>
      <c r="Q2292" s="4">
        <v>8000</v>
      </c>
      <c r="R2292">
        <v>3</v>
      </c>
      <c r="S2292" s="4">
        <f>Table3[[#This Row],[Harga]]*Table3[[#This Row],[Quantity]]</f>
        <v>24000</v>
      </c>
      <c r="T2292">
        <v>0.2</v>
      </c>
      <c r="U2292" s="4">
        <f>Table3[[#This Row],[Discount]]*Table3[[#This Row],[Revenue]]</f>
        <v>4800</v>
      </c>
      <c r="V2292" s="4">
        <f>Table3[[#This Row],[Revenue]]-Table3[[#This Row],[Total Discount]]</f>
        <v>19200</v>
      </c>
      <c r="W2292" s="6"/>
      <c r="X2292" s="5"/>
    </row>
    <row r="2293" spans="1:24" x14ac:dyDescent="0.35">
      <c r="A2293">
        <v>2292</v>
      </c>
      <c r="B2293" t="s">
        <v>7008</v>
      </c>
      <c r="C2293" s="8">
        <v>42687</v>
      </c>
      <c r="D2293" s="6">
        <v>2016</v>
      </c>
      <c r="E2293" s="8" t="s">
        <v>3468</v>
      </c>
      <c r="F2293" s="7">
        <v>13</v>
      </c>
      <c r="G2293" t="s">
        <v>3485</v>
      </c>
      <c r="H2293" t="s">
        <v>3451</v>
      </c>
      <c r="I2293" t="s">
        <v>4557</v>
      </c>
      <c r="J2293" t="s">
        <v>3466</v>
      </c>
      <c r="K2293" t="s">
        <v>3595</v>
      </c>
      <c r="L2293">
        <v>10011</v>
      </c>
      <c r="M2293" t="s">
        <v>191</v>
      </c>
      <c r="N2293" t="s">
        <v>13</v>
      </c>
      <c r="O2293" t="s">
        <v>32</v>
      </c>
      <c r="P2293" t="s">
        <v>192</v>
      </c>
      <c r="Q2293" s="4">
        <v>25000</v>
      </c>
      <c r="R2293">
        <v>5</v>
      </c>
      <c r="S2293" s="4">
        <f>Table3[[#This Row],[Harga]]*Table3[[#This Row],[Quantity]]</f>
        <v>125000</v>
      </c>
      <c r="T2293">
        <v>0</v>
      </c>
      <c r="U2293" s="4">
        <f>Table3[[#This Row],[Discount]]*Table3[[#This Row],[Revenue]]</f>
        <v>0</v>
      </c>
      <c r="V2293" s="4">
        <f>Table3[[#This Row],[Revenue]]-Table3[[#This Row],[Total Discount]]</f>
        <v>125000</v>
      </c>
      <c r="W2293" s="6"/>
      <c r="X2293" s="5"/>
    </row>
    <row r="2294" spans="1:24" x14ac:dyDescent="0.35">
      <c r="A2294">
        <v>2293</v>
      </c>
      <c r="B2294" t="s">
        <v>7007</v>
      </c>
      <c r="C2294" s="8">
        <v>42292</v>
      </c>
      <c r="D2294" s="6">
        <v>2015</v>
      </c>
      <c r="E2294" s="8" t="s">
        <v>3517</v>
      </c>
      <c r="F2294" s="7">
        <v>15</v>
      </c>
      <c r="G2294" t="s">
        <v>3457</v>
      </c>
      <c r="H2294" t="s">
        <v>3451</v>
      </c>
      <c r="I2294" t="s">
        <v>4205</v>
      </c>
      <c r="J2294" t="s">
        <v>3449</v>
      </c>
      <c r="K2294" t="s">
        <v>3666</v>
      </c>
      <c r="L2294">
        <v>48858</v>
      </c>
      <c r="M2294" t="s">
        <v>2571</v>
      </c>
      <c r="N2294" t="s">
        <v>9</v>
      </c>
      <c r="O2294" t="s">
        <v>20</v>
      </c>
      <c r="P2294" t="s">
        <v>2572</v>
      </c>
      <c r="Q2294" s="4">
        <v>18000</v>
      </c>
      <c r="R2294">
        <v>2</v>
      </c>
      <c r="S2294" s="4">
        <f>Table3[[#This Row],[Harga]]*Table3[[#This Row],[Quantity]]</f>
        <v>36000</v>
      </c>
      <c r="T2294">
        <v>0</v>
      </c>
      <c r="U2294" s="4">
        <f>Table3[[#This Row],[Discount]]*Table3[[#This Row],[Revenue]]</f>
        <v>0</v>
      </c>
      <c r="V2294" s="4">
        <f>Table3[[#This Row],[Revenue]]-Table3[[#This Row],[Total Discount]]</f>
        <v>36000</v>
      </c>
      <c r="W2294" s="6"/>
      <c r="X2294" s="5"/>
    </row>
    <row r="2295" spans="1:24" x14ac:dyDescent="0.35">
      <c r="A2295">
        <v>2294</v>
      </c>
      <c r="B2295" t="s">
        <v>7006</v>
      </c>
      <c r="C2295" s="8">
        <v>42950</v>
      </c>
      <c r="D2295" s="6">
        <v>2017</v>
      </c>
      <c r="E2295" s="8" t="s">
        <v>3481</v>
      </c>
      <c r="F2295" s="7">
        <v>3</v>
      </c>
      <c r="G2295" t="s">
        <v>3457</v>
      </c>
      <c r="H2295" t="s">
        <v>3451</v>
      </c>
      <c r="I2295" t="s">
        <v>4970</v>
      </c>
      <c r="J2295" t="s">
        <v>3449</v>
      </c>
      <c r="K2295" t="s">
        <v>3561</v>
      </c>
      <c r="L2295">
        <v>94122</v>
      </c>
      <c r="M2295" t="s">
        <v>513</v>
      </c>
      <c r="N2295" t="s">
        <v>13</v>
      </c>
      <c r="O2295" t="s">
        <v>14</v>
      </c>
      <c r="P2295" t="s">
        <v>514</v>
      </c>
      <c r="Q2295" s="4">
        <v>21000</v>
      </c>
      <c r="R2295">
        <v>5</v>
      </c>
      <c r="S2295" s="4">
        <f>Table3[[#This Row],[Harga]]*Table3[[#This Row],[Quantity]]</f>
        <v>105000</v>
      </c>
      <c r="T2295">
        <v>0</v>
      </c>
      <c r="U2295" s="4">
        <f>Table3[[#This Row],[Discount]]*Table3[[#This Row],[Revenue]]</f>
        <v>0</v>
      </c>
      <c r="V2295" s="4">
        <f>Table3[[#This Row],[Revenue]]-Table3[[#This Row],[Total Discount]]</f>
        <v>105000</v>
      </c>
      <c r="W2295" s="6"/>
      <c r="X2295" s="5"/>
    </row>
    <row r="2296" spans="1:24" x14ac:dyDescent="0.35">
      <c r="A2296">
        <v>2295</v>
      </c>
      <c r="B2296" t="s">
        <v>7005</v>
      </c>
      <c r="C2296" s="8">
        <v>42237</v>
      </c>
      <c r="D2296" s="6">
        <v>2015</v>
      </c>
      <c r="E2296" s="8" t="s">
        <v>3481</v>
      </c>
      <c r="F2296" s="7">
        <v>21</v>
      </c>
      <c r="G2296" t="s">
        <v>3485</v>
      </c>
      <c r="H2296" t="s">
        <v>3462</v>
      </c>
      <c r="I2296" t="s">
        <v>4481</v>
      </c>
      <c r="J2296" t="s">
        <v>3466</v>
      </c>
      <c r="K2296" t="s">
        <v>3477</v>
      </c>
      <c r="L2296">
        <v>94122</v>
      </c>
      <c r="M2296" t="s">
        <v>2573</v>
      </c>
      <c r="N2296" t="s">
        <v>9</v>
      </c>
      <c r="O2296" t="s">
        <v>10</v>
      </c>
      <c r="P2296" t="s">
        <v>2574</v>
      </c>
      <c r="Q2296" s="4">
        <v>587000</v>
      </c>
      <c r="R2296">
        <v>6</v>
      </c>
      <c r="S2296" s="4">
        <f>Table3[[#This Row],[Harga]]*Table3[[#This Row],[Quantity]]</f>
        <v>3522000</v>
      </c>
      <c r="T2296">
        <v>0.15</v>
      </c>
      <c r="U2296" s="4">
        <f>Table3[[#This Row],[Discount]]*Table3[[#This Row],[Revenue]]</f>
        <v>528300</v>
      </c>
      <c r="V2296" s="4">
        <f>Table3[[#This Row],[Revenue]]-Table3[[#This Row],[Total Discount]]</f>
        <v>2993700</v>
      </c>
      <c r="W2296" s="6"/>
      <c r="X2296" s="5"/>
    </row>
    <row r="2297" spans="1:24" x14ac:dyDescent="0.35">
      <c r="A2297">
        <v>2296</v>
      </c>
      <c r="B2297" t="s">
        <v>7004</v>
      </c>
      <c r="C2297" s="8">
        <v>42806</v>
      </c>
      <c r="D2297" s="6">
        <v>2017</v>
      </c>
      <c r="E2297" s="8" t="s">
        <v>3511</v>
      </c>
      <c r="F2297" s="7">
        <v>12</v>
      </c>
      <c r="G2297" t="s">
        <v>3452</v>
      </c>
      <c r="H2297" t="s">
        <v>3451</v>
      </c>
      <c r="I2297" t="s">
        <v>3857</v>
      </c>
      <c r="J2297" t="s">
        <v>3466</v>
      </c>
      <c r="K2297" t="s">
        <v>3605</v>
      </c>
      <c r="L2297">
        <v>94122</v>
      </c>
      <c r="M2297" t="s">
        <v>646</v>
      </c>
      <c r="N2297" t="s">
        <v>13</v>
      </c>
      <c r="O2297" t="s">
        <v>32</v>
      </c>
      <c r="P2297" t="s">
        <v>647</v>
      </c>
      <c r="Q2297" s="4">
        <v>243000</v>
      </c>
      <c r="R2297">
        <v>3</v>
      </c>
      <c r="S2297" s="4">
        <f>Table3[[#This Row],[Harga]]*Table3[[#This Row],[Quantity]]</f>
        <v>729000</v>
      </c>
      <c r="T2297">
        <v>0</v>
      </c>
      <c r="U2297" s="4">
        <f>Table3[[#This Row],[Discount]]*Table3[[#This Row],[Revenue]]</f>
        <v>0</v>
      </c>
      <c r="V2297" s="4">
        <f>Table3[[#This Row],[Revenue]]-Table3[[#This Row],[Total Discount]]</f>
        <v>729000</v>
      </c>
      <c r="W2297" s="6"/>
      <c r="X2297" s="5"/>
    </row>
    <row r="2298" spans="1:24" x14ac:dyDescent="0.35">
      <c r="A2298">
        <v>2297</v>
      </c>
      <c r="B2298" t="s">
        <v>7003</v>
      </c>
      <c r="C2298" s="8">
        <v>42852</v>
      </c>
      <c r="D2298" s="6">
        <v>2017</v>
      </c>
      <c r="E2298" s="8" t="s">
        <v>3529</v>
      </c>
      <c r="F2298" s="7">
        <v>27</v>
      </c>
      <c r="G2298" t="s">
        <v>3485</v>
      </c>
      <c r="H2298" t="s">
        <v>3554</v>
      </c>
      <c r="I2298" t="s">
        <v>5715</v>
      </c>
      <c r="J2298" t="s">
        <v>3449</v>
      </c>
      <c r="K2298" t="s">
        <v>3641</v>
      </c>
      <c r="L2298">
        <v>90045</v>
      </c>
      <c r="M2298" t="s">
        <v>303</v>
      </c>
      <c r="N2298" t="s">
        <v>13</v>
      </c>
      <c r="O2298" t="s">
        <v>37</v>
      </c>
      <c r="P2298" t="s">
        <v>304</v>
      </c>
      <c r="Q2298" s="4">
        <v>100000</v>
      </c>
      <c r="R2298">
        <v>4</v>
      </c>
      <c r="S2298" s="4">
        <f>Table3[[#This Row],[Harga]]*Table3[[#This Row],[Quantity]]</f>
        <v>400000</v>
      </c>
      <c r="T2298">
        <v>0</v>
      </c>
      <c r="U2298" s="4">
        <f>Table3[[#This Row],[Discount]]*Table3[[#This Row],[Revenue]]</f>
        <v>0</v>
      </c>
      <c r="V2298" s="4">
        <f>Table3[[#This Row],[Revenue]]-Table3[[#This Row],[Total Discount]]</f>
        <v>400000</v>
      </c>
      <c r="W2298" s="6"/>
      <c r="X2298" s="5"/>
    </row>
    <row r="2299" spans="1:24" x14ac:dyDescent="0.35">
      <c r="A2299">
        <v>2298</v>
      </c>
      <c r="B2299" t="s">
        <v>7002</v>
      </c>
      <c r="C2299" s="8">
        <v>42624</v>
      </c>
      <c r="D2299" s="6">
        <v>2016</v>
      </c>
      <c r="E2299" s="8" t="s">
        <v>3472</v>
      </c>
      <c r="F2299" s="7">
        <v>11</v>
      </c>
      <c r="G2299" t="s">
        <v>3485</v>
      </c>
      <c r="H2299" t="s">
        <v>3451</v>
      </c>
      <c r="I2299" t="s">
        <v>3754</v>
      </c>
      <c r="J2299" t="s">
        <v>3449</v>
      </c>
      <c r="K2299" t="s">
        <v>3695</v>
      </c>
      <c r="L2299">
        <v>23602</v>
      </c>
      <c r="M2299" t="s">
        <v>2575</v>
      </c>
      <c r="N2299" t="s">
        <v>51</v>
      </c>
      <c r="O2299" t="s">
        <v>471</v>
      </c>
      <c r="P2299" t="s">
        <v>2576</v>
      </c>
      <c r="Q2299" s="4">
        <v>1600000</v>
      </c>
      <c r="R2299">
        <v>8</v>
      </c>
      <c r="S2299" s="4">
        <f>Table3[[#This Row],[Harga]]*Table3[[#This Row],[Quantity]]</f>
        <v>12800000</v>
      </c>
      <c r="T2299">
        <v>0</v>
      </c>
      <c r="U2299" s="4">
        <f>Table3[[#This Row],[Discount]]*Table3[[#This Row],[Revenue]]</f>
        <v>0</v>
      </c>
      <c r="V2299" s="4">
        <f>Table3[[#This Row],[Revenue]]-Table3[[#This Row],[Total Discount]]</f>
        <v>12800000</v>
      </c>
      <c r="W2299" s="6"/>
      <c r="X2299" s="5"/>
    </row>
    <row r="2300" spans="1:24" x14ac:dyDescent="0.35">
      <c r="A2300">
        <v>2299</v>
      </c>
      <c r="B2300" t="s">
        <v>7001</v>
      </c>
      <c r="C2300" s="8">
        <v>43030</v>
      </c>
      <c r="D2300" s="6">
        <v>2017</v>
      </c>
      <c r="E2300" s="8" t="s">
        <v>3517</v>
      </c>
      <c r="F2300" s="7">
        <v>22</v>
      </c>
      <c r="G2300" t="s">
        <v>3485</v>
      </c>
      <c r="H2300" t="s">
        <v>3451</v>
      </c>
      <c r="I2300" t="s">
        <v>5117</v>
      </c>
      <c r="J2300" t="s">
        <v>3449</v>
      </c>
      <c r="K2300" t="s">
        <v>3477</v>
      </c>
      <c r="L2300">
        <v>80525</v>
      </c>
      <c r="M2300" t="s">
        <v>2577</v>
      </c>
      <c r="N2300" t="s">
        <v>13</v>
      </c>
      <c r="O2300" t="s">
        <v>26</v>
      </c>
      <c r="P2300" t="s">
        <v>2578</v>
      </c>
      <c r="Q2300" s="4">
        <v>4000</v>
      </c>
      <c r="R2300">
        <v>4</v>
      </c>
      <c r="S2300" s="4">
        <f>Table3[[#This Row],[Harga]]*Table3[[#This Row],[Quantity]]</f>
        <v>16000</v>
      </c>
      <c r="T2300">
        <v>0.7</v>
      </c>
      <c r="U2300" s="4">
        <f>Table3[[#This Row],[Discount]]*Table3[[#This Row],[Revenue]]</f>
        <v>11200</v>
      </c>
      <c r="V2300" s="4">
        <f>Table3[[#This Row],[Revenue]]-Table3[[#This Row],[Total Discount]]</f>
        <v>4800</v>
      </c>
      <c r="W2300" s="6"/>
      <c r="X2300" s="5"/>
    </row>
    <row r="2301" spans="1:24" x14ac:dyDescent="0.35">
      <c r="A2301">
        <v>2300</v>
      </c>
      <c r="B2301" t="s">
        <v>7000</v>
      </c>
      <c r="C2301" s="8">
        <v>42218</v>
      </c>
      <c r="D2301" s="6">
        <v>2015</v>
      </c>
      <c r="E2301" s="8" t="s">
        <v>3481</v>
      </c>
      <c r="F2301" s="7">
        <v>2</v>
      </c>
      <c r="G2301" t="s">
        <v>3485</v>
      </c>
      <c r="H2301" t="s">
        <v>3462</v>
      </c>
      <c r="I2301" t="s">
        <v>5056</v>
      </c>
      <c r="J2301" t="s">
        <v>3449</v>
      </c>
      <c r="K2301" t="s">
        <v>3455</v>
      </c>
      <c r="L2301">
        <v>98105</v>
      </c>
      <c r="M2301" t="s">
        <v>1886</v>
      </c>
      <c r="N2301" t="s">
        <v>13</v>
      </c>
      <c r="O2301" t="s">
        <v>26</v>
      </c>
      <c r="P2301" t="s">
        <v>1887</v>
      </c>
      <c r="Q2301" s="4">
        <v>4000</v>
      </c>
      <c r="R2301">
        <v>2</v>
      </c>
      <c r="S2301" s="4">
        <f>Table3[[#This Row],[Harga]]*Table3[[#This Row],[Quantity]]</f>
        <v>8000</v>
      </c>
      <c r="T2301">
        <v>0.2</v>
      </c>
      <c r="U2301" s="4">
        <f>Table3[[#This Row],[Discount]]*Table3[[#This Row],[Revenue]]</f>
        <v>1600</v>
      </c>
      <c r="V2301" s="4">
        <f>Table3[[#This Row],[Revenue]]-Table3[[#This Row],[Total Discount]]</f>
        <v>6400</v>
      </c>
      <c r="W2301" s="6"/>
      <c r="X2301" s="5"/>
    </row>
    <row r="2302" spans="1:24" x14ac:dyDescent="0.35">
      <c r="A2302">
        <v>2301</v>
      </c>
      <c r="B2302" t="s">
        <v>6999</v>
      </c>
      <c r="C2302" s="8">
        <v>42594</v>
      </c>
      <c r="D2302" s="6">
        <v>2016</v>
      </c>
      <c r="E2302" s="8" t="s">
        <v>3481</v>
      </c>
      <c r="F2302" s="7">
        <v>12</v>
      </c>
      <c r="G2302" t="s">
        <v>3538</v>
      </c>
      <c r="H2302" t="s">
        <v>3451</v>
      </c>
      <c r="I2302" t="s">
        <v>4004</v>
      </c>
      <c r="J2302" t="s">
        <v>3488</v>
      </c>
      <c r="K2302" t="s">
        <v>3600</v>
      </c>
      <c r="L2302">
        <v>10011</v>
      </c>
      <c r="M2302" t="s">
        <v>422</v>
      </c>
      <c r="N2302" t="s">
        <v>9</v>
      </c>
      <c r="O2302" t="s">
        <v>42</v>
      </c>
      <c r="P2302" t="s">
        <v>423</v>
      </c>
      <c r="Q2302" s="4">
        <v>130000</v>
      </c>
      <c r="R2302">
        <v>2</v>
      </c>
      <c r="S2302" s="4">
        <f>Table3[[#This Row],[Harga]]*Table3[[#This Row],[Quantity]]</f>
        <v>260000</v>
      </c>
      <c r="T2302">
        <v>0.1</v>
      </c>
      <c r="U2302" s="4">
        <f>Table3[[#This Row],[Discount]]*Table3[[#This Row],[Revenue]]</f>
        <v>26000</v>
      </c>
      <c r="V2302" s="4">
        <f>Table3[[#This Row],[Revenue]]-Table3[[#This Row],[Total Discount]]</f>
        <v>234000</v>
      </c>
      <c r="W2302" s="6"/>
      <c r="X2302" s="5"/>
    </row>
    <row r="2303" spans="1:24" x14ac:dyDescent="0.35">
      <c r="A2303">
        <v>2302</v>
      </c>
      <c r="B2303" t="s">
        <v>6998</v>
      </c>
      <c r="C2303" s="8">
        <v>41789</v>
      </c>
      <c r="D2303" s="6">
        <v>2014</v>
      </c>
      <c r="E2303" s="8" t="s">
        <v>3453</v>
      </c>
      <c r="F2303" s="7">
        <v>30</v>
      </c>
      <c r="G2303" t="s">
        <v>3452</v>
      </c>
      <c r="H2303" t="s">
        <v>3462</v>
      </c>
      <c r="I2303" t="s">
        <v>3626</v>
      </c>
      <c r="J2303" t="s">
        <v>3466</v>
      </c>
      <c r="K2303" t="s">
        <v>3465</v>
      </c>
      <c r="L2303">
        <v>23223</v>
      </c>
      <c r="M2303" t="s">
        <v>788</v>
      </c>
      <c r="N2303" t="s">
        <v>13</v>
      </c>
      <c r="O2303" t="s">
        <v>23</v>
      </c>
      <c r="P2303" t="s">
        <v>789</v>
      </c>
      <c r="Q2303" s="4">
        <v>5000</v>
      </c>
      <c r="R2303">
        <v>3</v>
      </c>
      <c r="S2303" s="4">
        <f>Table3[[#This Row],[Harga]]*Table3[[#This Row],[Quantity]]</f>
        <v>15000</v>
      </c>
      <c r="T2303">
        <v>0</v>
      </c>
      <c r="U2303" s="4">
        <f>Table3[[#This Row],[Discount]]*Table3[[#This Row],[Revenue]]</f>
        <v>0</v>
      </c>
      <c r="V2303" s="4">
        <f>Table3[[#This Row],[Revenue]]-Table3[[#This Row],[Total Discount]]</f>
        <v>15000</v>
      </c>
      <c r="W2303" s="6"/>
      <c r="X2303" s="5"/>
    </row>
    <row r="2304" spans="1:24" x14ac:dyDescent="0.35">
      <c r="A2304">
        <v>2303</v>
      </c>
      <c r="B2304" t="s">
        <v>6997</v>
      </c>
      <c r="C2304" s="8">
        <v>42486</v>
      </c>
      <c r="D2304" s="6">
        <v>2016</v>
      </c>
      <c r="E2304" s="8" t="s">
        <v>3529</v>
      </c>
      <c r="F2304" s="7">
        <v>26</v>
      </c>
      <c r="G2304" t="s">
        <v>3457</v>
      </c>
      <c r="H2304" t="s">
        <v>3462</v>
      </c>
      <c r="I2304" t="s">
        <v>4135</v>
      </c>
      <c r="J2304" t="s">
        <v>3488</v>
      </c>
      <c r="K2304" t="s">
        <v>3707</v>
      </c>
      <c r="L2304">
        <v>10009</v>
      </c>
      <c r="M2304" t="s">
        <v>2579</v>
      </c>
      <c r="N2304" t="s">
        <v>9</v>
      </c>
      <c r="O2304" t="s">
        <v>42</v>
      </c>
      <c r="P2304" t="s">
        <v>2580</v>
      </c>
      <c r="Q2304" s="4">
        <v>435000</v>
      </c>
      <c r="R2304">
        <v>3</v>
      </c>
      <c r="S2304" s="4">
        <f>Table3[[#This Row],[Harga]]*Table3[[#This Row],[Quantity]]</f>
        <v>1305000</v>
      </c>
      <c r="T2304">
        <v>0.1</v>
      </c>
      <c r="U2304" s="4">
        <f>Table3[[#This Row],[Discount]]*Table3[[#This Row],[Revenue]]</f>
        <v>130500</v>
      </c>
      <c r="V2304" s="4">
        <f>Table3[[#This Row],[Revenue]]-Table3[[#This Row],[Total Discount]]</f>
        <v>1174500</v>
      </c>
      <c r="W2304" s="6"/>
      <c r="X2304" s="5"/>
    </row>
    <row r="2305" spans="1:24" x14ac:dyDescent="0.35">
      <c r="A2305">
        <v>2304</v>
      </c>
      <c r="B2305" t="s">
        <v>6996</v>
      </c>
      <c r="C2305" s="8">
        <v>42869</v>
      </c>
      <c r="D2305" s="6">
        <v>2017</v>
      </c>
      <c r="E2305" s="8" t="s">
        <v>3453</v>
      </c>
      <c r="F2305" s="7">
        <v>14</v>
      </c>
      <c r="G2305" t="s">
        <v>3538</v>
      </c>
      <c r="H2305" t="s">
        <v>3451</v>
      </c>
      <c r="I2305" t="s">
        <v>5951</v>
      </c>
      <c r="J2305" t="s">
        <v>3466</v>
      </c>
      <c r="K2305" t="s">
        <v>3605</v>
      </c>
      <c r="L2305">
        <v>98103</v>
      </c>
      <c r="M2305" t="s">
        <v>2581</v>
      </c>
      <c r="N2305" t="s">
        <v>13</v>
      </c>
      <c r="O2305" t="s">
        <v>23</v>
      </c>
      <c r="P2305" t="s">
        <v>2582</v>
      </c>
      <c r="Q2305" s="4">
        <v>441000</v>
      </c>
      <c r="R2305">
        <v>9</v>
      </c>
      <c r="S2305" s="4">
        <f>Table3[[#This Row],[Harga]]*Table3[[#This Row],[Quantity]]</f>
        <v>3969000</v>
      </c>
      <c r="T2305">
        <v>0</v>
      </c>
      <c r="U2305" s="4">
        <f>Table3[[#This Row],[Discount]]*Table3[[#This Row],[Revenue]]</f>
        <v>0</v>
      </c>
      <c r="V2305" s="4">
        <f>Table3[[#This Row],[Revenue]]-Table3[[#This Row],[Total Discount]]</f>
        <v>3969000</v>
      </c>
      <c r="W2305" s="6"/>
      <c r="X2305" s="5"/>
    </row>
    <row r="2306" spans="1:24" x14ac:dyDescent="0.35">
      <c r="A2306">
        <v>2305</v>
      </c>
      <c r="B2306" t="s">
        <v>6995</v>
      </c>
      <c r="C2306" s="8">
        <v>42833</v>
      </c>
      <c r="D2306" s="6">
        <v>2017</v>
      </c>
      <c r="E2306" s="8" t="s">
        <v>3529</v>
      </c>
      <c r="F2306" s="7">
        <v>8</v>
      </c>
      <c r="G2306" t="s">
        <v>3485</v>
      </c>
      <c r="H2306" t="s">
        <v>3532</v>
      </c>
      <c r="I2306" t="s">
        <v>4509</v>
      </c>
      <c r="J2306" t="s">
        <v>3488</v>
      </c>
      <c r="K2306" t="s">
        <v>3641</v>
      </c>
      <c r="L2306">
        <v>94110</v>
      </c>
      <c r="M2306" t="s">
        <v>1473</v>
      </c>
      <c r="N2306" t="s">
        <v>13</v>
      </c>
      <c r="O2306" t="s">
        <v>23</v>
      </c>
      <c r="P2306" t="s">
        <v>1474</v>
      </c>
      <c r="Q2306" s="4">
        <v>274000</v>
      </c>
      <c r="R2306">
        <v>5</v>
      </c>
      <c r="S2306" s="4">
        <f>Table3[[#This Row],[Harga]]*Table3[[#This Row],[Quantity]]</f>
        <v>1370000</v>
      </c>
      <c r="T2306">
        <v>0</v>
      </c>
      <c r="U2306" s="4">
        <f>Table3[[#This Row],[Discount]]*Table3[[#This Row],[Revenue]]</f>
        <v>0</v>
      </c>
      <c r="V2306" s="4">
        <f>Table3[[#This Row],[Revenue]]-Table3[[#This Row],[Total Discount]]</f>
        <v>1370000</v>
      </c>
      <c r="W2306" s="6"/>
      <c r="X2306" s="5"/>
    </row>
    <row r="2307" spans="1:24" x14ac:dyDescent="0.35">
      <c r="A2307">
        <v>2306</v>
      </c>
      <c r="B2307" t="s">
        <v>6994</v>
      </c>
      <c r="C2307" s="8">
        <v>42783</v>
      </c>
      <c r="D2307" s="6">
        <v>2017</v>
      </c>
      <c r="E2307" s="8" t="s">
        <v>3458</v>
      </c>
      <c r="F2307" s="7">
        <v>17</v>
      </c>
      <c r="G2307" t="s">
        <v>3452</v>
      </c>
      <c r="H2307" t="s">
        <v>3451</v>
      </c>
      <c r="I2307" t="s">
        <v>4277</v>
      </c>
      <c r="J2307" t="s">
        <v>3488</v>
      </c>
      <c r="K2307" t="s">
        <v>3513</v>
      </c>
      <c r="L2307">
        <v>8861</v>
      </c>
      <c r="M2307" t="s">
        <v>1197</v>
      </c>
      <c r="N2307" t="s">
        <v>13</v>
      </c>
      <c r="O2307" t="s">
        <v>23</v>
      </c>
      <c r="P2307" t="s">
        <v>1198</v>
      </c>
      <c r="Q2307" s="4">
        <v>6000</v>
      </c>
      <c r="R2307">
        <v>2</v>
      </c>
      <c r="S2307" s="4">
        <f>Table3[[#This Row],[Harga]]*Table3[[#This Row],[Quantity]]</f>
        <v>12000</v>
      </c>
      <c r="T2307">
        <v>0</v>
      </c>
      <c r="U2307" s="4">
        <f>Table3[[#This Row],[Discount]]*Table3[[#This Row],[Revenue]]</f>
        <v>0</v>
      </c>
      <c r="V2307" s="4">
        <f>Table3[[#This Row],[Revenue]]-Table3[[#This Row],[Total Discount]]</f>
        <v>12000</v>
      </c>
      <c r="W2307" s="6"/>
      <c r="X2307" s="5"/>
    </row>
    <row r="2308" spans="1:24" x14ac:dyDescent="0.35">
      <c r="A2308">
        <v>2307</v>
      </c>
      <c r="B2308" t="s">
        <v>6993</v>
      </c>
      <c r="C2308" s="8">
        <v>42910</v>
      </c>
      <c r="D2308" s="6">
        <v>2017</v>
      </c>
      <c r="E2308" s="8" t="s">
        <v>3497</v>
      </c>
      <c r="F2308" s="7">
        <v>24</v>
      </c>
      <c r="G2308" t="s">
        <v>3485</v>
      </c>
      <c r="H2308" t="s">
        <v>3462</v>
      </c>
      <c r="I2308" t="s">
        <v>3970</v>
      </c>
      <c r="J2308" t="s">
        <v>3449</v>
      </c>
      <c r="K2308" t="s">
        <v>3505</v>
      </c>
      <c r="L2308">
        <v>94110</v>
      </c>
      <c r="M2308" t="s">
        <v>2296</v>
      </c>
      <c r="N2308" t="s">
        <v>13</v>
      </c>
      <c r="O2308" t="s">
        <v>73</v>
      </c>
      <c r="P2308" t="s">
        <v>2297</v>
      </c>
      <c r="Q2308" s="4">
        <v>7000</v>
      </c>
      <c r="R2308">
        <v>1</v>
      </c>
      <c r="S2308" s="4">
        <f>Table3[[#This Row],[Harga]]*Table3[[#This Row],[Quantity]]</f>
        <v>7000</v>
      </c>
      <c r="T2308">
        <v>0</v>
      </c>
      <c r="U2308" s="4">
        <f>Table3[[#This Row],[Discount]]*Table3[[#This Row],[Revenue]]</f>
        <v>0</v>
      </c>
      <c r="V2308" s="4">
        <f>Table3[[#This Row],[Revenue]]-Table3[[#This Row],[Total Discount]]</f>
        <v>7000</v>
      </c>
      <c r="W2308" s="6"/>
      <c r="X2308" s="5"/>
    </row>
    <row r="2309" spans="1:24" x14ac:dyDescent="0.35">
      <c r="A2309">
        <v>2308</v>
      </c>
      <c r="B2309" t="s">
        <v>6992</v>
      </c>
      <c r="C2309" s="8">
        <v>41764</v>
      </c>
      <c r="D2309" s="6">
        <v>2014</v>
      </c>
      <c r="E2309" s="8" t="s">
        <v>3453</v>
      </c>
      <c r="F2309" s="7">
        <v>5</v>
      </c>
      <c r="G2309" t="s">
        <v>3452</v>
      </c>
      <c r="H2309" t="s">
        <v>3451</v>
      </c>
      <c r="I2309" t="s">
        <v>5167</v>
      </c>
      <c r="J2309" t="s">
        <v>3466</v>
      </c>
      <c r="K2309" t="s">
        <v>3509</v>
      </c>
      <c r="L2309">
        <v>61032</v>
      </c>
      <c r="M2309" t="s">
        <v>107</v>
      </c>
      <c r="N2309" t="s">
        <v>13</v>
      </c>
      <c r="O2309" t="s">
        <v>32</v>
      </c>
      <c r="P2309" t="s">
        <v>108</v>
      </c>
      <c r="Q2309" s="4">
        <v>159000</v>
      </c>
      <c r="R2309">
        <v>2</v>
      </c>
      <c r="S2309" s="4">
        <f>Table3[[#This Row],[Harga]]*Table3[[#This Row],[Quantity]]</f>
        <v>318000</v>
      </c>
      <c r="T2309">
        <v>0.2</v>
      </c>
      <c r="U2309" s="4">
        <f>Table3[[#This Row],[Discount]]*Table3[[#This Row],[Revenue]]</f>
        <v>63600</v>
      </c>
      <c r="V2309" s="4">
        <f>Table3[[#This Row],[Revenue]]-Table3[[#This Row],[Total Discount]]</f>
        <v>254400</v>
      </c>
      <c r="W2309" s="6"/>
      <c r="X2309" s="5"/>
    </row>
    <row r="2310" spans="1:24" x14ac:dyDescent="0.35">
      <c r="A2310">
        <v>2309</v>
      </c>
      <c r="B2310" t="s">
        <v>6991</v>
      </c>
      <c r="C2310" s="8">
        <v>42127</v>
      </c>
      <c r="D2310" s="6">
        <v>2015</v>
      </c>
      <c r="E2310" s="8" t="s">
        <v>3453</v>
      </c>
      <c r="F2310" s="7">
        <v>3</v>
      </c>
      <c r="G2310" t="s">
        <v>3538</v>
      </c>
      <c r="H2310" t="s">
        <v>3451</v>
      </c>
      <c r="I2310" t="s">
        <v>4325</v>
      </c>
      <c r="J2310" t="s">
        <v>3449</v>
      </c>
      <c r="K2310" t="s">
        <v>3714</v>
      </c>
      <c r="L2310">
        <v>19140</v>
      </c>
      <c r="M2310" t="s">
        <v>2583</v>
      </c>
      <c r="N2310" t="s">
        <v>13</v>
      </c>
      <c r="O2310" t="s">
        <v>37</v>
      </c>
      <c r="P2310" t="s">
        <v>2584</v>
      </c>
      <c r="Q2310" s="4">
        <v>60000</v>
      </c>
      <c r="R2310">
        <v>2</v>
      </c>
      <c r="S2310" s="4">
        <f>Table3[[#This Row],[Harga]]*Table3[[#This Row],[Quantity]]</f>
        <v>120000</v>
      </c>
      <c r="T2310">
        <v>0.2</v>
      </c>
      <c r="U2310" s="4">
        <f>Table3[[#This Row],[Discount]]*Table3[[#This Row],[Revenue]]</f>
        <v>24000</v>
      </c>
      <c r="V2310" s="4">
        <f>Table3[[#This Row],[Revenue]]-Table3[[#This Row],[Total Discount]]</f>
        <v>96000</v>
      </c>
      <c r="W2310" s="6"/>
      <c r="X2310" s="5"/>
    </row>
    <row r="2311" spans="1:24" x14ac:dyDescent="0.35">
      <c r="A2311">
        <v>2310</v>
      </c>
      <c r="B2311" t="s">
        <v>6990</v>
      </c>
      <c r="C2311" s="8">
        <v>42631</v>
      </c>
      <c r="D2311" s="6">
        <v>2016</v>
      </c>
      <c r="E2311" s="8" t="s">
        <v>3472</v>
      </c>
      <c r="F2311" s="7">
        <v>18</v>
      </c>
      <c r="G2311" t="s">
        <v>3485</v>
      </c>
      <c r="H2311" t="s">
        <v>3462</v>
      </c>
      <c r="I2311" t="s">
        <v>3786</v>
      </c>
      <c r="J2311" t="s">
        <v>3449</v>
      </c>
      <c r="K2311" t="s">
        <v>3477</v>
      </c>
      <c r="L2311">
        <v>32216</v>
      </c>
      <c r="M2311" t="s">
        <v>1292</v>
      </c>
      <c r="N2311" t="s">
        <v>13</v>
      </c>
      <c r="O2311" t="s">
        <v>14</v>
      </c>
      <c r="P2311" t="s">
        <v>1293</v>
      </c>
      <c r="Q2311" s="4">
        <v>4000</v>
      </c>
      <c r="R2311">
        <v>1</v>
      </c>
      <c r="S2311" s="4">
        <f>Table3[[#This Row],[Harga]]*Table3[[#This Row],[Quantity]]</f>
        <v>4000</v>
      </c>
      <c r="T2311">
        <v>0.2</v>
      </c>
      <c r="U2311" s="4">
        <f>Table3[[#This Row],[Discount]]*Table3[[#This Row],[Revenue]]</f>
        <v>800</v>
      </c>
      <c r="V2311" s="4">
        <f>Table3[[#This Row],[Revenue]]-Table3[[#This Row],[Total Discount]]</f>
        <v>3200</v>
      </c>
      <c r="W2311" s="6"/>
      <c r="X2311" s="5"/>
    </row>
    <row r="2312" spans="1:24" x14ac:dyDescent="0.35">
      <c r="A2312">
        <v>2311</v>
      </c>
      <c r="B2312" t="s">
        <v>6989</v>
      </c>
      <c r="C2312" s="8">
        <v>42635</v>
      </c>
      <c r="D2312" s="6">
        <v>2016</v>
      </c>
      <c r="E2312" s="8" t="s">
        <v>3472</v>
      </c>
      <c r="F2312" s="7">
        <v>22</v>
      </c>
      <c r="G2312" t="s">
        <v>3485</v>
      </c>
      <c r="H2312" t="s">
        <v>3462</v>
      </c>
      <c r="I2312" t="s">
        <v>6362</v>
      </c>
      <c r="J2312" t="s">
        <v>3449</v>
      </c>
      <c r="K2312" t="s">
        <v>3470</v>
      </c>
      <c r="L2312">
        <v>33024</v>
      </c>
      <c r="M2312" t="s">
        <v>857</v>
      </c>
      <c r="N2312" t="s">
        <v>13</v>
      </c>
      <c r="O2312" t="s">
        <v>26</v>
      </c>
      <c r="P2312" t="s">
        <v>858</v>
      </c>
      <c r="Q2312" s="4">
        <v>2000</v>
      </c>
      <c r="R2312">
        <v>9</v>
      </c>
      <c r="S2312" s="4">
        <f>Table3[[#This Row],[Harga]]*Table3[[#This Row],[Quantity]]</f>
        <v>18000</v>
      </c>
      <c r="T2312">
        <v>0.7</v>
      </c>
      <c r="U2312" s="4">
        <f>Table3[[#This Row],[Discount]]*Table3[[#This Row],[Revenue]]</f>
        <v>12600</v>
      </c>
      <c r="V2312" s="4">
        <f>Table3[[#This Row],[Revenue]]-Table3[[#This Row],[Total Discount]]</f>
        <v>5400</v>
      </c>
      <c r="W2312" s="6"/>
      <c r="X2312" s="5"/>
    </row>
    <row r="2313" spans="1:24" x14ac:dyDescent="0.35">
      <c r="A2313">
        <v>2312</v>
      </c>
      <c r="B2313" t="s">
        <v>6988</v>
      </c>
      <c r="C2313" s="8">
        <v>42379</v>
      </c>
      <c r="D2313" s="6">
        <v>2016</v>
      </c>
      <c r="E2313" s="8" t="s">
        <v>3463</v>
      </c>
      <c r="F2313" s="7">
        <v>10</v>
      </c>
      <c r="G2313" t="s">
        <v>3485</v>
      </c>
      <c r="H2313" t="s">
        <v>3451</v>
      </c>
      <c r="I2313" t="s">
        <v>5951</v>
      </c>
      <c r="J2313" t="s">
        <v>3466</v>
      </c>
      <c r="K2313" t="s">
        <v>3548</v>
      </c>
      <c r="L2313">
        <v>98115</v>
      </c>
      <c r="M2313" t="s">
        <v>1011</v>
      </c>
      <c r="N2313" t="s">
        <v>9</v>
      </c>
      <c r="O2313" t="s">
        <v>20</v>
      </c>
      <c r="P2313" t="s">
        <v>1012</v>
      </c>
      <c r="Q2313" s="4">
        <v>48000</v>
      </c>
      <c r="R2313">
        <v>4</v>
      </c>
      <c r="S2313" s="4">
        <f>Table3[[#This Row],[Harga]]*Table3[[#This Row],[Quantity]]</f>
        <v>192000</v>
      </c>
      <c r="T2313">
        <v>0</v>
      </c>
      <c r="U2313" s="4">
        <f>Table3[[#This Row],[Discount]]*Table3[[#This Row],[Revenue]]</f>
        <v>0</v>
      </c>
      <c r="V2313" s="4">
        <f>Table3[[#This Row],[Revenue]]-Table3[[#This Row],[Total Discount]]</f>
        <v>192000</v>
      </c>
      <c r="W2313" s="6"/>
      <c r="X2313" s="5"/>
    </row>
    <row r="2314" spans="1:24" x14ac:dyDescent="0.35">
      <c r="A2314">
        <v>2313</v>
      </c>
      <c r="B2314" t="s">
        <v>6987</v>
      </c>
      <c r="C2314" s="8">
        <v>42861</v>
      </c>
      <c r="D2314" s="6">
        <v>2017</v>
      </c>
      <c r="E2314" s="8" t="s">
        <v>3453</v>
      </c>
      <c r="F2314" s="7">
        <v>6</v>
      </c>
      <c r="G2314" t="s">
        <v>3457</v>
      </c>
      <c r="H2314" t="s">
        <v>3451</v>
      </c>
      <c r="I2314" t="s">
        <v>4348</v>
      </c>
      <c r="J2314" t="s">
        <v>3466</v>
      </c>
      <c r="K2314" t="s">
        <v>3448</v>
      </c>
      <c r="L2314">
        <v>76106</v>
      </c>
      <c r="M2314" t="s">
        <v>2585</v>
      </c>
      <c r="N2314" t="s">
        <v>13</v>
      </c>
      <c r="O2314" t="s">
        <v>26</v>
      </c>
      <c r="P2314" t="s">
        <v>2586</v>
      </c>
      <c r="Q2314" s="4">
        <v>12000</v>
      </c>
      <c r="R2314">
        <v>10</v>
      </c>
      <c r="S2314" s="4">
        <f>Table3[[#This Row],[Harga]]*Table3[[#This Row],[Quantity]]</f>
        <v>120000</v>
      </c>
      <c r="T2314">
        <v>0.8</v>
      </c>
      <c r="U2314" s="4">
        <f>Table3[[#This Row],[Discount]]*Table3[[#This Row],[Revenue]]</f>
        <v>96000</v>
      </c>
      <c r="V2314" s="4">
        <f>Table3[[#This Row],[Revenue]]-Table3[[#This Row],[Total Discount]]</f>
        <v>24000</v>
      </c>
      <c r="W2314" s="6"/>
      <c r="X2314" s="5"/>
    </row>
    <row r="2315" spans="1:24" x14ac:dyDescent="0.35">
      <c r="A2315">
        <v>2314</v>
      </c>
      <c r="B2315" t="s">
        <v>6986</v>
      </c>
      <c r="C2315" s="8">
        <v>42582</v>
      </c>
      <c r="D2315" s="6">
        <v>2016</v>
      </c>
      <c r="E2315" s="8" t="s">
        <v>3507</v>
      </c>
      <c r="F2315" s="7">
        <v>31</v>
      </c>
      <c r="G2315" t="s">
        <v>3452</v>
      </c>
      <c r="H2315" t="s">
        <v>3451</v>
      </c>
      <c r="I2315" t="s">
        <v>3809</v>
      </c>
      <c r="J2315" t="s">
        <v>3449</v>
      </c>
      <c r="K2315" t="s">
        <v>3556</v>
      </c>
      <c r="L2315">
        <v>48205</v>
      </c>
      <c r="M2315" t="s">
        <v>2587</v>
      </c>
      <c r="N2315" t="s">
        <v>13</v>
      </c>
      <c r="O2315" t="s">
        <v>29</v>
      </c>
      <c r="P2315" t="s">
        <v>2588</v>
      </c>
      <c r="Q2315" s="4">
        <v>284000</v>
      </c>
      <c r="R2315">
        <v>4</v>
      </c>
      <c r="S2315" s="4">
        <f>Table3[[#This Row],[Harga]]*Table3[[#This Row],[Quantity]]</f>
        <v>1136000</v>
      </c>
      <c r="T2315">
        <v>0.1</v>
      </c>
      <c r="U2315" s="4">
        <f>Table3[[#This Row],[Discount]]*Table3[[#This Row],[Revenue]]</f>
        <v>113600</v>
      </c>
      <c r="V2315" s="4">
        <f>Table3[[#This Row],[Revenue]]-Table3[[#This Row],[Total Discount]]</f>
        <v>1022400</v>
      </c>
      <c r="W2315" s="6"/>
      <c r="X2315" s="5"/>
    </row>
    <row r="2316" spans="1:24" x14ac:dyDescent="0.35">
      <c r="A2316">
        <v>2315</v>
      </c>
      <c r="B2316" t="s">
        <v>6985</v>
      </c>
      <c r="C2316" s="8">
        <v>42821</v>
      </c>
      <c r="D2316" s="6">
        <v>2017</v>
      </c>
      <c r="E2316" s="8" t="s">
        <v>3511</v>
      </c>
      <c r="F2316" s="7">
        <v>27</v>
      </c>
      <c r="G2316" t="s">
        <v>3457</v>
      </c>
      <c r="H2316" t="s">
        <v>3501</v>
      </c>
      <c r="I2316" t="s">
        <v>5125</v>
      </c>
      <c r="J2316" t="s">
        <v>3449</v>
      </c>
      <c r="K2316" t="s">
        <v>3477</v>
      </c>
      <c r="L2316">
        <v>19120</v>
      </c>
      <c r="M2316" t="s">
        <v>1974</v>
      </c>
      <c r="N2316" t="s">
        <v>9</v>
      </c>
      <c r="O2316" t="s">
        <v>20</v>
      </c>
      <c r="P2316" t="s">
        <v>1975</v>
      </c>
      <c r="Q2316" s="4">
        <v>57000</v>
      </c>
      <c r="R2316">
        <v>2</v>
      </c>
      <c r="S2316" s="4">
        <f>Table3[[#This Row],[Harga]]*Table3[[#This Row],[Quantity]]</f>
        <v>114000</v>
      </c>
      <c r="T2316">
        <v>0.2</v>
      </c>
      <c r="U2316" s="4">
        <f>Table3[[#This Row],[Discount]]*Table3[[#This Row],[Revenue]]</f>
        <v>22800</v>
      </c>
      <c r="V2316" s="4">
        <f>Table3[[#This Row],[Revenue]]-Table3[[#This Row],[Total Discount]]</f>
        <v>91200</v>
      </c>
      <c r="W2316" s="6"/>
      <c r="X2316" s="5"/>
    </row>
    <row r="2317" spans="1:24" x14ac:dyDescent="0.35">
      <c r="A2317">
        <v>2316</v>
      </c>
      <c r="B2317" t="s">
        <v>6984</v>
      </c>
      <c r="C2317" s="8">
        <v>41712</v>
      </c>
      <c r="D2317" s="6">
        <v>2014</v>
      </c>
      <c r="E2317" s="8" t="s">
        <v>3511</v>
      </c>
      <c r="F2317" s="7">
        <v>14</v>
      </c>
      <c r="G2317" t="s">
        <v>3457</v>
      </c>
      <c r="H2317" t="s">
        <v>3462</v>
      </c>
      <c r="I2317" t="s">
        <v>5505</v>
      </c>
      <c r="J2317" t="s">
        <v>3449</v>
      </c>
      <c r="K2317" t="s">
        <v>3605</v>
      </c>
      <c r="L2317">
        <v>84321</v>
      </c>
      <c r="M2317" t="s">
        <v>2198</v>
      </c>
      <c r="N2317" t="s">
        <v>13</v>
      </c>
      <c r="O2317" t="s">
        <v>26</v>
      </c>
      <c r="P2317" t="s">
        <v>2199</v>
      </c>
      <c r="Q2317" s="4">
        <v>25000</v>
      </c>
      <c r="R2317">
        <v>4</v>
      </c>
      <c r="S2317" s="4">
        <f>Table3[[#This Row],[Harga]]*Table3[[#This Row],[Quantity]]</f>
        <v>100000</v>
      </c>
      <c r="T2317">
        <v>0.2</v>
      </c>
      <c r="U2317" s="4">
        <f>Table3[[#This Row],[Discount]]*Table3[[#This Row],[Revenue]]</f>
        <v>20000</v>
      </c>
      <c r="V2317" s="4">
        <f>Table3[[#This Row],[Revenue]]-Table3[[#This Row],[Total Discount]]</f>
        <v>80000</v>
      </c>
      <c r="W2317" s="6"/>
      <c r="X2317" s="5"/>
    </row>
    <row r="2318" spans="1:24" x14ac:dyDescent="0.35">
      <c r="A2318">
        <v>2317</v>
      </c>
      <c r="B2318" t="s">
        <v>6983</v>
      </c>
      <c r="C2318" s="8">
        <v>42565</v>
      </c>
      <c r="D2318" s="6">
        <v>2016</v>
      </c>
      <c r="E2318" s="8" t="s">
        <v>3507</v>
      </c>
      <c r="F2318" s="7">
        <v>14</v>
      </c>
      <c r="G2318" t="s">
        <v>3485</v>
      </c>
      <c r="H2318" t="s">
        <v>3451</v>
      </c>
      <c r="I2318" t="s">
        <v>3637</v>
      </c>
      <c r="J2318" t="s">
        <v>3449</v>
      </c>
      <c r="K2318" t="s">
        <v>3542</v>
      </c>
      <c r="L2318">
        <v>13021</v>
      </c>
      <c r="M2318" t="s">
        <v>2512</v>
      </c>
      <c r="N2318" t="s">
        <v>13</v>
      </c>
      <c r="O2318" t="s">
        <v>73</v>
      </c>
      <c r="P2318" t="s">
        <v>2513</v>
      </c>
      <c r="Q2318" s="4">
        <v>11000</v>
      </c>
      <c r="R2318">
        <v>9</v>
      </c>
      <c r="S2318" s="4">
        <f>Table3[[#This Row],[Harga]]*Table3[[#This Row],[Quantity]]</f>
        <v>99000</v>
      </c>
      <c r="T2318">
        <v>0</v>
      </c>
      <c r="U2318" s="4">
        <f>Table3[[#This Row],[Discount]]*Table3[[#This Row],[Revenue]]</f>
        <v>0</v>
      </c>
      <c r="V2318" s="4">
        <f>Table3[[#This Row],[Revenue]]-Table3[[#This Row],[Total Discount]]</f>
        <v>99000</v>
      </c>
      <c r="W2318" s="6"/>
      <c r="X2318" s="5"/>
    </row>
    <row r="2319" spans="1:24" x14ac:dyDescent="0.35">
      <c r="A2319">
        <v>2318</v>
      </c>
      <c r="B2319" t="s">
        <v>6982</v>
      </c>
      <c r="C2319" s="8">
        <v>42705</v>
      </c>
      <c r="D2319" s="6">
        <v>2016</v>
      </c>
      <c r="E2319" s="8" t="s">
        <v>3490</v>
      </c>
      <c r="F2319" s="7">
        <v>1</v>
      </c>
      <c r="G2319" t="s">
        <v>3496</v>
      </c>
      <c r="H2319" t="s">
        <v>3451</v>
      </c>
      <c r="I2319" t="s">
        <v>5093</v>
      </c>
      <c r="J2319" t="s">
        <v>3449</v>
      </c>
      <c r="K2319" t="s">
        <v>3655</v>
      </c>
      <c r="L2319">
        <v>27604</v>
      </c>
      <c r="M2319" t="s">
        <v>1515</v>
      </c>
      <c r="N2319" t="s">
        <v>51</v>
      </c>
      <c r="O2319" t="s">
        <v>52</v>
      </c>
      <c r="P2319" t="s">
        <v>1516</v>
      </c>
      <c r="Q2319" s="4">
        <v>480000</v>
      </c>
      <c r="R2319">
        <v>9</v>
      </c>
      <c r="S2319" s="4">
        <f>Table3[[#This Row],[Harga]]*Table3[[#This Row],[Quantity]]</f>
        <v>4320000</v>
      </c>
      <c r="T2319">
        <v>0.2</v>
      </c>
      <c r="U2319" s="4">
        <f>Table3[[#This Row],[Discount]]*Table3[[#This Row],[Revenue]]</f>
        <v>864000</v>
      </c>
      <c r="V2319" s="4">
        <f>Table3[[#This Row],[Revenue]]-Table3[[#This Row],[Total Discount]]</f>
        <v>3456000</v>
      </c>
      <c r="W2319" s="6"/>
      <c r="X2319" s="5"/>
    </row>
    <row r="2320" spans="1:24" x14ac:dyDescent="0.35">
      <c r="A2320">
        <v>2319</v>
      </c>
      <c r="B2320" t="s">
        <v>6981</v>
      </c>
      <c r="C2320" s="8">
        <v>42611</v>
      </c>
      <c r="D2320" s="6">
        <v>2016</v>
      </c>
      <c r="E2320" s="8" t="s">
        <v>3481</v>
      </c>
      <c r="F2320" s="7">
        <v>29</v>
      </c>
      <c r="G2320" t="s">
        <v>3496</v>
      </c>
      <c r="H2320" t="s">
        <v>3451</v>
      </c>
      <c r="I2320" t="s">
        <v>4763</v>
      </c>
      <c r="J2320" t="s">
        <v>3466</v>
      </c>
      <c r="K2320" t="s">
        <v>3704</v>
      </c>
      <c r="L2320">
        <v>19120</v>
      </c>
      <c r="M2320" t="s">
        <v>2589</v>
      </c>
      <c r="N2320" t="s">
        <v>9</v>
      </c>
      <c r="O2320" t="s">
        <v>17</v>
      </c>
      <c r="P2320" t="s">
        <v>2590</v>
      </c>
      <c r="Q2320" s="4">
        <v>242000</v>
      </c>
      <c r="R2320">
        <v>4</v>
      </c>
      <c r="S2320" s="4">
        <f>Table3[[#This Row],[Harga]]*Table3[[#This Row],[Quantity]]</f>
        <v>968000</v>
      </c>
      <c r="T2320">
        <v>0.4</v>
      </c>
      <c r="U2320" s="4">
        <f>Table3[[#This Row],[Discount]]*Table3[[#This Row],[Revenue]]</f>
        <v>387200</v>
      </c>
      <c r="V2320" s="4">
        <f>Table3[[#This Row],[Revenue]]-Table3[[#This Row],[Total Discount]]</f>
        <v>580800</v>
      </c>
      <c r="W2320" s="6"/>
      <c r="X2320" s="5"/>
    </row>
    <row r="2321" spans="1:24" x14ac:dyDescent="0.35">
      <c r="A2321">
        <v>2320</v>
      </c>
      <c r="B2321" t="s">
        <v>6980</v>
      </c>
      <c r="C2321" s="8">
        <v>42545</v>
      </c>
      <c r="D2321" s="6">
        <v>2016</v>
      </c>
      <c r="E2321" s="8" t="s">
        <v>3497</v>
      </c>
      <c r="F2321" s="7">
        <v>24</v>
      </c>
      <c r="G2321" t="s">
        <v>3538</v>
      </c>
      <c r="H2321" t="s">
        <v>3451</v>
      </c>
      <c r="I2321" t="s">
        <v>6979</v>
      </c>
      <c r="J2321" t="s">
        <v>3449</v>
      </c>
      <c r="K2321" t="s">
        <v>3448</v>
      </c>
      <c r="L2321">
        <v>47374</v>
      </c>
      <c r="M2321" t="s">
        <v>2591</v>
      </c>
      <c r="N2321" t="s">
        <v>51</v>
      </c>
      <c r="O2321" t="s">
        <v>52</v>
      </c>
      <c r="P2321" t="s">
        <v>2592</v>
      </c>
      <c r="Q2321" s="4">
        <v>441000</v>
      </c>
      <c r="R2321">
        <v>9</v>
      </c>
      <c r="S2321" s="4">
        <f>Table3[[#This Row],[Harga]]*Table3[[#This Row],[Quantity]]</f>
        <v>3969000</v>
      </c>
      <c r="T2321">
        <v>0</v>
      </c>
      <c r="U2321" s="4">
        <f>Table3[[#This Row],[Discount]]*Table3[[#This Row],[Revenue]]</f>
        <v>0</v>
      </c>
      <c r="V2321" s="4">
        <f>Table3[[#This Row],[Revenue]]-Table3[[#This Row],[Total Discount]]</f>
        <v>3969000</v>
      </c>
      <c r="W2321" s="6"/>
      <c r="X2321" s="5"/>
    </row>
    <row r="2322" spans="1:24" x14ac:dyDescent="0.35">
      <c r="A2322">
        <v>2321</v>
      </c>
      <c r="B2322" t="s">
        <v>6978</v>
      </c>
      <c r="C2322" s="8">
        <v>42824</v>
      </c>
      <c r="D2322" s="6">
        <v>2017</v>
      </c>
      <c r="E2322" s="8" t="s">
        <v>3511</v>
      </c>
      <c r="F2322" s="7">
        <v>30</v>
      </c>
      <c r="G2322" t="s">
        <v>3457</v>
      </c>
      <c r="H2322" t="s">
        <v>3501</v>
      </c>
      <c r="I2322" t="s">
        <v>5580</v>
      </c>
      <c r="J2322" t="s">
        <v>3449</v>
      </c>
      <c r="K2322" t="s">
        <v>3470</v>
      </c>
      <c r="L2322">
        <v>17602</v>
      </c>
      <c r="M2322" t="s">
        <v>2192</v>
      </c>
      <c r="N2322" t="s">
        <v>13</v>
      </c>
      <c r="O2322" t="s">
        <v>26</v>
      </c>
      <c r="P2322" t="s">
        <v>2193</v>
      </c>
      <c r="Q2322" s="4">
        <v>16000</v>
      </c>
      <c r="R2322">
        <v>5</v>
      </c>
      <c r="S2322" s="4">
        <f>Table3[[#This Row],[Harga]]*Table3[[#This Row],[Quantity]]</f>
        <v>80000</v>
      </c>
      <c r="T2322">
        <v>0.7</v>
      </c>
      <c r="U2322" s="4">
        <f>Table3[[#This Row],[Discount]]*Table3[[#This Row],[Revenue]]</f>
        <v>56000</v>
      </c>
      <c r="V2322" s="4">
        <f>Table3[[#This Row],[Revenue]]-Table3[[#This Row],[Total Discount]]</f>
        <v>24000</v>
      </c>
      <c r="W2322" s="6"/>
      <c r="X2322" s="5"/>
    </row>
    <row r="2323" spans="1:24" x14ac:dyDescent="0.35">
      <c r="A2323">
        <v>2322</v>
      </c>
      <c r="B2323" t="s">
        <v>6977</v>
      </c>
      <c r="C2323" s="8">
        <v>41993</v>
      </c>
      <c r="D2323" s="6">
        <v>2014</v>
      </c>
      <c r="E2323" s="8" t="s">
        <v>3490</v>
      </c>
      <c r="F2323" s="7">
        <v>20</v>
      </c>
      <c r="G2323" t="s">
        <v>3457</v>
      </c>
      <c r="H2323" t="s">
        <v>3451</v>
      </c>
      <c r="I2323" t="s">
        <v>4514</v>
      </c>
      <c r="J2323" t="s">
        <v>3449</v>
      </c>
      <c r="K2323" t="s">
        <v>3666</v>
      </c>
      <c r="L2323">
        <v>85705</v>
      </c>
      <c r="M2323" t="s">
        <v>1904</v>
      </c>
      <c r="N2323" t="s">
        <v>9</v>
      </c>
      <c r="O2323" t="s">
        <v>20</v>
      </c>
      <c r="P2323" t="s">
        <v>1905</v>
      </c>
      <c r="Q2323" s="4">
        <v>228000</v>
      </c>
      <c r="R2323">
        <v>2</v>
      </c>
      <c r="S2323" s="4">
        <f>Table3[[#This Row],[Harga]]*Table3[[#This Row],[Quantity]]</f>
        <v>456000</v>
      </c>
      <c r="T2323">
        <v>0.2</v>
      </c>
      <c r="U2323" s="4">
        <f>Table3[[#This Row],[Discount]]*Table3[[#This Row],[Revenue]]</f>
        <v>91200</v>
      </c>
      <c r="V2323" s="4">
        <f>Table3[[#This Row],[Revenue]]-Table3[[#This Row],[Total Discount]]</f>
        <v>364800</v>
      </c>
      <c r="W2323" s="6"/>
      <c r="X2323" s="5"/>
    </row>
    <row r="2324" spans="1:24" x14ac:dyDescent="0.35">
      <c r="A2324">
        <v>2323</v>
      </c>
      <c r="B2324" t="s">
        <v>6976</v>
      </c>
      <c r="C2324" s="8">
        <v>42355</v>
      </c>
      <c r="D2324" s="6">
        <v>2015</v>
      </c>
      <c r="E2324" s="8" t="s">
        <v>3490</v>
      </c>
      <c r="F2324" s="7">
        <v>17</v>
      </c>
      <c r="G2324" t="s">
        <v>3452</v>
      </c>
      <c r="H2324" t="s">
        <v>3451</v>
      </c>
      <c r="I2324" t="s">
        <v>3534</v>
      </c>
      <c r="J2324" t="s">
        <v>3449</v>
      </c>
      <c r="K2324" t="s">
        <v>3448</v>
      </c>
      <c r="L2324">
        <v>48205</v>
      </c>
      <c r="M2324" t="s">
        <v>885</v>
      </c>
      <c r="N2324" t="s">
        <v>13</v>
      </c>
      <c r="O2324" t="s">
        <v>26</v>
      </c>
      <c r="P2324" t="s">
        <v>886</v>
      </c>
      <c r="Q2324" s="4">
        <v>12000</v>
      </c>
      <c r="R2324">
        <v>4</v>
      </c>
      <c r="S2324" s="4">
        <f>Table3[[#This Row],[Harga]]*Table3[[#This Row],[Quantity]]</f>
        <v>48000</v>
      </c>
      <c r="T2324">
        <v>0</v>
      </c>
      <c r="U2324" s="4">
        <f>Table3[[#This Row],[Discount]]*Table3[[#This Row],[Revenue]]</f>
        <v>0</v>
      </c>
      <c r="V2324" s="4">
        <f>Table3[[#This Row],[Revenue]]-Table3[[#This Row],[Total Discount]]</f>
        <v>48000</v>
      </c>
      <c r="W2324" s="6"/>
      <c r="X2324" s="5"/>
    </row>
    <row r="2325" spans="1:24" x14ac:dyDescent="0.35">
      <c r="A2325">
        <v>2324</v>
      </c>
      <c r="B2325" t="s">
        <v>6975</v>
      </c>
      <c r="C2325" s="8">
        <v>42866</v>
      </c>
      <c r="D2325" s="6">
        <v>2017</v>
      </c>
      <c r="E2325" s="8" t="s">
        <v>3453</v>
      </c>
      <c r="F2325" s="7">
        <v>11</v>
      </c>
      <c r="G2325" t="s">
        <v>3452</v>
      </c>
      <c r="H2325" t="s">
        <v>3462</v>
      </c>
      <c r="I2325" t="s">
        <v>5187</v>
      </c>
      <c r="J2325" t="s">
        <v>3488</v>
      </c>
      <c r="K2325" t="s">
        <v>3513</v>
      </c>
      <c r="L2325">
        <v>78745</v>
      </c>
      <c r="M2325" t="s">
        <v>2373</v>
      </c>
      <c r="N2325" t="s">
        <v>13</v>
      </c>
      <c r="O2325" t="s">
        <v>37</v>
      </c>
      <c r="P2325" t="s">
        <v>2374</v>
      </c>
      <c r="Q2325" s="4">
        <v>8000</v>
      </c>
      <c r="R2325">
        <v>2</v>
      </c>
      <c r="S2325" s="4">
        <f>Table3[[#This Row],[Harga]]*Table3[[#This Row],[Quantity]]</f>
        <v>16000</v>
      </c>
      <c r="T2325">
        <v>0.2</v>
      </c>
      <c r="U2325" s="4">
        <f>Table3[[#This Row],[Discount]]*Table3[[#This Row],[Revenue]]</f>
        <v>3200</v>
      </c>
      <c r="V2325" s="4">
        <f>Table3[[#This Row],[Revenue]]-Table3[[#This Row],[Total Discount]]</f>
        <v>12800</v>
      </c>
      <c r="W2325" s="6"/>
      <c r="X2325" s="5"/>
    </row>
    <row r="2326" spans="1:24" x14ac:dyDescent="0.35">
      <c r="A2326">
        <v>2325</v>
      </c>
      <c r="B2326" t="s">
        <v>6974</v>
      </c>
      <c r="C2326" s="8">
        <v>42545</v>
      </c>
      <c r="D2326" s="6">
        <v>2016</v>
      </c>
      <c r="E2326" s="8" t="s">
        <v>3497</v>
      </c>
      <c r="F2326" s="7">
        <v>24</v>
      </c>
      <c r="G2326" t="s">
        <v>3485</v>
      </c>
      <c r="H2326" t="s">
        <v>3451</v>
      </c>
      <c r="I2326" t="s">
        <v>3553</v>
      </c>
      <c r="J2326" t="s">
        <v>3466</v>
      </c>
      <c r="K2326" t="s">
        <v>3474</v>
      </c>
      <c r="L2326">
        <v>77095</v>
      </c>
      <c r="M2326" t="s">
        <v>1363</v>
      </c>
      <c r="N2326" t="s">
        <v>13</v>
      </c>
      <c r="O2326" t="s">
        <v>29</v>
      </c>
      <c r="P2326" t="s">
        <v>1364</v>
      </c>
      <c r="Q2326" s="4">
        <v>35000</v>
      </c>
      <c r="R2326">
        <v>2</v>
      </c>
      <c r="S2326" s="4">
        <f>Table3[[#This Row],[Harga]]*Table3[[#This Row],[Quantity]]</f>
        <v>70000</v>
      </c>
      <c r="T2326">
        <v>0.8</v>
      </c>
      <c r="U2326" s="4">
        <f>Table3[[#This Row],[Discount]]*Table3[[#This Row],[Revenue]]</f>
        <v>56000</v>
      </c>
      <c r="V2326" s="4">
        <f>Table3[[#This Row],[Revenue]]-Table3[[#This Row],[Total Discount]]</f>
        <v>14000</v>
      </c>
      <c r="W2326" s="6"/>
      <c r="X2326" s="5"/>
    </row>
    <row r="2327" spans="1:24" x14ac:dyDescent="0.35">
      <c r="A2327">
        <v>2326</v>
      </c>
      <c r="B2327" t="s">
        <v>6973</v>
      </c>
      <c r="C2327" s="8">
        <v>42507</v>
      </c>
      <c r="D2327" s="6">
        <v>2016</v>
      </c>
      <c r="E2327" s="8" t="s">
        <v>3453</v>
      </c>
      <c r="F2327" s="7">
        <v>17</v>
      </c>
      <c r="G2327" t="s">
        <v>3452</v>
      </c>
      <c r="H2327" t="s">
        <v>3462</v>
      </c>
      <c r="I2327" t="s">
        <v>4139</v>
      </c>
      <c r="J2327" t="s">
        <v>3449</v>
      </c>
      <c r="K2327" t="s">
        <v>3666</v>
      </c>
      <c r="L2327">
        <v>6708</v>
      </c>
      <c r="M2327" t="s">
        <v>987</v>
      </c>
      <c r="N2327" t="s">
        <v>13</v>
      </c>
      <c r="O2327" t="s">
        <v>366</v>
      </c>
      <c r="P2327" t="s">
        <v>988</v>
      </c>
      <c r="Q2327" s="4">
        <v>28000</v>
      </c>
      <c r="R2327">
        <v>7</v>
      </c>
      <c r="S2327" s="4">
        <f>Table3[[#This Row],[Harga]]*Table3[[#This Row],[Quantity]]</f>
        <v>196000</v>
      </c>
      <c r="T2327">
        <v>0</v>
      </c>
      <c r="U2327" s="4">
        <f>Table3[[#This Row],[Discount]]*Table3[[#This Row],[Revenue]]</f>
        <v>0</v>
      </c>
      <c r="V2327" s="4">
        <f>Table3[[#This Row],[Revenue]]-Table3[[#This Row],[Total Discount]]</f>
        <v>196000</v>
      </c>
      <c r="W2327" s="6"/>
      <c r="X2327" s="5"/>
    </row>
    <row r="2328" spans="1:24" x14ac:dyDescent="0.35">
      <c r="A2328">
        <v>2327</v>
      </c>
      <c r="B2328" t="s">
        <v>6972</v>
      </c>
      <c r="C2328" s="8">
        <v>42915</v>
      </c>
      <c r="D2328" s="6">
        <v>2017</v>
      </c>
      <c r="E2328" s="8" t="s">
        <v>3497</v>
      </c>
      <c r="F2328" s="7">
        <v>29</v>
      </c>
      <c r="G2328" t="s">
        <v>3538</v>
      </c>
      <c r="H2328" t="s">
        <v>3554</v>
      </c>
      <c r="I2328" t="s">
        <v>3642</v>
      </c>
      <c r="J2328" t="s">
        <v>3449</v>
      </c>
      <c r="K2328" t="s">
        <v>3682</v>
      </c>
      <c r="L2328">
        <v>90049</v>
      </c>
      <c r="M2328" t="s">
        <v>1479</v>
      </c>
      <c r="N2328" t="s">
        <v>13</v>
      </c>
      <c r="O2328" t="s">
        <v>26</v>
      </c>
      <c r="P2328" t="s">
        <v>1480</v>
      </c>
      <c r="Q2328" s="4">
        <v>896000</v>
      </c>
      <c r="R2328">
        <v>5</v>
      </c>
      <c r="S2328" s="4">
        <f>Table3[[#This Row],[Harga]]*Table3[[#This Row],[Quantity]]</f>
        <v>4480000</v>
      </c>
      <c r="T2328">
        <v>0.2</v>
      </c>
      <c r="U2328" s="4">
        <f>Table3[[#This Row],[Discount]]*Table3[[#This Row],[Revenue]]</f>
        <v>896000</v>
      </c>
      <c r="V2328" s="4">
        <f>Table3[[#This Row],[Revenue]]-Table3[[#This Row],[Total Discount]]</f>
        <v>3584000</v>
      </c>
      <c r="W2328" s="6"/>
      <c r="X2328" s="5"/>
    </row>
    <row r="2329" spans="1:24" x14ac:dyDescent="0.35">
      <c r="A2329">
        <v>2328</v>
      </c>
      <c r="B2329" t="s">
        <v>6971</v>
      </c>
      <c r="C2329" s="8">
        <v>41729</v>
      </c>
      <c r="D2329" s="6">
        <v>2014</v>
      </c>
      <c r="E2329" s="8" t="s">
        <v>3511</v>
      </c>
      <c r="F2329" s="7">
        <v>31</v>
      </c>
      <c r="G2329" t="s">
        <v>3538</v>
      </c>
      <c r="H2329" t="s">
        <v>3451</v>
      </c>
      <c r="I2329" t="s">
        <v>6498</v>
      </c>
      <c r="J2329" t="s">
        <v>3449</v>
      </c>
      <c r="K2329" t="s">
        <v>3499</v>
      </c>
      <c r="L2329">
        <v>19120</v>
      </c>
      <c r="M2329" t="s">
        <v>2593</v>
      </c>
      <c r="N2329" t="s">
        <v>13</v>
      </c>
      <c r="O2329" t="s">
        <v>26</v>
      </c>
      <c r="P2329" t="s">
        <v>2594</v>
      </c>
      <c r="Q2329" s="4">
        <v>1000</v>
      </c>
      <c r="R2329">
        <v>1</v>
      </c>
      <c r="S2329" s="4">
        <f>Table3[[#This Row],[Harga]]*Table3[[#This Row],[Quantity]]</f>
        <v>1000</v>
      </c>
      <c r="T2329">
        <v>0.7</v>
      </c>
      <c r="U2329" s="4">
        <f>Table3[[#This Row],[Discount]]*Table3[[#This Row],[Revenue]]</f>
        <v>700</v>
      </c>
      <c r="V2329" s="4">
        <f>Table3[[#This Row],[Revenue]]-Table3[[#This Row],[Total Discount]]</f>
        <v>300</v>
      </c>
      <c r="W2329" s="6"/>
      <c r="X2329" s="5"/>
    </row>
    <row r="2330" spans="1:24" x14ac:dyDescent="0.35">
      <c r="A2330">
        <v>2329</v>
      </c>
      <c r="B2330" t="s">
        <v>6970</v>
      </c>
      <c r="C2330" s="8">
        <v>41989</v>
      </c>
      <c r="D2330" s="6">
        <v>2014</v>
      </c>
      <c r="E2330" s="8" t="s">
        <v>3490</v>
      </c>
      <c r="F2330" s="7">
        <v>16</v>
      </c>
      <c r="G2330" t="s">
        <v>3485</v>
      </c>
      <c r="H2330" t="s">
        <v>3462</v>
      </c>
      <c r="I2330" t="s">
        <v>5397</v>
      </c>
      <c r="J2330" t="s">
        <v>3449</v>
      </c>
      <c r="K2330" t="s">
        <v>3580</v>
      </c>
      <c r="L2330">
        <v>77340</v>
      </c>
      <c r="M2330" t="s">
        <v>931</v>
      </c>
      <c r="N2330" t="s">
        <v>13</v>
      </c>
      <c r="O2330" t="s">
        <v>23</v>
      </c>
      <c r="P2330" t="s">
        <v>932</v>
      </c>
      <c r="Q2330" s="4">
        <v>7000</v>
      </c>
      <c r="R2330">
        <v>7</v>
      </c>
      <c r="S2330" s="4">
        <f>Table3[[#This Row],[Harga]]*Table3[[#This Row],[Quantity]]</f>
        <v>49000</v>
      </c>
      <c r="T2330">
        <v>0.2</v>
      </c>
      <c r="U2330" s="4">
        <f>Table3[[#This Row],[Discount]]*Table3[[#This Row],[Revenue]]</f>
        <v>9800</v>
      </c>
      <c r="V2330" s="4">
        <f>Table3[[#This Row],[Revenue]]-Table3[[#This Row],[Total Discount]]</f>
        <v>39200</v>
      </c>
      <c r="W2330" s="6"/>
      <c r="X2330" s="5"/>
    </row>
    <row r="2331" spans="1:24" x14ac:dyDescent="0.35">
      <c r="A2331">
        <v>2330</v>
      </c>
      <c r="B2331" t="s">
        <v>6969</v>
      </c>
      <c r="C2331" s="8">
        <v>42873</v>
      </c>
      <c r="D2331" s="6">
        <v>2017</v>
      </c>
      <c r="E2331" s="8" t="s">
        <v>3453</v>
      </c>
      <c r="F2331" s="7">
        <v>18</v>
      </c>
      <c r="G2331" t="s">
        <v>3485</v>
      </c>
      <c r="H2331" t="s">
        <v>3451</v>
      </c>
      <c r="I2331" t="s">
        <v>4248</v>
      </c>
      <c r="J2331" t="s">
        <v>3449</v>
      </c>
      <c r="K2331" t="s">
        <v>3455</v>
      </c>
      <c r="L2331">
        <v>97206</v>
      </c>
      <c r="M2331" t="s">
        <v>1395</v>
      </c>
      <c r="N2331" t="s">
        <v>51</v>
      </c>
      <c r="O2331" t="s">
        <v>52</v>
      </c>
      <c r="P2331" t="s">
        <v>6968</v>
      </c>
      <c r="Q2331" s="4">
        <v>2576000</v>
      </c>
      <c r="R2331">
        <v>2</v>
      </c>
      <c r="S2331" s="4">
        <f>Table3[[#This Row],[Harga]]*Table3[[#This Row],[Quantity]]</f>
        <v>5152000</v>
      </c>
      <c r="T2331">
        <v>0.2</v>
      </c>
      <c r="U2331" s="4">
        <f>Table3[[#This Row],[Discount]]*Table3[[#This Row],[Revenue]]</f>
        <v>1030400</v>
      </c>
      <c r="V2331" s="4">
        <f>Table3[[#This Row],[Revenue]]-Table3[[#This Row],[Total Discount]]</f>
        <v>4121600</v>
      </c>
      <c r="W2331" s="6"/>
      <c r="X2331" s="5"/>
    </row>
    <row r="2332" spans="1:24" x14ac:dyDescent="0.35">
      <c r="A2332">
        <v>2331</v>
      </c>
      <c r="B2332" t="s">
        <v>6967</v>
      </c>
      <c r="C2332" s="8">
        <v>42136</v>
      </c>
      <c r="D2332" s="6">
        <v>2015</v>
      </c>
      <c r="E2332" s="8" t="s">
        <v>3453</v>
      </c>
      <c r="F2332" s="7">
        <v>12</v>
      </c>
      <c r="G2332" t="s">
        <v>3452</v>
      </c>
      <c r="H2332" t="s">
        <v>3451</v>
      </c>
      <c r="I2332" t="s">
        <v>5489</v>
      </c>
      <c r="J2332" t="s">
        <v>3449</v>
      </c>
      <c r="K2332" t="s">
        <v>3605</v>
      </c>
      <c r="L2332">
        <v>80027</v>
      </c>
      <c r="M2332" t="s">
        <v>2595</v>
      </c>
      <c r="N2332" t="s">
        <v>51</v>
      </c>
      <c r="O2332" t="s">
        <v>52</v>
      </c>
      <c r="P2332" t="s">
        <v>2596</v>
      </c>
      <c r="Q2332" s="4">
        <v>202000</v>
      </c>
      <c r="R2332">
        <v>2</v>
      </c>
      <c r="S2332" s="4">
        <f>Table3[[#This Row],[Harga]]*Table3[[#This Row],[Quantity]]</f>
        <v>404000</v>
      </c>
      <c r="T2332">
        <v>0.2</v>
      </c>
      <c r="U2332" s="4">
        <f>Table3[[#This Row],[Discount]]*Table3[[#This Row],[Revenue]]</f>
        <v>80800</v>
      </c>
      <c r="V2332" s="4">
        <f>Table3[[#This Row],[Revenue]]-Table3[[#This Row],[Total Discount]]</f>
        <v>323200</v>
      </c>
      <c r="W2332" s="6"/>
      <c r="X2332" s="5"/>
    </row>
    <row r="2333" spans="1:24" x14ac:dyDescent="0.35">
      <c r="A2333">
        <v>2332</v>
      </c>
      <c r="B2333" t="s">
        <v>6966</v>
      </c>
      <c r="C2333" s="8">
        <v>43072</v>
      </c>
      <c r="D2333" s="6">
        <v>2017</v>
      </c>
      <c r="E2333" s="8" t="s">
        <v>3490</v>
      </c>
      <c r="F2333" s="7">
        <v>3</v>
      </c>
      <c r="G2333" t="s">
        <v>3485</v>
      </c>
      <c r="H2333" t="s">
        <v>3451</v>
      </c>
      <c r="I2333" t="s">
        <v>3510</v>
      </c>
      <c r="J2333" t="s">
        <v>3488</v>
      </c>
      <c r="K2333" t="s">
        <v>3666</v>
      </c>
      <c r="L2333">
        <v>98115</v>
      </c>
      <c r="M2333" t="s">
        <v>1128</v>
      </c>
      <c r="N2333" t="s">
        <v>9</v>
      </c>
      <c r="O2333" t="s">
        <v>17</v>
      </c>
      <c r="P2333" t="s">
        <v>1129</v>
      </c>
      <c r="Q2333" s="4">
        <v>653000</v>
      </c>
      <c r="R2333">
        <v>2</v>
      </c>
      <c r="S2333" s="4">
        <f>Table3[[#This Row],[Harga]]*Table3[[#This Row],[Quantity]]</f>
        <v>1306000</v>
      </c>
      <c r="T2333">
        <v>0</v>
      </c>
      <c r="U2333" s="4">
        <f>Table3[[#This Row],[Discount]]*Table3[[#This Row],[Revenue]]</f>
        <v>0</v>
      </c>
      <c r="V2333" s="4">
        <f>Table3[[#This Row],[Revenue]]-Table3[[#This Row],[Total Discount]]</f>
        <v>1306000</v>
      </c>
      <c r="W2333" s="6"/>
      <c r="X2333" s="5"/>
    </row>
    <row r="2334" spans="1:24" x14ac:dyDescent="0.35">
      <c r="A2334">
        <v>2333</v>
      </c>
      <c r="B2334" t="s">
        <v>6965</v>
      </c>
      <c r="C2334" s="8">
        <v>42350</v>
      </c>
      <c r="D2334" s="6">
        <v>2015</v>
      </c>
      <c r="E2334" s="8" t="s">
        <v>3490</v>
      </c>
      <c r="F2334" s="7">
        <v>12</v>
      </c>
      <c r="G2334" t="s">
        <v>3538</v>
      </c>
      <c r="H2334" t="s">
        <v>3462</v>
      </c>
      <c r="I2334" t="s">
        <v>3996</v>
      </c>
      <c r="J2334" t="s">
        <v>3449</v>
      </c>
      <c r="K2334" t="s">
        <v>3494</v>
      </c>
      <c r="L2334">
        <v>21215</v>
      </c>
      <c r="M2334" t="s">
        <v>464</v>
      </c>
      <c r="N2334" t="s">
        <v>13</v>
      </c>
      <c r="O2334" t="s">
        <v>37</v>
      </c>
      <c r="P2334" t="s">
        <v>465</v>
      </c>
      <c r="Q2334" s="4">
        <v>3000</v>
      </c>
      <c r="R2334">
        <v>3</v>
      </c>
      <c r="S2334" s="4">
        <f>Table3[[#This Row],[Harga]]*Table3[[#This Row],[Quantity]]</f>
        <v>9000</v>
      </c>
      <c r="T2334">
        <v>0</v>
      </c>
      <c r="U2334" s="4">
        <f>Table3[[#This Row],[Discount]]*Table3[[#This Row],[Revenue]]</f>
        <v>0</v>
      </c>
      <c r="V2334" s="4">
        <f>Table3[[#This Row],[Revenue]]-Table3[[#This Row],[Total Discount]]</f>
        <v>9000</v>
      </c>
      <c r="W2334" s="6"/>
      <c r="X2334" s="5"/>
    </row>
    <row r="2335" spans="1:24" x14ac:dyDescent="0.35">
      <c r="A2335">
        <v>2334</v>
      </c>
      <c r="B2335" t="s">
        <v>6964</v>
      </c>
      <c r="C2335" s="8">
        <v>42287</v>
      </c>
      <c r="D2335" s="6">
        <v>2015</v>
      </c>
      <c r="E2335" s="8" t="s">
        <v>3517</v>
      </c>
      <c r="F2335" s="7">
        <v>10</v>
      </c>
      <c r="G2335" t="s">
        <v>3485</v>
      </c>
      <c r="H2335" t="s">
        <v>3451</v>
      </c>
      <c r="I2335" t="s">
        <v>4241</v>
      </c>
      <c r="J2335" t="s">
        <v>3466</v>
      </c>
      <c r="K2335" t="s">
        <v>3494</v>
      </c>
      <c r="L2335">
        <v>94109</v>
      </c>
      <c r="M2335" t="s">
        <v>825</v>
      </c>
      <c r="N2335" t="s">
        <v>13</v>
      </c>
      <c r="O2335" t="s">
        <v>23</v>
      </c>
      <c r="P2335" t="s">
        <v>826</v>
      </c>
      <c r="Q2335" s="4">
        <v>33000</v>
      </c>
      <c r="R2335">
        <v>7</v>
      </c>
      <c r="S2335" s="4">
        <f>Table3[[#This Row],[Harga]]*Table3[[#This Row],[Quantity]]</f>
        <v>231000</v>
      </c>
      <c r="T2335">
        <v>0</v>
      </c>
      <c r="U2335" s="4">
        <f>Table3[[#This Row],[Discount]]*Table3[[#This Row],[Revenue]]</f>
        <v>0</v>
      </c>
      <c r="V2335" s="4">
        <f>Table3[[#This Row],[Revenue]]-Table3[[#This Row],[Total Discount]]</f>
        <v>231000</v>
      </c>
      <c r="W2335" s="6"/>
      <c r="X2335" s="5"/>
    </row>
    <row r="2336" spans="1:24" x14ac:dyDescent="0.35">
      <c r="A2336">
        <v>2335</v>
      </c>
      <c r="B2336" t="s">
        <v>6963</v>
      </c>
      <c r="C2336" s="8">
        <v>42112</v>
      </c>
      <c r="D2336" s="6">
        <v>2015</v>
      </c>
      <c r="E2336" s="8" t="s">
        <v>3529</v>
      </c>
      <c r="F2336" s="7">
        <v>18</v>
      </c>
      <c r="G2336" t="s">
        <v>3452</v>
      </c>
      <c r="H2336" t="s">
        <v>3462</v>
      </c>
      <c r="I2336" t="s">
        <v>5910</v>
      </c>
      <c r="J2336" t="s">
        <v>3488</v>
      </c>
      <c r="K2336" t="s">
        <v>3494</v>
      </c>
      <c r="L2336">
        <v>90004</v>
      </c>
      <c r="M2336" t="s">
        <v>2597</v>
      </c>
      <c r="N2336" t="s">
        <v>13</v>
      </c>
      <c r="O2336" t="s">
        <v>32</v>
      </c>
      <c r="P2336" t="s">
        <v>2598</v>
      </c>
      <c r="Q2336" s="4">
        <v>948000</v>
      </c>
      <c r="R2336">
        <v>7</v>
      </c>
      <c r="S2336" s="4">
        <f>Table3[[#This Row],[Harga]]*Table3[[#This Row],[Quantity]]</f>
        <v>6636000</v>
      </c>
      <c r="T2336">
        <v>0</v>
      </c>
      <c r="U2336" s="4">
        <f>Table3[[#This Row],[Discount]]*Table3[[#This Row],[Revenue]]</f>
        <v>0</v>
      </c>
      <c r="V2336" s="4">
        <f>Table3[[#This Row],[Revenue]]-Table3[[#This Row],[Total Discount]]</f>
        <v>6636000</v>
      </c>
      <c r="W2336" s="6"/>
      <c r="X2336" s="5"/>
    </row>
    <row r="2337" spans="1:24" x14ac:dyDescent="0.35">
      <c r="A2337">
        <v>2336</v>
      </c>
      <c r="B2337" t="s">
        <v>6962</v>
      </c>
      <c r="C2337" s="8">
        <v>41797</v>
      </c>
      <c r="D2337" s="6">
        <v>2014</v>
      </c>
      <c r="E2337" s="8" t="s">
        <v>3497</v>
      </c>
      <c r="F2337" s="7">
        <v>7</v>
      </c>
      <c r="G2337" t="s">
        <v>3485</v>
      </c>
      <c r="H2337" t="s">
        <v>3451</v>
      </c>
      <c r="I2337" t="s">
        <v>4256</v>
      </c>
      <c r="J2337" t="s">
        <v>3449</v>
      </c>
      <c r="K2337" t="s">
        <v>3548</v>
      </c>
      <c r="L2337">
        <v>60505</v>
      </c>
      <c r="M2337" t="s">
        <v>2599</v>
      </c>
      <c r="N2337" t="s">
        <v>9</v>
      </c>
      <c r="O2337" t="s">
        <v>17</v>
      </c>
      <c r="P2337" t="s">
        <v>2600</v>
      </c>
      <c r="Q2337" s="4">
        <v>269000</v>
      </c>
      <c r="R2337">
        <v>3</v>
      </c>
      <c r="S2337" s="4">
        <f>Table3[[#This Row],[Harga]]*Table3[[#This Row],[Quantity]]</f>
        <v>807000</v>
      </c>
      <c r="T2337">
        <v>0.5</v>
      </c>
      <c r="U2337" s="4">
        <f>Table3[[#This Row],[Discount]]*Table3[[#This Row],[Revenue]]</f>
        <v>403500</v>
      </c>
      <c r="V2337" s="4">
        <f>Table3[[#This Row],[Revenue]]-Table3[[#This Row],[Total Discount]]</f>
        <v>403500</v>
      </c>
      <c r="W2337" s="6"/>
      <c r="X2337" s="5"/>
    </row>
    <row r="2338" spans="1:24" x14ac:dyDescent="0.35">
      <c r="A2338">
        <v>2337</v>
      </c>
      <c r="B2338" t="s">
        <v>6961</v>
      </c>
      <c r="C2338" s="8">
        <v>42979</v>
      </c>
      <c r="D2338" s="6">
        <v>2017</v>
      </c>
      <c r="E2338" s="8" t="s">
        <v>3472</v>
      </c>
      <c r="F2338" s="7">
        <v>1</v>
      </c>
      <c r="G2338" t="s">
        <v>3452</v>
      </c>
      <c r="H2338" t="s">
        <v>3462</v>
      </c>
      <c r="I2338" t="s">
        <v>4133</v>
      </c>
      <c r="J2338" t="s">
        <v>3488</v>
      </c>
      <c r="K2338" t="s">
        <v>3707</v>
      </c>
      <c r="L2338">
        <v>98103</v>
      </c>
      <c r="M2338" t="s">
        <v>881</v>
      </c>
      <c r="N2338" t="s">
        <v>13</v>
      </c>
      <c r="O2338" t="s">
        <v>37</v>
      </c>
      <c r="P2338" t="s">
        <v>882</v>
      </c>
      <c r="Q2338" s="4">
        <v>23000</v>
      </c>
      <c r="R2338">
        <v>1</v>
      </c>
      <c r="S2338" s="4">
        <f>Table3[[#This Row],[Harga]]*Table3[[#This Row],[Quantity]]</f>
        <v>23000</v>
      </c>
      <c r="T2338">
        <v>0</v>
      </c>
      <c r="U2338" s="4">
        <f>Table3[[#This Row],[Discount]]*Table3[[#This Row],[Revenue]]</f>
        <v>0</v>
      </c>
      <c r="V2338" s="4">
        <f>Table3[[#This Row],[Revenue]]-Table3[[#This Row],[Total Discount]]</f>
        <v>23000</v>
      </c>
      <c r="W2338" s="6"/>
      <c r="X2338" s="5"/>
    </row>
    <row r="2339" spans="1:24" x14ac:dyDescent="0.35">
      <c r="A2339">
        <v>2338</v>
      </c>
      <c r="B2339" t="s">
        <v>6960</v>
      </c>
      <c r="C2339" s="8">
        <v>42512</v>
      </c>
      <c r="D2339" s="6">
        <v>2016</v>
      </c>
      <c r="E2339" s="8" t="s">
        <v>3453</v>
      </c>
      <c r="F2339" s="7">
        <v>22</v>
      </c>
      <c r="G2339" t="s">
        <v>3452</v>
      </c>
      <c r="H2339" t="s">
        <v>3462</v>
      </c>
      <c r="I2339" t="s">
        <v>3557</v>
      </c>
      <c r="J2339" t="s">
        <v>3449</v>
      </c>
      <c r="K2339" t="s">
        <v>3595</v>
      </c>
      <c r="L2339">
        <v>30605</v>
      </c>
      <c r="M2339" t="s">
        <v>2085</v>
      </c>
      <c r="N2339" t="s">
        <v>13</v>
      </c>
      <c r="O2339" t="s">
        <v>14</v>
      </c>
      <c r="P2339" t="s">
        <v>2086</v>
      </c>
      <c r="Q2339" s="4">
        <v>16000</v>
      </c>
      <c r="R2339">
        <v>3</v>
      </c>
      <c r="S2339" s="4">
        <f>Table3[[#This Row],[Harga]]*Table3[[#This Row],[Quantity]]</f>
        <v>48000</v>
      </c>
      <c r="T2339">
        <v>0</v>
      </c>
      <c r="U2339" s="4">
        <f>Table3[[#This Row],[Discount]]*Table3[[#This Row],[Revenue]]</f>
        <v>0</v>
      </c>
      <c r="V2339" s="4">
        <f>Table3[[#This Row],[Revenue]]-Table3[[#This Row],[Total Discount]]</f>
        <v>48000</v>
      </c>
      <c r="W2339" s="6"/>
      <c r="X2339" s="5"/>
    </row>
    <row r="2340" spans="1:24" x14ac:dyDescent="0.35">
      <c r="A2340">
        <v>2339</v>
      </c>
      <c r="B2340" t="s">
        <v>6959</v>
      </c>
      <c r="C2340" s="8">
        <v>42685</v>
      </c>
      <c r="D2340" s="6">
        <v>2016</v>
      </c>
      <c r="E2340" s="8" t="s">
        <v>3468</v>
      </c>
      <c r="F2340" s="7">
        <v>11</v>
      </c>
      <c r="G2340" t="s">
        <v>3538</v>
      </c>
      <c r="H2340" t="s">
        <v>3451</v>
      </c>
      <c r="I2340" t="s">
        <v>3771</v>
      </c>
      <c r="J2340" t="s">
        <v>3488</v>
      </c>
      <c r="K2340" t="s">
        <v>3655</v>
      </c>
      <c r="L2340">
        <v>32712</v>
      </c>
      <c r="M2340" t="s">
        <v>1940</v>
      </c>
      <c r="N2340" t="s">
        <v>13</v>
      </c>
      <c r="O2340" t="s">
        <v>26</v>
      </c>
      <c r="P2340" t="s">
        <v>1941</v>
      </c>
      <c r="Q2340" s="4">
        <v>50000</v>
      </c>
      <c r="R2340">
        <v>2</v>
      </c>
      <c r="S2340" s="4">
        <f>Table3[[#This Row],[Harga]]*Table3[[#This Row],[Quantity]]</f>
        <v>100000</v>
      </c>
      <c r="T2340">
        <v>0.7</v>
      </c>
      <c r="U2340" s="4">
        <f>Table3[[#This Row],[Discount]]*Table3[[#This Row],[Revenue]]</f>
        <v>70000</v>
      </c>
      <c r="V2340" s="4">
        <f>Table3[[#This Row],[Revenue]]-Table3[[#This Row],[Total Discount]]</f>
        <v>30000</v>
      </c>
      <c r="W2340" s="6"/>
      <c r="X2340" s="5"/>
    </row>
    <row r="2341" spans="1:24" x14ac:dyDescent="0.35">
      <c r="A2341">
        <v>2340</v>
      </c>
      <c r="B2341" t="s">
        <v>6958</v>
      </c>
      <c r="C2341" s="8">
        <v>41968</v>
      </c>
      <c r="D2341" s="6">
        <v>2014</v>
      </c>
      <c r="E2341" s="8" t="s">
        <v>3468</v>
      </c>
      <c r="F2341" s="7">
        <v>25</v>
      </c>
      <c r="G2341" t="s">
        <v>3457</v>
      </c>
      <c r="H2341" t="s">
        <v>3462</v>
      </c>
      <c r="I2341" t="s">
        <v>3581</v>
      </c>
      <c r="J2341" t="s">
        <v>3488</v>
      </c>
      <c r="K2341" t="s">
        <v>3580</v>
      </c>
      <c r="L2341">
        <v>10009</v>
      </c>
      <c r="M2341" t="s">
        <v>1805</v>
      </c>
      <c r="N2341" t="s">
        <v>13</v>
      </c>
      <c r="O2341" t="s">
        <v>32</v>
      </c>
      <c r="P2341" t="s">
        <v>1806</v>
      </c>
      <c r="Q2341" s="4">
        <v>1118000</v>
      </c>
      <c r="R2341">
        <v>4</v>
      </c>
      <c r="S2341" s="4">
        <f>Table3[[#This Row],[Harga]]*Table3[[#This Row],[Quantity]]</f>
        <v>4472000</v>
      </c>
      <c r="T2341">
        <v>0</v>
      </c>
      <c r="U2341" s="4">
        <f>Table3[[#This Row],[Discount]]*Table3[[#This Row],[Revenue]]</f>
        <v>0</v>
      </c>
      <c r="V2341" s="4">
        <f>Table3[[#This Row],[Revenue]]-Table3[[#This Row],[Total Discount]]</f>
        <v>4472000</v>
      </c>
      <c r="W2341" s="6"/>
      <c r="X2341" s="5"/>
    </row>
    <row r="2342" spans="1:24" x14ac:dyDescent="0.35">
      <c r="A2342">
        <v>2341</v>
      </c>
      <c r="B2342" t="s">
        <v>6957</v>
      </c>
      <c r="C2342" s="8">
        <v>41950</v>
      </c>
      <c r="D2342" s="6">
        <v>2014</v>
      </c>
      <c r="E2342" s="8" t="s">
        <v>3468</v>
      </c>
      <c r="F2342" s="7">
        <v>7</v>
      </c>
      <c r="G2342" t="s">
        <v>3485</v>
      </c>
      <c r="H2342" t="s">
        <v>3451</v>
      </c>
      <c r="I2342" t="s">
        <v>4994</v>
      </c>
      <c r="J2342" t="s">
        <v>3449</v>
      </c>
      <c r="K2342" t="s">
        <v>3682</v>
      </c>
      <c r="L2342">
        <v>94110</v>
      </c>
      <c r="M2342" t="s">
        <v>1094</v>
      </c>
      <c r="N2342" t="s">
        <v>13</v>
      </c>
      <c r="O2342" t="s">
        <v>26</v>
      </c>
      <c r="P2342" t="s">
        <v>1095</v>
      </c>
      <c r="Q2342" s="4">
        <v>141000</v>
      </c>
      <c r="R2342">
        <v>7</v>
      </c>
      <c r="S2342" s="4">
        <f>Table3[[#This Row],[Harga]]*Table3[[#This Row],[Quantity]]</f>
        <v>987000</v>
      </c>
      <c r="T2342">
        <v>0.2</v>
      </c>
      <c r="U2342" s="4">
        <f>Table3[[#This Row],[Discount]]*Table3[[#This Row],[Revenue]]</f>
        <v>197400</v>
      </c>
      <c r="V2342" s="4">
        <f>Table3[[#This Row],[Revenue]]-Table3[[#This Row],[Total Discount]]</f>
        <v>789600</v>
      </c>
      <c r="W2342" s="6"/>
      <c r="X2342" s="5"/>
    </row>
    <row r="2343" spans="1:24" x14ac:dyDescent="0.35">
      <c r="A2343">
        <v>2342</v>
      </c>
      <c r="B2343" t="s">
        <v>6956</v>
      </c>
      <c r="C2343" s="8">
        <v>42569</v>
      </c>
      <c r="D2343" s="6">
        <v>2016</v>
      </c>
      <c r="E2343" s="8" t="s">
        <v>3507</v>
      </c>
      <c r="F2343" s="7">
        <v>18</v>
      </c>
      <c r="G2343" t="s">
        <v>3485</v>
      </c>
      <c r="H2343" t="s">
        <v>3451</v>
      </c>
      <c r="I2343" t="s">
        <v>4676</v>
      </c>
      <c r="J2343" t="s">
        <v>3449</v>
      </c>
      <c r="K2343" t="s">
        <v>3509</v>
      </c>
      <c r="L2343">
        <v>75217</v>
      </c>
      <c r="M2343" t="s">
        <v>2601</v>
      </c>
      <c r="N2343" t="s">
        <v>51</v>
      </c>
      <c r="O2343" t="s">
        <v>64</v>
      </c>
      <c r="P2343" t="s">
        <v>2602</v>
      </c>
      <c r="Q2343" s="4">
        <v>16000</v>
      </c>
      <c r="R2343">
        <v>3</v>
      </c>
      <c r="S2343" s="4">
        <f>Table3[[#This Row],[Harga]]*Table3[[#This Row],[Quantity]]</f>
        <v>48000</v>
      </c>
      <c r="T2343">
        <v>0.2</v>
      </c>
      <c r="U2343" s="4">
        <f>Table3[[#This Row],[Discount]]*Table3[[#This Row],[Revenue]]</f>
        <v>9600</v>
      </c>
      <c r="V2343" s="4">
        <f>Table3[[#This Row],[Revenue]]-Table3[[#This Row],[Total Discount]]</f>
        <v>38400</v>
      </c>
      <c r="W2343" s="6"/>
      <c r="X2343" s="5"/>
    </row>
    <row r="2344" spans="1:24" x14ac:dyDescent="0.35">
      <c r="A2344">
        <v>2343</v>
      </c>
      <c r="B2344" t="s">
        <v>6955</v>
      </c>
      <c r="C2344" s="8">
        <v>42092</v>
      </c>
      <c r="D2344" s="6">
        <v>2015</v>
      </c>
      <c r="E2344" s="8" t="s">
        <v>3511</v>
      </c>
      <c r="F2344" s="7">
        <v>29</v>
      </c>
      <c r="G2344" t="s">
        <v>3452</v>
      </c>
      <c r="H2344" t="s">
        <v>3451</v>
      </c>
      <c r="I2344" t="s">
        <v>3500</v>
      </c>
      <c r="J2344" t="s">
        <v>3449</v>
      </c>
      <c r="K2344" t="s">
        <v>3477</v>
      </c>
      <c r="L2344">
        <v>92105</v>
      </c>
      <c r="M2344" t="s">
        <v>2603</v>
      </c>
      <c r="N2344" t="s">
        <v>13</v>
      </c>
      <c r="O2344" t="s">
        <v>23</v>
      </c>
      <c r="P2344" t="s">
        <v>2604</v>
      </c>
      <c r="Q2344" s="4">
        <v>213000</v>
      </c>
      <c r="R2344">
        <v>6</v>
      </c>
      <c r="S2344" s="4">
        <f>Table3[[#This Row],[Harga]]*Table3[[#This Row],[Quantity]]</f>
        <v>1278000</v>
      </c>
      <c r="T2344">
        <v>0</v>
      </c>
      <c r="U2344" s="4">
        <f>Table3[[#This Row],[Discount]]*Table3[[#This Row],[Revenue]]</f>
        <v>0</v>
      </c>
      <c r="V2344" s="4">
        <f>Table3[[#This Row],[Revenue]]-Table3[[#This Row],[Total Discount]]</f>
        <v>1278000</v>
      </c>
      <c r="W2344" s="6"/>
      <c r="X2344" s="5"/>
    </row>
    <row r="2345" spans="1:24" x14ac:dyDescent="0.35">
      <c r="A2345">
        <v>2344</v>
      </c>
      <c r="B2345" t="s">
        <v>6954</v>
      </c>
      <c r="C2345" s="8">
        <v>42467</v>
      </c>
      <c r="D2345" s="6">
        <v>2016</v>
      </c>
      <c r="E2345" s="8" t="s">
        <v>3529</v>
      </c>
      <c r="F2345" s="7">
        <v>7</v>
      </c>
      <c r="G2345" t="s">
        <v>3452</v>
      </c>
      <c r="H2345" t="s">
        <v>3462</v>
      </c>
      <c r="I2345" t="s">
        <v>6661</v>
      </c>
      <c r="J2345" t="s">
        <v>3466</v>
      </c>
      <c r="K2345" t="s">
        <v>3580</v>
      </c>
      <c r="L2345">
        <v>10035</v>
      </c>
      <c r="M2345" t="s">
        <v>2605</v>
      </c>
      <c r="N2345" t="s">
        <v>9</v>
      </c>
      <c r="O2345" t="s">
        <v>42</v>
      </c>
      <c r="P2345" t="s">
        <v>2606</v>
      </c>
      <c r="Q2345" s="4">
        <v>659000</v>
      </c>
      <c r="R2345">
        <v>3</v>
      </c>
      <c r="S2345" s="4">
        <f>Table3[[#This Row],[Harga]]*Table3[[#This Row],[Quantity]]</f>
        <v>1977000</v>
      </c>
      <c r="T2345">
        <v>0.1</v>
      </c>
      <c r="U2345" s="4">
        <f>Table3[[#This Row],[Discount]]*Table3[[#This Row],[Revenue]]</f>
        <v>197700</v>
      </c>
      <c r="V2345" s="4">
        <f>Table3[[#This Row],[Revenue]]-Table3[[#This Row],[Total Discount]]</f>
        <v>1779300</v>
      </c>
      <c r="W2345" s="6"/>
      <c r="X2345" s="5"/>
    </row>
    <row r="2346" spans="1:24" x14ac:dyDescent="0.35">
      <c r="A2346">
        <v>2345</v>
      </c>
      <c r="B2346" t="s">
        <v>6953</v>
      </c>
      <c r="C2346" s="8">
        <v>42168</v>
      </c>
      <c r="D2346" s="6">
        <v>2015</v>
      </c>
      <c r="E2346" s="8" t="s">
        <v>3497</v>
      </c>
      <c r="F2346" s="7">
        <v>13</v>
      </c>
      <c r="G2346" t="s">
        <v>3457</v>
      </c>
      <c r="H2346" t="s">
        <v>3451</v>
      </c>
      <c r="I2346" t="s">
        <v>5775</v>
      </c>
      <c r="J2346" t="s">
        <v>3488</v>
      </c>
      <c r="K2346" t="s">
        <v>3628</v>
      </c>
      <c r="L2346">
        <v>4240</v>
      </c>
      <c r="M2346" t="s">
        <v>1058</v>
      </c>
      <c r="N2346" t="s">
        <v>13</v>
      </c>
      <c r="O2346" t="s">
        <v>26</v>
      </c>
      <c r="P2346" t="s">
        <v>1059</v>
      </c>
      <c r="Q2346" s="4">
        <v>14000</v>
      </c>
      <c r="R2346">
        <v>2</v>
      </c>
      <c r="S2346" s="4">
        <f>Table3[[#This Row],[Harga]]*Table3[[#This Row],[Quantity]]</f>
        <v>28000</v>
      </c>
      <c r="T2346">
        <v>0</v>
      </c>
      <c r="U2346" s="4">
        <f>Table3[[#This Row],[Discount]]*Table3[[#This Row],[Revenue]]</f>
        <v>0</v>
      </c>
      <c r="V2346" s="4">
        <f>Table3[[#This Row],[Revenue]]-Table3[[#This Row],[Total Discount]]</f>
        <v>28000</v>
      </c>
      <c r="W2346" s="6"/>
      <c r="X2346" s="5"/>
    </row>
    <row r="2347" spans="1:24" x14ac:dyDescent="0.35">
      <c r="A2347">
        <v>2346</v>
      </c>
      <c r="B2347" t="s">
        <v>6952</v>
      </c>
      <c r="C2347" s="8">
        <v>42053</v>
      </c>
      <c r="D2347" s="6">
        <v>2015</v>
      </c>
      <c r="E2347" s="8" t="s">
        <v>3458</v>
      </c>
      <c r="F2347" s="7">
        <v>18</v>
      </c>
      <c r="G2347" t="s">
        <v>3452</v>
      </c>
      <c r="H2347" t="s">
        <v>3462</v>
      </c>
      <c r="I2347" t="s">
        <v>6951</v>
      </c>
      <c r="J2347" t="s">
        <v>3449</v>
      </c>
      <c r="K2347" t="s">
        <v>3487</v>
      </c>
      <c r="L2347">
        <v>90805</v>
      </c>
      <c r="M2347" t="s">
        <v>1556</v>
      </c>
      <c r="N2347" t="s">
        <v>13</v>
      </c>
      <c r="O2347" t="s">
        <v>14</v>
      </c>
      <c r="P2347" t="s">
        <v>1557</v>
      </c>
      <c r="Q2347" s="4">
        <v>123000</v>
      </c>
      <c r="R2347">
        <v>2</v>
      </c>
      <c r="S2347" s="4">
        <f>Table3[[#This Row],[Harga]]*Table3[[#This Row],[Quantity]]</f>
        <v>246000</v>
      </c>
      <c r="T2347">
        <v>0</v>
      </c>
      <c r="U2347" s="4">
        <f>Table3[[#This Row],[Discount]]*Table3[[#This Row],[Revenue]]</f>
        <v>0</v>
      </c>
      <c r="V2347" s="4">
        <f>Table3[[#This Row],[Revenue]]-Table3[[#This Row],[Total Discount]]</f>
        <v>246000</v>
      </c>
      <c r="W2347" s="6"/>
      <c r="X2347" s="5"/>
    </row>
    <row r="2348" spans="1:24" x14ac:dyDescent="0.35">
      <c r="A2348">
        <v>2347</v>
      </c>
      <c r="B2348" t="s">
        <v>6950</v>
      </c>
      <c r="C2348" s="8">
        <v>43051</v>
      </c>
      <c r="D2348" s="6">
        <v>2017</v>
      </c>
      <c r="E2348" s="8" t="s">
        <v>3468</v>
      </c>
      <c r="F2348" s="7">
        <v>12</v>
      </c>
      <c r="G2348" t="s">
        <v>3452</v>
      </c>
      <c r="H2348" t="s">
        <v>3462</v>
      </c>
      <c r="I2348" t="s">
        <v>4420</v>
      </c>
      <c r="J2348" t="s">
        <v>3449</v>
      </c>
      <c r="K2348" t="s">
        <v>3670</v>
      </c>
      <c r="L2348">
        <v>98115</v>
      </c>
      <c r="M2348" t="s">
        <v>756</v>
      </c>
      <c r="N2348" t="s">
        <v>13</v>
      </c>
      <c r="O2348" t="s">
        <v>14</v>
      </c>
      <c r="P2348" t="s">
        <v>757</v>
      </c>
      <c r="Q2348" s="4">
        <v>16000</v>
      </c>
      <c r="R2348">
        <v>2</v>
      </c>
      <c r="S2348" s="4">
        <f>Table3[[#This Row],[Harga]]*Table3[[#This Row],[Quantity]]</f>
        <v>32000</v>
      </c>
      <c r="T2348">
        <v>0</v>
      </c>
      <c r="U2348" s="4">
        <f>Table3[[#This Row],[Discount]]*Table3[[#This Row],[Revenue]]</f>
        <v>0</v>
      </c>
      <c r="V2348" s="4">
        <f>Table3[[#This Row],[Revenue]]-Table3[[#This Row],[Total Discount]]</f>
        <v>32000</v>
      </c>
      <c r="W2348" s="6"/>
      <c r="X2348" s="5"/>
    </row>
    <row r="2349" spans="1:24" x14ac:dyDescent="0.35">
      <c r="A2349">
        <v>2348</v>
      </c>
      <c r="B2349" t="s">
        <v>6949</v>
      </c>
      <c r="C2349" s="8">
        <v>42799</v>
      </c>
      <c r="D2349" s="6">
        <v>2017</v>
      </c>
      <c r="E2349" s="8" t="s">
        <v>3511</v>
      </c>
      <c r="F2349" s="7">
        <v>5</v>
      </c>
      <c r="G2349" t="s">
        <v>3485</v>
      </c>
      <c r="H2349" t="s">
        <v>3451</v>
      </c>
      <c r="I2349" t="s">
        <v>6948</v>
      </c>
      <c r="J2349" t="s">
        <v>3449</v>
      </c>
      <c r="K2349" t="s">
        <v>3509</v>
      </c>
      <c r="L2349">
        <v>55901</v>
      </c>
      <c r="M2349" t="s">
        <v>2009</v>
      </c>
      <c r="N2349" t="s">
        <v>13</v>
      </c>
      <c r="O2349" t="s">
        <v>73</v>
      </c>
      <c r="P2349" t="s">
        <v>2010</v>
      </c>
      <c r="Q2349" s="4">
        <v>16000</v>
      </c>
      <c r="R2349">
        <v>2</v>
      </c>
      <c r="S2349" s="4">
        <f>Table3[[#This Row],[Harga]]*Table3[[#This Row],[Quantity]]</f>
        <v>32000</v>
      </c>
      <c r="T2349">
        <v>0</v>
      </c>
      <c r="U2349" s="4">
        <f>Table3[[#This Row],[Discount]]*Table3[[#This Row],[Revenue]]</f>
        <v>0</v>
      </c>
      <c r="V2349" s="4">
        <f>Table3[[#This Row],[Revenue]]-Table3[[#This Row],[Total Discount]]</f>
        <v>32000</v>
      </c>
      <c r="W2349" s="6"/>
      <c r="X2349" s="5"/>
    </row>
    <row r="2350" spans="1:24" x14ac:dyDescent="0.35">
      <c r="A2350">
        <v>2349</v>
      </c>
      <c r="B2350" t="s">
        <v>6947</v>
      </c>
      <c r="C2350" s="8">
        <v>42432</v>
      </c>
      <c r="D2350" s="6">
        <v>2016</v>
      </c>
      <c r="E2350" s="8" t="s">
        <v>3511</v>
      </c>
      <c r="F2350" s="7">
        <v>3</v>
      </c>
      <c r="G2350" t="s">
        <v>3452</v>
      </c>
      <c r="H2350" t="s">
        <v>3462</v>
      </c>
      <c r="I2350" t="s">
        <v>6946</v>
      </c>
      <c r="J2350" t="s">
        <v>3466</v>
      </c>
      <c r="K2350" t="s">
        <v>3707</v>
      </c>
      <c r="L2350">
        <v>94110</v>
      </c>
      <c r="M2350" t="s">
        <v>2260</v>
      </c>
      <c r="N2350" t="s">
        <v>13</v>
      </c>
      <c r="O2350" t="s">
        <v>366</v>
      </c>
      <c r="P2350" t="s">
        <v>2261</v>
      </c>
      <c r="Q2350" s="4">
        <v>34000</v>
      </c>
      <c r="R2350">
        <v>3</v>
      </c>
      <c r="S2350" s="4">
        <f>Table3[[#This Row],[Harga]]*Table3[[#This Row],[Quantity]]</f>
        <v>102000</v>
      </c>
      <c r="T2350">
        <v>0</v>
      </c>
      <c r="U2350" s="4">
        <f>Table3[[#This Row],[Discount]]*Table3[[#This Row],[Revenue]]</f>
        <v>0</v>
      </c>
      <c r="V2350" s="4">
        <f>Table3[[#This Row],[Revenue]]-Table3[[#This Row],[Total Discount]]</f>
        <v>102000</v>
      </c>
      <c r="W2350" s="6"/>
      <c r="X2350" s="5"/>
    </row>
    <row r="2351" spans="1:24" x14ac:dyDescent="0.35">
      <c r="A2351">
        <v>2350</v>
      </c>
      <c r="B2351" t="s">
        <v>6945</v>
      </c>
      <c r="C2351" s="8">
        <v>42728</v>
      </c>
      <c r="D2351" s="6">
        <v>2016</v>
      </c>
      <c r="E2351" s="8" t="s">
        <v>3490</v>
      </c>
      <c r="F2351" s="7">
        <v>24</v>
      </c>
      <c r="G2351" t="s">
        <v>3538</v>
      </c>
      <c r="H2351" t="s">
        <v>3451</v>
      </c>
      <c r="I2351" t="s">
        <v>5882</v>
      </c>
      <c r="J2351" t="s">
        <v>3466</v>
      </c>
      <c r="K2351" t="s">
        <v>3455</v>
      </c>
      <c r="L2351">
        <v>98103</v>
      </c>
      <c r="M2351" t="s">
        <v>1074</v>
      </c>
      <c r="N2351" t="s">
        <v>13</v>
      </c>
      <c r="O2351" t="s">
        <v>23</v>
      </c>
      <c r="P2351" t="s">
        <v>1075</v>
      </c>
      <c r="Q2351" s="4">
        <v>47000</v>
      </c>
      <c r="R2351">
        <v>5</v>
      </c>
      <c r="S2351" s="4">
        <f>Table3[[#This Row],[Harga]]*Table3[[#This Row],[Quantity]]</f>
        <v>235000</v>
      </c>
      <c r="T2351">
        <v>0</v>
      </c>
      <c r="U2351" s="4">
        <f>Table3[[#This Row],[Discount]]*Table3[[#This Row],[Revenue]]</f>
        <v>0</v>
      </c>
      <c r="V2351" s="4">
        <f>Table3[[#This Row],[Revenue]]-Table3[[#This Row],[Total Discount]]</f>
        <v>235000</v>
      </c>
      <c r="W2351" s="6"/>
      <c r="X2351" s="5"/>
    </row>
    <row r="2352" spans="1:24" x14ac:dyDescent="0.35">
      <c r="A2352">
        <v>2351</v>
      </c>
      <c r="B2352" t="s">
        <v>6944</v>
      </c>
      <c r="C2352" s="8">
        <v>42650</v>
      </c>
      <c r="D2352" s="6">
        <v>2016</v>
      </c>
      <c r="E2352" s="8" t="s">
        <v>3517</v>
      </c>
      <c r="F2352" s="7">
        <v>7</v>
      </c>
      <c r="G2352" t="s">
        <v>3452</v>
      </c>
      <c r="H2352" t="s">
        <v>3462</v>
      </c>
      <c r="I2352" t="s">
        <v>5828</v>
      </c>
      <c r="J2352" t="s">
        <v>3466</v>
      </c>
      <c r="K2352" t="s">
        <v>3474</v>
      </c>
      <c r="L2352">
        <v>99207</v>
      </c>
      <c r="M2352" t="s">
        <v>2089</v>
      </c>
      <c r="N2352" t="s">
        <v>51</v>
      </c>
      <c r="O2352" t="s">
        <v>254</v>
      </c>
      <c r="P2352" t="s">
        <v>2090</v>
      </c>
      <c r="Q2352" s="4">
        <v>838000</v>
      </c>
      <c r="R2352">
        <v>3</v>
      </c>
      <c r="S2352" s="4">
        <f>Table3[[#This Row],[Harga]]*Table3[[#This Row],[Quantity]]</f>
        <v>2514000</v>
      </c>
      <c r="T2352">
        <v>0.2</v>
      </c>
      <c r="U2352" s="4">
        <f>Table3[[#This Row],[Discount]]*Table3[[#This Row],[Revenue]]</f>
        <v>502800</v>
      </c>
      <c r="V2352" s="4">
        <f>Table3[[#This Row],[Revenue]]-Table3[[#This Row],[Total Discount]]</f>
        <v>2011200</v>
      </c>
      <c r="W2352" s="6"/>
      <c r="X2352" s="5"/>
    </row>
    <row r="2353" spans="1:24" x14ac:dyDescent="0.35">
      <c r="A2353">
        <v>2352</v>
      </c>
      <c r="B2353" t="s">
        <v>6943</v>
      </c>
      <c r="C2353" s="8">
        <v>42713</v>
      </c>
      <c r="D2353" s="6">
        <v>2016</v>
      </c>
      <c r="E2353" s="8" t="s">
        <v>3490</v>
      </c>
      <c r="F2353" s="7">
        <v>9</v>
      </c>
      <c r="G2353" t="s">
        <v>3485</v>
      </c>
      <c r="H2353" t="s">
        <v>3451</v>
      </c>
      <c r="I2353" t="s">
        <v>6392</v>
      </c>
      <c r="J2353" t="s">
        <v>3449</v>
      </c>
      <c r="K2353" t="s">
        <v>3695</v>
      </c>
      <c r="L2353">
        <v>37064</v>
      </c>
      <c r="M2353" t="s">
        <v>1264</v>
      </c>
      <c r="N2353" t="s">
        <v>51</v>
      </c>
      <c r="O2353" t="s">
        <v>52</v>
      </c>
      <c r="P2353" t="s">
        <v>1265</v>
      </c>
      <c r="Q2353" s="4">
        <v>41000</v>
      </c>
      <c r="R2353">
        <v>3</v>
      </c>
      <c r="S2353" s="4">
        <f>Table3[[#This Row],[Harga]]*Table3[[#This Row],[Quantity]]</f>
        <v>123000</v>
      </c>
      <c r="T2353">
        <v>0.2</v>
      </c>
      <c r="U2353" s="4">
        <f>Table3[[#This Row],[Discount]]*Table3[[#This Row],[Revenue]]</f>
        <v>24600</v>
      </c>
      <c r="V2353" s="4">
        <f>Table3[[#This Row],[Revenue]]-Table3[[#This Row],[Total Discount]]</f>
        <v>98400</v>
      </c>
      <c r="W2353" s="6"/>
      <c r="X2353" s="5"/>
    </row>
    <row r="2354" spans="1:24" x14ac:dyDescent="0.35">
      <c r="A2354">
        <v>2353</v>
      </c>
      <c r="B2354" t="s">
        <v>6942</v>
      </c>
      <c r="C2354" s="8">
        <v>43059</v>
      </c>
      <c r="D2354" s="6">
        <v>2017</v>
      </c>
      <c r="E2354" s="8" t="s">
        <v>3468</v>
      </c>
      <c r="F2354" s="7">
        <v>20</v>
      </c>
      <c r="G2354" t="s">
        <v>3452</v>
      </c>
      <c r="H2354" t="s">
        <v>3462</v>
      </c>
      <c r="I2354" t="s">
        <v>6181</v>
      </c>
      <c r="J2354" t="s">
        <v>3449</v>
      </c>
      <c r="K2354" t="s">
        <v>3505</v>
      </c>
      <c r="L2354">
        <v>38301</v>
      </c>
      <c r="M2354" t="s">
        <v>565</v>
      </c>
      <c r="N2354" t="s">
        <v>9</v>
      </c>
      <c r="O2354" t="s">
        <v>42</v>
      </c>
      <c r="P2354" t="s">
        <v>566</v>
      </c>
      <c r="Q2354" s="4">
        <v>393000</v>
      </c>
      <c r="R2354">
        <v>2</v>
      </c>
      <c r="S2354" s="4">
        <f>Table3[[#This Row],[Harga]]*Table3[[#This Row],[Quantity]]</f>
        <v>786000</v>
      </c>
      <c r="T2354">
        <v>0.2</v>
      </c>
      <c r="U2354" s="4">
        <f>Table3[[#This Row],[Discount]]*Table3[[#This Row],[Revenue]]</f>
        <v>157200</v>
      </c>
      <c r="V2354" s="4">
        <f>Table3[[#This Row],[Revenue]]-Table3[[#This Row],[Total Discount]]</f>
        <v>628800</v>
      </c>
      <c r="W2354" s="6"/>
      <c r="X2354" s="5"/>
    </row>
    <row r="2355" spans="1:24" x14ac:dyDescent="0.35">
      <c r="A2355">
        <v>2354</v>
      </c>
      <c r="B2355" t="s">
        <v>6941</v>
      </c>
      <c r="C2355" s="8">
        <v>42350</v>
      </c>
      <c r="D2355" s="6">
        <v>2015</v>
      </c>
      <c r="E2355" s="8" t="s">
        <v>3490</v>
      </c>
      <c r="F2355" s="7">
        <v>12</v>
      </c>
      <c r="G2355" t="s">
        <v>3538</v>
      </c>
      <c r="H2355" t="s">
        <v>3451</v>
      </c>
      <c r="I2355" t="s">
        <v>5325</v>
      </c>
      <c r="J2355" t="s">
        <v>3449</v>
      </c>
      <c r="K2355" t="s">
        <v>3568</v>
      </c>
      <c r="L2355">
        <v>78745</v>
      </c>
      <c r="M2355" t="s">
        <v>2607</v>
      </c>
      <c r="N2355" t="s">
        <v>51</v>
      </c>
      <c r="O2355" t="s">
        <v>64</v>
      </c>
      <c r="P2355" t="s">
        <v>2608</v>
      </c>
      <c r="Q2355" s="4">
        <v>23000</v>
      </c>
      <c r="R2355">
        <v>4</v>
      </c>
      <c r="S2355" s="4">
        <f>Table3[[#This Row],[Harga]]*Table3[[#This Row],[Quantity]]</f>
        <v>92000</v>
      </c>
      <c r="T2355">
        <v>0.2</v>
      </c>
      <c r="U2355" s="4">
        <f>Table3[[#This Row],[Discount]]*Table3[[#This Row],[Revenue]]</f>
        <v>18400</v>
      </c>
      <c r="V2355" s="4">
        <f>Table3[[#This Row],[Revenue]]-Table3[[#This Row],[Total Discount]]</f>
        <v>73600</v>
      </c>
      <c r="W2355" s="6"/>
      <c r="X2355" s="5"/>
    </row>
    <row r="2356" spans="1:24" x14ac:dyDescent="0.35">
      <c r="A2356">
        <v>2355</v>
      </c>
      <c r="B2356" t="s">
        <v>6940</v>
      </c>
      <c r="C2356" s="8">
        <v>42769</v>
      </c>
      <c r="D2356" s="6">
        <v>2017</v>
      </c>
      <c r="E2356" s="8" t="s">
        <v>3458</v>
      </c>
      <c r="F2356" s="7">
        <v>3</v>
      </c>
      <c r="G2356" t="s">
        <v>3457</v>
      </c>
      <c r="H2356" t="s">
        <v>3451</v>
      </c>
      <c r="I2356" t="s">
        <v>3748</v>
      </c>
      <c r="J2356" t="s">
        <v>3449</v>
      </c>
      <c r="K2356" t="s">
        <v>3513</v>
      </c>
      <c r="L2356">
        <v>33024</v>
      </c>
      <c r="M2356" t="s">
        <v>983</v>
      </c>
      <c r="N2356" t="s">
        <v>13</v>
      </c>
      <c r="O2356" t="s">
        <v>26</v>
      </c>
      <c r="P2356" t="s">
        <v>984</v>
      </c>
      <c r="Q2356" s="4">
        <v>6000</v>
      </c>
      <c r="R2356">
        <v>2</v>
      </c>
      <c r="S2356" s="4">
        <f>Table3[[#This Row],[Harga]]*Table3[[#This Row],[Quantity]]</f>
        <v>12000</v>
      </c>
      <c r="T2356">
        <v>0.7</v>
      </c>
      <c r="U2356" s="4">
        <f>Table3[[#This Row],[Discount]]*Table3[[#This Row],[Revenue]]</f>
        <v>8400</v>
      </c>
      <c r="V2356" s="4">
        <f>Table3[[#This Row],[Revenue]]-Table3[[#This Row],[Total Discount]]</f>
        <v>3600</v>
      </c>
      <c r="W2356" s="6"/>
      <c r="X2356" s="5"/>
    </row>
    <row r="2357" spans="1:24" x14ac:dyDescent="0.35">
      <c r="A2357">
        <v>2356</v>
      </c>
      <c r="B2357" t="s">
        <v>6939</v>
      </c>
      <c r="C2357" s="8">
        <v>42999</v>
      </c>
      <c r="D2357" s="6">
        <v>2017</v>
      </c>
      <c r="E2357" s="8" t="s">
        <v>3472</v>
      </c>
      <c r="F2357" s="7">
        <v>21</v>
      </c>
      <c r="G2357" t="s">
        <v>3457</v>
      </c>
      <c r="H2357" t="s">
        <v>3501</v>
      </c>
      <c r="I2357" t="s">
        <v>6392</v>
      </c>
      <c r="J2357" t="s">
        <v>3449</v>
      </c>
      <c r="K2357" t="s">
        <v>3505</v>
      </c>
      <c r="L2357">
        <v>19143</v>
      </c>
      <c r="M2357" t="s">
        <v>2609</v>
      </c>
      <c r="N2357" t="s">
        <v>13</v>
      </c>
      <c r="O2357" t="s">
        <v>26</v>
      </c>
      <c r="P2357" t="s">
        <v>2610</v>
      </c>
      <c r="Q2357" s="4">
        <v>2000</v>
      </c>
      <c r="R2357">
        <v>2</v>
      </c>
      <c r="S2357" s="4">
        <f>Table3[[#This Row],[Harga]]*Table3[[#This Row],[Quantity]]</f>
        <v>4000</v>
      </c>
      <c r="T2357">
        <v>0.7</v>
      </c>
      <c r="U2357" s="4">
        <f>Table3[[#This Row],[Discount]]*Table3[[#This Row],[Revenue]]</f>
        <v>2800</v>
      </c>
      <c r="V2357" s="4">
        <f>Table3[[#This Row],[Revenue]]-Table3[[#This Row],[Total Discount]]</f>
        <v>1200</v>
      </c>
      <c r="W2357" s="6"/>
      <c r="X2357" s="5"/>
    </row>
    <row r="2358" spans="1:24" x14ac:dyDescent="0.35">
      <c r="A2358">
        <v>2357</v>
      </c>
      <c r="B2358" t="s">
        <v>6938</v>
      </c>
      <c r="C2358" s="8">
        <v>42855</v>
      </c>
      <c r="D2358" s="6">
        <v>2017</v>
      </c>
      <c r="E2358" s="8" t="s">
        <v>3529</v>
      </c>
      <c r="F2358" s="7">
        <v>30</v>
      </c>
      <c r="G2358" t="s">
        <v>3457</v>
      </c>
      <c r="H2358" t="s">
        <v>3451</v>
      </c>
      <c r="I2358" t="s">
        <v>4395</v>
      </c>
      <c r="J2358" t="s">
        <v>3488</v>
      </c>
      <c r="K2358" t="s">
        <v>3561</v>
      </c>
      <c r="L2358">
        <v>61832</v>
      </c>
      <c r="M2358" t="s">
        <v>1028</v>
      </c>
      <c r="N2358" t="s">
        <v>13</v>
      </c>
      <c r="O2358" t="s">
        <v>26</v>
      </c>
      <c r="P2358" t="s">
        <v>1029</v>
      </c>
      <c r="Q2358" s="4">
        <v>28000</v>
      </c>
      <c r="R2358">
        <v>7</v>
      </c>
      <c r="S2358" s="4">
        <f>Table3[[#This Row],[Harga]]*Table3[[#This Row],[Quantity]]</f>
        <v>196000</v>
      </c>
      <c r="T2358">
        <v>0.8</v>
      </c>
      <c r="U2358" s="4">
        <f>Table3[[#This Row],[Discount]]*Table3[[#This Row],[Revenue]]</f>
        <v>156800</v>
      </c>
      <c r="V2358" s="4">
        <f>Table3[[#This Row],[Revenue]]-Table3[[#This Row],[Total Discount]]</f>
        <v>39200</v>
      </c>
      <c r="W2358" s="6"/>
      <c r="X2358" s="5"/>
    </row>
    <row r="2359" spans="1:24" x14ac:dyDescent="0.35">
      <c r="A2359">
        <v>2358</v>
      </c>
      <c r="B2359" t="s">
        <v>6937</v>
      </c>
      <c r="C2359" s="8">
        <v>41946</v>
      </c>
      <c r="D2359" s="6">
        <v>2014</v>
      </c>
      <c r="E2359" s="8" t="s">
        <v>3468</v>
      </c>
      <c r="F2359" s="7">
        <v>3</v>
      </c>
      <c r="G2359" t="s">
        <v>3452</v>
      </c>
      <c r="H2359" t="s">
        <v>3451</v>
      </c>
      <c r="I2359" t="s">
        <v>3598</v>
      </c>
      <c r="J2359" t="s">
        <v>3449</v>
      </c>
      <c r="K2359" t="s">
        <v>3695</v>
      </c>
      <c r="L2359">
        <v>10009</v>
      </c>
      <c r="M2359" t="s">
        <v>485</v>
      </c>
      <c r="N2359" t="s">
        <v>51</v>
      </c>
      <c r="O2359" t="s">
        <v>52</v>
      </c>
      <c r="P2359" t="s">
        <v>486</v>
      </c>
      <c r="Q2359" s="4">
        <v>980000</v>
      </c>
      <c r="R2359">
        <v>4</v>
      </c>
      <c r="S2359" s="4">
        <f>Table3[[#This Row],[Harga]]*Table3[[#This Row],[Quantity]]</f>
        <v>3920000</v>
      </c>
      <c r="T2359">
        <v>0</v>
      </c>
      <c r="U2359" s="4">
        <f>Table3[[#This Row],[Discount]]*Table3[[#This Row],[Revenue]]</f>
        <v>0</v>
      </c>
      <c r="V2359" s="4">
        <f>Table3[[#This Row],[Revenue]]-Table3[[#This Row],[Total Discount]]</f>
        <v>3920000</v>
      </c>
      <c r="W2359" s="6"/>
      <c r="X2359" s="5"/>
    </row>
    <row r="2360" spans="1:24" x14ac:dyDescent="0.35">
      <c r="A2360">
        <v>2359</v>
      </c>
      <c r="B2360" t="s">
        <v>6936</v>
      </c>
      <c r="C2360" s="8">
        <v>42734</v>
      </c>
      <c r="D2360" s="6">
        <v>2016</v>
      </c>
      <c r="E2360" s="8" t="s">
        <v>3490</v>
      </c>
      <c r="F2360" s="7">
        <v>30</v>
      </c>
      <c r="G2360" t="s">
        <v>3452</v>
      </c>
      <c r="H2360" t="s">
        <v>3451</v>
      </c>
      <c r="I2360" t="s">
        <v>4056</v>
      </c>
      <c r="J2360" t="s">
        <v>3449</v>
      </c>
      <c r="K2360" t="s">
        <v>3595</v>
      </c>
      <c r="L2360">
        <v>43229</v>
      </c>
      <c r="M2360" t="s">
        <v>2484</v>
      </c>
      <c r="N2360" t="s">
        <v>13</v>
      </c>
      <c r="O2360" t="s">
        <v>14</v>
      </c>
      <c r="P2360" t="s">
        <v>2485</v>
      </c>
      <c r="Q2360" s="4">
        <v>4000</v>
      </c>
      <c r="R2360">
        <v>2</v>
      </c>
      <c r="S2360" s="4">
        <f>Table3[[#This Row],[Harga]]*Table3[[#This Row],[Quantity]]</f>
        <v>8000</v>
      </c>
      <c r="T2360">
        <v>0.2</v>
      </c>
      <c r="U2360" s="4">
        <f>Table3[[#This Row],[Discount]]*Table3[[#This Row],[Revenue]]</f>
        <v>1600</v>
      </c>
      <c r="V2360" s="4">
        <f>Table3[[#This Row],[Revenue]]-Table3[[#This Row],[Total Discount]]</f>
        <v>6400</v>
      </c>
      <c r="W2360" s="6"/>
      <c r="X2360" s="5"/>
    </row>
    <row r="2361" spans="1:24" x14ac:dyDescent="0.35">
      <c r="A2361">
        <v>2360</v>
      </c>
      <c r="B2361" t="s">
        <v>6935</v>
      </c>
      <c r="C2361" s="8">
        <v>41899</v>
      </c>
      <c r="D2361" s="6">
        <v>2014</v>
      </c>
      <c r="E2361" s="8" t="s">
        <v>3472</v>
      </c>
      <c r="F2361" s="7">
        <v>17</v>
      </c>
      <c r="G2361" t="s">
        <v>3452</v>
      </c>
      <c r="H2361" t="s">
        <v>3451</v>
      </c>
      <c r="I2361" t="s">
        <v>4256</v>
      </c>
      <c r="J2361" t="s">
        <v>3449</v>
      </c>
      <c r="K2361" t="s">
        <v>3499</v>
      </c>
      <c r="L2361">
        <v>91911</v>
      </c>
      <c r="M2361" t="s">
        <v>2611</v>
      </c>
      <c r="N2361" t="s">
        <v>13</v>
      </c>
      <c r="O2361" t="s">
        <v>55</v>
      </c>
      <c r="P2361" t="s">
        <v>2612</v>
      </c>
      <c r="Q2361" s="4">
        <v>183000</v>
      </c>
      <c r="R2361">
        <v>3</v>
      </c>
      <c r="S2361" s="4">
        <f>Table3[[#This Row],[Harga]]*Table3[[#This Row],[Quantity]]</f>
        <v>549000</v>
      </c>
      <c r="T2361">
        <v>0</v>
      </c>
      <c r="U2361" s="4">
        <f>Table3[[#This Row],[Discount]]*Table3[[#This Row],[Revenue]]</f>
        <v>0</v>
      </c>
      <c r="V2361" s="4">
        <f>Table3[[#This Row],[Revenue]]-Table3[[#This Row],[Total Discount]]</f>
        <v>549000</v>
      </c>
      <c r="W2361" s="6"/>
      <c r="X2361" s="5"/>
    </row>
    <row r="2362" spans="1:24" x14ac:dyDescent="0.35">
      <c r="A2362">
        <v>2361</v>
      </c>
      <c r="B2362" t="s">
        <v>6934</v>
      </c>
      <c r="C2362" s="8">
        <v>43063</v>
      </c>
      <c r="D2362" s="6">
        <v>2017</v>
      </c>
      <c r="E2362" s="8" t="s">
        <v>3468</v>
      </c>
      <c r="F2362" s="7">
        <v>24</v>
      </c>
      <c r="G2362" t="s">
        <v>3452</v>
      </c>
      <c r="H2362" t="s">
        <v>3451</v>
      </c>
      <c r="I2362" t="s">
        <v>4418</v>
      </c>
      <c r="J2362" t="s">
        <v>3449</v>
      </c>
      <c r="K2362" t="s">
        <v>3568</v>
      </c>
      <c r="L2362">
        <v>94110</v>
      </c>
      <c r="M2362" t="s">
        <v>1541</v>
      </c>
      <c r="N2362" t="s">
        <v>13</v>
      </c>
      <c r="O2362" t="s">
        <v>37</v>
      </c>
      <c r="P2362" t="s">
        <v>1542</v>
      </c>
      <c r="Q2362" s="4">
        <v>39000</v>
      </c>
      <c r="R2362">
        <v>4</v>
      </c>
      <c r="S2362" s="4">
        <f>Table3[[#This Row],[Harga]]*Table3[[#This Row],[Quantity]]</f>
        <v>156000</v>
      </c>
      <c r="T2362">
        <v>0</v>
      </c>
      <c r="U2362" s="4">
        <f>Table3[[#This Row],[Discount]]*Table3[[#This Row],[Revenue]]</f>
        <v>0</v>
      </c>
      <c r="V2362" s="4">
        <f>Table3[[#This Row],[Revenue]]-Table3[[#This Row],[Total Discount]]</f>
        <v>156000</v>
      </c>
      <c r="W2362" s="6"/>
      <c r="X2362" s="5"/>
    </row>
    <row r="2363" spans="1:24" x14ac:dyDescent="0.35">
      <c r="A2363">
        <v>2362</v>
      </c>
      <c r="B2363" t="s">
        <v>6933</v>
      </c>
      <c r="C2363" s="8">
        <v>42118</v>
      </c>
      <c r="D2363" s="6">
        <v>2015</v>
      </c>
      <c r="E2363" s="8" t="s">
        <v>3529</v>
      </c>
      <c r="F2363" s="7">
        <v>24</v>
      </c>
      <c r="G2363" t="s">
        <v>3538</v>
      </c>
      <c r="H2363" t="s">
        <v>3451</v>
      </c>
      <c r="I2363" t="s">
        <v>3762</v>
      </c>
      <c r="J2363" t="s">
        <v>3488</v>
      </c>
      <c r="K2363" t="s">
        <v>3513</v>
      </c>
      <c r="L2363">
        <v>10009</v>
      </c>
      <c r="M2363" t="s">
        <v>1288</v>
      </c>
      <c r="N2363" t="s">
        <v>13</v>
      </c>
      <c r="O2363" t="s">
        <v>37</v>
      </c>
      <c r="P2363" t="s">
        <v>1289</v>
      </c>
      <c r="Q2363" s="4">
        <v>156000</v>
      </c>
      <c r="R2363">
        <v>1</v>
      </c>
      <c r="S2363" s="4">
        <f>Table3[[#This Row],[Harga]]*Table3[[#This Row],[Quantity]]</f>
        <v>156000</v>
      </c>
      <c r="T2363">
        <v>0</v>
      </c>
      <c r="U2363" s="4">
        <f>Table3[[#This Row],[Discount]]*Table3[[#This Row],[Revenue]]</f>
        <v>0</v>
      </c>
      <c r="V2363" s="4">
        <f>Table3[[#This Row],[Revenue]]-Table3[[#This Row],[Total Discount]]</f>
        <v>156000</v>
      </c>
      <c r="W2363" s="6"/>
      <c r="X2363" s="5"/>
    </row>
    <row r="2364" spans="1:24" x14ac:dyDescent="0.35">
      <c r="A2364">
        <v>2363</v>
      </c>
      <c r="B2364" t="s">
        <v>6932</v>
      </c>
      <c r="C2364" s="8">
        <v>42072</v>
      </c>
      <c r="D2364" s="6">
        <v>2015</v>
      </c>
      <c r="E2364" s="8" t="s">
        <v>3511</v>
      </c>
      <c r="F2364" s="7">
        <v>9</v>
      </c>
      <c r="G2364" t="s">
        <v>3485</v>
      </c>
      <c r="H2364" t="s">
        <v>3462</v>
      </c>
      <c r="I2364" t="s">
        <v>3537</v>
      </c>
      <c r="J2364" t="s">
        <v>3466</v>
      </c>
      <c r="K2364" t="s">
        <v>3470</v>
      </c>
      <c r="L2364">
        <v>78207</v>
      </c>
      <c r="M2364" t="s">
        <v>809</v>
      </c>
      <c r="N2364" t="s">
        <v>51</v>
      </c>
      <c r="O2364" t="s">
        <v>64</v>
      </c>
      <c r="P2364" t="s">
        <v>810</v>
      </c>
      <c r="Q2364" s="4">
        <v>86000</v>
      </c>
      <c r="R2364">
        <v>5</v>
      </c>
      <c r="S2364" s="4">
        <f>Table3[[#This Row],[Harga]]*Table3[[#This Row],[Quantity]]</f>
        <v>430000</v>
      </c>
      <c r="T2364">
        <v>0.2</v>
      </c>
      <c r="U2364" s="4">
        <f>Table3[[#This Row],[Discount]]*Table3[[#This Row],[Revenue]]</f>
        <v>86000</v>
      </c>
      <c r="V2364" s="4">
        <f>Table3[[#This Row],[Revenue]]-Table3[[#This Row],[Total Discount]]</f>
        <v>344000</v>
      </c>
      <c r="W2364" s="6"/>
      <c r="X2364" s="5"/>
    </row>
    <row r="2365" spans="1:24" x14ac:dyDescent="0.35">
      <c r="A2365">
        <v>2364</v>
      </c>
      <c r="B2365" t="s">
        <v>6931</v>
      </c>
      <c r="C2365" s="8">
        <v>42888</v>
      </c>
      <c r="D2365" s="6">
        <v>2017</v>
      </c>
      <c r="E2365" s="8" t="s">
        <v>3497</v>
      </c>
      <c r="F2365" s="7">
        <v>2</v>
      </c>
      <c r="G2365" t="s">
        <v>3457</v>
      </c>
      <c r="H2365" t="s">
        <v>3451</v>
      </c>
      <c r="I2365" t="s">
        <v>4407</v>
      </c>
      <c r="J2365" t="s">
        <v>3449</v>
      </c>
      <c r="K2365" t="s">
        <v>3600</v>
      </c>
      <c r="L2365">
        <v>28540</v>
      </c>
      <c r="M2365" t="s">
        <v>2613</v>
      </c>
      <c r="N2365" t="s">
        <v>13</v>
      </c>
      <c r="O2365" t="s">
        <v>23</v>
      </c>
      <c r="P2365" t="s">
        <v>2614</v>
      </c>
      <c r="Q2365" s="4">
        <v>26000</v>
      </c>
      <c r="R2365">
        <v>4</v>
      </c>
      <c r="S2365" s="4">
        <f>Table3[[#This Row],[Harga]]*Table3[[#This Row],[Quantity]]</f>
        <v>104000</v>
      </c>
      <c r="T2365">
        <v>0.2</v>
      </c>
      <c r="U2365" s="4">
        <f>Table3[[#This Row],[Discount]]*Table3[[#This Row],[Revenue]]</f>
        <v>20800</v>
      </c>
      <c r="V2365" s="4">
        <f>Table3[[#This Row],[Revenue]]-Table3[[#This Row],[Total Discount]]</f>
        <v>83200</v>
      </c>
      <c r="W2365" s="6"/>
      <c r="X2365" s="5"/>
    </row>
    <row r="2366" spans="1:24" x14ac:dyDescent="0.35">
      <c r="A2366">
        <v>2365</v>
      </c>
      <c r="B2366" t="s">
        <v>6930</v>
      </c>
      <c r="C2366" s="8">
        <v>42632</v>
      </c>
      <c r="D2366" s="6">
        <v>2016</v>
      </c>
      <c r="E2366" s="8" t="s">
        <v>3472</v>
      </c>
      <c r="F2366" s="7">
        <v>19</v>
      </c>
      <c r="G2366" t="s">
        <v>3452</v>
      </c>
      <c r="H2366" t="s">
        <v>3462</v>
      </c>
      <c r="I2366" t="s">
        <v>4035</v>
      </c>
      <c r="J2366" t="s">
        <v>3488</v>
      </c>
      <c r="K2366" t="s">
        <v>3670</v>
      </c>
      <c r="L2366">
        <v>94109</v>
      </c>
      <c r="M2366" t="s">
        <v>626</v>
      </c>
      <c r="N2366" t="s">
        <v>13</v>
      </c>
      <c r="O2366" t="s">
        <v>26</v>
      </c>
      <c r="P2366" t="s">
        <v>627</v>
      </c>
      <c r="Q2366" s="4">
        <v>20000</v>
      </c>
      <c r="R2366">
        <v>3</v>
      </c>
      <c r="S2366" s="4">
        <f>Table3[[#This Row],[Harga]]*Table3[[#This Row],[Quantity]]</f>
        <v>60000</v>
      </c>
      <c r="T2366">
        <v>0.2</v>
      </c>
      <c r="U2366" s="4">
        <f>Table3[[#This Row],[Discount]]*Table3[[#This Row],[Revenue]]</f>
        <v>12000</v>
      </c>
      <c r="V2366" s="4">
        <f>Table3[[#This Row],[Revenue]]-Table3[[#This Row],[Total Discount]]</f>
        <v>48000</v>
      </c>
      <c r="W2366" s="6"/>
      <c r="X2366" s="5"/>
    </row>
    <row r="2367" spans="1:24" x14ac:dyDescent="0.35">
      <c r="A2367">
        <v>2366</v>
      </c>
      <c r="B2367" t="s">
        <v>6929</v>
      </c>
      <c r="C2367" s="8">
        <v>41943</v>
      </c>
      <c r="D2367" s="6">
        <v>2014</v>
      </c>
      <c r="E2367" s="8" t="s">
        <v>3517</v>
      </c>
      <c r="F2367" s="7">
        <v>31</v>
      </c>
      <c r="G2367" t="s">
        <v>3457</v>
      </c>
      <c r="H2367" t="s">
        <v>3462</v>
      </c>
      <c r="I2367" t="s">
        <v>6362</v>
      </c>
      <c r="J2367" t="s">
        <v>3449</v>
      </c>
      <c r="K2367" t="s">
        <v>3513</v>
      </c>
      <c r="L2367">
        <v>85323</v>
      </c>
      <c r="M2367" t="s">
        <v>903</v>
      </c>
      <c r="N2367" t="s">
        <v>51</v>
      </c>
      <c r="O2367" t="s">
        <v>52</v>
      </c>
      <c r="P2367" t="s">
        <v>904</v>
      </c>
      <c r="Q2367" s="4">
        <v>1114000</v>
      </c>
      <c r="R2367">
        <v>8</v>
      </c>
      <c r="S2367" s="4">
        <f>Table3[[#This Row],[Harga]]*Table3[[#This Row],[Quantity]]</f>
        <v>8912000</v>
      </c>
      <c r="T2367">
        <v>0.2</v>
      </c>
      <c r="U2367" s="4">
        <f>Table3[[#This Row],[Discount]]*Table3[[#This Row],[Revenue]]</f>
        <v>1782400</v>
      </c>
      <c r="V2367" s="4">
        <f>Table3[[#This Row],[Revenue]]-Table3[[#This Row],[Total Discount]]</f>
        <v>7129600</v>
      </c>
      <c r="W2367" s="6"/>
      <c r="X2367" s="5"/>
    </row>
    <row r="2368" spans="1:24" x14ac:dyDescent="0.35">
      <c r="A2368">
        <v>2367</v>
      </c>
      <c r="B2368" t="s">
        <v>6928</v>
      </c>
      <c r="C2368" s="8">
        <v>43062</v>
      </c>
      <c r="D2368" s="6">
        <v>2017</v>
      </c>
      <c r="E2368" s="8" t="s">
        <v>3468</v>
      </c>
      <c r="F2368" s="7">
        <v>23</v>
      </c>
      <c r="G2368" t="s">
        <v>3538</v>
      </c>
      <c r="H2368" t="s">
        <v>3462</v>
      </c>
      <c r="I2368" t="s">
        <v>3992</v>
      </c>
      <c r="J2368" t="s">
        <v>3449</v>
      </c>
      <c r="K2368" t="s">
        <v>3909</v>
      </c>
      <c r="L2368">
        <v>60610</v>
      </c>
      <c r="M2368" t="s">
        <v>1829</v>
      </c>
      <c r="N2368" t="s">
        <v>9</v>
      </c>
      <c r="O2368" t="s">
        <v>20</v>
      </c>
      <c r="P2368" t="s">
        <v>1830</v>
      </c>
      <c r="Q2368" s="4">
        <v>52000</v>
      </c>
      <c r="R2368">
        <v>1</v>
      </c>
      <c r="S2368" s="4">
        <f>Table3[[#This Row],[Harga]]*Table3[[#This Row],[Quantity]]</f>
        <v>52000</v>
      </c>
      <c r="T2368">
        <v>0.6</v>
      </c>
      <c r="U2368" s="4">
        <f>Table3[[#This Row],[Discount]]*Table3[[#This Row],[Revenue]]</f>
        <v>31200</v>
      </c>
      <c r="V2368" s="4">
        <f>Table3[[#This Row],[Revenue]]-Table3[[#This Row],[Total Discount]]</f>
        <v>20800</v>
      </c>
      <c r="W2368" s="6"/>
      <c r="X2368" s="5"/>
    </row>
    <row r="2369" spans="1:24" x14ac:dyDescent="0.35">
      <c r="A2369">
        <v>2368</v>
      </c>
      <c r="B2369" t="s">
        <v>6927</v>
      </c>
      <c r="C2369" s="8">
        <v>43055</v>
      </c>
      <c r="D2369" s="6">
        <v>2017</v>
      </c>
      <c r="E2369" s="8" t="s">
        <v>3468</v>
      </c>
      <c r="F2369" s="7">
        <v>16</v>
      </c>
      <c r="G2369" t="s">
        <v>3485</v>
      </c>
      <c r="H2369" t="s">
        <v>3554</v>
      </c>
      <c r="I2369" t="s">
        <v>5293</v>
      </c>
      <c r="J2369" t="s">
        <v>3488</v>
      </c>
      <c r="K2369" t="s">
        <v>3695</v>
      </c>
      <c r="L2369">
        <v>92025</v>
      </c>
      <c r="M2369" t="s">
        <v>926</v>
      </c>
      <c r="N2369" t="s">
        <v>13</v>
      </c>
      <c r="O2369" t="s">
        <v>37</v>
      </c>
      <c r="P2369" t="s">
        <v>927</v>
      </c>
      <c r="Q2369" s="4">
        <v>41000</v>
      </c>
      <c r="R2369">
        <v>4</v>
      </c>
      <c r="S2369" s="4">
        <f>Table3[[#This Row],[Harga]]*Table3[[#This Row],[Quantity]]</f>
        <v>164000</v>
      </c>
      <c r="T2369">
        <v>0</v>
      </c>
      <c r="U2369" s="4">
        <f>Table3[[#This Row],[Discount]]*Table3[[#This Row],[Revenue]]</f>
        <v>0</v>
      </c>
      <c r="V2369" s="4">
        <f>Table3[[#This Row],[Revenue]]-Table3[[#This Row],[Total Discount]]</f>
        <v>164000</v>
      </c>
      <c r="W2369" s="6"/>
      <c r="X2369" s="5"/>
    </row>
    <row r="2370" spans="1:24" x14ac:dyDescent="0.35">
      <c r="A2370">
        <v>2369</v>
      </c>
      <c r="B2370" t="s">
        <v>6926</v>
      </c>
      <c r="C2370" s="8">
        <v>42419</v>
      </c>
      <c r="D2370" s="6">
        <v>2016</v>
      </c>
      <c r="E2370" s="8" t="s">
        <v>3458</v>
      </c>
      <c r="F2370" s="7">
        <v>19</v>
      </c>
      <c r="G2370" t="s">
        <v>3457</v>
      </c>
      <c r="H2370" t="s">
        <v>3451</v>
      </c>
      <c r="I2370" t="s">
        <v>4557</v>
      </c>
      <c r="J2370" t="s">
        <v>3466</v>
      </c>
      <c r="K2370" t="s">
        <v>3704</v>
      </c>
      <c r="L2370">
        <v>11561</v>
      </c>
      <c r="M2370" t="s">
        <v>989</v>
      </c>
      <c r="N2370" t="s">
        <v>13</v>
      </c>
      <c r="O2370" t="s">
        <v>14</v>
      </c>
      <c r="P2370" t="s">
        <v>990</v>
      </c>
      <c r="Q2370" s="4">
        <v>12000</v>
      </c>
      <c r="R2370">
        <v>3</v>
      </c>
      <c r="S2370" s="4">
        <f>Table3[[#This Row],[Harga]]*Table3[[#This Row],[Quantity]]</f>
        <v>36000</v>
      </c>
      <c r="T2370">
        <v>0</v>
      </c>
      <c r="U2370" s="4">
        <f>Table3[[#This Row],[Discount]]*Table3[[#This Row],[Revenue]]</f>
        <v>0</v>
      </c>
      <c r="V2370" s="4">
        <f>Table3[[#This Row],[Revenue]]-Table3[[#This Row],[Total Discount]]</f>
        <v>36000</v>
      </c>
      <c r="W2370" s="6"/>
      <c r="X2370" s="5"/>
    </row>
    <row r="2371" spans="1:24" x14ac:dyDescent="0.35">
      <c r="A2371">
        <v>2370</v>
      </c>
      <c r="B2371" t="s">
        <v>6925</v>
      </c>
      <c r="C2371" s="8">
        <v>43046</v>
      </c>
      <c r="D2371" s="6">
        <v>2017</v>
      </c>
      <c r="E2371" s="8" t="s">
        <v>3468</v>
      </c>
      <c r="F2371" s="7">
        <v>7</v>
      </c>
      <c r="G2371" t="s">
        <v>3452</v>
      </c>
      <c r="H2371" t="s">
        <v>3462</v>
      </c>
      <c r="I2371" t="s">
        <v>4193</v>
      </c>
      <c r="J2371" t="s">
        <v>3449</v>
      </c>
      <c r="K2371" t="s">
        <v>3474</v>
      </c>
      <c r="L2371">
        <v>19711</v>
      </c>
      <c r="M2371" t="s">
        <v>343</v>
      </c>
      <c r="N2371" t="s">
        <v>13</v>
      </c>
      <c r="O2371" t="s">
        <v>29</v>
      </c>
      <c r="P2371" t="s">
        <v>344</v>
      </c>
      <c r="Q2371" s="4">
        <v>9000</v>
      </c>
      <c r="R2371">
        <v>7</v>
      </c>
      <c r="S2371" s="4">
        <f>Table3[[#This Row],[Harga]]*Table3[[#This Row],[Quantity]]</f>
        <v>63000</v>
      </c>
      <c r="T2371">
        <v>0</v>
      </c>
      <c r="U2371" s="4">
        <f>Table3[[#This Row],[Discount]]*Table3[[#This Row],[Revenue]]</f>
        <v>0</v>
      </c>
      <c r="V2371" s="4">
        <f>Table3[[#This Row],[Revenue]]-Table3[[#This Row],[Total Discount]]</f>
        <v>63000</v>
      </c>
      <c r="W2371" s="6"/>
      <c r="X2371" s="5"/>
    </row>
    <row r="2372" spans="1:24" x14ac:dyDescent="0.35">
      <c r="A2372">
        <v>2371</v>
      </c>
      <c r="B2372" t="s">
        <v>6924</v>
      </c>
      <c r="C2372" s="8">
        <v>41828</v>
      </c>
      <c r="D2372" s="6">
        <v>2014</v>
      </c>
      <c r="E2372" s="8" t="s">
        <v>3507</v>
      </c>
      <c r="F2372" s="7">
        <v>8</v>
      </c>
      <c r="G2372" t="s">
        <v>3485</v>
      </c>
      <c r="H2372" t="s">
        <v>3451</v>
      </c>
      <c r="I2372" t="s">
        <v>4230</v>
      </c>
      <c r="J2372" t="s">
        <v>3449</v>
      </c>
      <c r="K2372" t="s">
        <v>3707</v>
      </c>
      <c r="L2372">
        <v>14215</v>
      </c>
      <c r="M2372" t="s">
        <v>700</v>
      </c>
      <c r="N2372" t="s">
        <v>9</v>
      </c>
      <c r="O2372" t="s">
        <v>42</v>
      </c>
      <c r="P2372" t="s">
        <v>701</v>
      </c>
      <c r="Q2372" s="4">
        <v>284000</v>
      </c>
      <c r="R2372">
        <v>1</v>
      </c>
      <c r="S2372" s="4">
        <f>Table3[[#This Row],[Harga]]*Table3[[#This Row],[Quantity]]</f>
        <v>284000</v>
      </c>
      <c r="T2372">
        <v>0.1</v>
      </c>
      <c r="U2372" s="4">
        <f>Table3[[#This Row],[Discount]]*Table3[[#This Row],[Revenue]]</f>
        <v>28400</v>
      </c>
      <c r="V2372" s="4">
        <f>Table3[[#This Row],[Revenue]]-Table3[[#This Row],[Total Discount]]</f>
        <v>255600</v>
      </c>
      <c r="W2372" s="6"/>
      <c r="X2372" s="5"/>
    </row>
    <row r="2373" spans="1:24" x14ac:dyDescent="0.35">
      <c r="A2373">
        <v>2372</v>
      </c>
      <c r="B2373" t="s">
        <v>6923</v>
      </c>
      <c r="C2373" s="8">
        <v>41950</v>
      </c>
      <c r="D2373" s="6">
        <v>2014</v>
      </c>
      <c r="E2373" s="8" t="s">
        <v>3468</v>
      </c>
      <c r="F2373" s="7">
        <v>7</v>
      </c>
      <c r="G2373" t="s">
        <v>3452</v>
      </c>
      <c r="H2373" t="s">
        <v>3451</v>
      </c>
      <c r="I2373" t="s">
        <v>4058</v>
      </c>
      <c r="J2373" t="s">
        <v>3449</v>
      </c>
      <c r="K2373" t="s">
        <v>3509</v>
      </c>
      <c r="L2373">
        <v>77070</v>
      </c>
      <c r="M2373" t="s">
        <v>1926</v>
      </c>
      <c r="N2373" t="s">
        <v>9</v>
      </c>
      <c r="O2373" t="s">
        <v>42</v>
      </c>
      <c r="P2373" t="s">
        <v>1927</v>
      </c>
      <c r="Q2373" s="4">
        <v>586000</v>
      </c>
      <c r="R2373">
        <v>4</v>
      </c>
      <c r="S2373" s="4">
        <f>Table3[[#This Row],[Harga]]*Table3[[#This Row],[Quantity]]</f>
        <v>2344000</v>
      </c>
      <c r="T2373">
        <v>0.3</v>
      </c>
      <c r="U2373" s="4">
        <f>Table3[[#This Row],[Discount]]*Table3[[#This Row],[Revenue]]</f>
        <v>703200</v>
      </c>
      <c r="V2373" s="4">
        <f>Table3[[#This Row],[Revenue]]-Table3[[#This Row],[Total Discount]]</f>
        <v>1640800</v>
      </c>
      <c r="W2373" s="6"/>
      <c r="X2373" s="5"/>
    </row>
    <row r="2374" spans="1:24" x14ac:dyDescent="0.35">
      <c r="A2374">
        <v>2373</v>
      </c>
      <c r="B2374" t="s">
        <v>6922</v>
      </c>
      <c r="C2374" s="8">
        <v>42763</v>
      </c>
      <c r="D2374" s="6">
        <v>2017</v>
      </c>
      <c r="E2374" s="8" t="s">
        <v>3463</v>
      </c>
      <c r="F2374" s="7">
        <v>28</v>
      </c>
      <c r="G2374" t="s">
        <v>3485</v>
      </c>
      <c r="H2374" t="s">
        <v>3462</v>
      </c>
      <c r="I2374" t="s">
        <v>5593</v>
      </c>
      <c r="J2374" t="s">
        <v>3449</v>
      </c>
      <c r="K2374" t="s">
        <v>3470</v>
      </c>
      <c r="L2374">
        <v>67212</v>
      </c>
      <c r="M2374" t="s">
        <v>1244</v>
      </c>
      <c r="N2374" t="s">
        <v>13</v>
      </c>
      <c r="O2374" t="s">
        <v>23</v>
      </c>
      <c r="P2374" t="s">
        <v>1245</v>
      </c>
      <c r="Q2374" s="4">
        <v>112000</v>
      </c>
      <c r="R2374">
        <v>5</v>
      </c>
      <c r="S2374" s="4">
        <f>Table3[[#This Row],[Harga]]*Table3[[#This Row],[Quantity]]</f>
        <v>560000</v>
      </c>
      <c r="T2374">
        <v>0</v>
      </c>
      <c r="U2374" s="4">
        <f>Table3[[#This Row],[Discount]]*Table3[[#This Row],[Revenue]]</f>
        <v>0</v>
      </c>
      <c r="V2374" s="4">
        <f>Table3[[#This Row],[Revenue]]-Table3[[#This Row],[Total Discount]]</f>
        <v>560000</v>
      </c>
      <c r="W2374" s="6"/>
      <c r="X2374" s="5"/>
    </row>
    <row r="2375" spans="1:24" x14ac:dyDescent="0.35">
      <c r="A2375">
        <v>2374</v>
      </c>
      <c r="B2375" t="s">
        <v>6921</v>
      </c>
      <c r="C2375" s="8">
        <v>42349</v>
      </c>
      <c r="D2375" s="6">
        <v>2015</v>
      </c>
      <c r="E2375" s="8" t="s">
        <v>3490</v>
      </c>
      <c r="F2375" s="7">
        <v>11</v>
      </c>
      <c r="G2375" t="s">
        <v>3485</v>
      </c>
      <c r="H2375" t="s">
        <v>3451</v>
      </c>
      <c r="I2375" t="s">
        <v>6824</v>
      </c>
      <c r="J2375" t="s">
        <v>3449</v>
      </c>
      <c r="K2375" t="s">
        <v>3513</v>
      </c>
      <c r="L2375">
        <v>80906</v>
      </c>
      <c r="M2375" t="s">
        <v>2615</v>
      </c>
      <c r="N2375" t="s">
        <v>13</v>
      </c>
      <c r="O2375" t="s">
        <v>37</v>
      </c>
      <c r="P2375" t="s">
        <v>2616</v>
      </c>
      <c r="Q2375" s="4">
        <v>14000</v>
      </c>
      <c r="R2375">
        <v>5</v>
      </c>
      <c r="S2375" s="4">
        <f>Table3[[#This Row],[Harga]]*Table3[[#This Row],[Quantity]]</f>
        <v>70000</v>
      </c>
      <c r="T2375">
        <v>0.2</v>
      </c>
      <c r="U2375" s="4">
        <f>Table3[[#This Row],[Discount]]*Table3[[#This Row],[Revenue]]</f>
        <v>14000</v>
      </c>
      <c r="V2375" s="4">
        <f>Table3[[#This Row],[Revenue]]-Table3[[#This Row],[Total Discount]]</f>
        <v>56000</v>
      </c>
      <c r="W2375" s="6"/>
      <c r="X2375" s="5"/>
    </row>
    <row r="2376" spans="1:24" x14ac:dyDescent="0.35">
      <c r="A2376">
        <v>2375</v>
      </c>
      <c r="B2376" t="s">
        <v>6920</v>
      </c>
      <c r="C2376" s="8">
        <v>42184</v>
      </c>
      <c r="D2376" s="6">
        <v>2015</v>
      </c>
      <c r="E2376" s="8" t="s">
        <v>3497</v>
      </c>
      <c r="F2376" s="7">
        <v>29</v>
      </c>
      <c r="G2376" t="s">
        <v>3485</v>
      </c>
      <c r="H2376" t="s">
        <v>3451</v>
      </c>
      <c r="I2376" t="s">
        <v>3962</v>
      </c>
      <c r="J2376" t="s">
        <v>3449</v>
      </c>
      <c r="K2376" t="s">
        <v>3477</v>
      </c>
      <c r="L2376">
        <v>10011</v>
      </c>
      <c r="M2376" t="s">
        <v>1036</v>
      </c>
      <c r="N2376" t="s">
        <v>13</v>
      </c>
      <c r="O2376" t="s">
        <v>23</v>
      </c>
      <c r="P2376" t="s">
        <v>1037</v>
      </c>
      <c r="Q2376" s="4">
        <v>13000</v>
      </c>
      <c r="R2376">
        <v>4</v>
      </c>
      <c r="S2376" s="4">
        <f>Table3[[#This Row],[Harga]]*Table3[[#This Row],[Quantity]]</f>
        <v>52000</v>
      </c>
      <c r="T2376">
        <v>0</v>
      </c>
      <c r="U2376" s="4">
        <f>Table3[[#This Row],[Discount]]*Table3[[#This Row],[Revenue]]</f>
        <v>0</v>
      </c>
      <c r="V2376" s="4">
        <f>Table3[[#This Row],[Revenue]]-Table3[[#This Row],[Total Discount]]</f>
        <v>52000</v>
      </c>
      <c r="W2376" s="6"/>
      <c r="X2376" s="5"/>
    </row>
    <row r="2377" spans="1:24" x14ac:dyDescent="0.35">
      <c r="A2377">
        <v>2376</v>
      </c>
      <c r="B2377" t="s">
        <v>6919</v>
      </c>
      <c r="C2377" s="8">
        <v>42079</v>
      </c>
      <c r="D2377" s="6">
        <v>2015</v>
      </c>
      <c r="E2377" s="8" t="s">
        <v>3511</v>
      </c>
      <c r="F2377" s="7">
        <v>16</v>
      </c>
      <c r="G2377" t="s">
        <v>3457</v>
      </c>
      <c r="H2377" t="s">
        <v>3451</v>
      </c>
      <c r="I2377" t="s">
        <v>4898</v>
      </c>
      <c r="J2377" t="s">
        <v>3466</v>
      </c>
      <c r="K2377" t="s">
        <v>3605</v>
      </c>
      <c r="L2377">
        <v>90036</v>
      </c>
      <c r="M2377" t="s">
        <v>2385</v>
      </c>
      <c r="N2377" t="s">
        <v>9</v>
      </c>
      <c r="O2377" t="s">
        <v>20</v>
      </c>
      <c r="P2377" t="s">
        <v>2386</v>
      </c>
      <c r="Q2377" s="4">
        <v>475000</v>
      </c>
      <c r="R2377">
        <v>1</v>
      </c>
      <c r="S2377" s="4">
        <f>Table3[[#This Row],[Harga]]*Table3[[#This Row],[Quantity]]</f>
        <v>475000</v>
      </c>
      <c r="T2377">
        <v>0</v>
      </c>
      <c r="U2377" s="4">
        <f>Table3[[#This Row],[Discount]]*Table3[[#This Row],[Revenue]]</f>
        <v>0</v>
      </c>
      <c r="V2377" s="4">
        <f>Table3[[#This Row],[Revenue]]-Table3[[#This Row],[Total Discount]]</f>
        <v>475000</v>
      </c>
      <c r="W2377" s="6"/>
      <c r="X2377" s="5"/>
    </row>
    <row r="2378" spans="1:24" x14ac:dyDescent="0.35">
      <c r="A2378">
        <v>2377</v>
      </c>
      <c r="B2378" t="s">
        <v>6918</v>
      </c>
      <c r="C2378" s="8">
        <v>42229</v>
      </c>
      <c r="D2378" s="6">
        <v>2015</v>
      </c>
      <c r="E2378" s="8" t="s">
        <v>3481</v>
      </c>
      <c r="F2378" s="7">
        <v>13</v>
      </c>
      <c r="G2378" t="s">
        <v>3538</v>
      </c>
      <c r="H2378" t="s">
        <v>3462</v>
      </c>
      <c r="I2378" t="s">
        <v>5286</v>
      </c>
      <c r="J2378" t="s">
        <v>3449</v>
      </c>
      <c r="K2378" t="s">
        <v>3465</v>
      </c>
      <c r="L2378">
        <v>30062</v>
      </c>
      <c r="M2378" t="s">
        <v>1513</v>
      </c>
      <c r="N2378" t="s">
        <v>13</v>
      </c>
      <c r="O2378" t="s">
        <v>26</v>
      </c>
      <c r="P2378" t="s">
        <v>1514</v>
      </c>
      <c r="Q2378" s="4">
        <v>4000</v>
      </c>
      <c r="R2378">
        <v>3</v>
      </c>
      <c r="S2378" s="4">
        <f>Table3[[#This Row],[Harga]]*Table3[[#This Row],[Quantity]]</f>
        <v>12000</v>
      </c>
      <c r="T2378">
        <v>0</v>
      </c>
      <c r="U2378" s="4">
        <f>Table3[[#This Row],[Discount]]*Table3[[#This Row],[Revenue]]</f>
        <v>0</v>
      </c>
      <c r="V2378" s="4">
        <f>Table3[[#This Row],[Revenue]]-Table3[[#This Row],[Total Discount]]</f>
        <v>12000</v>
      </c>
      <c r="W2378" s="6"/>
      <c r="X2378" s="5"/>
    </row>
    <row r="2379" spans="1:24" x14ac:dyDescent="0.35">
      <c r="A2379">
        <v>2378</v>
      </c>
      <c r="B2379" t="s">
        <v>6917</v>
      </c>
      <c r="C2379" s="8">
        <v>42504</v>
      </c>
      <c r="D2379" s="6">
        <v>2016</v>
      </c>
      <c r="E2379" s="8" t="s">
        <v>3453</v>
      </c>
      <c r="F2379" s="7">
        <v>14</v>
      </c>
      <c r="G2379" t="s">
        <v>3457</v>
      </c>
      <c r="H2379" t="s">
        <v>3451</v>
      </c>
      <c r="I2379" t="s">
        <v>4177</v>
      </c>
      <c r="J2379" t="s">
        <v>3466</v>
      </c>
      <c r="K2379" t="s">
        <v>3568</v>
      </c>
      <c r="L2379">
        <v>32216</v>
      </c>
      <c r="M2379" t="s">
        <v>1566</v>
      </c>
      <c r="N2379" t="s">
        <v>13</v>
      </c>
      <c r="O2379" t="s">
        <v>26</v>
      </c>
      <c r="P2379" t="s">
        <v>1567</v>
      </c>
      <c r="Q2379" s="4">
        <v>512000</v>
      </c>
      <c r="R2379">
        <v>3</v>
      </c>
      <c r="S2379" s="4">
        <f>Table3[[#This Row],[Harga]]*Table3[[#This Row],[Quantity]]</f>
        <v>1536000</v>
      </c>
      <c r="T2379">
        <v>0.7</v>
      </c>
      <c r="U2379" s="4">
        <f>Table3[[#This Row],[Discount]]*Table3[[#This Row],[Revenue]]</f>
        <v>1075200</v>
      </c>
      <c r="V2379" s="4">
        <f>Table3[[#This Row],[Revenue]]-Table3[[#This Row],[Total Discount]]</f>
        <v>460800</v>
      </c>
      <c r="W2379" s="6"/>
      <c r="X2379" s="5"/>
    </row>
    <row r="2380" spans="1:24" x14ac:dyDescent="0.35">
      <c r="A2380">
        <v>2379</v>
      </c>
      <c r="B2380" t="s">
        <v>6916</v>
      </c>
      <c r="C2380" s="8">
        <v>42929</v>
      </c>
      <c r="D2380" s="6">
        <v>2017</v>
      </c>
      <c r="E2380" s="8" t="s">
        <v>3507</v>
      </c>
      <c r="F2380" s="7">
        <v>13</v>
      </c>
      <c r="G2380" t="s">
        <v>3457</v>
      </c>
      <c r="H2380" t="s">
        <v>3451</v>
      </c>
      <c r="I2380" t="s">
        <v>3618</v>
      </c>
      <c r="J2380" t="s">
        <v>3449</v>
      </c>
      <c r="K2380" t="s">
        <v>3670</v>
      </c>
      <c r="L2380">
        <v>19140</v>
      </c>
      <c r="M2380" t="s">
        <v>2617</v>
      </c>
      <c r="N2380" t="s">
        <v>51</v>
      </c>
      <c r="O2380" t="s">
        <v>52</v>
      </c>
      <c r="P2380" t="s">
        <v>2618</v>
      </c>
      <c r="Q2380" s="4">
        <v>40000</v>
      </c>
      <c r="R2380">
        <v>1</v>
      </c>
      <c r="S2380" s="4">
        <f>Table3[[#This Row],[Harga]]*Table3[[#This Row],[Quantity]]</f>
        <v>40000</v>
      </c>
      <c r="T2380">
        <v>0.4</v>
      </c>
      <c r="U2380" s="4">
        <f>Table3[[#This Row],[Discount]]*Table3[[#This Row],[Revenue]]</f>
        <v>16000</v>
      </c>
      <c r="V2380" s="4">
        <f>Table3[[#This Row],[Revenue]]-Table3[[#This Row],[Total Discount]]</f>
        <v>24000</v>
      </c>
      <c r="W2380" s="6"/>
      <c r="X2380" s="5"/>
    </row>
    <row r="2381" spans="1:24" x14ac:dyDescent="0.35">
      <c r="A2381">
        <v>2380</v>
      </c>
      <c r="B2381" t="s">
        <v>6915</v>
      </c>
      <c r="C2381" s="8">
        <v>42330</v>
      </c>
      <c r="D2381" s="6">
        <v>2015</v>
      </c>
      <c r="E2381" s="8" t="s">
        <v>3468</v>
      </c>
      <c r="F2381" s="7">
        <v>22</v>
      </c>
      <c r="G2381" t="s">
        <v>3457</v>
      </c>
      <c r="H2381" t="s">
        <v>3451</v>
      </c>
      <c r="I2381" t="s">
        <v>6914</v>
      </c>
      <c r="J2381" t="s">
        <v>3449</v>
      </c>
      <c r="K2381" t="s">
        <v>3568</v>
      </c>
      <c r="L2381">
        <v>90008</v>
      </c>
      <c r="M2381" t="s">
        <v>698</v>
      </c>
      <c r="N2381" t="s">
        <v>13</v>
      </c>
      <c r="O2381" t="s">
        <v>23</v>
      </c>
      <c r="P2381" t="s">
        <v>699</v>
      </c>
      <c r="Q2381" s="4">
        <v>133000</v>
      </c>
      <c r="R2381">
        <v>2</v>
      </c>
      <c r="S2381" s="4">
        <f>Table3[[#This Row],[Harga]]*Table3[[#This Row],[Quantity]]</f>
        <v>266000</v>
      </c>
      <c r="T2381">
        <v>0</v>
      </c>
      <c r="U2381" s="4">
        <f>Table3[[#This Row],[Discount]]*Table3[[#This Row],[Revenue]]</f>
        <v>0</v>
      </c>
      <c r="V2381" s="4">
        <f>Table3[[#This Row],[Revenue]]-Table3[[#This Row],[Total Discount]]</f>
        <v>266000</v>
      </c>
      <c r="W2381" s="6"/>
      <c r="X2381" s="5"/>
    </row>
    <row r="2382" spans="1:24" x14ac:dyDescent="0.35">
      <c r="A2382">
        <v>2381</v>
      </c>
      <c r="B2382" t="s">
        <v>6913</v>
      </c>
      <c r="C2382" s="8">
        <v>41966</v>
      </c>
      <c r="D2382" s="6">
        <v>2014</v>
      </c>
      <c r="E2382" s="8" t="s">
        <v>3468</v>
      </c>
      <c r="F2382" s="7">
        <v>23</v>
      </c>
      <c r="G2382" t="s">
        <v>3457</v>
      </c>
      <c r="H2382" t="s">
        <v>3462</v>
      </c>
      <c r="I2382" t="s">
        <v>6912</v>
      </c>
      <c r="J2382" t="s">
        <v>3466</v>
      </c>
      <c r="K2382" t="s">
        <v>3595</v>
      </c>
      <c r="L2382">
        <v>19134</v>
      </c>
      <c r="M2382" t="s">
        <v>1582</v>
      </c>
      <c r="N2382" t="s">
        <v>13</v>
      </c>
      <c r="O2382" t="s">
        <v>55</v>
      </c>
      <c r="P2382" t="s">
        <v>1583</v>
      </c>
      <c r="Q2382" s="4">
        <v>105000</v>
      </c>
      <c r="R2382">
        <v>3</v>
      </c>
      <c r="S2382" s="4">
        <f>Table3[[#This Row],[Harga]]*Table3[[#This Row],[Quantity]]</f>
        <v>315000</v>
      </c>
      <c r="T2382">
        <v>0.2</v>
      </c>
      <c r="U2382" s="4">
        <f>Table3[[#This Row],[Discount]]*Table3[[#This Row],[Revenue]]</f>
        <v>63000</v>
      </c>
      <c r="V2382" s="4">
        <f>Table3[[#This Row],[Revenue]]-Table3[[#This Row],[Total Discount]]</f>
        <v>252000</v>
      </c>
      <c r="W2382" s="6"/>
      <c r="X2382" s="5"/>
    </row>
    <row r="2383" spans="1:24" x14ac:dyDescent="0.35">
      <c r="A2383">
        <v>2382</v>
      </c>
      <c r="B2383" t="s">
        <v>6911</v>
      </c>
      <c r="C2383" s="8">
        <v>42365</v>
      </c>
      <c r="D2383" s="6">
        <v>2015</v>
      </c>
      <c r="E2383" s="8" t="s">
        <v>3490</v>
      </c>
      <c r="F2383" s="7">
        <v>27</v>
      </c>
      <c r="G2383" t="s">
        <v>3485</v>
      </c>
      <c r="H2383" t="s">
        <v>3532</v>
      </c>
      <c r="I2383" t="s">
        <v>3637</v>
      </c>
      <c r="J2383" t="s">
        <v>3449</v>
      </c>
      <c r="K2383" t="s">
        <v>3455</v>
      </c>
      <c r="L2383">
        <v>54703</v>
      </c>
      <c r="M2383" t="s">
        <v>2581</v>
      </c>
      <c r="N2383" t="s">
        <v>13</v>
      </c>
      <c r="O2383" t="s">
        <v>23</v>
      </c>
      <c r="P2383" t="s">
        <v>2582</v>
      </c>
      <c r="Q2383" s="4">
        <v>441000</v>
      </c>
      <c r="R2383">
        <v>4</v>
      </c>
      <c r="S2383" s="4">
        <f>Table3[[#This Row],[Harga]]*Table3[[#This Row],[Quantity]]</f>
        <v>1764000</v>
      </c>
      <c r="T2383">
        <v>0</v>
      </c>
      <c r="U2383" s="4">
        <f>Table3[[#This Row],[Discount]]*Table3[[#This Row],[Revenue]]</f>
        <v>0</v>
      </c>
      <c r="V2383" s="4">
        <f>Table3[[#This Row],[Revenue]]-Table3[[#This Row],[Total Discount]]</f>
        <v>1764000</v>
      </c>
      <c r="W2383" s="6"/>
      <c r="X2383" s="5"/>
    </row>
    <row r="2384" spans="1:24" x14ac:dyDescent="0.35">
      <c r="A2384">
        <v>2383</v>
      </c>
      <c r="B2384" t="s">
        <v>6910</v>
      </c>
      <c r="C2384" s="8">
        <v>42688</v>
      </c>
      <c r="D2384" s="6">
        <v>2016</v>
      </c>
      <c r="E2384" s="8" t="s">
        <v>3468</v>
      </c>
      <c r="F2384" s="7">
        <v>14</v>
      </c>
      <c r="G2384" t="s">
        <v>3452</v>
      </c>
      <c r="H2384" t="s">
        <v>3462</v>
      </c>
      <c r="I2384" t="s">
        <v>3926</v>
      </c>
      <c r="J2384" t="s">
        <v>3449</v>
      </c>
      <c r="K2384" t="s">
        <v>3600</v>
      </c>
      <c r="L2384">
        <v>19134</v>
      </c>
      <c r="M2384" t="s">
        <v>1700</v>
      </c>
      <c r="N2384" t="s">
        <v>9</v>
      </c>
      <c r="O2384" t="s">
        <v>42</v>
      </c>
      <c r="P2384" t="s">
        <v>1701</v>
      </c>
      <c r="Q2384" s="4">
        <v>724000</v>
      </c>
      <c r="R2384">
        <v>3</v>
      </c>
      <c r="S2384" s="4">
        <f>Table3[[#This Row],[Harga]]*Table3[[#This Row],[Quantity]]</f>
        <v>2172000</v>
      </c>
      <c r="T2384">
        <v>0.3</v>
      </c>
      <c r="U2384" s="4">
        <f>Table3[[#This Row],[Discount]]*Table3[[#This Row],[Revenue]]</f>
        <v>651600</v>
      </c>
      <c r="V2384" s="4">
        <f>Table3[[#This Row],[Revenue]]-Table3[[#This Row],[Total Discount]]</f>
        <v>1520400</v>
      </c>
      <c r="W2384" s="6"/>
      <c r="X2384" s="5"/>
    </row>
    <row r="2385" spans="1:24" x14ac:dyDescent="0.35">
      <c r="A2385">
        <v>2384</v>
      </c>
      <c r="B2385" t="s">
        <v>6909</v>
      </c>
      <c r="C2385" s="8">
        <v>42498</v>
      </c>
      <c r="D2385" s="6">
        <v>2016</v>
      </c>
      <c r="E2385" s="8" t="s">
        <v>3453</v>
      </c>
      <c r="F2385" s="7">
        <v>8</v>
      </c>
      <c r="G2385" t="s">
        <v>3457</v>
      </c>
      <c r="H2385" t="s">
        <v>3462</v>
      </c>
      <c r="I2385" t="s">
        <v>4165</v>
      </c>
      <c r="J2385" t="s">
        <v>3449</v>
      </c>
      <c r="K2385" t="s">
        <v>3548</v>
      </c>
      <c r="L2385">
        <v>90004</v>
      </c>
      <c r="M2385" t="s">
        <v>171</v>
      </c>
      <c r="N2385" t="s">
        <v>13</v>
      </c>
      <c r="O2385" t="s">
        <v>23</v>
      </c>
      <c r="P2385" t="s">
        <v>172</v>
      </c>
      <c r="Q2385" s="4">
        <v>6000</v>
      </c>
      <c r="R2385">
        <v>3</v>
      </c>
      <c r="S2385" s="4">
        <f>Table3[[#This Row],[Harga]]*Table3[[#This Row],[Quantity]]</f>
        <v>18000</v>
      </c>
      <c r="T2385">
        <v>0</v>
      </c>
      <c r="U2385" s="4">
        <f>Table3[[#This Row],[Discount]]*Table3[[#This Row],[Revenue]]</f>
        <v>0</v>
      </c>
      <c r="V2385" s="4">
        <f>Table3[[#This Row],[Revenue]]-Table3[[#This Row],[Total Discount]]</f>
        <v>18000</v>
      </c>
      <c r="W2385" s="6"/>
      <c r="X2385" s="5"/>
    </row>
    <row r="2386" spans="1:24" x14ac:dyDescent="0.35">
      <c r="A2386">
        <v>2385</v>
      </c>
      <c r="B2386" t="s">
        <v>6908</v>
      </c>
      <c r="C2386" s="8">
        <v>41999</v>
      </c>
      <c r="D2386" s="6">
        <v>2014</v>
      </c>
      <c r="E2386" s="8" t="s">
        <v>3490</v>
      </c>
      <c r="F2386" s="7">
        <v>26</v>
      </c>
      <c r="G2386" t="s">
        <v>3538</v>
      </c>
      <c r="H2386" t="s">
        <v>3554</v>
      </c>
      <c r="I2386" t="s">
        <v>4274</v>
      </c>
      <c r="J2386" t="s">
        <v>3449</v>
      </c>
      <c r="K2386" t="s">
        <v>3474</v>
      </c>
      <c r="L2386">
        <v>19134</v>
      </c>
      <c r="M2386" t="s">
        <v>243</v>
      </c>
      <c r="N2386" t="s">
        <v>13</v>
      </c>
      <c r="O2386" t="s">
        <v>23</v>
      </c>
      <c r="P2386" t="s">
        <v>244</v>
      </c>
      <c r="Q2386" s="4">
        <v>8000</v>
      </c>
      <c r="R2386">
        <v>3</v>
      </c>
      <c r="S2386" s="4">
        <f>Table3[[#This Row],[Harga]]*Table3[[#This Row],[Quantity]]</f>
        <v>24000</v>
      </c>
      <c r="T2386">
        <v>0.2</v>
      </c>
      <c r="U2386" s="4">
        <f>Table3[[#This Row],[Discount]]*Table3[[#This Row],[Revenue]]</f>
        <v>4800</v>
      </c>
      <c r="V2386" s="4">
        <f>Table3[[#This Row],[Revenue]]-Table3[[#This Row],[Total Discount]]</f>
        <v>19200</v>
      </c>
      <c r="W2386" s="6"/>
      <c r="X2386" s="5"/>
    </row>
    <row r="2387" spans="1:24" x14ac:dyDescent="0.35">
      <c r="A2387">
        <v>2386</v>
      </c>
      <c r="B2387" t="s">
        <v>6907</v>
      </c>
      <c r="C2387" s="8">
        <v>42894</v>
      </c>
      <c r="D2387" s="6">
        <v>2017</v>
      </c>
      <c r="E2387" s="8" t="s">
        <v>3497</v>
      </c>
      <c r="F2387" s="7">
        <v>8</v>
      </c>
      <c r="G2387" t="s">
        <v>3452</v>
      </c>
      <c r="H2387" t="s">
        <v>3451</v>
      </c>
      <c r="I2387" t="s">
        <v>4446</v>
      </c>
      <c r="J2387" t="s">
        <v>3449</v>
      </c>
      <c r="K2387" t="s">
        <v>3523</v>
      </c>
      <c r="L2387">
        <v>6360</v>
      </c>
      <c r="M2387" t="s">
        <v>2105</v>
      </c>
      <c r="N2387" t="s">
        <v>13</v>
      </c>
      <c r="O2387" t="s">
        <v>26</v>
      </c>
      <c r="P2387" t="s">
        <v>2106</v>
      </c>
      <c r="Q2387" s="4">
        <v>6000</v>
      </c>
      <c r="R2387">
        <v>2</v>
      </c>
      <c r="S2387" s="4">
        <f>Table3[[#This Row],[Harga]]*Table3[[#This Row],[Quantity]]</f>
        <v>12000</v>
      </c>
      <c r="T2387">
        <v>0</v>
      </c>
      <c r="U2387" s="4">
        <f>Table3[[#This Row],[Discount]]*Table3[[#This Row],[Revenue]]</f>
        <v>0</v>
      </c>
      <c r="V2387" s="4">
        <f>Table3[[#This Row],[Revenue]]-Table3[[#This Row],[Total Discount]]</f>
        <v>12000</v>
      </c>
      <c r="W2387" s="6"/>
      <c r="X2387" s="5"/>
    </row>
    <row r="2388" spans="1:24" x14ac:dyDescent="0.35">
      <c r="A2388">
        <v>2387</v>
      </c>
      <c r="B2388" t="s">
        <v>6906</v>
      </c>
      <c r="C2388" s="8">
        <v>42101</v>
      </c>
      <c r="D2388" s="6">
        <v>2015</v>
      </c>
      <c r="E2388" s="8" t="s">
        <v>3529</v>
      </c>
      <c r="F2388" s="7">
        <v>7</v>
      </c>
      <c r="G2388" t="s">
        <v>3538</v>
      </c>
      <c r="H2388" t="s">
        <v>3532</v>
      </c>
      <c r="I2388" t="s">
        <v>6310</v>
      </c>
      <c r="J2388" t="s">
        <v>3449</v>
      </c>
      <c r="K2388" t="s">
        <v>3509</v>
      </c>
      <c r="L2388">
        <v>78207</v>
      </c>
      <c r="M2388" t="s">
        <v>2619</v>
      </c>
      <c r="N2388" t="s">
        <v>13</v>
      </c>
      <c r="O2388" t="s">
        <v>29</v>
      </c>
      <c r="P2388" t="s">
        <v>2620</v>
      </c>
      <c r="Q2388" s="4">
        <v>464000</v>
      </c>
      <c r="R2388">
        <v>8</v>
      </c>
      <c r="S2388" s="4">
        <f>Table3[[#This Row],[Harga]]*Table3[[#This Row],[Quantity]]</f>
        <v>3712000</v>
      </c>
      <c r="T2388">
        <v>0.8</v>
      </c>
      <c r="U2388" s="4">
        <f>Table3[[#This Row],[Discount]]*Table3[[#This Row],[Revenue]]</f>
        <v>2969600</v>
      </c>
      <c r="V2388" s="4">
        <f>Table3[[#This Row],[Revenue]]-Table3[[#This Row],[Total Discount]]</f>
        <v>742400</v>
      </c>
      <c r="W2388" s="6"/>
      <c r="X2388" s="5"/>
    </row>
    <row r="2389" spans="1:24" x14ac:dyDescent="0.35">
      <c r="A2389">
        <v>2388</v>
      </c>
      <c r="B2389" t="s">
        <v>6905</v>
      </c>
      <c r="C2389" s="8">
        <v>42561</v>
      </c>
      <c r="D2389" s="6">
        <v>2016</v>
      </c>
      <c r="E2389" s="8" t="s">
        <v>3507</v>
      </c>
      <c r="F2389" s="7">
        <v>10</v>
      </c>
      <c r="G2389" t="s">
        <v>3538</v>
      </c>
      <c r="H2389" t="s">
        <v>3451</v>
      </c>
      <c r="I2389" t="s">
        <v>3717</v>
      </c>
      <c r="J2389" t="s">
        <v>3488</v>
      </c>
      <c r="K2389" t="s">
        <v>3568</v>
      </c>
      <c r="L2389">
        <v>85364</v>
      </c>
      <c r="M2389" t="s">
        <v>632</v>
      </c>
      <c r="N2389" t="s">
        <v>13</v>
      </c>
      <c r="O2389" t="s">
        <v>26</v>
      </c>
      <c r="P2389" t="s">
        <v>633</v>
      </c>
      <c r="Q2389" s="4">
        <v>60000</v>
      </c>
      <c r="R2389">
        <v>6</v>
      </c>
      <c r="S2389" s="4">
        <f>Table3[[#This Row],[Harga]]*Table3[[#This Row],[Quantity]]</f>
        <v>360000</v>
      </c>
      <c r="T2389">
        <v>0.7</v>
      </c>
      <c r="U2389" s="4">
        <f>Table3[[#This Row],[Discount]]*Table3[[#This Row],[Revenue]]</f>
        <v>251999.99999999997</v>
      </c>
      <c r="V2389" s="4">
        <f>Table3[[#This Row],[Revenue]]-Table3[[#This Row],[Total Discount]]</f>
        <v>108000.00000000003</v>
      </c>
      <c r="W2389" s="6"/>
      <c r="X2389" s="5"/>
    </row>
    <row r="2390" spans="1:24" x14ac:dyDescent="0.35">
      <c r="A2390">
        <v>2389</v>
      </c>
      <c r="B2390" t="s">
        <v>6904</v>
      </c>
      <c r="C2390" s="8">
        <v>42695</v>
      </c>
      <c r="D2390" s="6">
        <v>2016</v>
      </c>
      <c r="E2390" s="8" t="s">
        <v>3468</v>
      </c>
      <c r="F2390" s="7">
        <v>21</v>
      </c>
      <c r="G2390" t="s">
        <v>3485</v>
      </c>
      <c r="H2390" t="s">
        <v>3462</v>
      </c>
      <c r="I2390" t="s">
        <v>4608</v>
      </c>
      <c r="J2390" t="s">
        <v>3449</v>
      </c>
      <c r="K2390" t="s">
        <v>3704</v>
      </c>
      <c r="L2390">
        <v>43229</v>
      </c>
      <c r="M2390" t="s">
        <v>2621</v>
      </c>
      <c r="N2390" t="s">
        <v>51</v>
      </c>
      <c r="O2390" t="s">
        <v>254</v>
      </c>
      <c r="P2390" t="s">
        <v>2622</v>
      </c>
      <c r="Q2390" s="4">
        <v>31000</v>
      </c>
      <c r="R2390">
        <v>7</v>
      </c>
      <c r="S2390" s="4">
        <f>Table3[[#This Row],[Harga]]*Table3[[#This Row],[Quantity]]</f>
        <v>217000</v>
      </c>
      <c r="T2390">
        <v>0.7</v>
      </c>
      <c r="U2390" s="4">
        <f>Table3[[#This Row],[Discount]]*Table3[[#This Row],[Revenue]]</f>
        <v>151900</v>
      </c>
      <c r="V2390" s="4">
        <f>Table3[[#This Row],[Revenue]]-Table3[[#This Row],[Total Discount]]</f>
        <v>65100</v>
      </c>
      <c r="W2390" s="6"/>
      <c r="X2390" s="5"/>
    </row>
    <row r="2391" spans="1:24" x14ac:dyDescent="0.35">
      <c r="A2391">
        <v>2390</v>
      </c>
      <c r="B2391" t="s">
        <v>6903</v>
      </c>
      <c r="C2391" s="8">
        <v>43051</v>
      </c>
      <c r="D2391" s="6">
        <v>2017</v>
      </c>
      <c r="E2391" s="8" t="s">
        <v>3468</v>
      </c>
      <c r="F2391" s="7">
        <v>12</v>
      </c>
      <c r="G2391" t="s">
        <v>3452</v>
      </c>
      <c r="H2391" t="s">
        <v>3462</v>
      </c>
      <c r="I2391" t="s">
        <v>4837</v>
      </c>
      <c r="J2391" t="s">
        <v>3466</v>
      </c>
      <c r="K2391" t="s">
        <v>3605</v>
      </c>
      <c r="L2391">
        <v>90036</v>
      </c>
      <c r="M2391" t="s">
        <v>1574</v>
      </c>
      <c r="N2391" t="s">
        <v>13</v>
      </c>
      <c r="O2391" t="s">
        <v>26</v>
      </c>
      <c r="P2391" t="s">
        <v>1575</v>
      </c>
      <c r="Q2391" s="4">
        <v>1000</v>
      </c>
      <c r="R2391">
        <v>4</v>
      </c>
      <c r="S2391" s="4">
        <f>Table3[[#This Row],[Harga]]*Table3[[#This Row],[Quantity]]</f>
        <v>4000</v>
      </c>
      <c r="T2391">
        <v>0.2</v>
      </c>
      <c r="U2391" s="4">
        <f>Table3[[#This Row],[Discount]]*Table3[[#This Row],[Revenue]]</f>
        <v>800</v>
      </c>
      <c r="V2391" s="4">
        <f>Table3[[#This Row],[Revenue]]-Table3[[#This Row],[Total Discount]]</f>
        <v>3200</v>
      </c>
      <c r="W2391" s="6"/>
      <c r="X2391" s="5"/>
    </row>
    <row r="2392" spans="1:24" x14ac:dyDescent="0.35">
      <c r="A2392">
        <v>2391</v>
      </c>
      <c r="B2392" t="s">
        <v>6902</v>
      </c>
      <c r="C2392" s="8">
        <v>41944</v>
      </c>
      <c r="D2392" s="6">
        <v>2014</v>
      </c>
      <c r="E2392" s="8" t="s">
        <v>3468</v>
      </c>
      <c r="F2392" s="7">
        <v>1</v>
      </c>
      <c r="G2392" t="s">
        <v>3452</v>
      </c>
      <c r="H2392" t="s">
        <v>3451</v>
      </c>
      <c r="I2392" t="s">
        <v>4066</v>
      </c>
      <c r="J2392" t="s">
        <v>3466</v>
      </c>
      <c r="K2392" t="s">
        <v>3492</v>
      </c>
      <c r="L2392">
        <v>40475</v>
      </c>
      <c r="M2392" t="s">
        <v>1429</v>
      </c>
      <c r="N2392" t="s">
        <v>13</v>
      </c>
      <c r="O2392" t="s">
        <v>32</v>
      </c>
      <c r="P2392" t="s">
        <v>1430</v>
      </c>
      <c r="Q2392" s="4">
        <v>35000</v>
      </c>
      <c r="R2392">
        <v>2</v>
      </c>
      <c r="S2392" s="4">
        <f>Table3[[#This Row],[Harga]]*Table3[[#This Row],[Quantity]]</f>
        <v>70000</v>
      </c>
      <c r="T2392">
        <v>0</v>
      </c>
      <c r="U2392" s="4">
        <f>Table3[[#This Row],[Discount]]*Table3[[#This Row],[Revenue]]</f>
        <v>0</v>
      </c>
      <c r="V2392" s="4">
        <f>Table3[[#This Row],[Revenue]]-Table3[[#This Row],[Total Discount]]</f>
        <v>70000</v>
      </c>
      <c r="W2392" s="6"/>
      <c r="X2392" s="5"/>
    </row>
    <row r="2393" spans="1:24" x14ac:dyDescent="0.35">
      <c r="A2393">
        <v>2392</v>
      </c>
      <c r="B2393" t="s">
        <v>6901</v>
      </c>
      <c r="C2393" s="8">
        <v>42505</v>
      </c>
      <c r="D2393" s="6">
        <v>2016</v>
      </c>
      <c r="E2393" s="8" t="s">
        <v>3453</v>
      </c>
      <c r="F2393" s="7">
        <v>15</v>
      </c>
      <c r="G2393" t="s">
        <v>3496</v>
      </c>
      <c r="H2393" t="s">
        <v>3451</v>
      </c>
      <c r="I2393" t="s">
        <v>4169</v>
      </c>
      <c r="J2393" t="s">
        <v>3449</v>
      </c>
      <c r="K2393" t="s">
        <v>3465</v>
      </c>
      <c r="L2393">
        <v>10035</v>
      </c>
      <c r="M2393" t="s">
        <v>1519</v>
      </c>
      <c r="N2393" t="s">
        <v>13</v>
      </c>
      <c r="O2393" t="s">
        <v>26</v>
      </c>
      <c r="P2393" t="s">
        <v>1520</v>
      </c>
      <c r="Q2393" s="4">
        <v>18000</v>
      </c>
      <c r="R2393">
        <v>3</v>
      </c>
      <c r="S2393" s="4">
        <f>Table3[[#This Row],[Harga]]*Table3[[#This Row],[Quantity]]</f>
        <v>54000</v>
      </c>
      <c r="T2393">
        <v>0.2</v>
      </c>
      <c r="U2393" s="4">
        <f>Table3[[#This Row],[Discount]]*Table3[[#This Row],[Revenue]]</f>
        <v>10800</v>
      </c>
      <c r="V2393" s="4">
        <f>Table3[[#This Row],[Revenue]]-Table3[[#This Row],[Total Discount]]</f>
        <v>43200</v>
      </c>
      <c r="W2393" s="6"/>
      <c r="X2393" s="5"/>
    </row>
    <row r="2394" spans="1:24" x14ac:dyDescent="0.35">
      <c r="A2394">
        <v>2393</v>
      </c>
      <c r="B2394" t="s">
        <v>6900</v>
      </c>
      <c r="C2394" s="8">
        <v>41950</v>
      </c>
      <c r="D2394" s="6">
        <v>2014</v>
      </c>
      <c r="E2394" s="8" t="s">
        <v>3468</v>
      </c>
      <c r="F2394" s="7">
        <v>7</v>
      </c>
      <c r="G2394" t="s">
        <v>3485</v>
      </c>
      <c r="H2394" t="s">
        <v>3451</v>
      </c>
      <c r="I2394" t="s">
        <v>3832</v>
      </c>
      <c r="J2394" t="s">
        <v>3449</v>
      </c>
      <c r="K2394" t="s">
        <v>3460</v>
      </c>
      <c r="L2394">
        <v>54401</v>
      </c>
      <c r="M2394" t="s">
        <v>1801</v>
      </c>
      <c r="N2394" t="s">
        <v>13</v>
      </c>
      <c r="O2394" t="s">
        <v>29</v>
      </c>
      <c r="P2394" t="s">
        <v>1802</v>
      </c>
      <c r="Q2394" s="4">
        <v>33000</v>
      </c>
      <c r="R2394">
        <v>6</v>
      </c>
      <c r="S2394" s="4">
        <f>Table3[[#This Row],[Harga]]*Table3[[#This Row],[Quantity]]</f>
        <v>198000</v>
      </c>
      <c r="T2394">
        <v>0</v>
      </c>
      <c r="U2394" s="4">
        <f>Table3[[#This Row],[Discount]]*Table3[[#This Row],[Revenue]]</f>
        <v>0</v>
      </c>
      <c r="V2394" s="4">
        <f>Table3[[#This Row],[Revenue]]-Table3[[#This Row],[Total Discount]]</f>
        <v>198000</v>
      </c>
      <c r="W2394" s="6"/>
      <c r="X2394" s="5"/>
    </row>
    <row r="2395" spans="1:24" x14ac:dyDescent="0.35">
      <c r="A2395">
        <v>2394</v>
      </c>
      <c r="B2395" t="s">
        <v>6899</v>
      </c>
      <c r="C2395" s="8">
        <v>43013</v>
      </c>
      <c r="D2395" s="6">
        <v>2017</v>
      </c>
      <c r="E2395" s="8" t="s">
        <v>3517</v>
      </c>
      <c r="F2395" s="7">
        <v>5</v>
      </c>
      <c r="G2395" t="s">
        <v>3452</v>
      </c>
      <c r="H2395" t="s">
        <v>3451</v>
      </c>
      <c r="I2395" t="s">
        <v>3581</v>
      </c>
      <c r="J2395" t="s">
        <v>3488</v>
      </c>
      <c r="K2395" t="s">
        <v>3704</v>
      </c>
      <c r="L2395">
        <v>94110</v>
      </c>
      <c r="M2395" t="s">
        <v>2348</v>
      </c>
      <c r="N2395" t="s">
        <v>13</v>
      </c>
      <c r="O2395" t="s">
        <v>26</v>
      </c>
      <c r="P2395" t="s">
        <v>2349</v>
      </c>
      <c r="Q2395" s="4">
        <v>10000</v>
      </c>
      <c r="R2395">
        <v>5</v>
      </c>
      <c r="S2395" s="4">
        <f>Table3[[#This Row],[Harga]]*Table3[[#This Row],[Quantity]]</f>
        <v>50000</v>
      </c>
      <c r="T2395">
        <v>0.2</v>
      </c>
      <c r="U2395" s="4">
        <f>Table3[[#This Row],[Discount]]*Table3[[#This Row],[Revenue]]</f>
        <v>10000</v>
      </c>
      <c r="V2395" s="4">
        <f>Table3[[#This Row],[Revenue]]-Table3[[#This Row],[Total Discount]]</f>
        <v>40000</v>
      </c>
      <c r="W2395" s="6"/>
      <c r="X2395" s="5"/>
    </row>
    <row r="2396" spans="1:24" x14ac:dyDescent="0.35">
      <c r="A2396">
        <v>2395</v>
      </c>
      <c r="B2396" t="s">
        <v>6898</v>
      </c>
      <c r="C2396" s="8">
        <v>42887</v>
      </c>
      <c r="D2396" s="6">
        <v>2017</v>
      </c>
      <c r="E2396" s="8" t="s">
        <v>3497</v>
      </c>
      <c r="F2396" s="7">
        <v>1</v>
      </c>
      <c r="G2396" t="s">
        <v>3538</v>
      </c>
      <c r="H2396" t="s">
        <v>3451</v>
      </c>
      <c r="I2396" t="s">
        <v>6897</v>
      </c>
      <c r="J2396" t="s">
        <v>3449</v>
      </c>
      <c r="K2396" t="s">
        <v>3707</v>
      </c>
      <c r="L2396">
        <v>43017</v>
      </c>
      <c r="M2396" t="s">
        <v>2623</v>
      </c>
      <c r="N2396" t="s">
        <v>13</v>
      </c>
      <c r="O2396" t="s">
        <v>26</v>
      </c>
      <c r="P2396" t="s">
        <v>2624</v>
      </c>
      <c r="Q2396" s="4">
        <v>4000</v>
      </c>
      <c r="R2396">
        <v>2</v>
      </c>
      <c r="S2396" s="4">
        <f>Table3[[#This Row],[Harga]]*Table3[[#This Row],[Quantity]]</f>
        <v>8000</v>
      </c>
      <c r="T2396">
        <v>0.7</v>
      </c>
      <c r="U2396" s="4">
        <f>Table3[[#This Row],[Discount]]*Table3[[#This Row],[Revenue]]</f>
        <v>5600</v>
      </c>
      <c r="V2396" s="4">
        <f>Table3[[#This Row],[Revenue]]-Table3[[#This Row],[Total Discount]]</f>
        <v>2400</v>
      </c>
      <c r="W2396" s="6"/>
      <c r="X2396" s="5"/>
    </row>
    <row r="2397" spans="1:24" x14ac:dyDescent="0.35">
      <c r="A2397">
        <v>2396</v>
      </c>
      <c r="B2397" t="s">
        <v>6896</v>
      </c>
      <c r="C2397" s="8">
        <v>43059</v>
      </c>
      <c r="D2397" s="6">
        <v>2017</v>
      </c>
      <c r="E2397" s="8" t="s">
        <v>3468</v>
      </c>
      <c r="F2397" s="7">
        <v>20</v>
      </c>
      <c r="G2397" t="s">
        <v>3452</v>
      </c>
      <c r="H2397" t="s">
        <v>3462</v>
      </c>
      <c r="I2397" t="s">
        <v>3696</v>
      </c>
      <c r="J2397" t="s">
        <v>3488</v>
      </c>
      <c r="K2397" t="s">
        <v>3714</v>
      </c>
      <c r="L2397">
        <v>42420</v>
      </c>
      <c r="M2397" t="s">
        <v>115</v>
      </c>
      <c r="N2397" t="s">
        <v>9</v>
      </c>
      <c r="O2397" t="s">
        <v>20</v>
      </c>
      <c r="P2397" t="s">
        <v>116</v>
      </c>
      <c r="Q2397" s="4">
        <v>97000</v>
      </c>
      <c r="R2397">
        <v>2</v>
      </c>
      <c r="S2397" s="4">
        <f>Table3[[#This Row],[Harga]]*Table3[[#This Row],[Quantity]]</f>
        <v>194000</v>
      </c>
      <c r="T2397">
        <v>0</v>
      </c>
      <c r="U2397" s="4">
        <f>Table3[[#This Row],[Discount]]*Table3[[#This Row],[Revenue]]</f>
        <v>0</v>
      </c>
      <c r="V2397" s="4">
        <f>Table3[[#This Row],[Revenue]]-Table3[[#This Row],[Total Discount]]</f>
        <v>194000</v>
      </c>
      <c r="W2397" s="6"/>
      <c r="X2397" s="5"/>
    </row>
    <row r="2398" spans="1:24" x14ac:dyDescent="0.35">
      <c r="A2398">
        <v>2397</v>
      </c>
      <c r="B2398" t="s">
        <v>6895</v>
      </c>
      <c r="C2398" s="8">
        <v>42727</v>
      </c>
      <c r="D2398" s="6">
        <v>2016</v>
      </c>
      <c r="E2398" s="8" t="s">
        <v>3490</v>
      </c>
      <c r="F2398" s="7">
        <v>23</v>
      </c>
      <c r="G2398" t="s">
        <v>3485</v>
      </c>
      <c r="H2398" t="s">
        <v>3451</v>
      </c>
      <c r="I2398" t="s">
        <v>3848</v>
      </c>
      <c r="J2398" t="s">
        <v>3449</v>
      </c>
      <c r="K2398" t="s">
        <v>3909</v>
      </c>
      <c r="L2398">
        <v>43402</v>
      </c>
      <c r="M2398" t="s">
        <v>2081</v>
      </c>
      <c r="N2398" t="s">
        <v>13</v>
      </c>
      <c r="O2398" t="s">
        <v>26</v>
      </c>
      <c r="P2398" t="s">
        <v>2082</v>
      </c>
      <c r="Q2398" s="4">
        <v>13000</v>
      </c>
      <c r="R2398">
        <v>3</v>
      </c>
      <c r="S2398" s="4">
        <f>Table3[[#This Row],[Harga]]*Table3[[#This Row],[Quantity]]</f>
        <v>39000</v>
      </c>
      <c r="T2398">
        <v>0.7</v>
      </c>
      <c r="U2398" s="4">
        <f>Table3[[#This Row],[Discount]]*Table3[[#This Row],[Revenue]]</f>
        <v>27300</v>
      </c>
      <c r="V2398" s="4">
        <f>Table3[[#This Row],[Revenue]]-Table3[[#This Row],[Total Discount]]</f>
        <v>11700</v>
      </c>
      <c r="W2398" s="6"/>
      <c r="X2398" s="5"/>
    </row>
    <row r="2399" spans="1:24" x14ac:dyDescent="0.35">
      <c r="A2399">
        <v>2398</v>
      </c>
      <c r="B2399" t="s">
        <v>6894</v>
      </c>
      <c r="C2399" s="8">
        <v>43007</v>
      </c>
      <c r="D2399" s="6">
        <v>2017</v>
      </c>
      <c r="E2399" s="8" t="s">
        <v>3472</v>
      </c>
      <c r="F2399" s="7">
        <v>29</v>
      </c>
      <c r="G2399" t="s">
        <v>3485</v>
      </c>
      <c r="H2399" t="s">
        <v>3451</v>
      </c>
      <c r="I2399" t="s">
        <v>6498</v>
      </c>
      <c r="J2399" t="s">
        <v>3449</v>
      </c>
      <c r="K2399" t="s">
        <v>3605</v>
      </c>
      <c r="L2399">
        <v>38109</v>
      </c>
      <c r="M2399" t="s">
        <v>2625</v>
      </c>
      <c r="N2399" t="s">
        <v>13</v>
      </c>
      <c r="O2399" t="s">
        <v>32</v>
      </c>
      <c r="P2399" t="s">
        <v>2626</v>
      </c>
      <c r="Q2399" s="4">
        <v>244000</v>
      </c>
      <c r="R2399">
        <v>5</v>
      </c>
      <c r="S2399" s="4">
        <f>Table3[[#This Row],[Harga]]*Table3[[#This Row],[Quantity]]</f>
        <v>1220000</v>
      </c>
      <c r="T2399">
        <v>0.2</v>
      </c>
      <c r="U2399" s="4">
        <f>Table3[[#This Row],[Discount]]*Table3[[#This Row],[Revenue]]</f>
        <v>244000</v>
      </c>
      <c r="V2399" s="4">
        <f>Table3[[#This Row],[Revenue]]-Table3[[#This Row],[Total Discount]]</f>
        <v>976000</v>
      </c>
      <c r="W2399" s="6"/>
      <c r="X2399" s="5"/>
    </row>
    <row r="2400" spans="1:24" x14ac:dyDescent="0.35">
      <c r="A2400">
        <v>2399</v>
      </c>
      <c r="B2400" t="s">
        <v>6893</v>
      </c>
      <c r="C2400" s="8">
        <v>42681</v>
      </c>
      <c r="D2400" s="6">
        <v>2016</v>
      </c>
      <c r="E2400" s="8" t="s">
        <v>3468</v>
      </c>
      <c r="F2400" s="7">
        <v>7</v>
      </c>
      <c r="G2400" t="s">
        <v>3457</v>
      </c>
      <c r="H2400" t="s">
        <v>3451</v>
      </c>
      <c r="I2400" t="s">
        <v>4519</v>
      </c>
      <c r="J2400" t="s">
        <v>3449</v>
      </c>
      <c r="K2400" t="s">
        <v>3513</v>
      </c>
      <c r="L2400">
        <v>8701</v>
      </c>
      <c r="M2400" t="s">
        <v>1225</v>
      </c>
      <c r="N2400" t="s">
        <v>13</v>
      </c>
      <c r="O2400" t="s">
        <v>73</v>
      </c>
      <c r="P2400" t="s">
        <v>1226</v>
      </c>
      <c r="Q2400" s="4">
        <v>27000</v>
      </c>
      <c r="R2400">
        <v>4</v>
      </c>
      <c r="S2400" s="4">
        <f>Table3[[#This Row],[Harga]]*Table3[[#This Row],[Quantity]]</f>
        <v>108000</v>
      </c>
      <c r="T2400">
        <v>0</v>
      </c>
      <c r="U2400" s="4">
        <f>Table3[[#This Row],[Discount]]*Table3[[#This Row],[Revenue]]</f>
        <v>0</v>
      </c>
      <c r="V2400" s="4">
        <f>Table3[[#This Row],[Revenue]]-Table3[[#This Row],[Total Discount]]</f>
        <v>108000</v>
      </c>
      <c r="W2400" s="6"/>
      <c r="X2400" s="5"/>
    </row>
    <row r="2401" spans="1:24" x14ac:dyDescent="0.35">
      <c r="A2401">
        <v>2400</v>
      </c>
      <c r="B2401" t="s">
        <v>6892</v>
      </c>
      <c r="C2401" s="8">
        <v>41733</v>
      </c>
      <c r="D2401" s="6">
        <v>2014</v>
      </c>
      <c r="E2401" s="8" t="s">
        <v>3529</v>
      </c>
      <c r="F2401" s="7">
        <v>4</v>
      </c>
      <c r="G2401" t="s">
        <v>3452</v>
      </c>
      <c r="H2401" t="s">
        <v>3451</v>
      </c>
      <c r="I2401" t="s">
        <v>3861</v>
      </c>
      <c r="J2401" t="s">
        <v>3466</v>
      </c>
      <c r="K2401" t="s">
        <v>3523</v>
      </c>
      <c r="L2401">
        <v>90008</v>
      </c>
      <c r="M2401" t="s">
        <v>945</v>
      </c>
      <c r="N2401" t="s">
        <v>13</v>
      </c>
      <c r="O2401" t="s">
        <v>26</v>
      </c>
      <c r="P2401" t="s">
        <v>946</v>
      </c>
      <c r="Q2401" s="4">
        <v>3000</v>
      </c>
      <c r="R2401">
        <v>2</v>
      </c>
      <c r="S2401" s="4">
        <f>Table3[[#This Row],[Harga]]*Table3[[#This Row],[Quantity]]</f>
        <v>6000</v>
      </c>
      <c r="T2401">
        <v>0.2</v>
      </c>
      <c r="U2401" s="4">
        <f>Table3[[#This Row],[Discount]]*Table3[[#This Row],[Revenue]]</f>
        <v>1200</v>
      </c>
      <c r="V2401" s="4">
        <f>Table3[[#This Row],[Revenue]]-Table3[[#This Row],[Total Discount]]</f>
        <v>4800</v>
      </c>
      <c r="W2401" s="6"/>
      <c r="X2401" s="5"/>
    </row>
    <row r="2402" spans="1:24" x14ac:dyDescent="0.35">
      <c r="A2402">
        <v>2401</v>
      </c>
      <c r="B2402" t="s">
        <v>6891</v>
      </c>
      <c r="C2402" s="8">
        <v>42208</v>
      </c>
      <c r="D2402" s="6">
        <v>2015</v>
      </c>
      <c r="E2402" s="8" t="s">
        <v>3507</v>
      </c>
      <c r="F2402" s="7">
        <v>23</v>
      </c>
      <c r="G2402" t="s">
        <v>3485</v>
      </c>
      <c r="H2402" t="s">
        <v>3462</v>
      </c>
      <c r="I2402" t="s">
        <v>5045</v>
      </c>
      <c r="J2402" t="s">
        <v>3449</v>
      </c>
      <c r="K2402" t="s">
        <v>3714</v>
      </c>
      <c r="L2402">
        <v>14609</v>
      </c>
      <c r="M2402" t="s">
        <v>1574</v>
      </c>
      <c r="N2402" t="s">
        <v>13</v>
      </c>
      <c r="O2402" t="s">
        <v>26</v>
      </c>
      <c r="P2402" t="s">
        <v>1575</v>
      </c>
      <c r="Q2402" s="4">
        <v>1000</v>
      </c>
      <c r="R2402">
        <v>3</v>
      </c>
      <c r="S2402" s="4">
        <f>Table3[[#This Row],[Harga]]*Table3[[#This Row],[Quantity]]</f>
        <v>3000</v>
      </c>
      <c r="T2402">
        <v>0.2</v>
      </c>
      <c r="U2402" s="4">
        <f>Table3[[#This Row],[Discount]]*Table3[[#This Row],[Revenue]]</f>
        <v>600</v>
      </c>
      <c r="V2402" s="4">
        <f>Table3[[#This Row],[Revenue]]-Table3[[#This Row],[Total Discount]]</f>
        <v>2400</v>
      </c>
      <c r="W2402" s="6"/>
      <c r="X2402" s="5"/>
    </row>
    <row r="2403" spans="1:24" x14ac:dyDescent="0.35">
      <c r="A2403">
        <v>2402</v>
      </c>
      <c r="B2403" t="s">
        <v>6890</v>
      </c>
      <c r="C2403" s="8">
        <v>41815</v>
      </c>
      <c r="D2403" s="6">
        <v>2014</v>
      </c>
      <c r="E2403" s="8" t="s">
        <v>3497</v>
      </c>
      <c r="F2403" s="7">
        <v>25</v>
      </c>
      <c r="G2403" t="s">
        <v>3485</v>
      </c>
      <c r="H2403" t="s">
        <v>3451</v>
      </c>
      <c r="I2403" t="s">
        <v>3811</v>
      </c>
      <c r="J2403" t="s">
        <v>3466</v>
      </c>
      <c r="K2403" t="s">
        <v>3492</v>
      </c>
      <c r="L2403">
        <v>97301</v>
      </c>
      <c r="M2403" t="s">
        <v>2119</v>
      </c>
      <c r="N2403" t="s">
        <v>51</v>
      </c>
      <c r="O2403" t="s">
        <v>52</v>
      </c>
      <c r="P2403" t="s">
        <v>2120</v>
      </c>
      <c r="Q2403" s="4">
        <v>66000</v>
      </c>
      <c r="R2403">
        <v>5</v>
      </c>
      <c r="S2403" s="4">
        <f>Table3[[#This Row],[Harga]]*Table3[[#This Row],[Quantity]]</f>
        <v>330000</v>
      </c>
      <c r="T2403">
        <v>0.2</v>
      </c>
      <c r="U2403" s="4">
        <f>Table3[[#This Row],[Discount]]*Table3[[#This Row],[Revenue]]</f>
        <v>66000</v>
      </c>
      <c r="V2403" s="4">
        <f>Table3[[#This Row],[Revenue]]-Table3[[#This Row],[Total Discount]]</f>
        <v>264000</v>
      </c>
      <c r="W2403" s="6"/>
      <c r="X2403" s="5"/>
    </row>
    <row r="2404" spans="1:24" x14ac:dyDescent="0.35">
      <c r="A2404">
        <v>2403</v>
      </c>
      <c r="B2404" t="s">
        <v>6889</v>
      </c>
      <c r="C2404" s="8">
        <v>41890</v>
      </c>
      <c r="D2404" s="6">
        <v>2014</v>
      </c>
      <c r="E2404" s="8" t="s">
        <v>3472</v>
      </c>
      <c r="F2404" s="7">
        <v>8</v>
      </c>
      <c r="G2404" t="s">
        <v>3538</v>
      </c>
      <c r="H2404" t="s">
        <v>3451</v>
      </c>
      <c r="I2404" t="s">
        <v>5335</v>
      </c>
      <c r="J2404" t="s">
        <v>3449</v>
      </c>
      <c r="K2404" t="s">
        <v>3477</v>
      </c>
      <c r="L2404">
        <v>99301</v>
      </c>
      <c r="M2404" t="s">
        <v>442</v>
      </c>
      <c r="N2404" t="s">
        <v>13</v>
      </c>
      <c r="O2404" t="s">
        <v>37</v>
      </c>
      <c r="P2404" t="s">
        <v>443</v>
      </c>
      <c r="Q2404" s="4">
        <v>15000</v>
      </c>
      <c r="R2404">
        <v>2</v>
      </c>
      <c r="S2404" s="4">
        <f>Table3[[#This Row],[Harga]]*Table3[[#This Row],[Quantity]]</f>
        <v>30000</v>
      </c>
      <c r="T2404">
        <v>0</v>
      </c>
      <c r="U2404" s="4">
        <f>Table3[[#This Row],[Discount]]*Table3[[#This Row],[Revenue]]</f>
        <v>0</v>
      </c>
      <c r="V2404" s="4">
        <f>Table3[[#This Row],[Revenue]]-Table3[[#This Row],[Total Discount]]</f>
        <v>30000</v>
      </c>
      <c r="W2404" s="6"/>
      <c r="X2404" s="5"/>
    </row>
    <row r="2405" spans="1:24" x14ac:dyDescent="0.35">
      <c r="A2405">
        <v>2404</v>
      </c>
      <c r="B2405" t="s">
        <v>6888</v>
      </c>
      <c r="C2405" s="8">
        <v>41985</v>
      </c>
      <c r="D2405" s="6">
        <v>2014</v>
      </c>
      <c r="E2405" s="8" t="s">
        <v>3490</v>
      </c>
      <c r="F2405" s="7">
        <v>12</v>
      </c>
      <c r="G2405" t="s">
        <v>3452</v>
      </c>
      <c r="H2405" t="s">
        <v>3532</v>
      </c>
      <c r="I2405" t="s">
        <v>5545</v>
      </c>
      <c r="J2405" t="s">
        <v>3449</v>
      </c>
      <c r="K2405" t="s">
        <v>3682</v>
      </c>
      <c r="L2405">
        <v>94601</v>
      </c>
      <c r="M2405" t="s">
        <v>1182</v>
      </c>
      <c r="N2405" t="s">
        <v>9</v>
      </c>
      <c r="O2405" t="s">
        <v>20</v>
      </c>
      <c r="P2405" t="s">
        <v>1183</v>
      </c>
      <c r="Q2405" s="4">
        <v>7000</v>
      </c>
      <c r="R2405">
        <v>3</v>
      </c>
      <c r="S2405" s="4">
        <f>Table3[[#This Row],[Harga]]*Table3[[#This Row],[Quantity]]</f>
        <v>21000</v>
      </c>
      <c r="T2405">
        <v>0</v>
      </c>
      <c r="U2405" s="4">
        <f>Table3[[#This Row],[Discount]]*Table3[[#This Row],[Revenue]]</f>
        <v>0</v>
      </c>
      <c r="V2405" s="4">
        <f>Table3[[#This Row],[Revenue]]-Table3[[#This Row],[Total Discount]]</f>
        <v>21000</v>
      </c>
      <c r="W2405" s="6"/>
      <c r="X2405" s="5"/>
    </row>
    <row r="2406" spans="1:24" x14ac:dyDescent="0.35">
      <c r="A2406">
        <v>2405</v>
      </c>
      <c r="B2406" t="s">
        <v>6887</v>
      </c>
      <c r="C2406" s="8">
        <v>42017</v>
      </c>
      <c r="D2406" s="6">
        <v>2015</v>
      </c>
      <c r="E2406" s="8" t="s">
        <v>3463</v>
      </c>
      <c r="F2406" s="7">
        <v>13</v>
      </c>
      <c r="G2406" t="s">
        <v>3452</v>
      </c>
      <c r="H2406" t="s">
        <v>3554</v>
      </c>
      <c r="I2406" t="s">
        <v>4259</v>
      </c>
      <c r="J2406" t="s">
        <v>3449</v>
      </c>
      <c r="K2406" t="s">
        <v>3571</v>
      </c>
      <c r="L2406">
        <v>90004</v>
      </c>
      <c r="M2406" t="s">
        <v>949</v>
      </c>
      <c r="N2406" t="s">
        <v>13</v>
      </c>
      <c r="O2406" t="s">
        <v>26</v>
      </c>
      <c r="P2406" t="s">
        <v>950</v>
      </c>
      <c r="Q2406" s="4">
        <v>47000</v>
      </c>
      <c r="R2406">
        <v>3</v>
      </c>
      <c r="S2406" s="4">
        <f>Table3[[#This Row],[Harga]]*Table3[[#This Row],[Quantity]]</f>
        <v>141000</v>
      </c>
      <c r="T2406">
        <v>0.2</v>
      </c>
      <c r="U2406" s="4">
        <f>Table3[[#This Row],[Discount]]*Table3[[#This Row],[Revenue]]</f>
        <v>28200</v>
      </c>
      <c r="V2406" s="4">
        <f>Table3[[#This Row],[Revenue]]-Table3[[#This Row],[Total Discount]]</f>
        <v>112800</v>
      </c>
      <c r="W2406" s="6"/>
      <c r="X2406" s="5"/>
    </row>
    <row r="2407" spans="1:24" x14ac:dyDescent="0.35">
      <c r="A2407">
        <v>2406</v>
      </c>
      <c r="B2407" t="s">
        <v>6886</v>
      </c>
      <c r="C2407" s="8">
        <v>43084</v>
      </c>
      <c r="D2407" s="6">
        <v>2017</v>
      </c>
      <c r="E2407" s="8" t="s">
        <v>3490</v>
      </c>
      <c r="F2407" s="7">
        <v>15</v>
      </c>
      <c r="G2407" t="s">
        <v>3496</v>
      </c>
      <c r="H2407" t="s">
        <v>3451</v>
      </c>
      <c r="I2407" t="s">
        <v>4473</v>
      </c>
      <c r="J2407" t="s">
        <v>3466</v>
      </c>
      <c r="K2407" t="s">
        <v>3556</v>
      </c>
      <c r="L2407">
        <v>60302</v>
      </c>
      <c r="M2407" t="s">
        <v>2627</v>
      </c>
      <c r="N2407" t="s">
        <v>13</v>
      </c>
      <c r="O2407" t="s">
        <v>37</v>
      </c>
      <c r="P2407" t="s">
        <v>2628</v>
      </c>
      <c r="Q2407" s="4">
        <v>11000</v>
      </c>
      <c r="R2407">
        <v>7</v>
      </c>
      <c r="S2407" s="4">
        <f>Table3[[#This Row],[Harga]]*Table3[[#This Row],[Quantity]]</f>
        <v>77000</v>
      </c>
      <c r="T2407">
        <v>0.2</v>
      </c>
      <c r="U2407" s="4">
        <f>Table3[[#This Row],[Discount]]*Table3[[#This Row],[Revenue]]</f>
        <v>15400</v>
      </c>
      <c r="V2407" s="4">
        <f>Table3[[#This Row],[Revenue]]-Table3[[#This Row],[Total Discount]]</f>
        <v>61600</v>
      </c>
      <c r="W2407" s="6"/>
      <c r="X2407" s="5"/>
    </row>
    <row r="2408" spans="1:24" x14ac:dyDescent="0.35">
      <c r="A2408">
        <v>2407</v>
      </c>
      <c r="B2408" t="s">
        <v>6885</v>
      </c>
      <c r="C2408" s="8">
        <v>42722</v>
      </c>
      <c r="D2408" s="6">
        <v>2016</v>
      </c>
      <c r="E2408" s="8" t="s">
        <v>3490</v>
      </c>
      <c r="F2408" s="7">
        <v>18</v>
      </c>
      <c r="G2408" t="s">
        <v>3452</v>
      </c>
      <c r="H2408" t="s">
        <v>3451</v>
      </c>
      <c r="I2408" t="s">
        <v>3811</v>
      </c>
      <c r="J2408" t="s">
        <v>3466</v>
      </c>
      <c r="K2408" t="s">
        <v>3513</v>
      </c>
      <c r="L2408">
        <v>7960</v>
      </c>
      <c r="M2408" t="s">
        <v>1461</v>
      </c>
      <c r="N2408" t="s">
        <v>13</v>
      </c>
      <c r="O2408" t="s">
        <v>26</v>
      </c>
      <c r="P2408" t="s">
        <v>1462</v>
      </c>
      <c r="Q2408" s="4">
        <v>1794000</v>
      </c>
      <c r="R2408">
        <v>2</v>
      </c>
      <c r="S2408" s="4">
        <f>Table3[[#This Row],[Harga]]*Table3[[#This Row],[Quantity]]</f>
        <v>3588000</v>
      </c>
      <c r="T2408">
        <v>0</v>
      </c>
      <c r="U2408" s="4">
        <f>Table3[[#This Row],[Discount]]*Table3[[#This Row],[Revenue]]</f>
        <v>0</v>
      </c>
      <c r="V2408" s="4">
        <f>Table3[[#This Row],[Revenue]]-Table3[[#This Row],[Total Discount]]</f>
        <v>3588000</v>
      </c>
      <c r="W2408" s="6"/>
      <c r="X2408" s="5"/>
    </row>
    <row r="2409" spans="1:24" x14ac:dyDescent="0.35">
      <c r="A2409">
        <v>2408</v>
      </c>
      <c r="B2409" t="s">
        <v>6884</v>
      </c>
      <c r="C2409" s="8">
        <v>41740</v>
      </c>
      <c r="D2409" s="6">
        <v>2014</v>
      </c>
      <c r="E2409" s="8" t="s">
        <v>3529</v>
      </c>
      <c r="F2409" s="7">
        <v>11</v>
      </c>
      <c r="G2409" t="s">
        <v>3452</v>
      </c>
      <c r="H2409" t="s">
        <v>3451</v>
      </c>
      <c r="I2409" t="s">
        <v>6049</v>
      </c>
      <c r="J2409" t="s">
        <v>3488</v>
      </c>
      <c r="K2409" t="s">
        <v>3474</v>
      </c>
      <c r="L2409">
        <v>78745</v>
      </c>
      <c r="M2409" t="s">
        <v>1793</v>
      </c>
      <c r="N2409" t="s">
        <v>51</v>
      </c>
      <c r="O2409" t="s">
        <v>52</v>
      </c>
      <c r="P2409" t="s">
        <v>1794</v>
      </c>
      <c r="Q2409" s="4">
        <v>632000</v>
      </c>
      <c r="R2409">
        <v>6</v>
      </c>
      <c r="S2409" s="4">
        <f>Table3[[#This Row],[Harga]]*Table3[[#This Row],[Quantity]]</f>
        <v>3792000</v>
      </c>
      <c r="T2409">
        <v>0.2</v>
      </c>
      <c r="U2409" s="4">
        <f>Table3[[#This Row],[Discount]]*Table3[[#This Row],[Revenue]]</f>
        <v>758400</v>
      </c>
      <c r="V2409" s="4">
        <f>Table3[[#This Row],[Revenue]]-Table3[[#This Row],[Total Discount]]</f>
        <v>3033600</v>
      </c>
      <c r="W2409" s="6"/>
      <c r="X2409" s="5"/>
    </row>
    <row r="2410" spans="1:24" x14ac:dyDescent="0.35">
      <c r="A2410">
        <v>2409</v>
      </c>
      <c r="B2410" t="s">
        <v>6883</v>
      </c>
      <c r="C2410" s="8">
        <v>42684</v>
      </c>
      <c r="D2410" s="6">
        <v>2016</v>
      </c>
      <c r="E2410" s="8" t="s">
        <v>3468</v>
      </c>
      <c r="F2410" s="7">
        <v>10</v>
      </c>
      <c r="G2410" t="s">
        <v>3538</v>
      </c>
      <c r="H2410" t="s">
        <v>3451</v>
      </c>
      <c r="I2410" t="s">
        <v>3589</v>
      </c>
      <c r="J2410" t="s">
        <v>3466</v>
      </c>
      <c r="K2410" t="s">
        <v>3487</v>
      </c>
      <c r="L2410">
        <v>10011</v>
      </c>
      <c r="M2410" t="s">
        <v>1148</v>
      </c>
      <c r="N2410" t="s">
        <v>13</v>
      </c>
      <c r="O2410" t="s">
        <v>26</v>
      </c>
      <c r="P2410" t="s">
        <v>1149</v>
      </c>
      <c r="Q2410" s="4">
        <v>153000</v>
      </c>
      <c r="R2410">
        <v>1</v>
      </c>
      <c r="S2410" s="4">
        <f>Table3[[#This Row],[Harga]]*Table3[[#This Row],[Quantity]]</f>
        <v>153000</v>
      </c>
      <c r="T2410">
        <v>0.2</v>
      </c>
      <c r="U2410" s="4">
        <f>Table3[[#This Row],[Discount]]*Table3[[#This Row],[Revenue]]</f>
        <v>30600</v>
      </c>
      <c r="V2410" s="4">
        <f>Table3[[#This Row],[Revenue]]-Table3[[#This Row],[Total Discount]]</f>
        <v>122400</v>
      </c>
      <c r="W2410" s="6"/>
      <c r="X2410" s="5"/>
    </row>
    <row r="2411" spans="1:24" x14ac:dyDescent="0.35">
      <c r="A2411">
        <v>2410</v>
      </c>
      <c r="B2411" t="s">
        <v>6882</v>
      </c>
      <c r="C2411" s="8">
        <v>42912</v>
      </c>
      <c r="D2411" s="6">
        <v>2017</v>
      </c>
      <c r="E2411" s="8" t="s">
        <v>3497</v>
      </c>
      <c r="F2411" s="7">
        <v>26</v>
      </c>
      <c r="G2411" t="s">
        <v>3485</v>
      </c>
      <c r="H2411" t="s">
        <v>3501</v>
      </c>
      <c r="I2411" t="s">
        <v>4058</v>
      </c>
      <c r="J2411" t="s">
        <v>3449</v>
      </c>
      <c r="K2411" t="s">
        <v>3460</v>
      </c>
      <c r="L2411">
        <v>10024</v>
      </c>
      <c r="M2411" t="s">
        <v>539</v>
      </c>
      <c r="N2411" t="s">
        <v>51</v>
      </c>
      <c r="O2411" t="s">
        <v>52</v>
      </c>
      <c r="P2411" t="s">
        <v>540</v>
      </c>
      <c r="Q2411" s="4">
        <v>144000</v>
      </c>
      <c r="R2411">
        <v>3</v>
      </c>
      <c r="S2411" s="4">
        <f>Table3[[#This Row],[Harga]]*Table3[[#This Row],[Quantity]]</f>
        <v>432000</v>
      </c>
      <c r="T2411">
        <v>0</v>
      </c>
      <c r="U2411" s="4">
        <f>Table3[[#This Row],[Discount]]*Table3[[#This Row],[Revenue]]</f>
        <v>0</v>
      </c>
      <c r="V2411" s="4">
        <f>Table3[[#This Row],[Revenue]]-Table3[[#This Row],[Total Discount]]</f>
        <v>432000</v>
      </c>
      <c r="W2411" s="6"/>
      <c r="X2411" s="5"/>
    </row>
    <row r="2412" spans="1:24" x14ac:dyDescent="0.35">
      <c r="A2412">
        <v>2411</v>
      </c>
      <c r="B2412" t="s">
        <v>6881</v>
      </c>
      <c r="C2412" s="8">
        <v>43052</v>
      </c>
      <c r="D2412" s="6">
        <v>2017</v>
      </c>
      <c r="E2412" s="8" t="s">
        <v>3468</v>
      </c>
      <c r="F2412" s="7">
        <v>13</v>
      </c>
      <c r="G2412" t="s">
        <v>3452</v>
      </c>
      <c r="H2412" t="s">
        <v>3462</v>
      </c>
      <c r="I2412" t="s">
        <v>5341</v>
      </c>
      <c r="J2412" t="s">
        <v>3449</v>
      </c>
      <c r="K2412" t="s">
        <v>3641</v>
      </c>
      <c r="L2412">
        <v>98103</v>
      </c>
      <c r="M2412" t="s">
        <v>588</v>
      </c>
      <c r="N2412" t="s">
        <v>9</v>
      </c>
      <c r="O2412" t="s">
        <v>42</v>
      </c>
      <c r="P2412" t="s">
        <v>589</v>
      </c>
      <c r="Q2412" s="4">
        <v>702000</v>
      </c>
      <c r="R2412">
        <v>6</v>
      </c>
      <c r="S2412" s="4">
        <f>Table3[[#This Row],[Harga]]*Table3[[#This Row],[Quantity]]</f>
        <v>4212000</v>
      </c>
      <c r="T2412">
        <v>0.2</v>
      </c>
      <c r="U2412" s="4">
        <f>Table3[[#This Row],[Discount]]*Table3[[#This Row],[Revenue]]</f>
        <v>842400</v>
      </c>
      <c r="V2412" s="4">
        <f>Table3[[#This Row],[Revenue]]-Table3[[#This Row],[Total Discount]]</f>
        <v>3369600</v>
      </c>
      <c r="W2412" s="6"/>
      <c r="X2412" s="5"/>
    </row>
    <row r="2413" spans="1:24" x14ac:dyDescent="0.35">
      <c r="A2413">
        <v>2412</v>
      </c>
      <c r="B2413" t="s">
        <v>6880</v>
      </c>
      <c r="C2413" s="8">
        <v>43063</v>
      </c>
      <c r="D2413" s="6">
        <v>2017</v>
      </c>
      <c r="E2413" s="8" t="s">
        <v>3468</v>
      </c>
      <c r="F2413" s="7">
        <v>24</v>
      </c>
      <c r="G2413" t="s">
        <v>3452</v>
      </c>
      <c r="H2413" t="s">
        <v>3462</v>
      </c>
      <c r="I2413" t="s">
        <v>5529</v>
      </c>
      <c r="J2413" t="s">
        <v>3466</v>
      </c>
      <c r="K2413" t="s">
        <v>3523</v>
      </c>
      <c r="L2413">
        <v>17602</v>
      </c>
      <c r="M2413" t="s">
        <v>1072</v>
      </c>
      <c r="N2413" t="s">
        <v>51</v>
      </c>
      <c r="O2413" t="s">
        <v>52</v>
      </c>
      <c r="P2413" t="s">
        <v>1073</v>
      </c>
      <c r="Q2413" s="4">
        <v>420000</v>
      </c>
      <c r="R2413">
        <v>2</v>
      </c>
      <c r="S2413" s="4">
        <f>Table3[[#This Row],[Harga]]*Table3[[#This Row],[Quantity]]</f>
        <v>840000</v>
      </c>
      <c r="T2413">
        <v>0.4</v>
      </c>
      <c r="U2413" s="4">
        <f>Table3[[#This Row],[Discount]]*Table3[[#This Row],[Revenue]]</f>
        <v>336000</v>
      </c>
      <c r="V2413" s="4">
        <f>Table3[[#This Row],[Revenue]]-Table3[[#This Row],[Total Discount]]</f>
        <v>504000</v>
      </c>
      <c r="W2413" s="6"/>
      <c r="X2413" s="5"/>
    </row>
    <row r="2414" spans="1:24" x14ac:dyDescent="0.35">
      <c r="A2414">
        <v>2413</v>
      </c>
      <c r="B2414" t="s">
        <v>6879</v>
      </c>
      <c r="C2414" s="8">
        <v>42878</v>
      </c>
      <c r="D2414" s="6">
        <v>2017</v>
      </c>
      <c r="E2414" s="8" t="s">
        <v>3453</v>
      </c>
      <c r="F2414" s="7">
        <v>23</v>
      </c>
      <c r="G2414" t="s">
        <v>3452</v>
      </c>
      <c r="H2414" t="s">
        <v>3451</v>
      </c>
      <c r="I2414" t="s">
        <v>3809</v>
      </c>
      <c r="J2414" t="s">
        <v>3449</v>
      </c>
      <c r="K2414" t="s">
        <v>3605</v>
      </c>
      <c r="L2414">
        <v>77095</v>
      </c>
      <c r="M2414" t="s">
        <v>2629</v>
      </c>
      <c r="N2414" t="s">
        <v>13</v>
      </c>
      <c r="O2414" t="s">
        <v>73</v>
      </c>
      <c r="P2414" t="s">
        <v>2630</v>
      </c>
      <c r="Q2414" s="4">
        <v>2000</v>
      </c>
      <c r="R2414">
        <v>2</v>
      </c>
      <c r="S2414" s="4">
        <f>Table3[[#This Row],[Harga]]*Table3[[#This Row],[Quantity]]</f>
        <v>4000</v>
      </c>
      <c r="T2414">
        <v>0.2</v>
      </c>
      <c r="U2414" s="4">
        <f>Table3[[#This Row],[Discount]]*Table3[[#This Row],[Revenue]]</f>
        <v>800</v>
      </c>
      <c r="V2414" s="4">
        <f>Table3[[#This Row],[Revenue]]-Table3[[#This Row],[Total Discount]]</f>
        <v>3200</v>
      </c>
      <c r="W2414" s="6"/>
      <c r="X2414" s="5"/>
    </row>
    <row r="2415" spans="1:24" x14ac:dyDescent="0.35">
      <c r="A2415">
        <v>2414</v>
      </c>
      <c r="B2415" t="s">
        <v>6878</v>
      </c>
      <c r="C2415" s="8">
        <v>41975</v>
      </c>
      <c r="D2415" s="6">
        <v>2014</v>
      </c>
      <c r="E2415" s="8" t="s">
        <v>3490</v>
      </c>
      <c r="F2415" s="7">
        <v>2</v>
      </c>
      <c r="G2415" t="s">
        <v>3538</v>
      </c>
      <c r="H2415" t="s">
        <v>3451</v>
      </c>
      <c r="I2415" t="s">
        <v>3569</v>
      </c>
      <c r="J2415" t="s">
        <v>3466</v>
      </c>
      <c r="K2415" t="s">
        <v>3670</v>
      </c>
      <c r="L2415">
        <v>43229</v>
      </c>
      <c r="M2415" t="s">
        <v>2631</v>
      </c>
      <c r="N2415" t="s">
        <v>51</v>
      </c>
      <c r="O2415" t="s">
        <v>64</v>
      </c>
      <c r="P2415" t="s">
        <v>2632</v>
      </c>
      <c r="Q2415" s="4">
        <v>120000</v>
      </c>
      <c r="R2415">
        <v>5</v>
      </c>
      <c r="S2415" s="4">
        <f>Table3[[#This Row],[Harga]]*Table3[[#This Row],[Quantity]]</f>
        <v>600000</v>
      </c>
      <c r="T2415">
        <v>0.2</v>
      </c>
      <c r="U2415" s="4">
        <f>Table3[[#This Row],[Discount]]*Table3[[#This Row],[Revenue]]</f>
        <v>120000</v>
      </c>
      <c r="V2415" s="4">
        <f>Table3[[#This Row],[Revenue]]-Table3[[#This Row],[Total Discount]]</f>
        <v>480000</v>
      </c>
      <c r="W2415" s="6"/>
      <c r="X2415" s="5"/>
    </row>
    <row r="2416" spans="1:24" x14ac:dyDescent="0.35">
      <c r="A2416">
        <v>2415</v>
      </c>
      <c r="B2416" t="s">
        <v>6877</v>
      </c>
      <c r="C2416" s="8">
        <v>41915</v>
      </c>
      <c r="D2416" s="6">
        <v>2014</v>
      </c>
      <c r="E2416" s="8" t="s">
        <v>3517</v>
      </c>
      <c r="F2416" s="7">
        <v>3</v>
      </c>
      <c r="G2416" t="s">
        <v>3538</v>
      </c>
      <c r="H2416" t="s">
        <v>3451</v>
      </c>
      <c r="I2416" t="s">
        <v>3616</v>
      </c>
      <c r="J2416" t="s">
        <v>3488</v>
      </c>
      <c r="K2416" t="s">
        <v>3568</v>
      </c>
      <c r="L2416">
        <v>27707</v>
      </c>
      <c r="M2416" t="s">
        <v>1928</v>
      </c>
      <c r="N2416" t="s">
        <v>13</v>
      </c>
      <c r="O2416" t="s">
        <v>32</v>
      </c>
      <c r="P2416" t="s">
        <v>1929</v>
      </c>
      <c r="Q2416" s="4">
        <v>424000</v>
      </c>
      <c r="R2416">
        <v>2</v>
      </c>
      <c r="S2416" s="4">
        <f>Table3[[#This Row],[Harga]]*Table3[[#This Row],[Quantity]]</f>
        <v>848000</v>
      </c>
      <c r="T2416">
        <v>0.2</v>
      </c>
      <c r="U2416" s="4">
        <f>Table3[[#This Row],[Discount]]*Table3[[#This Row],[Revenue]]</f>
        <v>169600</v>
      </c>
      <c r="V2416" s="4">
        <f>Table3[[#This Row],[Revenue]]-Table3[[#This Row],[Total Discount]]</f>
        <v>678400</v>
      </c>
      <c r="W2416" s="6"/>
      <c r="X2416" s="5"/>
    </row>
    <row r="2417" spans="1:24" x14ac:dyDescent="0.35">
      <c r="A2417">
        <v>2416</v>
      </c>
      <c r="B2417" t="s">
        <v>6876</v>
      </c>
      <c r="C2417" s="8">
        <v>42580</v>
      </c>
      <c r="D2417" s="6">
        <v>2016</v>
      </c>
      <c r="E2417" s="8" t="s">
        <v>3507</v>
      </c>
      <c r="F2417" s="7">
        <v>29</v>
      </c>
      <c r="G2417" t="s">
        <v>3485</v>
      </c>
      <c r="H2417" t="s">
        <v>3451</v>
      </c>
      <c r="I2417" t="s">
        <v>4555</v>
      </c>
      <c r="J2417" t="s">
        <v>3449</v>
      </c>
      <c r="K2417" t="s">
        <v>3628</v>
      </c>
      <c r="L2417">
        <v>32503</v>
      </c>
      <c r="M2417" t="s">
        <v>2633</v>
      </c>
      <c r="N2417" t="s">
        <v>13</v>
      </c>
      <c r="O2417" t="s">
        <v>26</v>
      </c>
      <c r="P2417" t="s">
        <v>2634</v>
      </c>
      <c r="Q2417" s="4">
        <v>3000</v>
      </c>
      <c r="R2417">
        <v>3</v>
      </c>
      <c r="S2417" s="4">
        <f>Table3[[#This Row],[Harga]]*Table3[[#This Row],[Quantity]]</f>
        <v>9000</v>
      </c>
      <c r="T2417">
        <v>0.7</v>
      </c>
      <c r="U2417" s="4">
        <f>Table3[[#This Row],[Discount]]*Table3[[#This Row],[Revenue]]</f>
        <v>6300</v>
      </c>
      <c r="V2417" s="4">
        <f>Table3[[#This Row],[Revenue]]-Table3[[#This Row],[Total Discount]]</f>
        <v>2700</v>
      </c>
      <c r="W2417" s="6"/>
      <c r="X2417" s="5"/>
    </row>
    <row r="2418" spans="1:24" x14ac:dyDescent="0.35">
      <c r="A2418">
        <v>2417</v>
      </c>
      <c r="B2418" t="s">
        <v>6875</v>
      </c>
      <c r="C2418" s="8">
        <v>43041</v>
      </c>
      <c r="D2418" s="6">
        <v>2017</v>
      </c>
      <c r="E2418" s="8" t="s">
        <v>3468</v>
      </c>
      <c r="F2418" s="7">
        <v>2</v>
      </c>
      <c r="G2418" t="s">
        <v>3457</v>
      </c>
      <c r="H2418" t="s">
        <v>3462</v>
      </c>
      <c r="I2418" t="s">
        <v>4294</v>
      </c>
      <c r="J2418" t="s">
        <v>3466</v>
      </c>
      <c r="K2418" t="s">
        <v>3682</v>
      </c>
      <c r="L2418">
        <v>42420</v>
      </c>
      <c r="M2418" t="s">
        <v>2635</v>
      </c>
      <c r="N2418" t="s">
        <v>13</v>
      </c>
      <c r="O2418" t="s">
        <v>55</v>
      </c>
      <c r="P2418" t="s">
        <v>2636</v>
      </c>
      <c r="Q2418" s="4">
        <v>6000</v>
      </c>
      <c r="R2418">
        <v>2</v>
      </c>
      <c r="S2418" s="4">
        <f>Table3[[#This Row],[Harga]]*Table3[[#This Row],[Quantity]]</f>
        <v>12000</v>
      </c>
      <c r="T2418">
        <v>0</v>
      </c>
      <c r="U2418" s="4">
        <f>Table3[[#This Row],[Discount]]*Table3[[#This Row],[Revenue]]</f>
        <v>0</v>
      </c>
      <c r="V2418" s="4">
        <f>Table3[[#This Row],[Revenue]]-Table3[[#This Row],[Total Discount]]</f>
        <v>12000</v>
      </c>
      <c r="W2418" s="6"/>
      <c r="X2418" s="5"/>
    </row>
    <row r="2419" spans="1:24" x14ac:dyDescent="0.35">
      <c r="A2419">
        <v>2418</v>
      </c>
      <c r="B2419" t="s">
        <v>6874</v>
      </c>
      <c r="C2419" s="8">
        <v>42802</v>
      </c>
      <c r="D2419" s="6">
        <v>2017</v>
      </c>
      <c r="E2419" s="8" t="s">
        <v>3511</v>
      </c>
      <c r="F2419" s="7">
        <v>8</v>
      </c>
      <c r="G2419" t="s">
        <v>3538</v>
      </c>
      <c r="H2419" t="s">
        <v>3451</v>
      </c>
      <c r="I2419" t="s">
        <v>4189</v>
      </c>
      <c r="J2419" t="s">
        <v>3449</v>
      </c>
      <c r="K2419" t="s">
        <v>3707</v>
      </c>
      <c r="L2419">
        <v>92804</v>
      </c>
      <c r="M2419" t="s">
        <v>2446</v>
      </c>
      <c r="N2419" t="s">
        <v>13</v>
      </c>
      <c r="O2419" t="s">
        <v>26</v>
      </c>
      <c r="P2419" t="s">
        <v>2447</v>
      </c>
      <c r="Q2419" s="4">
        <v>129000</v>
      </c>
      <c r="R2419">
        <v>5</v>
      </c>
      <c r="S2419" s="4">
        <f>Table3[[#This Row],[Harga]]*Table3[[#This Row],[Quantity]]</f>
        <v>645000</v>
      </c>
      <c r="T2419">
        <v>0.2</v>
      </c>
      <c r="U2419" s="4">
        <f>Table3[[#This Row],[Discount]]*Table3[[#This Row],[Revenue]]</f>
        <v>129000</v>
      </c>
      <c r="V2419" s="4">
        <f>Table3[[#This Row],[Revenue]]-Table3[[#This Row],[Total Discount]]</f>
        <v>516000</v>
      </c>
      <c r="W2419" s="6"/>
      <c r="X2419" s="5"/>
    </row>
    <row r="2420" spans="1:24" x14ac:dyDescent="0.35">
      <c r="A2420">
        <v>2419</v>
      </c>
      <c r="B2420" t="s">
        <v>6873</v>
      </c>
      <c r="C2420" s="8">
        <v>41989</v>
      </c>
      <c r="D2420" s="6">
        <v>2014</v>
      </c>
      <c r="E2420" s="8" t="s">
        <v>3490</v>
      </c>
      <c r="F2420" s="7">
        <v>16</v>
      </c>
      <c r="G2420" t="s">
        <v>3485</v>
      </c>
      <c r="H2420" t="s">
        <v>3451</v>
      </c>
      <c r="I2420" t="s">
        <v>3781</v>
      </c>
      <c r="J2420" t="s">
        <v>3466</v>
      </c>
      <c r="K2420" t="s">
        <v>3513</v>
      </c>
      <c r="L2420">
        <v>48227</v>
      </c>
      <c r="M2420" t="s">
        <v>1813</v>
      </c>
      <c r="N2420" t="s">
        <v>13</v>
      </c>
      <c r="O2420" t="s">
        <v>23</v>
      </c>
      <c r="P2420" t="s">
        <v>1814</v>
      </c>
      <c r="Q2420" s="4">
        <v>115000</v>
      </c>
      <c r="R2420">
        <v>5</v>
      </c>
      <c r="S2420" s="4">
        <f>Table3[[#This Row],[Harga]]*Table3[[#This Row],[Quantity]]</f>
        <v>575000</v>
      </c>
      <c r="T2420">
        <v>0</v>
      </c>
      <c r="U2420" s="4">
        <f>Table3[[#This Row],[Discount]]*Table3[[#This Row],[Revenue]]</f>
        <v>0</v>
      </c>
      <c r="V2420" s="4">
        <f>Table3[[#This Row],[Revenue]]-Table3[[#This Row],[Total Discount]]</f>
        <v>575000</v>
      </c>
      <c r="W2420" s="6"/>
      <c r="X2420" s="5"/>
    </row>
    <row r="2421" spans="1:24" x14ac:dyDescent="0.35">
      <c r="A2421">
        <v>2420</v>
      </c>
      <c r="B2421" t="s">
        <v>6872</v>
      </c>
      <c r="C2421" s="8">
        <v>42702</v>
      </c>
      <c r="D2421" s="6">
        <v>2016</v>
      </c>
      <c r="E2421" s="8" t="s">
        <v>3468</v>
      </c>
      <c r="F2421" s="7">
        <v>28</v>
      </c>
      <c r="G2421" t="s">
        <v>3538</v>
      </c>
      <c r="H2421" t="s">
        <v>3451</v>
      </c>
      <c r="I2421" t="s">
        <v>5101</v>
      </c>
      <c r="J2421" t="s">
        <v>3466</v>
      </c>
      <c r="K2421" t="s">
        <v>3580</v>
      </c>
      <c r="L2421">
        <v>30062</v>
      </c>
      <c r="M2421" t="s">
        <v>2554</v>
      </c>
      <c r="N2421" t="s">
        <v>9</v>
      </c>
      <c r="O2421" t="s">
        <v>42</v>
      </c>
      <c r="P2421" t="s">
        <v>2555</v>
      </c>
      <c r="Q2421" s="4">
        <v>384000</v>
      </c>
      <c r="R2421">
        <v>3</v>
      </c>
      <c r="S2421" s="4">
        <f>Table3[[#This Row],[Harga]]*Table3[[#This Row],[Quantity]]</f>
        <v>1152000</v>
      </c>
      <c r="T2421">
        <v>0</v>
      </c>
      <c r="U2421" s="4">
        <f>Table3[[#This Row],[Discount]]*Table3[[#This Row],[Revenue]]</f>
        <v>0</v>
      </c>
      <c r="V2421" s="4">
        <f>Table3[[#This Row],[Revenue]]-Table3[[#This Row],[Total Discount]]</f>
        <v>1152000</v>
      </c>
      <c r="W2421" s="6"/>
      <c r="X2421" s="5"/>
    </row>
    <row r="2422" spans="1:24" x14ac:dyDescent="0.35">
      <c r="A2422">
        <v>2421</v>
      </c>
      <c r="B2422" t="s">
        <v>6871</v>
      </c>
      <c r="C2422" s="8">
        <v>42727</v>
      </c>
      <c r="D2422" s="6">
        <v>2016</v>
      </c>
      <c r="E2422" s="8" t="s">
        <v>3490</v>
      </c>
      <c r="F2422" s="7">
        <v>23</v>
      </c>
      <c r="G2422" t="s">
        <v>3457</v>
      </c>
      <c r="H2422" t="s">
        <v>3451</v>
      </c>
      <c r="I2422" t="s">
        <v>3632</v>
      </c>
      <c r="J2422" t="s">
        <v>3466</v>
      </c>
      <c r="K2422" t="s">
        <v>3470</v>
      </c>
      <c r="L2422">
        <v>98103</v>
      </c>
      <c r="M2422" t="s">
        <v>2314</v>
      </c>
      <c r="N2422" t="s">
        <v>13</v>
      </c>
      <c r="O2422" t="s">
        <v>37</v>
      </c>
      <c r="P2422" t="s">
        <v>2315</v>
      </c>
      <c r="Q2422" s="4">
        <v>12000</v>
      </c>
      <c r="R2422">
        <v>3</v>
      </c>
      <c r="S2422" s="4">
        <f>Table3[[#This Row],[Harga]]*Table3[[#This Row],[Quantity]]</f>
        <v>36000</v>
      </c>
      <c r="T2422">
        <v>0</v>
      </c>
      <c r="U2422" s="4">
        <f>Table3[[#This Row],[Discount]]*Table3[[#This Row],[Revenue]]</f>
        <v>0</v>
      </c>
      <c r="V2422" s="4">
        <f>Table3[[#This Row],[Revenue]]-Table3[[#This Row],[Total Discount]]</f>
        <v>36000</v>
      </c>
      <c r="W2422" s="6"/>
      <c r="X2422" s="5"/>
    </row>
    <row r="2423" spans="1:24" x14ac:dyDescent="0.35">
      <c r="A2423">
        <v>2422</v>
      </c>
      <c r="B2423" t="s">
        <v>6870</v>
      </c>
      <c r="C2423" s="8">
        <v>41927</v>
      </c>
      <c r="D2423" s="6">
        <v>2014</v>
      </c>
      <c r="E2423" s="8" t="s">
        <v>3517</v>
      </c>
      <c r="F2423" s="7">
        <v>15</v>
      </c>
      <c r="G2423" t="s">
        <v>3457</v>
      </c>
      <c r="H2423" t="s">
        <v>3451</v>
      </c>
      <c r="I2423" t="s">
        <v>4039</v>
      </c>
      <c r="J2423" t="s">
        <v>3449</v>
      </c>
      <c r="K2423" t="s">
        <v>3548</v>
      </c>
      <c r="L2423">
        <v>44134</v>
      </c>
      <c r="M2423" t="s">
        <v>2637</v>
      </c>
      <c r="N2423" t="s">
        <v>9</v>
      </c>
      <c r="O2423" t="s">
        <v>42</v>
      </c>
      <c r="P2423" t="s">
        <v>2638</v>
      </c>
      <c r="Q2423" s="4">
        <v>184000</v>
      </c>
      <c r="R2423">
        <v>2</v>
      </c>
      <c r="S2423" s="4">
        <f>Table3[[#This Row],[Harga]]*Table3[[#This Row],[Quantity]]</f>
        <v>368000</v>
      </c>
      <c r="T2423">
        <v>0.3</v>
      </c>
      <c r="U2423" s="4">
        <f>Table3[[#This Row],[Discount]]*Table3[[#This Row],[Revenue]]</f>
        <v>110400</v>
      </c>
      <c r="V2423" s="4">
        <f>Table3[[#This Row],[Revenue]]-Table3[[#This Row],[Total Discount]]</f>
        <v>257600</v>
      </c>
      <c r="W2423" s="6"/>
      <c r="X2423" s="5"/>
    </row>
    <row r="2424" spans="1:24" x14ac:dyDescent="0.35">
      <c r="A2424">
        <v>2423</v>
      </c>
      <c r="B2424" t="s">
        <v>6869</v>
      </c>
      <c r="C2424" s="8">
        <v>42604</v>
      </c>
      <c r="D2424" s="6">
        <v>2016</v>
      </c>
      <c r="E2424" s="8" t="s">
        <v>3481</v>
      </c>
      <c r="F2424" s="7">
        <v>22</v>
      </c>
      <c r="G2424" t="s">
        <v>3452</v>
      </c>
      <c r="H2424" t="s">
        <v>3462</v>
      </c>
      <c r="I2424" t="s">
        <v>4393</v>
      </c>
      <c r="J2424" t="s">
        <v>3449</v>
      </c>
      <c r="K2424" t="s">
        <v>3499</v>
      </c>
      <c r="L2424">
        <v>97030</v>
      </c>
      <c r="M2424" t="s">
        <v>1529</v>
      </c>
      <c r="N2424" t="s">
        <v>13</v>
      </c>
      <c r="O2424" t="s">
        <v>26</v>
      </c>
      <c r="P2424" t="s">
        <v>1530</v>
      </c>
      <c r="Q2424" s="4">
        <v>18000</v>
      </c>
      <c r="R2424">
        <v>8</v>
      </c>
      <c r="S2424" s="4">
        <f>Table3[[#This Row],[Harga]]*Table3[[#This Row],[Quantity]]</f>
        <v>144000</v>
      </c>
      <c r="T2424">
        <v>0.7</v>
      </c>
      <c r="U2424" s="4">
        <f>Table3[[#This Row],[Discount]]*Table3[[#This Row],[Revenue]]</f>
        <v>100800</v>
      </c>
      <c r="V2424" s="4">
        <f>Table3[[#This Row],[Revenue]]-Table3[[#This Row],[Total Discount]]</f>
        <v>43200</v>
      </c>
      <c r="W2424" s="6"/>
      <c r="X2424" s="5"/>
    </row>
    <row r="2425" spans="1:24" x14ac:dyDescent="0.35">
      <c r="A2425">
        <v>2424</v>
      </c>
      <c r="B2425" t="s">
        <v>6868</v>
      </c>
      <c r="C2425" s="8">
        <v>43086</v>
      </c>
      <c r="D2425" s="6">
        <v>2017</v>
      </c>
      <c r="E2425" s="8" t="s">
        <v>3490</v>
      </c>
      <c r="F2425" s="7">
        <v>17</v>
      </c>
      <c r="G2425" t="s">
        <v>3538</v>
      </c>
      <c r="H2425" t="s">
        <v>3462</v>
      </c>
      <c r="I2425" t="s">
        <v>4711</v>
      </c>
      <c r="J2425" t="s">
        <v>3466</v>
      </c>
      <c r="K2425" t="s">
        <v>3641</v>
      </c>
      <c r="L2425">
        <v>92804</v>
      </c>
      <c r="M2425" t="s">
        <v>1972</v>
      </c>
      <c r="N2425" t="s">
        <v>13</v>
      </c>
      <c r="O2425" t="s">
        <v>32</v>
      </c>
      <c r="P2425" t="s">
        <v>1973</v>
      </c>
      <c r="Q2425" s="4">
        <v>121000</v>
      </c>
      <c r="R2425">
        <v>4</v>
      </c>
      <c r="S2425" s="4">
        <f>Table3[[#This Row],[Harga]]*Table3[[#This Row],[Quantity]]</f>
        <v>484000</v>
      </c>
      <c r="T2425">
        <v>0</v>
      </c>
      <c r="U2425" s="4">
        <f>Table3[[#This Row],[Discount]]*Table3[[#This Row],[Revenue]]</f>
        <v>0</v>
      </c>
      <c r="V2425" s="4">
        <f>Table3[[#This Row],[Revenue]]-Table3[[#This Row],[Total Discount]]</f>
        <v>484000</v>
      </c>
      <c r="W2425" s="6"/>
      <c r="X2425" s="5"/>
    </row>
    <row r="2426" spans="1:24" x14ac:dyDescent="0.35">
      <c r="A2426">
        <v>2425</v>
      </c>
      <c r="B2426" t="s">
        <v>6867</v>
      </c>
      <c r="C2426" s="8">
        <v>42801</v>
      </c>
      <c r="D2426" s="6">
        <v>2017</v>
      </c>
      <c r="E2426" s="8" t="s">
        <v>3511</v>
      </c>
      <c r="F2426" s="7">
        <v>7</v>
      </c>
      <c r="G2426" t="s">
        <v>3457</v>
      </c>
      <c r="H2426" t="s">
        <v>3451</v>
      </c>
      <c r="I2426" t="s">
        <v>5115</v>
      </c>
      <c r="J2426" t="s">
        <v>3449</v>
      </c>
      <c r="K2426" t="s">
        <v>3600</v>
      </c>
      <c r="L2426">
        <v>10035</v>
      </c>
      <c r="M2426" t="s">
        <v>922</v>
      </c>
      <c r="N2426" t="s">
        <v>13</v>
      </c>
      <c r="O2426" t="s">
        <v>26</v>
      </c>
      <c r="P2426" t="s">
        <v>923</v>
      </c>
      <c r="Q2426" s="4">
        <v>9000</v>
      </c>
      <c r="R2426">
        <v>6</v>
      </c>
      <c r="S2426" s="4">
        <f>Table3[[#This Row],[Harga]]*Table3[[#This Row],[Quantity]]</f>
        <v>54000</v>
      </c>
      <c r="T2426">
        <v>0.2</v>
      </c>
      <c r="U2426" s="4">
        <f>Table3[[#This Row],[Discount]]*Table3[[#This Row],[Revenue]]</f>
        <v>10800</v>
      </c>
      <c r="V2426" s="4">
        <f>Table3[[#This Row],[Revenue]]-Table3[[#This Row],[Total Discount]]</f>
        <v>43200</v>
      </c>
      <c r="W2426" s="6"/>
      <c r="X2426" s="5"/>
    </row>
    <row r="2427" spans="1:24" x14ac:dyDescent="0.35">
      <c r="A2427">
        <v>2426</v>
      </c>
      <c r="B2427" t="s">
        <v>6866</v>
      </c>
      <c r="C2427" s="8">
        <v>41974</v>
      </c>
      <c r="D2427" s="6">
        <v>2014</v>
      </c>
      <c r="E2427" s="8" t="s">
        <v>3490</v>
      </c>
      <c r="F2427" s="7">
        <v>1</v>
      </c>
      <c r="G2427" t="s">
        <v>3485</v>
      </c>
      <c r="H2427" t="s">
        <v>3451</v>
      </c>
      <c r="I2427" t="s">
        <v>4968</v>
      </c>
      <c r="J2427" t="s">
        <v>3466</v>
      </c>
      <c r="K2427" t="s">
        <v>3561</v>
      </c>
      <c r="L2427">
        <v>77070</v>
      </c>
      <c r="M2427" t="s">
        <v>674</v>
      </c>
      <c r="N2427" t="s">
        <v>9</v>
      </c>
      <c r="O2427" t="s">
        <v>42</v>
      </c>
      <c r="P2427" t="s">
        <v>675</v>
      </c>
      <c r="Q2427" s="4">
        <v>642000</v>
      </c>
      <c r="R2427">
        <v>3</v>
      </c>
      <c r="S2427" s="4">
        <f>Table3[[#This Row],[Harga]]*Table3[[#This Row],[Quantity]]</f>
        <v>1926000</v>
      </c>
      <c r="T2427">
        <v>0.3</v>
      </c>
      <c r="U2427" s="4">
        <f>Table3[[#This Row],[Discount]]*Table3[[#This Row],[Revenue]]</f>
        <v>577800</v>
      </c>
      <c r="V2427" s="4">
        <f>Table3[[#This Row],[Revenue]]-Table3[[#This Row],[Total Discount]]</f>
        <v>1348200</v>
      </c>
      <c r="W2427" s="6"/>
      <c r="X2427" s="5"/>
    </row>
    <row r="2428" spans="1:24" x14ac:dyDescent="0.35">
      <c r="A2428">
        <v>2427</v>
      </c>
      <c r="B2428" t="s">
        <v>6865</v>
      </c>
      <c r="C2428" s="8">
        <v>41926</v>
      </c>
      <c r="D2428" s="6">
        <v>2014</v>
      </c>
      <c r="E2428" s="8" t="s">
        <v>3517</v>
      </c>
      <c r="F2428" s="7">
        <v>14</v>
      </c>
      <c r="G2428" t="s">
        <v>3538</v>
      </c>
      <c r="H2428" t="s">
        <v>3451</v>
      </c>
      <c r="I2428" t="s">
        <v>4837</v>
      </c>
      <c r="J2428" t="s">
        <v>3466</v>
      </c>
      <c r="K2428" t="s">
        <v>3492</v>
      </c>
      <c r="L2428">
        <v>3301</v>
      </c>
      <c r="M2428" t="s">
        <v>2639</v>
      </c>
      <c r="N2428" t="s">
        <v>13</v>
      </c>
      <c r="O2428" t="s">
        <v>26</v>
      </c>
      <c r="P2428" t="s">
        <v>2640</v>
      </c>
      <c r="Q2428" s="4">
        <v>23000</v>
      </c>
      <c r="R2428">
        <v>4</v>
      </c>
      <c r="S2428" s="4">
        <f>Table3[[#This Row],[Harga]]*Table3[[#This Row],[Quantity]]</f>
        <v>92000</v>
      </c>
      <c r="T2428">
        <v>0</v>
      </c>
      <c r="U2428" s="4">
        <f>Table3[[#This Row],[Discount]]*Table3[[#This Row],[Revenue]]</f>
        <v>0</v>
      </c>
      <c r="V2428" s="4">
        <f>Table3[[#This Row],[Revenue]]-Table3[[#This Row],[Total Discount]]</f>
        <v>92000</v>
      </c>
      <c r="W2428" s="6"/>
      <c r="X2428" s="5"/>
    </row>
    <row r="2429" spans="1:24" x14ac:dyDescent="0.35">
      <c r="A2429">
        <v>2428</v>
      </c>
      <c r="B2429" t="s">
        <v>6864</v>
      </c>
      <c r="C2429" s="8">
        <v>41961</v>
      </c>
      <c r="D2429" s="6">
        <v>2014</v>
      </c>
      <c r="E2429" s="8" t="s">
        <v>3468</v>
      </c>
      <c r="F2429" s="7">
        <v>18</v>
      </c>
      <c r="G2429" t="s">
        <v>3485</v>
      </c>
      <c r="H2429" t="s">
        <v>3462</v>
      </c>
      <c r="I2429" t="s">
        <v>5964</v>
      </c>
      <c r="J2429" t="s">
        <v>3449</v>
      </c>
      <c r="K2429" t="s">
        <v>3499</v>
      </c>
      <c r="L2429">
        <v>45014</v>
      </c>
      <c r="M2429" t="s">
        <v>1467</v>
      </c>
      <c r="N2429" t="s">
        <v>13</v>
      </c>
      <c r="O2429" t="s">
        <v>26</v>
      </c>
      <c r="P2429" t="s">
        <v>1468</v>
      </c>
      <c r="Q2429" s="4">
        <v>3000</v>
      </c>
      <c r="R2429">
        <v>8</v>
      </c>
      <c r="S2429" s="4">
        <f>Table3[[#This Row],[Harga]]*Table3[[#This Row],[Quantity]]</f>
        <v>24000</v>
      </c>
      <c r="T2429">
        <v>0.7</v>
      </c>
      <c r="U2429" s="4">
        <f>Table3[[#This Row],[Discount]]*Table3[[#This Row],[Revenue]]</f>
        <v>16800</v>
      </c>
      <c r="V2429" s="4">
        <f>Table3[[#This Row],[Revenue]]-Table3[[#This Row],[Total Discount]]</f>
        <v>7200</v>
      </c>
      <c r="W2429" s="6"/>
      <c r="X2429" s="5"/>
    </row>
    <row r="2430" spans="1:24" x14ac:dyDescent="0.35">
      <c r="A2430">
        <v>2429</v>
      </c>
      <c r="B2430" t="s">
        <v>6863</v>
      </c>
      <c r="C2430" s="8">
        <v>42749</v>
      </c>
      <c r="D2430" s="6">
        <v>2017</v>
      </c>
      <c r="E2430" s="8" t="s">
        <v>3463</v>
      </c>
      <c r="F2430" s="7">
        <v>14</v>
      </c>
      <c r="G2430" t="s">
        <v>3538</v>
      </c>
      <c r="H2430" t="s">
        <v>3451</v>
      </c>
      <c r="I2430" t="s">
        <v>3723</v>
      </c>
      <c r="J2430" t="s">
        <v>3449</v>
      </c>
      <c r="K2430" t="s">
        <v>3670</v>
      </c>
      <c r="L2430">
        <v>37604</v>
      </c>
      <c r="M2430" t="s">
        <v>622</v>
      </c>
      <c r="N2430" t="s">
        <v>13</v>
      </c>
      <c r="O2430" t="s">
        <v>55</v>
      </c>
      <c r="P2430" t="s">
        <v>623</v>
      </c>
      <c r="Q2430" s="4">
        <v>25000</v>
      </c>
      <c r="R2430">
        <v>3</v>
      </c>
      <c r="S2430" s="4">
        <f>Table3[[#This Row],[Harga]]*Table3[[#This Row],[Quantity]]</f>
        <v>75000</v>
      </c>
      <c r="T2430">
        <v>0.2</v>
      </c>
      <c r="U2430" s="4">
        <f>Table3[[#This Row],[Discount]]*Table3[[#This Row],[Revenue]]</f>
        <v>15000</v>
      </c>
      <c r="V2430" s="4">
        <f>Table3[[#This Row],[Revenue]]-Table3[[#This Row],[Total Discount]]</f>
        <v>60000</v>
      </c>
      <c r="W2430" s="6"/>
      <c r="X2430" s="5"/>
    </row>
    <row r="2431" spans="1:24" x14ac:dyDescent="0.35">
      <c r="A2431">
        <v>2430</v>
      </c>
      <c r="B2431" t="s">
        <v>6862</v>
      </c>
      <c r="C2431" s="8">
        <v>42271</v>
      </c>
      <c r="D2431" s="6">
        <v>2015</v>
      </c>
      <c r="E2431" s="8" t="s">
        <v>3472</v>
      </c>
      <c r="F2431" s="7">
        <v>24</v>
      </c>
      <c r="G2431" t="s">
        <v>3457</v>
      </c>
      <c r="H2431" t="s">
        <v>3462</v>
      </c>
      <c r="I2431" t="s">
        <v>3683</v>
      </c>
      <c r="J2431" t="s">
        <v>3449</v>
      </c>
      <c r="K2431" t="s">
        <v>3714</v>
      </c>
      <c r="L2431">
        <v>98105</v>
      </c>
      <c r="M2431" t="s">
        <v>973</v>
      </c>
      <c r="N2431" t="s">
        <v>13</v>
      </c>
      <c r="O2431" t="s">
        <v>37</v>
      </c>
      <c r="P2431" t="s">
        <v>974</v>
      </c>
      <c r="Q2431" s="4">
        <v>54000</v>
      </c>
      <c r="R2431">
        <v>2</v>
      </c>
      <c r="S2431" s="4">
        <f>Table3[[#This Row],[Harga]]*Table3[[#This Row],[Quantity]]</f>
        <v>108000</v>
      </c>
      <c r="T2431">
        <v>0</v>
      </c>
      <c r="U2431" s="4">
        <f>Table3[[#This Row],[Discount]]*Table3[[#This Row],[Revenue]]</f>
        <v>0</v>
      </c>
      <c r="V2431" s="4">
        <f>Table3[[#This Row],[Revenue]]-Table3[[#This Row],[Total Discount]]</f>
        <v>108000</v>
      </c>
      <c r="W2431" s="6"/>
      <c r="X2431" s="5"/>
    </row>
    <row r="2432" spans="1:24" x14ac:dyDescent="0.35">
      <c r="A2432">
        <v>2431</v>
      </c>
      <c r="B2432" t="s">
        <v>6861</v>
      </c>
      <c r="C2432" s="8">
        <v>43017</v>
      </c>
      <c r="D2432" s="6">
        <v>2017</v>
      </c>
      <c r="E2432" s="8" t="s">
        <v>3517</v>
      </c>
      <c r="F2432" s="7">
        <v>9</v>
      </c>
      <c r="G2432" t="s">
        <v>3496</v>
      </c>
      <c r="H2432" t="s">
        <v>3532</v>
      </c>
      <c r="I2432" t="s">
        <v>3914</v>
      </c>
      <c r="J2432" t="s">
        <v>3449</v>
      </c>
      <c r="K2432" t="s">
        <v>3470</v>
      </c>
      <c r="L2432">
        <v>77573</v>
      </c>
      <c r="M2432" t="s">
        <v>380</v>
      </c>
      <c r="N2432" t="s">
        <v>13</v>
      </c>
      <c r="O2432" t="s">
        <v>37</v>
      </c>
      <c r="P2432" t="s">
        <v>381</v>
      </c>
      <c r="Q2432" s="4">
        <v>96000</v>
      </c>
      <c r="R2432">
        <v>7</v>
      </c>
      <c r="S2432" s="4">
        <f>Table3[[#This Row],[Harga]]*Table3[[#This Row],[Quantity]]</f>
        <v>672000</v>
      </c>
      <c r="T2432">
        <v>0.2</v>
      </c>
      <c r="U2432" s="4">
        <f>Table3[[#This Row],[Discount]]*Table3[[#This Row],[Revenue]]</f>
        <v>134400</v>
      </c>
      <c r="V2432" s="4">
        <f>Table3[[#This Row],[Revenue]]-Table3[[#This Row],[Total Discount]]</f>
        <v>537600</v>
      </c>
      <c r="W2432" s="6"/>
      <c r="X2432" s="5"/>
    </row>
    <row r="2433" spans="1:24" x14ac:dyDescent="0.35">
      <c r="A2433">
        <v>2432</v>
      </c>
      <c r="B2433" t="s">
        <v>6860</v>
      </c>
      <c r="C2433" s="8">
        <v>42371</v>
      </c>
      <c r="D2433" s="6">
        <v>2016</v>
      </c>
      <c r="E2433" s="8" t="s">
        <v>3463</v>
      </c>
      <c r="F2433" s="7">
        <v>2</v>
      </c>
      <c r="G2433" t="s">
        <v>3452</v>
      </c>
      <c r="H2433" t="s">
        <v>3462</v>
      </c>
      <c r="I2433" t="s">
        <v>3896</v>
      </c>
      <c r="J2433" t="s">
        <v>3466</v>
      </c>
      <c r="K2433" t="s">
        <v>3548</v>
      </c>
      <c r="L2433">
        <v>20877</v>
      </c>
      <c r="M2433" t="s">
        <v>2382</v>
      </c>
      <c r="N2433" t="s">
        <v>9</v>
      </c>
      <c r="O2433" t="s">
        <v>10</v>
      </c>
      <c r="P2433" t="s">
        <v>2383</v>
      </c>
      <c r="Q2433" s="4">
        <v>232000</v>
      </c>
      <c r="R2433">
        <v>3</v>
      </c>
      <c r="S2433" s="4">
        <f>Table3[[#This Row],[Harga]]*Table3[[#This Row],[Quantity]]</f>
        <v>696000</v>
      </c>
      <c r="T2433">
        <v>0</v>
      </c>
      <c r="U2433" s="4">
        <f>Table3[[#This Row],[Discount]]*Table3[[#This Row],[Revenue]]</f>
        <v>0</v>
      </c>
      <c r="V2433" s="4">
        <f>Table3[[#This Row],[Revenue]]-Table3[[#This Row],[Total Discount]]</f>
        <v>696000</v>
      </c>
      <c r="W2433" s="6"/>
      <c r="X2433" s="5"/>
    </row>
    <row r="2434" spans="1:24" x14ac:dyDescent="0.35">
      <c r="A2434">
        <v>2433</v>
      </c>
      <c r="B2434" t="s">
        <v>6859</v>
      </c>
      <c r="C2434" s="8">
        <v>42966</v>
      </c>
      <c r="D2434" s="6">
        <v>2017</v>
      </c>
      <c r="E2434" s="8" t="s">
        <v>3481</v>
      </c>
      <c r="F2434" s="7">
        <v>19</v>
      </c>
      <c r="G2434" t="s">
        <v>3485</v>
      </c>
      <c r="H2434" t="s">
        <v>3451</v>
      </c>
      <c r="I2434" t="s">
        <v>3543</v>
      </c>
      <c r="J2434" t="s">
        <v>3449</v>
      </c>
      <c r="K2434" t="s">
        <v>3548</v>
      </c>
      <c r="L2434">
        <v>60653</v>
      </c>
      <c r="M2434" t="s">
        <v>1519</v>
      </c>
      <c r="N2434" t="s">
        <v>13</v>
      </c>
      <c r="O2434" t="s">
        <v>26</v>
      </c>
      <c r="P2434" t="s">
        <v>1520</v>
      </c>
      <c r="Q2434" s="4">
        <v>18000</v>
      </c>
      <c r="R2434">
        <v>2</v>
      </c>
      <c r="S2434" s="4">
        <f>Table3[[#This Row],[Harga]]*Table3[[#This Row],[Quantity]]</f>
        <v>36000</v>
      </c>
      <c r="T2434">
        <v>0.8</v>
      </c>
      <c r="U2434" s="4">
        <f>Table3[[#This Row],[Discount]]*Table3[[#This Row],[Revenue]]</f>
        <v>28800</v>
      </c>
      <c r="V2434" s="4">
        <f>Table3[[#This Row],[Revenue]]-Table3[[#This Row],[Total Discount]]</f>
        <v>7200</v>
      </c>
      <c r="W2434" s="6"/>
      <c r="X2434" s="5"/>
    </row>
    <row r="2435" spans="1:24" x14ac:dyDescent="0.35">
      <c r="A2435">
        <v>2434</v>
      </c>
      <c r="B2435" t="s">
        <v>6858</v>
      </c>
      <c r="C2435" s="8">
        <v>43094</v>
      </c>
      <c r="D2435" s="6">
        <v>2017</v>
      </c>
      <c r="E2435" s="8" t="s">
        <v>3490</v>
      </c>
      <c r="F2435" s="7">
        <v>25</v>
      </c>
      <c r="G2435" t="s">
        <v>3452</v>
      </c>
      <c r="H2435" t="s">
        <v>3451</v>
      </c>
      <c r="I2435" t="s">
        <v>4414</v>
      </c>
      <c r="J2435" t="s">
        <v>3488</v>
      </c>
      <c r="K2435" t="s">
        <v>3561</v>
      </c>
      <c r="L2435">
        <v>35810</v>
      </c>
      <c r="M2435" t="s">
        <v>2641</v>
      </c>
      <c r="N2435" t="s">
        <v>13</v>
      </c>
      <c r="O2435" t="s">
        <v>23</v>
      </c>
      <c r="P2435" t="s">
        <v>2642</v>
      </c>
      <c r="Q2435" s="4">
        <v>97000</v>
      </c>
      <c r="R2435">
        <v>2</v>
      </c>
      <c r="S2435" s="4">
        <f>Table3[[#This Row],[Harga]]*Table3[[#This Row],[Quantity]]</f>
        <v>194000</v>
      </c>
      <c r="T2435">
        <v>0</v>
      </c>
      <c r="U2435" s="4">
        <f>Table3[[#This Row],[Discount]]*Table3[[#This Row],[Revenue]]</f>
        <v>0</v>
      </c>
      <c r="V2435" s="4">
        <f>Table3[[#This Row],[Revenue]]-Table3[[#This Row],[Total Discount]]</f>
        <v>194000</v>
      </c>
      <c r="W2435" s="6"/>
      <c r="X2435" s="5"/>
    </row>
    <row r="2436" spans="1:24" x14ac:dyDescent="0.35">
      <c r="A2436">
        <v>2435</v>
      </c>
      <c r="B2436" t="s">
        <v>6857</v>
      </c>
      <c r="C2436" s="8">
        <v>42988</v>
      </c>
      <c r="D2436" s="6">
        <v>2017</v>
      </c>
      <c r="E2436" s="8" t="s">
        <v>3472</v>
      </c>
      <c r="F2436" s="7">
        <v>10</v>
      </c>
      <c r="G2436" t="s">
        <v>3538</v>
      </c>
      <c r="H2436" t="s">
        <v>3451</v>
      </c>
      <c r="I2436" t="s">
        <v>5316</v>
      </c>
      <c r="J2436" t="s">
        <v>3466</v>
      </c>
      <c r="K2436" t="s">
        <v>3605</v>
      </c>
      <c r="L2436">
        <v>1841</v>
      </c>
      <c r="M2436" t="s">
        <v>2007</v>
      </c>
      <c r="N2436" t="s">
        <v>13</v>
      </c>
      <c r="O2436" t="s">
        <v>37</v>
      </c>
      <c r="P2436" t="s">
        <v>2008</v>
      </c>
      <c r="Q2436" s="4">
        <v>6000</v>
      </c>
      <c r="R2436">
        <v>2</v>
      </c>
      <c r="S2436" s="4">
        <f>Table3[[#This Row],[Harga]]*Table3[[#This Row],[Quantity]]</f>
        <v>12000</v>
      </c>
      <c r="T2436">
        <v>0</v>
      </c>
      <c r="U2436" s="4">
        <f>Table3[[#This Row],[Discount]]*Table3[[#This Row],[Revenue]]</f>
        <v>0</v>
      </c>
      <c r="V2436" s="4">
        <f>Table3[[#This Row],[Revenue]]-Table3[[#This Row],[Total Discount]]</f>
        <v>12000</v>
      </c>
      <c r="W2436" s="6"/>
      <c r="X2436" s="5"/>
    </row>
    <row r="2437" spans="1:24" x14ac:dyDescent="0.35">
      <c r="A2437">
        <v>2436</v>
      </c>
      <c r="B2437" t="s">
        <v>6856</v>
      </c>
      <c r="C2437" s="8">
        <v>43027</v>
      </c>
      <c r="D2437" s="6">
        <v>2017</v>
      </c>
      <c r="E2437" s="8" t="s">
        <v>3517</v>
      </c>
      <c r="F2437" s="7">
        <v>19</v>
      </c>
      <c r="G2437" t="s">
        <v>3452</v>
      </c>
      <c r="H2437" t="s">
        <v>3451</v>
      </c>
      <c r="I2437" t="s">
        <v>6855</v>
      </c>
      <c r="J2437" t="s">
        <v>3449</v>
      </c>
      <c r="K2437" t="s">
        <v>3505</v>
      </c>
      <c r="L2437">
        <v>60623</v>
      </c>
      <c r="M2437" t="s">
        <v>1120</v>
      </c>
      <c r="N2437" t="s">
        <v>9</v>
      </c>
      <c r="O2437" t="s">
        <v>17</v>
      </c>
      <c r="P2437" t="s">
        <v>1121</v>
      </c>
      <c r="Q2437" s="4">
        <v>913000</v>
      </c>
      <c r="R2437">
        <v>1</v>
      </c>
      <c r="S2437" s="4">
        <f>Table3[[#This Row],[Harga]]*Table3[[#This Row],[Quantity]]</f>
        <v>913000</v>
      </c>
      <c r="T2437">
        <v>0.5</v>
      </c>
      <c r="U2437" s="4">
        <f>Table3[[#This Row],[Discount]]*Table3[[#This Row],[Revenue]]</f>
        <v>456500</v>
      </c>
      <c r="V2437" s="4">
        <f>Table3[[#This Row],[Revenue]]-Table3[[#This Row],[Total Discount]]</f>
        <v>456500</v>
      </c>
      <c r="W2437" s="6"/>
      <c r="X2437" s="5"/>
    </row>
    <row r="2438" spans="1:24" x14ac:dyDescent="0.35">
      <c r="A2438">
        <v>2437</v>
      </c>
      <c r="B2438" t="s">
        <v>6854</v>
      </c>
      <c r="C2438" s="8">
        <v>43070</v>
      </c>
      <c r="D2438" s="6">
        <v>2017</v>
      </c>
      <c r="E2438" s="8" t="s">
        <v>3490</v>
      </c>
      <c r="F2438" s="7">
        <v>1</v>
      </c>
      <c r="G2438" t="s">
        <v>3485</v>
      </c>
      <c r="H2438" t="s">
        <v>3451</v>
      </c>
      <c r="I2438" t="s">
        <v>3738</v>
      </c>
      <c r="J2438" t="s">
        <v>3488</v>
      </c>
      <c r="K2438" t="s">
        <v>3509</v>
      </c>
      <c r="L2438">
        <v>6824</v>
      </c>
      <c r="M2438" t="s">
        <v>1489</v>
      </c>
      <c r="N2438" t="s">
        <v>13</v>
      </c>
      <c r="O2438" t="s">
        <v>23</v>
      </c>
      <c r="P2438" t="s">
        <v>1490</v>
      </c>
      <c r="Q2438" s="4">
        <v>7000</v>
      </c>
      <c r="R2438">
        <v>3</v>
      </c>
      <c r="S2438" s="4">
        <f>Table3[[#This Row],[Harga]]*Table3[[#This Row],[Quantity]]</f>
        <v>21000</v>
      </c>
      <c r="T2438">
        <v>0</v>
      </c>
      <c r="U2438" s="4">
        <f>Table3[[#This Row],[Discount]]*Table3[[#This Row],[Revenue]]</f>
        <v>0</v>
      </c>
      <c r="V2438" s="4">
        <f>Table3[[#This Row],[Revenue]]-Table3[[#This Row],[Total Discount]]</f>
        <v>21000</v>
      </c>
      <c r="W2438" s="6"/>
      <c r="X2438" s="5"/>
    </row>
    <row r="2439" spans="1:24" x14ac:dyDescent="0.35">
      <c r="A2439">
        <v>2438</v>
      </c>
      <c r="B2439" t="s">
        <v>6853</v>
      </c>
      <c r="C2439" s="8">
        <v>41884</v>
      </c>
      <c r="D2439" s="6">
        <v>2014</v>
      </c>
      <c r="E2439" s="8" t="s">
        <v>3472</v>
      </c>
      <c r="F2439" s="7">
        <v>2</v>
      </c>
      <c r="G2439" t="s">
        <v>3452</v>
      </c>
      <c r="H2439" t="s">
        <v>3462</v>
      </c>
      <c r="I2439" t="s">
        <v>5169</v>
      </c>
      <c r="J2439" t="s">
        <v>3449</v>
      </c>
      <c r="K2439" t="s">
        <v>3487</v>
      </c>
      <c r="L2439">
        <v>10009</v>
      </c>
      <c r="M2439" t="s">
        <v>813</v>
      </c>
      <c r="N2439" t="s">
        <v>13</v>
      </c>
      <c r="O2439" t="s">
        <v>37</v>
      </c>
      <c r="P2439" t="s">
        <v>814</v>
      </c>
      <c r="Q2439" s="4">
        <v>47000</v>
      </c>
      <c r="R2439">
        <v>5</v>
      </c>
      <c r="S2439" s="4">
        <f>Table3[[#This Row],[Harga]]*Table3[[#This Row],[Quantity]]</f>
        <v>235000</v>
      </c>
      <c r="T2439">
        <v>0</v>
      </c>
      <c r="U2439" s="4">
        <f>Table3[[#This Row],[Discount]]*Table3[[#This Row],[Revenue]]</f>
        <v>0</v>
      </c>
      <c r="V2439" s="4">
        <f>Table3[[#This Row],[Revenue]]-Table3[[#This Row],[Total Discount]]</f>
        <v>235000</v>
      </c>
      <c r="W2439" s="6"/>
      <c r="X2439" s="5"/>
    </row>
    <row r="2440" spans="1:24" x14ac:dyDescent="0.35">
      <c r="A2440">
        <v>2439</v>
      </c>
      <c r="B2440" t="s">
        <v>6852</v>
      </c>
      <c r="C2440" s="8">
        <v>42819</v>
      </c>
      <c r="D2440" s="6">
        <v>2017</v>
      </c>
      <c r="E2440" s="8" t="s">
        <v>3511</v>
      </c>
      <c r="F2440" s="7">
        <v>25</v>
      </c>
      <c r="G2440" t="s">
        <v>3538</v>
      </c>
      <c r="H2440" t="s">
        <v>3462</v>
      </c>
      <c r="I2440" t="s">
        <v>3693</v>
      </c>
      <c r="J2440" t="s">
        <v>3466</v>
      </c>
      <c r="K2440" t="s">
        <v>3499</v>
      </c>
      <c r="L2440">
        <v>98103</v>
      </c>
      <c r="M2440" t="s">
        <v>1457</v>
      </c>
      <c r="N2440" t="s">
        <v>13</v>
      </c>
      <c r="O2440" t="s">
        <v>37</v>
      </c>
      <c r="P2440" t="s">
        <v>1458</v>
      </c>
      <c r="Q2440" s="4">
        <v>35000</v>
      </c>
      <c r="R2440">
        <v>2</v>
      </c>
      <c r="S2440" s="4">
        <f>Table3[[#This Row],[Harga]]*Table3[[#This Row],[Quantity]]</f>
        <v>70000</v>
      </c>
      <c r="T2440">
        <v>0</v>
      </c>
      <c r="U2440" s="4">
        <f>Table3[[#This Row],[Discount]]*Table3[[#This Row],[Revenue]]</f>
        <v>0</v>
      </c>
      <c r="V2440" s="4">
        <f>Table3[[#This Row],[Revenue]]-Table3[[#This Row],[Total Discount]]</f>
        <v>70000</v>
      </c>
      <c r="W2440" s="6"/>
      <c r="X2440" s="5"/>
    </row>
    <row r="2441" spans="1:24" x14ac:dyDescent="0.35">
      <c r="A2441">
        <v>2440</v>
      </c>
      <c r="B2441" t="s">
        <v>6851</v>
      </c>
      <c r="C2441" s="8">
        <v>42275</v>
      </c>
      <c r="D2441" s="6">
        <v>2015</v>
      </c>
      <c r="E2441" s="8" t="s">
        <v>3472</v>
      </c>
      <c r="F2441" s="7">
        <v>28</v>
      </c>
      <c r="G2441" t="s">
        <v>3485</v>
      </c>
      <c r="H2441" t="s">
        <v>3451</v>
      </c>
      <c r="I2441" t="s">
        <v>4477</v>
      </c>
      <c r="J2441" t="s">
        <v>3449</v>
      </c>
      <c r="K2441" t="s">
        <v>3542</v>
      </c>
      <c r="L2441">
        <v>80013</v>
      </c>
      <c r="M2441" t="s">
        <v>1797</v>
      </c>
      <c r="N2441" t="s">
        <v>13</v>
      </c>
      <c r="O2441" t="s">
        <v>55</v>
      </c>
      <c r="P2441" t="s">
        <v>1798</v>
      </c>
      <c r="Q2441" s="4">
        <v>38000</v>
      </c>
      <c r="R2441">
        <v>1</v>
      </c>
      <c r="S2441" s="4">
        <f>Table3[[#This Row],[Harga]]*Table3[[#This Row],[Quantity]]</f>
        <v>38000</v>
      </c>
      <c r="T2441">
        <v>0.2</v>
      </c>
      <c r="U2441" s="4">
        <f>Table3[[#This Row],[Discount]]*Table3[[#This Row],[Revenue]]</f>
        <v>7600</v>
      </c>
      <c r="V2441" s="4">
        <f>Table3[[#This Row],[Revenue]]-Table3[[#This Row],[Total Discount]]</f>
        <v>30400</v>
      </c>
      <c r="W2441" s="6"/>
      <c r="X2441" s="5"/>
    </row>
    <row r="2442" spans="1:24" x14ac:dyDescent="0.35">
      <c r="A2442">
        <v>2441</v>
      </c>
      <c r="B2442" t="s">
        <v>6850</v>
      </c>
      <c r="C2442" s="8">
        <v>42078</v>
      </c>
      <c r="D2442" s="6">
        <v>2015</v>
      </c>
      <c r="E2442" s="8" t="s">
        <v>3511</v>
      </c>
      <c r="F2442" s="7">
        <v>15</v>
      </c>
      <c r="G2442" t="s">
        <v>3457</v>
      </c>
      <c r="H2442" t="s">
        <v>3462</v>
      </c>
      <c r="I2442" t="s">
        <v>4773</v>
      </c>
      <c r="J2442" t="s">
        <v>3466</v>
      </c>
      <c r="K2442" t="s">
        <v>3477</v>
      </c>
      <c r="L2442">
        <v>84043</v>
      </c>
      <c r="M2442" t="s">
        <v>2643</v>
      </c>
      <c r="N2442" t="s">
        <v>51</v>
      </c>
      <c r="O2442" t="s">
        <v>52</v>
      </c>
      <c r="P2442" t="s">
        <v>2644</v>
      </c>
      <c r="Q2442" s="4">
        <v>17000</v>
      </c>
      <c r="R2442">
        <v>3</v>
      </c>
      <c r="S2442" s="4">
        <f>Table3[[#This Row],[Harga]]*Table3[[#This Row],[Quantity]]</f>
        <v>51000</v>
      </c>
      <c r="T2442">
        <v>0.2</v>
      </c>
      <c r="U2442" s="4">
        <f>Table3[[#This Row],[Discount]]*Table3[[#This Row],[Revenue]]</f>
        <v>10200</v>
      </c>
      <c r="V2442" s="4">
        <f>Table3[[#This Row],[Revenue]]-Table3[[#This Row],[Total Discount]]</f>
        <v>40800</v>
      </c>
      <c r="W2442" s="6"/>
      <c r="X2442" s="5"/>
    </row>
    <row r="2443" spans="1:24" x14ac:dyDescent="0.35">
      <c r="A2443">
        <v>2442</v>
      </c>
      <c r="B2443" t="s">
        <v>6849</v>
      </c>
      <c r="C2443" s="8">
        <v>42741</v>
      </c>
      <c r="D2443" s="6">
        <v>2017</v>
      </c>
      <c r="E2443" s="8" t="s">
        <v>3463</v>
      </c>
      <c r="F2443" s="7">
        <v>6</v>
      </c>
      <c r="G2443" t="s">
        <v>3457</v>
      </c>
      <c r="H2443" t="s">
        <v>3451</v>
      </c>
      <c r="I2443" t="s">
        <v>4811</v>
      </c>
      <c r="J2443" t="s">
        <v>3488</v>
      </c>
      <c r="K2443" t="s">
        <v>3695</v>
      </c>
      <c r="L2443">
        <v>35401</v>
      </c>
      <c r="M2443" t="s">
        <v>2115</v>
      </c>
      <c r="N2443" t="s">
        <v>13</v>
      </c>
      <c r="O2443" t="s">
        <v>26</v>
      </c>
      <c r="P2443" t="s">
        <v>2116</v>
      </c>
      <c r="Q2443" s="4">
        <v>10000</v>
      </c>
      <c r="R2443">
        <v>7</v>
      </c>
      <c r="S2443" s="4">
        <f>Table3[[#This Row],[Harga]]*Table3[[#This Row],[Quantity]]</f>
        <v>70000</v>
      </c>
      <c r="T2443">
        <v>0</v>
      </c>
      <c r="U2443" s="4">
        <f>Table3[[#This Row],[Discount]]*Table3[[#This Row],[Revenue]]</f>
        <v>0</v>
      </c>
      <c r="V2443" s="4">
        <f>Table3[[#This Row],[Revenue]]-Table3[[#This Row],[Total Discount]]</f>
        <v>70000</v>
      </c>
      <c r="W2443" s="6"/>
      <c r="X2443" s="5"/>
    </row>
    <row r="2444" spans="1:24" x14ac:dyDescent="0.35">
      <c r="A2444">
        <v>2443</v>
      </c>
      <c r="B2444" t="s">
        <v>6848</v>
      </c>
      <c r="C2444" s="8">
        <v>41652</v>
      </c>
      <c r="D2444" s="6">
        <v>2014</v>
      </c>
      <c r="E2444" s="8" t="s">
        <v>3463</v>
      </c>
      <c r="F2444" s="7">
        <v>13</v>
      </c>
      <c r="G2444" t="s">
        <v>3452</v>
      </c>
      <c r="H2444" t="s">
        <v>3451</v>
      </c>
      <c r="I2444" t="s">
        <v>3653</v>
      </c>
      <c r="J2444" t="s">
        <v>3449</v>
      </c>
      <c r="K2444" t="s">
        <v>3492</v>
      </c>
      <c r="L2444">
        <v>94109</v>
      </c>
      <c r="M2444" t="s">
        <v>1568</v>
      </c>
      <c r="N2444" t="s">
        <v>13</v>
      </c>
      <c r="O2444" t="s">
        <v>32</v>
      </c>
      <c r="P2444" t="s">
        <v>1569</v>
      </c>
      <c r="Q2444" s="4">
        <v>637000</v>
      </c>
      <c r="R2444">
        <v>5</v>
      </c>
      <c r="S2444" s="4">
        <f>Table3[[#This Row],[Harga]]*Table3[[#This Row],[Quantity]]</f>
        <v>3185000</v>
      </c>
      <c r="T2444">
        <v>0</v>
      </c>
      <c r="U2444" s="4">
        <f>Table3[[#This Row],[Discount]]*Table3[[#This Row],[Revenue]]</f>
        <v>0</v>
      </c>
      <c r="V2444" s="4">
        <f>Table3[[#This Row],[Revenue]]-Table3[[#This Row],[Total Discount]]</f>
        <v>3185000</v>
      </c>
      <c r="W2444" s="6"/>
      <c r="X2444" s="5"/>
    </row>
    <row r="2445" spans="1:24" x14ac:dyDescent="0.35">
      <c r="A2445">
        <v>2444</v>
      </c>
      <c r="B2445" t="s">
        <v>6847</v>
      </c>
      <c r="C2445" s="8">
        <v>42041</v>
      </c>
      <c r="D2445" s="6">
        <v>2015</v>
      </c>
      <c r="E2445" s="8" t="s">
        <v>3458</v>
      </c>
      <c r="F2445" s="7">
        <v>6</v>
      </c>
      <c r="G2445" t="s">
        <v>3457</v>
      </c>
      <c r="H2445" t="s">
        <v>3451</v>
      </c>
      <c r="I2445" t="s">
        <v>4595</v>
      </c>
      <c r="J2445" t="s">
        <v>3449</v>
      </c>
      <c r="K2445" t="s">
        <v>3460</v>
      </c>
      <c r="L2445">
        <v>19805</v>
      </c>
      <c r="M2445" t="s">
        <v>2645</v>
      </c>
      <c r="N2445" t="s">
        <v>9</v>
      </c>
      <c r="O2445" t="s">
        <v>42</v>
      </c>
      <c r="P2445" t="s">
        <v>2646</v>
      </c>
      <c r="Q2445" s="4">
        <v>1269000</v>
      </c>
      <c r="R2445">
        <v>9</v>
      </c>
      <c r="S2445" s="4">
        <f>Table3[[#This Row],[Harga]]*Table3[[#This Row],[Quantity]]</f>
        <v>11421000</v>
      </c>
      <c r="T2445">
        <v>0</v>
      </c>
      <c r="U2445" s="4">
        <f>Table3[[#This Row],[Discount]]*Table3[[#This Row],[Revenue]]</f>
        <v>0</v>
      </c>
      <c r="V2445" s="4">
        <f>Table3[[#This Row],[Revenue]]-Table3[[#This Row],[Total Discount]]</f>
        <v>11421000</v>
      </c>
      <c r="W2445" s="6"/>
      <c r="X2445" s="5"/>
    </row>
    <row r="2446" spans="1:24" x14ac:dyDescent="0.35">
      <c r="A2446">
        <v>2445</v>
      </c>
      <c r="B2446" t="s">
        <v>6846</v>
      </c>
      <c r="C2446" s="8">
        <v>43090</v>
      </c>
      <c r="D2446" s="6">
        <v>2017</v>
      </c>
      <c r="E2446" s="8" t="s">
        <v>3490</v>
      </c>
      <c r="F2446" s="7">
        <v>21</v>
      </c>
      <c r="G2446" t="s">
        <v>3452</v>
      </c>
      <c r="H2446" t="s">
        <v>3451</v>
      </c>
      <c r="I2446" t="s">
        <v>3583</v>
      </c>
      <c r="J2446" t="s">
        <v>3449</v>
      </c>
      <c r="K2446" t="s">
        <v>3707</v>
      </c>
      <c r="L2446">
        <v>47905</v>
      </c>
      <c r="M2446" t="s">
        <v>1815</v>
      </c>
      <c r="N2446" t="s">
        <v>13</v>
      </c>
      <c r="O2446" t="s">
        <v>32</v>
      </c>
      <c r="P2446" t="s">
        <v>1816</v>
      </c>
      <c r="Q2446" s="4">
        <v>1802000</v>
      </c>
      <c r="R2446">
        <v>1</v>
      </c>
      <c r="S2446" s="4">
        <f>Table3[[#This Row],[Harga]]*Table3[[#This Row],[Quantity]]</f>
        <v>1802000</v>
      </c>
      <c r="T2446">
        <v>0</v>
      </c>
      <c r="U2446" s="4">
        <f>Table3[[#This Row],[Discount]]*Table3[[#This Row],[Revenue]]</f>
        <v>0</v>
      </c>
      <c r="V2446" s="4">
        <f>Table3[[#This Row],[Revenue]]-Table3[[#This Row],[Total Discount]]</f>
        <v>1802000</v>
      </c>
      <c r="W2446" s="6"/>
      <c r="X2446" s="5"/>
    </row>
    <row r="2447" spans="1:24" x14ac:dyDescent="0.35">
      <c r="A2447">
        <v>2446</v>
      </c>
      <c r="B2447" t="s">
        <v>6845</v>
      </c>
      <c r="C2447" s="8">
        <v>42618</v>
      </c>
      <c r="D2447" s="6">
        <v>2016</v>
      </c>
      <c r="E2447" s="8" t="s">
        <v>3472</v>
      </c>
      <c r="F2447" s="7">
        <v>5</v>
      </c>
      <c r="G2447" t="s">
        <v>3457</v>
      </c>
      <c r="H2447" t="s">
        <v>3451</v>
      </c>
      <c r="I2447" t="s">
        <v>3840</v>
      </c>
      <c r="J2447" t="s">
        <v>3449</v>
      </c>
      <c r="K2447" t="s">
        <v>3455</v>
      </c>
      <c r="L2447">
        <v>90278</v>
      </c>
      <c r="M2447" t="s">
        <v>2641</v>
      </c>
      <c r="N2447" t="s">
        <v>13</v>
      </c>
      <c r="O2447" t="s">
        <v>23</v>
      </c>
      <c r="P2447" t="s">
        <v>2642</v>
      </c>
      <c r="Q2447" s="4">
        <v>97000</v>
      </c>
      <c r="R2447">
        <v>2</v>
      </c>
      <c r="S2447" s="4">
        <f>Table3[[#This Row],[Harga]]*Table3[[#This Row],[Quantity]]</f>
        <v>194000</v>
      </c>
      <c r="T2447">
        <v>0</v>
      </c>
      <c r="U2447" s="4">
        <f>Table3[[#This Row],[Discount]]*Table3[[#This Row],[Revenue]]</f>
        <v>0</v>
      </c>
      <c r="V2447" s="4">
        <f>Table3[[#This Row],[Revenue]]-Table3[[#This Row],[Total Discount]]</f>
        <v>194000</v>
      </c>
      <c r="W2447" s="6"/>
      <c r="X2447" s="5"/>
    </row>
    <row r="2448" spans="1:24" x14ac:dyDescent="0.35">
      <c r="A2448">
        <v>2447</v>
      </c>
      <c r="B2448" t="s">
        <v>6844</v>
      </c>
      <c r="C2448" s="8">
        <v>41916</v>
      </c>
      <c r="D2448" s="6">
        <v>2014</v>
      </c>
      <c r="E2448" s="8" t="s">
        <v>3517</v>
      </c>
      <c r="F2448" s="7">
        <v>4</v>
      </c>
      <c r="G2448" t="s">
        <v>3485</v>
      </c>
      <c r="H2448" t="s">
        <v>3451</v>
      </c>
      <c r="I2448" t="s">
        <v>4602</v>
      </c>
      <c r="J2448" t="s">
        <v>3449</v>
      </c>
      <c r="K2448" t="s">
        <v>3483</v>
      </c>
      <c r="L2448">
        <v>98115</v>
      </c>
      <c r="M2448" t="s">
        <v>169</v>
      </c>
      <c r="N2448" t="s">
        <v>13</v>
      </c>
      <c r="O2448" t="s">
        <v>14</v>
      </c>
      <c r="P2448" t="s">
        <v>170</v>
      </c>
      <c r="Q2448" s="4">
        <v>15000</v>
      </c>
      <c r="R2448">
        <v>4</v>
      </c>
      <c r="S2448" s="4">
        <f>Table3[[#This Row],[Harga]]*Table3[[#This Row],[Quantity]]</f>
        <v>60000</v>
      </c>
      <c r="T2448">
        <v>0</v>
      </c>
      <c r="U2448" s="4">
        <f>Table3[[#This Row],[Discount]]*Table3[[#This Row],[Revenue]]</f>
        <v>0</v>
      </c>
      <c r="V2448" s="4">
        <f>Table3[[#This Row],[Revenue]]-Table3[[#This Row],[Total Discount]]</f>
        <v>60000</v>
      </c>
      <c r="W2448" s="6"/>
      <c r="X2448" s="5"/>
    </row>
    <row r="2449" spans="1:24" x14ac:dyDescent="0.35">
      <c r="A2449">
        <v>2448</v>
      </c>
      <c r="B2449" t="s">
        <v>6843</v>
      </c>
      <c r="C2449" s="8">
        <v>43066</v>
      </c>
      <c r="D2449" s="6">
        <v>2017</v>
      </c>
      <c r="E2449" s="8" t="s">
        <v>3468</v>
      </c>
      <c r="F2449" s="7">
        <v>27</v>
      </c>
      <c r="G2449" t="s">
        <v>3452</v>
      </c>
      <c r="H2449" t="s">
        <v>3462</v>
      </c>
      <c r="I2449" t="s">
        <v>3863</v>
      </c>
      <c r="J2449" t="s">
        <v>3449</v>
      </c>
      <c r="K2449" t="s">
        <v>3477</v>
      </c>
      <c r="L2449">
        <v>90045</v>
      </c>
      <c r="M2449" t="s">
        <v>567</v>
      </c>
      <c r="N2449" t="s">
        <v>13</v>
      </c>
      <c r="O2449" t="s">
        <v>26</v>
      </c>
      <c r="P2449" t="s">
        <v>568</v>
      </c>
      <c r="Q2449" s="4">
        <v>19000</v>
      </c>
      <c r="R2449">
        <v>7</v>
      </c>
      <c r="S2449" s="4">
        <f>Table3[[#This Row],[Harga]]*Table3[[#This Row],[Quantity]]</f>
        <v>133000</v>
      </c>
      <c r="T2449">
        <v>0.2</v>
      </c>
      <c r="U2449" s="4">
        <f>Table3[[#This Row],[Discount]]*Table3[[#This Row],[Revenue]]</f>
        <v>26600</v>
      </c>
      <c r="V2449" s="4">
        <f>Table3[[#This Row],[Revenue]]-Table3[[#This Row],[Total Discount]]</f>
        <v>106400</v>
      </c>
      <c r="W2449" s="6"/>
      <c r="X2449" s="5"/>
    </row>
    <row r="2450" spans="1:24" x14ac:dyDescent="0.35">
      <c r="A2450">
        <v>2449</v>
      </c>
      <c r="B2450" t="s">
        <v>6842</v>
      </c>
      <c r="C2450" s="8">
        <v>42671</v>
      </c>
      <c r="D2450" s="6">
        <v>2016</v>
      </c>
      <c r="E2450" s="8" t="s">
        <v>3517</v>
      </c>
      <c r="F2450" s="7">
        <v>28</v>
      </c>
      <c r="G2450" t="s">
        <v>3452</v>
      </c>
      <c r="H2450" t="s">
        <v>3462</v>
      </c>
      <c r="I2450" t="s">
        <v>5915</v>
      </c>
      <c r="J2450" t="s">
        <v>3449</v>
      </c>
      <c r="K2450" t="s">
        <v>3548</v>
      </c>
      <c r="L2450">
        <v>10009</v>
      </c>
      <c r="M2450" t="s">
        <v>179</v>
      </c>
      <c r="N2450" t="s">
        <v>13</v>
      </c>
      <c r="O2450" t="s">
        <v>37</v>
      </c>
      <c r="P2450" t="s">
        <v>180</v>
      </c>
      <c r="Q2450" s="4">
        <v>10000</v>
      </c>
      <c r="R2450">
        <v>3</v>
      </c>
      <c r="S2450" s="4">
        <f>Table3[[#This Row],[Harga]]*Table3[[#This Row],[Quantity]]</f>
        <v>30000</v>
      </c>
      <c r="T2450">
        <v>0</v>
      </c>
      <c r="U2450" s="4">
        <f>Table3[[#This Row],[Discount]]*Table3[[#This Row],[Revenue]]</f>
        <v>0</v>
      </c>
      <c r="V2450" s="4">
        <f>Table3[[#This Row],[Revenue]]-Table3[[#This Row],[Total Discount]]</f>
        <v>30000</v>
      </c>
      <c r="W2450" s="6"/>
      <c r="X2450" s="5"/>
    </row>
    <row r="2451" spans="1:24" x14ac:dyDescent="0.35">
      <c r="A2451">
        <v>2450</v>
      </c>
      <c r="B2451" t="s">
        <v>6841</v>
      </c>
      <c r="C2451" s="8">
        <v>42164</v>
      </c>
      <c r="D2451" s="6">
        <v>2015</v>
      </c>
      <c r="E2451" s="8" t="s">
        <v>3497</v>
      </c>
      <c r="F2451" s="7">
        <v>9</v>
      </c>
      <c r="G2451" t="s">
        <v>3485</v>
      </c>
      <c r="H2451" t="s">
        <v>3451</v>
      </c>
      <c r="I2451" t="s">
        <v>4905</v>
      </c>
      <c r="J2451" t="s">
        <v>3449</v>
      </c>
      <c r="K2451" t="s">
        <v>3460</v>
      </c>
      <c r="L2451">
        <v>48073</v>
      </c>
      <c r="M2451" t="s">
        <v>718</v>
      </c>
      <c r="N2451" t="s">
        <v>13</v>
      </c>
      <c r="O2451" t="s">
        <v>23</v>
      </c>
      <c r="P2451" t="s">
        <v>719</v>
      </c>
      <c r="Q2451" s="4">
        <v>42000</v>
      </c>
      <c r="R2451">
        <v>2</v>
      </c>
      <c r="S2451" s="4">
        <f>Table3[[#This Row],[Harga]]*Table3[[#This Row],[Quantity]]</f>
        <v>84000</v>
      </c>
      <c r="T2451">
        <v>0</v>
      </c>
      <c r="U2451" s="4">
        <f>Table3[[#This Row],[Discount]]*Table3[[#This Row],[Revenue]]</f>
        <v>0</v>
      </c>
      <c r="V2451" s="4">
        <f>Table3[[#This Row],[Revenue]]-Table3[[#This Row],[Total Discount]]</f>
        <v>84000</v>
      </c>
      <c r="W2451" s="6"/>
      <c r="X2451" s="5"/>
    </row>
    <row r="2452" spans="1:24" x14ac:dyDescent="0.35">
      <c r="A2452">
        <v>2451</v>
      </c>
      <c r="B2452" t="s">
        <v>6840</v>
      </c>
      <c r="C2452" s="8">
        <v>43077</v>
      </c>
      <c r="D2452" s="6">
        <v>2017</v>
      </c>
      <c r="E2452" s="8" t="s">
        <v>3490</v>
      </c>
      <c r="F2452" s="7">
        <v>8</v>
      </c>
      <c r="G2452" t="s">
        <v>3485</v>
      </c>
      <c r="H2452" t="s">
        <v>3451</v>
      </c>
      <c r="I2452" t="s">
        <v>4799</v>
      </c>
      <c r="J2452" t="s">
        <v>3466</v>
      </c>
      <c r="K2452" t="s">
        <v>3474</v>
      </c>
      <c r="L2452">
        <v>94109</v>
      </c>
      <c r="M2452" t="s">
        <v>2647</v>
      </c>
      <c r="N2452" t="s">
        <v>13</v>
      </c>
      <c r="O2452" t="s">
        <v>29</v>
      </c>
      <c r="P2452" t="s">
        <v>2648</v>
      </c>
      <c r="Q2452" s="4">
        <v>70000</v>
      </c>
      <c r="R2452">
        <v>1</v>
      </c>
      <c r="S2452" s="4">
        <f>Table3[[#This Row],[Harga]]*Table3[[#This Row],[Quantity]]</f>
        <v>70000</v>
      </c>
      <c r="T2452">
        <v>0</v>
      </c>
      <c r="U2452" s="4">
        <f>Table3[[#This Row],[Discount]]*Table3[[#This Row],[Revenue]]</f>
        <v>0</v>
      </c>
      <c r="V2452" s="4">
        <f>Table3[[#This Row],[Revenue]]-Table3[[#This Row],[Total Discount]]</f>
        <v>70000</v>
      </c>
      <c r="W2452" s="6"/>
      <c r="X2452" s="5"/>
    </row>
    <row r="2453" spans="1:24" x14ac:dyDescent="0.35">
      <c r="A2453">
        <v>2452</v>
      </c>
      <c r="B2453" t="s">
        <v>6839</v>
      </c>
      <c r="C2453" s="8">
        <v>42079</v>
      </c>
      <c r="D2453" s="6">
        <v>2015</v>
      </c>
      <c r="E2453" s="8" t="s">
        <v>3511</v>
      </c>
      <c r="F2453" s="7">
        <v>16</v>
      </c>
      <c r="G2453" t="s">
        <v>3485</v>
      </c>
      <c r="H2453" t="s">
        <v>3501</v>
      </c>
      <c r="I2453" t="s">
        <v>6526</v>
      </c>
      <c r="J2453" t="s">
        <v>3466</v>
      </c>
      <c r="K2453" t="s">
        <v>3568</v>
      </c>
      <c r="L2453">
        <v>10009</v>
      </c>
      <c r="M2453" t="s">
        <v>2649</v>
      </c>
      <c r="N2453" t="s">
        <v>51</v>
      </c>
      <c r="O2453" t="s">
        <v>52</v>
      </c>
      <c r="P2453" t="s">
        <v>2650</v>
      </c>
      <c r="Q2453" s="4">
        <v>86000</v>
      </c>
      <c r="R2453">
        <v>2</v>
      </c>
      <c r="S2453" s="4">
        <f>Table3[[#This Row],[Harga]]*Table3[[#This Row],[Quantity]]</f>
        <v>172000</v>
      </c>
      <c r="T2453">
        <v>0</v>
      </c>
      <c r="U2453" s="4">
        <f>Table3[[#This Row],[Discount]]*Table3[[#This Row],[Revenue]]</f>
        <v>0</v>
      </c>
      <c r="V2453" s="4">
        <f>Table3[[#This Row],[Revenue]]-Table3[[#This Row],[Total Discount]]</f>
        <v>172000</v>
      </c>
      <c r="W2453" s="6"/>
      <c r="X2453" s="5"/>
    </row>
    <row r="2454" spans="1:24" x14ac:dyDescent="0.35">
      <c r="A2454">
        <v>2453</v>
      </c>
      <c r="B2454" t="s">
        <v>6838</v>
      </c>
      <c r="C2454" s="8">
        <v>41799</v>
      </c>
      <c r="D2454" s="6">
        <v>2014</v>
      </c>
      <c r="E2454" s="8" t="s">
        <v>3497</v>
      </c>
      <c r="F2454" s="7">
        <v>9</v>
      </c>
      <c r="G2454" t="s">
        <v>3538</v>
      </c>
      <c r="H2454" t="s">
        <v>3451</v>
      </c>
      <c r="I2454" t="s">
        <v>4638</v>
      </c>
      <c r="J2454" t="s">
        <v>3466</v>
      </c>
      <c r="K2454" t="s">
        <v>3465</v>
      </c>
      <c r="L2454">
        <v>89031</v>
      </c>
      <c r="M2454" t="s">
        <v>746</v>
      </c>
      <c r="N2454" t="s">
        <v>13</v>
      </c>
      <c r="O2454" t="s">
        <v>37</v>
      </c>
      <c r="P2454" t="s">
        <v>747</v>
      </c>
      <c r="Q2454" s="4">
        <v>6000</v>
      </c>
      <c r="R2454">
        <v>7</v>
      </c>
      <c r="S2454" s="4">
        <f>Table3[[#This Row],[Harga]]*Table3[[#This Row],[Quantity]]</f>
        <v>42000</v>
      </c>
      <c r="T2454">
        <v>0</v>
      </c>
      <c r="U2454" s="4">
        <f>Table3[[#This Row],[Discount]]*Table3[[#This Row],[Revenue]]</f>
        <v>0</v>
      </c>
      <c r="V2454" s="4">
        <f>Table3[[#This Row],[Revenue]]-Table3[[#This Row],[Total Discount]]</f>
        <v>42000</v>
      </c>
      <c r="W2454" s="6"/>
      <c r="X2454" s="5"/>
    </row>
    <row r="2455" spans="1:24" x14ac:dyDescent="0.35">
      <c r="A2455">
        <v>2454</v>
      </c>
      <c r="B2455" t="s">
        <v>6837</v>
      </c>
      <c r="C2455" s="8">
        <v>42083</v>
      </c>
      <c r="D2455" s="6">
        <v>2015</v>
      </c>
      <c r="E2455" s="8" t="s">
        <v>3511</v>
      </c>
      <c r="F2455" s="7">
        <v>20</v>
      </c>
      <c r="G2455" t="s">
        <v>3485</v>
      </c>
      <c r="H2455" t="s">
        <v>3462</v>
      </c>
      <c r="I2455" t="s">
        <v>3671</v>
      </c>
      <c r="J2455" t="s">
        <v>3449</v>
      </c>
      <c r="K2455" t="s">
        <v>3707</v>
      </c>
      <c r="L2455">
        <v>75007</v>
      </c>
      <c r="M2455" t="s">
        <v>1835</v>
      </c>
      <c r="N2455" t="s">
        <v>13</v>
      </c>
      <c r="O2455" t="s">
        <v>26</v>
      </c>
      <c r="P2455" t="s">
        <v>1836</v>
      </c>
      <c r="Q2455" s="4">
        <v>26000</v>
      </c>
      <c r="R2455">
        <v>2</v>
      </c>
      <c r="S2455" s="4">
        <f>Table3[[#This Row],[Harga]]*Table3[[#This Row],[Quantity]]</f>
        <v>52000</v>
      </c>
      <c r="T2455">
        <v>0.8</v>
      </c>
      <c r="U2455" s="4">
        <f>Table3[[#This Row],[Discount]]*Table3[[#This Row],[Revenue]]</f>
        <v>41600</v>
      </c>
      <c r="V2455" s="4">
        <f>Table3[[#This Row],[Revenue]]-Table3[[#This Row],[Total Discount]]</f>
        <v>10400</v>
      </c>
      <c r="W2455" s="6"/>
      <c r="X2455" s="5"/>
    </row>
    <row r="2456" spans="1:24" x14ac:dyDescent="0.35">
      <c r="A2456">
        <v>2455</v>
      </c>
      <c r="B2456" t="s">
        <v>6836</v>
      </c>
      <c r="C2456" s="8">
        <v>42692</v>
      </c>
      <c r="D2456" s="6">
        <v>2016</v>
      </c>
      <c r="E2456" s="8" t="s">
        <v>3468</v>
      </c>
      <c r="F2456" s="7">
        <v>18</v>
      </c>
      <c r="G2456" t="s">
        <v>3452</v>
      </c>
      <c r="H2456" t="s">
        <v>3451</v>
      </c>
      <c r="I2456" t="s">
        <v>3698</v>
      </c>
      <c r="J2456" t="s">
        <v>3488</v>
      </c>
      <c r="K2456" t="s">
        <v>3556</v>
      </c>
      <c r="L2456">
        <v>90008</v>
      </c>
      <c r="M2456" t="s">
        <v>2651</v>
      </c>
      <c r="N2456" t="s">
        <v>51</v>
      </c>
      <c r="O2456" t="s">
        <v>52</v>
      </c>
      <c r="P2456" t="s">
        <v>2652</v>
      </c>
      <c r="Q2456" s="4">
        <v>62000</v>
      </c>
      <c r="R2456">
        <v>1</v>
      </c>
      <c r="S2456" s="4">
        <f>Table3[[#This Row],[Harga]]*Table3[[#This Row],[Quantity]]</f>
        <v>62000</v>
      </c>
      <c r="T2456">
        <v>0.2</v>
      </c>
      <c r="U2456" s="4">
        <f>Table3[[#This Row],[Discount]]*Table3[[#This Row],[Revenue]]</f>
        <v>12400</v>
      </c>
      <c r="V2456" s="4">
        <f>Table3[[#This Row],[Revenue]]-Table3[[#This Row],[Total Discount]]</f>
        <v>49600</v>
      </c>
      <c r="W2456" s="6"/>
      <c r="X2456" s="5"/>
    </row>
    <row r="2457" spans="1:24" x14ac:dyDescent="0.35">
      <c r="A2457">
        <v>2456</v>
      </c>
      <c r="B2457" t="s">
        <v>6835</v>
      </c>
      <c r="C2457" s="8">
        <v>41705</v>
      </c>
      <c r="D2457" s="6">
        <v>2014</v>
      </c>
      <c r="E2457" s="8" t="s">
        <v>3511</v>
      </c>
      <c r="F2457" s="7">
        <v>7</v>
      </c>
      <c r="G2457" t="s">
        <v>3457</v>
      </c>
      <c r="H2457" t="s">
        <v>3451</v>
      </c>
      <c r="I2457" t="s">
        <v>4567</v>
      </c>
      <c r="J2457" t="s">
        <v>3449</v>
      </c>
      <c r="K2457" t="s">
        <v>3523</v>
      </c>
      <c r="L2457">
        <v>98103</v>
      </c>
      <c r="M2457" t="s">
        <v>2554</v>
      </c>
      <c r="N2457" t="s">
        <v>9</v>
      </c>
      <c r="O2457" t="s">
        <v>42</v>
      </c>
      <c r="P2457" t="s">
        <v>2555</v>
      </c>
      <c r="Q2457" s="4">
        <v>384000</v>
      </c>
      <c r="R2457">
        <v>1</v>
      </c>
      <c r="S2457" s="4">
        <f>Table3[[#This Row],[Harga]]*Table3[[#This Row],[Quantity]]</f>
        <v>384000</v>
      </c>
      <c r="T2457">
        <v>0.2</v>
      </c>
      <c r="U2457" s="4">
        <f>Table3[[#This Row],[Discount]]*Table3[[#This Row],[Revenue]]</f>
        <v>76800</v>
      </c>
      <c r="V2457" s="4">
        <f>Table3[[#This Row],[Revenue]]-Table3[[#This Row],[Total Discount]]</f>
        <v>307200</v>
      </c>
      <c r="W2457" s="6"/>
      <c r="X2457" s="5"/>
    </row>
    <row r="2458" spans="1:24" x14ac:dyDescent="0.35">
      <c r="A2458">
        <v>2457</v>
      </c>
      <c r="B2458" t="s">
        <v>6834</v>
      </c>
      <c r="C2458" s="8">
        <v>42505</v>
      </c>
      <c r="D2458" s="6">
        <v>2016</v>
      </c>
      <c r="E2458" s="8" t="s">
        <v>3453</v>
      </c>
      <c r="F2458" s="7">
        <v>15</v>
      </c>
      <c r="G2458" t="s">
        <v>3485</v>
      </c>
      <c r="H2458" t="s">
        <v>3462</v>
      </c>
      <c r="I2458" t="s">
        <v>3576</v>
      </c>
      <c r="J2458" t="s">
        <v>3449</v>
      </c>
      <c r="K2458" t="s">
        <v>3600</v>
      </c>
      <c r="L2458">
        <v>33311</v>
      </c>
      <c r="M2458" t="s">
        <v>983</v>
      </c>
      <c r="N2458" t="s">
        <v>13</v>
      </c>
      <c r="O2458" t="s">
        <v>26</v>
      </c>
      <c r="P2458" t="s">
        <v>984</v>
      </c>
      <c r="Q2458" s="4">
        <v>6000</v>
      </c>
      <c r="R2458">
        <v>4</v>
      </c>
      <c r="S2458" s="4">
        <f>Table3[[#This Row],[Harga]]*Table3[[#This Row],[Quantity]]</f>
        <v>24000</v>
      </c>
      <c r="T2458">
        <v>0.7</v>
      </c>
      <c r="U2458" s="4">
        <f>Table3[[#This Row],[Discount]]*Table3[[#This Row],[Revenue]]</f>
        <v>16800</v>
      </c>
      <c r="V2458" s="4">
        <f>Table3[[#This Row],[Revenue]]-Table3[[#This Row],[Total Discount]]</f>
        <v>7200</v>
      </c>
      <c r="W2458" s="6"/>
      <c r="X2458" s="5"/>
    </row>
    <row r="2459" spans="1:24" x14ac:dyDescent="0.35">
      <c r="A2459">
        <v>2458</v>
      </c>
      <c r="B2459" t="s">
        <v>6833</v>
      </c>
      <c r="C2459" s="8">
        <v>42149</v>
      </c>
      <c r="D2459" s="6">
        <v>2015</v>
      </c>
      <c r="E2459" s="8" t="s">
        <v>3453</v>
      </c>
      <c r="F2459" s="7">
        <v>25</v>
      </c>
      <c r="G2459" t="s">
        <v>3457</v>
      </c>
      <c r="H2459" t="s">
        <v>3451</v>
      </c>
      <c r="I2459" t="s">
        <v>3644</v>
      </c>
      <c r="J2459" t="s">
        <v>3466</v>
      </c>
      <c r="K2459" t="s">
        <v>3483</v>
      </c>
      <c r="L2459">
        <v>38401</v>
      </c>
      <c r="M2459" t="s">
        <v>1664</v>
      </c>
      <c r="N2459" t="s">
        <v>51</v>
      </c>
      <c r="O2459" t="s">
        <v>52</v>
      </c>
      <c r="P2459" t="s">
        <v>1665</v>
      </c>
      <c r="Q2459" s="4">
        <v>438000</v>
      </c>
      <c r="R2459">
        <v>4</v>
      </c>
      <c r="S2459" s="4">
        <f>Table3[[#This Row],[Harga]]*Table3[[#This Row],[Quantity]]</f>
        <v>1752000</v>
      </c>
      <c r="T2459">
        <v>0.2</v>
      </c>
      <c r="U2459" s="4">
        <f>Table3[[#This Row],[Discount]]*Table3[[#This Row],[Revenue]]</f>
        <v>350400</v>
      </c>
      <c r="V2459" s="4">
        <f>Table3[[#This Row],[Revenue]]-Table3[[#This Row],[Total Discount]]</f>
        <v>1401600</v>
      </c>
      <c r="W2459" s="6"/>
      <c r="X2459" s="5"/>
    </row>
    <row r="2460" spans="1:24" x14ac:dyDescent="0.35">
      <c r="A2460">
        <v>2459</v>
      </c>
      <c r="B2460" t="s">
        <v>6832</v>
      </c>
      <c r="C2460" s="8">
        <v>42218</v>
      </c>
      <c r="D2460" s="6">
        <v>2015</v>
      </c>
      <c r="E2460" s="8" t="s">
        <v>3481</v>
      </c>
      <c r="F2460" s="7">
        <v>2</v>
      </c>
      <c r="G2460" t="s">
        <v>3452</v>
      </c>
      <c r="H2460" t="s">
        <v>3462</v>
      </c>
      <c r="I2460" t="s">
        <v>3610</v>
      </c>
      <c r="J2460" t="s">
        <v>3488</v>
      </c>
      <c r="K2460" t="s">
        <v>3641</v>
      </c>
      <c r="L2460">
        <v>2908</v>
      </c>
      <c r="M2460" t="s">
        <v>2649</v>
      </c>
      <c r="N2460" t="s">
        <v>51</v>
      </c>
      <c r="O2460" t="s">
        <v>52</v>
      </c>
      <c r="P2460" t="s">
        <v>2650</v>
      </c>
      <c r="Q2460" s="4">
        <v>86000</v>
      </c>
      <c r="R2460">
        <v>3</v>
      </c>
      <c r="S2460" s="4">
        <f>Table3[[#This Row],[Harga]]*Table3[[#This Row],[Quantity]]</f>
        <v>258000</v>
      </c>
      <c r="T2460">
        <v>0</v>
      </c>
      <c r="U2460" s="4">
        <f>Table3[[#This Row],[Discount]]*Table3[[#This Row],[Revenue]]</f>
        <v>0</v>
      </c>
      <c r="V2460" s="4">
        <f>Table3[[#This Row],[Revenue]]-Table3[[#This Row],[Total Discount]]</f>
        <v>258000</v>
      </c>
      <c r="W2460" s="6"/>
      <c r="X2460" s="5"/>
    </row>
    <row r="2461" spans="1:24" x14ac:dyDescent="0.35">
      <c r="A2461">
        <v>2460</v>
      </c>
      <c r="B2461" t="s">
        <v>6831</v>
      </c>
      <c r="C2461" s="8">
        <v>42680</v>
      </c>
      <c r="D2461" s="6">
        <v>2016</v>
      </c>
      <c r="E2461" s="8" t="s">
        <v>3468</v>
      </c>
      <c r="F2461" s="7">
        <v>6</v>
      </c>
      <c r="G2461" t="s">
        <v>3485</v>
      </c>
      <c r="H2461" t="s">
        <v>3462</v>
      </c>
      <c r="I2461" t="s">
        <v>4936</v>
      </c>
      <c r="J2461" t="s">
        <v>3466</v>
      </c>
      <c r="K2461" t="s">
        <v>3628</v>
      </c>
      <c r="L2461">
        <v>32216</v>
      </c>
      <c r="M2461" t="s">
        <v>89</v>
      </c>
      <c r="N2461" t="s">
        <v>9</v>
      </c>
      <c r="O2461" t="s">
        <v>42</v>
      </c>
      <c r="P2461" t="s">
        <v>90</v>
      </c>
      <c r="Q2461" s="4">
        <v>832000</v>
      </c>
      <c r="R2461">
        <v>2</v>
      </c>
      <c r="S2461" s="4">
        <f>Table3[[#This Row],[Harga]]*Table3[[#This Row],[Quantity]]</f>
        <v>1664000</v>
      </c>
      <c r="T2461">
        <v>0.2</v>
      </c>
      <c r="U2461" s="4">
        <f>Table3[[#This Row],[Discount]]*Table3[[#This Row],[Revenue]]</f>
        <v>332800</v>
      </c>
      <c r="V2461" s="4">
        <f>Table3[[#This Row],[Revenue]]-Table3[[#This Row],[Total Discount]]</f>
        <v>1331200</v>
      </c>
      <c r="W2461" s="6"/>
      <c r="X2461" s="5"/>
    </row>
    <row r="2462" spans="1:24" x14ac:dyDescent="0.35">
      <c r="A2462">
        <v>2461</v>
      </c>
      <c r="B2462" t="s">
        <v>6830</v>
      </c>
      <c r="C2462" s="8">
        <v>42681</v>
      </c>
      <c r="D2462" s="6">
        <v>2016</v>
      </c>
      <c r="E2462" s="8" t="s">
        <v>3468</v>
      </c>
      <c r="F2462" s="7">
        <v>7</v>
      </c>
      <c r="G2462" t="s">
        <v>3538</v>
      </c>
      <c r="H2462" t="s">
        <v>3451</v>
      </c>
      <c r="I2462" t="s">
        <v>5775</v>
      </c>
      <c r="J2462" t="s">
        <v>3488</v>
      </c>
      <c r="K2462" t="s">
        <v>3682</v>
      </c>
      <c r="L2462">
        <v>92054</v>
      </c>
      <c r="M2462" t="s">
        <v>1892</v>
      </c>
      <c r="N2462" t="s">
        <v>13</v>
      </c>
      <c r="O2462" t="s">
        <v>23</v>
      </c>
      <c r="P2462" t="s">
        <v>1893</v>
      </c>
      <c r="Q2462" s="4">
        <v>16000</v>
      </c>
      <c r="R2462">
        <v>2</v>
      </c>
      <c r="S2462" s="4">
        <f>Table3[[#This Row],[Harga]]*Table3[[#This Row],[Quantity]]</f>
        <v>32000</v>
      </c>
      <c r="T2462">
        <v>0</v>
      </c>
      <c r="U2462" s="4">
        <f>Table3[[#This Row],[Discount]]*Table3[[#This Row],[Revenue]]</f>
        <v>0</v>
      </c>
      <c r="V2462" s="4">
        <f>Table3[[#This Row],[Revenue]]-Table3[[#This Row],[Total Discount]]</f>
        <v>32000</v>
      </c>
      <c r="W2462" s="6"/>
      <c r="X2462" s="5"/>
    </row>
    <row r="2463" spans="1:24" x14ac:dyDescent="0.35">
      <c r="A2463">
        <v>2462</v>
      </c>
      <c r="B2463" t="s">
        <v>6829</v>
      </c>
      <c r="C2463" s="8">
        <v>42265</v>
      </c>
      <c r="D2463" s="6">
        <v>2015</v>
      </c>
      <c r="E2463" s="8" t="s">
        <v>3472</v>
      </c>
      <c r="F2463" s="7">
        <v>18</v>
      </c>
      <c r="G2463" t="s">
        <v>3457</v>
      </c>
      <c r="H2463" t="s">
        <v>3451</v>
      </c>
      <c r="I2463" t="s">
        <v>4538</v>
      </c>
      <c r="J2463" t="s">
        <v>3466</v>
      </c>
      <c r="K2463" t="s">
        <v>3666</v>
      </c>
      <c r="L2463">
        <v>32216</v>
      </c>
      <c r="M2463" t="s">
        <v>2653</v>
      </c>
      <c r="N2463" t="s">
        <v>51</v>
      </c>
      <c r="O2463" t="s">
        <v>64</v>
      </c>
      <c r="P2463" t="s">
        <v>2654</v>
      </c>
      <c r="Q2463" s="4">
        <v>718000</v>
      </c>
      <c r="R2463">
        <v>9</v>
      </c>
      <c r="S2463" s="4">
        <f>Table3[[#This Row],[Harga]]*Table3[[#This Row],[Quantity]]</f>
        <v>6462000</v>
      </c>
      <c r="T2463">
        <v>0.2</v>
      </c>
      <c r="U2463" s="4">
        <f>Table3[[#This Row],[Discount]]*Table3[[#This Row],[Revenue]]</f>
        <v>1292400</v>
      </c>
      <c r="V2463" s="4">
        <f>Table3[[#This Row],[Revenue]]-Table3[[#This Row],[Total Discount]]</f>
        <v>5169600</v>
      </c>
      <c r="W2463" s="6"/>
      <c r="X2463" s="5"/>
    </row>
    <row r="2464" spans="1:24" x14ac:dyDescent="0.35">
      <c r="A2464">
        <v>2463</v>
      </c>
      <c r="B2464" t="s">
        <v>6828</v>
      </c>
      <c r="C2464" s="8">
        <v>42345</v>
      </c>
      <c r="D2464" s="6">
        <v>2015</v>
      </c>
      <c r="E2464" s="8" t="s">
        <v>3490</v>
      </c>
      <c r="F2464" s="7">
        <v>7</v>
      </c>
      <c r="G2464" t="s">
        <v>3538</v>
      </c>
      <c r="H2464" t="s">
        <v>3451</v>
      </c>
      <c r="I2464" t="s">
        <v>4189</v>
      </c>
      <c r="J2464" t="s">
        <v>3449</v>
      </c>
      <c r="K2464" t="s">
        <v>3492</v>
      </c>
      <c r="L2464">
        <v>10024</v>
      </c>
      <c r="M2464" t="s">
        <v>2320</v>
      </c>
      <c r="N2464" t="s">
        <v>13</v>
      </c>
      <c r="O2464" t="s">
        <v>26</v>
      </c>
      <c r="P2464" t="s">
        <v>2321</v>
      </c>
      <c r="Q2464" s="4">
        <v>13000</v>
      </c>
      <c r="R2464">
        <v>5</v>
      </c>
      <c r="S2464" s="4">
        <f>Table3[[#This Row],[Harga]]*Table3[[#This Row],[Quantity]]</f>
        <v>65000</v>
      </c>
      <c r="T2464">
        <v>0.2</v>
      </c>
      <c r="U2464" s="4">
        <f>Table3[[#This Row],[Discount]]*Table3[[#This Row],[Revenue]]</f>
        <v>13000</v>
      </c>
      <c r="V2464" s="4">
        <f>Table3[[#This Row],[Revenue]]-Table3[[#This Row],[Total Discount]]</f>
        <v>52000</v>
      </c>
      <c r="W2464" s="6"/>
      <c r="X2464" s="5"/>
    </row>
    <row r="2465" spans="1:24" x14ac:dyDescent="0.35">
      <c r="A2465">
        <v>2464</v>
      </c>
      <c r="B2465" t="s">
        <v>6827</v>
      </c>
      <c r="C2465" s="8">
        <v>42713</v>
      </c>
      <c r="D2465" s="6">
        <v>2016</v>
      </c>
      <c r="E2465" s="8" t="s">
        <v>3490</v>
      </c>
      <c r="F2465" s="7">
        <v>9</v>
      </c>
      <c r="G2465" t="s">
        <v>3538</v>
      </c>
      <c r="H2465" t="s">
        <v>3451</v>
      </c>
      <c r="I2465" t="s">
        <v>5196</v>
      </c>
      <c r="J2465" t="s">
        <v>3466</v>
      </c>
      <c r="K2465" t="s">
        <v>3509</v>
      </c>
      <c r="L2465">
        <v>60610</v>
      </c>
      <c r="M2465" t="s">
        <v>2655</v>
      </c>
      <c r="N2465" t="s">
        <v>13</v>
      </c>
      <c r="O2465" t="s">
        <v>366</v>
      </c>
      <c r="P2465" t="s">
        <v>2656</v>
      </c>
      <c r="Q2465" s="4">
        <v>21000</v>
      </c>
      <c r="R2465">
        <v>3</v>
      </c>
      <c r="S2465" s="4">
        <f>Table3[[#This Row],[Harga]]*Table3[[#This Row],[Quantity]]</f>
        <v>63000</v>
      </c>
      <c r="T2465">
        <v>0.2</v>
      </c>
      <c r="U2465" s="4">
        <f>Table3[[#This Row],[Discount]]*Table3[[#This Row],[Revenue]]</f>
        <v>12600</v>
      </c>
      <c r="V2465" s="4">
        <f>Table3[[#This Row],[Revenue]]-Table3[[#This Row],[Total Discount]]</f>
        <v>50400</v>
      </c>
      <c r="W2465" s="6"/>
      <c r="X2465" s="5"/>
    </row>
    <row r="2466" spans="1:24" x14ac:dyDescent="0.35">
      <c r="A2466">
        <v>2465</v>
      </c>
      <c r="B2466" t="s">
        <v>6826</v>
      </c>
      <c r="C2466" s="8">
        <v>41959</v>
      </c>
      <c r="D2466" s="6">
        <v>2014</v>
      </c>
      <c r="E2466" s="8" t="s">
        <v>3468</v>
      </c>
      <c r="F2466" s="7">
        <v>16</v>
      </c>
      <c r="G2466" t="s">
        <v>3538</v>
      </c>
      <c r="H2466" t="s">
        <v>3462</v>
      </c>
      <c r="I2466" t="s">
        <v>4646</v>
      </c>
      <c r="J2466" t="s">
        <v>3466</v>
      </c>
      <c r="K2466" t="s">
        <v>3509</v>
      </c>
      <c r="L2466">
        <v>92646</v>
      </c>
      <c r="M2466" t="s">
        <v>797</v>
      </c>
      <c r="N2466" t="s">
        <v>13</v>
      </c>
      <c r="O2466" t="s">
        <v>14</v>
      </c>
      <c r="P2466" t="s">
        <v>798</v>
      </c>
      <c r="Q2466" s="4">
        <v>11000</v>
      </c>
      <c r="R2466">
        <v>2</v>
      </c>
      <c r="S2466" s="4">
        <f>Table3[[#This Row],[Harga]]*Table3[[#This Row],[Quantity]]</f>
        <v>22000</v>
      </c>
      <c r="T2466">
        <v>0</v>
      </c>
      <c r="U2466" s="4">
        <f>Table3[[#This Row],[Discount]]*Table3[[#This Row],[Revenue]]</f>
        <v>0</v>
      </c>
      <c r="V2466" s="4">
        <f>Table3[[#This Row],[Revenue]]-Table3[[#This Row],[Total Discount]]</f>
        <v>22000</v>
      </c>
      <c r="W2466" s="6"/>
      <c r="X2466" s="5"/>
    </row>
    <row r="2467" spans="1:24" x14ac:dyDescent="0.35">
      <c r="A2467">
        <v>2466</v>
      </c>
      <c r="B2467" t="s">
        <v>6825</v>
      </c>
      <c r="C2467" s="8">
        <v>42680</v>
      </c>
      <c r="D2467" s="6">
        <v>2016</v>
      </c>
      <c r="E2467" s="8" t="s">
        <v>3468</v>
      </c>
      <c r="F2467" s="7">
        <v>6</v>
      </c>
      <c r="G2467" t="s">
        <v>3452</v>
      </c>
      <c r="H2467" t="s">
        <v>3451</v>
      </c>
      <c r="I2467" t="s">
        <v>6824</v>
      </c>
      <c r="J2467" t="s">
        <v>3449</v>
      </c>
      <c r="K2467" t="s">
        <v>3548</v>
      </c>
      <c r="L2467">
        <v>92105</v>
      </c>
      <c r="M2467" t="s">
        <v>107</v>
      </c>
      <c r="N2467" t="s">
        <v>13</v>
      </c>
      <c r="O2467" t="s">
        <v>32</v>
      </c>
      <c r="P2467" t="s">
        <v>108</v>
      </c>
      <c r="Q2467" s="4">
        <v>159000</v>
      </c>
      <c r="R2467">
        <v>3</v>
      </c>
      <c r="S2467" s="4">
        <f>Table3[[#This Row],[Harga]]*Table3[[#This Row],[Quantity]]</f>
        <v>477000</v>
      </c>
      <c r="T2467">
        <v>0</v>
      </c>
      <c r="U2467" s="4">
        <f>Table3[[#This Row],[Discount]]*Table3[[#This Row],[Revenue]]</f>
        <v>0</v>
      </c>
      <c r="V2467" s="4">
        <f>Table3[[#This Row],[Revenue]]-Table3[[#This Row],[Total Discount]]</f>
        <v>477000</v>
      </c>
      <c r="W2467" s="6"/>
      <c r="X2467" s="5"/>
    </row>
    <row r="2468" spans="1:24" x14ac:dyDescent="0.35">
      <c r="A2468">
        <v>2467</v>
      </c>
      <c r="B2468" t="s">
        <v>6823</v>
      </c>
      <c r="C2468" s="8">
        <v>42253</v>
      </c>
      <c r="D2468" s="6">
        <v>2015</v>
      </c>
      <c r="E2468" s="8" t="s">
        <v>3472</v>
      </c>
      <c r="F2468" s="7">
        <v>6</v>
      </c>
      <c r="G2468" t="s">
        <v>3538</v>
      </c>
      <c r="H2468" t="s">
        <v>3554</v>
      </c>
      <c r="I2468" t="s">
        <v>4557</v>
      </c>
      <c r="J2468" t="s">
        <v>3466</v>
      </c>
      <c r="K2468" t="s">
        <v>3605</v>
      </c>
      <c r="L2468">
        <v>37211</v>
      </c>
      <c r="M2468" t="s">
        <v>1642</v>
      </c>
      <c r="N2468" t="s">
        <v>13</v>
      </c>
      <c r="O2468" t="s">
        <v>73</v>
      </c>
      <c r="P2468" t="s">
        <v>1643</v>
      </c>
      <c r="Q2468" s="4">
        <v>3000</v>
      </c>
      <c r="R2468">
        <v>5</v>
      </c>
      <c r="S2468" s="4">
        <f>Table3[[#This Row],[Harga]]*Table3[[#This Row],[Quantity]]</f>
        <v>15000</v>
      </c>
      <c r="T2468">
        <v>0.2</v>
      </c>
      <c r="U2468" s="4">
        <f>Table3[[#This Row],[Discount]]*Table3[[#This Row],[Revenue]]</f>
        <v>3000</v>
      </c>
      <c r="V2468" s="4">
        <f>Table3[[#This Row],[Revenue]]-Table3[[#This Row],[Total Discount]]</f>
        <v>12000</v>
      </c>
      <c r="W2468" s="6"/>
      <c r="X2468" s="5"/>
    </row>
    <row r="2469" spans="1:24" x14ac:dyDescent="0.35">
      <c r="A2469">
        <v>2468</v>
      </c>
      <c r="B2469" t="s">
        <v>6822</v>
      </c>
      <c r="C2469" s="8">
        <v>41885</v>
      </c>
      <c r="D2469" s="6">
        <v>2014</v>
      </c>
      <c r="E2469" s="8" t="s">
        <v>3472</v>
      </c>
      <c r="F2469" s="7">
        <v>3</v>
      </c>
      <c r="G2469" t="s">
        <v>3538</v>
      </c>
      <c r="H2469" t="s">
        <v>3451</v>
      </c>
      <c r="I2469" t="s">
        <v>5231</v>
      </c>
      <c r="J2469" t="s">
        <v>3449</v>
      </c>
      <c r="K2469" t="s">
        <v>3483</v>
      </c>
      <c r="L2469">
        <v>10009</v>
      </c>
      <c r="M2469" t="s">
        <v>2657</v>
      </c>
      <c r="N2469" t="s">
        <v>13</v>
      </c>
      <c r="O2469" t="s">
        <v>14</v>
      </c>
      <c r="P2469" t="s">
        <v>2658</v>
      </c>
      <c r="Q2469" s="4">
        <v>15000</v>
      </c>
      <c r="R2469">
        <v>5</v>
      </c>
      <c r="S2469" s="4">
        <f>Table3[[#This Row],[Harga]]*Table3[[#This Row],[Quantity]]</f>
        <v>75000</v>
      </c>
      <c r="T2469">
        <v>0</v>
      </c>
      <c r="U2469" s="4">
        <f>Table3[[#This Row],[Discount]]*Table3[[#This Row],[Revenue]]</f>
        <v>0</v>
      </c>
      <c r="V2469" s="4">
        <f>Table3[[#This Row],[Revenue]]-Table3[[#This Row],[Total Discount]]</f>
        <v>75000</v>
      </c>
      <c r="W2469" s="6"/>
      <c r="X2469" s="5"/>
    </row>
    <row r="2470" spans="1:24" x14ac:dyDescent="0.35">
      <c r="A2470">
        <v>2469</v>
      </c>
      <c r="B2470" t="s">
        <v>6821</v>
      </c>
      <c r="C2470" s="8">
        <v>42484</v>
      </c>
      <c r="D2470" s="6">
        <v>2016</v>
      </c>
      <c r="E2470" s="8" t="s">
        <v>3529</v>
      </c>
      <c r="F2470" s="7">
        <v>24</v>
      </c>
      <c r="G2470" t="s">
        <v>3485</v>
      </c>
      <c r="H2470" t="s">
        <v>3451</v>
      </c>
      <c r="I2470" t="s">
        <v>3514</v>
      </c>
      <c r="J2470" t="s">
        <v>3488</v>
      </c>
      <c r="K2470" t="s">
        <v>3460</v>
      </c>
      <c r="L2470">
        <v>80906</v>
      </c>
      <c r="M2470" t="s">
        <v>666</v>
      </c>
      <c r="N2470" t="s">
        <v>13</v>
      </c>
      <c r="O2470" t="s">
        <v>23</v>
      </c>
      <c r="P2470" t="s">
        <v>667</v>
      </c>
      <c r="Q2470" s="4">
        <v>59000</v>
      </c>
      <c r="R2470">
        <v>3</v>
      </c>
      <c r="S2470" s="4">
        <f>Table3[[#This Row],[Harga]]*Table3[[#This Row],[Quantity]]</f>
        <v>177000</v>
      </c>
      <c r="T2470">
        <v>0.2</v>
      </c>
      <c r="U2470" s="4">
        <f>Table3[[#This Row],[Discount]]*Table3[[#This Row],[Revenue]]</f>
        <v>35400</v>
      </c>
      <c r="V2470" s="4">
        <f>Table3[[#This Row],[Revenue]]-Table3[[#This Row],[Total Discount]]</f>
        <v>141600</v>
      </c>
      <c r="W2470" s="6"/>
      <c r="X2470" s="5"/>
    </row>
    <row r="2471" spans="1:24" x14ac:dyDescent="0.35">
      <c r="A2471">
        <v>2470</v>
      </c>
      <c r="B2471" t="s">
        <v>6820</v>
      </c>
      <c r="C2471" s="8">
        <v>42978</v>
      </c>
      <c r="D2471" s="6">
        <v>2017</v>
      </c>
      <c r="E2471" s="8" t="s">
        <v>3481</v>
      </c>
      <c r="F2471" s="7">
        <v>31</v>
      </c>
      <c r="G2471" t="s">
        <v>3485</v>
      </c>
      <c r="H2471" t="s">
        <v>3451</v>
      </c>
      <c r="I2471" t="s">
        <v>4233</v>
      </c>
      <c r="J2471" t="s">
        <v>3488</v>
      </c>
      <c r="K2471" t="s">
        <v>3455</v>
      </c>
      <c r="L2471">
        <v>94110</v>
      </c>
      <c r="M2471" t="s">
        <v>857</v>
      </c>
      <c r="N2471" t="s">
        <v>13</v>
      </c>
      <c r="O2471" t="s">
        <v>26</v>
      </c>
      <c r="P2471" t="s">
        <v>858</v>
      </c>
      <c r="Q2471" s="4">
        <v>2000</v>
      </c>
      <c r="R2471">
        <v>3</v>
      </c>
      <c r="S2471" s="4">
        <f>Table3[[#This Row],[Harga]]*Table3[[#This Row],[Quantity]]</f>
        <v>6000</v>
      </c>
      <c r="T2471">
        <v>0.2</v>
      </c>
      <c r="U2471" s="4">
        <f>Table3[[#This Row],[Discount]]*Table3[[#This Row],[Revenue]]</f>
        <v>1200</v>
      </c>
      <c r="V2471" s="4">
        <f>Table3[[#This Row],[Revenue]]-Table3[[#This Row],[Total Discount]]</f>
        <v>4800</v>
      </c>
      <c r="W2471" s="6"/>
      <c r="X2471" s="5"/>
    </row>
    <row r="2472" spans="1:24" x14ac:dyDescent="0.35">
      <c r="A2472">
        <v>2471</v>
      </c>
      <c r="B2472" t="s">
        <v>6819</v>
      </c>
      <c r="C2472" s="8">
        <v>43076</v>
      </c>
      <c r="D2472" s="6">
        <v>2017</v>
      </c>
      <c r="E2472" s="8" t="s">
        <v>3490</v>
      </c>
      <c r="F2472" s="7">
        <v>7</v>
      </c>
      <c r="G2472" t="s">
        <v>3452</v>
      </c>
      <c r="H2472" t="s">
        <v>3451</v>
      </c>
      <c r="I2472" t="s">
        <v>3870</v>
      </c>
      <c r="J2472" t="s">
        <v>3466</v>
      </c>
      <c r="K2472" t="s">
        <v>3523</v>
      </c>
      <c r="L2472">
        <v>60653</v>
      </c>
      <c r="M2472" t="s">
        <v>2659</v>
      </c>
      <c r="N2472" t="s">
        <v>13</v>
      </c>
      <c r="O2472" t="s">
        <v>26</v>
      </c>
      <c r="P2472" t="s">
        <v>2660</v>
      </c>
      <c r="Q2472" s="4">
        <v>1890000</v>
      </c>
      <c r="R2472">
        <v>5</v>
      </c>
      <c r="S2472" s="4">
        <f>Table3[[#This Row],[Harga]]*Table3[[#This Row],[Quantity]]</f>
        <v>9450000</v>
      </c>
      <c r="T2472">
        <v>0.8</v>
      </c>
      <c r="U2472" s="4">
        <f>Table3[[#This Row],[Discount]]*Table3[[#This Row],[Revenue]]</f>
        <v>7560000</v>
      </c>
      <c r="V2472" s="4">
        <f>Table3[[#This Row],[Revenue]]-Table3[[#This Row],[Total Discount]]</f>
        <v>1890000</v>
      </c>
      <c r="W2472" s="6"/>
      <c r="X2472" s="5"/>
    </row>
    <row r="2473" spans="1:24" x14ac:dyDescent="0.35">
      <c r="A2473">
        <v>2472</v>
      </c>
      <c r="B2473" t="s">
        <v>6818</v>
      </c>
      <c r="C2473" s="8">
        <v>42356</v>
      </c>
      <c r="D2473" s="6">
        <v>2015</v>
      </c>
      <c r="E2473" s="8" t="s">
        <v>3490</v>
      </c>
      <c r="F2473" s="7">
        <v>18</v>
      </c>
      <c r="G2473" t="s">
        <v>3538</v>
      </c>
      <c r="H2473" t="s">
        <v>3554</v>
      </c>
      <c r="I2473" t="s">
        <v>5844</v>
      </c>
      <c r="J2473" t="s">
        <v>3466</v>
      </c>
      <c r="K2473" t="s">
        <v>3580</v>
      </c>
      <c r="L2473">
        <v>38109</v>
      </c>
      <c r="M2473" t="s">
        <v>1769</v>
      </c>
      <c r="N2473" t="s">
        <v>13</v>
      </c>
      <c r="O2473" t="s">
        <v>55</v>
      </c>
      <c r="P2473" t="s">
        <v>1770</v>
      </c>
      <c r="Q2473" s="4">
        <v>18000</v>
      </c>
      <c r="R2473">
        <v>8</v>
      </c>
      <c r="S2473" s="4">
        <f>Table3[[#This Row],[Harga]]*Table3[[#This Row],[Quantity]]</f>
        <v>144000</v>
      </c>
      <c r="T2473">
        <v>0.2</v>
      </c>
      <c r="U2473" s="4">
        <f>Table3[[#This Row],[Discount]]*Table3[[#This Row],[Revenue]]</f>
        <v>28800</v>
      </c>
      <c r="V2473" s="4">
        <f>Table3[[#This Row],[Revenue]]-Table3[[#This Row],[Total Discount]]</f>
        <v>115200</v>
      </c>
      <c r="W2473" s="6"/>
      <c r="X2473" s="5"/>
    </row>
    <row r="2474" spans="1:24" x14ac:dyDescent="0.35">
      <c r="A2474">
        <v>2473</v>
      </c>
      <c r="B2474" t="s">
        <v>6817</v>
      </c>
      <c r="C2474" s="8">
        <v>41947</v>
      </c>
      <c r="D2474" s="6">
        <v>2014</v>
      </c>
      <c r="E2474" s="8" t="s">
        <v>3468</v>
      </c>
      <c r="F2474" s="7">
        <v>4</v>
      </c>
      <c r="G2474" t="s">
        <v>3457</v>
      </c>
      <c r="H2474" t="s">
        <v>3451</v>
      </c>
      <c r="I2474" t="s">
        <v>4352</v>
      </c>
      <c r="J2474" t="s">
        <v>3488</v>
      </c>
      <c r="K2474" t="s">
        <v>3695</v>
      </c>
      <c r="L2474">
        <v>10011</v>
      </c>
      <c r="M2474" t="s">
        <v>2426</v>
      </c>
      <c r="N2474" t="s">
        <v>13</v>
      </c>
      <c r="O2474" t="s">
        <v>26</v>
      </c>
      <c r="P2474" t="s">
        <v>2427</v>
      </c>
      <c r="Q2474" s="4">
        <v>10000</v>
      </c>
      <c r="R2474">
        <v>4</v>
      </c>
      <c r="S2474" s="4">
        <f>Table3[[#This Row],[Harga]]*Table3[[#This Row],[Quantity]]</f>
        <v>40000</v>
      </c>
      <c r="T2474">
        <v>0.2</v>
      </c>
      <c r="U2474" s="4">
        <f>Table3[[#This Row],[Discount]]*Table3[[#This Row],[Revenue]]</f>
        <v>8000</v>
      </c>
      <c r="V2474" s="4">
        <f>Table3[[#This Row],[Revenue]]-Table3[[#This Row],[Total Discount]]</f>
        <v>32000</v>
      </c>
      <c r="W2474" s="6"/>
      <c r="X2474" s="5"/>
    </row>
    <row r="2475" spans="1:24" x14ac:dyDescent="0.35">
      <c r="A2475">
        <v>2474</v>
      </c>
      <c r="B2475" t="s">
        <v>6816</v>
      </c>
      <c r="C2475" s="8">
        <v>42804</v>
      </c>
      <c r="D2475" s="6">
        <v>2017</v>
      </c>
      <c r="E2475" s="8" t="s">
        <v>3511</v>
      </c>
      <c r="F2475" s="7">
        <v>10</v>
      </c>
      <c r="G2475" t="s">
        <v>3452</v>
      </c>
      <c r="H2475" t="s">
        <v>3462</v>
      </c>
      <c r="I2475" t="s">
        <v>4773</v>
      </c>
      <c r="J2475" t="s">
        <v>3466</v>
      </c>
      <c r="K2475" t="s">
        <v>3509</v>
      </c>
      <c r="L2475">
        <v>27604</v>
      </c>
      <c r="M2475" t="s">
        <v>2661</v>
      </c>
      <c r="N2475" t="s">
        <v>13</v>
      </c>
      <c r="O2475" t="s">
        <v>29</v>
      </c>
      <c r="P2475" t="s">
        <v>2662</v>
      </c>
      <c r="Q2475" s="4">
        <v>49000</v>
      </c>
      <c r="R2475">
        <v>1</v>
      </c>
      <c r="S2475" s="4">
        <f>Table3[[#This Row],[Harga]]*Table3[[#This Row],[Quantity]]</f>
        <v>49000</v>
      </c>
      <c r="T2475">
        <v>0.2</v>
      </c>
      <c r="U2475" s="4">
        <f>Table3[[#This Row],[Discount]]*Table3[[#This Row],[Revenue]]</f>
        <v>9800</v>
      </c>
      <c r="V2475" s="4">
        <f>Table3[[#This Row],[Revenue]]-Table3[[#This Row],[Total Discount]]</f>
        <v>39200</v>
      </c>
      <c r="W2475" s="6"/>
      <c r="X2475" s="5"/>
    </row>
    <row r="2476" spans="1:24" x14ac:dyDescent="0.35">
      <c r="A2476">
        <v>2475</v>
      </c>
      <c r="B2476" t="s">
        <v>6815</v>
      </c>
      <c r="C2476" s="8">
        <v>42400</v>
      </c>
      <c r="D2476" s="6">
        <v>2016</v>
      </c>
      <c r="E2476" s="8" t="s">
        <v>3463</v>
      </c>
      <c r="F2476" s="7">
        <v>31</v>
      </c>
      <c r="G2476" t="s">
        <v>3457</v>
      </c>
      <c r="H2476" t="s">
        <v>3501</v>
      </c>
      <c r="I2476" t="s">
        <v>3696</v>
      </c>
      <c r="J2476" t="s">
        <v>3488</v>
      </c>
      <c r="K2476" t="s">
        <v>3605</v>
      </c>
      <c r="L2476">
        <v>90045</v>
      </c>
      <c r="M2476" t="s">
        <v>2230</v>
      </c>
      <c r="N2476" t="s">
        <v>51</v>
      </c>
      <c r="O2476" t="s">
        <v>52</v>
      </c>
      <c r="P2476" t="s">
        <v>2231</v>
      </c>
      <c r="Q2476" s="4">
        <v>658000</v>
      </c>
      <c r="R2476">
        <v>1</v>
      </c>
      <c r="S2476" s="4">
        <f>Table3[[#This Row],[Harga]]*Table3[[#This Row],[Quantity]]</f>
        <v>658000</v>
      </c>
      <c r="T2476">
        <v>0.2</v>
      </c>
      <c r="U2476" s="4">
        <f>Table3[[#This Row],[Discount]]*Table3[[#This Row],[Revenue]]</f>
        <v>131600</v>
      </c>
      <c r="V2476" s="4">
        <f>Table3[[#This Row],[Revenue]]-Table3[[#This Row],[Total Discount]]</f>
        <v>526400</v>
      </c>
      <c r="W2476" s="6"/>
      <c r="X2476" s="5"/>
    </row>
    <row r="2477" spans="1:24" x14ac:dyDescent="0.35">
      <c r="A2477">
        <v>2476</v>
      </c>
      <c r="B2477" t="s">
        <v>6814</v>
      </c>
      <c r="C2477" s="8">
        <v>42862</v>
      </c>
      <c r="D2477" s="6">
        <v>2017</v>
      </c>
      <c r="E2477" s="8" t="s">
        <v>3453</v>
      </c>
      <c r="F2477" s="7">
        <v>7</v>
      </c>
      <c r="G2477" t="s">
        <v>3452</v>
      </c>
      <c r="H2477" t="s">
        <v>3462</v>
      </c>
      <c r="I2477" t="s">
        <v>3984</v>
      </c>
      <c r="J2477" t="s">
        <v>3488</v>
      </c>
      <c r="K2477" t="s">
        <v>3505</v>
      </c>
      <c r="L2477">
        <v>90004</v>
      </c>
      <c r="M2477" t="s">
        <v>2663</v>
      </c>
      <c r="N2477" t="s">
        <v>51</v>
      </c>
      <c r="O2477" t="s">
        <v>64</v>
      </c>
      <c r="P2477" t="s">
        <v>2664</v>
      </c>
      <c r="Q2477" s="4">
        <v>80000</v>
      </c>
      <c r="R2477">
        <v>1</v>
      </c>
      <c r="S2477" s="4">
        <f>Table3[[#This Row],[Harga]]*Table3[[#This Row],[Quantity]]</f>
        <v>80000</v>
      </c>
      <c r="T2477">
        <v>0</v>
      </c>
      <c r="U2477" s="4">
        <f>Table3[[#This Row],[Discount]]*Table3[[#This Row],[Revenue]]</f>
        <v>0</v>
      </c>
      <c r="V2477" s="4">
        <f>Table3[[#This Row],[Revenue]]-Table3[[#This Row],[Total Discount]]</f>
        <v>80000</v>
      </c>
      <c r="W2477" s="6"/>
      <c r="X2477" s="5"/>
    </row>
    <row r="2478" spans="1:24" x14ac:dyDescent="0.35">
      <c r="A2478">
        <v>2477</v>
      </c>
      <c r="B2478" t="s">
        <v>6813</v>
      </c>
      <c r="C2478" s="8">
        <v>42514</v>
      </c>
      <c r="D2478" s="6">
        <v>2016</v>
      </c>
      <c r="E2478" s="8" t="s">
        <v>3453</v>
      </c>
      <c r="F2478" s="7">
        <v>24</v>
      </c>
      <c r="G2478" t="s">
        <v>3538</v>
      </c>
      <c r="H2478" t="s">
        <v>3451</v>
      </c>
      <c r="I2478" t="s">
        <v>4020</v>
      </c>
      <c r="J2478" t="s">
        <v>3488</v>
      </c>
      <c r="K2478" t="s">
        <v>3523</v>
      </c>
      <c r="L2478">
        <v>23602</v>
      </c>
      <c r="M2478" t="s">
        <v>2665</v>
      </c>
      <c r="N2478" t="s">
        <v>13</v>
      </c>
      <c r="O2478" t="s">
        <v>366</v>
      </c>
      <c r="P2478" t="s">
        <v>2666</v>
      </c>
      <c r="Q2478" s="4">
        <v>70000</v>
      </c>
      <c r="R2478">
        <v>5</v>
      </c>
      <c r="S2478" s="4">
        <f>Table3[[#This Row],[Harga]]*Table3[[#This Row],[Quantity]]</f>
        <v>350000</v>
      </c>
      <c r="T2478">
        <v>0</v>
      </c>
      <c r="U2478" s="4">
        <f>Table3[[#This Row],[Discount]]*Table3[[#This Row],[Revenue]]</f>
        <v>0</v>
      </c>
      <c r="V2478" s="4">
        <f>Table3[[#This Row],[Revenue]]-Table3[[#This Row],[Total Discount]]</f>
        <v>350000</v>
      </c>
      <c r="W2478" s="6"/>
      <c r="X2478" s="5"/>
    </row>
    <row r="2479" spans="1:24" x14ac:dyDescent="0.35">
      <c r="A2479">
        <v>2478</v>
      </c>
      <c r="B2479" t="s">
        <v>6812</v>
      </c>
      <c r="C2479" s="8">
        <v>42650</v>
      </c>
      <c r="D2479" s="6">
        <v>2016</v>
      </c>
      <c r="E2479" s="8" t="s">
        <v>3517</v>
      </c>
      <c r="F2479" s="7">
        <v>7</v>
      </c>
      <c r="G2479" t="s">
        <v>3485</v>
      </c>
      <c r="H2479" t="s">
        <v>3451</v>
      </c>
      <c r="I2479" t="s">
        <v>4519</v>
      </c>
      <c r="J2479" t="s">
        <v>3449</v>
      </c>
      <c r="K2479" t="s">
        <v>3487</v>
      </c>
      <c r="L2479">
        <v>90032</v>
      </c>
      <c r="M2479" t="s">
        <v>2667</v>
      </c>
      <c r="N2479" t="s">
        <v>13</v>
      </c>
      <c r="O2479" t="s">
        <v>23</v>
      </c>
      <c r="P2479" t="s">
        <v>2668</v>
      </c>
      <c r="Q2479" s="4">
        <v>11000</v>
      </c>
      <c r="R2479">
        <v>2</v>
      </c>
      <c r="S2479" s="4">
        <f>Table3[[#This Row],[Harga]]*Table3[[#This Row],[Quantity]]</f>
        <v>22000</v>
      </c>
      <c r="T2479">
        <v>0</v>
      </c>
      <c r="U2479" s="4">
        <f>Table3[[#This Row],[Discount]]*Table3[[#This Row],[Revenue]]</f>
        <v>0</v>
      </c>
      <c r="V2479" s="4">
        <f>Table3[[#This Row],[Revenue]]-Table3[[#This Row],[Total Discount]]</f>
        <v>22000</v>
      </c>
      <c r="W2479" s="6"/>
      <c r="X2479" s="5"/>
    </row>
    <row r="2480" spans="1:24" x14ac:dyDescent="0.35">
      <c r="A2480">
        <v>2479</v>
      </c>
      <c r="B2480" t="s">
        <v>6811</v>
      </c>
      <c r="C2480" s="8">
        <v>41759</v>
      </c>
      <c r="D2480" s="6">
        <v>2014</v>
      </c>
      <c r="E2480" s="8" t="s">
        <v>3529</v>
      </c>
      <c r="F2480" s="7">
        <v>30</v>
      </c>
      <c r="G2480" t="s">
        <v>3538</v>
      </c>
      <c r="H2480" t="s">
        <v>3451</v>
      </c>
      <c r="I2480" t="s">
        <v>3566</v>
      </c>
      <c r="J2480" t="s">
        <v>3449</v>
      </c>
      <c r="K2480" t="s">
        <v>3513</v>
      </c>
      <c r="L2480">
        <v>39212</v>
      </c>
      <c r="M2480" t="s">
        <v>2669</v>
      </c>
      <c r="N2480" t="s">
        <v>51</v>
      </c>
      <c r="O2480" t="s">
        <v>64</v>
      </c>
      <c r="P2480" t="s">
        <v>2670</v>
      </c>
      <c r="Q2480" s="4">
        <v>48000</v>
      </c>
      <c r="R2480">
        <v>3</v>
      </c>
      <c r="S2480" s="4">
        <f>Table3[[#This Row],[Harga]]*Table3[[#This Row],[Quantity]]</f>
        <v>144000</v>
      </c>
      <c r="T2480">
        <v>0</v>
      </c>
      <c r="U2480" s="4">
        <f>Table3[[#This Row],[Discount]]*Table3[[#This Row],[Revenue]]</f>
        <v>0</v>
      </c>
      <c r="V2480" s="4">
        <f>Table3[[#This Row],[Revenue]]-Table3[[#This Row],[Total Discount]]</f>
        <v>144000</v>
      </c>
      <c r="W2480" s="6"/>
      <c r="X2480" s="5"/>
    </row>
    <row r="2481" spans="1:24" x14ac:dyDescent="0.35">
      <c r="A2481">
        <v>2480</v>
      </c>
      <c r="B2481" t="s">
        <v>6810</v>
      </c>
      <c r="C2481" s="8">
        <v>42318</v>
      </c>
      <c r="D2481" s="6">
        <v>2015</v>
      </c>
      <c r="E2481" s="8" t="s">
        <v>3468</v>
      </c>
      <c r="F2481" s="7">
        <v>10</v>
      </c>
      <c r="G2481" t="s">
        <v>3538</v>
      </c>
      <c r="H2481" t="s">
        <v>3451</v>
      </c>
      <c r="I2481" t="s">
        <v>3781</v>
      </c>
      <c r="J2481" t="s">
        <v>3466</v>
      </c>
      <c r="K2481" t="s">
        <v>3477</v>
      </c>
      <c r="L2481">
        <v>47374</v>
      </c>
      <c r="M2481" t="s">
        <v>402</v>
      </c>
      <c r="N2481" t="s">
        <v>13</v>
      </c>
      <c r="O2481" t="s">
        <v>32</v>
      </c>
      <c r="P2481" t="s">
        <v>403</v>
      </c>
      <c r="Q2481" s="4">
        <v>715000</v>
      </c>
      <c r="R2481">
        <v>5</v>
      </c>
      <c r="S2481" s="4">
        <f>Table3[[#This Row],[Harga]]*Table3[[#This Row],[Quantity]]</f>
        <v>3575000</v>
      </c>
      <c r="T2481">
        <v>0</v>
      </c>
      <c r="U2481" s="4">
        <f>Table3[[#This Row],[Discount]]*Table3[[#This Row],[Revenue]]</f>
        <v>0</v>
      </c>
      <c r="V2481" s="4">
        <f>Table3[[#This Row],[Revenue]]-Table3[[#This Row],[Total Discount]]</f>
        <v>3575000</v>
      </c>
      <c r="W2481" s="6"/>
      <c r="X2481" s="5"/>
    </row>
    <row r="2482" spans="1:24" x14ac:dyDescent="0.35">
      <c r="A2482">
        <v>2481</v>
      </c>
      <c r="B2482" t="s">
        <v>6809</v>
      </c>
      <c r="C2482" s="8">
        <v>42317</v>
      </c>
      <c r="D2482" s="6">
        <v>2015</v>
      </c>
      <c r="E2482" s="8" t="s">
        <v>3468</v>
      </c>
      <c r="F2482" s="7">
        <v>9</v>
      </c>
      <c r="G2482" t="s">
        <v>3485</v>
      </c>
      <c r="H2482" t="s">
        <v>3451</v>
      </c>
      <c r="I2482" t="s">
        <v>5184</v>
      </c>
      <c r="J2482" t="s">
        <v>3488</v>
      </c>
      <c r="K2482" t="s">
        <v>3641</v>
      </c>
      <c r="L2482">
        <v>10035</v>
      </c>
      <c r="M2482" t="s">
        <v>2671</v>
      </c>
      <c r="N2482" t="s">
        <v>51</v>
      </c>
      <c r="O2482" t="s">
        <v>254</v>
      </c>
      <c r="P2482" t="s">
        <v>2672</v>
      </c>
      <c r="Q2482" s="4">
        <v>2322000</v>
      </c>
      <c r="R2482">
        <v>2</v>
      </c>
      <c r="S2482" s="4">
        <f>Table3[[#This Row],[Harga]]*Table3[[#This Row],[Quantity]]</f>
        <v>4644000</v>
      </c>
      <c r="T2482">
        <v>0</v>
      </c>
      <c r="U2482" s="4">
        <f>Table3[[#This Row],[Discount]]*Table3[[#This Row],[Revenue]]</f>
        <v>0</v>
      </c>
      <c r="V2482" s="4">
        <f>Table3[[#This Row],[Revenue]]-Table3[[#This Row],[Total Discount]]</f>
        <v>4644000</v>
      </c>
      <c r="W2482" s="6"/>
      <c r="X2482" s="5"/>
    </row>
    <row r="2483" spans="1:24" x14ac:dyDescent="0.35">
      <c r="A2483">
        <v>2482</v>
      </c>
      <c r="B2483" t="s">
        <v>6808</v>
      </c>
      <c r="C2483" s="8">
        <v>42254</v>
      </c>
      <c r="D2483" s="6">
        <v>2015</v>
      </c>
      <c r="E2483" s="8" t="s">
        <v>3472</v>
      </c>
      <c r="F2483" s="7">
        <v>7</v>
      </c>
      <c r="G2483" t="s">
        <v>3452</v>
      </c>
      <c r="H2483" t="s">
        <v>3451</v>
      </c>
      <c r="I2483" t="s">
        <v>4334</v>
      </c>
      <c r="J2483" t="s">
        <v>3466</v>
      </c>
      <c r="K2483" t="s">
        <v>3568</v>
      </c>
      <c r="L2483">
        <v>19134</v>
      </c>
      <c r="M2483" t="s">
        <v>2428</v>
      </c>
      <c r="N2483" t="s">
        <v>13</v>
      </c>
      <c r="O2483" t="s">
        <v>26</v>
      </c>
      <c r="P2483" t="s">
        <v>2429</v>
      </c>
      <c r="Q2483" s="4">
        <v>39000</v>
      </c>
      <c r="R2483">
        <v>1</v>
      </c>
      <c r="S2483" s="4">
        <f>Table3[[#This Row],[Harga]]*Table3[[#This Row],[Quantity]]</f>
        <v>39000</v>
      </c>
      <c r="T2483">
        <v>0.7</v>
      </c>
      <c r="U2483" s="4">
        <f>Table3[[#This Row],[Discount]]*Table3[[#This Row],[Revenue]]</f>
        <v>27300</v>
      </c>
      <c r="V2483" s="4">
        <f>Table3[[#This Row],[Revenue]]-Table3[[#This Row],[Total Discount]]</f>
        <v>11700</v>
      </c>
      <c r="W2483" s="6"/>
      <c r="X2483" s="5"/>
    </row>
    <row r="2484" spans="1:24" x14ac:dyDescent="0.35">
      <c r="A2484">
        <v>2483</v>
      </c>
      <c r="B2484" t="s">
        <v>6807</v>
      </c>
      <c r="C2484" s="8">
        <v>42866</v>
      </c>
      <c r="D2484" s="6">
        <v>2017</v>
      </c>
      <c r="E2484" s="8" t="s">
        <v>3453</v>
      </c>
      <c r="F2484" s="7">
        <v>11</v>
      </c>
      <c r="G2484" t="s">
        <v>3485</v>
      </c>
      <c r="H2484" t="s">
        <v>3451</v>
      </c>
      <c r="I2484" t="s">
        <v>6081</v>
      </c>
      <c r="J2484" t="s">
        <v>3466</v>
      </c>
      <c r="K2484" t="s">
        <v>3548</v>
      </c>
      <c r="L2484">
        <v>85023</v>
      </c>
      <c r="M2484" t="s">
        <v>1871</v>
      </c>
      <c r="N2484" t="s">
        <v>9</v>
      </c>
      <c r="O2484" t="s">
        <v>10</v>
      </c>
      <c r="P2484" t="s">
        <v>1872</v>
      </c>
      <c r="Q2484" s="4">
        <v>425000</v>
      </c>
      <c r="R2484">
        <v>7</v>
      </c>
      <c r="S2484" s="4">
        <f>Table3[[#This Row],[Harga]]*Table3[[#This Row],[Quantity]]</f>
        <v>2975000</v>
      </c>
      <c r="T2484">
        <v>0.7</v>
      </c>
      <c r="U2484" s="4">
        <f>Table3[[#This Row],[Discount]]*Table3[[#This Row],[Revenue]]</f>
        <v>2082499.9999999998</v>
      </c>
      <c r="V2484" s="4">
        <f>Table3[[#This Row],[Revenue]]-Table3[[#This Row],[Total Discount]]</f>
        <v>892500.00000000023</v>
      </c>
      <c r="W2484" s="6"/>
      <c r="X2484" s="5"/>
    </row>
    <row r="2485" spans="1:24" x14ac:dyDescent="0.35">
      <c r="A2485">
        <v>2484</v>
      </c>
      <c r="B2485" t="s">
        <v>6806</v>
      </c>
      <c r="C2485" s="8">
        <v>42937</v>
      </c>
      <c r="D2485" s="6">
        <v>2017</v>
      </c>
      <c r="E2485" s="8" t="s">
        <v>3507</v>
      </c>
      <c r="F2485" s="7">
        <v>21</v>
      </c>
      <c r="G2485" t="s">
        <v>3452</v>
      </c>
      <c r="H2485" t="s">
        <v>3501</v>
      </c>
      <c r="I2485" t="s">
        <v>6805</v>
      </c>
      <c r="J2485" t="s">
        <v>3488</v>
      </c>
      <c r="K2485" t="s">
        <v>3513</v>
      </c>
      <c r="L2485">
        <v>44105</v>
      </c>
      <c r="M2485" t="s">
        <v>462</v>
      </c>
      <c r="N2485" t="s">
        <v>13</v>
      </c>
      <c r="O2485" t="s">
        <v>26</v>
      </c>
      <c r="P2485" t="s">
        <v>463</v>
      </c>
      <c r="Q2485" s="4">
        <v>23000</v>
      </c>
      <c r="R2485">
        <v>3</v>
      </c>
      <c r="S2485" s="4">
        <f>Table3[[#This Row],[Harga]]*Table3[[#This Row],[Quantity]]</f>
        <v>69000</v>
      </c>
      <c r="T2485">
        <v>0.7</v>
      </c>
      <c r="U2485" s="4">
        <f>Table3[[#This Row],[Discount]]*Table3[[#This Row],[Revenue]]</f>
        <v>48300</v>
      </c>
      <c r="V2485" s="4">
        <f>Table3[[#This Row],[Revenue]]-Table3[[#This Row],[Total Discount]]</f>
        <v>20700</v>
      </c>
      <c r="W2485" s="6"/>
      <c r="X2485" s="5"/>
    </row>
    <row r="2486" spans="1:24" x14ac:dyDescent="0.35">
      <c r="A2486">
        <v>2485</v>
      </c>
      <c r="B2486" t="s">
        <v>6804</v>
      </c>
      <c r="C2486" s="8">
        <v>41967</v>
      </c>
      <c r="D2486" s="6">
        <v>2014</v>
      </c>
      <c r="E2486" s="8" t="s">
        <v>3468</v>
      </c>
      <c r="F2486" s="7">
        <v>24</v>
      </c>
      <c r="G2486" t="s">
        <v>3457</v>
      </c>
      <c r="H2486" t="s">
        <v>3501</v>
      </c>
      <c r="I2486" t="s">
        <v>4871</v>
      </c>
      <c r="J2486" t="s">
        <v>3449</v>
      </c>
      <c r="K2486" t="s">
        <v>3556</v>
      </c>
      <c r="L2486">
        <v>43615</v>
      </c>
      <c r="M2486" t="s">
        <v>217</v>
      </c>
      <c r="N2486" t="s">
        <v>9</v>
      </c>
      <c r="O2486" t="s">
        <v>20</v>
      </c>
      <c r="P2486" t="s">
        <v>218</v>
      </c>
      <c r="Q2486" s="4">
        <v>36000</v>
      </c>
      <c r="R2486">
        <v>7</v>
      </c>
      <c r="S2486" s="4">
        <f>Table3[[#This Row],[Harga]]*Table3[[#This Row],[Quantity]]</f>
        <v>252000</v>
      </c>
      <c r="T2486">
        <v>0.2</v>
      </c>
      <c r="U2486" s="4">
        <f>Table3[[#This Row],[Discount]]*Table3[[#This Row],[Revenue]]</f>
        <v>50400</v>
      </c>
      <c r="V2486" s="4">
        <f>Table3[[#This Row],[Revenue]]-Table3[[#This Row],[Total Discount]]</f>
        <v>201600</v>
      </c>
      <c r="W2486" s="6"/>
      <c r="X2486" s="5"/>
    </row>
    <row r="2487" spans="1:24" x14ac:dyDescent="0.35">
      <c r="A2487">
        <v>2486</v>
      </c>
      <c r="B2487" t="s">
        <v>6803</v>
      </c>
      <c r="C2487" s="8">
        <v>41958</v>
      </c>
      <c r="D2487" s="6">
        <v>2014</v>
      </c>
      <c r="E2487" s="8" t="s">
        <v>3468</v>
      </c>
      <c r="F2487" s="7">
        <v>15</v>
      </c>
      <c r="G2487" t="s">
        <v>3457</v>
      </c>
      <c r="H2487" t="s">
        <v>3451</v>
      </c>
      <c r="I2487" t="s">
        <v>4008</v>
      </c>
      <c r="J2487" t="s">
        <v>3449</v>
      </c>
      <c r="K2487" t="s">
        <v>3448</v>
      </c>
      <c r="L2487">
        <v>90008</v>
      </c>
      <c r="M2487" t="s">
        <v>247</v>
      </c>
      <c r="N2487" t="s">
        <v>9</v>
      </c>
      <c r="O2487" t="s">
        <v>20</v>
      </c>
      <c r="P2487" t="s">
        <v>248</v>
      </c>
      <c r="Q2487" s="4">
        <v>13000</v>
      </c>
      <c r="R2487">
        <v>3</v>
      </c>
      <c r="S2487" s="4">
        <f>Table3[[#This Row],[Harga]]*Table3[[#This Row],[Quantity]]</f>
        <v>39000</v>
      </c>
      <c r="T2487">
        <v>0</v>
      </c>
      <c r="U2487" s="4">
        <f>Table3[[#This Row],[Discount]]*Table3[[#This Row],[Revenue]]</f>
        <v>0</v>
      </c>
      <c r="V2487" s="4">
        <f>Table3[[#This Row],[Revenue]]-Table3[[#This Row],[Total Discount]]</f>
        <v>39000</v>
      </c>
      <c r="W2487" s="6"/>
      <c r="X2487" s="5"/>
    </row>
    <row r="2488" spans="1:24" x14ac:dyDescent="0.35">
      <c r="A2488">
        <v>2487</v>
      </c>
      <c r="B2488" t="s">
        <v>6802</v>
      </c>
      <c r="C2488" s="8">
        <v>42817</v>
      </c>
      <c r="D2488" s="6">
        <v>2017</v>
      </c>
      <c r="E2488" s="8" t="s">
        <v>3511</v>
      </c>
      <c r="F2488" s="7">
        <v>23</v>
      </c>
      <c r="G2488" t="s">
        <v>3485</v>
      </c>
      <c r="H2488" t="s">
        <v>3462</v>
      </c>
      <c r="I2488" t="s">
        <v>3861</v>
      </c>
      <c r="J2488" t="s">
        <v>3466</v>
      </c>
      <c r="K2488" t="s">
        <v>3487</v>
      </c>
      <c r="L2488">
        <v>10011</v>
      </c>
      <c r="M2488" t="s">
        <v>2079</v>
      </c>
      <c r="N2488" t="s">
        <v>13</v>
      </c>
      <c r="O2488" t="s">
        <v>366</v>
      </c>
      <c r="P2488" t="s">
        <v>2080</v>
      </c>
      <c r="Q2488" s="4">
        <v>696000</v>
      </c>
      <c r="R2488">
        <v>3</v>
      </c>
      <c r="S2488" s="4">
        <f>Table3[[#This Row],[Harga]]*Table3[[#This Row],[Quantity]]</f>
        <v>2088000</v>
      </c>
      <c r="T2488">
        <v>0</v>
      </c>
      <c r="U2488" s="4">
        <f>Table3[[#This Row],[Discount]]*Table3[[#This Row],[Revenue]]</f>
        <v>0</v>
      </c>
      <c r="V2488" s="4">
        <f>Table3[[#This Row],[Revenue]]-Table3[[#This Row],[Total Discount]]</f>
        <v>2088000</v>
      </c>
      <c r="W2488" s="6"/>
      <c r="X2488" s="5"/>
    </row>
    <row r="2489" spans="1:24" x14ac:dyDescent="0.35">
      <c r="A2489">
        <v>2488</v>
      </c>
      <c r="B2489" t="s">
        <v>6801</v>
      </c>
      <c r="C2489" s="8">
        <v>42722</v>
      </c>
      <c r="D2489" s="6">
        <v>2016</v>
      </c>
      <c r="E2489" s="8" t="s">
        <v>3490</v>
      </c>
      <c r="F2489" s="7">
        <v>18</v>
      </c>
      <c r="G2489" t="s">
        <v>3452</v>
      </c>
      <c r="H2489" t="s">
        <v>3451</v>
      </c>
      <c r="I2489" t="s">
        <v>6224</v>
      </c>
      <c r="J2489" t="s">
        <v>3449</v>
      </c>
      <c r="K2489" t="s">
        <v>3909</v>
      </c>
      <c r="L2489">
        <v>92037</v>
      </c>
      <c r="M2489" t="s">
        <v>499</v>
      </c>
      <c r="N2489" t="s">
        <v>51</v>
      </c>
      <c r="O2489" t="s">
        <v>64</v>
      </c>
      <c r="P2489" t="s">
        <v>500</v>
      </c>
      <c r="Q2489" s="4">
        <v>59000</v>
      </c>
      <c r="R2489">
        <v>2</v>
      </c>
      <c r="S2489" s="4">
        <f>Table3[[#This Row],[Harga]]*Table3[[#This Row],[Quantity]]</f>
        <v>118000</v>
      </c>
      <c r="T2489">
        <v>0</v>
      </c>
      <c r="U2489" s="4">
        <f>Table3[[#This Row],[Discount]]*Table3[[#This Row],[Revenue]]</f>
        <v>0</v>
      </c>
      <c r="V2489" s="4">
        <f>Table3[[#This Row],[Revenue]]-Table3[[#This Row],[Total Discount]]</f>
        <v>118000</v>
      </c>
      <c r="W2489" s="6"/>
      <c r="X2489" s="5"/>
    </row>
    <row r="2490" spans="1:24" x14ac:dyDescent="0.35">
      <c r="A2490">
        <v>2489</v>
      </c>
      <c r="B2490" t="s">
        <v>6800</v>
      </c>
      <c r="C2490" s="8">
        <v>42945</v>
      </c>
      <c r="D2490" s="6">
        <v>2017</v>
      </c>
      <c r="E2490" s="8" t="s">
        <v>3507</v>
      </c>
      <c r="F2490" s="7">
        <v>29</v>
      </c>
      <c r="G2490" t="s">
        <v>3457</v>
      </c>
      <c r="H2490" t="s">
        <v>3462</v>
      </c>
      <c r="I2490" t="s">
        <v>6354</v>
      </c>
      <c r="J2490" t="s">
        <v>3449</v>
      </c>
      <c r="K2490" t="s">
        <v>3704</v>
      </c>
      <c r="L2490">
        <v>73120</v>
      </c>
      <c r="M2490" t="s">
        <v>2334</v>
      </c>
      <c r="N2490" t="s">
        <v>13</v>
      </c>
      <c r="O2490" t="s">
        <v>26</v>
      </c>
      <c r="P2490" t="s">
        <v>2335</v>
      </c>
      <c r="Q2490" s="4">
        <v>41000</v>
      </c>
      <c r="R2490">
        <v>2</v>
      </c>
      <c r="S2490" s="4">
        <f>Table3[[#This Row],[Harga]]*Table3[[#This Row],[Quantity]]</f>
        <v>82000</v>
      </c>
      <c r="T2490">
        <v>0</v>
      </c>
      <c r="U2490" s="4">
        <f>Table3[[#This Row],[Discount]]*Table3[[#This Row],[Revenue]]</f>
        <v>0</v>
      </c>
      <c r="V2490" s="4">
        <f>Table3[[#This Row],[Revenue]]-Table3[[#This Row],[Total Discount]]</f>
        <v>82000</v>
      </c>
      <c r="W2490" s="6"/>
      <c r="X2490" s="5"/>
    </row>
    <row r="2491" spans="1:24" x14ac:dyDescent="0.35">
      <c r="A2491">
        <v>2490</v>
      </c>
      <c r="B2491" t="s">
        <v>6799</v>
      </c>
      <c r="C2491" s="8">
        <v>41884</v>
      </c>
      <c r="D2491" s="6">
        <v>2014</v>
      </c>
      <c r="E2491" s="8" t="s">
        <v>3472</v>
      </c>
      <c r="F2491" s="7">
        <v>2</v>
      </c>
      <c r="G2491" t="s">
        <v>3457</v>
      </c>
      <c r="H2491" t="s">
        <v>3451</v>
      </c>
      <c r="I2491" t="s">
        <v>5234</v>
      </c>
      <c r="J2491" t="s">
        <v>3449</v>
      </c>
      <c r="K2491" t="s">
        <v>3655</v>
      </c>
      <c r="L2491">
        <v>60653</v>
      </c>
      <c r="M2491" t="s">
        <v>1527</v>
      </c>
      <c r="N2491" t="s">
        <v>51</v>
      </c>
      <c r="O2491" t="s">
        <v>64</v>
      </c>
      <c r="P2491" t="s">
        <v>1528</v>
      </c>
      <c r="Q2491" s="4">
        <v>160000</v>
      </c>
      <c r="R2491">
        <v>3</v>
      </c>
      <c r="S2491" s="4">
        <f>Table3[[#This Row],[Harga]]*Table3[[#This Row],[Quantity]]</f>
        <v>480000</v>
      </c>
      <c r="T2491">
        <v>0.2</v>
      </c>
      <c r="U2491" s="4">
        <f>Table3[[#This Row],[Discount]]*Table3[[#This Row],[Revenue]]</f>
        <v>96000</v>
      </c>
      <c r="V2491" s="4">
        <f>Table3[[#This Row],[Revenue]]-Table3[[#This Row],[Total Discount]]</f>
        <v>384000</v>
      </c>
      <c r="W2491" s="6"/>
      <c r="X2491" s="5"/>
    </row>
    <row r="2492" spans="1:24" x14ac:dyDescent="0.35">
      <c r="A2492">
        <v>2491</v>
      </c>
      <c r="B2492" t="s">
        <v>6798</v>
      </c>
      <c r="C2492" s="8">
        <v>42764</v>
      </c>
      <c r="D2492" s="6">
        <v>2017</v>
      </c>
      <c r="E2492" s="8" t="s">
        <v>3463</v>
      </c>
      <c r="F2492" s="7">
        <v>29</v>
      </c>
      <c r="G2492" t="s">
        <v>3538</v>
      </c>
      <c r="H2492" t="s">
        <v>3451</v>
      </c>
      <c r="I2492" t="s">
        <v>4452</v>
      </c>
      <c r="J2492" t="s">
        <v>3449</v>
      </c>
      <c r="K2492" t="s">
        <v>3494</v>
      </c>
      <c r="L2492">
        <v>94109</v>
      </c>
      <c r="M2492" t="s">
        <v>2063</v>
      </c>
      <c r="N2492" t="s">
        <v>13</v>
      </c>
      <c r="O2492" t="s">
        <v>37</v>
      </c>
      <c r="P2492" t="s">
        <v>2064</v>
      </c>
      <c r="Q2492" s="4">
        <v>14000</v>
      </c>
      <c r="R2492">
        <v>3</v>
      </c>
      <c r="S2492" s="4">
        <f>Table3[[#This Row],[Harga]]*Table3[[#This Row],[Quantity]]</f>
        <v>42000</v>
      </c>
      <c r="T2492">
        <v>0</v>
      </c>
      <c r="U2492" s="4">
        <f>Table3[[#This Row],[Discount]]*Table3[[#This Row],[Revenue]]</f>
        <v>0</v>
      </c>
      <c r="V2492" s="4">
        <f>Table3[[#This Row],[Revenue]]-Table3[[#This Row],[Total Discount]]</f>
        <v>42000</v>
      </c>
      <c r="W2492" s="6"/>
      <c r="X2492" s="5"/>
    </row>
    <row r="2493" spans="1:24" x14ac:dyDescent="0.35">
      <c r="A2493">
        <v>2492</v>
      </c>
      <c r="B2493" t="s">
        <v>6797</v>
      </c>
      <c r="C2493" s="8">
        <v>42730</v>
      </c>
      <c r="D2493" s="6">
        <v>2016</v>
      </c>
      <c r="E2493" s="8" t="s">
        <v>3490</v>
      </c>
      <c r="F2493" s="7">
        <v>26</v>
      </c>
      <c r="G2493" t="s">
        <v>3452</v>
      </c>
      <c r="H2493" t="s">
        <v>3554</v>
      </c>
      <c r="I2493" t="s">
        <v>4548</v>
      </c>
      <c r="J2493" t="s">
        <v>3466</v>
      </c>
      <c r="K2493" t="s">
        <v>3474</v>
      </c>
      <c r="L2493">
        <v>8360</v>
      </c>
      <c r="M2493" t="s">
        <v>2673</v>
      </c>
      <c r="N2493" t="s">
        <v>9</v>
      </c>
      <c r="O2493" t="s">
        <v>42</v>
      </c>
      <c r="P2493" t="s">
        <v>2674</v>
      </c>
      <c r="Q2493" s="4">
        <v>213000</v>
      </c>
      <c r="R2493">
        <v>3</v>
      </c>
      <c r="S2493" s="4">
        <f>Table3[[#This Row],[Harga]]*Table3[[#This Row],[Quantity]]</f>
        <v>639000</v>
      </c>
      <c r="T2493">
        <v>0</v>
      </c>
      <c r="U2493" s="4">
        <f>Table3[[#This Row],[Discount]]*Table3[[#This Row],[Revenue]]</f>
        <v>0</v>
      </c>
      <c r="V2493" s="4">
        <f>Table3[[#This Row],[Revenue]]-Table3[[#This Row],[Total Discount]]</f>
        <v>639000</v>
      </c>
      <c r="W2493" s="6"/>
      <c r="X2493" s="5"/>
    </row>
    <row r="2494" spans="1:24" x14ac:dyDescent="0.35">
      <c r="A2494">
        <v>2493</v>
      </c>
      <c r="B2494" t="s">
        <v>6796</v>
      </c>
      <c r="C2494" s="8">
        <v>42225</v>
      </c>
      <c r="D2494" s="6">
        <v>2015</v>
      </c>
      <c r="E2494" s="8" t="s">
        <v>3481</v>
      </c>
      <c r="F2494" s="7">
        <v>9</v>
      </c>
      <c r="G2494" t="s">
        <v>3457</v>
      </c>
      <c r="H2494" t="s">
        <v>3501</v>
      </c>
      <c r="I2494" t="s">
        <v>3624</v>
      </c>
      <c r="J2494" t="s">
        <v>3488</v>
      </c>
      <c r="K2494" t="s">
        <v>3542</v>
      </c>
      <c r="L2494">
        <v>53209</v>
      </c>
      <c r="M2494" t="s">
        <v>2675</v>
      </c>
      <c r="N2494" t="s">
        <v>9</v>
      </c>
      <c r="O2494" t="s">
        <v>10</v>
      </c>
      <c r="P2494" t="s">
        <v>2676</v>
      </c>
      <c r="Q2494" s="4">
        <v>688000</v>
      </c>
      <c r="R2494">
        <v>5</v>
      </c>
      <c r="S2494" s="4">
        <f>Table3[[#This Row],[Harga]]*Table3[[#This Row],[Quantity]]</f>
        <v>3440000</v>
      </c>
      <c r="T2494">
        <v>0</v>
      </c>
      <c r="U2494" s="4">
        <f>Table3[[#This Row],[Discount]]*Table3[[#This Row],[Revenue]]</f>
        <v>0</v>
      </c>
      <c r="V2494" s="4">
        <f>Table3[[#This Row],[Revenue]]-Table3[[#This Row],[Total Discount]]</f>
        <v>3440000</v>
      </c>
      <c r="W2494" s="6"/>
      <c r="X2494" s="5"/>
    </row>
    <row r="2495" spans="1:24" x14ac:dyDescent="0.35">
      <c r="A2495">
        <v>2494</v>
      </c>
      <c r="B2495" t="s">
        <v>6795</v>
      </c>
      <c r="C2495" s="8">
        <v>41735</v>
      </c>
      <c r="D2495" s="6">
        <v>2014</v>
      </c>
      <c r="E2495" s="8" t="s">
        <v>3529</v>
      </c>
      <c r="F2495" s="7">
        <v>6</v>
      </c>
      <c r="G2495" t="s">
        <v>3485</v>
      </c>
      <c r="H2495" t="s">
        <v>3462</v>
      </c>
      <c r="I2495" t="s">
        <v>4457</v>
      </c>
      <c r="J2495" t="s">
        <v>3466</v>
      </c>
      <c r="K2495" t="s">
        <v>3909</v>
      </c>
      <c r="L2495">
        <v>98115</v>
      </c>
      <c r="M2495" t="s">
        <v>2476</v>
      </c>
      <c r="N2495" t="s">
        <v>9</v>
      </c>
      <c r="O2495" t="s">
        <v>17</v>
      </c>
      <c r="P2495" t="s">
        <v>2477</v>
      </c>
      <c r="Q2495" s="4">
        <v>872000</v>
      </c>
      <c r="R2495">
        <v>3</v>
      </c>
      <c r="S2495" s="4">
        <f>Table3[[#This Row],[Harga]]*Table3[[#This Row],[Quantity]]</f>
        <v>2616000</v>
      </c>
      <c r="T2495">
        <v>0</v>
      </c>
      <c r="U2495" s="4">
        <f>Table3[[#This Row],[Discount]]*Table3[[#This Row],[Revenue]]</f>
        <v>0</v>
      </c>
      <c r="V2495" s="4">
        <f>Table3[[#This Row],[Revenue]]-Table3[[#This Row],[Total Discount]]</f>
        <v>2616000</v>
      </c>
      <c r="W2495" s="6"/>
      <c r="X2495" s="5"/>
    </row>
    <row r="2496" spans="1:24" x14ac:dyDescent="0.35">
      <c r="A2496">
        <v>2495</v>
      </c>
      <c r="B2496" t="s">
        <v>6794</v>
      </c>
      <c r="C2496" s="8">
        <v>43056</v>
      </c>
      <c r="D2496" s="6">
        <v>2017</v>
      </c>
      <c r="E2496" s="8" t="s">
        <v>3468</v>
      </c>
      <c r="F2496" s="7">
        <v>17</v>
      </c>
      <c r="G2496" t="s">
        <v>3452</v>
      </c>
      <c r="H2496" t="s">
        <v>3451</v>
      </c>
      <c r="I2496" t="s">
        <v>3872</v>
      </c>
      <c r="J2496" t="s">
        <v>3449</v>
      </c>
      <c r="K2496" t="s">
        <v>3605</v>
      </c>
      <c r="L2496">
        <v>60540</v>
      </c>
      <c r="M2496" t="s">
        <v>2677</v>
      </c>
      <c r="N2496" t="s">
        <v>51</v>
      </c>
      <c r="O2496" t="s">
        <v>64</v>
      </c>
      <c r="P2496" t="s">
        <v>2678</v>
      </c>
      <c r="Q2496" s="4">
        <v>240000</v>
      </c>
      <c r="R2496">
        <v>5</v>
      </c>
      <c r="S2496" s="4">
        <f>Table3[[#This Row],[Harga]]*Table3[[#This Row],[Quantity]]</f>
        <v>1200000</v>
      </c>
      <c r="T2496">
        <v>0.2</v>
      </c>
      <c r="U2496" s="4">
        <f>Table3[[#This Row],[Discount]]*Table3[[#This Row],[Revenue]]</f>
        <v>240000</v>
      </c>
      <c r="V2496" s="4">
        <f>Table3[[#This Row],[Revenue]]-Table3[[#This Row],[Total Discount]]</f>
        <v>960000</v>
      </c>
      <c r="W2496" s="6"/>
      <c r="X2496" s="5"/>
    </row>
    <row r="2497" spans="1:24" x14ac:dyDescent="0.35">
      <c r="A2497">
        <v>2496</v>
      </c>
      <c r="B2497" t="s">
        <v>6793</v>
      </c>
      <c r="C2497" s="8">
        <v>42196</v>
      </c>
      <c r="D2497" s="6">
        <v>2015</v>
      </c>
      <c r="E2497" s="8" t="s">
        <v>3507</v>
      </c>
      <c r="F2497" s="7">
        <v>11</v>
      </c>
      <c r="G2497" t="s">
        <v>3457</v>
      </c>
      <c r="H2497" t="s">
        <v>3462</v>
      </c>
      <c r="I2497" t="s">
        <v>6081</v>
      </c>
      <c r="J2497" t="s">
        <v>3466</v>
      </c>
      <c r="K2497" t="s">
        <v>3568</v>
      </c>
      <c r="L2497">
        <v>19805</v>
      </c>
      <c r="M2497" t="s">
        <v>807</v>
      </c>
      <c r="N2497" t="s">
        <v>9</v>
      </c>
      <c r="O2497" t="s">
        <v>17</v>
      </c>
      <c r="P2497" t="s">
        <v>808</v>
      </c>
      <c r="Q2497" s="4">
        <v>100000</v>
      </c>
      <c r="R2497">
        <v>4</v>
      </c>
      <c r="S2497" s="4">
        <f>Table3[[#This Row],[Harga]]*Table3[[#This Row],[Quantity]]</f>
        <v>400000</v>
      </c>
      <c r="T2497">
        <v>0.3</v>
      </c>
      <c r="U2497" s="4">
        <f>Table3[[#This Row],[Discount]]*Table3[[#This Row],[Revenue]]</f>
        <v>120000</v>
      </c>
      <c r="V2497" s="4">
        <f>Table3[[#This Row],[Revenue]]-Table3[[#This Row],[Total Discount]]</f>
        <v>280000</v>
      </c>
      <c r="W2497" s="6"/>
      <c r="X2497" s="5"/>
    </row>
    <row r="2498" spans="1:24" x14ac:dyDescent="0.35">
      <c r="A2498">
        <v>2497</v>
      </c>
      <c r="B2498" t="s">
        <v>6792</v>
      </c>
      <c r="C2498" s="8">
        <v>42684</v>
      </c>
      <c r="D2498" s="6">
        <v>2016</v>
      </c>
      <c r="E2498" s="8" t="s">
        <v>3468</v>
      </c>
      <c r="F2498" s="7">
        <v>10</v>
      </c>
      <c r="G2498" t="s">
        <v>3485</v>
      </c>
      <c r="H2498" t="s">
        <v>3451</v>
      </c>
      <c r="I2498" t="s">
        <v>4243</v>
      </c>
      <c r="J2498" t="s">
        <v>3449</v>
      </c>
      <c r="K2498" t="s">
        <v>3670</v>
      </c>
      <c r="L2498">
        <v>90036</v>
      </c>
      <c r="M2498" t="s">
        <v>1968</v>
      </c>
      <c r="N2498" t="s">
        <v>13</v>
      </c>
      <c r="O2498" t="s">
        <v>23</v>
      </c>
      <c r="P2498" t="s">
        <v>1969</v>
      </c>
      <c r="Q2498" s="4">
        <v>109000</v>
      </c>
      <c r="R2498">
        <v>3</v>
      </c>
      <c r="S2498" s="4">
        <f>Table3[[#This Row],[Harga]]*Table3[[#This Row],[Quantity]]</f>
        <v>327000</v>
      </c>
      <c r="T2498">
        <v>0</v>
      </c>
      <c r="U2498" s="4">
        <f>Table3[[#This Row],[Discount]]*Table3[[#This Row],[Revenue]]</f>
        <v>0</v>
      </c>
      <c r="V2498" s="4">
        <f>Table3[[#This Row],[Revenue]]-Table3[[#This Row],[Total Discount]]</f>
        <v>327000</v>
      </c>
      <c r="W2498" s="6"/>
      <c r="X2498" s="5"/>
    </row>
    <row r="2499" spans="1:24" x14ac:dyDescent="0.35">
      <c r="A2499">
        <v>2498</v>
      </c>
      <c r="B2499" t="s">
        <v>6791</v>
      </c>
      <c r="C2499" s="8">
        <v>41729</v>
      </c>
      <c r="D2499" s="6">
        <v>2014</v>
      </c>
      <c r="E2499" s="8" t="s">
        <v>3511</v>
      </c>
      <c r="F2499" s="7">
        <v>31</v>
      </c>
      <c r="G2499" t="s">
        <v>3452</v>
      </c>
      <c r="H2499" t="s">
        <v>3451</v>
      </c>
      <c r="I2499" t="s">
        <v>4440</v>
      </c>
      <c r="J2499" t="s">
        <v>3449</v>
      </c>
      <c r="K2499" t="s">
        <v>3494</v>
      </c>
      <c r="L2499">
        <v>60610</v>
      </c>
      <c r="M2499" t="s">
        <v>780</v>
      </c>
      <c r="N2499" t="s">
        <v>13</v>
      </c>
      <c r="O2499" t="s">
        <v>26</v>
      </c>
      <c r="P2499" t="s">
        <v>781</v>
      </c>
      <c r="Q2499" s="4">
        <v>14000</v>
      </c>
      <c r="R2499">
        <v>7</v>
      </c>
      <c r="S2499" s="4">
        <f>Table3[[#This Row],[Harga]]*Table3[[#This Row],[Quantity]]</f>
        <v>98000</v>
      </c>
      <c r="T2499">
        <v>0.8</v>
      </c>
      <c r="U2499" s="4">
        <f>Table3[[#This Row],[Discount]]*Table3[[#This Row],[Revenue]]</f>
        <v>78400</v>
      </c>
      <c r="V2499" s="4">
        <f>Table3[[#This Row],[Revenue]]-Table3[[#This Row],[Total Discount]]</f>
        <v>19600</v>
      </c>
      <c r="W2499" s="6"/>
      <c r="X2499" s="5"/>
    </row>
    <row r="2500" spans="1:24" x14ac:dyDescent="0.35">
      <c r="A2500">
        <v>2499</v>
      </c>
      <c r="B2500" t="s">
        <v>6790</v>
      </c>
      <c r="C2500" s="8">
        <v>42265</v>
      </c>
      <c r="D2500" s="6">
        <v>2015</v>
      </c>
      <c r="E2500" s="8" t="s">
        <v>3472</v>
      </c>
      <c r="F2500" s="7">
        <v>18</v>
      </c>
      <c r="G2500" t="s">
        <v>3538</v>
      </c>
      <c r="H2500" t="s">
        <v>3501</v>
      </c>
      <c r="I2500" t="s">
        <v>3984</v>
      </c>
      <c r="J2500" t="s">
        <v>3488</v>
      </c>
      <c r="K2500" t="s">
        <v>3483</v>
      </c>
      <c r="L2500">
        <v>98198</v>
      </c>
      <c r="M2500" t="s">
        <v>2387</v>
      </c>
      <c r="N2500" t="s">
        <v>13</v>
      </c>
      <c r="O2500" t="s">
        <v>23</v>
      </c>
      <c r="P2500" t="s">
        <v>2388</v>
      </c>
      <c r="Q2500" s="4">
        <v>30000</v>
      </c>
      <c r="R2500">
        <v>2</v>
      </c>
      <c r="S2500" s="4">
        <f>Table3[[#This Row],[Harga]]*Table3[[#This Row],[Quantity]]</f>
        <v>60000</v>
      </c>
      <c r="T2500">
        <v>0</v>
      </c>
      <c r="U2500" s="4">
        <f>Table3[[#This Row],[Discount]]*Table3[[#This Row],[Revenue]]</f>
        <v>0</v>
      </c>
      <c r="V2500" s="4">
        <f>Table3[[#This Row],[Revenue]]-Table3[[#This Row],[Total Discount]]</f>
        <v>60000</v>
      </c>
      <c r="W2500" s="6"/>
      <c r="X2500" s="5"/>
    </row>
    <row r="2501" spans="1:24" x14ac:dyDescent="0.35">
      <c r="A2501">
        <v>2500</v>
      </c>
      <c r="B2501" t="s">
        <v>6789</v>
      </c>
      <c r="C2501" s="8">
        <v>42315</v>
      </c>
      <c r="D2501" s="6">
        <v>2015</v>
      </c>
      <c r="E2501" s="8" t="s">
        <v>3468</v>
      </c>
      <c r="F2501" s="7">
        <v>7</v>
      </c>
      <c r="G2501" t="s">
        <v>3452</v>
      </c>
      <c r="H2501" t="s">
        <v>3501</v>
      </c>
      <c r="I2501" t="s">
        <v>4728</v>
      </c>
      <c r="J2501" t="s">
        <v>3466</v>
      </c>
      <c r="K2501" t="s">
        <v>3509</v>
      </c>
      <c r="L2501">
        <v>19140</v>
      </c>
      <c r="M2501" t="s">
        <v>2679</v>
      </c>
      <c r="N2501" t="s">
        <v>13</v>
      </c>
      <c r="O2501" t="s">
        <v>55</v>
      </c>
      <c r="P2501" t="s">
        <v>2680</v>
      </c>
      <c r="Q2501" s="4">
        <v>25000</v>
      </c>
      <c r="R2501">
        <v>2</v>
      </c>
      <c r="S2501" s="4">
        <f>Table3[[#This Row],[Harga]]*Table3[[#This Row],[Quantity]]</f>
        <v>50000</v>
      </c>
      <c r="T2501">
        <v>0.2</v>
      </c>
      <c r="U2501" s="4">
        <f>Table3[[#This Row],[Discount]]*Table3[[#This Row],[Revenue]]</f>
        <v>10000</v>
      </c>
      <c r="V2501" s="4">
        <f>Table3[[#This Row],[Revenue]]-Table3[[#This Row],[Total Discount]]</f>
        <v>40000</v>
      </c>
      <c r="W2501" s="6"/>
      <c r="X2501" s="5"/>
    </row>
    <row r="2502" spans="1:24" x14ac:dyDescent="0.35">
      <c r="A2502">
        <v>2501</v>
      </c>
      <c r="B2502" t="s">
        <v>6788</v>
      </c>
      <c r="C2502" s="8">
        <v>42874</v>
      </c>
      <c r="D2502" s="6">
        <v>2017</v>
      </c>
      <c r="E2502" s="8" t="s">
        <v>3453</v>
      </c>
      <c r="F2502" s="7">
        <v>19</v>
      </c>
      <c r="G2502" t="s">
        <v>3485</v>
      </c>
      <c r="H2502" t="s">
        <v>3462</v>
      </c>
      <c r="I2502" t="s">
        <v>4015</v>
      </c>
      <c r="J2502" t="s">
        <v>3449</v>
      </c>
      <c r="K2502" t="s">
        <v>3595</v>
      </c>
      <c r="L2502">
        <v>30318</v>
      </c>
      <c r="M2502" t="s">
        <v>1495</v>
      </c>
      <c r="N2502" t="s">
        <v>13</v>
      </c>
      <c r="O2502" t="s">
        <v>23</v>
      </c>
      <c r="P2502" t="s">
        <v>1496</v>
      </c>
      <c r="Q2502" s="4">
        <v>245000</v>
      </c>
      <c r="R2502">
        <v>4</v>
      </c>
      <c r="S2502" s="4">
        <f>Table3[[#This Row],[Harga]]*Table3[[#This Row],[Quantity]]</f>
        <v>980000</v>
      </c>
      <c r="T2502">
        <v>0</v>
      </c>
      <c r="U2502" s="4">
        <f>Table3[[#This Row],[Discount]]*Table3[[#This Row],[Revenue]]</f>
        <v>0</v>
      </c>
      <c r="V2502" s="4">
        <f>Table3[[#This Row],[Revenue]]-Table3[[#This Row],[Total Discount]]</f>
        <v>980000</v>
      </c>
      <c r="W2502" s="6"/>
      <c r="X2502" s="5"/>
    </row>
    <row r="2503" spans="1:24" x14ac:dyDescent="0.35">
      <c r="A2503">
        <v>2502</v>
      </c>
      <c r="B2503" t="s">
        <v>6787</v>
      </c>
      <c r="C2503" s="8">
        <v>42007</v>
      </c>
      <c r="D2503" s="6">
        <v>2015</v>
      </c>
      <c r="E2503" s="8" t="s">
        <v>3463</v>
      </c>
      <c r="F2503" s="7">
        <v>3</v>
      </c>
      <c r="G2503" t="s">
        <v>3457</v>
      </c>
      <c r="H2503" t="s">
        <v>3554</v>
      </c>
      <c r="I2503" t="s">
        <v>3813</v>
      </c>
      <c r="J2503" t="s">
        <v>3449</v>
      </c>
      <c r="K2503" t="s">
        <v>3505</v>
      </c>
      <c r="L2503">
        <v>75217</v>
      </c>
      <c r="M2503" t="s">
        <v>2653</v>
      </c>
      <c r="N2503" t="s">
        <v>51</v>
      </c>
      <c r="O2503" t="s">
        <v>64</v>
      </c>
      <c r="P2503" t="s">
        <v>2654</v>
      </c>
      <c r="Q2503" s="4">
        <v>718000</v>
      </c>
      <c r="R2503">
        <v>5</v>
      </c>
      <c r="S2503" s="4">
        <f>Table3[[#This Row],[Harga]]*Table3[[#This Row],[Quantity]]</f>
        <v>3590000</v>
      </c>
      <c r="T2503">
        <v>0.2</v>
      </c>
      <c r="U2503" s="4">
        <f>Table3[[#This Row],[Discount]]*Table3[[#This Row],[Revenue]]</f>
        <v>718000</v>
      </c>
      <c r="V2503" s="4">
        <f>Table3[[#This Row],[Revenue]]-Table3[[#This Row],[Total Discount]]</f>
        <v>2872000</v>
      </c>
      <c r="W2503" s="6"/>
      <c r="X2503" s="5"/>
    </row>
    <row r="2504" spans="1:24" x14ac:dyDescent="0.35">
      <c r="A2504">
        <v>2503</v>
      </c>
      <c r="B2504" t="s">
        <v>6786</v>
      </c>
      <c r="C2504" s="8">
        <v>42255</v>
      </c>
      <c r="D2504" s="6">
        <v>2015</v>
      </c>
      <c r="E2504" s="8" t="s">
        <v>3472</v>
      </c>
      <c r="F2504" s="7">
        <v>8</v>
      </c>
      <c r="G2504" t="s">
        <v>3538</v>
      </c>
      <c r="H2504" t="s">
        <v>3554</v>
      </c>
      <c r="I2504" t="s">
        <v>3848</v>
      </c>
      <c r="J2504" t="s">
        <v>3449</v>
      </c>
      <c r="K2504" t="s">
        <v>3641</v>
      </c>
      <c r="L2504">
        <v>92553</v>
      </c>
      <c r="M2504" t="s">
        <v>2681</v>
      </c>
      <c r="N2504" t="s">
        <v>13</v>
      </c>
      <c r="O2504" t="s">
        <v>23</v>
      </c>
      <c r="P2504" t="s">
        <v>2682</v>
      </c>
      <c r="Q2504" s="4">
        <v>27000</v>
      </c>
      <c r="R2504">
        <v>5</v>
      </c>
      <c r="S2504" s="4">
        <f>Table3[[#This Row],[Harga]]*Table3[[#This Row],[Quantity]]</f>
        <v>135000</v>
      </c>
      <c r="T2504">
        <v>0</v>
      </c>
      <c r="U2504" s="4">
        <f>Table3[[#This Row],[Discount]]*Table3[[#This Row],[Revenue]]</f>
        <v>0</v>
      </c>
      <c r="V2504" s="4">
        <f>Table3[[#This Row],[Revenue]]-Table3[[#This Row],[Total Discount]]</f>
        <v>135000</v>
      </c>
      <c r="W2504" s="6"/>
      <c r="X2504" s="5"/>
    </row>
    <row r="2505" spans="1:24" x14ac:dyDescent="0.35">
      <c r="A2505">
        <v>2504</v>
      </c>
      <c r="B2505" t="s">
        <v>6785</v>
      </c>
      <c r="C2505" s="8">
        <v>42463</v>
      </c>
      <c r="D2505" s="6">
        <v>2016</v>
      </c>
      <c r="E2505" s="8" t="s">
        <v>3529</v>
      </c>
      <c r="F2505" s="7">
        <v>3</v>
      </c>
      <c r="G2505" t="s">
        <v>3538</v>
      </c>
      <c r="H2505" t="s">
        <v>3462</v>
      </c>
      <c r="I2505" t="s">
        <v>3767</v>
      </c>
      <c r="J2505" t="s">
        <v>3449</v>
      </c>
      <c r="K2505" t="s">
        <v>3556</v>
      </c>
      <c r="L2505">
        <v>19140</v>
      </c>
      <c r="M2505" t="s">
        <v>1312</v>
      </c>
      <c r="N2505" t="s">
        <v>13</v>
      </c>
      <c r="O2505" t="s">
        <v>26</v>
      </c>
      <c r="P2505" t="s">
        <v>1313</v>
      </c>
      <c r="Q2505" s="4">
        <v>89000</v>
      </c>
      <c r="R2505">
        <v>9</v>
      </c>
      <c r="S2505" s="4">
        <f>Table3[[#This Row],[Harga]]*Table3[[#This Row],[Quantity]]</f>
        <v>801000</v>
      </c>
      <c r="T2505">
        <v>0.7</v>
      </c>
      <c r="U2505" s="4">
        <f>Table3[[#This Row],[Discount]]*Table3[[#This Row],[Revenue]]</f>
        <v>560700</v>
      </c>
      <c r="V2505" s="4">
        <f>Table3[[#This Row],[Revenue]]-Table3[[#This Row],[Total Discount]]</f>
        <v>240300</v>
      </c>
      <c r="W2505" s="6"/>
      <c r="X2505" s="5"/>
    </row>
    <row r="2506" spans="1:24" x14ac:dyDescent="0.35">
      <c r="A2506">
        <v>2505</v>
      </c>
      <c r="B2506" t="s">
        <v>6784</v>
      </c>
      <c r="C2506" s="8">
        <v>42709</v>
      </c>
      <c r="D2506" s="6">
        <v>2016</v>
      </c>
      <c r="E2506" s="8" t="s">
        <v>3490</v>
      </c>
      <c r="F2506" s="7">
        <v>5</v>
      </c>
      <c r="G2506" t="s">
        <v>3485</v>
      </c>
      <c r="H2506" t="s">
        <v>3451</v>
      </c>
      <c r="I2506" t="s">
        <v>3882</v>
      </c>
      <c r="J2506" t="s">
        <v>3449</v>
      </c>
      <c r="K2506" t="s">
        <v>3670</v>
      </c>
      <c r="L2506">
        <v>40324</v>
      </c>
      <c r="M2506" t="s">
        <v>2322</v>
      </c>
      <c r="N2506" t="s">
        <v>51</v>
      </c>
      <c r="O2506" t="s">
        <v>52</v>
      </c>
      <c r="P2506" t="s">
        <v>2323</v>
      </c>
      <c r="Q2506" s="4">
        <v>1050000</v>
      </c>
      <c r="R2506">
        <v>2</v>
      </c>
      <c r="S2506" s="4">
        <f>Table3[[#This Row],[Harga]]*Table3[[#This Row],[Quantity]]</f>
        <v>2100000</v>
      </c>
      <c r="T2506">
        <v>0</v>
      </c>
      <c r="U2506" s="4">
        <f>Table3[[#This Row],[Discount]]*Table3[[#This Row],[Revenue]]</f>
        <v>0</v>
      </c>
      <c r="V2506" s="4">
        <f>Table3[[#This Row],[Revenue]]-Table3[[#This Row],[Total Discount]]</f>
        <v>2100000</v>
      </c>
      <c r="W2506" s="6"/>
      <c r="X2506" s="5"/>
    </row>
    <row r="2507" spans="1:24" x14ac:dyDescent="0.35">
      <c r="A2507">
        <v>2506</v>
      </c>
      <c r="B2507" t="s">
        <v>6783</v>
      </c>
      <c r="C2507" s="8">
        <v>42132</v>
      </c>
      <c r="D2507" s="6">
        <v>2015</v>
      </c>
      <c r="E2507" s="8" t="s">
        <v>3453</v>
      </c>
      <c r="F2507" s="7">
        <v>8</v>
      </c>
      <c r="G2507" t="s">
        <v>3457</v>
      </c>
      <c r="H2507" t="s">
        <v>3451</v>
      </c>
      <c r="I2507" t="s">
        <v>5363</v>
      </c>
      <c r="J2507" t="s">
        <v>3449</v>
      </c>
      <c r="K2507" t="s">
        <v>3465</v>
      </c>
      <c r="L2507">
        <v>55407</v>
      </c>
      <c r="M2507" t="s">
        <v>1094</v>
      </c>
      <c r="N2507" t="s">
        <v>13</v>
      </c>
      <c r="O2507" t="s">
        <v>26</v>
      </c>
      <c r="P2507" t="s">
        <v>1095</v>
      </c>
      <c r="Q2507" s="4">
        <v>141000</v>
      </c>
      <c r="R2507">
        <v>2</v>
      </c>
      <c r="S2507" s="4">
        <f>Table3[[#This Row],[Harga]]*Table3[[#This Row],[Quantity]]</f>
        <v>282000</v>
      </c>
      <c r="T2507">
        <v>0</v>
      </c>
      <c r="U2507" s="4">
        <f>Table3[[#This Row],[Discount]]*Table3[[#This Row],[Revenue]]</f>
        <v>0</v>
      </c>
      <c r="V2507" s="4">
        <f>Table3[[#This Row],[Revenue]]-Table3[[#This Row],[Total Discount]]</f>
        <v>282000</v>
      </c>
      <c r="W2507" s="6"/>
      <c r="X2507" s="5"/>
    </row>
    <row r="2508" spans="1:24" x14ac:dyDescent="0.35">
      <c r="A2508">
        <v>2507</v>
      </c>
      <c r="B2508" t="s">
        <v>6782</v>
      </c>
      <c r="C2508" s="8">
        <v>43000</v>
      </c>
      <c r="D2508" s="6">
        <v>2017</v>
      </c>
      <c r="E2508" s="8" t="s">
        <v>3472</v>
      </c>
      <c r="F2508" s="7">
        <v>22</v>
      </c>
      <c r="G2508" t="s">
        <v>3485</v>
      </c>
      <c r="H2508" t="s">
        <v>3501</v>
      </c>
      <c r="I2508" t="s">
        <v>3596</v>
      </c>
      <c r="J2508" t="s">
        <v>3449</v>
      </c>
      <c r="K2508" t="s">
        <v>3455</v>
      </c>
      <c r="L2508">
        <v>19805</v>
      </c>
      <c r="M2508" t="s">
        <v>50</v>
      </c>
      <c r="N2508" t="s">
        <v>51</v>
      </c>
      <c r="O2508" t="s">
        <v>52</v>
      </c>
      <c r="P2508" t="s">
        <v>53</v>
      </c>
      <c r="Q2508" s="4">
        <v>1098000</v>
      </c>
      <c r="R2508">
        <v>2</v>
      </c>
      <c r="S2508" s="4">
        <f>Table3[[#This Row],[Harga]]*Table3[[#This Row],[Quantity]]</f>
        <v>2196000</v>
      </c>
      <c r="T2508">
        <v>0</v>
      </c>
      <c r="U2508" s="4">
        <f>Table3[[#This Row],[Discount]]*Table3[[#This Row],[Revenue]]</f>
        <v>0</v>
      </c>
      <c r="V2508" s="4">
        <f>Table3[[#This Row],[Revenue]]-Table3[[#This Row],[Total Discount]]</f>
        <v>2196000</v>
      </c>
      <c r="W2508" s="6"/>
      <c r="X2508" s="5"/>
    </row>
    <row r="2509" spans="1:24" x14ac:dyDescent="0.35">
      <c r="A2509">
        <v>2508</v>
      </c>
      <c r="B2509" t="s">
        <v>6781</v>
      </c>
      <c r="C2509" s="8">
        <v>43069</v>
      </c>
      <c r="D2509" s="6">
        <v>2017</v>
      </c>
      <c r="E2509" s="8" t="s">
        <v>3468</v>
      </c>
      <c r="F2509" s="7">
        <v>30</v>
      </c>
      <c r="G2509" t="s">
        <v>3485</v>
      </c>
      <c r="H2509" t="s">
        <v>3451</v>
      </c>
      <c r="I2509" t="s">
        <v>3748</v>
      </c>
      <c r="J2509" t="s">
        <v>3449</v>
      </c>
      <c r="K2509" t="s">
        <v>3455</v>
      </c>
      <c r="L2509">
        <v>27217</v>
      </c>
      <c r="M2509" t="s">
        <v>2683</v>
      </c>
      <c r="N2509" t="s">
        <v>51</v>
      </c>
      <c r="O2509" t="s">
        <v>64</v>
      </c>
      <c r="P2509" t="s">
        <v>2684</v>
      </c>
      <c r="Q2509" s="4">
        <v>384000</v>
      </c>
      <c r="R2509">
        <v>3</v>
      </c>
      <c r="S2509" s="4">
        <f>Table3[[#This Row],[Harga]]*Table3[[#This Row],[Quantity]]</f>
        <v>1152000</v>
      </c>
      <c r="T2509">
        <v>0.2</v>
      </c>
      <c r="U2509" s="4">
        <f>Table3[[#This Row],[Discount]]*Table3[[#This Row],[Revenue]]</f>
        <v>230400</v>
      </c>
      <c r="V2509" s="4">
        <f>Table3[[#This Row],[Revenue]]-Table3[[#This Row],[Total Discount]]</f>
        <v>921600</v>
      </c>
      <c r="W2509" s="6"/>
      <c r="X2509" s="5"/>
    </row>
    <row r="2510" spans="1:24" x14ac:dyDescent="0.35">
      <c r="A2510">
        <v>2509</v>
      </c>
      <c r="B2510" t="s">
        <v>6780</v>
      </c>
      <c r="C2510" s="8">
        <v>42750</v>
      </c>
      <c r="D2510" s="6">
        <v>2017</v>
      </c>
      <c r="E2510" s="8" t="s">
        <v>3463</v>
      </c>
      <c r="F2510" s="7">
        <v>15</v>
      </c>
      <c r="G2510" t="s">
        <v>3485</v>
      </c>
      <c r="H2510" t="s">
        <v>3451</v>
      </c>
      <c r="I2510" t="s">
        <v>4526</v>
      </c>
      <c r="J2510" t="s">
        <v>3488</v>
      </c>
      <c r="K2510" t="s">
        <v>3465</v>
      </c>
      <c r="L2510">
        <v>90008</v>
      </c>
      <c r="M2510" t="s">
        <v>1262</v>
      </c>
      <c r="N2510" t="s">
        <v>13</v>
      </c>
      <c r="O2510" t="s">
        <v>37</v>
      </c>
      <c r="P2510" t="s">
        <v>1263</v>
      </c>
      <c r="Q2510" s="4">
        <v>13000</v>
      </c>
      <c r="R2510">
        <v>5</v>
      </c>
      <c r="S2510" s="4">
        <f>Table3[[#This Row],[Harga]]*Table3[[#This Row],[Quantity]]</f>
        <v>65000</v>
      </c>
      <c r="T2510">
        <v>0</v>
      </c>
      <c r="U2510" s="4">
        <f>Table3[[#This Row],[Discount]]*Table3[[#This Row],[Revenue]]</f>
        <v>0</v>
      </c>
      <c r="V2510" s="4">
        <f>Table3[[#This Row],[Revenue]]-Table3[[#This Row],[Total Discount]]</f>
        <v>65000</v>
      </c>
      <c r="W2510" s="6"/>
      <c r="X2510" s="5"/>
    </row>
    <row r="2511" spans="1:24" x14ac:dyDescent="0.35">
      <c r="A2511">
        <v>2510</v>
      </c>
      <c r="B2511" t="s">
        <v>6779</v>
      </c>
      <c r="C2511" s="8">
        <v>41859</v>
      </c>
      <c r="D2511" s="6">
        <v>2014</v>
      </c>
      <c r="E2511" s="8" t="s">
        <v>3481</v>
      </c>
      <c r="F2511" s="7">
        <v>8</v>
      </c>
      <c r="G2511" t="s">
        <v>3496</v>
      </c>
      <c r="H2511" t="s">
        <v>3451</v>
      </c>
      <c r="I2511" t="s">
        <v>4127</v>
      </c>
      <c r="J2511" t="s">
        <v>3488</v>
      </c>
      <c r="K2511" t="s">
        <v>3505</v>
      </c>
      <c r="L2511">
        <v>48183</v>
      </c>
      <c r="M2511" t="s">
        <v>2536</v>
      </c>
      <c r="N2511" t="s">
        <v>51</v>
      </c>
      <c r="O2511" t="s">
        <v>471</v>
      </c>
      <c r="P2511" t="s">
        <v>2537</v>
      </c>
      <c r="Q2511" s="4">
        <v>660000</v>
      </c>
      <c r="R2511">
        <v>1</v>
      </c>
      <c r="S2511" s="4">
        <f>Table3[[#This Row],[Harga]]*Table3[[#This Row],[Quantity]]</f>
        <v>660000</v>
      </c>
      <c r="T2511">
        <v>0</v>
      </c>
      <c r="U2511" s="4">
        <f>Table3[[#This Row],[Discount]]*Table3[[#This Row],[Revenue]]</f>
        <v>0</v>
      </c>
      <c r="V2511" s="4">
        <f>Table3[[#This Row],[Revenue]]-Table3[[#This Row],[Total Discount]]</f>
        <v>660000</v>
      </c>
      <c r="W2511" s="6"/>
      <c r="X2511" s="5"/>
    </row>
    <row r="2512" spans="1:24" x14ac:dyDescent="0.35">
      <c r="A2512">
        <v>2511</v>
      </c>
      <c r="B2512" t="s">
        <v>6778</v>
      </c>
      <c r="C2512" s="8">
        <v>42313</v>
      </c>
      <c r="D2512" s="6">
        <v>2015</v>
      </c>
      <c r="E2512" s="8" t="s">
        <v>3468</v>
      </c>
      <c r="F2512" s="7">
        <v>5</v>
      </c>
      <c r="G2512" t="s">
        <v>3485</v>
      </c>
      <c r="H2512" t="s">
        <v>3451</v>
      </c>
      <c r="I2512" t="s">
        <v>4685</v>
      </c>
      <c r="J2512" t="s">
        <v>3449</v>
      </c>
      <c r="K2512" t="s">
        <v>3448</v>
      </c>
      <c r="L2512">
        <v>94109</v>
      </c>
      <c r="M2512" t="s">
        <v>1108</v>
      </c>
      <c r="N2512" t="s">
        <v>13</v>
      </c>
      <c r="O2512" t="s">
        <v>32</v>
      </c>
      <c r="P2512" t="s">
        <v>1109</v>
      </c>
      <c r="Q2512" s="4">
        <v>32000</v>
      </c>
      <c r="R2512">
        <v>4</v>
      </c>
      <c r="S2512" s="4">
        <f>Table3[[#This Row],[Harga]]*Table3[[#This Row],[Quantity]]</f>
        <v>128000</v>
      </c>
      <c r="T2512">
        <v>0</v>
      </c>
      <c r="U2512" s="4">
        <f>Table3[[#This Row],[Discount]]*Table3[[#This Row],[Revenue]]</f>
        <v>0</v>
      </c>
      <c r="V2512" s="4">
        <f>Table3[[#This Row],[Revenue]]-Table3[[#This Row],[Total Discount]]</f>
        <v>128000</v>
      </c>
      <c r="W2512" s="6"/>
      <c r="X2512" s="5"/>
    </row>
    <row r="2513" spans="1:24" x14ac:dyDescent="0.35">
      <c r="A2513">
        <v>2512</v>
      </c>
      <c r="B2513" t="s">
        <v>6777</v>
      </c>
      <c r="C2513" s="8">
        <v>42850</v>
      </c>
      <c r="D2513" s="6">
        <v>2017</v>
      </c>
      <c r="E2513" s="8" t="s">
        <v>3529</v>
      </c>
      <c r="F2513" s="7">
        <v>25</v>
      </c>
      <c r="G2513" t="s">
        <v>3452</v>
      </c>
      <c r="H2513" t="s">
        <v>3462</v>
      </c>
      <c r="I2513" t="s">
        <v>4350</v>
      </c>
      <c r="J2513" t="s">
        <v>3449</v>
      </c>
      <c r="K2513" t="s">
        <v>3666</v>
      </c>
      <c r="L2513">
        <v>90049</v>
      </c>
      <c r="M2513" t="s">
        <v>551</v>
      </c>
      <c r="N2513" t="s">
        <v>13</v>
      </c>
      <c r="O2513" t="s">
        <v>26</v>
      </c>
      <c r="P2513" t="s">
        <v>552</v>
      </c>
      <c r="Q2513" s="4">
        <v>9000</v>
      </c>
      <c r="R2513">
        <v>2</v>
      </c>
      <c r="S2513" s="4">
        <f>Table3[[#This Row],[Harga]]*Table3[[#This Row],[Quantity]]</f>
        <v>18000</v>
      </c>
      <c r="T2513">
        <v>0.2</v>
      </c>
      <c r="U2513" s="4">
        <f>Table3[[#This Row],[Discount]]*Table3[[#This Row],[Revenue]]</f>
        <v>3600</v>
      </c>
      <c r="V2513" s="4">
        <f>Table3[[#This Row],[Revenue]]-Table3[[#This Row],[Total Discount]]</f>
        <v>14400</v>
      </c>
      <c r="W2513" s="6"/>
      <c r="X2513" s="5"/>
    </row>
    <row r="2514" spans="1:24" x14ac:dyDescent="0.35">
      <c r="A2514">
        <v>2513</v>
      </c>
      <c r="B2514" t="s">
        <v>6776</v>
      </c>
      <c r="C2514" s="8">
        <v>41749</v>
      </c>
      <c r="D2514" s="6">
        <v>2014</v>
      </c>
      <c r="E2514" s="8" t="s">
        <v>3529</v>
      </c>
      <c r="F2514" s="7">
        <v>20</v>
      </c>
      <c r="G2514" t="s">
        <v>3452</v>
      </c>
      <c r="H2514" t="s">
        <v>3451</v>
      </c>
      <c r="I2514" t="s">
        <v>4687</v>
      </c>
      <c r="J2514" t="s">
        <v>3449</v>
      </c>
      <c r="K2514" t="s">
        <v>3477</v>
      </c>
      <c r="L2514">
        <v>77070</v>
      </c>
      <c r="M2514" t="s">
        <v>235</v>
      </c>
      <c r="N2514" t="s">
        <v>9</v>
      </c>
      <c r="O2514" t="s">
        <v>17</v>
      </c>
      <c r="P2514" t="s">
        <v>236</v>
      </c>
      <c r="Q2514" s="4">
        <v>234000</v>
      </c>
      <c r="R2514">
        <v>5</v>
      </c>
      <c r="S2514" s="4">
        <f>Table3[[#This Row],[Harga]]*Table3[[#This Row],[Quantity]]</f>
        <v>1170000</v>
      </c>
      <c r="T2514">
        <v>0.3</v>
      </c>
      <c r="U2514" s="4">
        <f>Table3[[#This Row],[Discount]]*Table3[[#This Row],[Revenue]]</f>
        <v>351000</v>
      </c>
      <c r="V2514" s="4">
        <f>Table3[[#This Row],[Revenue]]-Table3[[#This Row],[Total Discount]]</f>
        <v>819000</v>
      </c>
      <c r="W2514" s="6"/>
      <c r="X2514" s="5"/>
    </row>
    <row r="2515" spans="1:24" x14ac:dyDescent="0.35">
      <c r="A2515">
        <v>2514</v>
      </c>
      <c r="B2515" t="s">
        <v>6775</v>
      </c>
      <c r="C2515" s="8">
        <v>43050</v>
      </c>
      <c r="D2515" s="6">
        <v>2017</v>
      </c>
      <c r="E2515" s="8" t="s">
        <v>3468</v>
      </c>
      <c r="F2515" s="7">
        <v>11</v>
      </c>
      <c r="G2515" t="s">
        <v>3538</v>
      </c>
      <c r="H2515" t="s">
        <v>3462</v>
      </c>
      <c r="I2515" t="s">
        <v>3920</v>
      </c>
      <c r="J2515" t="s">
        <v>3488</v>
      </c>
      <c r="K2515" t="s">
        <v>3568</v>
      </c>
      <c r="L2515">
        <v>53209</v>
      </c>
      <c r="M2515" t="s">
        <v>1146</v>
      </c>
      <c r="N2515" t="s">
        <v>13</v>
      </c>
      <c r="O2515" t="s">
        <v>26</v>
      </c>
      <c r="P2515" t="s">
        <v>1147</v>
      </c>
      <c r="Q2515" s="4">
        <v>10000</v>
      </c>
      <c r="R2515">
        <v>3</v>
      </c>
      <c r="S2515" s="4">
        <f>Table3[[#This Row],[Harga]]*Table3[[#This Row],[Quantity]]</f>
        <v>30000</v>
      </c>
      <c r="T2515">
        <v>0</v>
      </c>
      <c r="U2515" s="4">
        <f>Table3[[#This Row],[Discount]]*Table3[[#This Row],[Revenue]]</f>
        <v>0</v>
      </c>
      <c r="V2515" s="4">
        <f>Table3[[#This Row],[Revenue]]-Table3[[#This Row],[Total Discount]]</f>
        <v>30000</v>
      </c>
      <c r="W2515" s="6"/>
      <c r="X2515" s="5"/>
    </row>
    <row r="2516" spans="1:24" x14ac:dyDescent="0.35">
      <c r="A2516">
        <v>2515</v>
      </c>
      <c r="B2516" t="s">
        <v>6774</v>
      </c>
      <c r="C2516" s="8">
        <v>43064</v>
      </c>
      <c r="D2516" s="6">
        <v>2017</v>
      </c>
      <c r="E2516" s="8" t="s">
        <v>3468</v>
      </c>
      <c r="F2516" s="7">
        <v>25</v>
      </c>
      <c r="G2516" t="s">
        <v>3485</v>
      </c>
      <c r="H2516" t="s">
        <v>3462</v>
      </c>
      <c r="I2516" t="s">
        <v>4091</v>
      </c>
      <c r="J2516" t="s">
        <v>3449</v>
      </c>
      <c r="K2516" t="s">
        <v>3460</v>
      </c>
      <c r="L2516">
        <v>94122</v>
      </c>
      <c r="M2516" t="s">
        <v>2685</v>
      </c>
      <c r="N2516" t="s">
        <v>9</v>
      </c>
      <c r="O2516" t="s">
        <v>10</v>
      </c>
      <c r="P2516" t="s">
        <v>2686</v>
      </c>
      <c r="Q2516" s="4">
        <v>360000</v>
      </c>
      <c r="R2516">
        <v>3</v>
      </c>
      <c r="S2516" s="4">
        <f>Table3[[#This Row],[Harga]]*Table3[[#This Row],[Quantity]]</f>
        <v>1080000</v>
      </c>
      <c r="T2516">
        <v>0.15</v>
      </c>
      <c r="U2516" s="4">
        <f>Table3[[#This Row],[Discount]]*Table3[[#This Row],[Revenue]]</f>
        <v>162000</v>
      </c>
      <c r="V2516" s="4">
        <f>Table3[[#This Row],[Revenue]]-Table3[[#This Row],[Total Discount]]</f>
        <v>918000</v>
      </c>
      <c r="W2516" s="6"/>
      <c r="X2516" s="5"/>
    </row>
    <row r="2517" spans="1:24" x14ac:dyDescent="0.35">
      <c r="A2517">
        <v>2516</v>
      </c>
      <c r="B2517" t="s">
        <v>6773</v>
      </c>
      <c r="C2517" s="8">
        <v>42356</v>
      </c>
      <c r="D2517" s="6">
        <v>2015</v>
      </c>
      <c r="E2517" s="8" t="s">
        <v>3490</v>
      </c>
      <c r="F2517" s="7">
        <v>18</v>
      </c>
      <c r="G2517" t="s">
        <v>3457</v>
      </c>
      <c r="H2517" t="s">
        <v>3451</v>
      </c>
      <c r="I2517" t="s">
        <v>4742</v>
      </c>
      <c r="J2517" t="s">
        <v>3488</v>
      </c>
      <c r="K2517" t="s">
        <v>3460</v>
      </c>
      <c r="L2517">
        <v>44105</v>
      </c>
      <c r="M2517" t="s">
        <v>666</v>
      </c>
      <c r="N2517" t="s">
        <v>13</v>
      </c>
      <c r="O2517" t="s">
        <v>23</v>
      </c>
      <c r="P2517" t="s">
        <v>667</v>
      </c>
      <c r="Q2517" s="4">
        <v>59000</v>
      </c>
      <c r="R2517">
        <v>4</v>
      </c>
      <c r="S2517" s="4">
        <f>Table3[[#This Row],[Harga]]*Table3[[#This Row],[Quantity]]</f>
        <v>236000</v>
      </c>
      <c r="T2517">
        <v>0.2</v>
      </c>
      <c r="U2517" s="4">
        <f>Table3[[#This Row],[Discount]]*Table3[[#This Row],[Revenue]]</f>
        <v>47200</v>
      </c>
      <c r="V2517" s="4">
        <f>Table3[[#This Row],[Revenue]]-Table3[[#This Row],[Total Discount]]</f>
        <v>188800</v>
      </c>
      <c r="W2517" s="6"/>
      <c r="X2517" s="5"/>
    </row>
    <row r="2518" spans="1:24" x14ac:dyDescent="0.35">
      <c r="A2518">
        <v>2517</v>
      </c>
      <c r="B2518" t="s">
        <v>6772</v>
      </c>
      <c r="C2518" s="8">
        <v>42621</v>
      </c>
      <c r="D2518" s="6">
        <v>2016</v>
      </c>
      <c r="E2518" s="8" t="s">
        <v>3472</v>
      </c>
      <c r="F2518" s="7">
        <v>8</v>
      </c>
      <c r="G2518" t="s">
        <v>3496</v>
      </c>
      <c r="H2518" t="s">
        <v>3501</v>
      </c>
      <c r="I2518" t="s">
        <v>5687</v>
      </c>
      <c r="J2518" t="s">
        <v>3449</v>
      </c>
      <c r="K2518" t="s">
        <v>3714</v>
      </c>
      <c r="L2518">
        <v>28110</v>
      </c>
      <c r="M2518" t="s">
        <v>1044</v>
      </c>
      <c r="N2518" t="s">
        <v>51</v>
      </c>
      <c r="O2518" t="s">
        <v>64</v>
      </c>
      <c r="P2518" t="s">
        <v>1045</v>
      </c>
      <c r="Q2518" s="4">
        <v>33000</v>
      </c>
      <c r="R2518">
        <v>4</v>
      </c>
      <c r="S2518" s="4">
        <f>Table3[[#This Row],[Harga]]*Table3[[#This Row],[Quantity]]</f>
        <v>132000</v>
      </c>
      <c r="T2518">
        <v>0.2</v>
      </c>
      <c r="U2518" s="4">
        <f>Table3[[#This Row],[Discount]]*Table3[[#This Row],[Revenue]]</f>
        <v>26400</v>
      </c>
      <c r="V2518" s="4">
        <f>Table3[[#This Row],[Revenue]]-Table3[[#This Row],[Total Discount]]</f>
        <v>105600</v>
      </c>
      <c r="W2518" s="6"/>
      <c r="X2518" s="5"/>
    </row>
    <row r="2519" spans="1:24" x14ac:dyDescent="0.35">
      <c r="A2519">
        <v>2518</v>
      </c>
      <c r="B2519" t="s">
        <v>6771</v>
      </c>
      <c r="C2519" s="8">
        <v>42527</v>
      </c>
      <c r="D2519" s="6">
        <v>2016</v>
      </c>
      <c r="E2519" s="8" t="s">
        <v>3497</v>
      </c>
      <c r="F2519" s="7">
        <v>6</v>
      </c>
      <c r="G2519" t="s">
        <v>3485</v>
      </c>
      <c r="H2519" t="s">
        <v>3462</v>
      </c>
      <c r="I2519" t="s">
        <v>4246</v>
      </c>
      <c r="J2519" t="s">
        <v>3466</v>
      </c>
      <c r="K2519" t="s">
        <v>3556</v>
      </c>
      <c r="L2519">
        <v>1852</v>
      </c>
      <c r="M2519" t="s">
        <v>1996</v>
      </c>
      <c r="N2519" t="s">
        <v>13</v>
      </c>
      <c r="O2519" t="s">
        <v>23</v>
      </c>
      <c r="P2519" t="s">
        <v>1997</v>
      </c>
      <c r="Q2519" s="4">
        <v>185000</v>
      </c>
      <c r="R2519">
        <v>4</v>
      </c>
      <c r="S2519" s="4">
        <f>Table3[[#This Row],[Harga]]*Table3[[#This Row],[Quantity]]</f>
        <v>740000</v>
      </c>
      <c r="T2519">
        <v>0</v>
      </c>
      <c r="U2519" s="4">
        <f>Table3[[#This Row],[Discount]]*Table3[[#This Row],[Revenue]]</f>
        <v>0</v>
      </c>
      <c r="V2519" s="4">
        <f>Table3[[#This Row],[Revenue]]-Table3[[#This Row],[Total Discount]]</f>
        <v>740000</v>
      </c>
      <c r="W2519" s="6"/>
      <c r="X2519" s="5"/>
    </row>
    <row r="2520" spans="1:24" x14ac:dyDescent="0.35">
      <c r="A2520">
        <v>2519</v>
      </c>
      <c r="B2520" t="s">
        <v>6770</v>
      </c>
      <c r="C2520" s="8">
        <v>42174</v>
      </c>
      <c r="D2520" s="6">
        <v>2015</v>
      </c>
      <c r="E2520" s="8" t="s">
        <v>3497</v>
      </c>
      <c r="F2520" s="7">
        <v>19</v>
      </c>
      <c r="G2520" t="s">
        <v>3538</v>
      </c>
      <c r="H2520" t="s">
        <v>3501</v>
      </c>
      <c r="I2520" t="s">
        <v>3823</v>
      </c>
      <c r="J2520" t="s">
        <v>3488</v>
      </c>
      <c r="K2520" t="s">
        <v>3714</v>
      </c>
      <c r="L2520">
        <v>75081</v>
      </c>
      <c r="M2520" t="s">
        <v>2420</v>
      </c>
      <c r="N2520" t="s">
        <v>13</v>
      </c>
      <c r="O2520" t="s">
        <v>26</v>
      </c>
      <c r="P2520" t="s">
        <v>2421</v>
      </c>
      <c r="Q2520" s="4">
        <v>15000</v>
      </c>
      <c r="R2520">
        <v>2</v>
      </c>
      <c r="S2520" s="4">
        <f>Table3[[#This Row],[Harga]]*Table3[[#This Row],[Quantity]]</f>
        <v>30000</v>
      </c>
      <c r="T2520">
        <v>0.8</v>
      </c>
      <c r="U2520" s="4">
        <f>Table3[[#This Row],[Discount]]*Table3[[#This Row],[Revenue]]</f>
        <v>24000</v>
      </c>
      <c r="V2520" s="4">
        <f>Table3[[#This Row],[Revenue]]-Table3[[#This Row],[Total Discount]]</f>
        <v>6000</v>
      </c>
      <c r="W2520" s="6"/>
      <c r="X2520" s="5"/>
    </row>
    <row r="2521" spans="1:24" x14ac:dyDescent="0.35">
      <c r="A2521">
        <v>2520</v>
      </c>
      <c r="B2521" t="s">
        <v>6769</v>
      </c>
      <c r="C2521" s="8">
        <v>42068</v>
      </c>
      <c r="D2521" s="6">
        <v>2015</v>
      </c>
      <c r="E2521" s="8" t="s">
        <v>3511</v>
      </c>
      <c r="F2521" s="7">
        <v>5</v>
      </c>
      <c r="G2521" t="s">
        <v>3485</v>
      </c>
      <c r="H2521" t="s">
        <v>3451</v>
      </c>
      <c r="I2521" t="s">
        <v>3569</v>
      </c>
      <c r="J2521" t="s">
        <v>3466</v>
      </c>
      <c r="K2521" t="s">
        <v>3568</v>
      </c>
      <c r="L2521">
        <v>19120</v>
      </c>
      <c r="M2521" t="s">
        <v>2687</v>
      </c>
      <c r="N2521" t="s">
        <v>51</v>
      </c>
      <c r="O2521" t="s">
        <v>52</v>
      </c>
      <c r="P2521" t="s">
        <v>2688</v>
      </c>
      <c r="Q2521" s="4">
        <v>467000</v>
      </c>
      <c r="R2521">
        <v>7</v>
      </c>
      <c r="S2521" s="4">
        <f>Table3[[#This Row],[Harga]]*Table3[[#This Row],[Quantity]]</f>
        <v>3269000</v>
      </c>
      <c r="T2521">
        <v>0.4</v>
      </c>
      <c r="U2521" s="4">
        <f>Table3[[#This Row],[Discount]]*Table3[[#This Row],[Revenue]]</f>
        <v>1307600</v>
      </c>
      <c r="V2521" s="4">
        <f>Table3[[#This Row],[Revenue]]-Table3[[#This Row],[Total Discount]]</f>
        <v>1961400</v>
      </c>
      <c r="W2521" s="6"/>
      <c r="X2521" s="5"/>
    </row>
    <row r="2522" spans="1:24" x14ac:dyDescent="0.35">
      <c r="A2522">
        <v>2521</v>
      </c>
      <c r="B2522" t="s">
        <v>6768</v>
      </c>
      <c r="C2522" s="8">
        <v>42951</v>
      </c>
      <c r="D2522" s="6">
        <v>2017</v>
      </c>
      <c r="E2522" s="8" t="s">
        <v>3481</v>
      </c>
      <c r="F2522" s="7">
        <v>4</v>
      </c>
      <c r="G2522" t="s">
        <v>3538</v>
      </c>
      <c r="H2522" t="s">
        <v>3451</v>
      </c>
      <c r="I2522" t="s">
        <v>4191</v>
      </c>
      <c r="J2522" t="s">
        <v>3466</v>
      </c>
      <c r="K2522" t="s">
        <v>3641</v>
      </c>
      <c r="L2522">
        <v>80538</v>
      </c>
      <c r="M2522" t="s">
        <v>2689</v>
      </c>
      <c r="N2522" t="s">
        <v>13</v>
      </c>
      <c r="O2522" t="s">
        <v>23</v>
      </c>
      <c r="P2522" t="s">
        <v>2690</v>
      </c>
      <c r="Q2522" s="4">
        <v>8000</v>
      </c>
      <c r="R2522">
        <v>2</v>
      </c>
      <c r="S2522" s="4">
        <f>Table3[[#This Row],[Harga]]*Table3[[#This Row],[Quantity]]</f>
        <v>16000</v>
      </c>
      <c r="T2522">
        <v>0.2</v>
      </c>
      <c r="U2522" s="4">
        <f>Table3[[#This Row],[Discount]]*Table3[[#This Row],[Revenue]]</f>
        <v>3200</v>
      </c>
      <c r="V2522" s="4">
        <f>Table3[[#This Row],[Revenue]]-Table3[[#This Row],[Total Discount]]</f>
        <v>12800</v>
      </c>
      <c r="W2522" s="6"/>
      <c r="X2522" s="5"/>
    </row>
    <row r="2523" spans="1:24" x14ac:dyDescent="0.35">
      <c r="A2523">
        <v>2522</v>
      </c>
      <c r="B2523" t="s">
        <v>6767</v>
      </c>
      <c r="C2523" s="8">
        <v>43099</v>
      </c>
      <c r="D2523" s="6">
        <v>2017</v>
      </c>
      <c r="E2523" s="8" t="s">
        <v>3490</v>
      </c>
      <c r="F2523" s="7">
        <v>30</v>
      </c>
      <c r="G2523" t="s">
        <v>3485</v>
      </c>
      <c r="H2523" t="s">
        <v>3554</v>
      </c>
      <c r="I2523" t="s">
        <v>5687</v>
      </c>
      <c r="J2523" t="s">
        <v>3449</v>
      </c>
      <c r="K2523" t="s">
        <v>3448</v>
      </c>
      <c r="L2523">
        <v>80538</v>
      </c>
      <c r="M2523" t="s">
        <v>262</v>
      </c>
      <c r="N2523" t="s">
        <v>13</v>
      </c>
      <c r="O2523" t="s">
        <v>73</v>
      </c>
      <c r="P2523" t="s">
        <v>263</v>
      </c>
      <c r="Q2523" s="4">
        <v>8000</v>
      </c>
      <c r="R2523">
        <v>3</v>
      </c>
      <c r="S2523" s="4">
        <f>Table3[[#This Row],[Harga]]*Table3[[#This Row],[Quantity]]</f>
        <v>24000</v>
      </c>
      <c r="T2523">
        <v>0.2</v>
      </c>
      <c r="U2523" s="4">
        <f>Table3[[#This Row],[Discount]]*Table3[[#This Row],[Revenue]]</f>
        <v>4800</v>
      </c>
      <c r="V2523" s="4">
        <f>Table3[[#This Row],[Revenue]]-Table3[[#This Row],[Total Discount]]</f>
        <v>19200</v>
      </c>
      <c r="W2523" s="6"/>
      <c r="X2523" s="5"/>
    </row>
    <row r="2524" spans="1:24" x14ac:dyDescent="0.35">
      <c r="A2524">
        <v>2523</v>
      </c>
      <c r="B2524" t="s">
        <v>6766</v>
      </c>
      <c r="C2524" s="8">
        <v>42147</v>
      </c>
      <c r="D2524" s="6">
        <v>2015</v>
      </c>
      <c r="E2524" s="8" t="s">
        <v>3453</v>
      </c>
      <c r="F2524" s="7">
        <v>23</v>
      </c>
      <c r="G2524" t="s">
        <v>3457</v>
      </c>
      <c r="H2524" t="s">
        <v>3462</v>
      </c>
      <c r="I2524" t="s">
        <v>3819</v>
      </c>
      <c r="J2524" t="s">
        <v>3466</v>
      </c>
      <c r="K2524" t="s">
        <v>3494</v>
      </c>
      <c r="L2524">
        <v>2895</v>
      </c>
      <c r="M2524" t="s">
        <v>2691</v>
      </c>
      <c r="N2524" t="s">
        <v>13</v>
      </c>
      <c r="O2524" t="s">
        <v>32</v>
      </c>
      <c r="P2524" t="s">
        <v>2692</v>
      </c>
      <c r="Q2524" s="4">
        <v>52000</v>
      </c>
      <c r="R2524">
        <v>3</v>
      </c>
      <c r="S2524" s="4">
        <f>Table3[[#This Row],[Harga]]*Table3[[#This Row],[Quantity]]</f>
        <v>156000</v>
      </c>
      <c r="T2524">
        <v>0</v>
      </c>
      <c r="U2524" s="4">
        <f>Table3[[#This Row],[Discount]]*Table3[[#This Row],[Revenue]]</f>
        <v>0</v>
      </c>
      <c r="V2524" s="4">
        <f>Table3[[#This Row],[Revenue]]-Table3[[#This Row],[Total Discount]]</f>
        <v>156000</v>
      </c>
      <c r="W2524" s="6"/>
      <c r="X2524" s="5"/>
    </row>
    <row r="2525" spans="1:24" x14ac:dyDescent="0.35">
      <c r="A2525">
        <v>2524</v>
      </c>
      <c r="B2525" t="s">
        <v>6765</v>
      </c>
      <c r="C2525" s="8">
        <v>41979</v>
      </c>
      <c r="D2525" s="6">
        <v>2014</v>
      </c>
      <c r="E2525" s="8" t="s">
        <v>3490</v>
      </c>
      <c r="F2525" s="7">
        <v>6</v>
      </c>
      <c r="G2525" t="s">
        <v>3452</v>
      </c>
      <c r="H2525" t="s">
        <v>3451</v>
      </c>
      <c r="I2525" t="s">
        <v>4367</v>
      </c>
      <c r="J2525" t="s">
        <v>3449</v>
      </c>
      <c r="K2525" t="s">
        <v>3682</v>
      </c>
      <c r="L2525">
        <v>60610</v>
      </c>
      <c r="M2525" t="s">
        <v>1684</v>
      </c>
      <c r="N2525" t="s">
        <v>13</v>
      </c>
      <c r="O2525" t="s">
        <v>29</v>
      </c>
      <c r="P2525" t="s">
        <v>1685</v>
      </c>
      <c r="Q2525" s="4">
        <v>36000</v>
      </c>
      <c r="R2525">
        <v>4</v>
      </c>
      <c r="S2525" s="4">
        <f>Table3[[#This Row],[Harga]]*Table3[[#This Row],[Quantity]]</f>
        <v>144000</v>
      </c>
      <c r="T2525">
        <v>0.8</v>
      </c>
      <c r="U2525" s="4">
        <f>Table3[[#This Row],[Discount]]*Table3[[#This Row],[Revenue]]</f>
        <v>115200</v>
      </c>
      <c r="V2525" s="4">
        <f>Table3[[#This Row],[Revenue]]-Table3[[#This Row],[Total Discount]]</f>
        <v>28800</v>
      </c>
      <c r="W2525" s="6"/>
      <c r="X2525" s="5"/>
    </row>
    <row r="2526" spans="1:24" x14ac:dyDescent="0.35">
      <c r="A2526">
        <v>2525</v>
      </c>
      <c r="B2526" t="s">
        <v>6764</v>
      </c>
      <c r="C2526" s="8">
        <v>42223</v>
      </c>
      <c r="D2526" s="6">
        <v>2015</v>
      </c>
      <c r="E2526" s="8" t="s">
        <v>3481</v>
      </c>
      <c r="F2526" s="7">
        <v>7</v>
      </c>
      <c r="G2526" t="s">
        <v>3485</v>
      </c>
      <c r="H2526" t="s">
        <v>3451</v>
      </c>
      <c r="I2526" t="s">
        <v>4821</v>
      </c>
      <c r="J2526" t="s">
        <v>3488</v>
      </c>
      <c r="K2526" t="s">
        <v>3595</v>
      </c>
      <c r="L2526">
        <v>93309</v>
      </c>
      <c r="M2526" t="s">
        <v>434</v>
      </c>
      <c r="N2526" t="s">
        <v>13</v>
      </c>
      <c r="O2526" t="s">
        <v>26</v>
      </c>
      <c r="P2526" t="s">
        <v>435</v>
      </c>
      <c r="Q2526" s="4">
        <v>5000</v>
      </c>
      <c r="R2526">
        <v>3</v>
      </c>
      <c r="S2526" s="4">
        <f>Table3[[#This Row],[Harga]]*Table3[[#This Row],[Quantity]]</f>
        <v>15000</v>
      </c>
      <c r="T2526">
        <v>0.2</v>
      </c>
      <c r="U2526" s="4">
        <f>Table3[[#This Row],[Discount]]*Table3[[#This Row],[Revenue]]</f>
        <v>3000</v>
      </c>
      <c r="V2526" s="4">
        <f>Table3[[#This Row],[Revenue]]-Table3[[#This Row],[Total Discount]]</f>
        <v>12000</v>
      </c>
      <c r="W2526" s="6"/>
      <c r="X2526" s="5"/>
    </row>
    <row r="2527" spans="1:24" x14ac:dyDescent="0.35">
      <c r="A2527">
        <v>2526</v>
      </c>
      <c r="B2527" t="s">
        <v>6763</v>
      </c>
      <c r="C2527" s="8">
        <v>41715</v>
      </c>
      <c r="D2527" s="6">
        <v>2014</v>
      </c>
      <c r="E2527" s="8" t="s">
        <v>3511</v>
      </c>
      <c r="F2527" s="7">
        <v>17</v>
      </c>
      <c r="G2527" t="s">
        <v>3452</v>
      </c>
      <c r="H2527" t="s">
        <v>3462</v>
      </c>
      <c r="I2527" t="s">
        <v>3894</v>
      </c>
      <c r="J2527" t="s">
        <v>3449</v>
      </c>
      <c r="K2527" t="s">
        <v>3499</v>
      </c>
      <c r="L2527">
        <v>75217</v>
      </c>
      <c r="M2527" t="s">
        <v>918</v>
      </c>
      <c r="N2527" t="s">
        <v>13</v>
      </c>
      <c r="O2527" t="s">
        <v>37</v>
      </c>
      <c r="P2527" t="s">
        <v>919</v>
      </c>
      <c r="Q2527" s="4">
        <v>20000</v>
      </c>
      <c r="R2527">
        <v>2</v>
      </c>
      <c r="S2527" s="4">
        <f>Table3[[#This Row],[Harga]]*Table3[[#This Row],[Quantity]]</f>
        <v>40000</v>
      </c>
      <c r="T2527">
        <v>0.2</v>
      </c>
      <c r="U2527" s="4">
        <f>Table3[[#This Row],[Discount]]*Table3[[#This Row],[Revenue]]</f>
        <v>8000</v>
      </c>
      <c r="V2527" s="4">
        <f>Table3[[#This Row],[Revenue]]-Table3[[#This Row],[Total Discount]]</f>
        <v>32000</v>
      </c>
      <c r="W2527" s="6"/>
      <c r="X2527" s="5"/>
    </row>
    <row r="2528" spans="1:24" x14ac:dyDescent="0.35">
      <c r="A2528">
        <v>2527</v>
      </c>
      <c r="B2528" t="s">
        <v>6762</v>
      </c>
      <c r="C2528" s="8">
        <v>42089</v>
      </c>
      <c r="D2528" s="6">
        <v>2015</v>
      </c>
      <c r="E2528" s="8" t="s">
        <v>3511</v>
      </c>
      <c r="F2528" s="7">
        <v>26</v>
      </c>
      <c r="G2528" t="s">
        <v>3452</v>
      </c>
      <c r="H2528" t="s">
        <v>3462</v>
      </c>
      <c r="I2528" t="s">
        <v>3803</v>
      </c>
      <c r="J2528" t="s">
        <v>3449</v>
      </c>
      <c r="K2528" t="s">
        <v>3465</v>
      </c>
      <c r="L2528">
        <v>19140</v>
      </c>
      <c r="M2528" t="s">
        <v>165</v>
      </c>
      <c r="N2528" t="s">
        <v>13</v>
      </c>
      <c r="O2528" t="s">
        <v>23</v>
      </c>
      <c r="P2528" t="s">
        <v>166</v>
      </c>
      <c r="Q2528" s="4">
        <v>59000</v>
      </c>
      <c r="R2528">
        <v>6</v>
      </c>
      <c r="S2528" s="4">
        <f>Table3[[#This Row],[Harga]]*Table3[[#This Row],[Quantity]]</f>
        <v>354000</v>
      </c>
      <c r="T2528">
        <v>0.2</v>
      </c>
      <c r="U2528" s="4">
        <f>Table3[[#This Row],[Discount]]*Table3[[#This Row],[Revenue]]</f>
        <v>70800</v>
      </c>
      <c r="V2528" s="4">
        <f>Table3[[#This Row],[Revenue]]-Table3[[#This Row],[Total Discount]]</f>
        <v>283200</v>
      </c>
      <c r="W2528" s="6"/>
      <c r="X2528" s="5"/>
    </row>
    <row r="2529" spans="1:24" x14ac:dyDescent="0.35">
      <c r="A2529">
        <v>2528</v>
      </c>
      <c r="B2529" t="s">
        <v>6761</v>
      </c>
      <c r="C2529" s="8">
        <v>41987</v>
      </c>
      <c r="D2529" s="6">
        <v>2014</v>
      </c>
      <c r="E2529" s="8" t="s">
        <v>3490</v>
      </c>
      <c r="F2529" s="7">
        <v>14</v>
      </c>
      <c r="G2529" t="s">
        <v>3485</v>
      </c>
      <c r="H2529" t="s">
        <v>3501</v>
      </c>
      <c r="I2529" t="s">
        <v>4056</v>
      </c>
      <c r="J2529" t="s">
        <v>3449</v>
      </c>
      <c r="K2529" t="s">
        <v>3477</v>
      </c>
      <c r="L2529">
        <v>32725</v>
      </c>
      <c r="M2529" t="s">
        <v>1763</v>
      </c>
      <c r="N2529" t="s">
        <v>9</v>
      </c>
      <c r="O2529" t="s">
        <v>42</v>
      </c>
      <c r="P2529" t="s">
        <v>1764</v>
      </c>
      <c r="Q2529" s="4">
        <v>367000</v>
      </c>
      <c r="R2529">
        <v>4</v>
      </c>
      <c r="S2529" s="4">
        <f>Table3[[#This Row],[Harga]]*Table3[[#This Row],[Quantity]]</f>
        <v>1468000</v>
      </c>
      <c r="T2529">
        <v>0.2</v>
      </c>
      <c r="U2529" s="4">
        <f>Table3[[#This Row],[Discount]]*Table3[[#This Row],[Revenue]]</f>
        <v>293600</v>
      </c>
      <c r="V2529" s="4">
        <f>Table3[[#This Row],[Revenue]]-Table3[[#This Row],[Total Discount]]</f>
        <v>1174400</v>
      </c>
      <c r="W2529" s="6"/>
      <c r="X2529" s="5"/>
    </row>
    <row r="2530" spans="1:24" x14ac:dyDescent="0.35">
      <c r="A2530">
        <v>2529</v>
      </c>
      <c r="B2530" t="s">
        <v>6760</v>
      </c>
      <c r="C2530" s="8">
        <v>42266</v>
      </c>
      <c r="D2530" s="6">
        <v>2015</v>
      </c>
      <c r="E2530" s="8" t="s">
        <v>3472</v>
      </c>
      <c r="F2530" s="7">
        <v>19</v>
      </c>
      <c r="G2530" t="s">
        <v>3485</v>
      </c>
      <c r="H2530" t="s">
        <v>3462</v>
      </c>
      <c r="I2530" t="s">
        <v>3526</v>
      </c>
      <c r="J2530" t="s">
        <v>3466</v>
      </c>
      <c r="K2530" t="s">
        <v>3477</v>
      </c>
      <c r="L2530">
        <v>31907</v>
      </c>
      <c r="M2530" t="s">
        <v>2693</v>
      </c>
      <c r="N2530" t="s">
        <v>51</v>
      </c>
      <c r="O2530" t="s">
        <v>64</v>
      </c>
      <c r="P2530" t="s">
        <v>2694</v>
      </c>
      <c r="Q2530" s="4">
        <v>67000</v>
      </c>
      <c r="R2530">
        <v>4</v>
      </c>
      <c r="S2530" s="4">
        <f>Table3[[#This Row],[Harga]]*Table3[[#This Row],[Quantity]]</f>
        <v>268000</v>
      </c>
      <c r="T2530">
        <v>0</v>
      </c>
      <c r="U2530" s="4">
        <f>Table3[[#This Row],[Discount]]*Table3[[#This Row],[Revenue]]</f>
        <v>0</v>
      </c>
      <c r="V2530" s="4">
        <f>Table3[[#This Row],[Revenue]]-Table3[[#This Row],[Total Discount]]</f>
        <v>268000</v>
      </c>
      <c r="W2530" s="6"/>
      <c r="X2530" s="5"/>
    </row>
    <row r="2531" spans="1:24" x14ac:dyDescent="0.35">
      <c r="A2531">
        <v>2530</v>
      </c>
      <c r="B2531" t="s">
        <v>6759</v>
      </c>
      <c r="C2531" s="8">
        <v>42850</v>
      </c>
      <c r="D2531" s="6">
        <v>2017</v>
      </c>
      <c r="E2531" s="8" t="s">
        <v>3529</v>
      </c>
      <c r="F2531" s="7">
        <v>25</v>
      </c>
      <c r="G2531" t="s">
        <v>3457</v>
      </c>
      <c r="H2531" t="s">
        <v>3451</v>
      </c>
      <c r="I2531" t="s">
        <v>4821</v>
      </c>
      <c r="J2531" t="s">
        <v>3488</v>
      </c>
      <c r="K2531" t="s">
        <v>3542</v>
      </c>
      <c r="L2531">
        <v>37211</v>
      </c>
      <c r="M2531" t="s">
        <v>533</v>
      </c>
      <c r="N2531" t="s">
        <v>13</v>
      </c>
      <c r="O2531" t="s">
        <v>37</v>
      </c>
      <c r="P2531" t="s">
        <v>534</v>
      </c>
      <c r="Q2531" s="4">
        <v>10000</v>
      </c>
      <c r="R2531">
        <v>9</v>
      </c>
      <c r="S2531" s="4">
        <f>Table3[[#This Row],[Harga]]*Table3[[#This Row],[Quantity]]</f>
        <v>90000</v>
      </c>
      <c r="T2531">
        <v>0.2</v>
      </c>
      <c r="U2531" s="4">
        <f>Table3[[#This Row],[Discount]]*Table3[[#This Row],[Revenue]]</f>
        <v>18000</v>
      </c>
      <c r="V2531" s="4">
        <f>Table3[[#This Row],[Revenue]]-Table3[[#This Row],[Total Discount]]</f>
        <v>72000</v>
      </c>
      <c r="W2531" s="6"/>
      <c r="X2531" s="5"/>
    </row>
    <row r="2532" spans="1:24" x14ac:dyDescent="0.35">
      <c r="A2532">
        <v>2531</v>
      </c>
      <c r="B2532" t="s">
        <v>6758</v>
      </c>
      <c r="C2532" s="8">
        <v>41930</v>
      </c>
      <c r="D2532" s="6">
        <v>2014</v>
      </c>
      <c r="E2532" s="8" t="s">
        <v>3517</v>
      </c>
      <c r="F2532" s="7">
        <v>18</v>
      </c>
      <c r="G2532" t="s">
        <v>3457</v>
      </c>
      <c r="H2532" t="s">
        <v>3451</v>
      </c>
      <c r="I2532" t="s">
        <v>3632</v>
      </c>
      <c r="J2532" t="s">
        <v>3466</v>
      </c>
      <c r="K2532" t="s">
        <v>3499</v>
      </c>
      <c r="L2532">
        <v>19134</v>
      </c>
      <c r="M2532" t="s">
        <v>841</v>
      </c>
      <c r="N2532" t="s">
        <v>13</v>
      </c>
      <c r="O2532" t="s">
        <v>55</v>
      </c>
      <c r="P2532" t="s">
        <v>842</v>
      </c>
      <c r="Q2532" s="4">
        <v>22000</v>
      </c>
      <c r="R2532">
        <v>6</v>
      </c>
      <c r="S2532" s="4">
        <f>Table3[[#This Row],[Harga]]*Table3[[#This Row],[Quantity]]</f>
        <v>132000</v>
      </c>
      <c r="T2532">
        <v>0.2</v>
      </c>
      <c r="U2532" s="4">
        <f>Table3[[#This Row],[Discount]]*Table3[[#This Row],[Revenue]]</f>
        <v>26400</v>
      </c>
      <c r="V2532" s="4">
        <f>Table3[[#This Row],[Revenue]]-Table3[[#This Row],[Total Discount]]</f>
        <v>105600</v>
      </c>
      <c r="W2532" s="6"/>
      <c r="X2532" s="5"/>
    </row>
    <row r="2533" spans="1:24" x14ac:dyDescent="0.35">
      <c r="A2533">
        <v>2532</v>
      </c>
      <c r="B2533" t="s">
        <v>6757</v>
      </c>
      <c r="C2533" s="8">
        <v>42321</v>
      </c>
      <c r="D2533" s="6">
        <v>2015</v>
      </c>
      <c r="E2533" s="8" t="s">
        <v>3468</v>
      </c>
      <c r="F2533" s="7">
        <v>13</v>
      </c>
      <c r="G2533" t="s">
        <v>3457</v>
      </c>
      <c r="H2533" t="s">
        <v>3451</v>
      </c>
      <c r="I2533" t="s">
        <v>5117</v>
      </c>
      <c r="J2533" t="s">
        <v>3449</v>
      </c>
      <c r="K2533" t="s">
        <v>3568</v>
      </c>
      <c r="L2533">
        <v>60610</v>
      </c>
      <c r="M2533" t="s">
        <v>2695</v>
      </c>
      <c r="N2533" t="s">
        <v>9</v>
      </c>
      <c r="O2533" t="s">
        <v>20</v>
      </c>
      <c r="P2533" t="s">
        <v>2696</v>
      </c>
      <c r="Q2533" s="4">
        <v>18000</v>
      </c>
      <c r="R2533">
        <v>9</v>
      </c>
      <c r="S2533" s="4">
        <f>Table3[[#This Row],[Harga]]*Table3[[#This Row],[Quantity]]</f>
        <v>162000</v>
      </c>
      <c r="T2533">
        <v>0.6</v>
      </c>
      <c r="U2533" s="4">
        <f>Table3[[#This Row],[Discount]]*Table3[[#This Row],[Revenue]]</f>
        <v>97200</v>
      </c>
      <c r="V2533" s="4">
        <f>Table3[[#This Row],[Revenue]]-Table3[[#This Row],[Total Discount]]</f>
        <v>64800</v>
      </c>
      <c r="W2533" s="6"/>
      <c r="X2533" s="5"/>
    </row>
    <row r="2534" spans="1:24" x14ac:dyDescent="0.35">
      <c r="A2534">
        <v>2533</v>
      </c>
      <c r="B2534" t="s">
        <v>6756</v>
      </c>
      <c r="C2534" s="8">
        <v>42400</v>
      </c>
      <c r="D2534" s="6">
        <v>2016</v>
      </c>
      <c r="E2534" s="8" t="s">
        <v>3463</v>
      </c>
      <c r="F2534" s="7">
        <v>31</v>
      </c>
      <c r="G2534" t="s">
        <v>3538</v>
      </c>
      <c r="H2534" t="s">
        <v>3554</v>
      </c>
      <c r="I2534" t="s">
        <v>4797</v>
      </c>
      <c r="J2534" t="s">
        <v>3449</v>
      </c>
      <c r="K2534" t="s">
        <v>3707</v>
      </c>
      <c r="L2534">
        <v>75220</v>
      </c>
      <c r="M2534" t="s">
        <v>1714</v>
      </c>
      <c r="N2534" t="s">
        <v>13</v>
      </c>
      <c r="O2534" t="s">
        <v>23</v>
      </c>
      <c r="P2534" t="s">
        <v>1715</v>
      </c>
      <c r="Q2534" s="4">
        <v>26000</v>
      </c>
      <c r="R2534">
        <v>3</v>
      </c>
      <c r="S2534" s="4">
        <f>Table3[[#This Row],[Harga]]*Table3[[#This Row],[Quantity]]</f>
        <v>78000</v>
      </c>
      <c r="T2534">
        <v>0.2</v>
      </c>
      <c r="U2534" s="4">
        <f>Table3[[#This Row],[Discount]]*Table3[[#This Row],[Revenue]]</f>
        <v>15600</v>
      </c>
      <c r="V2534" s="4">
        <f>Table3[[#This Row],[Revenue]]-Table3[[#This Row],[Total Discount]]</f>
        <v>62400</v>
      </c>
      <c r="W2534" s="6"/>
      <c r="X2534" s="5"/>
    </row>
    <row r="2535" spans="1:24" x14ac:dyDescent="0.35">
      <c r="A2535">
        <v>2534</v>
      </c>
      <c r="B2535" t="s">
        <v>6755</v>
      </c>
      <c r="C2535" s="8">
        <v>42691</v>
      </c>
      <c r="D2535" s="6">
        <v>2016</v>
      </c>
      <c r="E2535" s="8" t="s">
        <v>3468</v>
      </c>
      <c r="F2535" s="7">
        <v>17</v>
      </c>
      <c r="G2535" t="s">
        <v>3452</v>
      </c>
      <c r="H2535" t="s">
        <v>3554</v>
      </c>
      <c r="I2535" t="s">
        <v>3832</v>
      </c>
      <c r="J2535" t="s">
        <v>3449</v>
      </c>
      <c r="K2535" t="s">
        <v>3695</v>
      </c>
      <c r="L2535">
        <v>88220</v>
      </c>
      <c r="M2535" t="s">
        <v>945</v>
      </c>
      <c r="N2535" t="s">
        <v>13</v>
      </c>
      <c r="O2535" t="s">
        <v>26</v>
      </c>
      <c r="P2535" t="s">
        <v>946</v>
      </c>
      <c r="Q2535" s="4">
        <v>3000</v>
      </c>
      <c r="R2535">
        <v>3</v>
      </c>
      <c r="S2535" s="4">
        <f>Table3[[#This Row],[Harga]]*Table3[[#This Row],[Quantity]]</f>
        <v>9000</v>
      </c>
      <c r="T2535">
        <v>0.2</v>
      </c>
      <c r="U2535" s="4">
        <f>Table3[[#This Row],[Discount]]*Table3[[#This Row],[Revenue]]</f>
        <v>1800</v>
      </c>
      <c r="V2535" s="4">
        <f>Table3[[#This Row],[Revenue]]-Table3[[#This Row],[Total Discount]]</f>
        <v>7200</v>
      </c>
      <c r="W2535" s="6"/>
      <c r="X2535" s="5"/>
    </row>
    <row r="2536" spans="1:24" x14ac:dyDescent="0.35">
      <c r="A2536">
        <v>2535</v>
      </c>
      <c r="B2536" t="s">
        <v>6754</v>
      </c>
      <c r="C2536" s="8">
        <v>42941</v>
      </c>
      <c r="D2536" s="6">
        <v>2017</v>
      </c>
      <c r="E2536" s="8" t="s">
        <v>3507</v>
      </c>
      <c r="F2536" s="7">
        <v>25</v>
      </c>
      <c r="G2536" t="s">
        <v>3538</v>
      </c>
      <c r="H2536" t="s">
        <v>3451</v>
      </c>
      <c r="I2536" t="s">
        <v>4440</v>
      </c>
      <c r="J2536" t="s">
        <v>3449</v>
      </c>
      <c r="K2536" t="s">
        <v>3487</v>
      </c>
      <c r="L2536">
        <v>19134</v>
      </c>
      <c r="M2536" t="s">
        <v>2697</v>
      </c>
      <c r="N2536" t="s">
        <v>13</v>
      </c>
      <c r="O2536" t="s">
        <v>14</v>
      </c>
      <c r="P2536" t="s">
        <v>2698</v>
      </c>
      <c r="Q2536" s="4">
        <v>4000</v>
      </c>
      <c r="R2536">
        <v>1</v>
      </c>
      <c r="S2536" s="4">
        <f>Table3[[#This Row],[Harga]]*Table3[[#This Row],[Quantity]]</f>
        <v>4000</v>
      </c>
      <c r="T2536">
        <v>0.2</v>
      </c>
      <c r="U2536" s="4">
        <f>Table3[[#This Row],[Discount]]*Table3[[#This Row],[Revenue]]</f>
        <v>800</v>
      </c>
      <c r="V2536" s="4">
        <f>Table3[[#This Row],[Revenue]]-Table3[[#This Row],[Total Discount]]</f>
        <v>3200</v>
      </c>
      <c r="W2536" s="6"/>
      <c r="X2536" s="5"/>
    </row>
    <row r="2537" spans="1:24" x14ac:dyDescent="0.35">
      <c r="A2537">
        <v>2536</v>
      </c>
      <c r="B2537" t="s">
        <v>6753</v>
      </c>
      <c r="C2537" s="8">
        <v>43050</v>
      </c>
      <c r="D2537" s="6">
        <v>2017</v>
      </c>
      <c r="E2537" s="8" t="s">
        <v>3468</v>
      </c>
      <c r="F2537" s="7">
        <v>11</v>
      </c>
      <c r="G2537" t="s">
        <v>3457</v>
      </c>
      <c r="H2537" t="s">
        <v>3501</v>
      </c>
      <c r="I2537" t="s">
        <v>4962</v>
      </c>
      <c r="J2537" t="s">
        <v>3449</v>
      </c>
      <c r="K2537" t="s">
        <v>3682</v>
      </c>
      <c r="L2537">
        <v>10009</v>
      </c>
      <c r="M2537" t="s">
        <v>1231</v>
      </c>
      <c r="N2537" t="s">
        <v>13</v>
      </c>
      <c r="O2537" t="s">
        <v>32</v>
      </c>
      <c r="P2537" t="s">
        <v>1232</v>
      </c>
      <c r="Q2537" s="4">
        <v>213000</v>
      </c>
      <c r="R2537">
        <v>1</v>
      </c>
      <c r="S2537" s="4">
        <f>Table3[[#This Row],[Harga]]*Table3[[#This Row],[Quantity]]</f>
        <v>213000</v>
      </c>
      <c r="T2537">
        <v>0</v>
      </c>
      <c r="U2537" s="4">
        <f>Table3[[#This Row],[Discount]]*Table3[[#This Row],[Revenue]]</f>
        <v>0</v>
      </c>
      <c r="V2537" s="4">
        <f>Table3[[#This Row],[Revenue]]-Table3[[#This Row],[Total Discount]]</f>
        <v>213000</v>
      </c>
      <c r="W2537" s="6"/>
      <c r="X2537" s="5"/>
    </row>
    <row r="2538" spans="1:24" x14ac:dyDescent="0.35">
      <c r="A2538">
        <v>2537</v>
      </c>
      <c r="B2538" t="s">
        <v>6752</v>
      </c>
      <c r="C2538" s="8">
        <v>42273</v>
      </c>
      <c r="D2538" s="6">
        <v>2015</v>
      </c>
      <c r="E2538" s="8" t="s">
        <v>3472</v>
      </c>
      <c r="F2538" s="7">
        <v>26</v>
      </c>
      <c r="G2538" t="s">
        <v>3452</v>
      </c>
      <c r="H2538" t="s">
        <v>3451</v>
      </c>
      <c r="I2538" t="s">
        <v>3803</v>
      </c>
      <c r="J2538" t="s">
        <v>3449</v>
      </c>
      <c r="K2538" t="s">
        <v>3628</v>
      </c>
      <c r="L2538">
        <v>11572</v>
      </c>
      <c r="M2538" t="s">
        <v>2458</v>
      </c>
      <c r="N2538" t="s">
        <v>13</v>
      </c>
      <c r="O2538" t="s">
        <v>73</v>
      </c>
      <c r="P2538" t="s">
        <v>2459</v>
      </c>
      <c r="Q2538" s="4">
        <v>46000</v>
      </c>
      <c r="R2538">
        <v>3</v>
      </c>
      <c r="S2538" s="4">
        <f>Table3[[#This Row],[Harga]]*Table3[[#This Row],[Quantity]]</f>
        <v>138000</v>
      </c>
      <c r="T2538">
        <v>0</v>
      </c>
      <c r="U2538" s="4">
        <f>Table3[[#This Row],[Discount]]*Table3[[#This Row],[Revenue]]</f>
        <v>0</v>
      </c>
      <c r="V2538" s="4">
        <f>Table3[[#This Row],[Revenue]]-Table3[[#This Row],[Total Discount]]</f>
        <v>138000</v>
      </c>
      <c r="W2538" s="6"/>
      <c r="X2538" s="5"/>
    </row>
    <row r="2539" spans="1:24" x14ac:dyDescent="0.35">
      <c r="A2539">
        <v>2538</v>
      </c>
      <c r="B2539" t="s">
        <v>6751</v>
      </c>
      <c r="C2539" s="8">
        <v>41733</v>
      </c>
      <c r="D2539" s="6">
        <v>2014</v>
      </c>
      <c r="E2539" s="8" t="s">
        <v>3529</v>
      </c>
      <c r="F2539" s="7">
        <v>4</v>
      </c>
      <c r="G2539" t="s">
        <v>3485</v>
      </c>
      <c r="H2539" t="s">
        <v>3501</v>
      </c>
      <c r="I2539" t="s">
        <v>5951</v>
      </c>
      <c r="J2539" t="s">
        <v>3466</v>
      </c>
      <c r="K2539" t="s">
        <v>3600</v>
      </c>
      <c r="L2539">
        <v>70506</v>
      </c>
      <c r="M2539" t="s">
        <v>264</v>
      </c>
      <c r="N2539" t="s">
        <v>13</v>
      </c>
      <c r="O2539" t="s">
        <v>32</v>
      </c>
      <c r="P2539" t="s">
        <v>265</v>
      </c>
      <c r="Q2539" s="4">
        <v>38000</v>
      </c>
      <c r="R2539">
        <v>5</v>
      </c>
      <c r="S2539" s="4">
        <f>Table3[[#This Row],[Harga]]*Table3[[#This Row],[Quantity]]</f>
        <v>190000</v>
      </c>
      <c r="T2539">
        <v>0</v>
      </c>
      <c r="U2539" s="4">
        <f>Table3[[#This Row],[Discount]]*Table3[[#This Row],[Revenue]]</f>
        <v>0</v>
      </c>
      <c r="V2539" s="4">
        <f>Table3[[#This Row],[Revenue]]-Table3[[#This Row],[Total Discount]]</f>
        <v>190000</v>
      </c>
      <c r="W2539" s="6"/>
      <c r="X2539" s="5"/>
    </row>
    <row r="2540" spans="1:24" x14ac:dyDescent="0.35">
      <c r="A2540">
        <v>2539</v>
      </c>
      <c r="B2540" t="s">
        <v>6750</v>
      </c>
      <c r="C2540" s="8">
        <v>41896</v>
      </c>
      <c r="D2540" s="6">
        <v>2014</v>
      </c>
      <c r="E2540" s="8" t="s">
        <v>3472</v>
      </c>
      <c r="F2540" s="7">
        <v>14</v>
      </c>
      <c r="G2540" t="s">
        <v>3452</v>
      </c>
      <c r="H2540" t="s">
        <v>3462</v>
      </c>
      <c r="I2540" t="s">
        <v>6259</v>
      </c>
      <c r="J2540" t="s">
        <v>3449</v>
      </c>
      <c r="K2540" t="s">
        <v>3513</v>
      </c>
      <c r="L2540">
        <v>10009</v>
      </c>
      <c r="M2540" t="s">
        <v>1251</v>
      </c>
      <c r="N2540" t="s">
        <v>9</v>
      </c>
      <c r="O2540" t="s">
        <v>17</v>
      </c>
      <c r="P2540" t="s">
        <v>958</v>
      </c>
      <c r="Q2540" s="4">
        <v>172000</v>
      </c>
      <c r="R2540">
        <v>9</v>
      </c>
      <c r="S2540" s="4">
        <f>Table3[[#This Row],[Harga]]*Table3[[#This Row],[Quantity]]</f>
        <v>1548000</v>
      </c>
      <c r="T2540">
        <v>0.4</v>
      </c>
      <c r="U2540" s="4">
        <f>Table3[[#This Row],[Discount]]*Table3[[#This Row],[Revenue]]</f>
        <v>619200</v>
      </c>
      <c r="V2540" s="4">
        <f>Table3[[#This Row],[Revenue]]-Table3[[#This Row],[Total Discount]]</f>
        <v>928800</v>
      </c>
      <c r="W2540" s="6"/>
      <c r="X2540" s="5"/>
    </row>
    <row r="2541" spans="1:24" x14ac:dyDescent="0.35">
      <c r="A2541">
        <v>2540</v>
      </c>
      <c r="B2541" t="s">
        <v>6749</v>
      </c>
      <c r="C2541" s="8">
        <v>43098</v>
      </c>
      <c r="D2541" s="6">
        <v>2017</v>
      </c>
      <c r="E2541" s="8" t="s">
        <v>3490</v>
      </c>
      <c r="F2541" s="7">
        <v>29</v>
      </c>
      <c r="G2541" t="s">
        <v>3452</v>
      </c>
      <c r="H2541" t="s">
        <v>3532</v>
      </c>
      <c r="I2541" t="s">
        <v>4062</v>
      </c>
      <c r="J2541" t="s">
        <v>3466</v>
      </c>
      <c r="K2541" t="s">
        <v>3483</v>
      </c>
      <c r="L2541">
        <v>92804</v>
      </c>
      <c r="M2541" t="s">
        <v>1718</v>
      </c>
      <c r="N2541" t="s">
        <v>9</v>
      </c>
      <c r="O2541" t="s">
        <v>20</v>
      </c>
      <c r="P2541" t="s">
        <v>1719</v>
      </c>
      <c r="Q2541" s="4">
        <v>64000</v>
      </c>
      <c r="R2541">
        <v>8</v>
      </c>
      <c r="S2541" s="4">
        <f>Table3[[#This Row],[Harga]]*Table3[[#This Row],[Quantity]]</f>
        <v>512000</v>
      </c>
      <c r="T2541">
        <v>0</v>
      </c>
      <c r="U2541" s="4">
        <f>Table3[[#This Row],[Discount]]*Table3[[#This Row],[Revenue]]</f>
        <v>0</v>
      </c>
      <c r="V2541" s="4">
        <f>Table3[[#This Row],[Revenue]]-Table3[[#This Row],[Total Discount]]</f>
        <v>512000</v>
      </c>
      <c r="W2541" s="6"/>
      <c r="X2541" s="5"/>
    </row>
    <row r="2542" spans="1:24" x14ac:dyDescent="0.35">
      <c r="A2542">
        <v>2541</v>
      </c>
      <c r="B2542" t="s">
        <v>6748</v>
      </c>
      <c r="C2542" s="8">
        <v>42176</v>
      </c>
      <c r="D2542" s="6">
        <v>2015</v>
      </c>
      <c r="E2542" s="8" t="s">
        <v>3497</v>
      </c>
      <c r="F2542" s="7">
        <v>21</v>
      </c>
      <c r="G2542" t="s">
        <v>3485</v>
      </c>
      <c r="H2542" t="s">
        <v>3451</v>
      </c>
      <c r="I2542" t="s">
        <v>3719</v>
      </c>
      <c r="J2542" t="s">
        <v>3449</v>
      </c>
      <c r="K2542" t="s">
        <v>3487</v>
      </c>
      <c r="L2542">
        <v>32725</v>
      </c>
      <c r="M2542" t="s">
        <v>1387</v>
      </c>
      <c r="N2542" t="s">
        <v>51</v>
      </c>
      <c r="O2542" t="s">
        <v>52</v>
      </c>
      <c r="P2542" t="s">
        <v>1388</v>
      </c>
      <c r="Q2542" s="4">
        <v>135000</v>
      </c>
      <c r="R2542">
        <v>3</v>
      </c>
      <c r="S2542" s="4">
        <f>Table3[[#This Row],[Harga]]*Table3[[#This Row],[Quantity]]</f>
        <v>405000</v>
      </c>
      <c r="T2542">
        <v>0.2</v>
      </c>
      <c r="U2542" s="4">
        <f>Table3[[#This Row],[Discount]]*Table3[[#This Row],[Revenue]]</f>
        <v>81000</v>
      </c>
      <c r="V2542" s="4">
        <f>Table3[[#This Row],[Revenue]]-Table3[[#This Row],[Total Discount]]</f>
        <v>324000</v>
      </c>
      <c r="W2542" s="6"/>
      <c r="X2542" s="5"/>
    </row>
    <row r="2543" spans="1:24" x14ac:dyDescent="0.35">
      <c r="A2543">
        <v>2542</v>
      </c>
      <c r="B2543" t="s">
        <v>6747</v>
      </c>
      <c r="C2543" s="8">
        <v>43065</v>
      </c>
      <c r="D2543" s="6">
        <v>2017</v>
      </c>
      <c r="E2543" s="8" t="s">
        <v>3468</v>
      </c>
      <c r="F2543" s="7">
        <v>26</v>
      </c>
      <c r="G2543" t="s">
        <v>3452</v>
      </c>
      <c r="H2543" t="s">
        <v>3532</v>
      </c>
      <c r="I2543" t="s">
        <v>4022</v>
      </c>
      <c r="J2543" t="s">
        <v>3488</v>
      </c>
      <c r="K2543" t="s">
        <v>3556</v>
      </c>
      <c r="L2543">
        <v>10009</v>
      </c>
      <c r="M2543" t="s">
        <v>2490</v>
      </c>
      <c r="N2543" t="s">
        <v>13</v>
      </c>
      <c r="O2543" t="s">
        <v>29</v>
      </c>
      <c r="P2543" t="s">
        <v>2491</v>
      </c>
      <c r="Q2543" s="4">
        <v>17000</v>
      </c>
      <c r="R2543">
        <v>7</v>
      </c>
      <c r="S2543" s="4">
        <f>Table3[[#This Row],[Harga]]*Table3[[#This Row],[Quantity]]</f>
        <v>119000</v>
      </c>
      <c r="T2543">
        <v>0</v>
      </c>
      <c r="U2543" s="4">
        <f>Table3[[#This Row],[Discount]]*Table3[[#This Row],[Revenue]]</f>
        <v>0</v>
      </c>
      <c r="V2543" s="4">
        <f>Table3[[#This Row],[Revenue]]-Table3[[#This Row],[Total Discount]]</f>
        <v>119000</v>
      </c>
      <c r="W2543" s="6"/>
      <c r="X2543" s="5"/>
    </row>
    <row r="2544" spans="1:24" x14ac:dyDescent="0.35">
      <c r="A2544">
        <v>2543</v>
      </c>
      <c r="B2544" t="s">
        <v>6746</v>
      </c>
      <c r="C2544" s="8">
        <v>42666</v>
      </c>
      <c r="D2544" s="6">
        <v>2016</v>
      </c>
      <c r="E2544" s="8" t="s">
        <v>3517</v>
      </c>
      <c r="F2544" s="7">
        <v>23</v>
      </c>
      <c r="G2544" t="s">
        <v>3452</v>
      </c>
      <c r="H2544" t="s">
        <v>3462</v>
      </c>
      <c r="I2544" t="s">
        <v>4002</v>
      </c>
      <c r="J2544" t="s">
        <v>3488</v>
      </c>
      <c r="K2544" t="s">
        <v>3695</v>
      </c>
      <c r="L2544">
        <v>98103</v>
      </c>
      <c r="M2544" t="s">
        <v>281</v>
      </c>
      <c r="N2544" t="s">
        <v>13</v>
      </c>
      <c r="O2544" t="s">
        <v>73</v>
      </c>
      <c r="P2544" t="s">
        <v>282</v>
      </c>
      <c r="Q2544" s="4">
        <v>20000</v>
      </c>
      <c r="R2544">
        <v>5</v>
      </c>
      <c r="S2544" s="4">
        <f>Table3[[#This Row],[Harga]]*Table3[[#This Row],[Quantity]]</f>
        <v>100000</v>
      </c>
      <c r="T2544">
        <v>0</v>
      </c>
      <c r="U2544" s="4">
        <f>Table3[[#This Row],[Discount]]*Table3[[#This Row],[Revenue]]</f>
        <v>0</v>
      </c>
      <c r="V2544" s="4">
        <f>Table3[[#This Row],[Revenue]]-Table3[[#This Row],[Total Discount]]</f>
        <v>100000</v>
      </c>
      <c r="W2544" s="6"/>
      <c r="X2544" s="5"/>
    </row>
    <row r="2545" spans="1:24" x14ac:dyDescent="0.35">
      <c r="A2545">
        <v>2544</v>
      </c>
      <c r="B2545" t="s">
        <v>6745</v>
      </c>
      <c r="C2545" s="8">
        <v>42352</v>
      </c>
      <c r="D2545" s="6">
        <v>2015</v>
      </c>
      <c r="E2545" s="8" t="s">
        <v>3490</v>
      </c>
      <c r="F2545" s="7">
        <v>14</v>
      </c>
      <c r="G2545" t="s">
        <v>3452</v>
      </c>
      <c r="H2545" t="s">
        <v>3451</v>
      </c>
      <c r="I2545" t="s">
        <v>4121</v>
      </c>
      <c r="J2545" t="s">
        <v>3449</v>
      </c>
      <c r="K2545" t="s">
        <v>3492</v>
      </c>
      <c r="L2545">
        <v>92105</v>
      </c>
      <c r="M2545" t="s">
        <v>2699</v>
      </c>
      <c r="N2545" t="s">
        <v>13</v>
      </c>
      <c r="O2545" t="s">
        <v>26</v>
      </c>
      <c r="P2545" t="s">
        <v>2700</v>
      </c>
      <c r="Q2545" s="4">
        <v>9000</v>
      </c>
      <c r="R2545">
        <v>2</v>
      </c>
      <c r="S2545" s="4">
        <f>Table3[[#This Row],[Harga]]*Table3[[#This Row],[Quantity]]</f>
        <v>18000</v>
      </c>
      <c r="T2545">
        <v>0.2</v>
      </c>
      <c r="U2545" s="4">
        <f>Table3[[#This Row],[Discount]]*Table3[[#This Row],[Revenue]]</f>
        <v>3600</v>
      </c>
      <c r="V2545" s="4">
        <f>Table3[[#This Row],[Revenue]]-Table3[[#This Row],[Total Discount]]</f>
        <v>14400</v>
      </c>
      <c r="W2545" s="6"/>
      <c r="X2545" s="5"/>
    </row>
    <row r="2546" spans="1:24" x14ac:dyDescent="0.35">
      <c r="A2546">
        <v>2545</v>
      </c>
      <c r="B2546" t="s">
        <v>6744</v>
      </c>
      <c r="C2546" s="8">
        <v>42687</v>
      </c>
      <c r="D2546" s="6">
        <v>2016</v>
      </c>
      <c r="E2546" s="8" t="s">
        <v>3468</v>
      </c>
      <c r="F2546" s="7">
        <v>13</v>
      </c>
      <c r="G2546" t="s">
        <v>3452</v>
      </c>
      <c r="H2546" t="s">
        <v>3451</v>
      </c>
      <c r="I2546" t="s">
        <v>4628</v>
      </c>
      <c r="J2546" t="s">
        <v>3466</v>
      </c>
      <c r="K2546" t="s">
        <v>3465</v>
      </c>
      <c r="L2546">
        <v>73120</v>
      </c>
      <c r="M2546" t="s">
        <v>594</v>
      </c>
      <c r="N2546" t="s">
        <v>9</v>
      </c>
      <c r="O2546" t="s">
        <v>20</v>
      </c>
      <c r="P2546" t="s">
        <v>595</v>
      </c>
      <c r="Q2546" s="4">
        <v>31000</v>
      </c>
      <c r="R2546">
        <v>4</v>
      </c>
      <c r="S2546" s="4">
        <f>Table3[[#This Row],[Harga]]*Table3[[#This Row],[Quantity]]</f>
        <v>124000</v>
      </c>
      <c r="T2546">
        <v>0</v>
      </c>
      <c r="U2546" s="4">
        <f>Table3[[#This Row],[Discount]]*Table3[[#This Row],[Revenue]]</f>
        <v>0</v>
      </c>
      <c r="V2546" s="4">
        <f>Table3[[#This Row],[Revenue]]-Table3[[#This Row],[Total Discount]]</f>
        <v>124000</v>
      </c>
      <c r="W2546" s="6"/>
      <c r="X2546" s="5"/>
    </row>
    <row r="2547" spans="1:24" x14ac:dyDescent="0.35">
      <c r="A2547">
        <v>2546</v>
      </c>
      <c r="B2547" t="s">
        <v>6743</v>
      </c>
      <c r="C2547" s="8">
        <v>43007</v>
      </c>
      <c r="D2547" s="6">
        <v>2017</v>
      </c>
      <c r="E2547" s="8" t="s">
        <v>3472</v>
      </c>
      <c r="F2547" s="7">
        <v>29</v>
      </c>
      <c r="G2547" t="s">
        <v>3452</v>
      </c>
      <c r="H2547" t="s">
        <v>3451</v>
      </c>
      <c r="I2547" t="s">
        <v>5069</v>
      </c>
      <c r="J2547" t="s">
        <v>3449</v>
      </c>
      <c r="K2547" t="s">
        <v>3494</v>
      </c>
      <c r="L2547">
        <v>10550</v>
      </c>
      <c r="M2547" t="s">
        <v>2042</v>
      </c>
      <c r="N2547" t="s">
        <v>13</v>
      </c>
      <c r="O2547" t="s">
        <v>55</v>
      </c>
      <c r="P2547" t="s">
        <v>176</v>
      </c>
      <c r="Q2547" s="4">
        <v>25000</v>
      </c>
      <c r="R2547">
        <v>3</v>
      </c>
      <c r="S2547" s="4">
        <f>Table3[[#This Row],[Harga]]*Table3[[#This Row],[Quantity]]</f>
        <v>75000</v>
      </c>
      <c r="T2547">
        <v>0</v>
      </c>
      <c r="U2547" s="4">
        <f>Table3[[#This Row],[Discount]]*Table3[[#This Row],[Revenue]]</f>
        <v>0</v>
      </c>
      <c r="V2547" s="4">
        <f>Table3[[#This Row],[Revenue]]-Table3[[#This Row],[Total Discount]]</f>
        <v>75000</v>
      </c>
      <c r="W2547" s="6"/>
      <c r="X2547" s="5"/>
    </row>
    <row r="2548" spans="1:24" x14ac:dyDescent="0.35">
      <c r="A2548">
        <v>2547</v>
      </c>
      <c r="B2548" t="s">
        <v>6742</v>
      </c>
      <c r="C2548" s="8">
        <v>42316</v>
      </c>
      <c r="D2548" s="6">
        <v>2015</v>
      </c>
      <c r="E2548" s="8" t="s">
        <v>3468</v>
      </c>
      <c r="F2548" s="7">
        <v>8</v>
      </c>
      <c r="G2548" t="s">
        <v>3457</v>
      </c>
      <c r="H2548" t="s">
        <v>3532</v>
      </c>
      <c r="I2548" t="s">
        <v>3484</v>
      </c>
      <c r="J2548" t="s">
        <v>3449</v>
      </c>
      <c r="K2548" t="s">
        <v>3600</v>
      </c>
      <c r="L2548">
        <v>94109</v>
      </c>
      <c r="M2548" t="s">
        <v>2701</v>
      </c>
      <c r="N2548" t="s">
        <v>51</v>
      </c>
      <c r="O2548" t="s">
        <v>64</v>
      </c>
      <c r="P2548" t="s">
        <v>2702</v>
      </c>
      <c r="Q2548" s="4">
        <v>120000</v>
      </c>
      <c r="R2548">
        <v>2</v>
      </c>
      <c r="S2548" s="4">
        <f>Table3[[#This Row],[Harga]]*Table3[[#This Row],[Quantity]]</f>
        <v>240000</v>
      </c>
      <c r="T2548">
        <v>0</v>
      </c>
      <c r="U2548" s="4">
        <f>Table3[[#This Row],[Discount]]*Table3[[#This Row],[Revenue]]</f>
        <v>0</v>
      </c>
      <c r="V2548" s="4">
        <f>Table3[[#This Row],[Revenue]]-Table3[[#This Row],[Total Discount]]</f>
        <v>240000</v>
      </c>
      <c r="W2548" s="6"/>
      <c r="X2548" s="5"/>
    </row>
    <row r="2549" spans="1:24" x14ac:dyDescent="0.35">
      <c r="A2549">
        <v>2548</v>
      </c>
      <c r="B2549" t="s">
        <v>6741</v>
      </c>
      <c r="C2549" s="8">
        <v>42461</v>
      </c>
      <c r="D2549" s="6">
        <v>2016</v>
      </c>
      <c r="E2549" s="8" t="s">
        <v>3529</v>
      </c>
      <c r="F2549" s="7">
        <v>1</v>
      </c>
      <c r="G2549" t="s">
        <v>3457</v>
      </c>
      <c r="H2549" t="s">
        <v>3451</v>
      </c>
      <c r="I2549" t="s">
        <v>4471</v>
      </c>
      <c r="J2549" t="s">
        <v>3449</v>
      </c>
      <c r="K2549" t="s">
        <v>3641</v>
      </c>
      <c r="L2549">
        <v>10009</v>
      </c>
      <c r="M2549" t="s">
        <v>2605</v>
      </c>
      <c r="N2549" t="s">
        <v>9</v>
      </c>
      <c r="O2549" t="s">
        <v>42</v>
      </c>
      <c r="P2549" t="s">
        <v>2606</v>
      </c>
      <c r="Q2549" s="4">
        <v>659000</v>
      </c>
      <c r="R2549">
        <v>6</v>
      </c>
      <c r="S2549" s="4">
        <f>Table3[[#This Row],[Harga]]*Table3[[#This Row],[Quantity]]</f>
        <v>3954000</v>
      </c>
      <c r="T2549">
        <v>0.1</v>
      </c>
      <c r="U2549" s="4">
        <f>Table3[[#This Row],[Discount]]*Table3[[#This Row],[Revenue]]</f>
        <v>395400</v>
      </c>
      <c r="V2549" s="4">
        <f>Table3[[#This Row],[Revenue]]-Table3[[#This Row],[Total Discount]]</f>
        <v>3558600</v>
      </c>
      <c r="W2549" s="6"/>
      <c r="X2549" s="5"/>
    </row>
    <row r="2550" spans="1:24" x14ac:dyDescent="0.35">
      <c r="A2550">
        <v>2549</v>
      </c>
      <c r="B2550" t="s">
        <v>6740</v>
      </c>
      <c r="C2550" s="8">
        <v>42768</v>
      </c>
      <c r="D2550" s="6">
        <v>2017</v>
      </c>
      <c r="E2550" s="8" t="s">
        <v>3458</v>
      </c>
      <c r="F2550" s="7">
        <v>2</v>
      </c>
      <c r="G2550" t="s">
        <v>3485</v>
      </c>
      <c r="H2550" t="s">
        <v>3451</v>
      </c>
      <c r="I2550" t="s">
        <v>3534</v>
      </c>
      <c r="J2550" t="s">
        <v>3449</v>
      </c>
      <c r="K2550" t="s">
        <v>3513</v>
      </c>
      <c r="L2550">
        <v>90045</v>
      </c>
      <c r="M2550" t="s">
        <v>505</v>
      </c>
      <c r="N2550" t="s">
        <v>9</v>
      </c>
      <c r="O2550" t="s">
        <v>20</v>
      </c>
      <c r="P2550" t="s">
        <v>506</v>
      </c>
      <c r="Q2550" s="4">
        <v>35000</v>
      </c>
      <c r="R2550">
        <v>2</v>
      </c>
      <c r="S2550" s="4">
        <f>Table3[[#This Row],[Harga]]*Table3[[#This Row],[Quantity]]</f>
        <v>70000</v>
      </c>
      <c r="T2550">
        <v>0</v>
      </c>
      <c r="U2550" s="4">
        <f>Table3[[#This Row],[Discount]]*Table3[[#This Row],[Revenue]]</f>
        <v>0</v>
      </c>
      <c r="V2550" s="4">
        <f>Table3[[#This Row],[Revenue]]-Table3[[#This Row],[Total Discount]]</f>
        <v>70000</v>
      </c>
      <c r="W2550" s="6"/>
      <c r="X2550" s="5"/>
    </row>
    <row r="2551" spans="1:24" x14ac:dyDescent="0.35">
      <c r="A2551">
        <v>2550</v>
      </c>
      <c r="B2551" t="s">
        <v>6739</v>
      </c>
      <c r="C2551" s="8">
        <v>43093</v>
      </c>
      <c r="D2551" s="6">
        <v>2017</v>
      </c>
      <c r="E2551" s="8" t="s">
        <v>3490</v>
      </c>
      <c r="F2551" s="7">
        <v>24</v>
      </c>
      <c r="G2551" t="s">
        <v>3496</v>
      </c>
      <c r="H2551" t="s">
        <v>3451</v>
      </c>
      <c r="I2551" t="s">
        <v>4028</v>
      </c>
      <c r="J2551" t="s">
        <v>3488</v>
      </c>
      <c r="K2551" t="s">
        <v>3513</v>
      </c>
      <c r="L2551">
        <v>85224</v>
      </c>
      <c r="M2551" t="s">
        <v>2703</v>
      </c>
      <c r="N2551" t="s">
        <v>9</v>
      </c>
      <c r="O2551" t="s">
        <v>20</v>
      </c>
      <c r="P2551" t="s">
        <v>2704</v>
      </c>
      <c r="Q2551" s="4">
        <v>9000</v>
      </c>
      <c r="R2551">
        <v>4</v>
      </c>
      <c r="S2551" s="4">
        <f>Table3[[#This Row],[Harga]]*Table3[[#This Row],[Quantity]]</f>
        <v>36000</v>
      </c>
      <c r="T2551">
        <v>0.2</v>
      </c>
      <c r="U2551" s="4">
        <f>Table3[[#This Row],[Discount]]*Table3[[#This Row],[Revenue]]</f>
        <v>7200</v>
      </c>
      <c r="V2551" s="4">
        <f>Table3[[#This Row],[Revenue]]-Table3[[#This Row],[Total Discount]]</f>
        <v>28800</v>
      </c>
      <c r="W2551" s="6"/>
      <c r="X2551" s="5"/>
    </row>
    <row r="2552" spans="1:24" x14ac:dyDescent="0.35">
      <c r="A2552">
        <v>2551</v>
      </c>
      <c r="B2552" t="s">
        <v>6738</v>
      </c>
      <c r="C2552" s="8">
        <v>41811</v>
      </c>
      <c r="D2552" s="6">
        <v>2014</v>
      </c>
      <c r="E2552" s="8" t="s">
        <v>3497</v>
      </c>
      <c r="F2552" s="7">
        <v>21</v>
      </c>
      <c r="G2552" t="s">
        <v>3457</v>
      </c>
      <c r="H2552" t="s">
        <v>3451</v>
      </c>
      <c r="I2552" t="s">
        <v>4612</v>
      </c>
      <c r="J2552" t="s">
        <v>3449</v>
      </c>
      <c r="K2552" t="s">
        <v>3455</v>
      </c>
      <c r="L2552">
        <v>11561</v>
      </c>
      <c r="M2552" t="s">
        <v>1636</v>
      </c>
      <c r="N2552" t="s">
        <v>51</v>
      </c>
      <c r="O2552" t="s">
        <v>52</v>
      </c>
      <c r="P2552" t="s">
        <v>1637</v>
      </c>
      <c r="Q2552" s="4">
        <v>486000</v>
      </c>
      <c r="R2552">
        <v>3</v>
      </c>
      <c r="S2552" s="4">
        <f>Table3[[#This Row],[Harga]]*Table3[[#This Row],[Quantity]]</f>
        <v>1458000</v>
      </c>
      <c r="T2552">
        <v>0</v>
      </c>
      <c r="U2552" s="4">
        <f>Table3[[#This Row],[Discount]]*Table3[[#This Row],[Revenue]]</f>
        <v>0</v>
      </c>
      <c r="V2552" s="4">
        <f>Table3[[#This Row],[Revenue]]-Table3[[#This Row],[Total Discount]]</f>
        <v>1458000</v>
      </c>
      <c r="W2552" s="6"/>
      <c r="X2552" s="5"/>
    </row>
    <row r="2553" spans="1:24" x14ac:dyDescent="0.35">
      <c r="A2553">
        <v>2552</v>
      </c>
      <c r="B2553" t="s">
        <v>6737</v>
      </c>
      <c r="C2553" s="8">
        <v>42800</v>
      </c>
      <c r="D2553" s="6">
        <v>2017</v>
      </c>
      <c r="E2553" s="8" t="s">
        <v>3511</v>
      </c>
      <c r="F2553" s="7">
        <v>6</v>
      </c>
      <c r="G2553" t="s">
        <v>3485</v>
      </c>
      <c r="H2553" t="s">
        <v>3451</v>
      </c>
      <c r="I2553" t="s">
        <v>3589</v>
      </c>
      <c r="J2553" t="s">
        <v>3466</v>
      </c>
      <c r="K2553" t="s">
        <v>3568</v>
      </c>
      <c r="L2553">
        <v>94109</v>
      </c>
      <c r="M2553" t="s">
        <v>2024</v>
      </c>
      <c r="N2553" t="s">
        <v>13</v>
      </c>
      <c r="O2553" t="s">
        <v>32</v>
      </c>
      <c r="P2553" t="s">
        <v>2025</v>
      </c>
      <c r="Q2553" s="4">
        <v>306000</v>
      </c>
      <c r="R2553">
        <v>2</v>
      </c>
      <c r="S2553" s="4">
        <f>Table3[[#This Row],[Harga]]*Table3[[#This Row],[Quantity]]</f>
        <v>612000</v>
      </c>
      <c r="T2553">
        <v>0</v>
      </c>
      <c r="U2553" s="4">
        <f>Table3[[#This Row],[Discount]]*Table3[[#This Row],[Revenue]]</f>
        <v>0</v>
      </c>
      <c r="V2553" s="4">
        <f>Table3[[#This Row],[Revenue]]-Table3[[#This Row],[Total Discount]]</f>
        <v>612000</v>
      </c>
      <c r="W2553" s="6"/>
      <c r="X2553" s="5"/>
    </row>
    <row r="2554" spans="1:24" x14ac:dyDescent="0.35">
      <c r="A2554">
        <v>2553</v>
      </c>
      <c r="B2554" t="s">
        <v>6736</v>
      </c>
      <c r="C2554" s="8">
        <v>43003</v>
      </c>
      <c r="D2554" s="6">
        <v>2017</v>
      </c>
      <c r="E2554" s="8" t="s">
        <v>3472</v>
      </c>
      <c r="F2554" s="7">
        <v>25</v>
      </c>
      <c r="G2554" t="s">
        <v>3538</v>
      </c>
      <c r="H2554" t="s">
        <v>3451</v>
      </c>
      <c r="I2554" t="s">
        <v>4714</v>
      </c>
      <c r="J2554" t="s">
        <v>3466</v>
      </c>
      <c r="K2554" t="s">
        <v>3641</v>
      </c>
      <c r="L2554">
        <v>59601</v>
      </c>
      <c r="M2554" t="s">
        <v>1393</v>
      </c>
      <c r="N2554" t="s">
        <v>13</v>
      </c>
      <c r="O2554" t="s">
        <v>32</v>
      </c>
      <c r="P2554" t="s">
        <v>1394</v>
      </c>
      <c r="Q2554" s="4">
        <v>64000</v>
      </c>
      <c r="R2554">
        <v>5</v>
      </c>
      <c r="S2554" s="4">
        <f>Table3[[#This Row],[Harga]]*Table3[[#This Row],[Quantity]]</f>
        <v>320000</v>
      </c>
      <c r="T2554">
        <v>0</v>
      </c>
      <c r="U2554" s="4">
        <f>Table3[[#This Row],[Discount]]*Table3[[#This Row],[Revenue]]</f>
        <v>0</v>
      </c>
      <c r="V2554" s="4">
        <f>Table3[[#This Row],[Revenue]]-Table3[[#This Row],[Total Discount]]</f>
        <v>320000</v>
      </c>
      <c r="W2554" s="6"/>
      <c r="X2554" s="5"/>
    </row>
    <row r="2555" spans="1:24" x14ac:dyDescent="0.35">
      <c r="A2555">
        <v>2554</v>
      </c>
      <c r="B2555" t="s">
        <v>6735</v>
      </c>
      <c r="C2555" s="8">
        <v>41820</v>
      </c>
      <c r="D2555" s="6">
        <v>2014</v>
      </c>
      <c r="E2555" s="8" t="s">
        <v>3497</v>
      </c>
      <c r="F2555" s="7">
        <v>30</v>
      </c>
      <c r="G2555" t="s">
        <v>3457</v>
      </c>
      <c r="H2555" t="s">
        <v>3462</v>
      </c>
      <c r="I2555" t="s">
        <v>4407</v>
      </c>
      <c r="J2555" t="s">
        <v>3449</v>
      </c>
      <c r="K2555" t="s">
        <v>3704</v>
      </c>
      <c r="L2555">
        <v>10011</v>
      </c>
      <c r="M2555" t="s">
        <v>491</v>
      </c>
      <c r="N2555" t="s">
        <v>13</v>
      </c>
      <c r="O2555" t="s">
        <v>26</v>
      </c>
      <c r="P2555" t="s">
        <v>492</v>
      </c>
      <c r="Q2555" s="4">
        <v>11000</v>
      </c>
      <c r="R2555">
        <v>1</v>
      </c>
      <c r="S2555" s="4">
        <f>Table3[[#This Row],[Harga]]*Table3[[#This Row],[Quantity]]</f>
        <v>11000</v>
      </c>
      <c r="T2555">
        <v>0.2</v>
      </c>
      <c r="U2555" s="4">
        <f>Table3[[#This Row],[Discount]]*Table3[[#This Row],[Revenue]]</f>
        <v>2200</v>
      </c>
      <c r="V2555" s="4">
        <f>Table3[[#This Row],[Revenue]]-Table3[[#This Row],[Total Discount]]</f>
        <v>8800</v>
      </c>
      <c r="W2555" s="6"/>
      <c r="X2555" s="5"/>
    </row>
    <row r="2556" spans="1:24" x14ac:dyDescent="0.35">
      <c r="A2556">
        <v>2555</v>
      </c>
      <c r="B2556" t="s">
        <v>6734</v>
      </c>
      <c r="C2556" s="8">
        <v>42223</v>
      </c>
      <c r="D2556" s="6">
        <v>2015</v>
      </c>
      <c r="E2556" s="8" t="s">
        <v>3481</v>
      </c>
      <c r="F2556" s="7">
        <v>7</v>
      </c>
      <c r="G2556" t="s">
        <v>3452</v>
      </c>
      <c r="H2556" t="s">
        <v>3451</v>
      </c>
      <c r="I2556" t="s">
        <v>3980</v>
      </c>
      <c r="J2556" t="s">
        <v>3449</v>
      </c>
      <c r="K2556" t="s">
        <v>3595</v>
      </c>
      <c r="L2556">
        <v>63122</v>
      </c>
      <c r="M2556" t="s">
        <v>2432</v>
      </c>
      <c r="N2556" t="s">
        <v>13</v>
      </c>
      <c r="O2556" t="s">
        <v>26</v>
      </c>
      <c r="P2556" t="s">
        <v>2433</v>
      </c>
      <c r="Q2556" s="4">
        <v>15000</v>
      </c>
      <c r="R2556">
        <v>4</v>
      </c>
      <c r="S2556" s="4">
        <f>Table3[[#This Row],[Harga]]*Table3[[#This Row],[Quantity]]</f>
        <v>60000</v>
      </c>
      <c r="T2556">
        <v>0</v>
      </c>
      <c r="U2556" s="4">
        <f>Table3[[#This Row],[Discount]]*Table3[[#This Row],[Revenue]]</f>
        <v>0</v>
      </c>
      <c r="V2556" s="4">
        <f>Table3[[#This Row],[Revenue]]-Table3[[#This Row],[Total Discount]]</f>
        <v>60000</v>
      </c>
      <c r="W2556" s="6"/>
      <c r="X2556" s="5"/>
    </row>
    <row r="2557" spans="1:24" x14ac:dyDescent="0.35">
      <c r="A2557">
        <v>2556</v>
      </c>
      <c r="B2557" t="s">
        <v>6733</v>
      </c>
      <c r="C2557" s="8">
        <v>42916</v>
      </c>
      <c r="D2557" s="6">
        <v>2017</v>
      </c>
      <c r="E2557" s="8" t="s">
        <v>3497</v>
      </c>
      <c r="F2557" s="7">
        <v>30</v>
      </c>
      <c r="G2557" t="s">
        <v>3457</v>
      </c>
      <c r="H2557" t="s">
        <v>3462</v>
      </c>
      <c r="I2557" t="s">
        <v>4277</v>
      </c>
      <c r="J2557" t="s">
        <v>3488</v>
      </c>
      <c r="K2557" t="s">
        <v>3595</v>
      </c>
      <c r="L2557">
        <v>60653</v>
      </c>
      <c r="M2557" t="s">
        <v>2705</v>
      </c>
      <c r="N2557" t="s">
        <v>51</v>
      </c>
      <c r="O2557" t="s">
        <v>52</v>
      </c>
      <c r="P2557" t="s">
        <v>2706</v>
      </c>
      <c r="Q2557" s="4">
        <v>1002000</v>
      </c>
      <c r="R2557">
        <v>2</v>
      </c>
      <c r="S2557" s="4">
        <f>Table3[[#This Row],[Harga]]*Table3[[#This Row],[Quantity]]</f>
        <v>2004000</v>
      </c>
      <c r="T2557">
        <v>0.2</v>
      </c>
      <c r="U2557" s="4">
        <f>Table3[[#This Row],[Discount]]*Table3[[#This Row],[Revenue]]</f>
        <v>400800</v>
      </c>
      <c r="V2557" s="4">
        <f>Table3[[#This Row],[Revenue]]-Table3[[#This Row],[Total Discount]]</f>
        <v>1603200</v>
      </c>
      <c r="W2557" s="6"/>
      <c r="X2557" s="5"/>
    </row>
    <row r="2558" spans="1:24" x14ac:dyDescent="0.35">
      <c r="A2558">
        <v>2557</v>
      </c>
      <c r="B2558" t="s">
        <v>6732</v>
      </c>
      <c r="C2558" s="8">
        <v>42303</v>
      </c>
      <c r="D2558" s="6">
        <v>2015</v>
      </c>
      <c r="E2558" s="8" t="s">
        <v>3517</v>
      </c>
      <c r="F2558" s="7">
        <v>26</v>
      </c>
      <c r="G2558" t="s">
        <v>3538</v>
      </c>
      <c r="H2558" t="s">
        <v>3462</v>
      </c>
      <c r="I2558" t="s">
        <v>3656</v>
      </c>
      <c r="J2558" t="s">
        <v>3466</v>
      </c>
      <c r="K2558" t="s">
        <v>3523</v>
      </c>
      <c r="L2558">
        <v>85345</v>
      </c>
      <c r="M2558" t="s">
        <v>2707</v>
      </c>
      <c r="N2558" t="s">
        <v>51</v>
      </c>
      <c r="O2558" t="s">
        <v>52</v>
      </c>
      <c r="P2558" t="s">
        <v>2708</v>
      </c>
      <c r="Q2558" s="4">
        <v>106000</v>
      </c>
      <c r="R2558">
        <v>2</v>
      </c>
      <c r="S2558" s="4">
        <f>Table3[[#This Row],[Harga]]*Table3[[#This Row],[Quantity]]</f>
        <v>212000</v>
      </c>
      <c r="T2558">
        <v>0.2</v>
      </c>
      <c r="U2558" s="4">
        <f>Table3[[#This Row],[Discount]]*Table3[[#This Row],[Revenue]]</f>
        <v>42400</v>
      </c>
      <c r="V2558" s="4">
        <f>Table3[[#This Row],[Revenue]]-Table3[[#This Row],[Total Discount]]</f>
        <v>169600</v>
      </c>
      <c r="W2558" s="6"/>
      <c r="X2558" s="5"/>
    </row>
    <row r="2559" spans="1:24" x14ac:dyDescent="0.35">
      <c r="A2559">
        <v>2558</v>
      </c>
      <c r="B2559" t="s">
        <v>6731</v>
      </c>
      <c r="C2559" s="8">
        <v>41850</v>
      </c>
      <c r="D2559" s="6">
        <v>2014</v>
      </c>
      <c r="E2559" s="8" t="s">
        <v>3507</v>
      </c>
      <c r="F2559" s="7">
        <v>30</v>
      </c>
      <c r="G2559" t="s">
        <v>3457</v>
      </c>
      <c r="H2559" t="s">
        <v>3451</v>
      </c>
      <c r="I2559" t="s">
        <v>4628</v>
      </c>
      <c r="J2559" t="s">
        <v>3466</v>
      </c>
      <c r="K2559" t="s">
        <v>3714</v>
      </c>
      <c r="L2559">
        <v>98103</v>
      </c>
      <c r="M2559" t="s">
        <v>2172</v>
      </c>
      <c r="N2559" t="s">
        <v>9</v>
      </c>
      <c r="O2559" t="s">
        <v>10</v>
      </c>
      <c r="P2559" t="s">
        <v>2173</v>
      </c>
      <c r="Q2559" s="4">
        <v>436000</v>
      </c>
      <c r="R2559">
        <v>8</v>
      </c>
      <c r="S2559" s="4">
        <f>Table3[[#This Row],[Harga]]*Table3[[#This Row],[Quantity]]</f>
        <v>3488000</v>
      </c>
      <c r="T2559">
        <v>0</v>
      </c>
      <c r="U2559" s="4">
        <f>Table3[[#This Row],[Discount]]*Table3[[#This Row],[Revenue]]</f>
        <v>0</v>
      </c>
      <c r="V2559" s="4">
        <f>Table3[[#This Row],[Revenue]]-Table3[[#This Row],[Total Discount]]</f>
        <v>3488000</v>
      </c>
      <c r="W2559" s="6"/>
      <c r="X2559" s="5"/>
    </row>
    <row r="2560" spans="1:24" x14ac:dyDescent="0.35">
      <c r="A2560">
        <v>2559</v>
      </c>
      <c r="B2560" t="s">
        <v>6730</v>
      </c>
      <c r="C2560" s="8">
        <v>42692</v>
      </c>
      <c r="D2560" s="6">
        <v>2016</v>
      </c>
      <c r="E2560" s="8" t="s">
        <v>3468</v>
      </c>
      <c r="F2560" s="7">
        <v>18</v>
      </c>
      <c r="G2560" t="s">
        <v>3452</v>
      </c>
      <c r="H2560" t="s">
        <v>3451</v>
      </c>
      <c r="I2560" t="s">
        <v>3516</v>
      </c>
      <c r="J2560" t="s">
        <v>3449</v>
      </c>
      <c r="K2560" t="s">
        <v>3707</v>
      </c>
      <c r="L2560">
        <v>48180</v>
      </c>
      <c r="M2560" t="s">
        <v>103</v>
      </c>
      <c r="N2560" t="s">
        <v>9</v>
      </c>
      <c r="O2560" t="s">
        <v>42</v>
      </c>
      <c r="P2560" t="s">
        <v>104</v>
      </c>
      <c r="Q2560" s="4">
        <v>302000</v>
      </c>
      <c r="R2560">
        <v>2</v>
      </c>
      <c r="S2560" s="4">
        <f>Table3[[#This Row],[Harga]]*Table3[[#This Row],[Quantity]]</f>
        <v>604000</v>
      </c>
      <c r="T2560">
        <v>0</v>
      </c>
      <c r="U2560" s="4">
        <f>Table3[[#This Row],[Discount]]*Table3[[#This Row],[Revenue]]</f>
        <v>0</v>
      </c>
      <c r="V2560" s="4">
        <f>Table3[[#This Row],[Revenue]]-Table3[[#This Row],[Total Discount]]</f>
        <v>604000</v>
      </c>
      <c r="W2560" s="6"/>
      <c r="X2560" s="5"/>
    </row>
    <row r="2561" spans="1:24" x14ac:dyDescent="0.35">
      <c r="A2561">
        <v>2560</v>
      </c>
      <c r="B2561" t="s">
        <v>6729</v>
      </c>
      <c r="C2561" s="8">
        <v>42191</v>
      </c>
      <c r="D2561" s="6">
        <v>2015</v>
      </c>
      <c r="E2561" s="8" t="s">
        <v>3507</v>
      </c>
      <c r="F2561" s="7">
        <v>6</v>
      </c>
      <c r="G2561" t="s">
        <v>3485</v>
      </c>
      <c r="H2561" t="s">
        <v>3451</v>
      </c>
      <c r="I2561" t="s">
        <v>5571</v>
      </c>
      <c r="J2561" t="s">
        <v>3449</v>
      </c>
      <c r="K2561" t="s">
        <v>3670</v>
      </c>
      <c r="L2561">
        <v>91104</v>
      </c>
      <c r="M2561" t="s">
        <v>2673</v>
      </c>
      <c r="N2561" t="s">
        <v>9</v>
      </c>
      <c r="O2561" t="s">
        <v>42</v>
      </c>
      <c r="P2561" t="s">
        <v>2674</v>
      </c>
      <c r="Q2561" s="4">
        <v>213000</v>
      </c>
      <c r="R2561">
        <v>3</v>
      </c>
      <c r="S2561" s="4">
        <f>Table3[[#This Row],[Harga]]*Table3[[#This Row],[Quantity]]</f>
        <v>639000</v>
      </c>
      <c r="T2561">
        <v>0.2</v>
      </c>
      <c r="U2561" s="4">
        <f>Table3[[#This Row],[Discount]]*Table3[[#This Row],[Revenue]]</f>
        <v>127800</v>
      </c>
      <c r="V2561" s="4">
        <f>Table3[[#This Row],[Revenue]]-Table3[[#This Row],[Total Discount]]</f>
        <v>511200</v>
      </c>
      <c r="W2561" s="6"/>
      <c r="X2561" s="5"/>
    </row>
    <row r="2562" spans="1:24" x14ac:dyDescent="0.35">
      <c r="A2562">
        <v>2561</v>
      </c>
      <c r="B2562" t="s">
        <v>6728</v>
      </c>
      <c r="C2562" s="8">
        <v>41953</v>
      </c>
      <c r="D2562" s="6">
        <v>2014</v>
      </c>
      <c r="E2562" s="8" t="s">
        <v>3468</v>
      </c>
      <c r="F2562" s="7">
        <v>10</v>
      </c>
      <c r="G2562" t="s">
        <v>3538</v>
      </c>
      <c r="H2562" t="s">
        <v>3451</v>
      </c>
      <c r="I2562" t="s">
        <v>3931</v>
      </c>
      <c r="J2562" t="s">
        <v>3449</v>
      </c>
      <c r="K2562" t="s">
        <v>3455</v>
      </c>
      <c r="L2562">
        <v>48640</v>
      </c>
      <c r="M2562" t="s">
        <v>2246</v>
      </c>
      <c r="N2562" t="s">
        <v>13</v>
      </c>
      <c r="O2562" t="s">
        <v>37</v>
      </c>
      <c r="P2562" t="s">
        <v>2247</v>
      </c>
      <c r="Q2562" s="4">
        <v>4000</v>
      </c>
      <c r="R2562">
        <v>2</v>
      </c>
      <c r="S2562" s="4">
        <f>Table3[[#This Row],[Harga]]*Table3[[#This Row],[Quantity]]</f>
        <v>8000</v>
      </c>
      <c r="T2562">
        <v>0</v>
      </c>
      <c r="U2562" s="4">
        <f>Table3[[#This Row],[Discount]]*Table3[[#This Row],[Revenue]]</f>
        <v>0</v>
      </c>
      <c r="V2562" s="4">
        <f>Table3[[#This Row],[Revenue]]-Table3[[#This Row],[Total Discount]]</f>
        <v>8000</v>
      </c>
      <c r="W2562" s="6"/>
      <c r="X2562" s="5"/>
    </row>
    <row r="2563" spans="1:24" x14ac:dyDescent="0.35">
      <c r="A2563">
        <v>2562</v>
      </c>
      <c r="B2563" t="s">
        <v>6727</v>
      </c>
      <c r="C2563" s="8">
        <v>42517</v>
      </c>
      <c r="D2563" s="6">
        <v>2016</v>
      </c>
      <c r="E2563" s="8" t="s">
        <v>3453</v>
      </c>
      <c r="F2563" s="7">
        <v>27</v>
      </c>
      <c r="G2563" t="s">
        <v>3452</v>
      </c>
      <c r="H2563" t="s">
        <v>3462</v>
      </c>
      <c r="I2563" t="s">
        <v>4752</v>
      </c>
      <c r="J2563" t="s">
        <v>3466</v>
      </c>
      <c r="K2563" t="s">
        <v>3571</v>
      </c>
      <c r="L2563">
        <v>48205</v>
      </c>
      <c r="M2563" t="s">
        <v>503</v>
      </c>
      <c r="N2563" t="s">
        <v>9</v>
      </c>
      <c r="O2563" t="s">
        <v>42</v>
      </c>
      <c r="P2563" t="s">
        <v>504</v>
      </c>
      <c r="Q2563" s="4">
        <v>1122000</v>
      </c>
      <c r="R2563">
        <v>5</v>
      </c>
      <c r="S2563" s="4">
        <f>Table3[[#This Row],[Harga]]*Table3[[#This Row],[Quantity]]</f>
        <v>5610000</v>
      </c>
      <c r="T2563">
        <v>0</v>
      </c>
      <c r="U2563" s="4">
        <f>Table3[[#This Row],[Discount]]*Table3[[#This Row],[Revenue]]</f>
        <v>0</v>
      </c>
      <c r="V2563" s="4">
        <f>Table3[[#This Row],[Revenue]]-Table3[[#This Row],[Total Discount]]</f>
        <v>5610000</v>
      </c>
      <c r="W2563" s="6"/>
      <c r="X2563" s="5"/>
    </row>
    <row r="2564" spans="1:24" x14ac:dyDescent="0.35">
      <c r="A2564">
        <v>2563</v>
      </c>
      <c r="B2564" t="s">
        <v>6726</v>
      </c>
      <c r="C2564" s="8">
        <v>42071</v>
      </c>
      <c r="D2564" s="6">
        <v>2015</v>
      </c>
      <c r="E2564" s="8" t="s">
        <v>3511</v>
      </c>
      <c r="F2564" s="7">
        <v>8</v>
      </c>
      <c r="G2564" t="s">
        <v>3452</v>
      </c>
      <c r="H2564" t="s">
        <v>3451</v>
      </c>
      <c r="I2564" t="s">
        <v>4187</v>
      </c>
      <c r="J2564" t="s">
        <v>3466</v>
      </c>
      <c r="K2564" t="s">
        <v>3561</v>
      </c>
      <c r="L2564">
        <v>81001</v>
      </c>
      <c r="M2564" t="s">
        <v>1984</v>
      </c>
      <c r="N2564" t="s">
        <v>13</v>
      </c>
      <c r="O2564" t="s">
        <v>37</v>
      </c>
      <c r="P2564" t="s">
        <v>1985</v>
      </c>
      <c r="Q2564" s="4">
        <v>5000</v>
      </c>
      <c r="R2564">
        <v>1</v>
      </c>
      <c r="S2564" s="4">
        <f>Table3[[#This Row],[Harga]]*Table3[[#This Row],[Quantity]]</f>
        <v>5000</v>
      </c>
      <c r="T2564">
        <v>0.2</v>
      </c>
      <c r="U2564" s="4">
        <f>Table3[[#This Row],[Discount]]*Table3[[#This Row],[Revenue]]</f>
        <v>1000</v>
      </c>
      <c r="V2564" s="4">
        <f>Table3[[#This Row],[Revenue]]-Table3[[#This Row],[Total Discount]]</f>
        <v>4000</v>
      </c>
      <c r="W2564" s="6"/>
      <c r="X2564" s="5"/>
    </row>
    <row r="2565" spans="1:24" x14ac:dyDescent="0.35">
      <c r="A2565">
        <v>2564</v>
      </c>
      <c r="B2565" t="s">
        <v>6725</v>
      </c>
      <c r="C2565" s="8">
        <v>43027</v>
      </c>
      <c r="D2565" s="6">
        <v>2017</v>
      </c>
      <c r="E2565" s="8" t="s">
        <v>3517</v>
      </c>
      <c r="F2565" s="7">
        <v>19</v>
      </c>
      <c r="G2565" t="s">
        <v>3485</v>
      </c>
      <c r="H2565" t="s">
        <v>3462</v>
      </c>
      <c r="I2565" t="s">
        <v>3596</v>
      </c>
      <c r="J2565" t="s">
        <v>3449</v>
      </c>
      <c r="K2565" t="s">
        <v>3568</v>
      </c>
      <c r="L2565">
        <v>76706</v>
      </c>
      <c r="M2565" t="s">
        <v>2057</v>
      </c>
      <c r="N2565" t="s">
        <v>13</v>
      </c>
      <c r="O2565" t="s">
        <v>26</v>
      </c>
      <c r="P2565" t="s">
        <v>2058</v>
      </c>
      <c r="Q2565" s="4">
        <v>9000</v>
      </c>
      <c r="R2565">
        <v>2</v>
      </c>
      <c r="S2565" s="4">
        <f>Table3[[#This Row],[Harga]]*Table3[[#This Row],[Quantity]]</f>
        <v>18000</v>
      </c>
      <c r="T2565">
        <v>0.8</v>
      </c>
      <c r="U2565" s="4">
        <f>Table3[[#This Row],[Discount]]*Table3[[#This Row],[Revenue]]</f>
        <v>14400</v>
      </c>
      <c r="V2565" s="4">
        <f>Table3[[#This Row],[Revenue]]-Table3[[#This Row],[Total Discount]]</f>
        <v>3600</v>
      </c>
      <c r="W2565" s="6"/>
      <c r="X2565" s="5"/>
    </row>
    <row r="2566" spans="1:24" x14ac:dyDescent="0.35">
      <c r="A2566">
        <v>2565</v>
      </c>
      <c r="B2566" t="s">
        <v>6724</v>
      </c>
      <c r="C2566" s="8">
        <v>42679</v>
      </c>
      <c r="D2566" s="6">
        <v>2016</v>
      </c>
      <c r="E2566" s="8" t="s">
        <v>3468</v>
      </c>
      <c r="F2566" s="7">
        <v>5</v>
      </c>
      <c r="G2566" t="s">
        <v>3457</v>
      </c>
      <c r="H2566" t="s">
        <v>3451</v>
      </c>
      <c r="I2566" t="s">
        <v>3840</v>
      </c>
      <c r="J2566" t="s">
        <v>3449</v>
      </c>
      <c r="K2566" t="s">
        <v>3580</v>
      </c>
      <c r="L2566">
        <v>94109</v>
      </c>
      <c r="M2566" t="s">
        <v>1499</v>
      </c>
      <c r="N2566" t="s">
        <v>13</v>
      </c>
      <c r="O2566" t="s">
        <v>26</v>
      </c>
      <c r="P2566" t="s">
        <v>1500</v>
      </c>
      <c r="Q2566" s="4">
        <v>20000</v>
      </c>
      <c r="R2566">
        <v>2</v>
      </c>
      <c r="S2566" s="4">
        <f>Table3[[#This Row],[Harga]]*Table3[[#This Row],[Quantity]]</f>
        <v>40000</v>
      </c>
      <c r="T2566">
        <v>0.2</v>
      </c>
      <c r="U2566" s="4">
        <f>Table3[[#This Row],[Discount]]*Table3[[#This Row],[Revenue]]</f>
        <v>8000</v>
      </c>
      <c r="V2566" s="4">
        <f>Table3[[#This Row],[Revenue]]-Table3[[#This Row],[Total Discount]]</f>
        <v>32000</v>
      </c>
      <c r="W2566" s="6"/>
      <c r="X2566" s="5"/>
    </row>
    <row r="2567" spans="1:24" x14ac:dyDescent="0.35">
      <c r="A2567">
        <v>2566</v>
      </c>
      <c r="B2567" t="s">
        <v>6723</v>
      </c>
      <c r="C2567" s="8">
        <v>42730</v>
      </c>
      <c r="D2567" s="6">
        <v>2016</v>
      </c>
      <c r="E2567" s="8" t="s">
        <v>3490</v>
      </c>
      <c r="F2567" s="7">
        <v>26</v>
      </c>
      <c r="G2567" t="s">
        <v>3452</v>
      </c>
      <c r="H2567" t="s">
        <v>3554</v>
      </c>
      <c r="I2567" t="s">
        <v>5823</v>
      </c>
      <c r="J2567" t="s">
        <v>3466</v>
      </c>
      <c r="K2567" t="s">
        <v>3605</v>
      </c>
      <c r="L2567">
        <v>10024</v>
      </c>
      <c r="M2567" t="s">
        <v>274</v>
      </c>
      <c r="N2567" t="s">
        <v>13</v>
      </c>
      <c r="O2567" t="s">
        <v>26</v>
      </c>
      <c r="P2567" t="s">
        <v>275</v>
      </c>
      <c r="Q2567" s="4">
        <v>3000</v>
      </c>
      <c r="R2567">
        <v>3</v>
      </c>
      <c r="S2567" s="4">
        <f>Table3[[#This Row],[Harga]]*Table3[[#This Row],[Quantity]]</f>
        <v>9000</v>
      </c>
      <c r="T2567">
        <v>0.2</v>
      </c>
      <c r="U2567" s="4">
        <f>Table3[[#This Row],[Discount]]*Table3[[#This Row],[Revenue]]</f>
        <v>1800</v>
      </c>
      <c r="V2567" s="4">
        <f>Table3[[#This Row],[Revenue]]-Table3[[#This Row],[Total Discount]]</f>
        <v>7200</v>
      </c>
      <c r="W2567" s="6"/>
      <c r="X2567" s="5"/>
    </row>
    <row r="2568" spans="1:24" x14ac:dyDescent="0.35">
      <c r="A2568">
        <v>2567</v>
      </c>
      <c r="B2568" t="s">
        <v>6722</v>
      </c>
      <c r="C2568" s="8">
        <v>42107</v>
      </c>
      <c r="D2568" s="6">
        <v>2015</v>
      </c>
      <c r="E2568" s="8" t="s">
        <v>3529</v>
      </c>
      <c r="F2568" s="7">
        <v>13</v>
      </c>
      <c r="G2568" t="s">
        <v>3538</v>
      </c>
      <c r="H2568" t="s">
        <v>3462</v>
      </c>
      <c r="I2568" t="s">
        <v>4699</v>
      </c>
      <c r="J2568" t="s">
        <v>3466</v>
      </c>
      <c r="K2568" t="s">
        <v>3505</v>
      </c>
      <c r="L2568">
        <v>90036</v>
      </c>
      <c r="M2568" t="s">
        <v>1598</v>
      </c>
      <c r="N2568" t="s">
        <v>9</v>
      </c>
      <c r="O2568" t="s">
        <v>20</v>
      </c>
      <c r="P2568" t="s">
        <v>1599</v>
      </c>
      <c r="Q2568" s="4">
        <v>23000</v>
      </c>
      <c r="R2568">
        <v>2</v>
      </c>
      <c r="S2568" s="4">
        <f>Table3[[#This Row],[Harga]]*Table3[[#This Row],[Quantity]]</f>
        <v>46000</v>
      </c>
      <c r="T2568">
        <v>0</v>
      </c>
      <c r="U2568" s="4">
        <f>Table3[[#This Row],[Discount]]*Table3[[#This Row],[Revenue]]</f>
        <v>0</v>
      </c>
      <c r="V2568" s="4">
        <f>Table3[[#This Row],[Revenue]]-Table3[[#This Row],[Total Discount]]</f>
        <v>46000</v>
      </c>
      <c r="W2568" s="6"/>
      <c r="X2568" s="5"/>
    </row>
    <row r="2569" spans="1:24" x14ac:dyDescent="0.35">
      <c r="A2569">
        <v>2568</v>
      </c>
      <c r="B2569" t="s">
        <v>6721</v>
      </c>
      <c r="C2569" s="8">
        <v>42990</v>
      </c>
      <c r="D2569" s="6">
        <v>2017</v>
      </c>
      <c r="E2569" s="8" t="s">
        <v>3472</v>
      </c>
      <c r="F2569" s="7">
        <v>12</v>
      </c>
      <c r="G2569" t="s">
        <v>3452</v>
      </c>
      <c r="H2569" t="s">
        <v>3501</v>
      </c>
      <c r="I2569" t="s">
        <v>4809</v>
      </c>
      <c r="J2569" t="s">
        <v>3466</v>
      </c>
      <c r="K2569" t="s">
        <v>3666</v>
      </c>
      <c r="L2569">
        <v>2895</v>
      </c>
      <c r="M2569" t="s">
        <v>2709</v>
      </c>
      <c r="N2569" t="s">
        <v>13</v>
      </c>
      <c r="O2569" t="s">
        <v>23</v>
      </c>
      <c r="P2569" t="s">
        <v>2710</v>
      </c>
      <c r="Q2569" s="4">
        <v>46000</v>
      </c>
      <c r="R2569">
        <v>7</v>
      </c>
      <c r="S2569" s="4">
        <f>Table3[[#This Row],[Harga]]*Table3[[#This Row],[Quantity]]</f>
        <v>322000</v>
      </c>
      <c r="T2569">
        <v>0</v>
      </c>
      <c r="U2569" s="4">
        <f>Table3[[#This Row],[Discount]]*Table3[[#This Row],[Revenue]]</f>
        <v>0</v>
      </c>
      <c r="V2569" s="4">
        <f>Table3[[#This Row],[Revenue]]-Table3[[#This Row],[Total Discount]]</f>
        <v>322000</v>
      </c>
      <c r="W2569" s="6"/>
      <c r="X2569" s="5"/>
    </row>
    <row r="2570" spans="1:24" x14ac:dyDescent="0.35">
      <c r="A2570">
        <v>2569</v>
      </c>
      <c r="B2570" t="s">
        <v>6720</v>
      </c>
      <c r="C2570" s="8">
        <v>43002</v>
      </c>
      <c r="D2570" s="6">
        <v>2017</v>
      </c>
      <c r="E2570" s="8" t="s">
        <v>3472</v>
      </c>
      <c r="F2570" s="7">
        <v>24</v>
      </c>
      <c r="G2570" t="s">
        <v>3538</v>
      </c>
      <c r="H2570" t="s">
        <v>3451</v>
      </c>
      <c r="I2570" t="s">
        <v>5054</v>
      </c>
      <c r="J2570" t="s">
        <v>3449</v>
      </c>
      <c r="K2570" t="s">
        <v>3695</v>
      </c>
      <c r="L2570">
        <v>31907</v>
      </c>
      <c r="M2570" t="s">
        <v>2711</v>
      </c>
      <c r="N2570" t="s">
        <v>13</v>
      </c>
      <c r="O2570" t="s">
        <v>32</v>
      </c>
      <c r="P2570" t="s">
        <v>2712</v>
      </c>
      <c r="Q2570" s="4">
        <v>41000</v>
      </c>
      <c r="R2570">
        <v>3</v>
      </c>
      <c r="S2570" s="4">
        <f>Table3[[#This Row],[Harga]]*Table3[[#This Row],[Quantity]]</f>
        <v>123000</v>
      </c>
      <c r="T2570">
        <v>0</v>
      </c>
      <c r="U2570" s="4">
        <f>Table3[[#This Row],[Discount]]*Table3[[#This Row],[Revenue]]</f>
        <v>0</v>
      </c>
      <c r="V2570" s="4">
        <f>Table3[[#This Row],[Revenue]]-Table3[[#This Row],[Total Discount]]</f>
        <v>123000</v>
      </c>
      <c r="W2570" s="6"/>
      <c r="X2570" s="5"/>
    </row>
    <row r="2571" spans="1:24" x14ac:dyDescent="0.35">
      <c r="A2571">
        <v>2570</v>
      </c>
      <c r="B2571" t="s">
        <v>6719</v>
      </c>
      <c r="C2571" s="8">
        <v>42287</v>
      </c>
      <c r="D2571" s="6">
        <v>2015</v>
      </c>
      <c r="E2571" s="8" t="s">
        <v>3517</v>
      </c>
      <c r="F2571" s="7">
        <v>10</v>
      </c>
      <c r="G2571" t="s">
        <v>3485</v>
      </c>
      <c r="H2571" t="s">
        <v>3462</v>
      </c>
      <c r="I2571" t="s">
        <v>5040</v>
      </c>
      <c r="J2571" t="s">
        <v>3449</v>
      </c>
      <c r="K2571" t="s">
        <v>3556</v>
      </c>
      <c r="L2571">
        <v>32216</v>
      </c>
      <c r="M2571" t="s">
        <v>1815</v>
      </c>
      <c r="N2571" t="s">
        <v>13</v>
      </c>
      <c r="O2571" t="s">
        <v>32</v>
      </c>
      <c r="P2571" t="s">
        <v>1816</v>
      </c>
      <c r="Q2571" s="4">
        <v>1802000</v>
      </c>
      <c r="R2571">
        <v>6</v>
      </c>
      <c r="S2571" s="4">
        <f>Table3[[#This Row],[Harga]]*Table3[[#This Row],[Quantity]]</f>
        <v>10812000</v>
      </c>
      <c r="T2571">
        <v>0.2</v>
      </c>
      <c r="U2571" s="4">
        <f>Table3[[#This Row],[Discount]]*Table3[[#This Row],[Revenue]]</f>
        <v>2162400</v>
      </c>
      <c r="V2571" s="4">
        <f>Table3[[#This Row],[Revenue]]-Table3[[#This Row],[Total Discount]]</f>
        <v>8649600</v>
      </c>
      <c r="W2571" s="6"/>
      <c r="X2571" s="5"/>
    </row>
    <row r="2572" spans="1:24" x14ac:dyDescent="0.35">
      <c r="A2572">
        <v>2571</v>
      </c>
      <c r="B2572" t="s">
        <v>6718</v>
      </c>
      <c r="C2572" s="8">
        <v>42335</v>
      </c>
      <c r="D2572" s="6">
        <v>2015</v>
      </c>
      <c r="E2572" s="8" t="s">
        <v>3468</v>
      </c>
      <c r="F2572" s="7">
        <v>27</v>
      </c>
      <c r="G2572" t="s">
        <v>3485</v>
      </c>
      <c r="H2572" t="s">
        <v>3462</v>
      </c>
      <c r="I2572" t="s">
        <v>4020</v>
      </c>
      <c r="J2572" t="s">
        <v>3488</v>
      </c>
      <c r="K2572" t="s">
        <v>3509</v>
      </c>
      <c r="L2572">
        <v>19140</v>
      </c>
      <c r="M2572" t="s">
        <v>2713</v>
      </c>
      <c r="N2572" t="s">
        <v>51</v>
      </c>
      <c r="O2572" t="s">
        <v>52</v>
      </c>
      <c r="P2572" t="s">
        <v>2714</v>
      </c>
      <c r="Q2572" s="4">
        <v>749000</v>
      </c>
      <c r="R2572">
        <v>8</v>
      </c>
      <c r="S2572" s="4">
        <f>Table3[[#This Row],[Harga]]*Table3[[#This Row],[Quantity]]</f>
        <v>5992000</v>
      </c>
      <c r="T2572">
        <v>0.4</v>
      </c>
      <c r="U2572" s="4">
        <f>Table3[[#This Row],[Discount]]*Table3[[#This Row],[Revenue]]</f>
        <v>2396800</v>
      </c>
      <c r="V2572" s="4">
        <f>Table3[[#This Row],[Revenue]]-Table3[[#This Row],[Total Discount]]</f>
        <v>3595200</v>
      </c>
      <c r="W2572" s="6"/>
      <c r="X2572" s="5"/>
    </row>
    <row r="2573" spans="1:24" x14ac:dyDescent="0.35">
      <c r="A2573">
        <v>2572</v>
      </c>
      <c r="B2573" t="s">
        <v>6717</v>
      </c>
      <c r="C2573" s="8">
        <v>42260</v>
      </c>
      <c r="D2573" s="6">
        <v>2015</v>
      </c>
      <c r="E2573" s="8" t="s">
        <v>3472</v>
      </c>
      <c r="F2573" s="7">
        <v>13</v>
      </c>
      <c r="G2573" t="s">
        <v>3452</v>
      </c>
      <c r="H2573" t="s">
        <v>3462</v>
      </c>
      <c r="I2573" t="s">
        <v>4477</v>
      </c>
      <c r="J2573" t="s">
        <v>3449</v>
      </c>
      <c r="K2573" t="s">
        <v>3580</v>
      </c>
      <c r="L2573">
        <v>47201</v>
      </c>
      <c r="M2573" t="s">
        <v>2156</v>
      </c>
      <c r="N2573" t="s">
        <v>51</v>
      </c>
      <c r="O2573" t="s">
        <v>64</v>
      </c>
      <c r="P2573" t="s">
        <v>2157</v>
      </c>
      <c r="Q2573" s="4">
        <v>100000</v>
      </c>
      <c r="R2573">
        <v>4</v>
      </c>
      <c r="S2573" s="4">
        <f>Table3[[#This Row],[Harga]]*Table3[[#This Row],[Quantity]]</f>
        <v>400000</v>
      </c>
      <c r="T2573">
        <v>0</v>
      </c>
      <c r="U2573" s="4">
        <f>Table3[[#This Row],[Discount]]*Table3[[#This Row],[Revenue]]</f>
        <v>0</v>
      </c>
      <c r="V2573" s="4">
        <f>Table3[[#This Row],[Revenue]]-Table3[[#This Row],[Total Discount]]</f>
        <v>400000</v>
      </c>
      <c r="W2573" s="6"/>
      <c r="X2573" s="5"/>
    </row>
    <row r="2574" spans="1:24" x14ac:dyDescent="0.35">
      <c r="A2574">
        <v>2573</v>
      </c>
      <c r="B2574" t="s">
        <v>6716</v>
      </c>
      <c r="C2574" s="8">
        <v>43053</v>
      </c>
      <c r="D2574" s="6">
        <v>2017</v>
      </c>
      <c r="E2574" s="8" t="s">
        <v>3468</v>
      </c>
      <c r="F2574" s="7">
        <v>14</v>
      </c>
      <c r="G2574" t="s">
        <v>3457</v>
      </c>
      <c r="H2574" t="s">
        <v>3451</v>
      </c>
      <c r="I2574" t="s">
        <v>4377</v>
      </c>
      <c r="J2574" t="s">
        <v>3449</v>
      </c>
      <c r="K2574" t="s">
        <v>3655</v>
      </c>
      <c r="L2574">
        <v>77506</v>
      </c>
      <c r="M2574" t="s">
        <v>1290</v>
      </c>
      <c r="N2574" t="s">
        <v>51</v>
      </c>
      <c r="O2574" t="s">
        <v>64</v>
      </c>
      <c r="P2574" t="s">
        <v>1291</v>
      </c>
      <c r="Q2574" s="4">
        <v>84000</v>
      </c>
      <c r="R2574">
        <v>6</v>
      </c>
      <c r="S2574" s="4">
        <f>Table3[[#This Row],[Harga]]*Table3[[#This Row],[Quantity]]</f>
        <v>504000</v>
      </c>
      <c r="T2574">
        <v>0.2</v>
      </c>
      <c r="U2574" s="4">
        <f>Table3[[#This Row],[Discount]]*Table3[[#This Row],[Revenue]]</f>
        <v>100800</v>
      </c>
      <c r="V2574" s="4">
        <f>Table3[[#This Row],[Revenue]]-Table3[[#This Row],[Total Discount]]</f>
        <v>403200</v>
      </c>
      <c r="W2574" s="6"/>
      <c r="X2574" s="5"/>
    </row>
    <row r="2575" spans="1:24" x14ac:dyDescent="0.35">
      <c r="A2575">
        <v>2574</v>
      </c>
      <c r="B2575" t="s">
        <v>6715</v>
      </c>
      <c r="C2575" s="8">
        <v>42860</v>
      </c>
      <c r="D2575" s="6">
        <v>2017</v>
      </c>
      <c r="E2575" s="8" t="s">
        <v>3453</v>
      </c>
      <c r="F2575" s="7">
        <v>5</v>
      </c>
      <c r="G2575" t="s">
        <v>3485</v>
      </c>
      <c r="H2575" t="s">
        <v>3451</v>
      </c>
      <c r="I2575" t="s">
        <v>5025</v>
      </c>
      <c r="J2575" t="s">
        <v>3449</v>
      </c>
      <c r="K2575" t="s">
        <v>3628</v>
      </c>
      <c r="L2575">
        <v>94122</v>
      </c>
      <c r="M2575" t="s">
        <v>2715</v>
      </c>
      <c r="N2575" t="s">
        <v>13</v>
      </c>
      <c r="O2575" t="s">
        <v>55</v>
      </c>
      <c r="P2575" t="s">
        <v>2716</v>
      </c>
      <c r="Q2575" s="4">
        <v>24000</v>
      </c>
      <c r="R2575">
        <v>2</v>
      </c>
      <c r="S2575" s="4">
        <f>Table3[[#This Row],[Harga]]*Table3[[#This Row],[Quantity]]</f>
        <v>48000</v>
      </c>
      <c r="T2575">
        <v>0</v>
      </c>
      <c r="U2575" s="4">
        <f>Table3[[#This Row],[Discount]]*Table3[[#This Row],[Revenue]]</f>
        <v>0</v>
      </c>
      <c r="V2575" s="4">
        <f>Table3[[#This Row],[Revenue]]-Table3[[#This Row],[Total Discount]]</f>
        <v>48000</v>
      </c>
      <c r="W2575" s="6"/>
      <c r="X2575" s="5"/>
    </row>
    <row r="2576" spans="1:24" x14ac:dyDescent="0.35">
      <c r="A2576">
        <v>2575</v>
      </c>
      <c r="B2576" t="s">
        <v>6714</v>
      </c>
      <c r="C2576" s="8">
        <v>41971</v>
      </c>
      <c r="D2576" s="6">
        <v>2014</v>
      </c>
      <c r="E2576" s="8" t="s">
        <v>3468</v>
      </c>
      <c r="F2576" s="7">
        <v>28</v>
      </c>
      <c r="G2576" t="s">
        <v>3485</v>
      </c>
      <c r="H2576" t="s">
        <v>3451</v>
      </c>
      <c r="I2576" t="s">
        <v>3756</v>
      </c>
      <c r="J2576" t="s">
        <v>3466</v>
      </c>
      <c r="K2576" t="s">
        <v>3628</v>
      </c>
      <c r="L2576">
        <v>29203</v>
      </c>
      <c r="M2576" t="s">
        <v>2520</v>
      </c>
      <c r="N2576" t="s">
        <v>9</v>
      </c>
      <c r="O2576" t="s">
        <v>20</v>
      </c>
      <c r="P2576" t="s">
        <v>2521</v>
      </c>
      <c r="Q2576" s="4">
        <v>191000</v>
      </c>
      <c r="R2576">
        <v>5</v>
      </c>
      <c r="S2576" s="4">
        <f>Table3[[#This Row],[Harga]]*Table3[[#This Row],[Quantity]]</f>
        <v>955000</v>
      </c>
      <c r="T2576">
        <v>0</v>
      </c>
      <c r="U2576" s="4">
        <f>Table3[[#This Row],[Discount]]*Table3[[#This Row],[Revenue]]</f>
        <v>0</v>
      </c>
      <c r="V2576" s="4">
        <f>Table3[[#This Row],[Revenue]]-Table3[[#This Row],[Total Discount]]</f>
        <v>955000</v>
      </c>
      <c r="W2576" s="6"/>
      <c r="X2576" s="5"/>
    </row>
    <row r="2577" spans="1:24" x14ac:dyDescent="0.35">
      <c r="A2577">
        <v>2576</v>
      </c>
      <c r="B2577" t="s">
        <v>6713</v>
      </c>
      <c r="C2577" s="8">
        <v>41769</v>
      </c>
      <c r="D2577" s="6">
        <v>2014</v>
      </c>
      <c r="E2577" s="8" t="s">
        <v>3453</v>
      </c>
      <c r="F2577" s="7">
        <v>10</v>
      </c>
      <c r="G2577" t="s">
        <v>3452</v>
      </c>
      <c r="H2577" t="s">
        <v>3451</v>
      </c>
      <c r="I2577" t="s">
        <v>4243</v>
      </c>
      <c r="J2577" t="s">
        <v>3449</v>
      </c>
      <c r="K2577" t="s">
        <v>3605</v>
      </c>
      <c r="L2577">
        <v>98031</v>
      </c>
      <c r="M2577" t="s">
        <v>458</v>
      </c>
      <c r="N2577" t="s">
        <v>13</v>
      </c>
      <c r="O2577" t="s">
        <v>55</v>
      </c>
      <c r="P2577" t="s">
        <v>459</v>
      </c>
      <c r="Q2577" s="4">
        <v>106000</v>
      </c>
      <c r="R2577">
        <v>3</v>
      </c>
      <c r="S2577" s="4">
        <f>Table3[[#This Row],[Harga]]*Table3[[#This Row],[Quantity]]</f>
        <v>318000</v>
      </c>
      <c r="T2577">
        <v>0</v>
      </c>
      <c r="U2577" s="4">
        <f>Table3[[#This Row],[Discount]]*Table3[[#This Row],[Revenue]]</f>
        <v>0</v>
      </c>
      <c r="V2577" s="4">
        <f>Table3[[#This Row],[Revenue]]-Table3[[#This Row],[Total Discount]]</f>
        <v>318000</v>
      </c>
      <c r="W2577" s="6"/>
      <c r="X2577" s="5"/>
    </row>
    <row r="2578" spans="1:24" x14ac:dyDescent="0.35">
      <c r="A2578">
        <v>2577</v>
      </c>
      <c r="B2578" t="s">
        <v>6712</v>
      </c>
      <c r="C2578" s="8">
        <v>42432</v>
      </c>
      <c r="D2578" s="6">
        <v>2016</v>
      </c>
      <c r="E2578" s="8" t="s">
        <v>3511</v>
      </c>
      <c r="F2578" s="7">
        <v>3</v>
      </c>
      <c r="G2578" t="s">
        <v>3538</v>
      </c>
      <c r="H2578" t="s">
        <v>3501</v>
      </c>
      <c r="I2578" t="s">
        <v>5448</v>
      </c>
      <c r="J2578" t="s">
        <v>3449</v>
      </c>
      <c r="K2578" t="s">
        <v>3707</v>
      </c>
      <c r="L2578">
        <v>78664</v>
      </c>
      <c r="M2578" t="s">
        <v>2717</v>
      </c>
      <c r="N2578" t="s">
        <v>13</v>
      </c>
      <c r="O2578" t="s">
        <v>366</v>
      </c>
      <c r="P2578" t="s">
        <v>2718</v>
      </c>
      <c r="Q2578" s="4">
        <v>3931000</v>
      </c>
      <c r="R2578">
        <v>3</v>
      </c>
      <c r="S2578" s="4">
        <f>Table3[[#This Row],[Harga]]*Table3[[#This Row],[Quantity]]</f>
        <v>11793000</v>
      </c>
      <c r="T2578">
        <v>0.2</v>
      </c>
      <c r="U2578" s="4">
        <f>Table3[[#This Row],[Discount]]*Table3[[#This Row],[Revenue]]</f>
        <v>2358600</v>
      </c>
      <c r="V2578" s="4">
        <f>Table3[[#This Row],[Revenue]]-Table3[[#This Row],[Total Discount]]</f>
        <v>9434400</v>
      </c>
      <c r="W2578" s="6"/>
      <c r="X2578" s="5"/>
    </row>
    <row r="2579" spans="1:24" x14ac:dyDescent="0.35">
      <c r="A2579">
        <v>2578</v>
      </c>
      <c r="B2579" t="s">
        <v>6711</v>
      </c>
      <c r="C2579" s="8">
        <v>42231</v>
      </c>
      <c r="D2579" s="6">
        <v>2015</v>
      </c>
      <c r="E2579" s="8" t="s">
        <v>3481</v>
      </c>
      <c r="F2579" s="7">
        <v>15</v>
      </c>
      <c r="G2579" t="s">
        <v>3485</v>
      </c>
      <c r="H2579" t="s">
        <v>3462</v>
      </c>
      <c r="I2579" t="s">
        <v>3637</v>
      </c>
      <c r="J2579" t="s">
        <v>3449</v>
      </c>
      <c r="K2579" t="s">
        <v>3455</v>
      </c>
      <c r="L2579">
        <v>94601</v>
      </c>
      <c r="M2579" t="s">
        <v>1100</v>
      </c>
      <c r="N2579" t="s">
        <v>9</v>
      </c>
      <c r="O2579" t="s">
        <v>20</v>
      </c>
      <c r="P2579" t="s">
        <v>1101</v>
      </c>
      <c r="Q2579" s="4">
        <v>30000</v>
      </c>
      <c r="R2579">
        <v>7</v>
      </c>
      <c r="S2579" s="4">
        <f>Table3[[#This Row],[Harga]]*Table3[[#This Row],[Quantity]]</f>
        <v>210000</v>
      </c>
      <c r="T2579">
        <v>0</v>
      </c>
      <c r="U2579" s="4">
        <f>Table3[[#This Row],[Discount]]*Table3[[#This Row],[Revenue]]</f>
        <v>0</v>
      </c>
      <c r="V2579" s="4">
        <f>Table3[[#This Row],[Revenue]]-Table3[[#This Row],[Total Discount]]</f>
        <v>210000</v>
      </c>
      <c r="W2579" s="6"/>
      <c r="X2579" s="5"/>
    </row>
    <row r="2580" spans="1:24" x14ac:dyDescent="0.35">
      <c r="A2580">
        <v>2579</v>
      </c>
      <c r="B2580" t="s">
        <v>6710</v>
      </c>
      <c r="C2580" s="8">
        <v>42259</v>
      </c>
      <c r="D2580" s="6">
        <v>2015</v>
      </c>
      <c r="E2580" s="8" t="s">
        <v>3472</v>
      </c>
      <c r="F2580" s="7">
        <v>12</v>
      </c>
      <c r="G2580" t="s">
        <v>3457</v>
      </c>
      <c r="H2580" t="s">
        <v>3451</v>
      </c>
      <c r="I2580" t="s">
        <v>3566</v>
      </c>
      <c r="J2580" t="s">
        <v>3449</v>
      </c>
      <c r="K2580" t="s">
        <v>3477</v>
      </c>
      <c r="L2580">
        <v>13021</v>
      </c>
      <c r="M2580" t="s">
        <v>205</v>
      </c>
      <c r="N2580" t="s">
        <v>13</v>
      </c>
      <c r="O2580" t="s">
        <v>37</v>
      </c>
      <c r="P2580" t="s">
        <v>206</v>
      </c>
      <c r="Q2580" s="4">
        <v>8000</v>
      </c>
      <c r="R2580">
        <v>2</v>
      </c>
      <c r="S2580" s="4">
        <f>Table3[[#This Row],[Harga]]*Table3[[#This Row],[Quantity]]</f>
        <v>16000</v>
      </c>
      <c r="T2580">
        <v>0</v>
      </c>
      <c r="U2580" s="4">
        <f>Table3[[#This Row],[Discount]]*Table3[[#This Row],[Revenue]]</f>
        <v>0</v>
      </c>
      <c r="V2580" s="4">
        <f>Table3[[#This Row],[Revenue]]-Table3[[#This Row],[Total Discount]]</f>
        <v>16000</v>
      </c>
      <c r="W2580" s="6"/>
      <c r="X2580" s="5"/>
    </row>
    <row r="2581" spans="1:24" x14ac:dyDescent="0.35">
      <c r="A2581">
        <v>2580</v>
      </c>
      <c r="B2581" t="s">
        <v>6709</v>
      </c>
      <c r="C2581" s="8">
        <v>42016</v>
      </c>
      <c r="D2581" s="6">
        <v>2015</v>
      </c>
      <c r="E2581" s="8" t="s">
        <v>3463</v>
      </c>
      <c r="F2581" s="7">
        <v>12</v>
      </c>
      <c r="G2581" t="s">
        <v>3457</v>
      </c>
      <c r="H2581" t="s">
        <v>3451</v>
      </c>
      <c r="I2581" t="s">
        <v>4926</v>
      </c>
      <c r="J2581" t="s">
        <v>3466</v>
      </c>
      <c r="K2581" t="s">
        <v>3487</v>
      </c>
      <c r="L2581">
        <v>19711</v>
      </c>
      <c r="M2581" t="s">
        <v>2000</v>
      </c>
      <c r="N2581" t="s">
        <v>13</v>
      </c>
      <c r="O2581" t="s">
        <v>32</v>
      </c>
      <c r="P2581" t="s">
        <v>2001</v>
      </c>
      <c r="Q2581" s="4">
        <v>311000</v>
      </c>
      <c r="R2581">
        <v>3</v>
      </c>
      <c r="S2581" s="4">
        <f>Table3[[#This Row],[Harga]]*Table3[[#This Row],[Quantity]]</f>
        <v>933000</v>
      </c>
      <c r="T2581">
        <v>0</v>
      </c>
      <c r="U2581" s="4">
        <f>Table3[[#This Row],[Discount]]*Table3[[#This Row],[Revenue]]</f>
        <v>0</v>
      </c>
      <c r="V2581" s="4">
        <f>Table3[[#This Row],[Revenue]]-Table3[[#This Row],[Total Discount]]</f>
        <v>933000</v>
      </c>
      <c r="W2581" s="6"/>
      <c r="X2581" s="5"/>
    </row>
    <row r="2582" spans="1:24" x14ac:dyDescent="0.35">
      <c r="A2582">
        <v>2581</v>
      </c>
      <c r="B2582" t="s">
        <v>6708</v>
      </c>
      <c r="C2582" s="8">
        <v>42136</v>
      </c>
      <c r="D2582" s="6">
        <v>2015</v>
      </c>
      <c r="E2582" s="8" t="s">
        <v>3453</v>
      </c>
      <c r="F2582" s="7">
        <v>12</v>
      </c>
      <c r="G2582" t="s">
        <v>3452</v>
      </c>
      <c r="H2582" t="s">
        <v>3462</v>
      </c>
      <c r="I2582" t="s">
        <v>3894</v>
      </c>
      <c r="J2582" t="s">
        <v>3449</v>
      </c>
      <c r="K2582" t="s">
        <v>3448</v>
      </c>
      <c r="L2582">
        <v>10024</v>
      </c>
      <c r="M2582" t="s">
        <v>2719</v>
      </c>
      <c r="N2582" t="s">
        <v>13</v>
      </c>
      <c r="O2582" t="s">
        <v>32</v>
      </c>
      <c r="P2582" t="s">
        <v>2720</v>
      </c>
      <c r="Q2582" s="4">
        <v>37000</v>
      </c>
      <c r="R2582">
        <v>3</v>
      </c>
      <c r="S2582" s="4">
        <f>Table3[[#This Row],[Harga]]*Table3[[#This Row],[Quantity]]</f>
        <v>111000</v>
      </c>
      <c r="T2582">
        <v>0</v>
      </c>
      <c r="U2582" s="4">
        <f>Table3[[#This Row],[Discount]]*Table3[[#This Row],[Revenue]]</f>
        <v>0</v>
      </c>
      <c r="V2582" s="4">
        <f>Table3[[#This Row],[Revenue]]-Table3[[#This Row],[Total Discount]]</f>
        <v>111000</v>
      </c>
      <c r="W2582" s="6"/>
      <c r="X2582" s="5"/>
    </row>
    <row r="2583" spans="1:24" x14ac:dyDescent="0.35">
      <c r="A2583">
        <v>2582</v>
      </c>
      <c r="B2583" t="s">
        <v>6707</v>
      </c>
      <c r="C2583" s="8">
        <v>42639</v>
      </c>
      <c r="D2583" s="6">
        <v>2016</v>
      </c>
      <c r="E2583" s="8" t="s">
        <v>3472</v>
      </c>
      <c r="F2583" s="7">
        <v>26</v>
      </c>
      <c r="G2583" t="s">
        <v>3452</v>
      </c>
      <c r="H2583" t="s">
        <v>3451</v>
      </c>
      <c r="I2583" t="s">
        <v>6159</v>
      </c>
      <c r="J2583" t="s">
        <v>3449</v>
      </c>
      <c r="K2583" t="s">
        <v>3704</v>
      </c>
      <c r="L2583">
        <v>92374</v>
      </c>
      <c r="M2583" t="s">
        <v>2691</v>
      </c>
      <c r="N2583" t="s">
        <v>13</v>
      </c>
      <c r="O2583" t="s">
        <v>32</v>
      </c>
      <c r="P2583" t="s">
        <v>2692</v>
      </c>
      <c r="Q2583" s="4">
        <v>52000</v>
      </c>
      <c r="R2583">
        <v>3</v>
      </c>
      <c r="S2583" s="4">
        <f>Table3[[#This Row],[Harga]]*Table3[[#This Row],[Quantity]]</f>
        <v>156000</v>
      </c>
      <c r="T2583">
        <v>0</v>
      </c>
      <c r="U2583" s="4">
        <f>Table3[[#This Row],[Discount]]*Table3[[#This Row],[Revenue]]</f>
        <v>0</v>
      </c>
      <c r="V2583" s="4">
        <f>Table3[[#This Row],[Revenue]]-Table3[[#This Row],[Total Discount]]</f>
        <v>156000</v>
      </c>
      <c r="W2583" s="6"/>
      <c r="X2583" s="5"/>
    </row>
    <row r="2584" spans="1:24" x14ac:dyDescent="0.35">
      <c r="A2584">
        <v>2583</v>
      </c>
      <c r="B2584" t="s">
        <v>6706</v>
      </c>
      <c r="C2584" s="8">
        <v>42987</v>
      </c>
      <c r="D2584" s="6">
        <v>2017</v>
      </c>
      <c r="E2584" s="8" t="s">
        <v>3472</v>
      </c>
      <c r="F2584" s="7">
        <v>9</v>
      </c>
      <c r="G2584" t="s">
        <v>3452</v>
      </c>
      <c r="H2584" t="s">
        <v>3451</v>
      </c>
      <c r="I2584" t="s">
        <v>5182</v>
      </c>
      <c r="J2584" t="s">
        <v>3449</v>
      </c>
      <c r="K2584" t="s">
        <v>3492</v>
      </c>
      <c r="L2584">
        <v>48066</v>
      </c>
      <c r="M2584" t="s">
        <v>1769</v>
      </c>
      <c r="N2584" t="s">
        <v>13</v>
      </c>
      <c r="O2584" t="s">
        <v>55</v>
      </c>
      <c r="P2584" t="s">
        <v>1770</v>
      </c>
      <c r="Q2584" s="4">
        <v>18000</v>
      </c>
      <c r="R2584">
        <v>2</v>
      </c>
      <c r="S2584" s="4">
        <f>Table3[[#This Row],[Harga]]*Table3[[#This Row],[Quantity]]</f>
        <v>36000</v>
      </c>
      <c r="T2584">
        <v>0</v>
      </c>
      <c r="U2584" s="4">
        <f>Table3[[#This Row],[Discount]]*Table3[[#This Row],[Revenue]]</f>
        <v>0</v>
      </c>
      <c r="V2584" s="4">
        <f>Table3[[#This Row],[Revenue]]-Table3[[#This Row],[Total Discount]]</f>
        <v>36000</v>
      </c>
      <c r="W2584" s="6"/>
      <c r="X2584" s="5"/>
    </row>
    <row r="2585" spans="1:24" x14ac:dyDescent="0.35">
      <c r="A2585">
        <v>2584</v>
      </c>
      <c r="B2585" t="s">
        <v>6705</v>
      </c>
      <c r="C2585" s="8">
        <v>42840</v>
      </c>
      <c r="D2585" s="6">
        <v>2017</v>
      </c>
      <c r="E2585" s="8" t="s">
        <v>3529</v>
      </c>
      <c r="F2585" s="7">
        <v>15</v>
      </c>
      <c r="G2585" t="s">
        <v>3538</v>
      </c>
      <c r="H2585" t="s">
        <v>3501</v>
      </c>
      <c r="I2585" t="s">
        <v>3537</v>
      </c>
      <c r="J2585" t="s">
        <v>3466</v>
      </c>
      <c r="K2585" t="s">
        <v>3542</v>
      </c>
      <c r="L2585">
        <v>90049</v>
      </c>
      <c r="M2585" t="s">
        <v>2284</v>
      </c>
      <c r="N2585" t="s">
        <v>13</v>
      </c>
      <c r="O2585" t="s">
        <v>23</v>
      </c>
      <c r="P2585" t="s">
        <v>2285</v>
      </c>
      <c r="Q2585" s="4">
        <v>27000</v>
      </c>
      <c r="R2585">
        <v>3</v>
      </c>
      <c r="S2585" s="4">
        <f>Table3[[#This Row],[Harga]]*Table3[[#This Row],[Quantity]]</f>
        <v>81000</v>
      </c>
      <c r="T2585">
        <v>0</v>
      </c>
      <c r="U2585" s="4">
        <f>Table3[[#This Row],[Discount]]*Table3[[#This Row],[Revenue]]</f>
        <v>0</v>
      </c>
      <c r="V2585" s="4">
        <f>Table3[[#This Row],[Revenue]]-Table3[[#This Row],[Total Discount]]</f>
        <v>81000</v>
      </c>
      <c r="W2585" s="6"/>
      <c r="X2585" s="5"/>
    </row>
    <row r="2586" spans="1:24" x14ac:dyDescent="0.35">
      <c r="A2586">
        <v>2585</v>
      </c>
      <c r="B2586" t="s">
        <v>6704</v>
      </c>
      <c r="C2586" s="8">
        <v>42896</v>
      </c>
      <c r="D2586" s="6">
        <v>2017</v>
      </c>
      <c r="E2586" s="8" t="s">
        <v>3497</v>
      </c>
      <c r="F2586" s="7">
        <v>10</v>
      </c>
      <c r="G2586" t="s">
        <v>3452</v>
      </c>
      <c r="H2586" t="s">
        <v>3451</v>
      </c>
      <c r="I2586" t="s">
        <v>5606</v>
      </c>
      <c r="J2586" t="s">
        <v>3466</v>
      </c>
      <c r="K2586" t="s">
        <v>3600</v>
      </c>
      <c r="L2586">
        <v>10011</v>
      </c>
      <c r="M2586" t="s">
        <v>1207</v>
      </c>
      <c r="N2586" t="s">
        <v>13</v>
      </c>
      <c r="O2586" t="s">
        <v>37</v>
      </c>
      <c r="P2586" t="s">
        <v>1208</v>
      </c>
      <c r="Q2586" s="4">
        <v>7000</v>
      </c>
      <c r="R2586">
        <v>5</v>
      </c>
      <c r="S2586" s="4">
        <f>Table3[[#This Row],[Harga]]*Table3[[#This Row],[Quantity]]</f>
        <v>35000</v>
      </c>
      <c r="T2586">
        <v>0</v>
      </c>
      <c r="U2586" s="4">
        <f>Table3[[#This Row],[Discount]]*Table3[[#This Row],[Revenue]]</f>
        <v>0</v>
      </c>
      <c r="V2586" s="4">
        <f>Table3[[#This Row],[Revenue]]-Table3[[#This Row],[Total Discount]]</f>
        <v>35000</v>
      </c>
      <c r="W2586" s="6"/>
      <c r="X2586" s="5"/>
    </row>
    <row r="2587" spans="1:24" x14ac:dyDescent="0.35">
      <c r="A2587">
        <v>2586</v>
      </c>
      <c r="B2587" t="s">
        <v>6703</v>
      </c>
      <c r="C2587" s="8">
        <v>42979</v>
      </c>
      <c r="D2587" s="6">
        <v>2017</v>
      </c>
      <c r="E2587" s="8" t="s">
        <v>3472</v>
      </c>
      <c r="F2587" s="7">
        <v>1</v>
      </c>
      <c r="G2587" t="s">
        <v>3538</v>
      </c>
      <c r="H2587" t="s">
        <v>3451</v>
      </c>
      <c r="I2587" t="s">
        <v>4791</v>
      </c>
      <c r="J2587" t="s">
        <v>3449</v>
      </c>
      <c r="K2587" t="s">
        <v>3448</v>
      </c>
      <c r="L2587">
        <v>48205</v>
      </c>
      <c r="M2587" t="s">
        <v>2146</v>
      </c>
      <c r="N2587" t="s">
        <v>9</v>
      </c>
      <c r="O2587" t="s">
        <v>42</v>
      </c>
      <c r="P2587" t="s">
        <v>2147</v>
      </c>
      <c r="Q2587" s="4">
        <v>114000</v>
      </c>
      <c r="R2587">
        <v>7</v>
      </c>
      <c r="S2587" s="4">
        <f>Table3[[#This Row],[Harga]]*Table3[[#This Row],[Quantity]]</f>
        <v>798000</v>
      </c>
      <c r="T2587">
        <v>0</v>
      </c>
      <c r="U2587" s="4">
        <f>Table3[[#This Row],[Discount]]*Table3[[#This Row],[Revenue]]</f>
        <v>0</v>
      </c>
      <c r="V2587" s="4">
        <f>Table3[[#This Row],[Revenue]]-Table3[[#This Row],[Total Discount]]</f>
        <v>798000</v>
      </c>
      <c r="W2587" s="6"/>
      <c r="X2587" s="5"/>
    </row>
    <row r="2588" spans="1:24" x14ac:dyDescent="0.35">
      <c r="A2588">
        <v>2587</v>
      </c>
      <c r="B2588" t="s">
        <v>6702</v>
      </c>
      <c r="C2588" s="8">
        <v>41804</v>
      </c>
      <c r="D2588" s="6">
        <v>2014</v>
      </c>
      <c r="E2588" s="8" t="s">
        <v>3497</v>
      </c>
      <c r="F2588" s="7">
        <v>14</v>
      </c>
      <c r="G2588" t="s">
        <v>3457</v>
      </c>
      <c r="H2588" t="s">
        <v>3451</v>
      </c>
      <c r="I2588" t="s">
        <v>4881</v>
      </c>
      <c r="J2588" t="s">
        <v>3488</v>
      </c>
      <c r="K2588" t="s">
        <v>3477</v>
      </c>
      <c r="L2588">
        <v>48234</v>
      </c>
      <c r="M2588" t="s">
        <v>2406</v>
      </c>
      <c r="N2588" t="s">
        <v>9</v>
      </c>
      <c r="O2588" t="s">
        <v>10</v>
      </c>
      <c r="P2588" t="s">
        <v>2407</v>
      </c>
      <c r="Q2588" s="4">
        <v>639000</v>
      </c>
      <c r="R2588">
        <v>3</v>
      </c>
      <c r="S2588" s="4">
        <f>Table3[[#This Row],[Harga]]*Table3[[#This Row],[Quantity]]</f>
        <v>1917000</v>
      </c>
      <c r="T2588">
        <v>0</v>
      </c>
      <c r="U2588" s="4">
        <f>Table3[[#This Row],[Discount]]*Table3[[#This Row],[Revenue]]</f>
        <v>0</v>
      </c>
      <c r="V2588" s="4">
        <f>Table3[[#This Row],[Revenue]]-Table3[[#This Row],[Total Discount]]</f>
        <v>1917000</v>
      </c>
      <c r="W2588" s="6"/>
      <c r="X2588" s="5"/>
    </row>
    <row r="2589" spans="1:24" x14ac:dyDescent="0.35">
      <c r="A2589">
        <v>2588</v>
      </c>
      <c r="B2589" t="s">
        <v>6701</v>
      </c>
      <c r="C2589" s="8">
        <v>42873</v>
      </c>
      <c r="D2589" s="6">
        <v>2017</v>
      </c>
      <c r="E2589" s="8" t="s">
        <v>3453</v>
      </c>
      <c r="F2589" s="7">
        <v>18</v>
      </c>
      <c r="G2589" t="s">
        <v>3457</v>
      </c>
      <c r="H2589" t="s">
        <v>3451</v>
      </c>
      <c r="I2589" t="s">
        <v>4060</v>
      </c>
      <c r="J2589" t="s">
        <v>3488</v>
      </c>
      <c r="K2589" t="s">
        <v>3682</v>
      </c>
      <c r="L2589">
        <v>65807</v>
      </c>
      <c r="M2589" t="s">
        <v>2721</v>
      </c>
      <c r="N2589" t="s">
        <v>13</v>
      </c>
      <c r="O2589" t="s">
        <v>29</v>
      </c>
      <c r="P2589" t="s">
        <v>2722</v>
      </c>
      <c r="Q2589" s="4">
        <v>707000</v>
      </c>
      <c r="R2589">
        <v>7</v>
      </c>
      <c r="S2589" s="4">
        <f>Table3[[#This Row],[Harga]]*Table3[[#This Row],[Quantity]]</f>
        <v>4949000</v>
      </c>
      <c r="T2589">
        <v>0</v>
      </c>
      <c r="U2589" s="4">
        <f>Table3[[#This Row],[Discount]]*Table3[[#This Row],[Revenue]]</f>
        <v>0</v>
      </c>
      <c r="V2589" s="4">
        <f>Table3[[#This Row],[Revenue]]-Table3[[#This Row],[Total Discount]]</f>
        <v>4949000</v>
      </c>
      <c r="W2589" s="6"/>
      <c r="X2589" s="5"/>
    </row>
    <row r="2590" spans="1:24" x14ac:dyDescent="0.35">
      <c r="A2590">
        <v>2589</v>
      </c>
      <c r="B2590" t="s">
        <v>6700</v>
      </c>
      <c r="C2590" s="8">
        <v>42990</v>
      </c>
      <c r="D2590" s="6">
        <v>2017</v>
      </c>
      <c r="E2590" s="8" t="s">
        <v>3472</v>
      </c>
      <c r="F2590" s="7">
        <v>12</v>
      </c>
      <c r="G2590" t="s">
        <v>3452</v>
      </c>
      <c r="H2590" t="s">
        <v>3462</v>
      </c>
      <c r="I2590" t="s">
        <v>4522</v>
      </c>
      <c r="J2590" t="s">
        <v>3449</v>
      </c>
      <c r="K2590" t="s">
        <v>3505</v>
      </c>
      <c r="L2590">
        <v>90036</v>
      </c>
      <c r="M2590" t="s">
        <v>436</v>
      </c>
      <c r="N2590" t="s">
        <v>13</v>
      </c>
      <c r="O2590" t="s">
        <v>23</v>
      </c>
      <c r="P2590" t="s">
        <v>437</v>
      </c>
      <c r="Q2590" s="4">
        <v>56000</v>
      </c>
      <c r="R2590">
        <v>3</v>
      </c>
      <c r="S2590" s="4">
        <f>Table3[[#This Row],[Harga]]*Table3[[#This Row],[Quantity]]</f>
        <v>168000</v>
      </c>
      <c r="T2590">
        <v>0</v>
      </c>
      <c r="U2590" s="4">
        <f>Table3[[#This Row],[Discount]]*Table3[[#This Row],[Revenue]]</f>
        <v>0</v>
      </c>
      <c r="V2590" s="4">
        <f>Table3[[#This Row],[Revenue]]-Table3[[#This Row],[Total Discount]]</f>
        <v>168000</v>
      </c>
      <c r="W2590" s="6"/>
      <c r="X2590" s="5"/>
    </row>
    <row r="2591" spans="1:24" x14ac:dyDescent="0.35">
      <c r="A2591">
        <v>2590</v>
      </c>
      <c r="B2591" t="s">
        <v>6699</v>
      </c>
      <c r="C2591" s="8">
        <v>42542</v>
      </c>
      <c r="D2591" s="6">
        <v>2016</v>
      </c>
      <c r="E2591" s="8" t="s">
        <v>3497</v>
      </c>
      <c r="F2591" s="7">
        <v>21</v>
      </c>
      <c r="G2591" t="s">
        <v>3538</v>
      </c>
      <c r="H2591" t="s">
        <v>3451</v>
      </c>
      <c r="I2591" t="s">
        <v>3827</v>
      </c>
      <c r="J2591" t="s">
        <v>3449</v>
      </c>
      <c r="K2591" t="s">
        <v>3595</v>
      </c>
      <c r="L2591">
        <v>10011</v>
      </c>
      <c r="M2591" t="s">
        <v>1726</v>
      </c>
      <c r="N2591" t="s">
        <v>13</v>
      </c>
      <c r="O2591" t="s">
        <v>26</v>
      </c>
      <c r="P2591" t="s">
        <v>1727</v>
      </c>
      <c r="Q2591" s="4">
        <v>14000</v>
      </c>
      <c r="R2591">
        <v>5</v>
      </c>
      <c r="S2591" s="4">
        <f>Table3[[#This Row],[Harga]]*Table3[[#This Row],[Quantity]]</f>
        <v>70000</v>
      </c>
      <c r="T2591">
        <v>0.2</v>
      </c>
      <c r="U2591" s="4">
        <f>Table3[[#This Row],[Discount]]*Table3[[#This Row],[Revenue]]</f>
        <v>14000</v>
      </c>
      <c r="V2591" s="4">
        <f>Table3[[#This Row],[Revenue]]-Table3[[#This Row],[Total Discount]]</f>
        <v>56000</v>
      </c>
      <c r="W2591" s="6"/>
      <c r="X2591" s="5"/>
    </row>
    <row r="2592" spans="1:24" x14ac:dyDescent="0.35">
      <c r="A2592">
        <v>2591</v>
      </c>
      <c r="B2592" t="s">
        <v>6698</v>
      </c>
      <c r="C2592" s="8">
        <v>41969</v>
      </c>
      <c r="D2592" s="6">
        <v>2014</v>
      </c>
      <c r="E2592" s="8" t="s">
        <v>3468</v>
      </c>
      <c r="F2592" s="7">
        <v>26</v>
      </c>
      <c r="G2592" t="s">
        <v>3452</v>
      </c>
      <c r="H2592" t="s">
        <v>3462</v>
      </c>
      <c r="I2592" t="s">
        <v>5198</v>
      </c>
      <c r="J2592" t="s">
        <v>3488</v>
      </c>
      <c r="K2592" t="s">
        <v>3682</v>
      </c>
      <c r="L2592">
        <v>94109</v>
      </c>
      <c r="M2592" t="s">
        <v>2723</v>
      </c>
      <c r="N2592" t="s">
        <v>13</v>
      </c>
      <c r="O2592" t="s">
        <v>23</v>
      </c>
      <c r="P2592" t="s">
        <v>2724</v>
      </c>
      <c r="Q2592" s="4">
        <v>82000</v>
      </c>
      <c r="R2592">
        <v>2</v>
      </c>
      <c r="S2592" s="4">
        <f>Table3[[#This Row],[Harga]]*Table3[[#This Row],[Quantity]]</f>
        <v>164000</v>
      </c>
      <c r="T2592">
        <v>0</v>
      </c>
      <c r="U2592" s="4">
        <f>Table3[[#This Row],[Discount]]*Table3[[#This Row],[Revenue]]</f>
        <v>0</v>
      </c>
      <c r="V2592" s="4">
        <f>Table3[[#This Row],[Revenue]]-Table3[[#This Row],[Total Discount]]</f>
        <v>164000</v>
      </c>
      <c r="W2592" s="6"/>
      <c r="X2592" s="5"/>
    </row>
    <row r="2593" spans="1:24" x14ac:dyDescent="0.35">
      <c r="A2593">
        <v>2592</v>
      </c>
      <c r="B2593" t="s">
        <v>6697</v>
      </c>
      <c r="C2593" s="8">
        <v>42813</v>
      </c>
      <c r="D2593" s="6">
        <v>2017</v>
      </c>
      <c r="E2593" s="8" t="s">
        <v>3511</v>
      </c>
      <c r="F2593" s="7">
        <v>19</v>
      </c>
      <c r="G2593" t="s">
        <v>3538</v>
      </c>
      <c r="H2593" t="s">
        <v>3451</v>
      </c>
      <c r="I2593" t="s">
        <v>4487</v>
      </c>
      <c r="J2593" t="s">
        <v>3449</v>
      </c>
      <c r="K2593" t="s">
        <v>3909</v>
      </c>
      <c r="L2593">
        <v>93727</v>
      </c>
      <c r="M2593" t="s">
        <v>1726</v>
      </c>
      <c r="N2593" t="s">
        <v>13</v>
      </c>
      <c r="O2593" t="s">
        <v>26</v>
      </c>
      <c r="P2593" t="s">
        <v>1727</v>
      </c>
      <c r="Q2593" s="4">
        <v>14000</v>
      </c>
      <c r="R2593">
        <v>2</v>
      </c>
      <c r="S2593" s="4">
        <f>Table3[[#This Row],[Harga]]*Table3[[#This Row],[Quantity]]</f>
        <v>28000</v>
      </c>
      <c r="T2593">
        <v>0.2</v>
      </c>
      <c r="U2593" s="4">
        <f>Table3[[#This Row],[Discount]]*Table3[[#This Row],[Revenue]]</f>
        <v>5600</v>
      </c>
      <c r="V2593" s="4">
        <f>Table3[[#This Row],[Revenue]]-Table3[[#This Row],[Total Discount]]</f>
        <v>22400</v>
      </c>
      <c r="W2593" s="6"/>
      <c r="X2593" s="5"/>
    </row>
    <row r="2594" spans="1:24" x14ac:dyDescent="0.35">
      <c r="A2594">
        <v>2593</v>
      </c>
      <c r="B2594" t="s">
        <v>6696</v>
      </c>
      <c r="C2594" s="8">
        <v>41930</v>
      </c>
      <c r="D2594" s="6">
        <v>2014</v>
      </c>
      <c r="E2594" s="8" t="s">
        <v>3517</v>
      </c>
      <c r="F2594" s="7">
        <v>18</v>
      </c>
      <c r="G2594" t="s">
        <v>3452</v>
      </c>
      <c r="H2594" t="s">
        <v>3462</v>
      </c>
      <c r="I2594" t="s">
        <v>4714</v>
      </c>
      <c r="J2594" t="s">
        <v>3466</v>
      </c>
      <c r="K2594" t="s">
        <v>3571</v>
      </c>
      <c r="L2594">
        <v>71854</v>
      </c>
      <c r="M2594" t="s">
        <v>2725</v>
      </c>
      <c r="N2594" t="s">
        <v>9</v>
      </c>
      <c r="O2594" t="s">
        <v>42</v>
      </c>
      <c r="P2594" t="s">
        <v>2726</v>
      </c>
      <c r="Q2594" s="4">
        <v>606000</v>
      </c>
      <c r="R2594">
        <v>6</v>
      </c>
      <c r="S2594" s="4">
        <f>Table3[[#This Row],[Harga]]*Table3[[#This Row],[Quantity]]</f>
        <v>3636000</v>
      </c>
      <c r="T2594">
        <v>0</v>
      </c>
      <c r="U2594" s="4">
        <f>Table3[[#This Row],[Discount]]*Table3[[#This Row],[Revenue]]</f>
        <v>0</v>
      </c>
      <c r="V2594" s="4">
        <f>Table3[[#This Row],[Revenue]]-Table3[[#This Row],[Total Discount]]</f>
        <v>3636000</v>
      </c>
      <c r="W2594" s="6"/>
      <c r="X2594" s="5"/>
    </row>
    <row r="2595" spans="1:24" x14ac:dyDescent="0.35">
      <c r="A2595">
        <v>2594</v>
      </c>
      <c r="B2595" t="s">
        <v>6695</v>
      </c>
      <c r="C2595" s="8">
        <v>42969</v>
      </c>
      <c r="D2595" s="6">
        <v>2017</v>
      </c>
      <c r="E2595" s="8" t="s">
        <v>3481</v>
      </c>
      <c r="F2595" s="7">
        <v>22</v>
      </c>
      <c r="G2595" t="s">
        <v>3485</v>
      </c>
      <c r="H2595" t="s">
        <v>3451</v>
      </c>
      <c r="I2595" t="s">
        <v>6651</v>
      </c>
      <c r="J2595" t="s">
        <v>3449</v>
      </c>
      <c r="K2595" t="s">
        <v>3695</v>
      </c>
      <c r="L2595">
        <v>94110</v>
      </c>
      <c r="M2595" t="s">
        <v>137</v>
      </c>
      <c r="N2595" t="s">
        <v>9</v>
      </c>
      <c r="O2595" t="s">
        <v>17</v>
      </c>
      <c r="P2595" t="s">
        <v>138</v>
      </c>
      <c r="Q2595" s="4">
        <v>788000</v>
      </c>
      <c r="R2595">
        <v>1</v>
      </c>
      <c r="S2595" s="4">
        <f>Table3[[#This Row],[Harga]]*Table3[[#This Row],[Quantity]]</f>
        <v>788000</v>
      </c>
      <c r="T2595">
        <v>0.2</v>
      </c>
      <c r="U2595" s="4">
        <f>Table3[[#This Row],[Discount]]*Table3[[#This Row],[Revenue]]</f>
        <v>157600</v>
      </c>
      <c r="V2595" s="4">
        <f>Table3[[#This Row],[Revenue]]-Table3[[#This Row],[Total Discount]]</f>
        <v>630400</v>
      </c>
      <c r="W2595" s="6"/>
      <c r="X2595" s="5"/>
    </row>
    <row r="2596" spans="1:24" x14ac:dyDescent="0.35">
      <c r="A2596">
        <v>2595</v>
      </c>
      <c r="B2596" t="s">
        <v>6694</v>
      </c>
      <c r="C2596" s="8">
        <v>42693</v>
      </c>
      <c r="D2596" s="6">
        <v>2016</v>
      </c>
      <c r="E2596" s="8" t="s">
        <v>3468</v>
      </c>
      <c r="F2596" s="7">
        <v>19</v>
      </c>
      <c r="G2596" t="s">
        <v>3452</v>
      </c>
      <c r="H2596" t="s">
        <v>3451</v>
      </c>
      <c r="I2596" t="s">
        <v>6693</v>
      </c>
      <c r="J2596" t="s">
        <v>3466</v>
      </c>
      <c r="K2596" t="s">
        <v>3556</v>
      </c>
      <c r="L2596">
        <v>46203</v>
      </c>
      <c r="M2596" t="s">
        <v>2418</v>
      </c>
      <c r="N2596" t="s">
        <v>13</v>
      </c>
      <c r="O2596" t="s">
        <v>29</v>
      </c>
      <c r="P2596" t="s">
        <v>2419</v>
      </c>
      <c r="Q2596" s="4">
        <v>74000</v>
      </c>
      <c r="R2596">
        <v>3</v>
      </c>
      <c r="S2596" s="4">
        <f>Table3[[#This Row],[Harga]]*Table3[[#This Row],[Quantity]]</f>
        <v>222000</v>
      </c>
      <c r="T2596">
        <v>0</v>
      </c>
      <c r="U2596" s="4">
        <f>Table3[[#This Row],[Discount]]*Table3[[#This Row],[Revenue]]</f>
        <v>0</v>
      </c>
      <c r="V2596" s="4">
        <f>Table3[[#This Row],[Revenue]]-Table3[[#This Row],[Total Discount]]</f>
        <v>222000</v>
      </c>
      <c r="W2596" s="6"/>
      <c r="X2596" s="5"/>
    </row>
    <row r="2597" spans="1:24" x14ac:dyDescent="0.35">
      <c r="A2597">
        <v>2596</v>
      </c>
      <c r="B2597" t="s">
        <v>6692</v>
      </c>
      <c r="C2597" s="8">
        <v>41902</v>
      </c>
      <c r="D2597" s="6">
        <v>2014</v>
      </c>
      <c r="E2597" s="8" t="s">
        <v>3472</v>
      </c>
      <c r="F2597" s="7">
        <v>20</v>
      </c>
      <c r="G2597" t="s">
        <v>3538</v>
      </c>
      <c r="H2597" t="s">
        <v>3462</v>
      </c>
      <c r="I2597" t="s">
        <v>4037</v>
      </c>
      <c r="J2597" t="s">
        <v>3449</v>
      </c>
      <c r="K2597" t="s">
        <v>3499</v>
      </c>
      <c r="L2597">
        <v>21044</v>
      </c>
      <c r="M2597" t="s">
        <v>977</v>
      </c>
      <c r="N2597" t="s">
        <v>9</v>
      </c>
      <c r="O2597" t="s">
        <v>20</v>
      </c>
      <c r="P2597" t="s">
        <v>978</v>
      </c>
      <c r="Q2597" s="4">
        <v>110000</v>
      </c>
      <c r="R2597">
        <v>3</v>
      </c>
      <c r="S2597" s="4">
        <f>Table3[[#This Row],[Harga]]*Table3[[#This Row],[Quantity]]</f>
        <v>330000</v>
      </c>
      <c r="T2597">
        <v>0</v>
      </c>
      <c r="U2597" s="4">
        <f>Table3[[#This Row],[Discount]]*Table3[[#This Row],[Revenue]]</f>
        <v>0</v>
      </c>
      <c r="V2597" s="4">
        <f>Table3[[#This Row],[Revenue]]-Table3[[#This Row],[Total Discount]]</f>
        <v>330000</v>
      </c>
      <c r="W2597" s="6"/>
      <c r="X2597" s="5"/>
    </row>
    <row r="2598" spans="1:24" x14ac:dyDescent="0.35">
      <c r="A2598">
        <v>2597</v>
      </c>
      <c r="B2598" t="s">
        <v>6691</v>
      </c>
      <c r="C2598" s="8">
        <v>42624</v>
      </c>
      <c r="D2598" s="6">
        <v>2016</v>
      </c>
      <c r="E2598" s="8" t="s">
        <v>3472</v>
      </c>
      <c r="F2598" s="7">
        <v>11</v>
      </c>
      <c r="G2598" t="s">
        <v>3538</v>
      </c>
      <c r="H2598" t="s">
        <v>3501</v>
      </c>
      <c r="I2598" t="s">
        <v>3926</v>
      </c>
      <c r="J2598" t="s">
        <v>3449</v>
      </c>
      <c r="K2598" t="s">
        <v>3580</v>
      </c>
      <c r="L2598">
        <v>95123</v>
      </c>
      <c r="M2598" t="s">
        <v>31</v>
      </c>
      <c r="N2598" t="s">
        <v>13</v>
      </c>
      <c r="O2598" t="s">
        <v>32</v>
      </c>
      <c r="P2598" t="s">
        <v>33</v>
      </c>
      <c r="Q2598" s="4">
        <v>666000</v>
      </c>
      <c r="R2598">
        <v>3</v>
      </c>
      <c r="S2598" s="4">
        <f>Table3[[#This Row],[Harga]]*Table3[[#This Row],[Quantity]]</f>
        <v>1998000</v>
      </c>
      <c r="T2598">
        <v>0</v>
      </c>
      <c r="U2598" s="4">
        <f>Table3[[#This Row],[Discount]]*Table3[[#This Row],[Revenue]]</f>
        <v>0</v>
      </c>
      <c r="V2598" s="4">
        <f>Table3[[#This Row],[Revenue]]-Table3[[#This Row],[Total Discount]]</f>
        <v>1998000</v>
      </c>
      <c r="W2598" s="6"/>
      <c r="X2598" s="5"/>
    </row>
    <row r="2599" spans="1:24" x14ac:dyDescent="0.35">
      <c r="A2599">
        <v>2598</v>
      </c>
      <c r="B2599" t="s">
        <v>6690</v>
      </c>
      <c r="C2599" s="8">
        <v>42636</v>
      </c>
      <c r="D2599" s="6">
        <v>2016</v>
      </c>
      <c r="E2599" s="8" t="s">
        <v>3472</v>
      </c>
      <c r="F2599" s="7">
        <v>23</v>
      </c>
      <c r="G2599" t="s">
        <v>3452</v>
      </c>
      <c r="H2599" t="s">
        <v>3451</v>
      </c>
      <c r="I2599" t="s">
        <v>4580</v>
      </c>
      <c r="J2599" t="s">
        <v>3466</v>
      </c>
      <c r="K2599" t="s">
        <v>3505</v>
      </c>
      <c r="L2599">
        <v>98115</v>
      </c>
      <c r="M2599" t="s">
        <v>2727</v>
      </c>
      <c r="N2599" t="s">
        <v>13</v>
      </c>
      <c r="O2599" t="s">
        <v>366</v>
      </c>
      <c r="P2599" t="s">
        <v>2728</v>
      </c>
      <c r="Q2599" s="4">
        <v>14000</v>
      </c>
      <c r="R2599">
        <v>2</v>
      </c>
      <c r="S2599" s="4">
        <f>Table3[[#This Row],[Harga]]*Table3[[#This Row],[Quantity]]</f>
        <v>28000</v>
      </c>
      <c r="T2599">
        <v>0</v>
      </c>
      <c r="U2599" s="4">
        <f>Table3[[#This Row],[Discount]]*Table3[[#This Row],[Revenue]]</f>
        <v>0</v>
      </c>
      <c r="V2599" s="4">
        <f>Table3[[#This Row],[Revenue]]-Table3[[#This Row],[Total Discount]]</f>
        <v>28000</v>
      </c>
      <c r="W2599" s="6"/>
      <c r="X2599" s="5"/>
    </row>
    <row r="2600" spans="1:24" x14ac:dyDescent="0.35">
      <c r="A2600">
        <v>2599</v>
      </c>
      <c r="B2600" t="s">
        <v>6689</v>
      </c>
      <c r="C2600" s="8">
        <v>42951</v>
      </c>
      <c r="D2600" s="6">
        <v>2017</v>
      </c>
      <c r="E2600" s="8" t="s">
        <v>3481</v>
      </c>
      <c r="F2600" s="7">
        <v>4</v>
      </c>
      <c r="G2600" t="s">
        <v>3452</v>
      </c>
      <c r="H2600" t="s">
        <v>3462</v>
      </c>
      <c r="I2600" t="s">
        <v>4191</v>
      </c>
      <c r="J2600" t="s">
        <v>3466</v>
      </c>
      <c r="K2600" t="s">
        <v>3714</v>
      </c>
      <c r="L2600">
        <v>75007</v>
      </c>
      <c r="M2600" t="s">
        <v>2585</v>
      </c>
      <c r="N2600" t="s">
        <v>13</v>
      </c>
      <c r="O2600" t="s">
        <v>26</v>
      </c>
      <c r="P2600" t="s">
        <v>2586</v>
      </c>
      <c r="Q2600" s="4">
        <v>12000</v>
      </c>
      <c r="R2600">
        <v>3</v>
      </c>
      <c r="S2600" s="4">
        <f>Table3[[#This Row],[Harga]]*Table3[[#This Row],[Quantity]]</f>
        <v>36000</v>
      </c>
      <c r="T2600">
        <v>0.8</v>
      </c>
      <c r="U2600" s="4">
        <f>Table3[[#This Row],[Discount]]*Table3[[#This Row],[Revenue]]</f>
        <v>28800</v>
      </c>
      <c r="V2600" s="4">
        <f>Table3[[#This Row],[Revenue]]-Table3[[#This Row],[Total Discount]]</f>
        <v>7200</v>
      </c>
      <c r="W2600" s="6"/>
      <c r="X2600" s="5"/>
    </row>
    <row r="2601" spans="1:24" x14ac:dyDescent="0.35">
      <c r="A2601">
        <v>2600</v>
      </c>
      <c r="B2601" t="s">
        <v>6688</v>
      </c>
      <c r="C2601" s="8">
        <v>42576</v>
      </c>
      <c r="D2601" s="6">
        <v>2016</v>
      </c>
      <c r="E2601" s="8" t="s">
        <v>3507</v>
      </c>
      <c r="F2601" s="7">
        <v>25</v>
      </c>
      <c r="G2601" t="s">
        <v>3452</v>
      </c>
      <c r="H2601" t="s">
        <v>3501</v>
      </c>
      <c r="I2601" t="s">
        <v>3710</v>
      </c>
      <c r="J2601" t="s">
        <v>3488</v>
      </c>
      <c r="K2601" t="s">
        <v>3580</v>
      </c>
      <c r="L2601">
        <v>22204</v>
      </c>
      <c r="M2601" t="s">
        <v>985</v>
      </c>
      <c r="N2601" t="s">
        <v>13</v>
      </c>
      <c r="O2601" t="s">
        <v>26</v>
      </c>
      <c r="P2601" t="s">
        <v>986</v>
      </c>
      <c r="Q2601" s="4">
        <v>51000</v>
      </c>
      <c r="R2601">
        <v>1</v>
      </c>
      <c r="S2601" s="4">
        <f>Table3[[#This Row],[Harga]]*Table3[[#This Row],[Quantity]]</f>
        <v>51000</v>
      </c>
      <c r="T2601">
        <v>0</v>
      </c>
      <c r="U2601" s="4">
        <f>Table3[[#This Row],[Discount]]*Table3[[#This Row],[Revenue]]</f>
        <v>0</v>
      </c>
      <c r="V2601" s="4">
        <f>Table3[[#This Row],[Revenue]]-Table3[[#This Row],[Total Discount]]</f>
        <v>51000</v>
      </c>
      <c r="W2601" s="6"/>
      <c r="X2601" s="5"/>
    </row>
    <row r="2602" spans="1:24" x14ac:dyDescent="0.35">
      <c r="A2602">
        <v>2601</v>
      </c>
      <c r="B2602" t="s">
        <v>6687</v>
      </c>
      <c r="C2602" s="8">
        <v>42584</v>
      </c>
      <c r="D2602" s="6">
        <v>2016</v>
      </c>
      <c r="E2602" s="8" t="s">
        <v>3481</v>
      </c>
      <c r="F2602" s="7">
        <v>2</v>
      </c>
      <c r="G2602" t="s">
        <v>3457</v>
      </c>
      <c r="H2602" t="s">
        <v>3451</v>
      </c>
      <c r="I2602" t="s">
        <v>4816</v>
      </c>
      <c r="J2602" t="s">
        <v>3466</v>
      </c>
      <c r="K2602" t="s">
        <v>3455</v>
      </c>
      <c r="L2602">
        <v>90032</v>
      </c>
      <c r="M2602" t="s">
        <v>2729</v>
      </c>
      <c r="N2602" t="s">
        <v>9</v>
      </c>
      <c r="O2602" t="s">
        <v>17</v>
      </c>
      <c r="P2602" t="s">
        <v>2730</v>
      </c>
      <c r="Q2602" s="4">
        <v>137000</v>
      </c>
      <c r="R2602">
        <v>2</v>
      </c>
      <c r="S2602" s="4">
        <f>Table3[[#This Row],[Harga]]*Table3[[#This Row],[Quantity]]</f>
        <v>274000</v>
      </c>
      <c r="T2602">
        <v>0.2</v>
      </c>
      <c r="U2602" s="4">
        <f>Table3[[#This Row],[Discount]]*Table3[[#This Row],[Revenue]]</f>
        <v>54800</v>
      </c>
      <c r="V2602" s="4">
        <f>Table3[[#This Row],[Revenue]]-Table3[[#This Row],[Total Discount]]</f>
        <v>219200</v>
      </c>
      <c r="W2602" s="6"/>
      <c r="X2602" s="5"/>
    </row>
    <row r="2603" spans="1:24" x14ac:dyDescent="0.35">
      <c r="A2603">
        <v>2602</v>
      </c>
      <c r="B2603" t="s">
        <v>6686</v>
      </c>
      <c r="C2603" s="8">
        <v>42145</v>
      </c>
      <c r="D2603" s="6">
        <v>2015</v>
      </c>
      <c r="E2603" s="8" t="s">
        <v>3453</v>
      </c>
      <c r="F2603" s="7">
        <v>21</v>
      </c>
      <c r="G2603" t="s">
        <v>3496</v>
      </c>
      <c r="H2603" t="s">
        <v>3451</v>
      </c>
      <c r="I2603" t="s">
        <v>6534</v>
      </c>
      <c r="J2603" t="s">
        <v>3449</v>
      </c>
      <c r="K2603" t="s">
        <v>3628</v>
      </c>
      <c r="L2603">
        <v>60423</v>
      </c>
      <c r="M2603" t="s">
        <v>119</v>
      </c>
      <c r="N2603" t="s">
        <v>13</v>
      </c>
      <c r="O2603" t="s">
        <v>29</v>
      </c>
      <c r="P2603" t="s">
        <v>120</v>
      </c>
      <c r="Q2603" s="4">
        <v>78000</v>
      </c>
      <c r="R2603">
        <v>8</v>
      </c>
      <c r="S2603" s="4">
        <f>Table3[[#This Row],[Harga]]*Table3[[#This Row],[Quantity]]</f>
        <v>624000</v>
      </c>
      <c r="T2603">
        <v>0.8</v>
      </c>
      <c r="U2603" s="4">
        <f>Table3[[#This Row],[Discount]]*Table3[[#This Row],[Revenue]]</f>
        <v>499200</v>
      </c>
      <c r="V2603" s="4">
        <f>Table3[[#This Row],[Revenue]]-Table3[[#This Row],[Total Discount]]</f>
        <v>124800</v>
      </c>
      <c r="W2603" s="6"/>
      <c r="X2603" s="5"/>
    </row>
    <row r="2604" spans="1:24" x14ac:dyDescent="0.35">
      <c r="A2604">
        <v>2603</v>
      </c>
      <c r="B2604" t="s">
        <v>6685</v>
      </c>
      <c r="C2604" s="8">
        <v>43042</v>
      </c>
      <c r="D2604" s="6">
        <v>2017</v>
      </c>
      <c r="E2604" s="8" t="s">
        <v>3468</v>
      </c>
      <c r="F2604" s="7">
        <v>3</v>
      </c>
      <c r="G2604" t="s">
        <v>3538</v>
      </c>
      <c r="H2604" t="s">
        <v>3451</v>
      </c>
      <c r="I2604" t="s">
        <v>4631</v>
      </c>
      <c r="J2604" t="s">
        <v>3449</v>
      </c>
      <c r="K2604" t="s">
        <v>3595</v>
      </c>
      <c r="L2604">
        <v>98105</v>
      </c>
      <c r="M2604" t="s">
        <v>1620</v>
      </c>
      <c r="N2604" t="s">
        <v>51</v>
      </c>
      <c r="O2604" t="s">
        <v>64</v>
      </c>
      <c r="P2604" t="s">
        <v>1621</v>
      </c>
      <c r="Q2604" s="4">
        <v>29000</v>
      </c>
      <c r="R2604">
        <v>3</v>
      </c>
      <c r="S2604" s="4">
        <f>Table3[[#This Row],[Harga]]*Table3[[#This Row],[Quantity]]</f>
        <v>87000</v>
      </c>
      <c r="T2604">
        <v>0</v>
      </c>
      <c r="U2604" s="4">
        <f>Table3[[#This Row],[Discount]]*Table3[[#This Row],[Revenue]]</f>
        <v>0</v>
      </c>
      <c r="V2604" s="4">
        <f>Table3[[#This Row],[Revenue]]-Table3[[#This Row],[Total Discount]]</f>
        <v>87000</v>
      </c>
      <c r="W2604" s="6"/>
      <c r="X2604" s="5"/>
    </row>
    <row r="2605" spans="1:24" x14ac:dyDescent="0.35">
      <c r="A2605">
        <v>2604</v>
      </c>
      <c r="B2605" t="s">
        <v>6684</v>
      </c>
      <c r="C2605" s="8">
        <v>42110</v>
      </c>
      <c r="D2605" s="6">
        <v>2015</v>
      </c>
      <c r="E2605" s="8" t="s">
        <v>3529</v>
      </c>
      <c r="F2605" s="7">
        <v>16</v>
      </c>
      <c r="G2605" t="s">
        <v>3485</v>
      </c>
      <c r="H2605" t="s">
        <v>3451</v>
      </c>
      <c r="I2605" t="s">
        <v>4847</v>
      </c>
      <c r="J2605" t="s">
        <v>3466</v>
      </c>
      <c r="K2605" t="s">
        <v>3695</v>
      </c>
      <c r="L2605">
        <v>19143</v>
      </c>
      <c r="M2605" t="s">
        <v>1742</v>
      </c>
      <c r="N2605" t="s">
        <v>13</v>
      </c>
      <c r="O2605" t="s">
        <v>73</v>
      </c>
      <c r="P2605" t="s">
        <v>476</v>
      </c>
      <c r="Q2605" s="4">
        <v>8000</v>
      </c>
      <c r="R2605">
        <v>4</v>
      </c>
      <c r="S2605" s="4">
        <f>Table3[[#This Row],[Harga]]*Table3[[#This Row],[Quantity]]</f>
        <v>32000</v>
      </c>
      <c r="T2605">
        <v>0.2</v>
      </c>
      <c r="U2605" s="4">
        <f>Table3[[#This Row],[Discount]]*Table3[[#This Row],[Revenue]]</f>
        <v>6400</v>
      </c>
      <c r="V2605" s="4">
        <f>Table3[[#This Row],[Revenue]]-Table3[[#This Row],[Total Discount]]</f>
        <v>25600</v>
      </c>
      <c r="W2605" s="6"/>
      <c r="X2605" s="5"/>
    </row>
    <row r="2606" spans="1:24" x14ac:dyDescent="0.35">
      <c r="A2606">
        <v>2605</v>
      </c>
      <c r="B2606" t="s">
        <v>6683</v>
      </c>
      <c r="C2606" s="8">
        <v>42716</v>
      </c>
      <c r="D2606" s="6">
        <v>2016</v>
      </c>
      <c r="E2606" s="8" t="s">
        <v>3490</v>
      </c>
      <c r="F2606" s="7">
        <v>12</v>
      </c>
      <c r="G2606" t="s">
        <v>3538</v>
      </c>
      <c r="H2606" t="s">
        <v>3532</v>
      </c>
      <c r="I2606" t="s">
        <v>3990</v>
      </c>
      <c r="J2606" t="s">
        <v>3449</v>
      </c>
      <c r="K2606" t="s">
        <v>3655</v>
      </c>
      <c r="L2606">
        <v>31907</v>
      </c>
      <c r="M2606" t="s">
        <v>2156</v>
      </c>
      <c r="N2606" t="s">
        <v>51</v>
      </c>
      <c r="O2606" t="s">
        <v>64</v>
      </c>
      <c r="P2606" t="s">
        <v>2157</v>
      </c>
      <c r="Q2606" s="4">
        <v>100000</v>
      </c>
      <c r="R2606">
        <v>5</v>
      </c>
      <c r="S2606" s="4">
        <f>Table3[[#This Row],[Harga]]*Table3[[#This Row],[Quantity]]</f>
        <v>500000</v>
      </c>
      <c r="T2606">
        <v>0</v>
      </c>
      <c r="U2606" s="4">
        <f>Table3[[#This Row],[Discount]]*Table3[[#This Row],[Revenue]]</f>
        <v>0</v>
      </c>
      <c r="V2606" s="4">
        <f>Table3[[#This Row],[Revenue]]-Table3[[#This Row],[Total Discount]]</f>
        <v>500000</v>
      </c>
      <c r="W2606" s="6"/>
      <c r="X2606" s="5"/>
    </row>
    <row r="2607" spans="1:24" x14ac:dyDescent="0.35">
      <c r="A2607">
        <v>2606</v>
      </c>
      <c r="B2607" t="s">
        <v>6682</v>
      </c>
      <c r="C2607" s="8">
        <v>42307</v>
      </c>
      <c r="D2607" s="6">
        <v>2015</v>
      </c>
      <c r="E2607" s="8" t="s">
        <v>3517</v>
      </c>
      <c r="F2607" s="7">
        <v>30</v>
      </c>
      <c r="G2607" t="s">
        <v>3485</v>
      </c>
      <c r="H2607" t="s">
        <v>3532</v>
      </c>
      <c r="I2607" t="s">
        <v>4169</v>
      </c>
      <c r="J2607" t="s">
        <v>3449</v>
      </c>
      <c r="K2607" t="s">
        <v>3492</v>
      </c>
      <c r="L2607">
        <v>23464</v>
      </c>
      <c r="M2607" t="s">
        <v>1851</v>
      </c>
      <c r="N2607" t="s">
        <v>13</v>
      </c>
      <c r="O2607" t="s">
        <v>29</v>
      </c>
      <c r="P2607" t="s">
        <v>1852</v>
      </c>
      <c r="Q2607" s="4">
        <v>122000</v>
      </c>
      <c r="R2607">
        <v>3</v>
      </c>
      <c r="S2607" s="4">
        <f>Table3[[#This Row],[Harga]]*Table3[[#This Row],[Quantity]]</f>
        <v>366000</v>
      </c>
      <c r="T2607">
        <v>0</v>
      </c>
      <c r="U2607" s="4">
        <f>Table3[[#This Row],[Discount]]*Table3[[#This Row],[Revenue]]</f>
        <v>0</v>
      </c>
      <c r="V2607" s="4">
        <f>Table3[[#This Row],[Revenue]]-Table3[[#This Row],[Total Discount]]</f>
        <v>366000</v>
      </c>
      <c r="W2607" s="6"/>
      <c r="X2607" s="5"/>
    </row>
    <row r="2608" spans="1:24" x14ac:dyDescent="0.35">
      <c r="A2608">
        <v>2607</v>
      </c>
      <c r="B2608" t="s">
        <v>6681</v>
      </c>
      <c r="C2608" s="8">
        <v>41705</v>
      </c>
      <c r="D2608" s="6">
        <v>2014</v>
      </c>
      <c r="E2608" s="8" t="s">
        <v>3511</v>
      </c>
      <c r="F2608" s="7">
        <v>7</v>
      </c>
      <c r="G2608" t="s">
        <v>3452</v>
      </c>
      <c r="H2608" t="s">
        <v>3451</v>
      </c>
      <c r="I2608" t="s">
        <v>3614</v>
      </c>
      <c r="J2608" t="s">
        <v>3488</v>
      </c>
      <c r="K2608" t="s">
        <v>3505</v>
      </c>
      <c r="L2608">
        <v>98198</v>
      </c>
      <c r="M2608" t="s">
        <v>1306</v>
      </c>
      <c r="N2608" t="s">
        <v>13</v>
      </c>
      <c r="O2608" t="s">
        <v>26</v>
      </c>
      <c r="P2608" t="s">
        <v>1307</v>
      </c>
      <c r="Q2608" s="4">
        <v>122000</v>
      </c>
      <c r="R2608">
        <v>2</v>
      </c>
      <c r="S2608" s="4">
        <f>Table3[[#This Row],[Harga]]*Table3[[#This Row],[Quantity]]</f>
        <v>244000</v>
      </c>
      <c r="T2608">
        <v>0.2</v>
      </c>
      <c r="U2608" s="4">
        <f>Table3[[#This Row],[Discount]]*Table3[[#This Row],[Revenue]]</f>
        <v>48800</v>
      </c>
      <c r="V2608" s="4">
        <f>Table3[[#This Row],[Revenue]]-Table3[[#This Row],[Total Discount]]</f>
        <v>195200</v>
      </c>
      <c r="W2608" s="6"/>
      <c r="X2608" s="5"/>
    </row>
    <row r="2609" spans="1:24" x14ac:dyDescent="0.35">
      <c r="A2609">
        <v>2608</v>
      </c>
      <c r="B2609" t="s">
        <v>6680</v>
      </c>
      <c r="C2609" s="8">
        <v>42068</v>
      </c>
      <c r="D2609" s="6">
        <v>2015</v>
      </c>
      <c r="E2609" s="8" t="s">
        <v>3511</v>
      </c>
      <c r="F2609" s="7">
        <v>5</v>
      </c>
      <c r="G2609" t="s">
        <v>3538</v>
      </c>
      <c r="H2609" t="s">
        <v>3451</v>
      </c>
      <c r="I2609" t="s">
        <v>6591</v>
      </c>
      <c r="J2609" t="s">
        <v>3466</v>
      </c>
      <c r="K2609" t="s">
        <v>3483</v>
      </c>
      <c r="L2609">
        <v>18018</v>
      </c>
      <c r="M2609" t="s">
        <v>700</v>
      </c>
      <c r="N2609" t="s">
        <v>9</v>
      </c>
      <c r="O2609" t="s">
        <v>42</v>
      </c>
      <c r="P2609" t="s">
        <v>701</v>
      </c>
      <c r="Q2609" s="4">
        <v>284000</v>
      </c>
      <c r="R2609">
        <v>2</v>
      </c>
      <c r="S2609" s="4">
        <f>Table3[[#This Row],[Harga]]*Table3[[#This Row],[Quantity]]</f>
        <v>568000</v>
      </c>
      <c r="T2609">
        <v>0.3</v>
      </c>
      <c r="U2609" s="4">
        <f>Table3[[#This Row],[Discount]]*Table3[[#This Row],[Revenue]]</f>
        <v>170400</v>
      </c>
      <c r="V2609" s="4">
        <f>Table3[[#This Row],[Revenue]]-Table3[[#This Row],[Total Discount]]</f>
        <v>397600</v>
      </c>
      <c r="W2609" s="6"/>
      <c r="X2609" s="5"/>
    </row>
    <row r="2610" spans="1:24" x14ac:dyDescent="0.35">
      <c r="A2610">
        <v>2609</v>
      </c>
      <c r="B2610" t="s">
        <v>6679</v>
      </c>
      <c r="C2610" s="8">
        <v>42590</v>
      </c>
      <c r="D2610" s="6">
        <v>2016</v>
      </c>
      <c r="E2610" s="8" t="s">
        <v>3481</v>
      </c>
      <c r="F2610" s="7">
        <v>8</v>
      </c>
      <c r="G2610" t="s">
        <v>3538</v>
      </c>
      <c r="H2610" t="s">
        <v>3451</v>
      </c>
      <c r="I2610" t="s">
        <v>5745</v>
      </c>
      <c r="J2610" t="s">
        <v>3449</v>
      </c>
      <c r="K2610" t="s">
        <v>3509</v>
      </c>
      <c r="L2610">
        <v>73120</v>
      </c>
      <c r="M2610" t="s">
        <v>1966</v>
      </c>
      <c r="N2610" t="s">
        <v>13</v>
      </c>
      <c r="O2610" t="s">
        <v>23</v>
      </c>
      <c r="P2610" t="s">
        <v>1967</v>
      </c>
      <c r="Q2610" s="4">
        <v>34000</v>
      </c>
      <c r="R2610">
        <v>2</v>
      </c>
      <c r="S2610" s="4">
        <f>Table3[[#This Row],[Harga]]*Table3[[#This Row],[Quantity]]</f>
        <v>68000</v>
      </c>
      <c r="T2610">
        <v>0</v>
      </c>
      <c r="U2610" s="4">
        <f>Table3[[#This Row],[Discount]]*Table3[[#This Row],[Revenue]]</f>
        <v>0</v>
      </c>
      <c r="V2610" s="4">
        <f>Table3[[#This Row],[Revenue]]-Table3[[#This Row],[Total Discount]]</f>
        <v>68000</v>
      </c>
      <c r="W2610" s="6"/>
      <c r="X2610" s="5"/>
    </row>
    <row r="2611" spans="1:24" x14ac:dyDescent="0.35">
      <c r="A2611">
        <v>2610</v>
      </c>
      <c r="B2611" t="s">
        <v>6678</v>
      </c>
      <c r="C2611" s="8">
        <v>42738</v>
      </c>
      <c r="D2611" s="6">
        <v>2017</v>
      </c>
      <c r="E2611" s="8" t="s">
        <v>3463</v>
      </c>
      <c r="F2611" s="7">
        <v>3</v>
      </c>
      <c r="G2611" t="s">
        <v>3452</v>
      </c>
      <c r="H2611" t="s">
        <v>3462</v>
      </c>
      <c r="I2611" t="s">
        <v>3966</v>
      </c>
      <c r="J2611" t="s">
        <v>3449</v>
      </c>
      <c r="K2611" t="s">
        <v>3704</v>
      </c>
      <c r="L2611">
        <v>91730</v>
      </c>
      <c r="M2611" t="s">
        <v>2238</v>
      </c>
      <c r="N2611" t="s">
        <v>13</v>
      </c>
      <c r="O2611" t="s">
        <v>23</v>
      </c>
      <c r="P2611" t="s">
        <v>2239</v>
      </c>
      <c r="Q2611" s="4">
        <v>46000</v>
      </c>
      <c r="R2611">
        <v>6</v>
      </c>
      <c r="S2611" s="4">
        <f>Table3[[#This Row],[Harga]]*Table3[[#This Row],[Quantity]]</f>
        <v>276000</v>
      </c>
      <c r="T2611">
        <v>0</v>
      </c>
      <c r="U2611" s="4">
        <f>Table3[[#This Row],[Discount]]*Table3[[#This Row],[Revenue]]</f>
        <v>0</v>
      </c>
      <c r="V2611" s="4">
        <f>Table3[[#This Row],[Revenue]]-Table3[[#This Row],[Total Discount]]</f>
        <v>276000</v>
      </c>
      <c r="W2611" s="6"/>
      <c r="X2611" s="5"/>
    </row>
    <row r="2612" spans="1:24" x14ac:dyDescent="0.35">
      <c r="A2612">
        <v>2611</v>
      </c>
      <c r="B2612" t="s">
        <v>6677</v>
      </c>
      <c r="C2612" s="8">
        <v>43017</v>
      </c>
      <c r="D2612" s="6">
        <v>2017</v>
      </c>
      <c r="E2612" s="8" t="s">
        <v>3517</v>
      </c>
      <c r="F2612" s="7">
        <v>9</v>
      </c>
      <c r="G2612" t="s">
        <v>3485</v>
      </c>
      <c r="H2612" t="s">
        <v>3451</v>
      </c>
      <c r="I2612" t="s">
        <v>4377</v>
      </c>
      <c r="J2612" t="s">
        <v>3449</v>
      </c>
      <c r="K2612" t="s">
        <v>3509</v>
      </c>
      <c r="L2612">
        <v>90032</v>
      </c>
      <c r="M2612" t="s">
        <v>817</v>
      </c>
      <c r="N2612" t="s">
        <v>13</v>
      </c>
      <c r="O2612" t="s">
        <v>23</v>
      </c>
      <c r="P2612" t="s">
        <v>818</v>
      </c>
      <c r="Q2612" s="4">
        <v>46000</v>
      </c>
      <c r="R2612">
        <v>5</v>
      </c>
      <c r="S2612" s="4">
        <f>Table3[[#This Row],[Harga]]*Table3[[#This Row],[Quantity]]</f>
        <v>230000</v>
      </c>
      <c r="T2612">
        <v>0</v>
      </c>
      <c r="U2612" s="4">
        <f>Table3[[#This Row],[Discount]]*Table3[[#This Row],[Revenue]]</f>
        <v>0</v>
      </c>
      <c r="V2612" s="4">
        <f>Table3[[#This Row],[Revenue]]-Table3[[#This Row],[Total Discount]]</f>
        <v>230000</v>
      </c>
      <c r="W2612" s="6"/>
      <c r="X2612" s="5"/>
    </row>
    <row r="2613" spans="1:24" x14ac:dyDescent="0.35">
      <c r="A2613">
        <v>2612</v>
      </c>
      <c r="B2613" t="s">
        <v>6676</v>
      </c>
      <c r="C2613" s="8">
        <v>43028</v>
      </c>
      <c r="D2613" s="6">
        <v>2017</v>
      </c>
      <c r="E2613" s="8" t="s">
        <v>3517</v>
      </c>
      <c r="F2613" s="7">
        <v>20</v>
      </c>
      <c r="G2613" t="s">
        <v>3538</v>
      </c>
      <c r="H2613" t="s">
        <v>3462</v>
      </c>
      <c r="I2613" t="s">
        <v>4127</v>
      </c>
      <c r="J2613" t="s">
        <v>3488</v>
      </c>
      <c r="K2613" t="s">
        <v>3513</v>
      </c>
      <c r="L2613">
        <v>19120</v>
      </c>
      <c r="M2613" t="s">
        <v>698</v>
      </c>
      <c r="N2613" t="s">
        <v>13</v>
      </c>
      <c r="O2613" t="s">
        <v>23</v>
      </c>
      <c r="P2613" t="s">
        <v>699</v>
      </c>
      <c r="Q2613" s="4">
        <v>133000</v>
      </c>
      <c r="R2613">
        <v>3</v>
      </c>
      <c r="S2613" s="4">
        <f>Table3[[#This Row],[Harga]]*Table3[[#This Row],[Quantity]]</f>
        <v>399000</v>
      </c>
      <c r="T2613">
        <v>0.2</v>
      </c>
      <c r="U2613" s="4">
        <f>Table3[[#This Row],[Discount]]*Table3[[#This Row],[Revenue]]</f>
        <v>79800</v>
      </c>
      <c r="V2613" s="4">
        <f>Table3[[#This Row],[Revenue]]-Table3[[#This Row],[Total Discount]]</f>
        <v>319200</v>
      </c>
      <c r="W2613" s="6"/>
      <c r="X2613" s="5"/>
    </row>
    <row r="2614" spans="1:24" x14ac:dyDescent="0.35">
      <c r="A2614">
        <v>2613</v>
      </c>
      <c r="B2614" t="s">
        <v>6675</v>
      </c>
      <c r="C2614" s="8">
        <v>41889</v>
      </c>
      <c r="D2614" s="6">
        <v>2014</v>
      </c>
      <c r="E2614" s="8" t="s">
        <v>3472</v>
      </c>
      <c r="F2614" s="7">
        <v>7</v>
      </c>
      <c r="G2614" t="s">
        <v>3457</v>
      </c>
      <c r="H2614" t="s">
        <v>3462</v>
      </c>
      <c r="I2614" t="s">
        <v>4352</v>
      </c>
      <c r="J2614" t="s">
        <v>3488</v>
      </c>
      <c r="K2614" t="s">
        <v>3641</v>
      </c>
      <c r="L2614">
        <v>77036</v>
      </c>
      <c r="M2614" t="s">
        <v>1803</v>
      </c>
      <c r="N2614" t="s">
        <v>51</v>
      </c>
      <c r="O2614" t="s">
        <v>52</v>
      </c>
      <c r="P2614" t="s">
        <v>1804</v>
      </c>
      <c r="Q2614" s="4">
        <v>197000</v>
      </c>
      <c r="R2614">
        <v>3</v>
      </c>
      <c r="S2614" s="4">
        <f>Table3[[#This Row],[Harga]]*Table3[[#This Row],[Quantity]]</f>
        <v>591000</v>
      </c>
      <c r="T2614">
        <v>0.2</v>
      </c>
      <c r="U2614" s="4">
        <f>Table3[[#This Row],[Discount]]*Table3[[#This Row],[Revenue]]</f>
        <v>118200</v>
      </c>
      <c r="V2614" s="4">
        <f>Table3[[#This Row],[Revenue]]-Table3[[#This Row],[Total Discount]]</f>
        <v>472800</v>
      </c>
      <c r="W2614" s="6"/>
      <c r="X2614" s="5"/>
    </row>
    <row r="2615" spans="1:24" x14ac:dyDescent="0.35">
      <c r="A2615">
        <v>2614</v>
      </c>
      <c r="B2615" t="s">
        <v>6674</v>
      </c>
      <c r="C2615" s="8">
        <v>43008</v>
      </c>
      <c r="D2615" s="6">
        <v>2017</v>
      </c>
      <c r="E2615" s="8" t="s">
        <v>3472</v>
      </c>
      <c r="F2615" s="7">
        <v>30</v>
      </c>
      <c r="G2615" t="s">
        <v>3485</v>
      </c>
      <c r="H2615" t="s">
        <v>3451</v>
      </c>
      <c r="I2615" t="s">
        <v>3972</v>
      </c>
      <c r="J2615" t="s">
        <v>3466</v>
      </c>
      <c r="K2615" t="s">
        <v>3513</v>
      </c>
      <c r="L2615">
        <v>98103</v>
      </c>
      <c r="M2615" t="s">
        <v>1197</v>
      </c>
      <c r="N2615" t="s">
        <v>13</v>
      </c>
      <c r="O2615" t="s">
        <v>23</v>
      </c>
      <c r="P2615" t="s">
        <v>1198</v>
      </c>
      <c r="Q2615" s="4">
        <v>6000</v>
      </c>
      <c r="R2615">
        <v>2</v>
      </c>
      <c r="S2615" s="4">
        <f>Table3[[#This Row],[Harga]]*Table3[[#This Row],[Quantity]]</f>
        <v>12000</v>
      </c>
      <c r="T2615">
        <v>0</v>
      </c>
      <c r="U2615" s="4">
        <f>Table3[[#This Row],[Discount]]*Table3[[#This Row],[Revenue]]</f>
        <v>0</v>
      </c>
      <c r="V2615" s="4">
        <f>Table3[[#This Row],[Revenue]]-Table3[[#This Row],[Total Discount]]</f>
        <v>12000</v>
      </c>
      <c r="W2615" s="6"/>
      <c r="X2615" s="5"/>
    </row>
    <row r="2616" spans="1:24" x14ac:dyDescent="0.35">
      <c r="A2616">
        <v>2615</v>
      </c>
      <c r="B2616" t="s">
        <v>6673</v>
      </c>
      <c r="C2616" s="8">
        <v>43055</v>
      </c>
      <c r="D2616" s="6">
        <v>2017</v>
      </c>
      <c r="E2616" s="8" t="s">
        <v>3468</v>
      </c>
      <c r="F2616" s="7">
        <v>16</v>
      </c>
      <c r="G2616" t="s">
        <v>3457</v>
      </c>
      <c r="H2616" t="s">
        <v>3501</v>
      </c>
      <c r="I2616" t="s">
        <v>4414</v>
      </c>
      <c r="J2616" t="s">
        <v>3488</v>
      </c>
      <c r="K2616" t="s">
        <v>3695</v>
      </c>
      <c r="L2616">
        <v>10701</v>
      </c>
      <c r="M2616" t="s">
        <v>2731</v>
      </c>
      <c r="N2616" t="s">
        <v>51</v>
      </c>
      <c r="O2616" t="s">
        <v>254</v>
      </c>
      <c r="P2616" t="s">
        <v>2732</v>
      </c>
      <c r="Q2616" s="4">
        <v>53000</v>
      </c>
      <c r="R2616">
        <v>4</v>
      </c>
      <c r="S2616" s="4">
        <f>Table3[[#This Row],[Harga]]*Table3[[#This Row],[Quantity]]</f>
        <v>212000</v>
      </c>
      <c r="T2616">
        <v>0</v>
      </c>
      <c r="U2616" s="4">
        <f>Table3[[#This Row],[Discount]]*Table3[[#This Row],[Revenue]]</f>
        <v>0</v>
      </c>
      <c r="V2616" s="4">
        <f>Table3[[#This Row],[Revenue]]-Table3[[#This Row],[Total Discount]]</f>
        <v>212000</v>
      </c>
      <c r="W2616" s="6"/>
      <c r="X2616" s="5"/>
    </row>
    <row r="2617" spans="1:24" x14ac:dyDescent="0.35">
      <c r="A2617">
        <v>2616</v>
      </c>
      <c r="B2617" t="s">
        <v>6672</v>
      </c>
      <c r="C2617" s="8">
        <v>42989</v>
      </c>
      <c r="D2617" s="6">
        <v>2017</v>
      </c>
      <c r="E2617" s="8" t="s">
        <v>3472</v>
      </c>
      <c r="F2617" s="7">
        <v>11</v>
      </c>
      <c r="G2617" t="s">
        <v>3457</v>
      </c>
      <c r="H2617" t="s">
        <v>3462</v>
      </c>
      <c r="I2617" t="s">
        <v>3658</v>
      </c>
      <c r="J2617" t="s">
        <v>3449</v>
      </c>
      <c r="K2617" t="s">
        <v>3628</v>
      </c>
      <c r="L2617">
        <v>94110</v>
      </c>
      <c r="M2617" t="s">
        <v>2733</v>
      </c>
      <c r="N2617" t="s">
        <v>9</v>
      </c>
      <c r="O2617" t="s">
        <v>20</v>
      </c>
      <c r="P2617" t="s">
        <v>2734</v>
      </c>
      <c r="Q2617" s="4">
        <v>33000</v>
      </c>
      <c r="R2617">
        <v>4</v>
      </c>
      <c r="S2617" s="4">
        <f>Table3[[#This Row],[Harga]]*Table3[[#This Row],[Quantity]]</f>
        <v>132000</v>
      </c>
      <c r="T2617">
        <v>0</v>
      </c>
      <c r="U2617" s="4">
        <f>Table3[[#This Row],[Discount]]*Table3[[#This Row],[Revenue]]</f>
        <v>0</v>
      </c>
      <c r="V2617" s="4">
        <f>Table3[[#This Row],[Revenue]]-Table3[[#This Row],[Total Discount]]</f>
        <v>132000</v>
      </c>
      <c r="W2617" s="6"/>
      <c r="X2617" s="5"/>
    </row>
    <row r="2618" spans="1:24" x14ac:dyDescent="0.35">
      <c r="A2618">
        <v>2617</v>
      </c>
      <c r="B2618" t="s">
        <v>6671</v>
      </c>
      <c r="C2618" s="8">
        <v>42751</v>
      </c>
      <c r="D2618" s="6">
        <v>2017</v>
      </c>
      <c r="E2618" s="8" t="s">
        <v>3463</v>
      </c>
      <c r="F2618" s="7">
        <v>16</v>
      </c>
      <c r="G2618" t="s">
        <v>3485</v>
      </c>
      <c r="H2618" t="s">
        <v>3451</v>
      </c>
      <c r="I2618" t="s">
        <v>4066</v>
      </c>
      <c r="J2618" t="s">
        <v>3466</v>
      </c>
      <c r="K2618" t="s">
        <v>3548</v>
      </c>
      <c r="L2618">
        <v>90008</v>
      </c>
      <c r="M2618" t="s">
        <v>19</v>
      </c>
      <c r="N2618" t="s">
        <v>9</v>
      </c>
      <c r="O2618" t="s">
        <v>20</v>
      </c>
      <c r="P2618" t="s">
        <v>21</v>
      </c>
      <c r="Q2618" s="4">
        <v>49000</v>
      </c>
      <c r="R2618">
        <v>4</v>
      </c>
      <c r="S2618" s="4">
        <f>Table3[[#This Row],[Harga]]*Table3[[#This Row],[Quantity]]</f>
        <v>196000</v>
      </c>
      <c r="T2618">
        <v>0</v>
      </c>
      <c r="U2618" s="4">
        <f>Table3[[#This Row],[Discount]]*Table3[[#This Row],[Revenue]]</f>
        <v>0</v>
      </c>
      <c r="V2618" s="4">
        <f>Table3[[#This Row],[Revenue]]-Table3[[#This Row],[Total Discount]]</f>
        <v>196000</v>
      </c>
      <c r="W2618" s="6"/>
      <c r="X2618" s="5"/>
    </row>
    <row r="2619" spans="1:24" x14ac:dyDescent="0.35">
      <c r="A2619">
        <v>2618</v>
      </c>
      <c r="B2619" t="s">
        <v>6670</v>
      </c>
      <c r="C2619" s="8">
        <v>42700</v>
      </c>
      <c r="D2619" s="6">
        <v>2016</v>
      </c>
      <c r="E2619" s="8" t="s">
        <v>3468</v>
      </c>
      <c r="F2619" s="7">
        <v>26</v>
      </c>
      <c r="G2619" t="s">
        <v>3457</v>
      </c>
      <c r="H2619" t="s">
        <v>3451</v>
      </c>
      <c r="I2619" t="s">
        <v>4716</v>
      </c>
      <c r="J2619" t="s">
        <v>3488</v>
      </c>
      <c r="K2619" t="s">
        <v>3641</v>
      </c>
      <c r="L2619">
        <v>33142</v>
      </c>
      <c r="M2619" t="s">
        <v>839</v>
      </c>
      <c r="N2619" t="s">
        <v>13</v>
      </c>
      <c r="O2619" t="s">
        <v>26</v>
      </c>
      <c r="P2619" t="s">
        <v>840</v>
      </c>
      <c r="Q2619" s="4">
        <v>7000</v>
      </c>
      <c r="R2619">
        <v>4</v>
      </c>
      <c r="S2619" s="4">
        <f>Table3[[#This Row],[Harga]]*Table3[[#This Row],[Quantity]]</f>
        <v>28000</v>
      </c>
      <c r="T2619">
        <v>0.7</v>
      </c>
      <c r="U2619" s="4">
        <f>Table3[[#This Row],[Discount]]*Table3[[#This Row],[Revenue]]</f>
        <v>19600</v>
      </c>
      <c r="V2619" s="4">
        <f>Table3[[#This Row],[Revenue]]-Table3[[#This Row],[Total Discount]]</f>
        <v>8400</v>
      </c>
      <c r="W2619" s="6"/>
      <c r="X2619" s="5"/>
    </row>
    <row r="2620" spans="1:24" x14ac:dyDescent="0.35">
      <c r="A2620">
        <v>2619</v>
      </c>
      <c r="B2620" t="s">
        <v>6669</v>
      </c>
      <c r="C2620" s="8">
        <v>42315</v>
      </c>
      <c r="D2620" s="6">
        <v>2015</v>
      </c>
      <c r="E2620" s="8" t="s">
        <v>3468</v>
      </c>
      <c r="F2620" s="7">
        <v>7</v>
      </c>
      <c r="G2620" t="s">
        <v>3538</v>
      </c>
      <c r="H2620" t="s">
        <v>3451</v>
      </c>
      <c r="I2620" t="s">
        <v>4325</v>
      </c>
      <c r="J2620" t="s">
        <v>3449</v>
      </c>
      <c r="K2620" t="s">
        <v>3470</v>
      </c>
      <c r="L2620" t="s">
        <v>3732</v>
      </c>
      <c r="M2620" t="s">
        <v>481</v>
      </c>
      <c r="N2620" t="s">
        <v>9</v>
      </c>
      <c r="O2620" t="s">
        <v>42</v>
      </c>
      <c r="P2620" t="s">
        <v>482</v>
      </c>
      <c r="Q2620" s="4">
        <v>191000</v>
      </c>
      <c r="R2620">
        <v>3</v>
      </c>
      <c r="S2620" s="4">
        <f>Table3[[#This Row],[Harga]]*Table3[[#This Row],[Quantity]]</f>
        <v>573000</v>
      </c>
      <c r="T2620">
        <v>0</v>
      </c>
      <c r="U2620" s="4">
        <f>Table3[[#This Row],[Discount]]*Table3[[#This Row],[Revenue]]</f>
        <v>0</v>
      </c>
      <c r="V2620" s="4">
        <f>Table3[[#This Row],[Revenue]]-Table3[[#This Row],[Total Discount]]</f>
        <v>573000</v>
      </c>
      <c r="W2620" s="6"/>
      <c r="X2620" s="5"/>
    </row>
    <row r="2621" spans="1:24" x14ac:dyDescent="0.35">
      <c r="A2621">
        <v>2620</v>
      </c>
      <c r="B2621" t="s">
        <v>6668</v>
      </c>
      <c r="C2621" s="8">
        <v>43083</v>
      </c>
      <c r="D2621" s="6">
        <v>2017</v>
      </c>
      <c r="E2621" s="8" t="s">
        <v>3490</v>
      </c>
      <c r="F2621" s="7">
        <v>14</v>
      </c>
      <c r="G2621" t="s">
        <v>3538</v>
      </c>
      <c r="H2621" t="s">
        <v>3451</v>
      </c>
      <c r="I2621" t="s">
        <v>4936</v>
      </c>
      <c r="J2621" t="s">
        <v>3466</v>
      </c>
      <c r="K2621" t="s">
        <v>3666</v>
      </c>
      <c r="L2621">
        <v>72701</v>
      </c>
      <c r="M2621" t="s">
        <v>258</v>
      </c>
      <c r="N2621" t="s">
        <v>51</v>
      </c>
      <c r="O2621" t="s">
        <v>64</v>
      </c>
      <c r="P2621" t="s">
        <v>259</v>
      </c>
      <c r="Q2621" s="4">
        <v>80000</v>
      </c>
      <c r="R2621">
        <v>4</v>
      </c>
      <c r="S2621" s="4">
        <f>Table3[[#This Row],[Harga]]*Table3[[#This Row],[Quantity]]</f>
        <v>320000</v>
      </c>
      <c r="T2621">
        <v>0</v>
      </c>
      <c r="U2621" s="4">
        <f>Table3[[#This Row],[Discount]]*Table3[[#This Row],[Revenue]]</f>
        <v>0</v>
      </c>
      <c r="V2621" s="4">
        <f>Table3[[#This Row],[Revenue]]-Table3[[#This Row],[Total Discount]]</f>
        <v>320000</v>
      </c>
      <c r="W2621" s="6"/>
      <c r="X2621" s="5"/>
    </row>
    <row r="2622" spans="1:24" x14ac:dyDescent="0.35">
      <c r="A2622">
        <v>2621</v>
      </c>
      <c r="B2622" t="s">
        <v>6667</v>
      </c>
      <c r="C2622" s="8">
        <v>41895</v>
      </c>
      <c r="D2622" s="6">
        <v>2014</v>
      </c>
      <c r="E2622" s="8" t="s">
        <v>3472</v>
      </c>
      <c r="F2622" s="7">
        <v>13</v>
      </c>
      <c r="G2622" t="s">
        <v>3457</v>
      </c>
      <c r="H2622" t="s">
        <v>3451</v>
      </c>
      <c r="I2622" t="s">
        <v>4004</v>
      </c>
      <c r="J2622" t="s">
        <v>3488</v>
      </c>
      <c r="K2622" t="s">
        <v>3704</v>
      </c>
      <c r="L2622">
        <v>79762</v>
      </c>
      <c r="M2622" t="s">
        <v>187</v>
      </c>
      <c r="N2622" t="s">
        <v>9</v>
      </c>
      <c r="O2622" t="s">
        <v>42</v>
      </c>
      <c r="P2622" t="s">
        <v>188</v>
      </c>
      <c r="Q2622" s="4">
        <v>397000</v>
      </c>
      <c r="R2622">
        <v>6</v>
      </c>
      <c r="S2622" s="4">
        <f>Table3[[#This Row],[Harga]]*Table3[[#This Row],[Quantity]]</f>
        <v>2382000</v>
      </c>
      <c r="T2622">
        <v>0.3</v>
      </c>
      <c r="U2622" s="4">
        <f>Table3[[#This Row],[Discount]]*Table3[[#This Row],[Revenue]]</f>
        <v>714600</v>
      </c>
      <c r="V2622" s="4">
        <f>Table3[[#This Row],[Revenue]]-Table3[[#This Row],[Total Discount]]</f>
        <v>1667400</v>
      </c>
      <c r="W2622" s="6"/>
      <c r="X2622" s="5"/>
    </row>
    <row r="2623" spans="1:24" x14ac:dyDescent="0.35">
      <c r="A2623">
        <v>2622</v>
      </c>
      <c r="B2623" t="s">
        <v>6666</v>
      </c>
      <c r="C2623" s="8">
        <v>41980</v>
      </c>
      <c r="D2623" s="6">
        <v>2014</v>
      </c>
      <c r="E2623" s="8" t="s">
        <v>3490</v>
      </c>
      <c r="F2623" s="7">
        <v>7</v>
      </c>
      <c r="G2623" t="s">
        <v>3538</v>
      </c>
      <c r="H2623" t="s">
        <v>3451</v>
      </c>
      <c r="I2623" t="s">
        <v>3786</v>
      </c>
      <c r="J2623" t="s">
        <v>3449</v>
      </c>
      <c r="K2623" t="s">
        <v>3571</v>
      </c>
      <c r="L2623">
        <v>23464</v>
      </c>
      <c r="M2623" t="s">
        <v>1112</v>
      </c>
      <c r="N2623" t="s">
        <v>13</v>
      </c>
      <c r="O2623" t="s">
        <v>23</v>
      </c>
      <c r="P2623" t="s">
        <v>1113</v>
      </c>
      <c r="Q2623" s="4">
        <v>80000</v>
      </c>
      <c r="R2623">
        <v>4</v>
      </c>
      <c r="S2623" s="4">
        <f>Table3[[#This Row],[Harga]]*Table3[[#This Row],[Quantity]]</f>
        <v>320000</v>
      </c>
      <c r="T2623">
        <v>0</v>
      </c>
      <c r="U2623" s="4">
        <f>Table3[[#This Row],[Discount]]*Table3[[#This Row],[Revenue]]</f>
        <v>0</v>
      </c>
      <c r="V2623" s="4">
        <f>Table3[[#This Row],[Revenue]]-Table3[[#This Row],[Total Discount]]</f>
        <v>320000</v>
      </c>
      <c r="W2623" s="6"/>
      <c r="X2623" s="5"/>
    </row>
    <row r="2624" spans="1:24" x14ac:dyDescent="0.35">
      <c r="A2624">
        <v>2623</v>
      </c>
      <c r="B2624" t="s">
        <v>6665</v>
      </c>
      <c r="C2624" s="8">
        <v>42985</v>
      </c>
      <c r="D2624" s="6">
        <v>2017</v>
      </c>
      <c r="E2624" s="8" t="s">
        <v>3472</v>
      </c>
      <c r="F2624" s="7">
        <v>7</v>
      </c>
      <c r="G2624" t="s">
        <v>3538</v>
      </c>
      <c r="H2624" t="s">
        <v>3462</v>
      </c>
      <c r="I2624" t="s">
        <v>5054</v>
      </c>
      <c r="J2624" t="s">
        <v>3449</v>
      </c>
      <c r="K2624" t="s">
        <v>3494</v>
      </c>
      <c r="L2624">
        <v>53209</v>
      </c>
      <c r="M2624" t="s">
        <v>2735</v>
      </c>
      <c r="N2624" t="s">
        <v>51</v>
      </c>
      <c r="O2624" t="s">
        <v>64</v>
      </c>
      <c r="P2624" t="s">
        <v>2736</v>
      </c>
      <c r="Q2624" s="4">
        <v>14000</v>
      </c>
      <c r="R2624">
        <v>1</v>
      </c>
      <c r="S2624" s="4">
        <f>Table3[[#This Row],[Harga]]*Table3[[#This Row],[Quantity]]</f>
        <v>14000</v>
      </c>
      <c r="T2624">
        <v>0</v>
      </c>
      <c r="U2624" s="4">
        <f>Table3[[#This Row],[Discount]]*Table3[[#This Row],[Revenue]]</f>
        <v>0</v>
      </c>
      <c r="V2624" s="4">
        <f>Table3[[#This Row],[Revenue]]-Table3[[#This Row],[Total Discount]]</f>
        <v>14000</v>
      </c>
      <c r="W2624" s="6"/>
      <c r="X2624" s="5"/>
    </row>
    <row r="2625" spans="1:24" x14ac:dyDescent="0.35">
      <c r="A2625">
        <v>2624</v>
      </c>
      <c r="B2625" t="s">
        <v>6664</v>
      </c>
      <c r="C2625" s="8">
        <v>43015</v>
      </c>
      <c r="D2625" s="6">
        <v>2017</v>
      </c>
      <c r="E2625" s="8" t="s">
        <v>3517</v>
      </c>
      <c r="F2625" s="7">
        <v>7</v>
      </c>
      <c r="G2625" t="s">
        <v>3538</v>
      </c>
      <c r="H2625" t="s">
        <v>3554</v>
      </c>
      <c r="I2625" t="s">
        <v>5391</v>
      </c>
      <c r="J2625" t="s">
        <v>3449</v>
      </c>
      <c r="K2625" t="s">
        <v>3695</v>
      </c>
      <c r="L2625">
        <v>48234</v>
      </c>
      <c r="M2625" t="s">
        <v>1791</v>
      </c>
      <c r="N2625" t="s">
        <v>13</v>
      </c>
      <c r="O2625" t="s">
        <v>32</v>
      </c>
      <c r="P2625" t="s">
        <v>1792</v>
      </c>
      <c r="Q2625" s="4">
        <v>86000</v>
      </c>
      <c r="R2625">
        <v>2</v>
      </c>
      <c r="S2625" s="4">
        <f>Table3[[#This Row],[Harga]]*Table3[[#This Row],[Quantity]]</f>
        <v>172000</v>
      </c>
      <c r="T2625">
        <v>0</v>
      </c>
      <c r="U2625" s="4">
        <f>Table3[[#This Row],[Discount]]*Table3[[#This Row],[Revenue]]</f>
        <v>0</v>
      </c>
      <c r="V2625" s="4">
        <f>Table3[[#This Row],[Revenue]]-Table3[[#This Row],[Total Discount]]</f>
        <v>172000</v>
      </c>
      <c r="W2625" s="6"/>
      <c r="X2625" s="5"/>
    </row>
    <row r="2626" spans="1:24" x14ac:dyDescent="0.35">
      <c r="A2626">
        <v>2625</v>
      </c>
      <c r="B2626" t="s">
        <v>6663</v>
      </c>
      <c r="C2626" s="8">
        <v>42252</v>
      </c>
      <c r="D2626" s="6">
        <v>2015</v>
      </c>
      <c r="E2626" s="8" t="s">
        <v>3472</v>
      </c>
      <c r="F2626" s="7">
        <v>5</v>
      </c>
      <c r="G2626" t="s">
        <v>3538</v>
      </c>
      <c r="H2626" t="s">
        <v>3462</v>
      </c>
      <c r="I2626" t="s">
        <v>4621</v>
      </c>
      <c r="J2626" t="s">
        <v>3466</v>
      </c>
      <c r="K2626" t="s">
        <v>3670</v>
      </c>
      <c r="L2626">
        <v>55901</v>
      </c>
      <c r="M2626" t="s">
        <v>2737</v>
      </c>
      <c r="N2626" t="s">
        <v>9</v>
      </c>
      <c r="O2626" t="s">
        <v>20</v>
      </c>
      <c r="P2626" t="s">
        <v>2738</v>
      </c>
      <c r="Q2626" s="4">
        <v>7000</v>
      </c>
      <c r="R2626">
        <v>2</v>
      </c>
      <c r="S2626" s="4">
        <f>Table3[[#This Row],[Harga]]*Table3[[#This Row],[Quantity]]</f>
        <v>14000</v>
      </c>
      <c r="T2626">
        <v>0</v>
      </c>
      <c r="U2626" s="4">
        <f>Table3[[#This Row],[Discount]]*Table3[[#This Row],[Revenue]]</f>
        <v>0</v>
      </c>
      <c r="V2626" s="4">
        <f>Table3[[#This Row],[Revenue]]-Table3[[#This Row],[Total Discount]]</f>
        <v>14000</v>
      </c>
      <c r="W2626" s="6"/>
      <c r="X2626" s="5"/>
    </row>
    <row r="2627" spans="1:24" x14ac:dyDescent="0.35">
      <c r="A2627">
        <v>2626</v>
      </c>
      <c r="B2627" t="s">
        <v>6662</v>
      </c>
      <c r="C2627" s="8">
        <v>41728</v>
      </c>
      <c r="D2627" s="6">
        <v>2014</v>
      </c>
      <c r="E2627" s="8" t="s">
        <v>3511</v>
      </c>
      <c r="F2627" s="7">
        <v>30</v>
      </c>
      <c r="G2627" t="s">
        <v>3457</v>
      </c>
      <c r="H2627" t="s">
        <v>3451</v>
      </c>
      <c r="I2627" t="s">
        <v>6661</v>
      </c>
      <c r="J2627" t="s">
        <v>3466</v>
      </c>
      <c r="K2627" t="s">
        <v>3465</v>
      </c>
      <c r="L2627">
        <v>98105</v>
      </c>
      <c r="M2627" t="s">
        <v>2117</v>
      </c>
      <c r="N2627" t="s">
        <v>13</v>
      </c>
      <c r="O2627" t="s">
        <v>32</v>
      </c>
      <c r="P2627" t="s">
        <v>2118</v>
      </c>
      <c r="Q2627" s="4">
        <v>13000</v>
      </c>
      <c r="R2627">
        <v>3</v>
      </c>
      <c r="S2627" s="4">
        <f>Table3[[#This Row],[Harga]]*Table3[[#This Row],[Quantity]]</f>
        <v>39000</v>
      </c>
      <c r="T2627">
        <v>0</v>
      </c>
      <c r="U2627" s="4">
        <f>Table3[[#This Row],[Discount]]*Table3[[#This Row],[Revenue]]</f>
        <v>0</v>
      </c>
      <c r="V2627" s="4">
        <f>Table3[[#This Row],[Revenue]]-Table3[[#This Row],[Total Discount]]</f>
        <v>39000</v>
      </c>
      <c r="W2627" s="6"/>
      <c r="X2627" s="5"/>
    </row>
    <row r="2628" spans="1:24" x14ac:dyDescent="0.35">
      <c r="A2628">
        <v>2627</v>
      </c>
      <c r="B2628" t="s">
        <v>6660</v>
      </c>
      <c r="C2628" s="8">
        <v>42860</v>
      </c>
      <c r="D2628" s="6">
        <v>2017</v>
      </c>
      <c r="E2628" s="8" t="s">
        <v>3453</v>
      </c>
      <c r="F2628" s="7">
        <v>5</v>
      </c>
      <c r="G2628" t="s">
        <v>3538</v>
      </c>
      <c r="H2628" t="s">
        <v>3462</v>
      </c>
      <c r="I2628" t="s">
        <v>6659</v>
      </c>
      <c r="J2628" t="s">
        <v>3449</v>
      </c>
      <c r="K2628" t="s">
        <v>3909</v>
      </c>
      <c r="L2628">
        <v>80027</v>
      </c>
      <c r="M2628" t="s">
        <v>869</v>
      </c>
      <c r="N2628" t="s">
        <v>13</v>
      </c>
      <c r="O2628" t="s">
        <v>55</v>
      </c>
      <c r="P2628" t="s">
        <v>870</v>
      </c>
      <c r="Q2628" s="4">
        <v>8000</v>
      </c>
      <c r="R2628">
        <v>9</v>
      </c>
      <c r="S2628" s="4">
        <f>Table3[[#This Row],[Harga]]*Table3[[#This Row],[Quantity]]</f>
        <v>72000</v>
      </c>
      <c r="T2628">
        <v>0.2</v>
      </c>
      <c r="U2628" s="4">
        <f>Table3[[#This Row],[Discount]]*Table3[[#This Row],[Revenue]]</f>
        <v>14400</v>
      </c>
      <c r="V2628" s="4">
        <f>Table3[[#This Row],[Revenue]]-Table3[[#This Row],[Total Discount]]</f>
        <v>57600</v>
      </c>
      <c r="W2628" s="6"/>
      <c r="X2628" s="5"/>
    </row>
    <row r="2629" spans="1:24" x14ac:dyDescent="0.35">
      <c r="A2629">
        <v>2628</v>
      </c>
      <c r="B2629" t="s">
        <v>6658</v>
      </c>
      <c r="C2629" s="8">
        <v>42855</v>
      </c>
      <c r="D2629" s="6">
        <v>2017</v>
      </c>
      <c r="E2629" s="8" t="s">
        <v>3529</v>
      </c>
      <c r="F2629" s="7">
        <v>30</v>
      </c>
      <c r="G2629" t="s">
        <v>3452</v>
      </c>
      <c r="H2629" t="s">
        <v>3451</v>
      </c>
      <c r="I2629" t="s">
        <v>3738</v>
      </c>
      <c r="J2629" t="s">
        <v>3488</v>
      </c>
      <c r="K2629" t="s">
        <v>3448</v>
      </c>
      <c r="L2629">
        <v>94122</v>
      </c>
      <c r="M2629" t="s">
        <v>1381</v>
      </c>
      <c r="N2629" t="s">
        <v>13</v>
      </c>
      <c r="O2629" t="s">
        <v>23</v>
      </c>
      <c r="P2629" t="s">
        <v>1382</v>
      </c>
      <c r="Q2629" s="4">
        <v>369000</v>
      </c>
      <c r="R2629">
        <v>4</v>
      </c>
      <c r="S2629" s="4">
        <f>Table3[[#This Row],[Harga]]*Table3[[#This Row],[Quantity]]</f>
        <v>1476000</v>
      </c>
      <c r="T2629">
        <v>0</v>
      </c>
      <c r="U2629" s="4">
        <f>Table3[[#This Row],[Discount]]*Table3[[#This Row],[Revenue]]</f>
        <v>0</v>
      </c>
      <c r="V2629" s="4">
        <f>Table3[[#This Row],[Revenue]]-Table3[[#This Row],[Total Discount]]</f>
        <v>1476000</v>
      </c>
      <c r="W2629" s="6"/>
      <c r="X2629" s="5"/>
    </row>
    <row r="2630" spans="1:24" x14ac:dyDescent="0.35">
      <c r="A2630">
        <v>2629</v>
      </c>
      <c r="B2630" t="s">
        <v>6657</v>
      </c>
      <c r="C2630" s="8">
        <v>41890</v>
      </c>
      <c r="D2630" s="6">
        <v>2014</v>
      </c>
      <c r="E2630" s="8" t="s">
        <v>3472</v>
      </c>
      <c r="F2630" s="7">
        <v>8</v>
      </c>
      <c r="G2630" t="s">
        <v>3457</v>
      </c>
      <c r="H2630" t="s">
        <v>3462</v>
      </c>
      <c r="I2630" t="s">
        <v>6382</v>
      </c>
      <c r="J2630" t="s">
        <v>3449</v>
      </c>
      <c r="K2630" t="s">
        <v>3655</v>
      </c>
      <c r="L2630">
        <v>77036</v>
      </c>
      <c r="M2630" t="s">
        <v>979</v>
      </c>
      <c r="N2630" t="s">
        <v>13</v>
      </c>
      <c r="O2630" t="s">
        <v>23</v>
      </c>
      <c r="P2630" t="s">
        <v>980</v>
      </c>
      <c r="Q2630" s="4">
        <v>23000</v>
      </c>
      <c r="R2630">
        <v>2</v>
      </c>
      <c r="S2630" s="4">
        <f>Table3[[#This Row],[Harga]]*Table3[[#This Row],[Quantity]]</f>
        <v>46000</v>
      </c>
      <c r="T2630">
        <v>0.2</v>
      </c>
      <c r="U2630" s="4">
        <f>Table3[[#This Row],[Discount]]*Table3[[#This Row],[Revenue]]</f>
        <v>9200</v>
      </c>
      <c r="V2630" s="4">
        <f>Table3[[#This Row],[Revenue]]-Table3[[#This Row],[Total Discount]]</f>
        <v>36800</v>
      </c>
      <c r="W2630" s="6"/>
      <c r="X2630" s="5"/>
    </row>
    <row r="2631" spans="1:24" x14ac:dyDescent="0.35">
      <c r="A2631">
        <v>2630</v>
      </c>
      <c r="B2631" t="s">
        <v>6656</v>
      </c>
      <c r="C2631" s="8">
        <v>42906</v>
      </c>
      <c r="D2631" s="6">
        <v>2017</v>
      </c>
      <c r="E2631" s="8" t="s">
        <v>3497</v>
      </c>
      <c r="F2631" s="7">
        <v>20</v>
      </c>
      <c r="G2631" t="s">
        <v>3452</v>
      </c>
      <c r="H2631" t="s">
        <v>3451</v>
      </c>
      <c r="I2631" t="s">
        <v>3668</v>
      </c>
      <c r="J2631" t="s">
        <v>3449</v>
      </c>
      <c r="K2631" t="s">
        <v>3542</v>
      </c>
      <c r="L2631">
        <v>33180</v>
      </c>
      <c r="M2631" t="s">
        <v>2739</v>
      </c>
      <c r="N2631" t="s">
        <v>13</v>
      </c>
      <c r="O2631" t="s">
        <v>32</v>
      </c>
      <c r="P2631" t="s">
        <v>2740</v>
      </c>
      <c r="Q2631" s="4">
        <v>5000</v>
      </c>
      <c r="R2631">
        <v>1</v>
      </c>
      <c r="S2631" s="4">
        <f>Table3[[#This Row],[Harga]]*Table3[[#This Row],[Quantity]]</f>
        <v>5000</v>
      </c>
      <c r="T2631">
        <v>0.2</v>
      </c>
      <c r="U2631" s="4">
        <f>Table3[[#This Row],[Discount]]*Table3[[#This Row],[Revenue]]</f>
        <v>1000</v>
      </c>
      <c r="V2631" s="4">
        <f>Table3[[#This Row],[Revenue]]-Table3[[#This Row],[Total Discount]]</f>
        <v>4000</v>
      </c>
      <c r="W2631" s="6"/>
      <c r="X2631" s="5"/>
    </row>
    <row r="2632" spans="1:24" x14ac:dyDescent="0.35">
      <c r="A2632">
        <v>2631</v>
      </c>
      <c r="B2632" t="s">
        <v>6655</v>
      </c>
      <c r="C2632" s="8">
        <v>42364</v>
      </c>
      <c r="D2632" s="6">
        <v>2015</v>
      </c>
      <c r="E2632" s="8" t="s">
        <v>3490</v>
      </c>
      <c r="F2632" s="7">
        <v>26</v>
      </c>
      <c r="G2632" t="s">
        <v>3452</v>
      </c>
      <c r="H2632" t="s">
        <v>3451</v>
      </c>
      <c r="I2632" t="s">
        <v>3705</v>
      </c>
      <c r="J2632" t="s">
        <v>3449</v>
      </c>
      <c r="K2632" t="s">
        <v>3909</v>
      </c>
      <c r="L2632">
        <v>44256</v>
      </c>
      <c r="M2632" t="s">
        <v>957</v>
      </c>
      <c r="N2632" t="s">
        <v>9</v>
      </c>
      <c r="O2632" t="s">
        <v>17</v>
      </c>
      <c r="P2632" t="s">
        <v>958</v>
      </c>
      <c r="Q2632" s="4">
        <v>344000</v>
      </c>
      <c r="R2632">
        <v>1</v>
      </c>
      <c r="S2632" s="4">
        <f>Table3[[#This Row],[Harga]]*Table3[[#This Row],[Quantity]]</f>
        <v>344000</v>
      </c>
      <c r="T2632">
        <v>0.4</v>
      </c>
      <c r="U2632" s="4">
        <f>Table3[[#This Row],[Discount]]*Table3[[#This Row],[Revenue]]</f>
        <v>137600</v>
      </c>
      <c r="V2632" s="4">
        <f>Table3[[#This Row],[Revenue]]-Table3[[#This Row],[Total Discount]]</f>
        <v>206400</v>
      </c>
      <c r="W2632" s="6"/>
      <c r="X2632" s="5"/>
    </row>
    <row r="2633" spans="1:24" x14ac:dyDescent="0.35">
      <c r="A2633">
        <v>2632</v>
      </c>
      <c r="B2633" t="s">
        <v>6654</v>
      </c>
      <c r="C2633" s="8">
        <v>42962</v>
      </c>
      <c r="D2633" s="6">
        <v>2017</v>
      </c>
      <c r="E2633" s="8" t="s">
        <v>3481</v>
      </c>
      <c r="F2633" s="7">
        <v>15</v>
      </c>
      <c r="G2633" t="s">
        <v>3457</v>
      </c>
      <c r="H2633" t="s">
        <v>3451</v>
      </c>
      <c r="I2633" t="s">
        <v>3988</v>
      </c>
      <c r="J2633" t="s">
        <v>3466</v>
      </c>
      <c r="K2633" t="s">
        <v>3505</v>
      </c>
      <c r="L2633">
        <v>55113</v>
      </c>
      <c r="M2633" t="s">
        <v>2741</v>
      </c>
      <c r="N2633" t="s">
        <v>13</v>
      </c>
      <c r="O2633" t="s">
        <v>14</v>
      </c>
      <c r="P2633" t="s">
        <v>2742</v>
      </c>
      <c r="Q2633" s="4">
        <v>51000</v>
      </c>
      <c r="R2633">
        <v>8</v>
      </c>
      <c r="S2633" s="4">
        <f>Table3[[#This Row],[Harga]]*Table3[[#This Row],[Quantity]]</f>
        <v>408000</v>
      </c>
      <c r="T2633">
        <v>0</v>
      </c>
      <c r="U2633" s="4">
        <f>Table3[[#This Row],[Discount]]*Table3[[#This Row],[Revenue]]</f>
        <v>0</v>
      </c>
      <c r="V2633" s="4">
        <f>Table3[[#This Row],[Revenue]]-Table3[[#This Row],[Total Discount]]</f>
        <v>408000</v>
      </c>
      <c r="W2633" s="6"/>
      <c r="X2633" s="5"/>
    </row>
    <row r="2634" spans="1:24" x14ac:dyDescent="0.35">
      <c r="A2634">
        <v>2633</v>
      </c>
      <c r="B2634" t="s">
        <v>6653</v>
      </c>
      <c r="C2634" s="8">
        <v>42798</v>
      </c>
      <c r="D2634" s="6">
        <v>2017</v>
      </c>
      <c r="E2634" s="8" t="s">
        <v>3511</v>
      </c>
      <c r="F2634" s="7">
        <v>4</v>
      </c>
      <c r="G2634" t="s">
        <v>3485</v>
      </c>
      <c r="H2634" t="s">
        <v>3451</v>
      </c>
      <c r="I2634" t="s">
        <v>3576</v>
      </c>
      <c r="J2634" t="s">
        <v>3449</v>
      </c>
      <c r="K2634" t="s">
        <v>3670</v>
      </c>
      <c r="L2634">
        <v>77041</v>
      </c>
      <c r="M2634" t="s">
        <v>1244</v>
      </c>
      <c r="N2634" t="s">
        <v>13</v>
      </c>
      <c r="O2634" t="s">
        <v>23</v>
      </c>
      <c r="P2634" t="s">
        <v>1245</v>
      </c>
      <c r="Q2634" s="4">
        <v>112000</v>
      </c>
      <c r="R2634">
        <v>2</v>
      </c>
      <c r="S2634" s="4">
        <f>Table3[[#This Row],[Harga]]*Table3[[#This Row],[Quantity]]</f>
        <v>224000</v>
      </c>
      <c r="T2634">
        <v>0.2</v>
      </c>
      <c r="U2634" s="4">
        <f>Table3[[#This Row],[Discount]]*Table3[[#This Row],[Revenue]]</f>
        <v>44800</v>
      </c>
      <c r="V2634" s="4">
        <f>Table3[[#This Row],[Revenue]]-Table3[[#This Row],[Total Discount]]</f>
        <v>179200</v>
      </c>
      <c r="W2634" s="6"/>
      <c r="X2634" s="5"/>
    </row>
    <row r="2635" spans="1:24" x14ac:dyDescent="0.35">
      <c r="A2635">
        <v>2634</v>
      </c>
      <c r="B2635" t="s">
        <v>6652</v>
      </c>
      <c r="C2635" s="8">
        <v>42943</v>
      </c>
      <c r="D2635" s="6">
        <v>2017</v>
      </c>
      <c r="E2635" s="8" t="s">
        <v>3507</v>
      </c>
      <c r="F2635" s="7">
        <v>27</v>
      </c>
      <c r="G2635" t="s">
        <v>3452</v>
      </c>
      <c r="H2635" t="s">
        <v>3462</v>
      </c>
      <c r="I2635" t="s">
        <v>6651</v>
      </c>
      <c r="J2635" t="s">
        <v>3449</v>
      </c>
      <c r="K2635" t="s">
        <v>3483</v>
      </c>
      <c r="L2635">
        <v>10701</v>
      </c>
      <c r="M2635" t="s">
        <v>1100</v>
      </c>
      <c r="N2635" t="s">
        <v>9</v>
      </c>
      <c r="O2635" t="s">
        <v>20</v>
      </c>
      <c r="P2635" t="s">
        <v>1101</v>
      </c>
      <c r="Q2635" s="4">
        <v>30000</v>
      </c>
      <c r="R2635">
        <v>1</v>
      </c>
      <c r="S2635" s="4">
        <f>Table3[[#This Row],[Harga]]*Table3[[#This Row],[Quantity]]</f>
        <v>30000</v>
      </c>
      <c r="T2635">
        <v>0</v>
      </c>
      <c r="U2635" s="4">
        <f>Table3[[#This Row],[Discount]]*Table3[[#This Row],[Revenue]]</f>
        <v>0</v>
      </c>
      <c r="V2635" s="4">
        <f>Table3[[#This Row],[Revenue]]-Table3[[#This Row],[Total Discount]]</f>
        <v>30000</v>
      </c>
      <c r="W2635" s="6"/>
      <c r="X2635" s="5"/>
    </row>
    <row r="2636" spans="1:24" x14ac:dyDescent="0.35">
      <c r="A2636">
        <v>2635</v>
      </c>
      <c r="B2636" t="s">
        <v>6650</v>
      </c>
      <c r="C2636" s="8">
        <v>42636</v>
      </c>
      <c r="D2636" s="6">
        <v>2016</v>
      </c>
      <c r="E2636" s="8" t="s">
        <v>3472</v>
      </c>
      <c r="F2636" s="7">
        <v>23</v>
      </c>
      <c r="G2636" t="s">
        <v>3452</v>
      </c>
      <c r="H2636" t="s">
        <v>3462</v>
      </c>
      <c r="I2636" t="s">
        <v>5518</v>
      </c>
      <c r="J2636" t="s">
        <v>3466</v>
      </c>
      <c r="K2636" t="s">
        <v>3580</v>
      </c>
      <c r="L2636">
        <v>92037</v>
      </c>
      <c r="M2636" t="s">
        <v>203</v>
      </c>
      <c r="N2636" t="s">
        <v>13</v>
      </c>
      <c r="O2636" t="s">
        <v>55</v>
      </c>
      <c r="P2636" t="s">
        <v>204</v>
      </c>
      <c r="Q2636" s="4">
        <v>15000</v>
      </c>
      <c r="R2636">
        <v>2</v>
      </c>
      <c r="S2636" s="4">
        <f>Table3[[#This Row],[Harga]]*Table3[[#This Row],[Quantity]]</f>
        <v>30000</v>
      </c>
      <c r="T2636">
        <v>0</v>
      </c>
      <c r="U2636" s="4">
        <f>Table3[[#This Row],[Discount]]*Table3[[#This Row],[Revenue]]</f>
        <v>0</v>
      </c>
      <c r="V2636" s="4">
        <f>Table3[[#This Row],[Revenue]]-Table3[[#This Row],[Total Discount]]</f>
        <v>30000</v>
      </c>
      <c r="W2636" s="6"/>
      <c r="X2636" s="5"/>
    </row>
    <row r="2637" spans="1:24" x14ac:dyDescent="0.35">
      <c r="A2637">
        <v>2636</v>
      </c>
      <c r="B2637" t="s">
        <v>6649</v>
      </c>
      <c r="C2637" s="8">
        <v>42520</v>
      </c>
      <c r="D2637" s="6">
        <v>2016</v>
      </c>
      <c r="E2637" s="8" t="s">
        <v>3453</v>
      </c>
      <c r="F2637" s="7">
        <v>30</v>
      </c>
      <c r="G2637" t="s">
        <v>3457</v>
      </c>
      <c r="H2637" t="s">
        <v>3462</v>
      </c>
      <c r="I2637" t="s">
        <v>4479</v>
      </c>
      <c r="J2637" t="s">
        <v>3466</v>
      </c>
      <c r="K2637" t="s">
        <v>3470</v>
      </c>
      <c r="L2637">
        <v>22153</v>
      </c>
      <c r="M2637" t="s">
        <v>2228</v>
      </c>
      <c r="N2637" t="s">
        <v>9</v>
      </c>
      <c r="O2637" t="s">
        <v>17</v>
      </c>
      <c r="P2637" t="s">
        <v>2229</v>
      </c>
      <c r="Q2637" s="4">
        <v>797000</v>
      </c>
      <c r="R2637">
        <v>10</v>
      </c>
      <c r="S2637" s="4">
        <f>Table3[[#This Row],[Harga]]*Table3[[#This Row],[Quantity]]</f>
        <v>7970000</v>
      </c>
      <c r="T2637">
        <v>0</v>
      </c>
      <c r="U2637" s="4">
        <f>Table3[[#This Row],[Discount]]*Table3[[#This Row],[Revenue]]</f>
        <v>0</v>
      </c>
      <c r="V2637" s="4">
        <f>Table3[[#This Row],[Revenue]]-Table3[[#This Row],[Total Discount]]</f>
        <v>7970000</v>
      </c>
      <c r="W2637" s="6"/>
      <c r="X2637" s="5"/>
    </row>
    <row r="2638" spans="1:24" x14ac:dyDescent="0.35">
      <c r="A2638">
        <v>2637</v>
      </c>
      <c r="B2638" t="s">
        <v>6648</v>
      </c>
      <c r="C2638" s="8">
        <v>41959</v>
      </c>
      <c r="D2638" s="6">
        <v>2014</v>
      </c>
      <c r="E2638" s="8" t="s">
        <v>3468</v>
      </c>
      <c r="F2638" s="7">
        <v>16</v>
      </c>
      <c r="G2638" t="s">
        <v>3538</v>
      </c>
      <c r="H2638" t="s">
        <v>3462</v>
      </c>
      <c r="I2638" t="s">
        <v>4664</v>
      </c>
      <c r="J2638" t="s">
        <v>3449</v>
      </c>
      <c r="K2638" t="s">
        <v>3655</v>
      </c>
      <c r="L2638">
        <v>62521</v>
      </c>
      <c r="M2638" t="s">
        <v>2743</v>
      </c>
      <c r="N2638" t="s">
        <v>9</v>
      </c>
      <c r="O2638" t="s">
        <v>42</v>
      </c>
      <c r="P2638" t="s">
        <v>2744</v>
      </c>
      <c r="Q2638" s="4">
        <v>38000</v>
      </c>
      <c r="R2638">
        <v>2</v>
      </c>
      <c r="S2638" s="4">
        <f>Table3[[#This Row],[Harga]]*Table3[[#This Row],[Quantity]]</f>
        <v>76000</v>
      </c>
      <c r="T2638">
        <v>0.3</v>
      </c>
      <c r="U2638" s="4">
        <f>Table3[[#This Row],[Discount]]*Table3[[#This Row],[Revenue]]</f>
        <v>22800</v>
      </c>
      <c r="V2638" s="4">
        <f>Table3[[#This Row],[Revenue]]-Table3[[#This Row],[Total Discount]]</f>
        <v>53200</v>
      </c>
      <c r="W2638" s="6"/>
      <c r="X2638" s="5"/>
    </row>
    <row r="2639" spans="1:24" x14ac:dyDescent="0.35">
      <c r="A2639">
        <v>2638</v>
      </c>
      <c r="B2639" t="s">
        <v>6647</v>
      </c>
      <c r="C2639" s="8">
        <v>41903</v>
      </c>
      <c r="D2639" s="6">
        <v>2014</v>
      </c>
      <c r="E2639" s="8" t="s">
        <v>3472</v>
      </c>
      <c r="F2639" s="7">
        <v>21</v>
      </c>
      <c r="G2639" t="s">
        <v>3452</v>
      </c>
      <c r="H2639" t="s">
        <v>3451</v>
      </c>
      <c r="I2639" t="s">
        <v>6240</v>
      </c>
      <c r="J2639" t="s">
        <v>3488</v>
      </c>
      <c r="K2639" t="s">
        <v>3600</v>
      </c>
      <c r="L2639">
        <v>75043</v>
      </c>
      <c r="M2639" t="s">
        <v>1980</v>
      </c>
      <c r="N2639" t="s">
        <v>9</v>
      </c>
      <c r="O2639" t="s">
        <v>20</v>
      </c>
      <c r="P2639" t="s">
        <v>1981</v>
      </c>
      <c r="Q2639" s="4">
        <v>18000</v>
      </c>
      <c r="R2639">
        <v>2</v>
      </c>
      <c r="S2639" s="4">
        <f>Table3[[#This Row],[Harga]]*Table3[[#This Row],[Quantity]]</f>
        <v>36000</v>
      </c>
      <c r="T2639">
        <v>0.6</v>
      </c>
      <c r="U2639" s="4">
        <f>Table3[[#This Row],[Discount]]*Table3[[#This Row],[Revenue]]</f>
        <v>21600</v>
      </c>
      <c r="V2639" s="4">
        <f>Table3[[#This Row],[Revenue]]-Table3[[#This Row],[Total Discount]]</f>
        <v>14400</v>
      </c>
      <c r="W2639" s="6"/>
      <c r="X2639" s="5"/>
    </row>
    <row r="2640" spans="1:24" x14ac:dyDescent="0.35">
      <c r="A2640">
        <v>2639</v>
      </c>
      <c r="B2640" t="s">
        <v>6646</v>
      </c>
      <c r="C2640" s="8">
        <v>42421</v>
      </c>
      <c r="D2640" s="6">
        <v>2016</v>
      </c>
      <c r="E2640" s="8" t="s">
        <v>3458</v>
      </c>
      <c r="F2640" s="7">
        <v>21</v>
      </c>
      <c r="G2640" t="s">
        <v>3457</v>
      </c>
      <c r="H2640" t="s">
        <v>3451</v>
      </c>
      <c r="I2640" t="s">
        <v>5882</v>
      </c>
      <c r="J2640" t="s">
        <v>3466</v>
      </c>
      <c r="K2640" t="s">
        <v>3542</v>
      </c>
      <c r="L2640">
        <v>11572</v>
      </c>
      <c r="M2640" t="s">
        <v>115</v>
      </c>
      <c r="N2640" t="s">
        <v>9</v>
      </c>
      <c r="O2640" t="s">
        <v>20</v>
      </c>
      <c r="P2640" t="s">
        <v>116</v>
      </c>
      <c r="Q2640" s="4">
        <v>97000</v>
      </c>
      <c r="R2640">
        <v>5</v>
      </c>
      <c r="S2640" s="4">
        <f>Table3[[#This Row],[Harga]]*Table3[[#This Row],[Quantity]]</f>
        <v>485000</v>
      </c>
      <c r="T2640">
        <v>0</v>
      </c>
      <c r="U2640" s="4">
        <f>Table3[[#This Row],[Discount]]*Table3[[#This Row],[Revenue]]</f>
        <v>0</v>
      </c>
      <c r="V2640" s="4">
        <f>Table3[[#This Row],[Revenue]]-Table3[[#This Row],[Total Discount]]</f>
        <v>485000</v>
      </c>
      <c r="W2640" s="6"/>
      <c r="X2640" s="5"/>
    </row>
    <row r="2641" spans="1:24" x14ac:dyDescent="0.35">
      <c r="A2641">
        <v>2640</v>
      </c>
      <c r="B2641" t="s">
        <v>6645</v>
      </c>
      <c r="C2641" s="8">
        <v>43058</v>
      </c>
      <c r="D2641" s="6">
        <v>2017</v>
      </c>
      <c r="E2641" s="8" t="s">
        <v>3468</v>
      </c>
      <c r="F2641" s="7">
        <v>19</v>
      </c>
      <c r="G2641" t="s">
        <v>3496</v>
      </c>
      <c r="H2641" t="s">
        <v>3451</v>
      </c>
      <c r="I2641" t="s">
        <v>4905</v>
      </c>
      <c r="J2641" t="s">
        <v>3449</v>
      </c>
      <c r="K2641" t="s">
        <v>3707</v>
      </c>
      <c r="L2641">
        <v>77095</v>
      </c>
      <c r="M2641" t="s">
        <v>2142</v>
      </c>
      <c r="N2641" t="s">
        <v>9</v>
      </c>
      <c r="O2641" t="s">
        <v>42</v>
      </c>
      <c r="P2641" t="s">
        <v>2143</v>
      </c>
      <c r="Q2641" s="4">
        <v>319000</v>
      </c>
      <c r="R2641">
        <v>3</v>
      </c>
      <c r="S2641" s="4">
        <f>Table3[[#This Row],[Harga]]*Table3[[#This Row],[Quantity]]</f>
        <v>957000</v>
      </c>
      <c r="T2641">
        <v>0.3</v>
      </c>
      <c r="U2641" s="4">
        <f>Table3[[#This Row],[Discount]]*Table3[[#This Row],[Revenue]]</f>
        <v>287100</v>
      </c>
      <c r="V2641" s="4">
        <f>Table3[[#This Row],[Revenue]]-Table3[[#This Row],[Total Discount]]</f>
        <v>669900</v>
      </c>
      <c r="W2641" s="6"/>
      <c r="X2641" s="5"/>
    </row>
    <row r="2642" spans="1:24" x14ac:dyDescent="0.35">
      <c r="A2642">
        <v>2641</v>
      </c>
      <c r="B2642" t="s">
        <v>6644</v>
      </c>
      <c r="C2642" s="8">
        <v>42603</v>
      </c>
      <c r="D2642" s="6">
        <v>2016</v>
      </c>
      <c r="E2642" s="8" t="s">
        <v>3481</v>
      </c>
      <c r="F2642" s="7">
        <v>21</v>
      </c>
      <c r="G2642" t="s">
        <v>3452</v>
      </c>
      <c r="H2642" t="s">
        <v>3451</v>
      </c>
      <c r="I2642" t="s">
        <v>4201</v>
      </c>
      <c r="J2642" t="s">
        <v>3488</v>
      </c>
      <c r="K2642" t="s">
        <v>3492</v>
      </c>
      <c r="L2642">
        <v>27834</v>
      </c>
      <c r="M2642" t="s">
        <v>1811</v>
      </c>
      <c r="N2642" t="s">
        <v>13</v>
      </c>
      <c r="O2642" t="s">
        <v>14</v>
      </c>
      <c r="P2642" t="s">
        <v>1812</v>
      </c>
      <c r="Q2642" s="4">
        <v>21000</v>
      </c>
      <c r="R2642">
        <v>4</v>
      </c>
      <c r="S2642" s="4">
        <f>Table3[[#This Row],[Harga]]*Table3[[#This Row],[Quantity]]</f>
        <v>84000</v>
      </c>
      <c r="T2642">
        <v>0.2</v>
      </c>
      <c r="U2642" s="4">
        <f>Table3[[#This Row],[Discount]]*Table3[[#This Row],[Revenue]]</f>
        <v>16800</v>
      </c>
      <c r="V2642" s="4">
        <f>Table3[[#This Row],[Revenue]]-Table3[[#This Row],[Total Discount]]</f>
        <v>67200</v>
      </c>
      <c r="W2642" s="6"/>
      <c r="X2642" s="5"/>
    </row>
    <row r="2643" spans="1:24" x14ac:dyDescent="0.35">
      <c r="A2643">
        <v>2642</v>
      </c>
      <c r="B2643" t="s">
        <v>6643</v>
      </c>
      <c r="C2643" s="8">
        <v>42855</v>
      </c>
      <c r="D2643" s="6">
        <v>2017</v>
      </c>
      <c r="E2643" s="8" t="s">
        <v>3529</v>
      </c>
      <c r="F2643" s="7">
        <v>30</v>
      </c>
      <c r="G2643" t="s">
        <v>3457</v>
      </c>
      <c r="H2643" t="s">
        <v>3462</v>
      </c>
      <c r="I2643" t="s">
        <v>4809</v>
      </c>
      <c r="J2643" t="s">
        <v>3466</v>
      </c>
      <c r="K2643" t="s">
        <v>3483</v>
      </c>
      <c r="L2643">
        <v>94110</v>
      </c>
      <c r="M2643" t="s">
        <v>638</v>
      </c>
      <c r="N2643" t="s">
        <v>9</v>
      </c>
      <c r="O2643" t="s">
        <v>20</v>
      </c>
      <c r="P2643" t="s">
        <v>639</v>
      </c>
      <c r="Q2643" s="4">
        <v>130000</v>
      </c>
      <c r="R2643">
        <v>2</v>
      </c>
      <c r="S2643" s="4">
        <f>Table3[[#This Row],[Harga]]*Table3[[#This Row],[Quantity]]</f>
        <v>260000</v>
      </c>
      <c r="T2643">
        <v>0</v>
      </c>
      <c r="U2643" s="4">
        <f>Table3[[#This Row],[Discount]]*Table3[[#This Row],[Revenue]]</f>
        <v>0</v>
      </c>
      <c r="V2643" s="4">
        <f>Table3[[#This Row],[Revenue]]-Table3[[#This Row],[Total Discount]]</f>
        <v>260000</v>
      </c>
      <c r="W2643" s="6"/>
      <c r="X2643" s="5"/>
    </row>
    <row r="2644" spans="1:24" x14ac:dyDescent="0.35">
      <c r="A2644">
        <v>2643</v>
      </c>
      <c r="B2644" t="s">
        <v>6642</v>
      </c>
      <c r="C2644" s="8">
        <v>42492</v>
      </c>
      <c r="D2644" s="6">
        <v>2016</v>
      </c>
      <c r="E2644" s="8" t="s">
        <v>3453</v>
      </c>
      <c r="F2644" s="7">
        <v>2</v>
      </c>
      <c r="G2644" t="s">
        <v>3485</v>
      </c>
      <c r="H2644" t="s">
        <v>3451</v>
      </c>
      <c r="I2644" t="s">
        <v>3639</v>
      </c>
      <c r="J2644" t="s">
        <v>3449</v>
      </c>
      <c r="K2644" t="s">
        <v>3494</v>
      </c>
      <c r="L2644">
        <v>27405</v>
      </c>
      <c r="M2644" t="s">
        <v>901</v>
      </c>
      <c r="N2644" t="s">
        <v>9</v>
      </c>
      <c r="O2644" t="s">
        <v>42</v>
      </c>
      <c r="P2644" t="s">
        <v>902</v>
      </c>
      <c r="Q2644" s="4">
        <v>255000</v>
      </c>
      <c r="R2644">
        <v>9</v>
      </c>
      <c r="S2644" s="4">
        <f>Table3[[#This Row],[Harga]]*Table3[[#This Row],[Quantity]]</f>
        <v>2295000</v>
      </c>
      <c r="T2644">
        <v>0.2</v>
      </c>
      <c r="U2644" s="4">
        <f>Table3[[#This Row],[Discount]]*Table3[[#This Row],[Revenue]]</f>
        <v>459000</v>
      </c>
      <c r="V2644" s="4">
        <f>Table3[[#This Row],[Revenue]]-Table3[[#This Row],[Total Discount]]</f>
        <v>1836000</v>
      </c>
      <c r="W2644" s="6"/>
      <c r="X2644" s="5"/>
    </row>
    <row r="2645" spans="1:24" x14ac:dyDescent="0.35">
      <c r="A2645">
        <v>2644</v>
      </c>
      <c r="B2645" t="s">
        <v>6641</v>
      </c>
      <c r="C2645" s="8">
        <v>43010</v>
      </c>
      <c r="D2645" s="6">
        <v>2017</v>
      </c>
      <c r="E2645" s="8" t="s">
        <v>3517</v>
      </c>
      <c r="F2645" s="7">
        <v>2</v>
      </c>
      <c r="G2645" t="s">
        <v>3457</v>
      </c>
      <c r="H2645" t="s">
        <v>3451</v>
      </c>
      <c r="I2645" t="s">
        <v>5184</v>
      </c>
      <c r="J2645" t="s">
        <v>3488</v>
      </c>
      <c r="K2645" t="s">
        <v>3605</v>
      </c>
      <c r="L2645">
        <v>37918</v>
      </c>
      <c r="M2645" t="s">
        <v>1590</v>
      </c>
      <c r="N2645" t="s">
        <v>9</v>
      </c>
      <c r="O2645" t="s">
        <v>20</v>
      </c>
      <c r="P2645" t="s">
        <v>1591</v>
      </c>
      <c r="Q2645" s="4">
        <v>15000</v>
      </c>
      <c r="R2645">
        <v>2</v>
      </c>
      <c r="S2645" s="4">
        <f>Table3[[#This Row],[Harga]]*Table3[[#This Row],[Quantity]]</f>
        <v>30000</v>
      </c>
      <c r="T2645">
        <v>0.2</v>
      </c>
      <c r="U2645" s="4">
        <f>Table3[[#This Row],[Discount]]*Table3[[#This Row],[Revenue]]</f>
        <v>6000</v>
      </c>
      <c r="V2645" s="4">
        <f>Table3[[#This Row],[Revenue]]-Table3[[#This Row],[Total Discount]]</f>
        <v>24000</v>
      </c>
      <c r="W2645" s="6"/>
      <c r="X2645" s="5"/>
    </row>
    <row r="2646" spans="1:24" x14ac:dyDescent="0.35">
      <c r="A2646">
        <v>2645</v>
      </c>
      <c r="B2646" t="s">
        <v>6640</v>
      </c>
      <c r="C2646" s="8">
        <v>42996</v>
      </c>
      <c r="D2646" s="6">
        <v>2017</v>
      </c>
      <c r="E2646" s="8" t="s">
        <v>3472</v>
      </c>
      <c r="F2646" s="7">
        <v>18</v>
      </c>
      <c r="G2646" t="s">
        <v>3452</v>
      </c>
      <c r="H2646" t="s">
        <v>3462</v>
      </c>
      <c r="I2646" t="s">
        <v>3566</v>
      </c>
      <c r="J2646" t="s">
        <v>3449</v>
      </c>
      <c r="K2646" t="s">
        <v>3474</v>
      </c>
      <c r="L2646">
        <v>68801</v>
      </c>
      <c r="M2646" t="s">
        <v>1552</v>
      </c>
      <c r="N2646" t="s">
        <v>13</v>
      </c>
      <c r="O2646" t="s">
        <v>23</v>
      </c>
      <c r="P2646" t="s">
        <v>1553</v>
      </c>
      <c r="Q2646" s="4">
        <v>40000</v>
      </c>
      <c r="R2646">
        <v>2</v>
      </c>
      <c r="S2646" s="4">
        <f>Table3[[#This Row],[Harga]]*Table3[[#This Row],[Quantity]]</f>
        <v>80000</v>
      </c>
      <c r="T2646">
        <v>0</v>
      </c>
      <c r="U2646" s="4">
        <f>Table3[[#This Row],[Discount]]*Table3[[#This Row],[Revenue]]</f>
        <v>0</v>
      </c>
      <c r="V2646" s="4">
        <f>Table3[[#This Row],[Revenue]]-Table3[[#This Row],[Total Discount]]</f>
        <v>80000</v>
      </c>
      <c r="W2646" s="6"/>
      <c r="X2646" s="5"/>
    </row>
    <row r="2647" spans="1:24" x14ac:dyDescent="0.35">
      <c r="A2647">
        <v>2646</v>
      </c>
      <c r="B2647" t="s">
        <v>6639</v>
      </c>
      <c r="C2647" s="8">
        <v>42342</v>
      </c>
      <c r="D2647" s="6">
        <v>2015</v>
      </c>
      <c r="E2647" s="8" t="s">
        <v>3490</v>
      </c>
      <c r="F2647" s="7">
        <v>4</v>
      </c>
      <c r="G2647" t="s">
        <v>3452</v>
      </c>
      <c r="H2647" t="s">
        <v>3451</v>
      </c>
      <c r="I2647" t="s">
        <v>4650</v>
      </c>
      <c r="J2647" t="s">
        <v>3449</v>
      </c>
      <c r="K2647" t="s">
        <v>3455</v>
      </c>
      <c r="L2647">
        <v>90712</v>
      </c>
      <c r="M2647" t="s">
        <v>2745</v>
      </c>
      <c r="N2647" t="s">
        <v>13</v>
      </c>
      <c r="O2647" t="s">
        <v>37</v>
      </c>
      <c r="P2647" t="s">
        <v>2746</v>
      </c>
      <c r="Q2647" s="4">
        <v>17000</v>
      </c>
      <c r="R2647">
        <v>5</v>
      </c>
      <c r="S2647" s="4">
        <f>Table3[[#This Row],[Harga]]*Table3[[#This Row],[Quantity]]</f>
        <v>85000</v>
      </c>
      <c r="T2647">
        <v>0</v>
      </c>
      <c r="U2647" s="4">
        <f>Table3[[#This Row],[Discount]]*Table3[[#This Row],[Revenue]]</f>
        <v>0</v>
      </c>
      <c r="V2647" s="4">
        <f>Table3[[#This Row],[Revenue]]-Table3[[#This Row],[Total Discount]]</f>
        <v>85000</v>
      </c>
      <c r="W2647" s="6"/>
      <c r="X2647" s="5"/>
    </row>
    <row r="2648" spans="1:24" x14ac:dyDescent="0.35">
      <c r="A2648">
        <v>2647</v>
      </c>
      <c r="B2648" t="s">
        <v>6638</v>
      </c>
      <c r="C2648" s="8">
        <v>42021</v>
      </c>
      <c r="D2648" s="6">
        <v>2015</v>
      </c>
      <c r="E2648" s="8" t="s">
        <v>3463</v>
      </c>
      <c r="F2648" s="7">
        <v>17</v>
      </c>
      <c r="G2648" t="s">
        <v>3496</v>
      </c>
      <c r="H2648" t="s">
        <v>3462</v>
      </c>
      <c r="I2648" t="s">
        <v>4457</v>
      </c>
      <c r="J2648" t="s">
        <v>3466</v>
      </c>
      <c r="K2648" t="s">
        <v>3505</v>
      </c>
      <c r="L2648">
        <v>1841</v>
      </c>
      <c r="M2648" t="s">
        <v>2131</v>
      </c>
      <c r="N2648" t="s">
        <v>13</v>
      </c>
      <c r="O2648" t="s">
        <v>37</v>
      </c>
      <c r="P2648" t="s">
        <v>2132</v>
      </c>
      <c r="Q2648" s="4">
        <v>19000</v>
      </c>
      <c r="R2648">
        <v>2</v>
      </c>
      <c r="S2648" s="4">
        <f>Table3[[#This Row],[Harga]]*Table3[[#This Row],[Quantity]]</f>
        <v>38000</v>
      </c>
      <c r="T2648">
        <v>0</v>
      </c>
      <c r="U2648" s="4">
        <f>Table3[[#This Row],[Discount]]*Table3[[#This Row],[Revenue]]</f>
        <v>0</v>
      </c>
      <c r="V2648" s="4">
        <f>Table3[[#This Row],[Revenue]]-Table3[[#This Row],[Total Discount]]</f>
        <v>38000</v>
      </c>
      <c r="W2648" s="6"/>
      <c r="X2648" s="5"/>
    </row>
    <row r="2649" spans="1:24" x14ac:dyDescent="0.35">
      <c r="A2649">
        <v>2648</v>
      </c>
      <c r="B2649" t="s">
        <v>6637</v>
      </c>
      <c r="C2649" s="8">
        <v>41645</v>
      </c>
      <c r="D2649" s="6">
        <v>2014</v>
      </c>
      <c r="E2649" s="8" t="s">
        <v>3463</v>
      </c>
      <c r="F2649" s="7">
        <v>6</v>
      </c>
      <c r="G2649" t="s">
        <v>3457</v>
      </c>
      <c r="H2649" t="s">
        <v>3462</v>
      </c>
      <c r="I2649" t="s">
        <v>6636</v>
      </c>
      <c r="J2649" t="s">
        <v>3449</v>
      </c>
      <c r="K2649" t="s">
        <v>3523</v>
      </c>
      <c r="L2649">
        <v>90049</v>
      </c>
      <c r="M2649" t="s">
        <v>2538</v>
      </c>
      <c r="N2649" t="s">
        <v>13</v>
      </c>
      <c r="O2649" t="s">
        <v>23</v>
      </c>
      <c r="P2649" t="s">
        <v>2539</v>
      </c>
      <c r="Q2649" s="4">
        <v>26000</v>
      </c>
      <c r="R2649">
        <v>3</v>
      </c>
      <c r="S2649" s="4">
        <f>Table3[[#This Row],[Harga]]*Table3[[#This Row],[Quantity]]</f>
        <v>78000</v>
      </c>
      <c r="T2649">
        <v>0</v>
      </c>
      <c r="U2649" s="4">
        <f>Table3[[#This Row],[Discount]]*Table3[[#This Row],[Revenue]]</f>
        <v>0</v>
      </c>
      <c r="V2649" s="4">
        <f>Table3[[#This Row],[Revenue]]-Table3[[#This Row],[Total Discount]]</f>
        <v>78000</v>
      </c>
      <c r="W2649" s="6"/>
      <c r="X2649" s="5"/>
    </row>
    <row r="2650" spans="1:24" x14ac:dyDescent="0.35">
      <c r="A2650">
        <v>2649</v>
      </c>
      <c r="B2650" t="s">
        <v>6635</v>
      </c>
      <c r="C2650" s="8">
        <v>42068</v>
      </c>
      <c r="D2650" s="6">
        <v>2015</v>
      </c>
      <c r="E2650" s="8" t="s">
        <v>3511</v>
      </c>
      <c r="F2650" s="7">
        <v>5</v>
      </c>
      <c r="G2650" t="s">
        <v>3452</v>
      </c>
      <c r="H2650" t="s">
        <v>3451</v>
      </c>
      <c r="I2650" t="s">
        <v>5093</v>
      </c>
      <c r="J2650" t="s">
        <v>3449</v>
      </c>
      <c r="K2650" t="s">
        <v>3580</v>
      </c>
      <c r="L2650">
        <v>77036</v>
      </c>
      <c r="M2650" t="s">
        <v>440</v>
      </c>
      <c r="N2650" t="s">
        <v>51</v>
      </c>
      <c r="O2650" t="s">
        <v>52</v>
      </c>
      <c r="P2650" t="s">
        <v>441</v>
      </c>
      <c r="Q2650" s="4">
        <v>96000</v>
      </c>
      <c r="R2650">
        <v>2</v>
      </c>
      <c r="S2650" s="4">
        <f>Table3[[#This Row],[Harga]]*Table3[[#This Row],[Quantity]]</f>
        <v>192000</v>
      </c>
      <c r="T2650">
        <v>0.2</v>
      </c>
      <c r="U2650" s="4">
        <f>Table3[[#This Row],[Discount]]*Table3[[#This Row],[Revenue]]</f>
        <v>38400</v>
      </c>
      <c r="V2650" s="4">
        <f>Table3[[#This Row],[Revenue]]-Table3[[#This Row],[Total Discount]]</f>
        <v>153600</v>
      </c>
      <c r="W2650" s="6"/>
      <c r="X2650" s="5"/>
    </row>
    <row r="2651" spans="1:24" x14ac:dyDescent="0.35">
      <c r="A2651">
        <v>2650</v>
      </c>
      <c r="B2651" t="s">
        <v>6634</v>
      </c>
      <c r="C2651" s="8">
        <v>42729</v>
      </c>
      <c r="D2651" s="6">
        <v>2016</v>
      </c>
      <c r="E2651" s="8" t="s">
        <v>3490</v>
      </c>
      <c r="F2651" s="7">
        <v>25</v>
      </c>
      <c r="G2651" t="s">
        <v>3485</v>
      </c>
      <c r="H2651" t="s">
        <v>3451</v>
      </c>
      <c r="I2651" t="s">
        <v>4884</v>
      </c>
      <c r="J2651" t="s">
        <v>3449</v>
      </c>
      <c r="K2651" t="s">
        <v>3505</v>
      </c>
      <c r="L2651">
        <v>10035</v>
      </c>
      <c r="M2651" t="s">
        <v>916</v>
      </c>
      <c r="N2651" t="s">
        <v>13</v>
      </c>
      <c r="O2651" t="s">
        <v>26</v>
      </c>
      <c r="P2651" t="s">
        <v>917</v>
      </c>
      <c r="Q2651" s="4">
        <v>26000</v>
      </c>
      <c r="R2651">
        <v>2</v>
      </c>
      <c r="S2651" s="4">
        <f>Table3[[#This Row],[Harga]]*Table3[[#This Row],[Quantity]]</f>
        <v>52000</v>
      </c>
      <c r="T2651">
        <v>0.2</v>
      </c>
      <c r="U2651" s="4">
        <f>Table3[[#This Row],[Discount]]*Table3[[#This Row],[Revenue]]</f>
        <v>10400</v>
      </c>
      <c r="V2651" s="4">
        <f>Table3[[#This Row],[Revenue]]-Table3[[#This Row],[Total Discount]]</f>
        <v>41600</v>
      </c>
      <c r="W2651" s="6"/>
      <c r="X2651" s="5"/>
    </row>
    <row r="2652" spans="1:24" x14ac:dyDescent="0.35">
      <c r="A2652">
        <v>2651</v>
      </c>
      <c r="B2652" t="s">
        <v>6633</v>
      </c>
      <c r="C2652" s="8">
        <v>42617</v>
      </c>
      <c r="D2652" s="6">
        <v>2016</v>
      </c>
      <c r="E2652" s="8" t="s">
        <v>3472</v>
      </c>
      <c r="F2652" s="7">
        <v>4</v>
      </c>
      <c r="G2652" t="s">
        <v>3457</v>
      </c>
      <c r="H2652" t="s">
        <v>3451</v>
      </c>
      <c r="I2652" t="s">
        <v>5234</v>
      </c>
      <c r="J2652" t="s">
        <v>3449</v>
      </c>
      <c r="K2652" t="s">
        <v>3561</v>
      </c>
      <c r="L2652">
        <v>10011</v>
      </c>
      <c r="M2652" t="s">
        <v>2051</v>
      </c>
      <c r="N2652" t="s">
        <v>9</v>
      </c>
      <c r="O2652" t="s">
        <v>20</v>
      </c>
      <c r="P2652" t="s">
        <v>2052</v>
      </c>
      <c r="Q2652" s="4">
        <v>192000</v>
      </c>
      <c r="R2652">
        <v>1</v>
      </c>
      <c r="S2652" s="4">
        <f>Table3[[#This Row],[Harga]]*Table3[[#This Row],[Quantity]]</f>
        <v>192000</v>
      </c>
      <c r="T2652">
        <v>0</v>
      </c>
      <c r="U2652" s="4">
        <f>Table3[[#This Row],[Discount]]*Table3[[#This Row],[Revenue]]</f>
        <v>0</v>
      </c>
      <c r="V2652" s="4">
        <f>Table3[[#This Row],[Revenue]]-Table3[[#This Row],[Total Discount]]</f>
        <v>192000</v>
      </c>
      <c r="W2652" s="6"/>
      <c r="X2652" s="5"/>
    </row>
    <row r="2653" spans="1:24" x14ac:dyDescent="0.35">
      <c r="A2653">
        <v>2652</v>
      </c>
      <c r="B2653" t="s">
        <v>6632</v>
      </c>
      <c r="C2653" s="8">
        <v>41877</v>
      </c>
      <c r="D2653" s="6">
        <v>2014</v>
      </c>
      <c r="E2653" s="8" t="s">
        <v>3481</v>
      </c>
      <c r="F2653" s="7">
        <v>26</v>
      </c>
      <c r="G2653" t="s">
        <v>3457</v>
      </c>
      <c r="H2653" t="s">
        <v>3501</v>
      </c>
      <c r="I2653" t="s">
        <v>4041</v>
      </c>
      <c r="J2653" t="s">
        <v>3449</v>
      </c>
      <c r="K2653" t="s">
        <v>3695</v>
      </c>
      <c r="L2653">
        <v>19711</v>
      </c>
      <c r="M2653" t="s">
        <v>2703</v>
      </c>
      <c r="N2653" t="s">
        <v>9</v>
      </c>
      <c r="O2653" t="s">
        <v>20</v>
      </c>
      <c r="P2653" t="s">
        <v>2704</v>
      </c>
      <c r="Q2653" s="4">
        <v>9000</v>
      </c>
      <c r="R2653">
        <v>4</v>
      </c>
      <c r="S2653" s="4">
        <f>Table3[[#This Row],[Harga]]*Table3[[#This Row],[Quantity]]</f>
        <v>36000</v>
      </c>
      <c r="T2653">
        <v>0</v>
      </c>
      <c r="U2653" s="4">
        <f>Table3[[#This Row],[Discount]]*Table3[[#This Row],[Revenue]]</f>
        <v>0</v>
      </c>
      <c r="V2653" s="4">
        <f>Table3[[#This Row],[Revenue]]-Table3[[#This Row],[Total Discount]]</f>
        <v>36000</v>
      </c>
      <c r="W2653" s="6"/>
      <c r="X2653" s="5"/>
    </row>
    <row r="2654" spans="1:24" x14ac:dyDescent="0.35">
      <c r="A2654">
        <v>2653</v>
      </c>
      <c r="B2654" t="s">
        <v>6631</v>
      </c>
      <c r="C2654" s="8">
        <v>42145</v>
      </c>
      <c r="D2654" s="6">
        <v>2015</v>
      </c>
      <c r="E2654" s="8" t="s">
        <v>3453</v>
      </c>
      <c r="F2654" s="7">
        <v>21</v>
      </c>
      <c r="G2654" t="s">
        <v>3452</v>
      </c>
      <c r="H2654" t="s">
        <v>3451</v>
      </c>
      <c r="I2654" t="s">
        <v>5724</v>
      </c>
      <c r="J2654" t="s">
        <v>3466</v>
      </c>
      <c r="K2654" t="s">
        <v>3470</v>
      </c>
      <c r="L2654">
        <v>98105</v>
      </c>
      <c r="M2654" t="s">
        <v>2747</v>
      </c>
      <c r="N2654" t="s">
        <v>13</v>
      </c>
      <c r="O2654" t="s">
        <v>26</v>
      </c>
      <c r="P2654" t="s">
        <v>2748</v>
      </c>
      <c r="Q2654" s="4">
        <v>27000</v>
      </c>
      <c r="R2654">
        <v>4</v>
      </c>
      <c r="S2654" s="4">
        <f>Table3[[#This Row],[Harga]]*Table3[[#This Row],[Quantity]]</f>
        <v>108000</v>
      </c>
      <c r="T2654">
        <v>0.2</v>
      </c>
      <c r="U2654" s="4">
        <f>Table3[[#This Row],[Discount]]*Table3[[#This Row],[Revenue]]</f>
        <v>21600</v>
      </c>
      <c r="V2654" s="4">
        <f>Table3[[#This Row],[Revenue]]-Table3[[#This Row],[Total Discount]]</f>
        <v>86400</v>
      </c>
      <c r="W2654" s="6"/>
      <c r="X2654" s="5"/>
    </row>
    <row r="2655" spans="1:24" x14ac:dyDescent="0.35">
      <c r="A2655">
        <v>2654</v>
      </c>
      <c r="B2655" t="s">
        <v>6630</v>
      </c>
      <c r="C2655" s="8">
        <v>43024</v>
      </c>
      <c r="D2655" s="6">
        <v>2017</v>
      </c>
      <c r="E2655" s="8" t="s">
        <v>3517</v>
      </c>
      <c r="F2655" s="7">
        <v>16</v>
      </c>
      <c r="G2655" t="s">
        <v>3452</v>
      </c>
      <c r="H2655" t="s">
        <v>3451</v>
      </c>
      <c r="I2655" t="s">
        <v>4370</v>
      </c>
      <c r="J2655" t="s">
        <v>3466</v>
      </c>
      <c r="K2655" t="s">
        <v>3455</v>
      </c>
      <c r="L2655">
        <v>85254</v>
      </c>
      <c r="M2655" t="s">
        <v>2749</v>
      </c>
      <c r="N2655" t="s">
        <v>13</v>
      </c>
      <c r="O2655" t="s">
        <v>23</v>
      </c>
      <c r="P2655" t="s">
        <v>2750</v>
      </c>
      <c r="Q2655" s="4">
        <v>308000</v>
      </c>
      <c r="R2655">
        <v>7</v>
      </c>
      <c r="S2655" s="4">
        <f>Table3[[#This Row],[Harga]]*Table3[[#This Row],[Quantity]]</f>
        <v>2156000</v>
      </c>
      <c r="T2655">
        <v>0.2</v>
      </c>
      <c r="U2655" s="4">
        <f>Table3[[#This Row],[Discount]]*Table3[[#This Row],[Revenue]]</f>
        <v>431200</v>
      </c>
      <c r="V2655" s="4">
        <f>Table3[[#This Row],[Revenue]]-Table3[[#This Row],[Total Discount]]</f>
        <v>1724800</v>
      </c>
      <c r="W2655" s="6"/>
      <c r="X2655" s="5"/>
    </row>
    <row r="2656" spans="1:24" x14ac:dyDescent="0.35">
      <c r="A2656">
        <v>2655</v>
      </c>
      <c r="B2656" t="s">
        <v>6629</v>
      </c>
      <c r="C2656" s="8">
        <v>42317</v>
      </c>
      <c r="D2656" s="6">
        <v>2015</v>
      </c>
      <c r="E2656" s="8" t="s">
        <v>3468</v>
      </c>
      <c r="F2656" s="7">
        <v>9</v>
      </c>
      <c r="G2656" t="s">
        <v>3452</v>
      </c>
      <c r="H2656" t="s">
        <v>3451</v>
      </c>
      <c r="I2656" t="s">
        <v>3475</v>
      </c>
      <c r="J2656" t="s">
        <v>3449</v>
      </c>
      <c r="K2656" t="s">
        <v>3499</v>
      </c>
      <c r="L2656">
        <v>11572</v>
      </c>
      <c r="M2656" t="s">
        <v>2751</v>
      </c>
      <c r="N2656" t="s">
        <v>13</v>
      </c>
      <c r="O2656" t="s">
        <v>32</v>
      </c>
      <c r="P2656" t="s">
        <v>2752</v>
      </c>
      <c r="Q2656" s="4">
        <v>245000</v>
      </c>
      <c r="R2656">
        <v>5</v>
      </c>
      <c r="S2656" s="4">
        <f>Table3[[#This Row],[Harga]]*Table3[[#This Row],[Quantity]]</f>
        <v>1225000</v>
      </c>
      <c r="T2656">
        <v>0</v>
      </c>
      <c r="U2656" s="4">
        <f>Table3[[#This Row],[Discount]]*Table3[[#This Row],[Revenue]]</f>
        <v>0</v>
      </c>
      <c r="V2656" s="4">
        <f>Table3[[#This Row],[Revenue]]-Table3[[#This Row],[Total Discount]]</f>
        <v>1225000</v>
      </c>
      <c r="W2656" s="6"/>
      <c r="X2656" s="5"/>
    </row>
    <row r="2657" spans="1:24" x14ac:dyDescent="0.35">
      <c r="A2657">
        <v>2656</v>
      </c>
      <c r="B2657" t="s">
        <v>6628</v>
      </c>
      <c r="C2657" s="8">
        <v>41964</v>
      </c>
      <c r="D2657" s="6">
        <v>2014</v>
      </c>
      <c r="E2657" s="8" t="s">
        <v>3468</v>
      </c>
      <c r="F2657" s="7">
        <v>21</v>
      </c>
      <c r="G2657" t="s">
        <v>3452</v>
      </c>
      <c r="H2657" t="s">
        <v>3451</v>
      </c>
      <c r="I2657" t="s">
        <v>4311</v>
      </c>
      <c r="J2657" t="s">
        <v>3466</v>
      </c>
      <c r="K2657" t="s">
        <v>3641</v>
      </c>
      <c r="L2657">
        <v>75220</v>
      </c>
      <c r="M2657" t="s">
        <v>203</v>
      </c>
      <c r="N2657" t="s">
        <v>13</v>
      </c>
      <c r="O2657" t="s">
        <v>55</v>
      </c>
      <c r="P2657" t="s">
        <v>204</v>
      </c>
      <c r="Q2657" s="4">
        <v>15000</v>
      </c>
      <c r="R2657">
        <v>1</v>
      </c>
      <c r="S2657" s="4">
        <f>Table3[[#This Row],[Harga]]*Table3[[#This Row],[Quantity]]</f>
        <v>15000</v>
      </c>
      <c r="T2657">
        <v>0.2</v>
      </c>
      <c r="U2657" s="4">
        <f>Table3[[#This Row],[Discount]]*Table3[[#This Row],[Revenue]]</f>
        <v>3000</v>
      </c>
      <c r="V2657" s="4">
        <f>Table3[[#This Row],[Revenue]]-Table3[[#This Row],[Total Discount]]</f>
        <v>12000</v>
      </c>
      <c r="W2657" s="6"/>
      <c r="X2657" s="5"/>
    </row>
    <row r="2658" spans="1:24" x14ac:dyDescent="0.35">
      <c r="A2658">
        <v>2657</v>
      </c>
      <c r="B2658" t="s">
        <v>6627</v>
      </c>
      <c r="C2658" s="8">
        <v>42288</v>
      </c>
      <c r="D2658" s="6">
        <v>2015</v>
      </c>
      <c r="E2658" s="8" t="s">
        <v>3517</v>
      </c>
      <c r="F2658" s="7">
        <v>11</v>
      </c>
      <c r="G2658" t="s">
        <v>3457</v>
      </c>
      <c r="H2658" t="s">
        <v>3451</v>
      </c>
      <c r="I2658" t="s">
        <v>5115</v>
      </c>
      <c r="J2658" t="s">
        <v>3449</v>
      </c>
      <c r="K2658" t="s">
        <v>3513</v>
      </c>
      <c r="L2658">
        <v>14609</v>
      </c>
      <c r="M2658" t="s">
        <v>2669</v>
      </c>
      <c r="N2658" t="s">
        <v>51</v>
      </c>
      <c r="O2658" t="s">
        <v>64</v>
      </c>
      <c r="P2658" t="s">
        <v>6626</v>
      </c>
      <c r="Q2658" s="4">
        <v>48000</v>
      </c>
      <c r="R2658">
        <v>1</v>
      </c>
      <c r="S2658" s="4">
        <f>Table3[[#This Row],[Harga]]*Table3[[#This Row],[Quantity]]</f>
        <v>48000</v>
      </c>
      <c r="T2658">
        <v>0</v>
      </c>
      <c r="U2658" s="4">
        <f>Table3[[#This Row],[Discount]]*Table3[[#This Row],[Revenue]]</f>
        <v>0</v>
      </c>
      <c r="V2658" s="4">
        <f>Table3[[#This Row],[Revenue]]-Table3[[#This Row],[Total Discount]]</f>
        <v>48000</v>
      </c>
      <c r="W2658" s="6"/>
      <c r="X2658" s="5"/>
    </row>
    <row r="2659" spans="1:24" x14ac:dyDescent="0.35">
      <c r="A2659">
        <v>2658</v>
      </c>
      <c r="B2659" t="s">
        <v>6625</v>
      </c>
      <c r="C2659" s="8">
        <v>42815</v>
      </c>
      <c r="D2659" s="6">
        <v>2017</v>
      </c>
      <c r="E2659" s="8" t="s">
        <v>3511</v>
      </c>
      <c r="F2659" s="7">
        <v>21</v>
      </c>
      <c r="G2659" t="s">
        <v>3538</v>
      </c>
      <c r="H2659" t="s">
        <v>3554</v>
      </c>
      <c r="I2659" t="s">
        <v>4058</v>
      </c>
      <c r="J2659" t="s">
        <v>3449</v>
      </c>
      <c r="K2659" t="s">
        <v>3707</v>
      </c>
      <c r="L2659">
        <v>90045</v>
      </c>
      <c r="M2659" t="s">
        <v>266</v>
      </c>
      <c r="N2659" t="s">
        <v>13</v>
      </c>
      <c r="O2659" t="s">
        <v>32</v>
      </c>
      <c r="P2659" t="s">
        <v>267</v>
      </c>
      <c r="Q2659" s="4">
        <v>726000</v>
      </c>
      <c r="R2659">
        <v>4</v>
      </c>
      <c r="S2659" s="4">
        <f>Table3[[#This Row],[Harga]]*Table3[[#This Row],[Quantity]]</f>
        <v>2904000</v>
      </c>
      <c r="T2659">
        <v>0</v>
      </c>
      <c r="U2659" s="4">
        <f>Table3[[#This Row],[Discount]]*Table3[[#This Row],[Revenue]]</f>
        <v>0</v>
      </c>
      <c r="V2659" s="4">
        <f>Table3[[#This Row],[Revenue]]-Table3[[#This Row],[Total Discount]]</f>
        <v>2904000</v>
      </c>
      <c r="W2659" s="6"/>
      <c r="X2659" s="5"/>
    </row>
    <row r="2660" spans="1:24" x14ac:dyDescent="0.35">
      <c r="A2660">
        <v>2659</v>
      </c>
      <c r="B2660" t="s">
        <v>6624</v>
      </c>
      <c r="C2660" s="8">
        <v>42008</v>
      </c>
      <c r="D2660" s="6">
        <v>2015</v>
      </c>
      <c r="E2660" s="8" t="s">
        <v>3463</v>
      </c>
      <c r="F2660" s="7">
        <v>4</v>
      </c>
      <c r="G2660" t="s">
        <v>3485</v>
      </c>
      <c r="H2660" t="s">
        <v>3451</v>
      </c>
      <c r="I2660" t="s">
        <v>3756</v>
      </c>
      <c r="J2660" t="s">
        <v>3466</v>
      </c>
      <c r="K2660" t="s">
        <v>3448</v>
      </c>
      <c r="L2660">
        <v>55125</v>
      </c>
      <c r="M2660" t="s">
        <v>1345</v>
      </c>
      <c r="N2660" t="s">
        <v>13</v>
      </c>
      <c r="O2660" t="s">
        <v>26</v>
      </c>
      <c r="P2660" t="s">
        <v>1346</v>
      </c>
      <c r="Q2660" s="4">
        <v>10000</v>
      </c>
      <c r="R2660">
        <v>3</v>
      </c>
      <c r="S2660" s="4">
        <f>Table3[[#This Row],[Harga]]*Table3[[#This Row],[Quantity]]</f>
        <v>30000</v>
      </c>
      <c r="T2660">
        <v>0</v>
      </c>
      <c r="U2660" s="4">
        <f>Table3[[#This Row],[Discount]]*Table3[[#This Row],[Revenue]]</f>
        <v>0</v>
      </c>
      <c r="V2660" s="4">
        <f>Table3[[#This Row],[Revenue]]-Table3[[#This Row],[Total Discount]]</f>
        <v>30000</v>
      </c>
      <c r="W2660" s="6"/>
      <c r="X2660" s="5"/>
    </row>
    <row r="2661" spans="1:24" x14ac:dyDescent="0.35">
      <c r="A2661">
        <v>2660</v>
      </c>
      <c r="B2661" t="s">
        <v>6623</v>
      </c>
      <c r="C2661" s="8">
        <v>43078</v>
      </c>
      <c r="D2661" s="6">
        <v>2017</v>
      </c>
      <c r="E2661" s="8" t="s">
        <v>3490</v>
      </c>
      <c r="F2661" s="7">
        <v>9</v>
      </c>
      <c r="G2661" t="s">
        <v>3538</v>
      </c>
      <c r="H2661" t="s">
        <v>3451</v>
      </c>
      <c r="I2661" t="s">
        <v>4994</v>
      </c>
      <c r="J2661" t="s">
        <v>3449</v>
      </c>
      <c r="K2661" t="s">
        <v>3628</v>
      </c>
      <c r="L2661">
        <v>60068</v>
      </c>
      <c r="M2661" t="s">
        <v>748</v>
      </c>
      <c r="N2661" t="s">
        <v>13</v>
      </c>
      <c r="O2661" t="s">
        <v>23</v>
      </c>
      <c r="P2661" t="s">
        <v>749</v>
      </c>
      <c r="Q2661" s="4">
        <v>40000</v>
      </c>
      <c r="R2661">
        <v>9</v>
      </c>
      <c r="S2661" s="4">
        <f>Table3[[#This Row],[Harga]]*Table3[[#This Row],[Quantity]]</f>
        <v>360000</v>
      </c>
      <c r="T2661">
        <v>0.2</v>
      </c>
      <c r="U2661" s="4">
        <f>Table3[[#This Row],[Discount]]*Table3[[#This Row],[Revenue]]</f>
        <v>72000</v>
      </c>
      <c r="V2661" s="4">
        <f>Table3[[#This Row],[Revenue]]-Table3[[#This Row],[Total Discount]]</f>
        <v>288000</v>
      </c>
      <c r="W2661" s="6"/>
      <c r="X2661" s="5"/>
    </row>
    <row r="2662" spans="1:24" x14ac:dyDescent="0.35">
      <c r="A2662">
        <v>2661</v>
      </c>
      <c r="B2662" t="s">
        <v>6622</v>
      </c>
      <c r="C2662" s="8">
        <v>42619</v>
      </c>
      <c r="D2662" s="6">
        <v>2016</v>
      </c>
      <c r="E2662" s="8" t="s">
        <v>3472</v>
      </c>
      <c r="F2662" s="7">
        <v>6</v>
      </c>
      <c r="G2662" t="s">
        <v>3452</v>
      </c>
      <c r="H2662" t="s">
        <v>3451</v>
      </c>
      <c r="I2662" t="s">
        <v>6550</v>
      </c>
      <c r="J2662" t="s">
        <v>3466</v>
      </c>
      <c r="K2662" t="s">
        <v>3494</v>
      </c>
      <c r="L2662">
        <v>75217</v>
      </c>
      <c r="M2662" t="s">
        <v>2753</v>
      </c>
      <c r="N2662" t="s">
        <v>13</v>
      </c>
      <c r="O2662" t="s">
        <v>23</v>
      </c>
      <c r="P2662" t="s">
        <v>2754</v>
      </c>
      <c r="Q2662" s="4">
        <v>42000</v>
      </c>
      <c r="R2662">
        <v>4</v>
      </c>
      <c r="S2662" s="4">
        <f>Table3[[#This Row],[Harga]]*Table3[[#This Row],[Quantity]]</f>
        <v>168000</v>
      </c>
      <c r="T2662">
        <v>0.2</v>
      </c>
      <c r="U2662" s="4">
        <f>Table3[[#This Row],[Discount]]*Table3[[#This Row],[Revenue]]</f>
        <v>33600</v>
      </c>
      <c r="V2662" s="4">
        <f>Table3[[#This Row],[Revenue]]-Table3[[#This Row],[Total Discount]]</f>
        <v>134400</v>
      </c>
      <c r="W2662" s="6"/>
      <c r="X2662" s="5"/>
    </row>
    <row r="2663" spans="1:24" x14ac:dyDescent="0.35">
      <c r="A2663">
        <v>2662</v>
      </c>
      <c r="B2663" t="s">
        <v>6621</v>
      </c>
      <c r="C2663" s="8">
        <v>42616</v>
      </c>
      <c r="D2663" s="6">
        <v>2016</v>
      </c>
      <c r="E2663" s="8" t="s">
        <v>3472</v>
      </c>
      <c r="F2663" s="7">
        <v>3</v>
      </c>
      <c r="G2663" t="s">
        <v>3538</v>
      </c>
      <c r="H2663" t="s">
        <v>3451</v>
      </c>
      <c r="I2663" t="s">
        <v>3644</v>
      </c>
      <c r="J2663" t="s">
        <v>3466</v>
      </c>
      <c r="K2663" t="s">
        <v>3628</v>
      </c>
      <c r="L2663">
        <v>71203</v>
      </c>
      <c r="M2663" t="s">
        <v>686</v>
      </c>
      <c r="N2663" t="s">
        <v>13</v>
      </c>
      <c r="O2663" t="s">
        <v>26</v>
      </c>
      <c r="P2663" t="s">
        <v>687</v>
      </c>
      <c r="Q2663" s="4">
        <v>18000</v>
      </c>
      <c r="R2663">
        <v>8</v>
      </c>
      <c r="S2663" s="4">
        <f>Table3[[#This Row],[Harga]]*Table3[[#This Row],[Quantity]]</f>
        <v>144000</v>
      </c>
      <c r="T2663">
        <v>0</v>
      </c>
      <c r="U2663" s="4">
        <f>Table3[[#This Row],[Discount]]*Table3[[#This Row],[Revenue]]</f>
        <v>0</v>
      </c>
      <c r="V2663" s="4">
        <f>Table3[[#This Row],[Revenue]]-Table3[[#This Row],[Total Discount]]</f>
        <v>144000</v>
      </c>
      <c r="W2663" s="6"/>
      <c r="X2663" s="5"/>
    </row>
    <row r="2664" spans="1:24" x14ac:dyDescent="0.35">
      <c r="A2664">
        <v>2663</v>
      </c>
      <c r="B2664" t="s">
        <v>6620</v>
      </c>
      <c r="C2664" s="8">
        <v>41772</v>
      </c>
      <c r="D2664" s="6">
        <v>2014</v>
      </c>
      <c r="E2664" s="8" t="s">
        <v>3453</v>
      </c>
      <c r="F2664" s="7">
        <v>13</v>
      </c>
      <c r="G2664" t="s">
        <v>3457</v>
      </c>
      <c r="H2664" t="s">
        <v>3451</v>
      </c>
      <c r="I2664" t="s">
        <v>3798</v>
      </c>
      <c r="J2664" t="s">
        <v>3466</v>
      </c>
      <c r="K2664" t="s">
        <v>3580</v>
      </c>
      <c r="L2664">
        <v>90004</v>
      </c>
      <c r="M2664" t="s">
        <v>1763</v>
      </c>
      <c r="N2664" t="s">
        <v>9</v>
      </c>
      <c r="O2664" t="s">
        <v>42</v>
      </c>
      <c r="P2664" t="s">
        <v>1764</v>
      </c>
      <c r="Q2664" s="4">
        <v>367000</v>
      </c>
      <c r="R2664">
        <v>6</v>
      </c>
      <c r="S2664" s="4">
        <f>Table3[[#This Row],[Harga]]*Table3[[#This Row],[Quantity]]</f>
        <v>2202000</v>
      </c>
      <c r="T2664">
        <v>0.2</v>
      </c>
      <c r="U2664" s="4">
        <f>Table3[[#This Row],[Discount]]*Table3[[#This Row],[Revenue]]</f>
        <v>440400</v>
      </c>
      <c r="V2664" s="4">
        <f>Table3[[#This Row],[Revenue]]-Table3[[#This Row],[Total Discount]]</f>
        <v>1761600</v>
      </c>
      <c r="W2664" s="6"/>
      <c r="X2664" s="5"/>
    </row>
    <row r="2665" spans="1:24" x14ac:dyDescent="0.35">
      <c r="A2665">
        <v>2664</v>
      </c>
      <c r="B2665" t="s">
        <v>6619</v>
      </c>
      <c r="C2665" s="8">
        <v>42642</v>
      </c>
      <c r="D2665" s="6">
        <v>2016</v>
      </c>
      <c r="E2665" s="8" t="s">
        <v>3472</v>
      </c>
      <c r="F2665" s="7">
        <v>29</v>
      </c>
      <c r="G2665" t="s">
        <v>3538</v>
      </c>
      <c r="H2665" t="s">
        <v>3451</v>
      </c>
      <c r="I2665" t="s">
        <v>5455</v>
      </c>
      <c r="J2665" t="s">
        <v>3449</v>
      </c>
      <c r="K2665" t="s">
        <v>3670</v>
      </c>
      <c r="L2665">
        <v>94109</v>
      </c>
      <c r="M2665" t="s">
        <v>2240</v>
      </c>
      <c r="N2665" t="s">
        <v>13</v>
      </c>
      <c r="O2665" t="s">
        <v>26</v>
      </c>
      <c r="P2665" t="s">
        <v>2241</v>
      </c>
      <c r="Q2665" s="4">
        <v>22000</v>
      </c>
      <c r="R2665">
        <v>5</v>
      </c>
      <c r="S2665" s="4">
        <f>Table3[[#This Row],[Harga]]*Table3[[#This Row],[Quantity]]</f>
        <v>110000</v>
      </c>
      <c r="T2665">
        <v>0.2</v>
      </c>
      <c r="U2665" s="4">
        <f>Table3[[#This Row],[Discount]]*Table3[[#This Row],[Revenue]]</f>
        <v>22000</v>
      </c>
      <c r="V2665" s="4">
        <f>Table3[[#This Row],[Revenue]]-Table3[[#This Row],[Total Discount]]</f>
        <v>88000</v>
      </c>
      <c r="W2665" s="6"/>
      <c r="X2665" s="5"/>
    </row>
    <row r="2666" spans="1:24" x14ac:dyDescent="0.35">
      <c r="A2666">
        <v>2665</v>
      </c>
      <c r="B2666" t="s">
        <v>6618</v>
      </c>
      <c r="C2666" s="8">
        <v>41856</v>
      </c>
      <c r="D2666" s="6">
        <v>2014</v>
      </c>
      <c r="E2666" s="8" t="s">
        <v>3481</v>
      </c>
      <c r="F2666" s="7">
        <v>5</v>
      </c>
      <c r="G2666" t="s">
        <v>3457</v>
      </c>
      <c r="H2666" t="s">
        <v>3451</v>
      </c>
      <c r="I2666" t="s">
        <v>5935</v>
      </c>
      <c r="J2666" t="s">
        <v>3449</v>
      </c>
      <c r="K2666" t="s">
        <v>3542</v>
      </c>
      <c r="L2666">
        <v>94122</v>
      </c>
      <c r="M2666" t="s">
        <v>1116</v>
      </c>
      <c r="N2666" t="s">
        <v>51</v>
      </c>
      <c r="O2666" t="s">
        <v>64</v>
      </c>
      <c r="P2666" t="s">
        <v>1117</v>
      </c>
      <c r="Q2666" s="4">
        <v>50000</v>
      </c>
      <c r="R2666">
        <v>1</v>
      </c>
      <c r="S2666" s="4">
        <f>Table3[[#This Row],[Harga]]*Table3[[#This Row],[Quantity]]</f>
        <v>50000</v>
      </c>
      <c r="T2666">
        <v>0</v>
      </c>
      <c r="U2666" s="4">
        <f>Table3[[#This Row],[Discount]]*Table3[[#This Row],[Revenue]]</f>
        <v>0</v>
      </c>
      <c r="V2666" s="4">
        <f>Table3[[#This Row],[Revenue]]-Table3[[#This Row],[Total Discount]]</f>
        <v>50000</v>
      </c>
      <c r="W2666" s="6"/>
      <c r="X2666" s="5"/>
    </row>
    <row r="2667" spans="1:24" x14ac:dyDescent="0.35">
      <c r="A2667">
        <v>2666</v>
      </c>
      <c r="B2667" t="s">
        <v>6617</v>
      </c>
      <c r="C2667" s="8">
        <v>42839</v>
      </c>
      <c r="D2667" s="6">
        <v>2017</v>
      </c>
      <c r="E2667" s="8" t="s">
        <v>3529</v>
      </c>
      <c r="F2667" s="7">
        <v>14</v>
      </c>
      <c r="G2667" t="s">
        <v>3457</v>
      </c>
      <c r="H2667" t="s">
        <v>3451</v>
      </c>
      <c r="I2667" t="s">
        <v>4328</v>
      </c>
      <c r="J2667" t="s">
        <v>3466</v>
      </c>
      <c r="K2667" t="s">
        <v>3499</v>
      </c>
      <c r="L2667">
        <v>28314</v>
      </c>
      <c r="M2667" t="s">
        <v>1068</v>
      </c>
      <c r="N2667" t="s">
        <v>9</v>
      </c>
      <c r="O2667" t="s">
        <v>10</v>
      </c>
      <c r="P2667" t="s">
        <v>1069</v>
      </c>
      <c r="Q2667" s="4">
        <v>62000</v>
      </c>
      <c r="R2667">
        <v>8</v>
      </c>
      <c r="S2667" s="4">
        <f>Table3[[#This Row],[Harga]]*Table3[[#This Row],[Quantity]]</f>
        <v>496000</v>
      </c>
      <c r="T2667">
        <v>0.2</v>
      </c>
      <c r="U2667" s="4">
        <f>Table3[[#This Row],[Discount]]*Table3[[#This Row],[Revenue]]</f>
        <v>99200</v>
      </c>
      <c r="V2667" s="4">
        <f>Table3[[#This Row],[Revenue]]-Table3[[#This Row],[Total Discount]]</f>
        <v>396800</v>
      </c>
      <c r="W2667" s="6"/>
      <c r="X2667" s="5"/>
    </row>
    <row r="2668" spans="1:24" x14ac:dyDescent="0.35">
      <c r="A2668">
        <v>2667</v>
      </c>
      <c r="B2668" t="s">
        <v>6616</v>
      </c>
      <c r="C2668" s="8">
        <v>42895</v>
      </c>
      <c r="D2668" s="6">
        <v>2017</v>
      </c>
      <c r="E2668" s="8" t="s">
        <v>3497</v>
      </c>
      <c r="F2668" s="7">
        <v>9</v>
      </c>
      <c r="G2668" t="s">
        <v>3457</v>
      </c>
      <c r="H2668" t="s">
        <v>3462</v>
      </c>
      <c r="I2668" t="s">
        <v>3937</v>
      </c>
      <c r="J2668" t="s">
        <v>3466</v>
      </c>
      <c r="K2668" t="s">
        <v>3670</v>
      </c>
      <c r="L2668">
        <v>75217</v>
      </c>
      <c r="M2668" t="s">
        <v>2282</v>
      </c>
      <c r="N2668" t="s">
        <v>13</v>
      </c>
      <c r="O2668" t="s">
        <v>32</v>
      </c>
      <c r="P2668" t="s">
        <v>2283</v>
      </c>
      <c r="Q2668" s="4">
        <v>361000</v>
      </c>
      <c r="R2668">
        <v>5</v>
      </c>
      <c r="S2668" s="4">
        <f>Table3[[#This Row],[Harga]]*Table3[[#This Row],[Quantity]]</f>
        <v>1805000</v>
      </c>
      <c r="T2668">
        <v>0.2</v>
      </c>
      <c r="U2668" s="4">
        <f>Table3[[#This Row],[Discount]]*Table3[[#This Row],[Revenue]]</f>
        <v>361000</v>
      </c>
      <c r="V2668" s="4">
        <f>Table3[[#This Row],[Revenue]]-Table3[[#This Row],[Total Discount]]</f>
        <v>1444000</v>
      </c>
      <c r="W2668" s="6"/>
      <c r="X2668" s="5"/>
    </row>
    <row r="2669" spans="1:24" x14ac:dyDescent="0.35">
      <c r="A2669">
        <v>2668</v>
      </c>
      <c r="B2669" t="s">
        <v>6615</v>
      </c>
      <c r="C2669" s="8">
        <v>42733</v>
      </c>
      <c r="D2669" s="6">
        <v>2016</v>
      </c>
      <c r="E2669" s="8" t="s">
        <v>3490</v>
      </c>
      <c r="F2669" s="7">
        <v>29</v>
      </c>
      <c r="G2669" t="s">
        <v>3485</v>
      </c>
      <c r="H2669" t="s">
        <v>3532</v>
      </c>
      <c r="I2669" t="s">
        <v>4054</v>
      </c>
      <c r="J2669" t="s">
        <v>3449</v>
      </c>
      <c r="K2669" t="s">
        <v>3505</v>
      </c>
      <c r="L2669">
        <v>67212</v>
      </c>
      <c r="M2669" t="s">
        <v>2755</v>
      </c>
      <c r="N2669" t="s">
        <v>9</v>
      </c>
      <c r="O2669" t="s">
        <v>20</v>
      </c>
      <c r="P2669" t="s">
        <v>2756</v>
      </c>
      <c r="Q2669" s="4">
        <v>71000</v>
      </c>
      <c r="R2669">
        <v>6</v>
      </c>
      <c r="S2669" s="4">
        <f>Table3[[#This Row],[Harga]]*Table3[[#This Row],[Quantity]]</f>
        <v>426000</v>
      </c>
      <c r="T2669">
        <v>0</v>
      </c>
      <c r="U2669" s="4">
        <f>Table3[[#This Row],[Discount]]*Table3[[#This Row],[Revenue]]</f>
        <v>0</v>
      </c>
      <c r="V2669" s="4">
        <f>Table3[[#This Row],[Revenue]]-Table3[[#This Row],[Total Discount]]</f>
        <v>426000</v>
      </c>
      <c r="W2669" s="6"/>
      <c r="X2669" s="5"/>
    </row>
    <row r="2670" spans="1:24" x14ac:dyDescent="0.35">
      <c r="A2670">
        <v>2669</v>
      </c>
      <c r="B2670" t="s">
        <v>6614</v>
      </c>
      <c r="C2670" s="8">
        <v>41657</v>
      </c>
      <c r="D2670" s="6">
        <v>2014</v>
      </c>
      <c r="E2670" s="8" t="s">
        <v>3463</v>
      </c>
      <c r="F2670" s="7">
        <v>18</v>
      </c>
      <c r="G2670" t="s">
        <v>3457</v>
      </c>
      <c r="H2670" t="s">
        <v>3451</v>
      </c>
      <c r="I2670" t="s">
        <v>5726</v>
      </c>
      <c r="J2670" t="s">
        <v>3466</v>
      </c>
      <c r="K2670" t="s">
        <v>3641</v>
      </c>
      <c r="L2670">
        <v>97477</v>
      </c>
      <c r="M2670" t="s">
        <v>1622</v>
      </c>
      <c r="N2670" t="s">
        <v>13</v>
      </c>
      <c r="O2670" t="s">
        <v>29</v>
      </c>
      <c r="P2670" t="s">
        <v>1623</v>
      </c>
      <c r="Q2670" s="4">
        <v>61000</v>
      </c>
      <c r="R2670">
        <v>4</v>
      </c>
      <c r="S2670" s="4">
        <f>Table3[[#This Row],[Harga]]*Table3[[#This Row],[Quantity]]</f>
        <v>244000</v>
      </c>
      <c r="T2670">
        <v>0.2</v>
      </c>
      <c r="U2670" s="4">
        <f>Table3[[#This Row],[Discount]]*Table3[[#This Row],[Revenue]]</f>
        <v>48800</v>
      </c>
      <c r="V2670" s="4">
        <f>Table3[[#This Row],[Revenue]]-Table3[[#This Row],[Total Discount]]</f>
        <v>195200</v>
      </c>
      <c r="W2670" s="6"/>
      <c r="X2670" s="5"/>
    </row>
    <row r="2671" spans="1:24" x14ac:dyDescent="0.35">
      <c r="A2671">
        <v>2670</v>
      </c>
      <c r="B2671" t="s">
        <v>6613</v>
      </c>
      <c r="C2671" s="8">
        <v>42694</v>
      </c>
      <c r="D2671" s="6">
        <v>2016</v>
      </c>
      <c r="E2671" s="8" t="s">
        <v>3468</v>
      </c>
      <c r="F2671" s="7">
        <v>20</v>
      </c>
      <c r="G2671" t="s">
        <v>3452</v>
      </c>
      <c r="H2671" t="s">
        <v>3462</v>
      </c>
      <c r="I2671" t="s">
        <v>5941</v>
      </c>
      <c r="J2671" t="s">
        <v>3449</v>
      </c>
      <c r="K2671" t="s">
        <v>3666</v>
      </c>
      <c r="L2671">
        <v>77041</v>
      </c>
      <c r="M2671" t="s">
        <v>995</v>
      </c>
      <c r="N2671" t="s">
        <v>51</v>
      </c>
      <c r="O2671" t="s">
        <v>52</v>
      </c>
      <c r="P2671" t="s">
        <v>996</v>
      </c>
      <c r="Q2671" s="4">
        <v>1323000</v>
      </c>
      <c r="R2671">
        <v>1</v>
      </c>
      <c r="S2671" s="4">
        <f>Table3[[#This Row],[Harga]]*Table3[[#This Row],[Quantity]]</f>
        <v>1323000</v>
      </c>
      <c r="T2671">
        <v>0.2</v>
      </c>
      <c r="U2671" s="4">
        <f>Table3[[#This Row],[Discount]]*Table3[[#This Row],[Revenue]]</f>
        <v>264600</v>
      </c>
      <c r="V2671" s="4">
        <f>Table3[[#This Row],[Revenue]]-Table3[[#This Row],[Total Discount]]</f>
        <v>1058400</v>
      </c>
      <c r="W2671" s="6"/>
      <c r="X2671" s="5"/>
    </row>
    <row r="2672" spans="1:24" x14ac:dyDescent="0.35">
      <c r="A2672">
        <v>2671</v>
      </c>
      <c r="B2672" t="s">
        <v>6612</v>
      </c>
      <c r="C2672" s="8">
        <v>42896</v>
      </c>
      <c r="D2672" s="6">
        <v>2017</v>
      </c>
      <c r="E2672" s="8" t="s">
        <v>3497</v>
      </c>
      <c r="F2672" s="7">
        <v>10</v>
      </c>
      <c r="G2672" t="s">
        <v>3452</v>
      </c>
      <c r="H2672" t="s">
        <v>3451</v>
      </c>
      <c r="I2672" t="s">
        <v>3863</v>
      </c>
      <c r="J2672" t="s">
        <v>3449</v>
      </c>
      <c r="K2672" t="s">
        <v>3509</v>
      </c>
      <c r="L2672">
        <v>98103</v>
      </c>
      <c r="M2672" t="s">
        <v>835</v>
      </c>
      <c r="N2672" t="s">
        <v>51</v>
      </c>
      <c r="O2672" t="s">
        <v>52</v>
      </c>
      <c r="P2672" t="s">
        <v>836</v>
      </c>
      <c r="Q2672" s="4">
        <v>30000</v>
      </c>
      <c r="R2672">
        <v>3</v>
      </c>
      <c r="S2672" s="4">
        <f>Table3[[#This Row],[Harga]]*Table3[[#This Row],[Quantity]]</f>
        <v>90000</v>
      </c>
      <c r="T2672">
        <v>0.2</v>
      </c>
      <c r="U2672" s="4">
        <f>Table3[[#This Row],[Discount]]*Table3[[#This Row],[Revenue]]</f>
        <v>18000</v>
      </c>
      <c r="V2672" s="4">
        <f>Table3[[#This Row],[Revenue]]-Table3[[#This Row],[Total Discount]]</f>
        <v>72000</v>
      </c>
      <c r="W2672" s="6"/>
      <c r="X2672" s="5"/>
    </row>
    <row r="2673" spans="1:24" x14ac:dyDescent="0.35">
      <c r="A2673">
        <v>2672</v>
      </c>
      <c r="B2673" t="s">
        <v>6611</v>
      </c>
      <c r="C2673" s="8">
        <v>42988</v>
      </c>
      <c r="D2673" s="6">
        <v>2017</v>
      </c>
      <c r="E2673" s="8" t="s">
        <v>3472</v>
      </c>
      <c r="F2673" s="7">
        <v>10</v>
      </c>
      <c r="G2673" t="s">
        <v>3538</v>
      </c>
      <c r="H2673" t="s">
        <v>3501</v>
      </c>
      <c r="I2673" t="s">
        <v>4340</v>
      </c>
      <c r="J2673" t="s">
        <v>3466</v>
      </c>
      <c r="K2673" t="s">
        <v>3455</v>
      </c>
      <c r="L2673">
        <v>44312</v>
      </c>
      <c r="M2673" t="s">
        <v>2757</v>
      </c>
      <c r="N2673" t="s">
        <v>13</v>
      </c>
      <c r="O2673" t="s">
        <v>23</v>
      </c>
      <c r="P2673" t="s">
        <v>2758</v>
      </c>
      <c r="Q2673" s="4">
        <v>86000</v>
      </c>
      <c r="R2673">
        <v>3</v>
      </c>
      <c r="S2673" s="4">
        <f>Table3[[#This Row],[Harga]]*Table3[[#This Row],[Quantity]]</f>
        <v>258000</v>
      </c>
      <c r="T2673">
        <v>0.2</v>
      </c>
      <c r="U2673" s="4">
        <f>Table3[[#This Row],[Discount]]*Table3[[#This Row],[Revenue]]</f>
        <v>51600</v>
      </c>
      <c r="V2673" s="4">
        <f>Table3[[#This Row],[Revenue]]-Table3[[#This Row],[Total Discount]]</f>
        <v>206400</v>
      </c>
      <c r="W2673" s="6"/>
      <c r="X2673" s="5"/>
    </row>
    <row r="2674" spans="1:24" x14ac:dyDescent="0.35">
      <c r="A2674">
        <v>2673</v>
      </c>
      <c r="B2674" t="s">
        <v>6610</v>
      </c>
      <c r="C2674" s="8">
        <v>42833</v>
      </c>
      <c r="D2674" s="6">
        <v>2017</v>
      </c>
      <c r="E2674" s="8" t="s">
        <v>3529</v>
      </c>
      <c r="F2674" s="7">
        <v>8</v>
      </c>
      <c r="G2674" t="s">
        <v>3452</v>
      </c>
      <c r="H2674" t="s">
        <v>3462</v>
      </c>
      <c r="I2674" t="s">
        <v>3526</v>
      </c>
      <c r="J2674" t="s">
        <v>3466</v>
      </c>
      <c r="K2674" t="s">
        <v>3465</v>
      </c>
      <c r="L2674">
        <v>48237</v>
      </c>
      <c r="M2674" t="s">
        <v>1823</v>
      </c>
      <c r="N2674" t="s">
        <v>9</v>
      </c>
      <c r="O2674" t="s">
        <v>20</v>
      </c>
      <c r="P2674" t="s">
        <v>1824</v>
      </c>
      <c r="Q2674" s="4">
        <v>822000</v>
      </c>
      <c r="R2674">
        <v>2</v>
      </c>
      <c r="S2674" s="4">
        <f>Table3[[#This Row],[Harga]]*Table3[[#This Row],[Quantity]]</f>
        <v>1644000</v>
      </c>
      <c r="T2674">
        <v>0</v>
      </c>
      <c r="U2674" s="4">
        <f>Table3[[#This Row],[Discount]]*Table3[[#This Row],[Revenue]]</f>
        <v>0</v>
      </c>
      <c r="V2674" s="4">
        <f>Table3[[#This Row],[Revenue]]-Table3[[#This Row],[Total Discount]]</f>
        <v>1644000</v>
      </c>
      <c r="W2674" s="6"/>
      <c r="X2674" s="5"/>
    </row>
    <row r="2675" spans="1:24" x14ac:dyDescent="0.35">
      <c r="A2675">
        <v>2674</v>
      </c>
      <c r="B2675" t="s">
        <v>6609</v>
      </c>
      <c r="C2675" s="8">
        <v>42301</v>
      </c>
      <c r="D2675" s="6">
        <v>2015</v>
      </c>
      <c r="E2675" s="8" t="s">
        <v>3517</v>
      </c>
      <c r="F2675" s="7">
        <v>24</v>
      </c>
      <c r="G2675" t="s">
        <v>3485</v>
      </c>
      <c r="H2675" t="s">
        <v>3451</v>
      </c>
      <c r="I2675" t="s">
        <v>3656</v>
      </c>
      <c r="J2675" t="s">
        <v>3466</v>
      </c>
      <c r="K2675" t="s">
        <v>3600</v>
      </c>
      <c r="L2675">
        <v>77041</v>
      </c>
      <c r="M2675" t="s">
        <v>111</v>
      </c>
      <c r="N2675" t="s">
        <v>13</v>
      </c>
      <c r="O2675" t="s">
        <v>23</v>
      </c>
      <c r="P2675" t="s">
        <v>112</v>
      </c>
      <c r="Q2675" s="4">
        <v>13000</v>
      </c>
      <c r="R2675">
        <v>3</v>
      </c>
      <c r="S2675" s="4">
        <f>Table3[[#This Row],[Harga]]*Table3[[#This Row],[Quantity]]</f>
        <v>39000</v>
      </c>
      <c r="T2675">
        <v>0.2</v>
      </c>
      <c r="U2675" s="4">
        <f>Table3[[#This Row],[Discount]]*Table3[[#This Row],[Revenue]]</f>
        <v>7800</v>
      </c>
      <c r="V2675" s="4">
        <f>Table3[[#This Row],[Revenue]]-Table3[[#This Row],[Total Discount]]</f>
        <v>31200</v>
      </c>
      <c r="W2675" s="6"/>
      <c r="X2675" s="5"/>
    </row>
    <row r="2676" spans="1:24" x14ac:dyDescent="0.35">
      <c r="A2676">
        <v>2675</v>
      </c>
      <c r="B2676" t="s">
        <v>6608</v>
      </c>
      <c r="C2676" s="8">
        <v>42882</v>
      </c>
      <c r="D2676" s="6">
        <v>2017</v>
      </c>
      <c r="E2676" s="8" t="s">
        <v>3453</v>
      </c>
      <c r="F2676" s="7">
        <v>27</v>
      </c>
      <c r="G2676" t="s">
        <v>3452</v>
      </c>
      <c r="H2676" t="s">
        <v>3451</v>
      </c>
      <c r="I2676" t="s">
        <v>3572</v>
      </c>
      <c r="J2676" t="s">
        <v>3466</v>
      </c>
      <c r="K2676" t="s">
        <v>3666</v>
      </c>
      <c r="L2676">
        <v>98103</v>
      </c>
      <c r="M2676" t="s">
        <v>1116</v>
      </c>
      <c r="N2676" t="s">
        <v>51</v>
      </c>
      <c r="O2676" t="s">
        <v>64</v>
      </c>
      <c r="P2676" t="s">
        <v>1117</v>
      </c>
      <c r="Q2676" s="4">
        <v>50000</v>
      </c>
      <c r="R2676">
        <v>6</v>
      </c>
      <c r="S2676" s="4">
        <f>Table3[[#This Row],[Harga]]*Table3[[#This Row],[Quantity]]</f>
        <v>300000</v>
      </c>
      <c r="T2676">
        <v>0</v>
      </c>
      <c r="U2676" s="4">
        <f>Table3[[#This Row],[Discount]]*Table3[[#This Row],[Revenue]]</f>
        <v>0</v>
      </c>
      <c r="V2676" s="4">
        <f>Table3[[#This Row],[Revenue]]-Table3[[#This Row],[Total Discount]]</f>
        <v>300000</v>
      </c>
      <c r="W2676" s="6"/>
      <c r="X2676" s="5"/>
    </row>
    <row r="2677" spans="1:24" x14ac:dyDescent="0.35">
      <c r="A2677">
        <v>2676</v>
      </c>
      <c r="B2677" t="s">
        <v>6607</v>
      </c>
      <c r="C2677" s="8">
        <v>41978</v>
      </c>
      <c r="D2677" s="6">
        <v>2014</v>
      </c>
      <c r="E2677" s="8" t="s">
        <v>3490</v>
      </c>
      <c r="F2677" s="7">
        <v>5</v>
      </c>
      <c r="G2677" t="s">
        <v>3452</v>
      </c>
      <c r="H2677" t="s">
        <v>3451</v>
      </c>
      <c r="I2677" t="s">
        <v>3998</v>
      </c>
      <c r="J2677" t="s">
        <v>3466</v>
      </c>
      <c r="K2677" t="s">
        <v>3605</v>
      </c>
      <c r="L2677">
        <v>19134</v>
      </c>
      <c r="M2677" t="s">
        <v>684</v>
      </c>
      <c r="N2677" t="s">
        <v>13</v>
      </c>
      <c r="O2677" t="s">
        <v>55</v>
      </c>
      <c r="P2677" t="s">
        <v>685</v>
      </c>
      <c r="Q2677" s="4">
        <v>187000</v>
      </c>
      <c r="R2677">
        <v>7</v>
      </c>
      <c r="S2677" s="4">
        <f>Table3[[#This Row],[Harga]]*Table3[[#This Row],[Quantity]]</f>
        <v>1309000</v>
      </c>
      <c r="T2677">
        <v>0.2</v>
      </c>
      <c r="U2677" s="4">
        <f>Table3[[#This Row],[Discount]]*Table3[[#This Row],[Revenue]]</f>
        <v>261800</v>
      </c>
      <c r="V2677" s="4">
        <f>Table3[[#This Row],[Revenue]]-Table3[[#This Row],[Total Discount]]</f>
        <v>1047200</v>
      </c>
      <c r="W2677" s="6"/>
      <c r="X2677" s="5"/>
    </row>
    <row r="2678" spans="1:24" x14ac:dyDescent="0.35">
      <c r="A2678">
        <v>2677</v>
      </c>
      <c r="B2678" t="s">
        <v>6606</v>
      </c>
      <c r="C2678" s="8">
        <v>42596</v>
      </c>
      <c r="D2678" s="6">
        <v>2016</v>
      </c>
      <c r="E2678" s="8" t="s">
        <v>3481</v>
      </c>
      <c r="F2678" s="7">
        <v>14</v>
      </c>
      <c r="G2678" t="s">
        <v>3452</v>
      </c>
      <c r="H2678" t="s">
        <v>3451</v>
      </c>
      <c r="I2678" t="s">
        <v>5687</v>
      </c>
      <c r="J2678" t="s">
        <v>3449</v>
      </c>
      <c r="K2678" t="s">
        <v>3499</v>
      </c>
      <c r="L2678">
        <v>90045</v>
      </c>
      <c r="M2678" t="s">
        <v>2759</v>
      </c>
      <c r="N2678" t="s">
        <v>13</v>
      </c>
      <c r="O2678" t="s">
        <v>23</v>
      </c>
      <c r="P2678" t="s">
        <v>2760</v>
      </c>
      <c r="Q2678" s="4">
        <v>16000</v>
      </c>
      <c r="R2678">
        <v>3</v>
      </c>
      <c r="S2678" s="4">
        <f>Table3[[#This Row],[Harga]]*Table3[[#This Row],[Quantity]]</f>
        <v>48000</v>
      </c>
      <c r="T2678">
        <v>0</v>
      </c>
      <c r="U2678" s="4">
        <f>Table3[[#This Row],[Discount]]*Table3[[#This Row],[Revenue]]</f>
        <v>0</v>
      </c>
      <c r="V2678" s="4">
        <f>Table3[[#This Row],[Revenue]]-Table3[[#This Row],[Total Discount]]</f>
        <v>48000</v>
      </c>
      <c r="W2678" s="6"/>
      <c r="X2678" s="5"/>
    </row>
    <row r="2679" spans="1:24" x14ac:dyDescent="0.35">
      <c r="A2679">
        <v>2678</v>
      </c>
      <c r="B2679" t="s">
        <v>6605</v>
      </c>
      <c r="C2679" s="8">
        <v>42618</v>
      </c>
      <c r="D2679" s="6">
        <v>2016</v>
      </c>
      <c r="E2679" s="8" t="s">
        <v>3472</v>
      </c>
      <c r="F2679" s="7">
        <v>5</v>
      </c>
      <c r="G2679" t="s">
        <v>3538</v>
      </c>
      <c r="H2679" t="s">
        <v>3451</v>
      </c>
      <c r="I2679" t="s">
        <v>5131</v>
      </c>
      <c r="J2679" t="s">
        <v>3466</v>
      </c>
      <c r="K2679" t="s">
        <v>3595</v>
      </c>
      <c r="L2679">
        <v>77070</v>
      </c>
      <c r="M2679" t="s">
        <v>2761</v>
      </c>
      <c r="N2679" t="s">
        <v>13</v>
      </c>
      <c r="O2679" t="s">
        <v>23</v>
      </c>
      <c r="P2679" t="s">
        <v>2762</v>
      </c>
      <c r="Q2679" s="4">
        <v>26000</v>
      </c>
      <c r="R2679">
        <v>5</v>
      </c>
      <c r="S2679" s="4">
        <f>Table3[[#This Row],[Harga]]*Table3[[#This Row],[Quantity]]</f>
        <v>130000</v>
      </c>
      <c r="T2679">
        <v>0.2</v>
      </c>
      <c r="U2679" s="4">
        <f>Table3[[#This Row],[Discount]]*Table3[[#This Row],[Revenue]]</f>
        <v>26000</v>
      </c>
      <c r="V2679" s="4">
        <f>Table3[[#This Row],[Revenue]]-Table3[[#This Row],[Total Discount]]</f>
        <v>104000</v>
      </c>
      <c r="W2679" s="6"/>
      <c r="X2679" s="5"/>
    </row>
    <row r="2680" spans="1:24" x14ac:dyDescent="0.35">
      <c r="A2680">
        <v>2679</v>
      </c>
      <c r="B2680" t="s">
        <v>6604</v>
      </c>
      <c r="C2680" s="8">
        <v>42912</v>
      </c>
      <c r="D2680" s="6">
        <v>2017</v>
      </c>
      <c r="E2680" s="8" t="s">
        <v>3497</v>
      </c>
      <c r="F2680" s="7">
        <v>26</v>
      </c>
      <c r="G2680" t="s">
        <v>3452</v>
      </c>
      <c r="H2680" t="s">
        <v>3451</v>
      </c>
      <c r="I2680" t="s">
        <v>3450</v>
      </c>
      <c r="J2680" t="s">
        <v>3449</v>
      </c>
      <c r="K2680" t="s">
        <v>3655</v>
      </c>
      <c r="L2680">
        <v>19143</v>
      </c>
      <c r="M2680" t="s">
        <v>2763</v>
      </c>
      <c r="N2680" t="s">
        <v>51</v>
      </c>
      <c r="O2680" t="s">
        <v>52</v>
      </c>
      <c r="P2680" t="s">
        <v>2764</v>
      </c>
      <c r="Q2680" s="4">
        <v>359000</v>
      </c>
      <c r="R2680">
        <v>3</v>
      </c>
      <c r="S2680" s="4">
        <f>Table3[[#This Row],[Harga]]*Table3[[#This Row],[Quantity]]</f>
        <v>1077000</v>
      </c>
      <c r="T2680">
        <v>0.4</v>
      </c>
      <c r="U2680" s="4">
        <f>Table3[[#This Row],[Discount]]*Table3[[#This Row],[Revenue]]</f>
        <v>430800</v>
      </c>
      <c r="V2680" s="4">
        <f>Table3[[#This Row],[Revenue]]-Table3[[#This Row],[Total Discount]]</f>
        <v>646200</v>
      </c>
      <c r="W2680" s="6"/>
      <c r="X2680" s="5"/>
    </row>
    <row r="2681" spans="1:24" x14ac:dyDescent="0.35">
      <c r="A2681">
        <v>2680</v>
      </c>
      <c r="B2681" t="s">
        <v>6603</v>
      </c>
      <c r="C2681" s="8">
        <v>42806</v>
      </c>
      <c r="D2681" s="6">
        <v>2017</v>
      </c>
      <c r="E2681" s="8" t="s">
        <v>3511</v>
      </c>
      <c r="F2681" s="7">
        <v>12</v>
      </c>
      <c r="G2681" t="s">
        <v>3452</v>
      </c>
      <c r="H2681" t="s">
        <v>3532</v>
      </c>
      <c r="I2681" t="s">
        <v>4205</v>
      </c>
      <c r="J2681" t="s">
        <v>3449</v>
      </c>
      <c r="K2681" t="s">
        <v>3548</v>
      </c>
      <c r="L2681">
        <v>72756</v>
      </c>
      <c r="M2681" t="s">
        <v>1873</v>
      </c>
      <c r="N2681" t="s">
        <v>13</v>
      </c>
      <c r="O2681" t="s">
        <v>26</v>
      </c>
      <c r="P2681" t="s">
        <v>946</v>
      </c>
      <c r="Q2681" s="4">
        <v>11000</v>
      </c>
      <c r="R2681">
        <v>9</v>
      </c>
      <c r="S2681" s="4">
        <f>Table3[[#This Row],[Harga]]*Table3[[#This Row],[Quantity]]</f>
        <v>99000</v>
      </c>
      <c r="T2681">
        <v>0</v>
      </c>
      <c r="U2681" s="4">
        <f>Table3[[#This Row],[Discount]]*Table3[[#This Row],[Revenue]]</f>
        <v>0</v>
      </c>
      <c r="V2681" s="4">
        <f>Table3[[#This Row],[Revenue]]-Table3[[#This Row],[Total Discount]]</f>
        <v>99000</v>
      </c>
      <c r="W2681" s="6"/>
      <c r="X2681" s="5"/>
    </row>
    <row r="2682" spans="1:24" x14ac:dyDescent="0.35">
      <c r="A2682">
        <v>2681</v>
      </c>
      <c r="B2682" t="s">
        <v>6602</v>
      </c>
      <c r="C2682" s="8">
        <v>42784</v>
      </c>
      <c r="D2682" s="6">
        <v>2017</v>
      </c>
      <c r="E2682" s="8" t="s">
        <v>3458</v>
      </c>
      <c r="F2682" s="7">
        <v>18</v>
      </c>
      <c r="G2682" t="s">
        <v>3452</v>
      </c>
      <c r="H2682" t="s">
        <v>3451</v>
      </c>
      <c r="I2682" t="s">
        <v>4484</v>
      </c>
      <c r="J2682" t="s">
        <v>3466</v>
      </c>
      <c r="K2682" t="s">
        <v>3695</v>
      </c>
      <c r="L2682">
        <v>90045</v>
      </c>
      <c r="M2682" t="s">
        <v>2765</v>
      </c>
      <c r="N2682" t="s">
        <v>51</v>
      </c>
      <c r="O2682" t="s">
        <v>52</v>
      </c>
      <c r="P2682" t="s">
        <v>2766</v>
      </c>
      <c r="Q2682" s="4">
        <v>168000</v>
      </c>
      <c r="R2682">
        <v>3</v>
      </c>
      <c r="S2682" s="4">
        <f>Table3[[#This Row],[Harga]]*Table3[[#This Row],[Quantity]]</f>
        <v>504000</v>
      </c>
      <c r="T2682">
        <v>0.2</v>
      </c>
      <c r="U2682" s="4">
        <f>Table3[[#This Row],[Discount]]*Table3[[#This Row],[Revenue]]</f>
        <v>100800</v>
      </c>
      <c r="V2682" s="4">
        <f>Table3[[#This Row],[Revenue]]-Table3[[#This Row],[Total Discount]]</f>
        <v>403200</v>
      </c>
      <c r="W2682" s="6"/>
      <c r="X2682" s="5"/>
    </row>
    <row r="2683" spans="1:24" x14ac:dyDescent="0.35">
      <c r="A2683">
        <v>2682</v>
      </c>
      <c r="B2683" t="s">
        <v>6601</v>
      </c>
      <c r="C2683" s="8">
        <v>43049</v>
      </c>
      <c r="D2683" s="6">
        <v>2017</v>
      </c>
      <c r="E2683" s="8" t="s">
        <v>3468</v>
      </c>
      <c r="F2683" s="7">
        <v>10</v>
      </c>
      <c r="G2683" t="s">
        <v>3457</v>
      </c>
      <c r="H2683" t="s">
        <v>3451</v>
      </c>
      <c r="I2683" t="s">
        <v>3740</v>
      </c>
      <c r="J2683" t="s">
        <v>3466</v>
      </c>
      <c r="K2683" t="s">
        <v>3714</v>
      </c>
      <c r="L2683">
        <v>98105</v>
      </c>
      <c r="M2683" t="s">
        <v>1529</v>
      </c>
      <c r="N2683" t="s">
        <v>13</v>
      </c>
      <c r="O2683" t="s">
        <v>26</v>
      </c>
      <c r="P2683" t="s">
        <v>1530</v>
      </c>
      <c r="Q2683" s="4">
        <v>18000</v>
      </c>
      <c r="R2683">
        <v>3</v>
      </c>
      <c r="S2683" s="4">
        <f>Table3[[#This Row],[Harga]]*Table3[[#This Row],[Quantity]]</f>
        <v>54000</v>
      </c>
      <c r="T2683">
        <v>0.2</v>
      </c>
      <c r="U2683" s="4">
        <f>Table3[[#This Row],[Discount]]*Table3[[#This Row],[Revenue]]</f>
        <v>10800</v>
      </c>
      <c r="V2683" s="4">
        <f>Table3[[#This Row],[Revenue]]-Table3[[#This Row],[Total Discount]]</f>
        <v>43200</v>
      </c>
      <c r="W2683" s="6"/>
      <c r="X2683" s="5"/>
    </row>
    <row r="2684" spans="1:24" x14ac:dyDescent="0.35">
      <c r="A2684">
        <v>2683</v>
      </c>
      <c r="B2684" t="s">
        <v>6600</v>
      </c>
      <c r="C2684" s="8">
        <v>41962</v>
      </c>
      <c r="D2684" s="6">
        <v>2014</v>
      </c>
      <c r="E2684" s="8" t="s">
        <v>3468</v>
      </c>
      <c r="F2684" s="7">
        <v>19</v>
      </c>
      <c r="G2684" t="s">
        <v>3485</v>
      </c>
      <c r="H2684" t="s">
        <v>3451</v>
      </c>
      <c r="I2684" t="s">
        <v>6599</v>
      </c>
      <c r="J2684" t="s">
        <v>3466</v>
      </c>
      <c r="K2684" t="s">
        <v>3571</v>
      </c>
      <c r="L2684">
        <v>19805</v>
      </c>
      <c r="M2684" t="s">
        <v>1292</v>
      </c>
      <c r="N2684" t="s">
        <v>13</v>
      </c>
      <c r="O2684" t="s">
        <v>14</v>
      </c>
      <c r="P2684" t="s">
        <v>1293</v>
      </c>
      <c r="Q2684" s="4">
        <v>4000</v>
      </c>
      <c r="R2684">
        <v>6</v>
      </c>
      <c r="S2684" s="4">
        <f>Table3[[#This Row],[Harga]]*Table3[[#This Row],[Quantity]]</f>
        <v>24000</v>
      </c>
      <c r="T2684">
        <v>0</v>
      </c>
      <c r="U2684" s="4">
        <f>Table3[[#This Row],[Discount]]*Table3[[#This Row],[Revenue]]</f>
        <v>0</v>
      </c>
      <c r="V2684" s="4">
        <f>Table3[[#This Row],[Revenue]]-Table3[[#This Row],[Total Discount]]</f>
        <v>24000</v>
      </c>
      <c r="W2684" s="6"/>
      <c r="X2684" s="5"/>
    </row>
    <row r="2685" spans="1:24" x14ac:dyDescent="0.35">
      <c r="A2685">
        <v>2684</v>
      </c>
      <c r="B2685" t="s">
        <v>6598</v>
      </c>
      <c r="C2685" s="8">
        <v>41961</v>
      </c>
      <c r="D2685" s="6">
        <v>2014</v>
      </c>
      <c r="E2685" s="8" t="s">
        <v>3468</v>
      </c>
      <c r="F2685" s="7">
        <v>18</v>
      </c>
      <c r="G2685" t="s">
        <v>3457</v>
      </c>
      <c r="H2685" t="s">
        <v>3451</v>
      </c>
      <c r="I2685" t="s">
        <v>5464</v>
      </c>
      <c r="J2685" t="s">
        <v>3466</v>
      </c>
      <c r="K2685" t="s">
        <v>3509</v>
      </c>
      <c r="L2685">
        <v>84604</v>
      </c>
      <c r="M2685" t="s">
        <v>1888</v>
      </c>
      <c r="N2685" t="s">
        <v>13</v>
      </c>
      <c r="O2685" t="s">
        <v>23</v>
      </c>
      <c r="P2685" t="s">
        <v>1889</v>
      </c>
      <c r="Q2685" s="4">
        <v>16000</v>
      </c>
      <c r="R2685">
        <v>7</v>
      </c>
      <c r="S2685" s="4">
        <f>Table3[[#This Row],[Harga]]*Table3[[#This Row],[Quantity]]</f>
        <v>112000</v>
      </c>
      <c r="T2685">
        <v>0</v>
      </c>
      <c r="U2685" s="4">
        <f>Table3[[#This Row],[Discount]]*Table3[[#This Row],[Revenue]]</f>
        <v>0</v>
      </c>
      <c r="V2685" s="4">
        <f>Table3[[#This Row],[Revenue]]-Table3[[#This Row],[Total Discount]]</f>
        <v>112000</v>
      </c>
      <c r="W2685" s="6"/>
      <c r="X2685" s="5"/>
    </row>
    <row r="2686" spans="1:24" x14ac:dyDescent="0.35">
      <c r="A2686">
        <v>2685</v>
      </c>
      <c r="B2686" t="s">
        <v>6597</v>
      </c>
      <c r="C2686" s="8">
        <v>42637</v>
      </c>
      <c r="D2686" s="6">
        <v>2016</v>
      </c>
      <c r="E2686" s="8" t="s">
        <v>3472</v>
      </c>
      <c r="F2686" s="7">
        <v>24</v>
      </c>
      <c r="G2686" t="s">
        <v>3485</v>
      </c>
      <c r="H2686" t="s">
        <v>3462</v>
      </c>
      <c r="I2686" t="s">
        <v>4863</v>
      </c>
      <c r="J2686" t="s">
        <v>3466</v>
      </c>
      <c r="K2686" t="s">
        <v>3460</v>
      </c>
      <c r="L2686">
        <v>94110</v>
      </c>
      <c r="M2686" t="s">
        <v>1718</v>
      </c>
      <c r="N2686" t="s">
        <v>9</v>
      </c>
      <c r="O2686" t="s">
        <v>20</v>
      </c>
      <c r="P2686" t="s">
        <v>1719</v>
      </c>
      <c r="Q2686" s="4">
        <v>64000</v>
      </c>
      <c r="R2686">
        <v>5</v>
      </c>
      <c r="S2686" s="4">
        <f>Table3[[#This Row],[Harga]]*Table3[[#This Row],[Quantity]]</f>
        <v>320000</v>
      </c>
      <c r="T2686">
        <v>0</v>
      </c>
      <c r="U2686" s="4">
        <f>Table3[[#This Row],[Discount]]*Table3[[#This Row],[Revenue]]</f>
        <v>0</v>
      </c>
      <c r="V2686" s="4">
        <f>Table3[[#This Row],[Revenue]]-Table3[[#This Row],[Total Discount]]</f>
        <v>320000</v>
      </c>
      <c r="W2686" s="6"/>
      <c r="X2686" s="5"/>
    </row>
    <row r="2687" spans="1:24" x14ac:dyDescent="0.35">
      <c r="A2687">
        <v>2686</v>
      </c>
      <c r="B2687" t="s">
        <v>6596</v>
      </c>
      <c r="C2687" s="8">
        <v>42694</v>
      </c>
      <c r="D2687" s="6">
        <v>2016</v>
      </c>
      <c r="E2687" s="8" t="s">
        <v>3468</v>
      </c>
      <c r="F2687" s="7">
        <v>20</v>
      </c>
      <c r="G2687" t="s">
        <v>3485</v>
      </c>
      <c r="H2687" t="s">
        <v>3451</v>
      </c>
      <c r="I2687" t="s">
        <v>4968</v>
      </c>
      <c r="J2687" t="s">
        <v>3466</v>
      </c>
      <c r="K2687" t="s">
        <v>3505</v>
      </c>
      <c r="L2687">
        <v>90004</v>
      </c>
      <c r="M2687" t="s">
        <v>2767</v>
      </c>
      <c r="N2687" t="s">
        <v>13</v>
      </c>
      <c r="O2687" t="s">
        <v>29</v>
      </c>
      <c r="P2687" t="s">
        <v>2768</v>
      </c>
      <c r="Q2687" s="4">
        <v>39000</v>
      </c>
      <c r="R2687">
        <v>12</v>
      </c>
      <c r="S2687" s="4">
        <f>Table3[[#This Row],[Harga]]*Table3[[#This Row],[Quantity]]</f>
        <v>468000</v>
      </c>
      <c r="T2687">
        <v>0</v>
      </c>
      <c r="U2687" s="4">
        <f>Table3[[#This Row],[Discount]]*Table3[[#This Row],[Revenue]]</f>
        <v>0</v>
      </c>
      <c r="V2687" s="4">
        <f>Table3[[#This Row],[Revenue]]-Table3[[#This Row],[Total Discount]]</f>
        <v>468000</v>
      </c>
      <c r="W2687" s="6"/>
      <c r="X2687" s="5"/>
    </row>
    <row r="2688" spans="1:24" x14ac:dyDescent="0.35">
      <c r="A2688">
        <v>2687</v>
      </c>
      <c r="B2688" t="s">
        <v>6595</v>
      </c>
      <c r="C2688" s="8">
        <v>42640</v>
      </c>
      <c r="D2688" s="6">
        <v>2016</v>
      </c>
      <c r="E2688" s="8" t="s">
        <v>3472</v>
      </c>
      <c r="F2688" s="7">
        <v>27</v>
      </c>
      <c r="G2688" t="s">
        <v>3538</v>
      </c>
      <c r="H2688" t="s">
        <v>3462</v>
      </c>
      <c r="I2688" t="s">
        <v>4626</v>
      </c>
      <c r="J2688" t="s">
        <v>3466</v>
      </c>
      <c r="K2688" t="s">
        <v>3494</v>
      </c>
      <c r="L2688">
        <v>43130</v>
      </c>
      <c r="M2688" t="s">
        <v>2488</v>
      </c>
      <c r="N2688" t="s">
        <v>13</v>
      </c>
      <c r="O2688" t="s">
        <v>26</v>
      </c>
      <c r="P2688" t="s">
        <v>2489</v>
      </c>
      <c r="Q2688" s="4">
        <v>8000</v>
      </c>
      <c r="R2688">
        <v>3</v>
      </c>
      <c r="S2688" s="4">
        <f>Table3[[#This Row],[Harga]]*Table3[[#This Row],[Quantity]]</f>
        <v>24000</v>
      </c>
      <c r="T2688">
        <v>0.7</v>
      </c>
      <c r="U2688" s="4">
        <f>Table3[[#This Row],[Discount]]*Table3[[#This Row],[Revenue]]</f>
        <v>16800</v>
      </c>
      <c r="V2688" s="4">
        <f>Table3[[#This Row],[Revenue]]-Table3[[#This Row],[Total Discount]]</f>
        <v>7200</v>
      </c>
      <c r="W2688" s="6"/>
      <c r="X2688" s="5"/>
    </row>
    <row r="2689" spans="1:24" x14ac:dyDescent="0.35">
      <c r="A2689">
        <v>2688</v>
      </c>
      <c r="B2689" t="s">
        <v>6594</v>
      </c>
      <c r="C2689" s="8">
        <v>42469</v>
      </c>
      <c r="D2689" s="6">
        <v>2016</v>
      </c>
      <c r="E2689" s="8" t="s">
        <v>3529</v>
      </c>
      <c r="F2689" s="7">
        <v>9</v>
      </c>
      <c r="G2689" t="s">
        <v>3457</v>
      </c>
      <c r="H2689" t="s">
        <v>3451</v>
      </c>
      <c r="I2689" t="s">
        <v>5613</v>
      </c>
      <c r="J2689" t="s">
        <v>3449</v>
      </c>
      <c r="K2689" t="s">
        <v>3561</v>
      </c>
      <c r="L2689">
        <v>90004</v>
      </c>
      <c r="M2689" t="s">
        <v>8</v>
      </c>
      <c r="N2689" t="s">
        <v>9</v>
      </c>
      <c r="O2689" t="s">
        <v>10</v>
      </c>
      <c r="P2689" t="s">
        <v>11</v>
      </c>
      <c r="Q2689" s="4">
        <v>262000</v>
      </c>
      <c r="R2689">
        <v>5</v>
      </c>
      <c r="S2689" s="4">
        <f>Table3[[#This Row],[Harga]]*Table3[[#This Row],[Quantity]]</f>
        <v>1310000</v>
      </c>
      <c r="T2689">
        <v>0.15</v>
      </c>
      <c r="U2689" s="4">
        <f>Table3[[#This Row],[Discount]]*Table3[[#This Row],[Revenue]]</f>
        <v>196500</v>
      </c>
      <c r="V2689" s="4">
        <f>Table3[[#This Row],[Revenue]]-Table3[[#This Row],[Total Discount]]</f>
        <v>1113500</v>
      </c>
      <c r="W2689" s="6"/>
      <c r="X2689" s="5"/>
    </row>
    <row r="2690" spans="1:24" x14ac:dyDescent="0.35">
      <c r="A2690">
        <v>2689</v>
      </c>
      <c r="B2690" t="s">
        <v>6593</v>
      </c>
      <c r="C2690" s="8">
        <v>42999</v>
      </c>
      <c r="D2690" s="6">
        <v>2017</v>
      </c>
      <c r="E2690" s="8" t="s">
        <v>3472</v>
      </c>
      <c r="F2690" s="7">
        <v>21</v>
      </c>
      <c r="G2690" t="s">
        <v>3538</v>
      </c>
      <c r="H2690" t="s">
        <v>3451</v>
      </c>
      <c r="I2690" t="s">
        <v>5493</v>
      </c>
      <c r="J2690" t="s">
        <v>3449</v>
      </c>
      <c r="K2690" t="s">
        <v>3571</v>
      </c>
      <c r="L2690">
        <v>98103</v>
      </c>
      <c r="M2690" t="s">
        <v>376</v>
      </c>
      <c r="N2690" t="s">
        <v>51</v>
      </c>
      <c r="O2690" t="s">
        <v>64</v>
      </c>
      <c r="P2690" t="s">
        <v>377</v>
      </c>
      <c r="Q2690" s="4">
        <v>180000</v>
      </c>
      <c r="R2690">
        <v>2</v>
      </c>
      <c r="S2690" s="4">
        <f>Table3[[#This Row],[Harga]]*Table3[[#This Row],[Quantity]]</f>
        <v>360000</v>
      </c>
      <c r="T2690">
        <v>0</v>
      </c>
      <c r="U2690" s="4">
        <f>Table3[[#This Row],[Discount]]*Table3[[#This Row],[Revenue]]</f>
        <v>0</v>
      </c>
      <c r="V2690" s="4">
        <f>Table3[[#This Row],[Revenue]]-Table3[[#This Row],[Total Discount]]</f>
        <v>360000</v>
      </c>
      <c r="W2690" s="6"/>
      <c r="X2690" s="5"/>
    </row>
    <row r="2691" spans="1:24" x14ac:dyDescent="0.35">
      <c r="A2691">
        <v>2690</v>
      </c>
      <c r="B2691" t="s">
        <v>6592</v>
      </c>
      <c r="C2691" s="8">
        <v>42971</v>
      </c>
      <c r="D2691" s="6">
        <v>2017</v>
      </c>
      <c r="E2691" s="8" t="s">
        <v>3481</v>
      </c>
      <c r="F2691" s="7">
        <v>24</v>
      </c>
      <c r="G2691" t="s">
        <v>3452</v>
      </c>
      <c r="H2691" t="s">
        <v>3451</v>
      </c>
      <c r="I2691" t="s">
        <v>6591</v>
      </c>
      <c r="J2691" t="s">
        <v>3466</v>
      </c>
      <c r="K2691" t="s">
        <v>3666</v>
      </c>
      <c r="L2691">
        <v>10024</v>
      </c>
      <c r="M2691" t="s">
        <v>2028</v>
      </c>
      <c r="N2691" t="s">
        <v>13</v>
      </c>
      <c r="O2691" t="s">
        <v>26</v>
      </c>
      <c r="P2691" t="s">
        <v>2029</v>
      </c>
      <c r="Q2691" s="4">
        <v>3000</v>
      </c>
      <c r="R2691">
        <v>4</v>
      </c>
      <c r="S2691" s="4">
        <f>Table3[[#This Row],[Harga]]*Table3[[#This Row],[Quantity]]</f>
        <v>12000</v>
      </c>
      <c r="T2691">
        <v>0.2</v>
      </c>
      <c r="U2691" s="4">
        <f>Table3[[#This Row],[Discount]]*Table3[[#This Row],[Revenue]]</f>
        <v>2400</v>
      </c>
      <c r="V2691" s="4">
        <f>Table3[[#This Row],[Revenue]]-Table3[[#This Row],[Total Discount]]</f>
        <v>9600</v>
      </c>
      <c r="W2691" s="6"/>
      <c r="X2691" s="5"/>
    </row>
    <row r="2692" spans="1:24" x14ac:dyDescent="0.35">
      <c r="A2692">
        <v>2691</v>
      </c>
      <c r="B2692" t="s">
        <v>6590</v>
      </c>
      <c r="C2692" s="8">
        <v>42422</v>
      </c>
      <c r="D2692" s="6">
        <v>2016</v>
      </c>
      <c r="E2692" s="8" t="s">
        <v>3458</v>
      </c>
      <c r="F2692" s="7">
        <v>22</v>
      </c>
      <c r="G2692" t="s">
        <v>3457</v>
      </c>
      <c r="H2692" t="s">
        <v>3451</v>
      </c>
      <c r="I2692" t="s">
        <v>4650</v>
      </c>
      <c r="J2692" t="s">
        <v>3449</v>
      </c>
      <c r="K2692" t="s">
        <v>3695</v>
      </c>
      <c r="L2692">
        <v>90045</v>
      </c>
      <c r="M2692" t="s">
        <v>301</v>
      </c>
      <c r="N2692" t="s">
        <v>51</v>
      </c>
      <c r="O2692" t="s">
        <v>52</v>
      </c>
      <c r="P2692" t="s">
        <v>302</v>
      </c>
      <c r="Q2692" s="4">
        <v>179000</v>
      </c>
      <c r="R2692">
        <v>5</v>
      </c>
      <c r="S2692" s="4">
        <f>Table3[[#This Row],[Harga]]*Table3[[#This Row],[Quantity]]</f>
        <v>895000</v>
      </c>
      <c r="T2692">
        <v>0.2</v>
      </c>
      <c r="U2692" s="4">
        <f>Table3[[#This Row],[Discount]]*Table3[[#This Row],[Revenue]]</f>
        <v>179000</v>
      </c>
      <c r="V2692" s="4">
        <f>Table3[[#This Row],[Revenue]]-Table3[[#This Row],[Total Discount]]</f>
        <v>716000</v>
      </c>
      <c r="W2692" s="6"/>
      <c r="X2692" s="5"/>
    </row>
    <row r="2693" spans="1:24" x14ac:dyDescent="0.35">
      <c r="A2693">
        <v>2692</v>
      </c>
      <c r="B2693" t="s">
        <v>6589</v>
      </c>
      <c r="C2693" s="8">
        <v>43077</v>
      </c>
      <c r="D2693" s="6">
        <v>2017</v>
      </c>
      <c r="E2693" s="8" t="s">
        <v>3490</v>
      </c>
      <c r="F2693" s="7">
        <v>8</v>
      </c>
      <c r="G2693" t="s">
        <v>3485</v>
      </c>
      <c r="H2693" t="s">
        <v>3451</v>
      </c>
      <c r="I2693" t="s">
        <v>3874</v>
      </c>
      <c r="J2693" t="s">
        <v>3466</v>
      </c>
      <c r="K2693" t="s">
        <v>3561</v>
      </c>
      <c r="L2693">
        <v>94109</v>
      </c>
      <c r="M2693" t="s">
        <v>2769</v>
      </c>
      <c r="N2693" t="s">
        <v>13</v>
      </c>
      <c r="O2693" t="s">
        <v>23</v>
      </c>
      <c r="P2693" t="s">
        <v>2770</v>
      </c>
      <c r="Q2693" s="4">
        <v>88000</v>
      </c>
      <c r="R2693">
        <v>4</v>
      </c>
      <c r="S2693" s="4">
        <f>Table3[[#This Row],[Harga]]*Table3[[#This Row],[Quantity]]</f>
        <v>352000</v>
      </c>
      <c r="T2693">
        <v>0</v>
      </c>
      <c r="U2693" s="4">
        <f>Table3[[#This Row],[Discount]]*Table3[[#This Row],[Revenue]]</f>
        <v>0</v>
      </c>
      <c r="V2693" s="4">
        <f>Table3[[#This Row],[Revenue]]-Table3[[#This Row],[Total Discount]]</f>
        <v>352000</v>
      </c>
      <c r="W2693" s="6"/>
      <c r="X2693" s="5"/>
    </row>
    <row r="2694" spans="1:24" x14ac:dyDescent="0.35">
      <c r="A2694">
        <v>2693</v>
      </c>
      <c r="B2694" t="s">
        <v>6588</v>
      </c>
      <c r="C2694" s="8">
        <v>42996</v>
      </c>
      <c r="D2694" s="6">
        <v>2017</v>
      </c>
      <c r="E2694" s="8" t="s">
        <v>3472</v>
      </c>
      <c r="F2694" s="7">
        <v>18</v>
      </c>
      <c r="G2694" t="s">
        <v>3538</v>
      </c>
      <c r="H2694" t="s">
        <v>3451</v>
      </c>
      <c r="I2694" t="s">
        <v>4738</v>
      </c>
      <c r="J2694" t="s">
        <v>3449</v>
      </c>
      <c r="K2694" t="s">
        <v>3460</v>
      </c>
      <c r="L2694">
        <v>88101</v>
      </c>
      <c r="M2694" t="s">
        <v>849</v>
      </c>
      <c r="N2694" t="s">
        <v>13</v>
      </c>
      <c r="O2694" t="s">
        <v>26</v>
      </c>
      <c r="P2694" t="s">
        <v>850</v>
      </c>
      <c r="Q2694" s="4">
        <v>2000</v>
      </c>
      <c r="R2694">
        <v>7</v>
      </c>
      <c r="S2694" s="4">
        <f>Table3[[#This Row],[Harga]]*Table3[[#This Row],[Quantity]]</f>
        <v>14000</v>
      </c>
      <c r="T2694">
        <v>0.2</v>
      </c>
      <c r="U2694" s="4">
        <f>Table3[[#This Row],[Discount]]*Table3[[#This Row],[Revenue]]</f>
        <v>2800</v>
      </c>
      <c r="V2694" s="4">
        <f>Table3[[#This Row],[Revenue]]-Table3[[#This Row],[Total Discount]]</f>
        <v>11200</v>
      </c>
      <c r="W2694" s="6"/>
      <c r="X2694" s="5"/>
    </row>
    <row r="2695" spans="1:24" x14ac:dyDescent="0.35">
      <c r="A2695">
        <v>2694</v>
      </c>
      <c r="B2695" t="s">
        <v>6587</v>
      </c>
      <c r="C2695" s="8">
        <v>42624</v>
      </c>
      <c r="D2695" s="6">
        <v>2016</v>
      </c>
      <c r="E2695" s="8" t="s">
        <v>3472</v>
      </c>
      <c r="F2695" s="7">
        <v>11</v>
      </c>
      <c r="G2695" t="s">
        <v>3485</v>
      </c>
      <c r="H2695" t="s">
        <v>3532</v>
      </c>
      <c r="I2695" t="s">
        <v>4165</v>
      </c>
      <c r="J2695" t="s">
        <v>3449</v>
      </c>
      <c r="K2695" t="s">
        <v>3548</v>
      </c>
      <c r="L2695">
        <v>67212</v>
      </c>
      <c r="M2695" t="s">
        <v>2342</v>
      </c>
      <c r="N2695" t="s">
        <v>51</v>
      </c>
      <c r="O2695" t="s">
        <v>52</v>
      </c>
      <c r="P2695" t="s">
        <v>2343</v>
      </c>
      <c r="Q2695" s="4">
        <v>135000</v>
      </c>
      <c r="R2695">
        <v>5</v>
      </c>
      <c r="S2695" s="4">
        <f>Table3[[#This Row],[Harga]]*Table3[[#This Row],[Quantity]]</f>
        <v>675000</v>
      </c>
      <c r="T2695">
        <v>0</v>
      </c>
      <c r="U2695" s="4">
        <f>Table3[[#This Row],[Discount]]*Table3[[#This Row],[Revenue]]</f>
        <v>0</v>
      </c>
      <c r="V2695" s="4">
        <f>Table3[[#This Row],[Revenue]]-Table3[[#This Row],[Total Discount]]</f>
        <v>675000</v>
      </c>
      <c r="W2695" s="6"/>
      <c r="X2695" s="5"/>
    </row>
    <row r="2696" spans="1:24" x14ac:dyDescent="0.35">
      <c r="A2696">
        <v>2695</v>
      </c>
      <c r="B2696" t="s">
        <v>6586</v>
      </c>
      <c r="C2696" s="8">
        <v>43001</v>
      </c>
      <c r="D2696" s="6">
        <v>2017</v>
      </c>
      <c r="E2696" s="8" t="s">
        <v>3472</v>
      </c>
      <c r="F2696" s="7">
        <v>23</v>
      </c>
      <c r="G2696" t="s">
        <v>3452</v>
      </c>
      <c r="H2696" t="s">
        <v>3451</v>
      </c>
      <c r="I2696" t="s">
        <v>3715</v>
      </c>
      <c r="J2696" t="s">
        <v>3449</v>
      </c>
      <c r="K2696" t="s">
        <v>3670</v>
      </c>
      <c r="L2696">
        <v>60653</v>
      </c>
      <c r="M2696" t="s">
        <v>2661</v>
      </c>
      <c r="N2696" t="s">
        <v>13</v>
      </c>
      <c r="O2696" t="s">
        <v>29</v>
      </c>
      <c r="P2696" t="s">
        <v>2662</v>
      </c>
      <c r="Q2696" s="4">
        <v>49000</v>
      </c>
      <c r="R2696">
        <v>6</v>
      </c>
      <c r="S2696" s="4">
        <f>Table3[[#This Row],[Harga]]*Table3[[#This Row],[Quantity]]</f>
        <v>294000</v>
      </c>
      <c r="T2696">
        <v>0.8</v>
      </c>
      <c r="U2696" s="4">
        <f>Table3[[#This Row],[Discount]]*Table3[[#This Row],[Revenue]]</f>
        <v>235200</v>
      </c>
      <c r="V2696" s="4">
        <f>Table3[[#This Row],[Revenue]]-Table3[[#This Row],[Total Discount]]</f>
        <v>58800</v>
      </c>
      <c r="W2696" s="6"/>
      <c r="X2696" s="5"/>
    </row>
    <row r="2697" spans="1:24" x14ac:dyDescent="0.35">
      <c r="A2697">
        <v>2696</v>
      </c>
      <c r="B2697" t="s">
        <v>6585</v>
      </c>
      <c r="C2697" s="8">
        <v>41918</v>
      </c>
      <c r="D2697" s="6">
        <v>2014</v>
      </c>
      <c r="E2697" s="8" t="s">
        <v>3517</v>
      </c>
      <c r="F2697" s="7">
        <v>6</v>
      </c>
      <c r="G2697" t="s">
        <v>3452</v>
      </c>
      <c r="H2697" t="s">
        <v>3451</v>
      </c>
      <c r="I2697" t="s">
        <v>4163</v>
      </c>
      <c r="J2697" t="s">
        <v>3466</v>
      </c>
      <c r="K2697" t="s">
        <v>3605</v>
      </c>
      <c r="L2697">
        <v>68104</v>
      </c>
      <c r="M2697" t="s">
        <v>2771</v>
      </c>
      <c r="N2697" t="s">
        <v>13</v>
      </c>
      <c r="O2697" t="s">
        <v>26</v>
      </c>
      <c r="P2697" t="s">
        <v>2772</v>
      </c>
      <c r="Q2697" s="4">
        <v>16000</v>
      </c>
      <c r="R2697">
        <v>2</v>
      </c>
      <c r="S2697" s="4">
        <f>Table3[[#This Row],[Harga]]*Table3[[#This Row],[Quantity]]</f>
        <v>32000</v>
      </c>
      <c r="T2697">
        <v>0</v>
      </c>
      <c r="U2697" s="4">
        <f>Table3[[#This Row],[Discount]]*Table3[[#This Row],[Revenue]]</f>
        <v>0</v>
      </c>
      <c r="V2697" s="4">
        <f>Table3[[#This Row],[Revenue]]-Table3[[#This Row],[Total Discount]]</f>
        <v>32000</v>
      </c>
      <c r="W2697" s="6"/>
      <c r="X2697" s="5"/>
    </row>
    <row r="2698" spans="1:24" x14ac:dyDescent="0.35">
      <c r="A2698">
        <v>2697</v>
      </c>
      <c r="B2698" t="s">
        <v>6584</v>
      </c>
      <c r="C2698" s="8">
        <v>42300</v>
      </c>
      <c r="D2698" s="6">
        <v>2015</v>
      </c>
      <c r="E2698" s="8" t="s">
        <v>3517</v>
      </c>
      <c r="F2698" s="7">
        <v>23</v>
      </c>
      <c r="G2698" t="s">
        <v>3452</v>
      </c>
      <c r="H2698" t="s">
        <v>3532</v>
      </c>
      <c r="I2698" t="s">
        <v>3742</v>
      </c>
      <c r="J2698" t="s">
        <v>3449</v>
      </c>
      <c r="K2698" t="s">
        <v>3714</v>
      </c>
      <c r="L2698">
        <v>77041</v>
      </c>
      <c r="M2698" t="s">
        <v>1040</v>
      </c>
      <c r="N2698" t="s">
        <v>13</v>
      </c>
      <c r="O2698" t="s">
        <v>23</v>
      </c>
      <c r="P2698" t="s">
        <v>1041</v>
      </c>
      <c r="Q2698" s="4">
        <v>11000</v>
      </c>
      <c r="R2698">
        <v>7</v>
      </c>
      <c r="S2698" s="4">
        <f>Table3[[#This Row],[Harga]]*Table3[[#This Row],[Quantity]]</f>
        <v>77000</v>
      </c>
      <c r="T2698">
        <v>0.2</v>
      </c>
      <c r="U2698" s="4">
        <f>Table3[[#This Row],[Discount]]*Table3[[#This Row],[Revenue]]</f>
        <v>15400</v>
      </c>
      <c r="V2698" s="4">
        <f>Table3[[#This Row],[Revenue]]-Table3[[#This Row],[Total Discount]]</f>
        <v>61600</v>
      </c>
      <c r="W2698" s="6"/>
      <c r="X2698" s="5"/>
    </row>
    <row r="2699" spans="1:24" x14ac:dyDescent="0.35">
      <c r="A2699">
        <v>2698</v>
      </c>
      <c r="B2699" t="s">
        <v>6583</v>
      </c>
      <c r="C2699" s="8">
        <v>42460</v>
      </c>
      <c r="D2699" s="6">
        <v>2016</v>
      </c>
      <c r="E2699" s="8" t="s">
        <v>3511</v>
      </c>
      <c r="F2699" s="7">
        <v>31</v>
      </c>
      <c r="G2699" t="s">
        <v>3538</v>
      </c>
      <c r="H2699" t="s">
        <v>3462</v>
      </c>
      <c r="I2699" t="s">
        <v>3767</v>
      </c>
      <c r="J2699" t="s">
        <v>3449</v>
      </c>
      <c r="K2699" t="s">
        <v>3465</v>
      </c>
      <c r="L2699">
        <v>19134</v>
      </c>
      <c r="M2699" t="s">
        <v>2713</v>
      </c>
      <c r="N2699" t="s">
        <v>51</v>
      </c>
      <c r="O2699" t="s">
        <v>52</v>
      </c>
      <c r="P2699" t="s">
        <v>2714</v>
      </c>
      <c r="Q2699" s="4">
        <v>749000</v>
      </c>
      <c r="R2699">
        <v>3</v>
      </c>
      <c r="S2699" s="4">
        <f>Table3[[#This Row],[Harga]]*Table3[[#This Row],[Quantity]]</f>
        <v>2247000</v>
      </c>
      <c r="T2699">
        <v>0.4</v>
      </c>
      <c r="U2699" s="4">
        <f>Table3[[#This Row],[Discount]]*Table3[[#This Row],[Revenue]]</f>
        <v>898800</v>
      </c>
      <c r="V2699" s="4">
        <f>Table3[[#This Row],[Revenue]]-Table3[[#This Row],[Total Discount]]</f>
        <v>1348200</v>
      </c>
      <c r="W2699" s="6"/>
      <c r="X2699" s="5"/>
    </row>
    <row r="2700" spans="1:24" x14ac:dyDescent="0.35">
      <c r="A2700">
        <v>2699</v>
      </c>
      <c r="B2700" t="s">
        <v>6582</v>
      </c>
      <c r="C2700" s="8">
        <v>42733</v>
      </c>
      <c r="D2700" s="6">
        <v>2016</v>
      </c>
      <c r="E2700" s="8" t="s">
        <v>3490</v>
      </c>
      <c r="F2700" s="7">
        <v>29</v>
      </c>
      <c r="G2700" t="s">
        <v>3452</v>
      </c>
      <c r="H2700" t="s">
        <v>3451</v>
      </c>
      <c r="I2700" t="s">
        <v>3691</v>
      </c>
      <c r="J2700" t="s">
        <v>3449</v>
      </c>
      <c r="K2700" t="s">
        <v>3628</v>
      </c>
      <c r="L2700">
        <v>90045</v>
      </c>
      <c r="M2700" t="s">
        <v>1371</v>
      </c>
      <c r="N2700" t="s">
        <v>13</v>
      </c>
      <c r="O2700" t="s">
        <v>26</v>
      </c>
      <c r="P2700" t="s">
        <v>1372</v>
      </c>
      <c r="Q2700" s="4">
        <v>12000</v>
      </c>
      <c r="R2700">
        <v>3</v>
      </c>
      <c r="S2700" s="4">
        <f>Table3[[#This Row],[Harga]]*Table3[[#This Row],[Quantity]]</f>
        <v>36000</v>
      </c>
      <c r="T2700">
        <v>0.2</v>
      </c>
      <c r="U2700" s="4">
        <f>Table3[[#This Row],[Discount]]*Table3[[#This Row],[Revenue]]</f>
        <v>7200</v>
      </c>
      <c r="V2700" s="4">
        <f>Table3[[#This Row],[Revenue]]-Table3[[#This Row],[Total Discount]]</f>
        <v>28800</v>
      </c>
      <c r="W2700" s="6"/>
      <c r="X2700" s="5"/>
    </row>
    <row r="2701" spans="1:24" x14ac:dyDescent="0.35">
      <c r="A2701">
        <v>2700</v>
      </c>
      <c r="B2701" t="s">
        <v>6581</v>
      </c>
      <c r="C2701" s="8">
        <v>43042</v>
      </c>
      <c r="D2701" s="6">
        <v>2017</v>
      </c>
      <c r="E2701" s="8" t="s">
        <v>3468</v>
      </c>
      <c r="F2701" s="7">
        <v>3</v>
      </c>
      <c r="G2701" t="s">
        <v>3485</v>
      </c>
      <c r="H2701" t="s">
        <v>3554</v>
      </c>
      <c r="I2701" t="s">
        <v>5703</v>
      </c>
      <c r="J2701" t="s">
        <v>3466</v>
      </c>
      <c r="K2701" t="s">
        <v>3455</v>
      </c>
      <c r="L2701">
        <v>40475</v>
      </c>
      <c r="M2701" t="s">
        <v>2773</v>
      </c>
      <c r="N2701" t="s">
        <v>13</v>
      </c>
      <c r="O2701" t="s">
        <v>23</v>
      </c>
      <c r="P2701" t="s">
        <v>2774</v>
      </c>
      <c r="Q2701" s="4">
        <v>27000</v>
      </c>
      <c r="R2701">
        <v>5</v>
      </c>
      <c r="S2701" s="4">
        <f>Table3[[#This Row],[Harga]]*Table3[[#This Row],[Quantity]]</f>
        <v>135000</v>
      </c>
      <c r="T2701">
        <v>0</v>
      </c>
      <c r="U2701" s="4">
        <f>Table3[[#This Row],[Discount]]*Table3[[#This Row],[Revenue]]</f>
        <v>0</v>
      </c>
      <c r="V2701" s="4">
        <f>Table3[[#This Row],[Revenue]]-Table3[[#This Row],[Total Discount]]</f>
        <v>135000</v>
      </c>
      <c r="W2701" s="6"/>
      <c r="X2701" s="5"/>
    </row>
    <row r="2702" spans="1:24" x14ac:dyDescent="0.35">
      <c r="A2702">
        <v>2701</v>
      </c>
      <c r="B2702" t="s">
        <v>6580</v>
      </c>
      <c r="C2702" s="8">
        <v>42755</v>
      </c>
      <c r="D2702" s="6">
        <v>2017</v>
      </c>
      <c r="E2702" s="8" t="s">
        <v>3463</v>
      </c>
      <c r="F2702" s="7">
        <v>20</v>
      </c>
      <c r="G2702" t="s">
        <v>3485</v>
      </c>
      <c r="H2702" t="s">
        <v>3451</v>
      </c>
      <c r="I2702" t="s">
        <v>3557</v>
      </c>
      <c r="J2702" t="s">
        <v>3449</v>
      </c>
      <c r="K2702" t="s">
        <v>3655</v>
      </c>
      <c r="L2702">
        <v>6708</v>
      </c>
      <c r="M2702" t="s">
        <v>943</v>
      </c>
      <c r="N2702" t="s">
        <v>13</v>
      </c>
      <c r="O2702" t="s">
        <v>37</v>
      </c>
      <c r="P2702" t="s">
        <v>944</v>
      </c>
      <c r="Q2702" s="4">
        <v>8000</v>
      </c>
      <c r="R2702">
        <v>2</v>
      </c>
      <c r="S2702" s="4">
        <f>Table3[[#This Row],[Harga]]*Table3[[#This Row],[Quantity]]</f>
        <v>16000</v>
      </c>
      <c r="T2702">
        <v>0</v>
      </c>
      <c r="U2702" s="4">
        <f>Table3[[#This Row],[Discount]]*Table3[[#This Row],[Revenue]]</f>
        <v>0</v>
      </c>
      <c r="V2702" s="4">
        <f>Table3[[#This Row],[Revenue]]-Table3[[#This Row],[Total Discount]]</f>
        <v>16000</v>
      </c>
      <c r="W2702" s="6"/>
      <c r="X2702" s="5"/>
    </row>
    <row r="2703" spans="1:24" x14ac:dyDescent="0.35">
      <c r="A2703">
        <v>2702</v>
      </c>
      <c r="B2703" t="s">
        <v>6579</v>
      </c>
      <c r="C2703" s="8">
        <v>42707</v>
      </c>
      <c r="D2703" s="6">
        <v>2016</v>
      </c>
      <c r="E2703" s="8" t="s">
        <v>3490</v>
      </c>
      <c r="F2703" s="7">
        <v>3</v>
      </c>
      <c r="G2703" t="s">
        <v>3457</v>
      </c>
      <c r="H2703" t="s">
        <v>3451</v>
      </c>
      <c r="I2703" t="s">
        <v>3848</v>
      </c>
      <c r="J2703" t="s">
        <v>3449</v>
      </c>
      <c r="K2703" t="s">
        <v>3474</v>
      </c>
      <c r="L2703">
        <v>90045</v>
      </c>
      <c r="M2703" t="s">
        <v>2775</v>
      </c>
      <c r="N2703" t="s">
        <v>51</v>
      </c>
      <c r="O2703" t="s">
        <v>64</v>
      </c>
      <c r="P2703" t="s">
        <v>2776</v>
      </c>
      <c r="Q2703" s="4">
        <v>1650000</v>
      </c>
      <c r="R2703">
        <v>5</v>
      </c>
      <c r="S2703" s="4">
        <f>Table3[[#This Row],[Harga]]*Table3[[#This Row],[Quantity]]</f>
        <v>8250000</v>
      </c>
      <c r="T2703">
        <v>0</v>
      </c>
      <c r="U2703" s="4">
        <f>Table3[[#This Row],[Discount]]*Table3[[#This Row],[Revenue]]</f>
        <v>0</v>
      </c>
      <c r="V2703" s="4">
        <f>Table3[[#This Row],[Revenue]]-Table3[[#This Row],[Total Discount]]</f>
        <v>8250000</v>
      </c>
      <c r="W2703" s="6"/>
      <c r="X2703" s="5"/>
    </row>
    <row r="2704" spans="1:24" x14ac:dyDescent="0.35">
      <c r="A2704">
        <v>2703</v>
      </c>
      <c r="B2704" t="s">
        <v>6578</v>
      </c>
      <c r="C2704" s="8">
        <v>42535</v>
      </c>
      <c r="D2704" s="6">
        <v>2016</v>
      </c>
      <c r="E2704" s="8" t="s">
        <v>3497</v>
      </c>
      <c r="F2704" s="7">
        <v>14</v>
      </c>
      <c r="G2704" t="s">
        <v>3485</v>
      </c>
      <c r="H2704" t="s">
        <v>3462</v>
      </c>
      <c r="I2704" t="s">
        <v>3635</v>
      </c>
      <c r="J2704" t="s">
        <v>3488</v>
      </c>
      <c r="K2704" t="s">
        <v>3494</v>
      </c>
      <c r="L2704">
        <v>90036</v>
      </c>
      <c r="M2704" t="s">
        <v>2777</v>
      </c>
      <c r="N2704" t="s">
        <v>9</v>
      </c>
      <c r="O2704" t="s">
        <v>10</v>
      </c>
      <c r="P2704" t="s">
        <v>2778</v>
      </c>
      <c r="Q2704" s="4">
        <v>600000</v>
      </c>
      <c r="R2704">
        <v>5</v>
      </c>
      <c r="S2704" s="4">
        <f>Table3[[#This Row],[Harga]]*Table3[[#This Row],[Quantity]]</f>
        <v>3000000</v>
      </c>
      <c r="T2704">
        <v>0.15</v>
      </c>
      <c r="U2704" s="4">
        <f>Table3[[#This Row],[Discount]]*Table3[[#This Row],[Revenue]]</f>
        <v>450000</v>
      </c>
      <c r="V2704" s="4">
        <f>Table3[[#This Row],[Revenue]]-Table3[[#This Row],[Total Discount]]</f>
        <v>2550000</v>
      </c>
      <c r="W2704" s="6"/>
      <c r="X2704" s="5"/>
    </row>
    <row r="2705" spans="1:24" x14ac:dyDescent="0.35">
      <c r="A2705">
        <v>2704</v>
      </c>
      <c r="B2705" t="s">
        <v>6577</v>
      </c>
      <c r="C2705" s="8">
        <v>42615</v>
      </c>
      <c r="D2705" s="6">
        <v>2016</v>
      </c>
      <c r="E2705" s="8" t="s">
        <v>3472</v>
      </c>
      <c r="F2705" s="7">
        <v>2</v>
      </c>
      <c r="G2705" t="s">
        <v>3538</v>
      </c>
      <c r="H2705" t="s">
        <v>3462</v>
      </c>
      <c r="I2705" t="s">
        <v>4352</v>
      </c>
      <c r="J2705" t="s">
        <v>3488</v>
      </c>
      <c r="K2705" t="s">
        <v>3605</v>
      </c>
      <c r="L2705">
        <v>94122</v>
      </c>
      <c r="M2705" t="s">
        <v>191</v>
      </c>
      <c r="N2705" t="s">
        <v>13</v>
      </c>
      <c r="O2705" t="s">
        <v>32</v>
      </c>
      <c r="P2705" t="s">
        <v>192</v>
      </c>
      <c r="Q2705" s="4">
        <v>25000</v>
      </c>
      <c r="R2705">
        <v>3</v>
      </c>
      <c r="S2705" s="4">
        <f>Table3[[#This Row],[Harga]]*Table3[[#This Row],[Quantity]]</f>
        <v>75000</v>
      </c>
      <c r="T2705">
        <v>0</v>
      </c>
      <c r="U2705" s="4">
        <f>Table3[[#This Row],[Discount]]*Table3[[#This Row],[Revenue]]</f>
        <v>0</v>
      </c>
      <c r="V2705" s="4">
        <f>Table3[[#This Row],[Revenue]]-Table3[[#This Row],[Total Discount]]</f>
        <v>75000</v>
      </c>
      <c r="W2705" s="6"/>
      <c r="X2705" s="5"/>
    </row>
    <row r="2706" spans="1:24" x14ac:dyDescent="0.35">
      <c r="A2706">
        <v>2705</v>
      </c>
      <c r="B2706" t="s">
        <v>6576</v>
      </c>
      <c r="C2706" s="8">
        <v>41887</v>
      </c>
      <c r="D2706" s="6">
        <v>2014</v>
      </c>
      <c r="E2706" s="8" t="s">
        <v>3472</v>
      </c>
      <c r="F2706" s="7">
        <v>5</v>
      </c>
      <c r="G2706" t="s">
        <v>3457</v>
      </c>
      <c r="H2706" t="s">
        <v>3462</v>
      </c>
      <c r="I2706" t="s">
        <v>4309</v>
      </c>
      <c r="J2706" t="s">
        <v>3449</v>
      </c>
      <c r="K2706" t="s">
        <v>3568</v>
      </c>
      <c r="L2706">
        <v>33710</v>
      </c>
      <c r="M2706" t="s">
        <v>311</v>
      </c>
      <c r="N2706" t="s">
        <v>9</v>
      </c>
      <c r="O2706" t="s">
        <v>20</v>
      </c>
      <c r="P2706" t="s">
        <v>312</v>
      </c>
      <c r="Q2706" s="4">
        <v>16000</v>
      </c>
      <c r="R2706">
        <v>2</v>
      </c>
      <c r="S2706" s="4">
        <f>Table3[[#This Row],[Harga]]*Table3[[#This Row],[Quantity]]</f>
        <v>32000</v>
      </c>
      <c r="T2706">
        <v>0.2</v>
      </c>
      <c r="U2706" s="4">
        <f>Table3[[#This Row],[Discount]]*Table3[[#This Row],[Revenue]]</f>
        <v>6400</v>
      </c>
      <c r="V2706" s="4">
        <f>Table3[[#This Row],[Revenue]]-Table3[[#This Row],[Total Discount]]</f>
        <v>25600</v>
      </c>
      <c r="W2706" s="6"/>
      <c r="X2706" s="5"/>
    </row>
    <row r="2707" spans="1:24" x14ac:dyDescent="0.35">
      <c r="A2707">
        <v>2706</v>
      </c>
      <c r="B2707" t="s">
        <v>6575</v>
      </c>
      <c r="C2707" s="8">
        <v>43029</v>
      </c>
      <c r="D2707" s="6">
        <v>2017</v>
      </c>
      <c r="E2707" s="8" t="s">
        <v>3517</v>
      </c>
      <c r="F2707" s="7">
        <v>21</v>
      </c>
      <c r="G2707" t="s">
        <v>3452</v>
      </c>
      <c r="H2707" t="s">
        <v>3501</v>
      </c>
      <c r="I2707" t="s">
        <v>3884</v>
      </c>
      <c r="J2707" t="s">
        <v>3488</v>
      </c>
      <c r="K2707" t="s">
        <v>3909</v>
      </c>
      <c r="L2707">
        <v>44107</v>
      </c>
      <c r="M2707" t="s">
        <v>2721</v>
      </c>
      <c r="N2707" t="s">
        <v>13</v>
      </c>
      <c r="O2707" t="s">
        <v>29</v>
      </c>
      <c r="P2707" t="s">
        <v>2722</v>
      </c>
      <c r="Q2707" s="4">
        <v>707000</v>
      </c>
      <c r="R2707">
        <v>2</v>
      </c>
      <c r="S2707" s="4">
        <f>Table3[[#This Row],[Harga]]*Table3[[#This Row],[Quantity]]</f>
        <v>1414000</v>
      </c>
      <c r="T2707">
        <v>0.2</v>
      </c>
      <c r="U2707" s="4">
        <f>Table3[[#This Row],[Discount]]*Table3[[#This Row],[Revenue]]</f>
        <v>282800</v>
      </c>
      <c r="V2707" s="4">
        <f>Table3[[#This Row],[Revenue]]-Table3[[#This Row],[Total Discount]]</f>
        <v>1131200</v>
      </c>
      <c r="W2707" s="6"/>
      <c r="X2707" s="5"/>
    </row>
    <row r="2708" spans="1:24" x14ac:dyDescent="0.35">
      <c r="A2708">
        <v>2707</v>
      </c>
      <c r="B2708" t="s">
        <v>6574</v>
      </c>
      <c r="C2708" s="8">
        <v>42850</v>
      </c>
      <c r="D2708" s="6">
        <v>2017</v>
      </c>
      <c r="E2708" s="8" t="s">
        <v>3529</v>
      </c>
      <c r="F2708" s="7">
        <v>25</v>
      </c>
      <c r="G2708" t="s">
        <v>3452</v>
      </c>
      <c r="H2708" t="s">
        <v>3462</v>
      </c>
      <c r="I2708" t="s">
        <v>5670</v>
      </c>
      <c r="J2708" t="s">
        <v>3449</v>
      </c>
      <c r="K2708" t="s">
        <v>3556</v>
      </c>
      <c r="L2708">
        <v>85224</v>
      </c>
      <c r="M2708" t="s">
        <v>39</v>
      </c>
      <c r="N2708" t="s">
        <v>13</v>
      </c>
      <c r="O2708" t="s">
        <v>37</v>
      </c>
      <c r="P2708" t="s">
        <v>40</v>
      </c>
      <c r="Q2708" s="4">
        <v>20000</v>
      </c>
      <c r="R2708">
        <v>4</v>
      </c>
      <c r="S2708" s="4">
        <f>Table3[[#This Row],[Harga]]*Table3[[#This Row],[Quantity]]</f>
        <v>80000</v>
      </c>
      <c r="T2708">
        <v>0.2</v>
      </c>
      <c r="U2708" s="4">
        <f>Table3[[#This Row],[Discount]]*Table3[[#This Row],[Revenue]]</f>
        <v>16000</v>
      </c>
      <c r="V2708" s="4">
        <f>Table3[[#This Row],[Revenue]]-Table3[[#This Row],[Total Discount]]</f>
        <v>64000</v>
      </c>
      <c r="W2708" s="6"/>
      <c r="X2708" s="5"/>
    </row>
    <row r="2709" spans="1:24" x14ac:dyDescent="0.35">
      <c r="A2709">
        <v>2708</v>
      </c>
      <c r="B2709" t="s">
        <v>6573</v>
      </c>
      <c r="C2709" s="8">
        <v>42296</v>
      </c>
      <c r="D2709" s="6">
        <v>2015</v>
      </c>
      <c r="E2709" s="8" t="s">
        <v>3517</v>
      </c>
      <c r="F2709" s="7">
        <v>19</v>
      </c>
      <c r="G2709" t="s">
        <v>3485</v>
      </c>
      <c r="H2709" t="s">
        <v>3451</v>
      </c>
      <c r="I2709" t="s">
        <v>6117</v>
      </c>
      <c r="J2709" t="s">
        <v>3488</v>
      </c>
      <c r="K2709" t="s">
        <v>3714</v>
      </c>
      <c r="L2709">
        <v>90008</v>
      </c>
      <c r="M2709" t="s">
        <v>2779</v>
      </c>
      <c r="N2709" t="s">
        <v>13</v>
      </c>
      <c r="O2709" t="s">
        <v>29</v>
      </c>
      <c r="P2709" t="s">
        <v>2780</v>
      </c>
      <c r="Q2709" s="4">
        <v>1641000</v>
      </c>
      <c r="R2709">
        <v>5</v>
      </c>
      <c r="S2709" s="4">
        <f>Table3[[#This Row],[Harga]]*Table3[[#This Row],[Quantity]]</f>
        <v>8205000</v>
      </c>
      <c r="T2709">
        <v>0</v>
      </c>
      <c r="U2709" s="4">
        <f>Table3[[#This Row],[Discount]]*Table3[[#This Row],[Revenue]]</f>
        <v>0</v>
      </c>
      <c r="V2709" s="4">
        <f>Table3[[#This Row],[Revenue]]-Table3[[#This Row],[Total Discount]]</f>
        <v>8205000</v>
      </c>
      <c r="W2709" s="6"/>
      <c r="X2709" s="5"/>
    </row>
    <row r="2710" spans="1:24" x14ac:dyDescent="0.35">
      <c r="A2710">
        <v>2709</v>
      </c>
      <c r="B2710" t="s">
        <v>6572</v>
      </c>
      <c r="C2710" s="8">
        <v>41825</v>
      </c>
      <c r="D2710" s="6">
        <v>2014</v>
      </c>
      <c r="E2710" s="8" t="s">
        <v>3507</v>
      </c>
      <c r="F2710" s="7">
        <v>5</v>
      </c>
      <c r="G2710" t="s">
        <v>3485</v>
      </c>
      <c r="H2710" t="s">
        <v>3451</v>
      </c>
      <c r="I2710" t="s">
        <v>5131</v>
      </c>
      <c r="J2710" t="s">
        <v>3466</v>
      </c>
      <c r="K2710" t="s">
        <v>3670</v>
      </c>
      <c r="L2710">
        <v>32137</v>
      </c>
      <c r="M2710" t="s">
        <v>2077</v>
      </c>
      <c r="N2710" t="s">
        <v>9</v>
      </c>
      <c r="O2710" t="s">
        <v>20</v>
      </c>
      <c r="P2710" t="s">
        <v>2078</v>
      </c>
      <c r="Q2710" s="4">
        <v>61000</v>
      </c>
      <c r="R2710">
        <v>2</v>
      </c>
      <c r="S2710" s="4">
        <f>Table3[[#This Row],[Harga]]*Table3[[#This Row],[Quantity]]</f>
        <v>122000</v>
      </c>
      <c r="T2710">
        <v>0.2</v>
      </c>
      <c r="U2710" s="4">
        <f>Table3[[#This Row],[Discount]]*Table3[[#This Row],[Revenue]]</f>
        <v>24400</v>
      </c>
      <c r="V2710" s="4">
        <f>Table3[[#This Row],[Revenue]]-Table3[[#This Row],[Total Discount]]</f>
        <v>97600</v>
      </c>
      <c r="W2710" s="6"/>
      <c r="X2710" s="5"/>
    </row>
    <row r="2711" spans="1:24" x14ac:dyDescent="0.35">
      <c r="A2711">
        <v>2710</v>
      </c>
      <c r="B2711" t="s">
        <v>6571</v>
      </c>
      <c r="C2711" s="8">
        <v>42464</v>
      </c>
      <c r="D2711" s="6">
        <v>2016</v>
      </c>
      <c r="E2711" s="8" t="s">
        <v>3529</v>
      </c>
      <c r="F2711" s="7">
        <v>4</v>
      </c>
      <c r="G2711" t="s">
        <v>3452</v>
      </c>
      <c r="H2711" t="s">
        <v>3451</v>
      </c>
      <c r="I2711" t="s">
        <v>4180</v>
      </c>
      <c r="J2711" t="s">
        <v>3449</v>
      </c>
      <c r="K2711" t="s">
        <v>3492</v>
      </c>
      <c r="L2711">
        <v>10035</v>
      </c>
      <c r="M2711" t="s">
        <v>2101</v>
      </c>
      <c r="N2711" t="s">
        <v>13</v>
      </c>
      <c r="O2711" t="s">
        <v>26</v>
      </c>
      <c r="P2711" t="s">
        <v>2102</v>
      </c>
      <c r="Q2711" s="4">
        <v>736000</v>
      </c>
      <c r="R2711">
        <v>2</v>
      </c>
      <c r="S2711" s="4">
        <f>Table3[[#This Row],[Harga]]*Table3[[#This Row],[Quantity]]</f>
        <v>1472000</v>
      </c>
      <c r="T2711">
        <v>0.2</v>
      </c>
      <c r="U2711" s="4">
        <f>Table3[[#This Row],[Discount]]*Table3[[#This Row],[Revenue]]</f>
        <v>294400</v>
      </c>
      <c r="V2711" s="4">
        <f>Table3[[#This Row],[Revenue]]-Table3[[#This Row],[Total Discount]]</f>
        <v>1177600</v>
      </c>
      <c r="W2711" s="6"/>
      <c r="X2711" s="5"/>
    </row>
    <row r="2712" spans="1:24" x14ac:dyDescent="0.35">
      <c r="A2712">
        <v>2711</v>
      </c>
      <c r="B2712" t="s">
        <v>6570</v>
      </c>
      <c r="C2712" s="8">
        <v>43052</v>
      </c>
      <c r="D2712" s="6">
        <v>2017</v>
      </c>
      <c r="E2712" s="8" t="s">
        <v>3468</v>
      </c>
      <c r="F2712" s="7">
        <v>13</v>
      </c>
      <c r="G2712" t="s">
        <v>3452</v>
      </c>
      <c r="H2712" t="s">
        <v>3451</v>
      </c>
      <c r="I2712" t="s">
        <v>3845</v>
      </c>
      <c r="J2712" t="s">
        <v>3449</v>
      </c>
      <c r="K2712" t="s">
        <v>3605</v>
      </c>
      <c r="L2712">
        <v>33458</v>
      </c>
      <c r="M2712" t="s">
        <v>746</v>
      </c>
      <c r="N2712" t="s">
        <v>13</v>
      </c>
      <c r="O2712" t="s">
        <v>37</v>
      </c>
      <c r="P2712" t="s">
        <v>747</v>
      </c>
      <c r="Q2712" s="4">
        <v>6000</v>
      </c>
      <c r="R2712">
        <v>1</v>
      </c>
      <c r="S2712" s="4">
        <f>Table3[[#This Row],[Harga]]*Table3[[#This Row],[Quantity]]</f>
        <v>6000</v>
      </c>
      <c r="T2712">
        <v>0.2</v>
      </c>
      <c r="U2712" s="4">
        <f>Table3[[#This Row],[Discount]]*Table3[[#This Row],[Revenue]]</f>
        <v>1200</v>
      </c>
      <c r="V2712" s="4">
        <f>Table3[[#This Row],[Revenue]]-Table3[[#This Row],[Total Discount]]</f>
        <v>4800</v>
      </c>
      <c r="W2712" s="6"/>
      <c r="X2712" s="5"/>
    </row>
    <row r="2713" spans="1:24" x14ac:dyDescent="0.35">
      <c r="A2713">
        <v>2712</v>
      </c>
      <c r="B2713" t="s">
        <v>6569</v>
      </c>
      <c r="C2713" s="8">
        <v>42987</v>
      </c>
      <c r="D2713" s="6">
        <v>2017</v>
      </c>
      <c r="E2713" s="8" t="s">
        <v>3472</v>
      </c>
      <c r="F2713" s="7">
        <v>9</v>
      </c>
      <c r="G2713" t="s">
        <v>3485</v>
      </c>
      <c r="H2713" t="s">
        <v>3451</v>
      </c>
      <c r="I2713" t="s">
        <v>4243</v>
      </c>
      <c r="J2713" t="s">
        <v>3449</v>
      </c>
      <c r="K2713" t="s">
        <v>3580</v>
      </c>
      <c r="L2713">
        <v>85301</v>
      </c>
      <c r="M2713" t="s">
        <v>2781</v>
      </c>
      <c r="N2713" t="s">
        <v>13</v>
      </c>
      <c r="O2713" t="s">
        <v>23</v>
      </c>
      <c r="P2713" t="s">
        <v>2782</v>
      </c>
      <c r="Q2713" s="4">
        <v>7000</v>
      </c>
      <c r="R2713">
        <v>2</v>
      </c>
      <c r="S2713" s="4">
        <f>Table3[[#This Row],[Harga]]*Table3[[#This Row],[Quantity]]</f>
        <v>14000</v>
      </c>
      <c r="T2713">
        <v>0.2</v>
      </c>
      <c r="U2713" s="4">
        <f>Table3[[#This Row],[Discount]]*Table3[[#This Row],[Revenue]]</f>
        <v>2800</v>
      </c>
      <c r="V2713" s="4">
        <f>Table3[[#This Row],[Revenue]]-Table3[[#This Row],[Total Discount]]</f>
        <v>11200</v>
      </c>
      <c r="W2713" s="6"/>
      <c r="X2713" s="5"/>
    </row>
    <row r="2714" spans="1:24" x14ac:dyDescent="0.35">
      <c r="A2714">
        <v>2713</v>
      </c>
      <c r="B2714" t="s">
        <v>6568</v>
      </c>
      <c r="C2714" s="8">
        <v>42111</v>
      </c>
      <c r="D2714" s="6">
        <v>2015</v>
      </c>
      <c r="E2714" s="8" t="s">
        <v>3529</v>
      </c>
      <c r="F2714" s="7">
        <v>17</v>
      </c>
      <c r="G2714" t="s">
        <v>3452</v>
      </c>
      <c r="H2714" t="s">
        <v>3462</v>
      </c>
      <c r="I2714" t="s">
        <v>6008</v>
      </c>
      <c r="J2714" t="s">
        <v>3449</v>
      </c>
      <c r="K2714" t="s">
        <v>3470</v>
      </c>
      <c r="L2714">
        <v>10035</v>
      </c>
      <c r="M2714" t="s">
        <v>2653</v>
      </c>
      <c r="N2714" t="s">
        <v>51</v>
      </c>
      <c r="O2714" t="s">
        <v>64</v>
      </c>
      <c r="P2714" t="s">
        <v>2654</v>
      </c>
      <c r="Q2714" s="4">
        <v>718000</v>
      </c>
      <c r="R2714">
        <v>1</v>
      </c>
      <c r="S2714" s="4">
        <f>Table3[[#This Row],[Harga]]*Table3[[#This Row],[Quantity]]</f>
        <v>718000</v>
      </c>
      <c r="T2714">
        <v>0</v>
      </c>
      <c r="U2714" s="4">
        <f>Table3[[#This Row],[Discount]]*Table3[[#This Row],[Revenue]]</f>
        <v>0</v>
      </c>
      <c r="V2714" s="4">
        <f>Table3[[#This Row],[Revenue]]-Table3[[#This Row],[Total Discount]]</f>
        <v>718000</v>
      </c>
      <c r="W2714" s="6"/>
      <c r="X2714" s="5"/>
    </row>
    <row r="2715" spans="1:24" x14ac:dyDescent="0.35">
      <c r="A2715">
        <v>2714</v>
      </c>
      <c r="B2715" t="s">
        <v>6567</v>
      </c>
      <c r="C2715" s="8">
        <v>42576</v>
      </c>
      <c r="D2715" s="6">
        <v>2016</v>
      </c>
      <c r="E2715" s="8" t="s">
        <v>3507</v>
      </c>
      <c r="F2715" s="7">
        <v>25</v>
      </c>
      <c r="G2715" t="s">
        <v>3452</v>
      </c>
      <c r="H2715" t="s">
        <v>3451</v>
      </c>
      <c r="I2715" t="s">
        <v>6287</v>
      </c>
      <c r="J2715" t="s">
        <v>3488</v>
      </c>
      <c r="K2715" t="s">
        <v>3494</v>
      </c>
      <c r="L2715">
        <v>77041</v>
      </c>
      <c r="M2715" t="s">
        <v>1582</v>
      </c>
      <c r="N2715" t="s">
        <v>13</v>
      </c>
      <c r="O2715" t="s">
        <v>55</v>
      </c>
      <c r="P2715" t="s">
        <v>1583</v>
      </c>
      <c r="Q2715" s="4">
        <v>105000</v>
      </c>
      <c r="R2715">
        <v>1</v>
      </c>
      <c r="S2715" s="4">
        <f>Table3[[#This Row],[Harga]]*Table3[[#This Row],[Quantity]]</f>
        <v>105000</v>
      </c>
      <c r="T2715">
        <v>0.2</v>
      </c>
      <c r="U2715" s="4">
        <f>Table3[[#This Row],[Discount]]*Table3[[#This Row],[Revenue]]</f>
        <v>21000</v>
      </c>
      <c r="V2715" s="4">
        <f>Table3[[#This Row],[Revenue]]-Table3[[#This Row],[Total Discount]]</f>
        <v>84000</v>
      </c>
      <c r="W2715" s="6"/>
      <c r="X2715" s="5"/>
    </row>
    <row r="2716" spans="1:24" x14ac:dyDescent="0.35">
      <c r="A2716">
        <v>2715</v>
      </c>
      <c r="B2716" t="s">
        <v>6566</v>
      </c>
      <c r="C2716" s="8">
        <v>42608</v>
      </c>
      <c r="D2716" s="6">
        <v>2016</v>
      </c>
      <c r="E2716" s="8" t="s">
        <v>3481</v>
      </c>
      <c r="F2716" s="7">
        <v>26</v>
      </c>
      <c r="G2716" t="s">
        <v>3538</v>
      </c>
      <c r="H2716" t="s">
        <v>3462</v>
      </c>
      <c r="I2716" t="s">
        <v>6411</v>
      </c>
      <c r="J2716" t="s">
        <v>3466</v>
      </c>
      <c r="K2716" t="s">
        <v>3595</v>
      </c>
      <c r="L2716">
        <v>10035</v>
      </c>
      <c r="M2716" t="s">
        <v>1015</v>
      </c>
      <c r="N2716" t="s">
        <v>51</v>
      </c>
      <c r="O2716" t="s">
        <v>52</v>
      </c>
      <c r="P2716" t="s">
        <v>1016</v>
      </c>
      <c r="Q2716" s="4">
        <v>22000</v>
      </c>
      <c r="R2716">
        <v>6</v>
      </c>
      <c r="S2716" s="4">
        <f>Table3[[#This Row],[Harga]]*Table3[[#This Row],[Quantity]]</f>
        <v>132000</v>
      </c>
      <c r="T2716">
        <v>0</v>
      </c>
      <c r="U2716" s="4">
        <f>Table3[[#This Row],[Discount]]*Table3[[#This Row],[Revenue]]</f>
        <v>0</v>
      </c>
      <c r="V2716" s="4">
        <f>Table3[[#This Row],[Revenue]]-Table3[[#This Row],[Total Discount]]</f>
        <v>132000</v>
      </c>
      <c r="W2716" s="6"/>
      <c r="X2716" s="5"/>
    </row>
    <row r="2717" spans="1:24" x14ac:dyDescent="0.35">
      <c r="A2717">
        <v>2716</v>
      </c>
      <c r="B2717" t="s">
        <v>6565</v>
      </c>
      <c r="C2717" s="8">
        <v>41894</v>
      </c>
      <c r="D2717" s="6">
        <v>2014</v>
      </c>
      <c r="E2717" s="8" t="s">
        <v>3472</v>
      </c>
      <c r="F2717" s="7">
        <v>12</v>
      </c>
      <c r="G2717" t="s">
        <v>3538</v>
      </c>
      <c r="H2717" t="s">
        <v>3462</v>
      </c>
      <c r="I2717" t="s">
        <v>3788</v>
      </c>
      <c r="J2717" t="s">
        <v>3488</v>
      </c>
      <c r="K2717" t="s">
        <v>3909</v>
      </c>
      <c r="L2717">
        <v>66062</v>
      </c>
      <c r="M2717" t="s">
        <v>1920</v>
      </c>
      <c r="N2717" t="s">
        <v>13</v>
      </c>
      <c r="O2717" t="s">
        <v>366</v>
      </c>
      <c r="P2717" t="s">
        <v>1921</v>
      </c>
      <c r="Q2717" s="4">
        <v>478000</v>
      </c>
      <c r="R2717">
        <v>3</v>
      </c>
      <c r="S2717" s="4">
        <f>Table3[[#This Row],[Harga]]*Table3[[#This Row],[Quantity]]</f>
        <v>1434000</v>
      </c>
      <c r="T2717">
        <v>0</v>
      </c>
      <c r="U2717" s="4">
        <f>Table3[[#This Row],[Discount]]*Table3[[#This Row],[Revenue]]</f>
        <v>0</v>
      </c>
      <c r="V2717" s="4">
        <f>Table3[[#This Row],[Revenue]]-Table3[[#This Row],[Total Discount]]</f>
        <v>1434000</v>
      </c>
      <c r="W2717" s="6"/>
      <c r="X2717" s="5"/>
    </row>
    <row r="2718" spans="1:24" x14ac:dyDescent="0.35">
      <c r="A2718">
        <v>2717</v>
      </c>
      <c r="B2718" t="s">
        <v>6564</v>
      </c>
      <c r="C2718" s="8">
        <v>42573</v>
      </c>
      <c r="D2718" s="6">
        <v>2016</v>
      </c>
      <c r="E2718" s="8" t="s">
        <v>3507</v>
      </c>
      <c r="F2718" s="7">
        <v>22</v>
      </c>
      <c r="G2718" t="s">
        <v>3457</v>
      </c>
      <c r="H2718" t="s">
        <v>3451</v>
      </c>
      <c r="I2718" t="s">
        <v>3519</v>
      </c>
      <c r="J2718" t="s">
        <v>3488</v>
      </c>
      <c r="K2718" t="s">
        <v>3448</v>
      </c>
      <c r="L2718">
        <v>89431</v>
      </c>
      <c r="M2718" t="s">
        <v>2783</v>
      </c>
      <c r="N2718" t="s">
        <v>13</v>
      </c>
      <c r="O2718" t="s">
        <v>366</v>
      </c>
      <c r="P2718" t="s">
        <v>2784</v>
      </c>
      <c r="Q2718" s="4">
        <v>87000</v>
      </c>
      <c r="R2718">
        <v>5</v>
      </c>
      <c r="S2718" s="4">
        <f>Table3[[#This Row],[Harga]]*Table3[[#This Row],[Quantity]]</f>
        <v>435000</v>
      </c>
      <c r="T2718">
        <v>0</v>
      </c>
      <c r="U2718" s="4">
        <f>Table3[[#This Row],[Discount]]*Table3[[#This Row],[Revenue]]</f>
        <v>0</v>
      </c>
      <c r="V2718" s="4">
        <f>Table3[[#This Row],[Revenue]]-Table3[[#This Row],[Total Discount]]</f>
        <v>435000</v>
      </c>
      <c r="W2718" s="6"/>
      <c r="X2718" s="5"/>
    </row>
    <row r="2719" spans="1:24" x14ac:dyDescent="0.35">
      <c r="A2719">
        <v>2718</v>
      </c>
      <c r="B2719" t="s">
        <v>6563</v>
      </c>
      <c r="C2719" s="8">
        <v>42874</v>
      </c>
      <c r="D2719" s="6">
        <v>2017</v>
      </c>
      <c r="E2719" s="8" t="s">
        <v>3453</v>
      </c>
      <c r="F2719" s="7">
        <v>19</v>
      </c>
      <c r="G2719" t="s">
        <v>3452</v>
      </c>
      <c r="H2719" t="s">
        <v>3451</v>
      </c>
      <c r="I2719" t="s">
        <v>5703</v>
      </c>
      <c r="J2719" t="s">
        <v>3466</v>
      </c>
      <c r="K2719" t="s">
        <v>3655</v>
      </c>
      <c r="L2719">
        <v>61107</v>
      </c>
      <c r="M2719" t="s">
        <v>2613</v>
      </c>
      <c r="N2719" t="s">
        <v>13</v>
      </c>
      <c r="O2719" t="s">
        <v>23</v>
      </c>
      <c r="P2719" t="s">
        <v>2614</v>
      </c>
      <c r="Q2719" s="4">
        <v>26000</v>
      </c>
      <c r="R2719">
        <v>6</v>
      </c>
      <c r="S2719" s="4">
        <f>Table3[[#This Row],[Harga]]*Table3[[#This Row],[Quantity]]</f>
        <v>156000</v>
      </c>
      <c r="T2719">
        <v>0.2</v>
      </c>
      <c r="U2719" s="4">
        <f>Table3[[#This Row],[Discount]]*Table3[[#This Row],[Revenue]]</f>
        <v>31200</v>
      </c>
      <c r="V2719" s="4">
        <f>Table3[[#This Row],[Revenue]]-Table3[[#This Row],[Total Discount]]</f>
        <v>124800</v>
      </c>
      <c r="W2719" s="6"/>
      <c r="X2719" s="5"/>
    </row>
    <row r="2720" spans="1:24" x14ac:dyDescent="0.35">
      <c r="A2720">
        <v>2719</v>
      </c>
      <c r="B2720" t="s">
        <v>6562</v>
      </c>
      <c r="C2720" s="8">
        <v>42853</v>
      </c>
      <c r="D2720" s="6">
        <v>2017</v>
      </c>
      <c r="E2720" s="8" t="s">
        <v>3529</v>
      </c>
      <c r="F2720" s="7">
        <v>28</v>
      </c>
      <c r="G2720" t="s">
        <v>3457</v>
      </c>
      <c r="H2720" t="s">
        <v>3451</v>
      </c>
      <c r="I2720" t="s">
        <v>4968</v>
      </c>
      <c r="J2720" t="s">
        <v>3466</v>
      </c>
      <c r="K2720" t="s">
        <v>3600</v>
      </c>
      <c r="L2720">
        <v>19143</v>
      </c>
      <c r="M2720" t="s">
        <v>487</v>
      </c>
      <c r="N2720" t="s">
        <v>13</v>
      </c>
      <c r="O2720" t="s">
        <v>32</v>
      </c>
      <c r="P2720" t="s">
        <v>488</v>
      </c>
      <c r="Q2720" s="4">
        <v>17000</v>
      </c>
      <c r="R2720">
        <v>1</v>
      </c>
      <c r="S2720" s="4">
        <f>Table3[[#This Row],[Harga]]*Table3[[#This Row],[Quantity]]</f>
        <v>17000</v>
      </c>
      <c r="T2720">
        <v>0.2</v>
      </c>
      <c r="U2720" s="4">
        <f>Table3[[#This Row],[Discount]]*Table3[[#This Row],[Revenue]]</f>
        <v>3400</v>
      </c>
      <c r="V2720" s="4">
        <f>Table3[[#This Row],[Revenue]]-Table3[[#This Row],[Total Discount]]</f>
        <v>13600</v>
      </c>
      <c r="W2720" s="6"/>
      <c r="X2720" s="5"/>
    </row>
    <row r="2721" spans="1:24" x14ac:dyDescent="0.35">
      <c r="A2721">
        <v>2720</v>
      </c>
      <c r="B2721" t="s">
        <v>6561</v>
      </c>
      <c r="C2721" s="8">
        <v>43098</v>
      </c>
      <c r="D2721" s="6">
        <v>2017</v>
      </c>
      <c r="E2721" s="8" t="s">
        <v>3490</v>
      </c>
      <c r="F2721" s="7">
        <v>29</v>
      </c>
      <c r="G2721" t="s">
        <v>3452</v>
      </c>
      <c r="H2721" t="s">
        <v>3451</v>
      </c>
      <c r="I2721" t="s">
        <v>4775</v>
      </c>
      <c r="J2721" t="s">
        <v>3449</v>
      </c>
      <c r="K2721" t="s">
        <v>3682</v>
      </c>
      <c r="L2721">
        <v>98026</v>
      </c>
      <c r="M2721" t="s">
        <v>2785</v>
      </c>
      <c r="N2721" t="s">
        <v>13</v>
      </c>
      <c r="O2721" t="s">
        <v>73</v>
      </c>
      <c r="P2721" t="s">
        <v>2786</v>
      </c>
      <c r="Q2721" s="4">
        <v>20000</v>
      </c>
      <c r="R2721">
        <v>5</v>
      </c>
      <c r="S2721" s="4">
        <f>Table3[[#This Row],[Harga]]*Table3[[#This Row],[Quantity]]</f>
        <v>100000</v>
      </c>
      <c r="T2721">
        <v>0</v>
      </c>
      <c r="U2721" s="4">
        <f>Table3[[#This Row],[Discount]]*Table3[[#This Row],[Revenue]]</f>
        <v>0</v>
      </c>
      <c r="V2721" s="4">
        <f>Table3[[#This Row],[Revenue]]-Table3[[#This Row],[Total Discount]]</f>
        <v>100000</v>
      </c>
      <c r="W2721" s="6"/>
      <c r="X2721" s="5"/>
    </row>
    <row r="2722" spans="1:24" x14ac:dyDescent="0.35">
      <c r="A2722">
        <v>2721</v>
      </c>
      <c r="B2722" t="s">
        <v>6560</v>
      </c>
      <c r="C2722" s="8">
        <v>42982</v>
      </c>
      <c r="D2722" s="6">
        <v>2017</v>
      </c>
      <c r="E2722" s="8" t="s">
        <v>3472</v>
      </c>
      <c r="F2722" s="7">
        <v>4</v>
      </c>
      <c r="G2722" t="s">
        <v>3538</v>
      </c>
      <c r="H2722" t="s">
        <v>3462</v>
      </c>
      <c r="I2722" t="s">
        <v>4193</v>
      </c>
      <c r="J2722" t="s">
        <v>3449</v>
      </c>
      <c r="K2722" t="s">
        <v>3714</v>
      </c>
      <c r="L2722">
        <v>94122</v>
      </c>
      <c r="M2722" t="s">
        <v>857</v>
      </c>
      <c r="N2722" t="s">
        <v>13</v>
      </c>
      <c r="O2722" t="s">
        <v>26</v>
      </c>
      <c r="P2722" t="s">
        <v>858</v>
      </c>
      <c r="Q2722" s="4">
        <v>2000</v>
      </c>
      <c r="R2722">
        <v>6</v>
      </c>
      <c r="S2722" s="4">
        <f>Table3[[#This Row],[Harga]]*Table3[[#This Row],[Quantity]]</f>
        <v>12000</v>
      </c>
      <c r="T2722">
        <v>0.2</v>
      </c>
      <c r="U2722" s="4">
        <f>Table3[[#This Row],[Discount]]*Table3[[#This Row],[Revenue]]</f>
        <v>2400</v>
      </c>
      <c r="V2722" s="4">
        <f>Table3[[#This Row],[Revenue]]-Table3[[#This Row],[Total Discount]]</f>
        <v>9600</v>
      </c>
      <c r="W2722" s="6"/>
      <c r="X2722" s="5"/>
    </row>
    <row r="2723" spans="1:24" x14ac:dyDescent="0.35">
      <c r="A2723">
        <v>2722</v>
      </c>
      <c r="B2723" t="s">
        <v>6559</v>
      </c>
      <c r="C2723" s="8">
        <v>41719</v>
      </c>
      <c r="D2723" s="6">
        <v>2014</v>
      </c>
      <c r="E2723" s="8" t="s">
        <v>3511</v>
      </c>
      <c r="F2723" s="7">
        <v>21</v>
      </c>
      <c r="G2723" t="s">
        <v>3452</v>
      </c>
      <c r="H2723" t="s">
        <v>3501</v>
      </c>
      <c r="I2723" t="s">
        <v>4638</v>
      </c>
      <c r="J2723" t="s">
        <v>3466</v>
      </c>
      <c r="K2723" t="s">
        <v>3505</v>
      </c>
      <c r="L2723">
        <v>28806</v>
      </c>
      <c r="M2723" t="s">
        <v>2787</v>
      </c>
      <c r="N2723" t="s">
        <v>13</v>
      </c>
      <c r="O2723" t="s">
        <v>32</v>
      </c>
      <c r="P2723" t="s">
        <v>2788</v>
      </c>
      <c r="Q2723" s="4">
        <v>17000</v>
      </c>
      <c r="R2723">
        <v>1</v>
      </c>
      <c r="S2723" s="4">
        <f>Table3[[#This Row],[Harga]]*Table3[[#This Row],[Quantity]]</f>
        <v>17000</v>
      </c>
      <c r="T2723">
        <v>0.2</v>
      </c>
      <c r="U2723" s="4">
        <f>Table3[[#This Row],[Discount]]*Table3[[#This Row],[Revenue]]</f>
        <v>3400</v>
      </c>
      <c r="V2723" s="4">
        <f>Table3[[#This Row],[Revenue]]-Table3[[#This Row],[Total Discount]]</f>
        <v>13600</v>
      </c>
      <c r="W2723" s="6"/>
      <c r="X2723" s="5"/>
    </row>
    <row r="2724" spans="1:24" x14ac:dyDescent="0.35">
      <c r="A2724">
        <v>2723</v>
      </c>
      <c r="B2724" t="s">
        <v>6558</v>
      </c>
      <c r="C2724" s="8">
        <v>43006</v>
      </c>
      <c r="D2724" s="6">
        <v>2017</v>
      </c>
      <c r="E2724" s="8" t="s">
        <v>3472</v>
      </c>
      <c r="F2724" s="7">
        <v>28</v>
      </c>
      <c r="G2724" t="s">
        <v>3485</v>
      </c>
      <c r="H2724" t="s">
        <v>3451</v>
      </c>
      <c r="I2724" t="s">
        <v>4970</v>
      </c>
      <c r="J2724" t="s">
        <v>3449</v>
      </c>
      <c r="K2724" t="s">
        <v>3477</v>
      </c>
      <c r="L2724">
        <v>90032</v>
      </c>
      <c r="M2724" t="s">
        <v>2737</v>
      </c>
      <c r="N2724" t="s">
        <v>9</v>
      </c>
      <c r="O2724" t="s">
        <v>20</v>
      </c>
      <c r="P2724" t="s">
        <v>2738</v>
      </c>
      <c r="Q2724" s="4">
        <v>7000</v>
      </c>
      <c r="R2724">
        <v>3</v>
      </c>
      <c r="S2724" s="4">
        <f>Table3[[#This Row],[Harga]]*Table3[[#This Row],[Quantity]]</f>
        <v>21000</v>
      </c>
      <c r="T2724">
        <v>0</v>
      </c>
      <c r="U2724" s="4">
        <f>Table3[[#This Row],[Discount]]*Table3[[#This Row],[Revenue]]</f>
        <v>0</v>
      </c>
      <c r="V2724" s="4">
        <f>Table3[[#This Row],[Revenue]]-Table3[[#This Row],[Total Discount]]</f>
        <v>21000</v>
      </c>
      <c r="W2724" s="6"/>
      <c r="X2724" s="5"/>
    </row>
    <row r="2725" spans="1:24" x14ac:dyDescent="0.35">
      <c r="A2725">
        <v>2724</v>
      </c>
      <c r="B2725" t="s">
        <v>6557</v>
      </c>
      <c r="C2725" s="8">
        <v>41658</v>
      </c>
      <c r="D2725" s="6">
        <v>2014</v>
      </c>
      <c r="E2725" s="8" t="s">
        <v>3463</v>
      </c>
      <c r="F2725" s="7">
        <v>19</v>
      </c>
      <c r="G2725" t="s">
        <v>3485</v>
      </c>
      <c r="H2725" t="s">
        <v>3501</v>
      </c>
      <c r="I2725" t="s">
        <v>4033</v>
      </c>
      <c r="J2725" t="s">
        <v>3449</v>
      </c>
      <c r="K2725" t="s">
        <v>3509</v>
      </c>
      <c r="L2725">
        <v>85254</v>
      </c>
      <c r="M2725" t="s">
        <v>1345</v>
      </c>
      <c r="N2725" t="s">
        <v>13</v>
      </c>
      <c r="O2725" t="s">
        <v>26</v>
      </c>
      <c r="P2725" t="s">
        <v>1346</v>
      </c>
      <c r="Q2725" s="4">
        <v>10000</v>
      </c>
      <c r="R2725">
        <v>10</v>
      </c>
      <c r="S2725" s="4">
        <f>Table3[[#This Row],[Harga]]*Table3[[#This Row],[Quantity]]</f>
        <v>100000</v>
      </c>
      <c r="T2725">
        <v>0.7</v>
      </c>
      <c r="U2725" s="4">
        <f>Table3[[#This Row],[Discount]]*Table3[[#This Row],[Revenue]]</f>
        <v>70000</v>
      </c>
      <c r="V2725" s="4">
        <f>Table3[[#This Row],[Revenue]]-Table3[[#This Row],[Total Discount]]</f>
        <v>30000</v>
      </c>
      <c r="W2725" s="6"/>
      <c r="X2725" s="5"/>
    </row>
    <row r="2726" spans="1:24" x14ac:dyDescent="0.35">
      <c r="A2726">
        <v>2725</v>
      </c>
      <c r="B2726" t="s">
        <v>6556</v>
      </c>
      <c r="C2726" s="8">
        <v>41684</v>
      </c>
      <c r="D2726" s="6">
        <v>2014</v>
      </c>
      <c r="E2726" s="8" t="s">
        <v>3458</v>
      </c>
      <c r="F2726" s="7">
        <v>14</v>
      </c>
      <c r="G2726" t="s">
        <v>3485</v>
      </c>
      <c r="H2726" t="s">
        <v>3451</v>
      </c>
      <c r="I2726" t="s">
        <v>4740</v>
      </c>
      <c r="J2726" t="s">
        <v>3449</v>
      </c>
      <c r="K2726" t="s">
        <v>3513</v>
      </c>
      <c r="L2726">
        <v>77095</v>
      </c>
      <c r="M2726" t="s">
        <v>2375</v>
      </c>
      <c r="N2726" t="s">
        <v>13</v>
      </c>
      <c r="O2726" t="s">
        <v>23</v>
      </c>
      <c r="P2726" t="s">
        <v>2376</v>
      </c>
      <c r="Q2726" s="4">
        <v>14000</v>
      </c>
      <c r="R2726">
        <v>3</v>
      </c>
      <c r="S2726" s="4">
        <f>Table3[[#This Row],[Harga]]*Table3[[#This Row],[Quantity]]</f>
        <v>42000</v>
      </c>
      <c r="T2726">
        <v>0.2</v>
      </c>
      <c r="U2726" s="4">
        <f>Table3[[#This Row],[Discount]]*Table3[[#This Row],[Revenue]]</f>
        <v>8400</v>
      </c>
      <c r="V2726" s="4">
        <f>Table3[[#This Row],[Revenue]]-Table3[[#This Row],[Total Discount]]</f>
        <v>33600</v>
      </c>
      <c r="W2726" s="6"/>
      <c r="X2726" s="5"/>
    </row>
    <row r="2727" spans="1:24" x14ac:dyDescent="0.35">
      <c r="A2727">
        <v>2726</v>
      </c>
      <c r="B2727" t="s">
        <v>6555</v>
      </c>
      <c r="C2727" s="8">
        <v>42530</v>
      </c>
      <c r="D2727" s="6">
        <v>2016</v>
      </c>
      <c r="E2727" s="8" t="s">
        <v>3497</v>
      </c>
      <c r="F2727" s="7">
        <v>9</v>
      </c>
      <c r="G2727" t="s">
        <v>3538</v>
      </c>
      <c r="H2727" t="s">
        <v>3451</v>
      </c>
      <c r="I2727" t="s">
        <v>5391</v>
      </c>
      <c r="J2727" t="s">
        <v>3449</v>
      </c>
      <c r="K2727" t="s">
        <v>3474</v>
      </c>
      <c r="L2727">
        <v>94109</v>
      </c>
      <c r="M2727" t="s">
        <v>41</v>
      </c>
      <c r="N2727" t="s">
        <v>9</v>
      </c>
      <c r="O2727" t="s">
        <v>42</v>
      </c>
      <c r="P2727" t="s">
        <v>43</v>
      </c>
      <c r="Q2727" s="4">
        <v>72000</v>
      </c>
      <c r="R2727">
        <v>3</v>
      </c>
      <c r="S2727" s="4">
        <f>Table3[[#This Row],[Harga]]*Table3[[#This Row],[Quantity]]</f>
        <v>216000</v>
      </c>
      <c r="T2727">
        <v>0.2</v>
      </c>
      <c r="U2727" s="4">
        <f>Table3[[#This Row],[Discount]]*Table3[[#This Row],[Revenue]]</f>
        <v>43200</v>
      </c>
      <c r="V2727" s="4">
        <f>Table3[[#This Row],[Revenue]]-Table3[[#This Row],[Total Discount]]</f>
        <v>172800</v>
      </c>
      <c r="W2727" s="6"/>
      <c r="X2727" s="5"/>
    </row>
    <row r="2728" spans="1:24" x14ac:dyDescent="0.35">
      <c r="A2728">
        <v>2727</v>
      </c>
      <c r="B2728" t="s">
        <v>6554</v>
      </c>
      <c r="C2728" s="8">
        <v>41908</v>
      </c>
      <c r="D2728" s="6">
        <v>2014</v>
      </c>
      <c r="E2728" s="8" t="s">
        <v>3472</v>
      </c>
      <c r="F2728" s="7">
        <v>26</v>
      </c>
      <c r="G2728" t="s">
        <v>3452</v>
      </c>
      <c r="H2728" t="s">
        <v>3451</v>
      </c>
      <c r="I2728" t="s">
        <v>4541</v>
      </c>
      <c r="J2728" t="s">
        <v>3488</v>
      </c>
      <c r="K2728" t="s">
        <v>3605</v>
      </c>
      <c r="L2728">
        <v>92105</v>
      </c>
      <c r="M2728" t="s">
        <v>2605</v>
      </c>
      <c r="N2728" t="s">
        <v>9</v>
      </c>
      <c r="O2728" t="s">
        <v>42</v>
      </c>
      <c r="P2728" t="s">
        <v>2606</v>
      </c>
      <c r="Q2728" s="4">
        <v>659000</v>
      </c>
      <c r="R2728">
        <v>3</v>
      </c>
      <c r="S2728" s="4">
        <f>Table3[[#This Row],[Harga]]*Table3[[#This Row],[Quantity]]</f>
        <v>1977000</v>
      </c>
      <c r="T2728">
        <v>0.2</v>
      </c>
      <c r="U2728" s="4">
        <f>Table3[[#This Row],[Discount]]*Table3[[#This Row],[Revenue]]</f>
        <v>395400</v>
      </c>
      <c r="V2728" s="4">
        <f>Table3[[#This Row],[Revenue]]-Table3[[#This Row],[Total Discount]]</f>
        <v>1581600</v>
      </c>
      <c r="W2728" s="6"/>
      <c r="X2728" s="5"/>
    </row>
    <row r="2729" spans="1:24" x14ac:dyDescent="0.35">
      <c r="A2729">
        <v>2728</v>
      </c>
      <c r="B2729" t="s">
        <v>6553</v>
      </c>
      <c r="C2729" s="8">
        <v>42520</v>
      </c>
      <c r="D2729" s="6">
        <v>2016</v>
      </c>
      <c r="E2729" s="8" t="s">
        <v>3453</v>
      </c>
      <c r="F2729" s="7">
        <v>30</v>
      </c>
      <c r="G2729" t="s">
        <v>3485</v>
      </c>
      <c r="H2729" t="s">
        <v>3451</v>
      </c>
      <c r="I2729" t="s">
        <v>4685</v>
      </c>
      <c r="J2729" t="s">
        <v>3449</v>
      </c>
      <c r="K2729" t="s">
        <v>3460</v>
      </c>
      <c r="L2729">
        <v>45011</v>
      </c>
      <c r="M2729" t="s">
        <v>1632</v>
      </c>
      <c r="N2729" t="s">
        <v>13</v>
      </c>
      <c r="O2729" t="s">
        <v>29</v>
      </c>
      <c r="P2729" t="s">
        <v>1633</v>
      </c>
      <c r="Q2729" s="4">
        <v>168000</v>
      </c>
      <c r="R2729">
        <v>5</v>
      </c>
      <c r="S2729" s="4">
        <f>Table3[[#This Row],[Harga]]*Table3[[#This Row],[Quantity]]</f>
        <v>840000</v>
      </c>
      <c r="T2729">
        <v>0.2</v>
      </c>
      <c r="U2729" s="4">
        <f>Table3[[#This Row],[Discount]]*Table3[[#This Row],[Revenue]]</f>
        <v>168000</v>
      </c>
      <c r="V2729" s="4">
        <f>Table3[[#This Row],[Revenue]]-Table3[[#This Row],[Total Discount]]</f>
        <v>672000</v>
      </c>
      <c r="W2729" s="6"/>
      <c r="X2729" s="5"/>
    </row>
    <row r="2730" spans="1:24" x14ac:dyDescent="0.35">
      <c r="A2730">
        <v>2729</v>
      </c>
      <c r="B2730" t="s">
        <v>6552</v>
      </c>
      <c r="C2730" s="8">
        <v>43088</v>
      </c>
      <c r="D2730" s="6">
        <v>2017</v>
      </c>
      <c r="E2730" s="8" t="s">
        <v>3490</v>
      </c>
      <c r="F2730" s="7">
        <v>19</v>
      </c>
      <c r="G2730" t="s">
        <v>3452</v>
      </c>
      <c r="H2730" t="s">
        <v>3532</v>
      </c>
      <c r="I2730" t="s">
        <v>4738</v>
      </c>
      <c r="J2730" t="s">
        <v>3449</v>
      </c>
      <c r="K2730" t="s">
        <v>3556</v>
      </c>
      <c r="L2730">
        <v>80134</v>
      </c>
      <c r="M2730" t="s">
        <v>2182</v>
      </c>
      <c r="N2730" t="s">
        <v>9</v>
      </c>
      <c r="O2730" t="s">
        <v>20</v>
      </c>
      <c r="P2730" t="s">
        <v>2183</v>
      </c>
      <c r="Q2730" s="4">
        <v>25000</v>
      </c>
      <c r="R2730">
        <v>5</v>
      </c>
      <c r="S2730" s="4">
        <f>Table3[[#This Row],[Harga]]*Table3[[#This Row],[Quantity]]</f>
        <v>125000</v>
      </c>
      <c r="T2730">
        <v>0.2</v>
      </c>
      <c r="U2730" s="4">
        <f>Table3[[#This Row],[Discount]]*Table3[[#This Row],[Revenue]]</f>
        <v>25000</v>
      </c>
      <c r="V2730" s="4">
        <f>Table3[[#This Row],[Revenue]]-Table3[[#This Row],[Total Discount]]</f>
        <v>100000</v>
      </c>
      <c r="W2730" s="6"/>
      <c r="X2730" s="5"/>
    </row>
    <row r="2731" spans="1:24" x14ac:dyDescent="0.35">
      <c r="A2731">
        <v>2730</v>
      </c>
      <c r="B2731" t="s">
        <v>6551</v>
      </c>
      <c r="C2731" s="8">
        <v>43095</v>
      </c>
      <c r="D2731" s="6">
        <v>2017</v>
      </c>
      <c r="E2731" s="8" t="s">
        <v>3490</v>
      </c>
      <c r="F2731" s="7">
        <v>26</v>
      </c>
      <c r="G2731" t="s">
        <v>3457</v>
      </c>
      <c r="H2731" t="s">
        <v>3501</v>
      </c>
      <c r="I2731" t="s">
        <v>6550</v>
      </c>
      <c r="J2731" t="s">
        <v>3466</v>
      </c>
      <c r="K2731" t="s">
        <v>3655</v>
      </c>
      <c r="L2731">
        <v>68025</v>
      </c>
      <c r="M2731" t="s">
        <v>1815</v>
      </c>
      <c r="N2731" t="s">
        <v>13</v>
      </c>
      <c r="O2731" t="s">
        <v>32</v>
      </c>
      <c r="P2731" t="s">
        <v>1816</v>
      </c>
      <c r="Q2731" s="4">
        <v>1802000</v>
      </c>
      <c r="R2731">
        <v>2</v>
      </c>
      <c r="S2731" s="4">
        <f>Table3[[#This Row],[Harga]]*Table3[[#This Row],[Quantity]]</f>
        <v>3604000</v>
      </c>
      <c r="T2731">
        <v>0</v>
      </c>
      <c r="U2731" s="4">
        <f>Table3[[#This Row],[Discount]]*Table3[[#This Row],[Revenue]]</f>
        <v>0</v>
      </c>
      <c r="V2731" s="4">
        <f>Table3[[#This Row],[Revenue]]-Table3[[#This Row],[Total Discount]]</f>
        <v>3604000</v>
      </c>
      <c r="W2731" s="6"/>
      <c r="X2731" s="5"/>
    </row>
    <row r="2732" spans="1:24" x14ac:dyDescent="0.35">
      <c r="A2732">
        <v>2731</v>
      </c>
      <c r="B2732" t="s">
        <v>6549</v>
      </c>
      <c r="C2732" s="8">
        <v>42901</v>
      </c>
      <c r="D2732" s="6">
        <v>2017</v>
      </c>
      <c r="E2732" s="8" t="s">
        <v>3497</v>
      </c>
      <c r="F2732" s="7">
        <v>15</v>
      </c>
      <c r="G2732" t="s">
        <v>3496</v>
      </c>
      <c r="H2732" t="s">
        <v>3451</v>
      </c>
      <c r="I2732" t="s">
        <v>5184</v>
      </c>
      <c r="J2732" t="s">
        <v>3488</v>
      </c>
      <c r="K2732" t="s">
        <v>3542</v>
      </c>
      <c r="L2732">
        <v>55369</v>
      </c>
      <c r="M2732" t="s">
        <v>1118</v>
      </c>
      <c r="N2732" t="s">
        <v>13</v>
      </c>
      <c r="O2732" t="s">
        <v>14</v>
      </c>
      <c r="P2732" t="s">
        <v>1119</v>
      </c>
      <c r="Q2732" s="4">
        <v>30000</v>
      </c>
      <c r="R2732">
        <v>3</v>
      </c>
      <c r="S2732" s="4">
        <f>Table3[[#This Row],[Harga]]*Table3[[#This Row],[Quantity]]</f>
        <v>90000</v>
      </c>
      <c r="T2732">
        <v>0</v>
      </c>
      <c r="U2732" s="4">
        <f>Table3[[#This Row],[Discount]]*Table3[[#This Row],[Revenue]]</f>
        <v>0</v>
      </c>
      <c r="V2732" s="4">
        <f>Table3[[#This Row],[Revenue]]-Table3[[#This Row],[Total Discount]]</f>
        <v>90000</v>
      </c>
      <c r="W2732" s="6"/>
      <c r="X2732" s="5"/>
    </row>
    <row r="2733" spans="1:24" x14ac:dyDescent="0.35">
      <c r="A2733">
        <v>2732</v>
      </c>
      <c r="B2733" t="s">
        <v>6548</v>
      </c>
      <c r="C2733" s="8">
        <v>42694</v>
      </c>
      <c r="D2733" s="6">
        <v>2016</v>
      </c>
      <c r="E2733" s="8" t="s">
        <v>3468</v>
      </c>
      <c r="F2733" s="7">
        <v>20</v>
      </c>
      <c r="G2733" t="s">
        <v>3485</v>
      </c>
      <c r="H2733" t="s">
        <v>3451</v>
      </c>
      <c r="I2733" t="s">
        <v>4024</v>
      </c>
      <c r="J2733" t="s">
        <v>3449</v>
      </c>
      <c r="K2733" t="s">
        <v>3483</v>
      </c>
      <c r="L2733">
        <v>19711</v>
      </c>
      <c r="M2733" t="s">
        <v>2789</v>
      </c>
      <c r="N2733" t="s">
        <v>13</v>
      </c>
      <c r="O2733" t="s">
        <v>26</v>
      </c>
      <c r="P2733" t="s">
        <v>2790</v>
      </c>
      <c r="Q2733" s="4">
        <v>129000</v>
      </c>
      <c r="R2733">
        <v>3</v>
      </c>
      <c r="S2733" s="4">
        <f>Table3[[#This Row],[Harga]]*Table3[[#This Row],[Quantity]]</f>
        <v>387000</v>
      </c>
      <c r="T2733">
        <v>0</v>
      </c>
      <c r="U2733" s="4">
        <f>Table3[[#This Row],[Discount]]*Table3[[#This Row],[Revenue]]</f>
        <v>0</v>
      </c>
      <c r="V2733" s="4">
        <f>Table3[[#This Row],[Revenue]]-Table3[[#This Row],[Total Discount]]</f>
        <v>387000</v>
      </c>
      <c r="W2733" s="6"/>
      <c r="X2733" s="5"/>
    </row>
    <row r="2734" spans="1:24" x14ac:dyDescent="0.35">
      <c r="A2734">
        <v>2733</v>
      </c>
      <c r="B2734" t="s">
        <v>6547</v>
      </c>
      <c r="C2734" s="8">
        <v>41729</v>
      </c>
      <c r="D2734" s="6">
        <v>2014</v>
      </c>
      <c r="E2734" s="8" t="s">
        <v>3511</v>
      </c>
      <c r="F2734" s="7">
        <v>31</v>
      </c>
      <c r="G2734" t="s">
        <v>3457</v>
      </c>
      <c r="H2734" t="s">
        <v>3451</v>
      </c>
      <c r="I2734" t="s">
        <v>4728</v>
      </c>
      <c r="J2734" t="s">
        <v>3466</v>
      </c>
      <c r="K2734" t="s">
        <v>3600</v>
      </c>
      <c r="L2734">
        <v>33180</v>
      </c>
      <c r="M2734" t="s">
        <v>909</v>
      </c>
      <c r="N2734" t="s">
        <v>13</v>
      </c>
      <c r="O2734" t="s">
        <v>26</v>
      </c>
      <c r="P2734" t="s">
        <v>910</v>
      </c>
      <c r="Q2734" s="4">
        <v>20000</v>
      </c>
      <c r="R2734">
        <v>1</v>
      </c>
      <c r="S2734" s="4">
        <f>Table3[[#This Row],[Harga]]*Table3[[#This Row],[Quantity]]</f>
        <v>20000</v>
      </c>
      <c r="T2734">
        <v>0.7</v>
      </c>
      <c r="U2734" s="4">
        <f>Table3[[#This Row],[Discount]]*Table3[[#This Row],[Revenue]]</f>
        <v>14000</v>
      </c>
      <c r="V2734" s="4">
        <f>Table3[[#This Row],[Revenue]]-Table3[[#This Row],[Total Discount]]</f>
        <v>6000</v>
      </c>
      <c r="W2734" s="6"/>
      <c r="X2734" s="5"/>
    </row>
    <row r="2735" spans="1:24" x14ac:dyDescent="0.35">
      <c r="A2735">
        <v>2734</v>
      </c>
      <c r="B2735" t="s">
        <v>6546</v>
      </c>
      <c r="C2735" s="8">
        <v>43016</v>
      </c>
      <c r="D2735" s="6">
        <v>2017</v>
      </c>
      <c r="E2735" s="8" t="s">
        <v>3517</v>
      </c>
      <c r="F2735" s="7">
        <v>8</v>
      </c>
      <c r="G2735" t="s">
        <v>3457</v>
      </c>
      <c r="H2735" t="s">
        <v>3451</v>
      </c>
      <c r="I2735" t="s">
        <v>3756</v>
      </c>
      <c r="J2735" t="s">
        <v>3466</v>
      </c>
      <c r="K2735" t="s">
        <v>3666</v>
      </c>
      <c r="L2735">
        <v>92105</v>
      </c>
      <c r="M2735" t="s">
        <v>1948</v>
      </c>
      <c r="N2735" t="s">
        <v>51</v>
      </c>
      <c r="O2735" t="s">
        <v>52</v>
      </c>
      <c r="P2735" t="s">
        <v>1949</v>
      </c>
      <c r="Q2735" s="4">
        <v>258000</v>
      </c>
      <c r="R2735">
        <v>1</v>
      </c>
      <c r="S2735" s="4">
        <f>Table3[[#This Row],[Harga]]*Table3[[#This Row],[Quantity]]</f>
        <v>258000</v>
      </c>
      <c r="T2735">
        <v>0.2</v>
      </c>
      <c r="U2735" s="4">
        <f>Table3[[#This Row],[Discount]]*Table3[[#This Row],[Revenue]]</f>
        <v>51600</v>
      </c>
      <c r="V2735" s="4">
        <f>Table3[[#This Row],[Revenue]]-Table3[[#This Row],[Total Discount]]</f>
        <v>206400</v>
      </c>
      <c r="W2735" s="6"/>
      <c r="X2735" s="5"/>
    </row>
    <row r="2736" spans="1:24" x14ac:dyDescent="0.35">
      <c r="A2736">
        <v>2735</v>
      </c>
      <c r="B2736" t="s">
        <v>6545</v>
      </c>
      <c r="C2736" s="8">
        <v>42765</v>
      </c>
      <c r="D2736" s="6">
        <v>2017</v>
      </c>
      <c r="E2736" s="8" t="s">
        <v>3463</v>
      </c>
      <c r="F2736" s="7">
        <v>30</v>
      </c>
      <c r="G2736" t="s">
        <v>3485</v>
      </c>
      <c r="H2736" t="s">
        <v>3554</v>
      </c>
      <c r="I2736" t="s">
        <v>6392</v>
      </c>
      <c r="J2736" t="s">
        <v>3449</v>
      </c>
      <c r="K2736" t="s">
        <v>3595</v>
      </c>
      <c r="L2736">
        <v>33142</v>
      </c>
      <c r="M2736" t="s">
        <v>2791</v>
      </c>
      <c r="N2736" t="s">
        <v>9</v>
      </c>
      <c r="O2736" t="s">
        <v>42</v>
      </c>
      <c r="P2736" t="s">
        <v>2792</v>
      </c>
      <c r="Q2736" s="4">
        <v>420000</v>
      </c>
      <c r="R2736">
        <v>4</v>
      </c>
      <c r="S2736" s="4">
        <f>Table3[[#This Row],[Harga]]*Table3[[#This Row],[Quantity]]</f>
        <v>1680000</v>
      </c>
      <c r="T2736">
        <v>0.2</v>
      </c>
      <c r="U2736" s="4">
        <f>Table3[[#This Row],[Discount]]*Table3[[#This Row],[Revenue]]</f>
        <v>336000</v>
      </c>
      <c r="V2736" s="4">
        <f>Table3[[#This Row],[Revenue]]-Table3[[#This Row],[Total Discount]]</f>
        <v>1344000</v>
      </c>
      <c r="W2736" s="6"/>
      <c r="X2736" s="5"/>
    </row>
    <row r="2737" spans="1:24" x14ac:dyDescent="0.35">
      <c r="A2737">
        <v>2736</v>
      </c>
      <c r="B2737" t="s">
        <v>6544</v>
      </c>
      <c r="C2737" s="8">
        <v>41985</v>
      </c>
      <c r="D2737" s="6">
        <v>2014</v>
      </c>
      <c r="E2737" s="8" t="s">
        <v>3490</v>
      </c>
      <c r="F2737" s="7">
        <v>12</v>
      </c>
      <c r="G2737" t="s">
        <v>3457</v>
      </c>
      <c r="H2737" t="s">
        <v>3451</v>
      </c>
      <c r="I2737" t="s">
        <v>4259</v>
      </c>
      <c r="J2737" t="s">
        <v>3449</v>
      </c>
      <c r="K2737" t="s">
        <v>3470</v>
      </c>
      <c r="L2737">
        <v>33178</v>
      </c>
      <c r="M2737" t="s">
        <v>792</v>
      </c>
      <c r="N2737" t="s">
        <v>13</v>
      </c>
      <c r="O2737" t="s">
        <v>55</v>
      </c>
      <c r="P2737" t="s">
        <v>176</v>
      </c>
      <c r="Q2737" s="4">
        <v>16000</v>
      </c>
      <c r="R2737">
        <v>3</v>
      </c>
      <c r="S2737" s="4">
        <f>Table3[[#This Row],[Harga]]*Table3[[#This Row],[Quantity]]</f>
        <v>48000</v>
      </c>
      <c r="T2737">
        <v>0.2</v>
      </c>
      <c r="U2737" s="4">
        <f>Table3[[#This Row],[Discount]]*Table3[[#This Row],[Revenue]]</f>
        <v>9600</v>
      </c>
      <c r="V2737" s="4">
        <f>Table3[[#This Row],[Revenue]]-Table3[[#This Row],[Total Discount]]</f>
        <v>38400</v>
      </c>
      <c r="W2737" s="6"/>
      <c r="X2737" s="5"/>
    </row>
    <row r="2738" spans="1:24" x14ac:dyDescent="0.35">
      <c r="A2738">
        <v>2737</v>
      </c>
      <c r="B2738" t="s">
        <v>6543</v>
      </c>
      <c r="C2738" s="8">
        <v>42301</v>
      </c>
      <c r="D2738" s="6">
        <v>2015</v>
      </c>
      <c r="E2738" s="8" t="s">
        <v>3517</v>
      </c>
      <c r="F2738" s="7">
        <v>24</v>
      </c>
      <c r="G2738" t="s">
        <v>3538</v>
      </c>
      <c r="H2738" t="s">
        <v>3462</v>
      </c>
      <c r="I2738" t="s">
        <v>4951</v>
      </c>
      <c r="J2738" t="s">
        <v>3488</v>
      </c>
      <c r="K2738" t="s">
        <v>3505</v>
      </c>
      <c r="L2738">
        <v>78207</v>
      </c>
      <c r="M2738" t="s">
        <v>945</v>
      </c>
      <c r="N2738" t="s">
        <v>13</v>
      </c>
      <c r="O2738" t="s">
        <v>26</v>
      </c>
      <c r="P2738" t="s">
        <v>946</v>
      </c>
      <c r="Q2738" s="4">
        <v>3000</v>
      </c>
      <c r="R2738">
        <v>4</v>
      </c>
      <c r="S2738" s="4">
        <f>Table3[[#This Row],[Harga]]*Table3[[#This Row],[Quantity]]</f>
        <v>12000</v>
      </c>
      <c r="T2738">
        <v>0.8</v>
      </c>
      <c r="U2738" s="4">
        <f>Table3[[#This Row],[Discount]]*Table3[[#This Row],[Revenue]]</f>
        <v>9600</v>
      </c>
      <c r="V2738" s="4">
        <f>Table3[[#This Row],[Revenue]]-Table3[[#This Row],[Total Discount]]</f>
        <v>2400</v>
      </c>
      <c r="W2738" s="6"/>
      <c r="X2738" s="5"/>
    </row>
    <row r="2739" spans="1:24" x14ac:dyDescent="0.35">
      <c r="A2739">
        <v>2738</v>
      </c>
      <c r="B2739" t="s">
        <v>6542</v>
      </c>
      <c r="C2739" s="8">
        <v>42826</v>
      </c>
      <c r="D2739" s="6">
        <v>2017</v>
      </c>
      <c r="E2739" s="8" t="s">
        <v>3529</v>
      </c>
      <c r="F2739" s="7">
        <v>1</v>
      </c>
      <c r="G2739" t="s">
        <v>3452</v>
      </c>
      <c r="H2739" t="s">
        <v>3462</v>
      </c>
      <c r="I2739" t="s">
        <v>4816</v>
      </c>
      <c r="J2739" t="s">
        <v>3466</v>
      </c>
      <c r="K2739" t="s">
        <v>3655</v>
      </c>
      <c r="L2739">
        <v>32216</v>
      </c>
      <c r="M2739" t="s">
        <v>1397</v>
      </c>
      <c r="N2739" t="s">
        <v>51</v>
      </c>
      <c r="O2739" t="s">
        <v>52</v>
      </c>
      <c r="P2739" t="s">
        <v>1398</v>
      </c>
      <c r="Q2739" s="4">
        <v>70000</v>
      </c>
      <c r="R2739">
        <v>3</v>
      </c>
      <c r="S2739" s="4">
        <f>Table3[[#This Row],[Harga]]*Table3[[#This Row],[Quantity]]</f>
        <v>210000</v>
      </c>
      <c r="T2739">
        <v>0.2</v>
      </c>
      <c r="U2739" s="4">
        <f>Table3[[#This Row],[Discount]]*Table3[[#This Row],[Revenue]]</f>
        <v>42000</v>
      </c>
      <c r="V2739" s="4">
        <f>Table3[[#This Row],[Revenue]]-Table3[[#This Row],[Total Discount]]</f>
        <v>168000</v>
      </c>
      <c r="W2739" s="6"/>
      <c r="X2739" s="5"/>
    </row>
    <row r="2740" spans="1:24" x14ac:dyDescent="0.35">
      <c r="A2740">
        <v>2739</v>
      </c>
      <c r="B2740" t="s">
        <v>6541</v>
      </c>
      <c r="C2740" s="8">
        <v>42761</v>
      </c>
      <c r="D2740" s="6">
        <v>2017</v>
      </c>
      <c r="E2740" s="8" t="s">
        <v>3463</v>
      </c>
      <c r="F2740" s="7">
        <v>26</v>
      </c>
      <c r="G2740" t="s">
        <v>3485</v>
      </c>
      <c r="H2740" t="s">
        <v>3554</v>
      </c>
      <c r="I2740" t="s">
        <v>5805</v>
      </c>
      <c r="J2740" t="s">
        <v>3449</v>
      </c>
      <c r="K2740" t="s">
        <v>3499</v>
      </c>
      <c r="L2740">
        <v>77070</v>
      </c>
      <c r="M2740" t="s">
        <v>2075</v>
      </c>
      <c r="N2740" t="s">
        <v>13</v>
      </c>
      <c r="O2740" t="s">
        <v>32</v>
      </c>
      <c r="P2740" t="s">
        <v>2076</v>
      </c>
      <c r="Q2740" s="4">
        <v>91000</v>
      </c>
      <c r="R2740">
        <v>2</v>
      </c>
      <c r="S2740" s="4">
        <f>Table3[[#This Row],[Harga]]*Table3[[#This Row],[Quantity]]</f>
        <v>182000</v>
      </c>
      <c r="T2740">
        <v>0.2</v>
      </c>
      <c r="U2740" s="4">
        <f>Table3[[#This Row],[Discount]]*Table3[[#This Row],[Revenue]]</f>
        <v>36400</v>
      </c>
      <c r="V2740" s="4">
        <f>Table3[[#This Row],[Revenue]]-Table3[[#This Row],[Total Discount]]</f>
        <v>145600</v>
      </c>
      <c r="W2740" s="6"/>
      <c r="X2740" s="5"/>
    </row>
    <row r="2741" spans="1:24" x14ac:dyDescent="0.35">
      <c r="A2741">
        <v>2740</v>
      </c>
      <c r="B2741" t="s">
        <v>6540</v>
      </c>
      <c r="C2741" s="8">
        <v>41971</v>
      </c>
      <c r="D2741" s="6">
        <v>2014</v>
      </c>
      <c r="E2741" s="8" t="s">
        <v>3468</v>
      </c>
      <c r="F2741" s="7">
        <v>28</v>
      </c>
      <c r="G2741" t="s">
        <v>3452</v>
      </c>
      <c r="H2741" t="s">
        <v>3462</v>
      </c>
      <c r="I2741" t="s">
        <v>4544</v>
      </c>
      <c r="J2741" t="s">
        <v>3488</v>
      </c>
      <c r="K2741" t="s">
        <v>3561</v>
      </c>
      <c r="L2741">
        <v>94122</v>
      </c>
      <c r="M2741" t="s">
        <v>750</v>
      </c>
      <c r="N2741" t="s">
        <v>13</v>
      </c>
      <c r="O2741" t="s">
        <v>366</v>
      </c>
      <c r="P2741" t="s">
        <v>751</v>
      </c>
      <c r="Q2741" s="4">
        <v>8000</v>
      </c>
      <c r="R2741">
        <v>2</v>
      </c>
      <c r="S2741" s="4">
        <f>Table3[[#This Row],[Harga]]*Table3[[#This Row],[Quantity]]</f>
        <v>16000</v>
      </c>
      <c r="T2741">
        <v>0</v>
      </c>
      <c r="U2741" s="4">
        <f>Table3[[#This Row],[Discount]]*Table3[[#This Row],[Revenue]]</f>
        <v>0</v>
      </c>
      <c r="V2741" s="4">
        <f>Table3[[#This Row],[Revenue]]-Table3[[#This Row],[Total Discount]]</f>
        <v>16000</v>
      </c>
      <c r="W2741" s="6"/>
      <c r="X2741" s="5"/>
    </row>
    <row r="2742" spans="1:24" x14ac:dyDescent="0.35">
      <c r="A2742">
        <v>2741</v>
      </c>
      <c r="B2742" t="s">
        <v>6539</v>
      </c>
      <c r="C2742" s="8">
        <v>42251</v>
      </c>
      <c r="D2742" s="6">
        <v>2015</v>
      </c>
      <c r="E2742" s="8" t="s">
        <v>3472</v>
      </c>
      <c r="F2742" s="7">
        <v>4</v>
      </c>
      <c r="G2742" t="s">
        <v>3457</v>
      </c>
      <c r="H2742" t="s">
        <v>3451</v>
      </c>
      <c r="I2742" t="s">
        <v>5529</v>
      </c>
      <c r="J2742" t="s">
        <v>3466</v>
      </c>
      <c r="K2742" t="s">
        <v>3455</v>
      </c>
      <c r="L2742">
        <v>19140</v>
      </c>
      <c r="M2742" t="s">
        <v>1509</v>
      </c>
      <c r="N2742" t="s">
        <v>13</v>
      </c>
      <c r="O2742" t="s">
        <v>26</v>
      </c>
      <c r="P2742" t="s">
        <v>1510</v>
      </c>
      <c r="Q2742" s="4">
        <v>6000</v>
      </c>
      <c r="R2742">
        <v>4</v>
      </c>
      <c r="S2742" s="4">
        <f>Table3[[#This Row],[Harga]]*Table3[[#This Row],[Quantity]]</f>
        <v>24000</v>
      </c>
      <c r="T2742">
        <v>0.7</v>
      </c>
      <c r="U2742" s="4">
        <f>Table3[[#This Row],[Discount]]*Table3[[#This Row],[Revenue]]</f>
        <v>16800</v>
      </c>
      <c r="V2742" s="4">
        <f>Table3[[#This Row],[Revenue]]-Table3[[#This Row],[Total Discount]]</f>
        <v>7200</v>
      </c>
      <c r="W2742" s="6"/>
      <c r="X2742" s="5"/>
    </row>
    <row r="2743" spans="1:24" x14ac:dyDescent="0.35">
      <c r="A2743">
        <v>2742</v>
      </c>
      <c r="B2743" t="s">
        <v>6538</v>
      </c>
      <c r="C2743" s="8">
        <v>42898</v>
      </c>
      <c r="D2743" s="6">
        <v>2017</v>
      </c>
      <c r="E2743" s="8" t="s">
        <v>3497</v>
      </c>
      <c r="F2743" s="7">
        <v>12</v>
      </c>
      <c r="G2743" t="s">
        <v>3457</v>
      </c>
      <c r="H2743" t="s">
        <v>3532</v>
      </c>
      <c r="I2743" t="s">
        <v>5907</v>
      </c>
      <c r="J2743" t="s">
        <v>3449</v>
      </c>
      <c r="K2743" t="s">
        <v>3571</v>
      </c>
      <c r="L2743">
        <v>43302</v>
      </c>
      <c r="M2743" t="s">
        <v>258</v>
      </c>
      <c r="N2743" t="s">
        <v>51</v>
      </c>
      <c r="O2743" t="s">
        <v>64</v>
      </c>
      <c r="P2743" t="s">
        <v>259</v>
      </c>
      <c r="Q2743" s="4">
        <v>80000</v>
      </c>
      <c r="R2743">
        <v>2</v>
      </c>
      <c r="S2743" s="4">
        <f>Table3[[#This Row],[Harga]]*Table3[[#This Row],[Quantity]]</f>
        <v>160000</v>
      </c>
      <c r="T2743">
        <v>0.2</v>
      </c>
      <c r="U2743" s="4">
        <f>Table3[[#This Row],[Discount]]*Table3[[#This Row],[Revenue]]</f>
        <v>32000</v>
      </c>
      <c r="V2743" s="4">
        <f>Table3[[#This Row],[Revenue]]-Table3[[#This Row],[Total Discount]]</f>
        <v>128000</v>
      </c>
      <c r="W2743" s="6"/>
      <c r="X2743" s="5"/>
    </row>
    <row r="2744" spans="1:24" x14ac:dyDescent="0.35">
      <c r="A2744">
        <v>2743</v>
      </c>
      <c r="B2744" t="s">
        <v>6537</v>
      </c>
      <c r="C2744" s="8">
        <v>42931</v>
      </c>
      <c r="D2744" s="6">
        <v>2017</v>
      </c>
      <c r="E2744" s="8" t="s">
        <v>3507</v>
      </c>
      <c r="F2744" s="7">
        <v>15</v>
      </c>
      <c r="G2744" t="s">
        <v>3457</v>
      </c>
      <c r="H2744" t="s">
        <v>3451</v>
      </c>
      <c r="I2744" t="s">
        <v>3962</v>
      </c>
      <c r="J2744" t="s">
        <v>3449</v>
      </c>
      <c r="K2744" t="s">
        <v>3641</v>
      </c>
      <c r="L2744">
        <v>10024</v>
      </c>
      <c r="M2744" t="s">
        <v>1564</v>
      </c>
      <c r="N2744" t="s">
        <v>13</v>
      </c>
      <c r="O2744" t="s">
        <v>37</v>
      </c>
      <c r="P2744" t="s">
        <v>1565</v>
      </c>
      <c r="Q2744" s="4">
        <v>14000</v>
      </c>
      <c r="R2744">
        <v>2</v>
      </c>
      <c r="S2744" s="4">
        <f>Table3[[#This Row],[Harga]]*Table3[[#This Row],[Quantity]]</f>
        <v>28000</v>
      </c>
      <c r="T2744">
        <v>0</v>
      </c>
      <c r="U2744" s="4">
        <f>Table3[[#This Row],[Discount]]*Table3[[#This Row],[Revenue]]</f>
        <v>0</v>
      </c>
      <c r="V2744" s="4">
        <f>Table3[[#This Row],[Revenue]]-Table3[[#This Row],[Total Discount]]</f>
        <v>28000</v>
      </c>
      <c r="W2744" s="6"/>
      <c r="X2744" s="5"/>
    </row>
    <row r="2745" spans="1:24" x14ac:dyDescent="0.35">
      <c r="A2745">
        <v>2744</v>
      </c>
      <c r="B2745" t="s">
        <v>6536</v>
      </c>
      <c r="C2745" s="8">
        <v>43041</v>
      </c>
      <c r="D2745" s="6">
        <v>2017</v>
      </c>
      <c r="E2745" s="8" t="s">
        <v>3468</v>
      </c>
      <c r="F2745" s="7">
        <v>2</v>
      </c>
      <c r="G2745" t="s">
        <v>3452</v>
      </c>
      <c r="H2745" t="s">
        <v>3451</v>
      </c>
      <c r="I2745" t="s">
        <v>4839</v>
      </c>
      <c r="J2745" t="s">
        <v>3466</v>
      </c>
      <c r="K2745" t="s">
        <v>3714</v>
      </c>
      <c r="L2745">
        <v>19140</v>
      </c>
      <c r="M2745" t="s">
        <v>2793</v>
      </c>
      <c r="N2745" t="s">
        <v>9</v>
      </c>
      <c r="O2745" t="s">
        <v>20</v>
      </c>
      <c r="P2745" t="s">
        <v>2794</v>
      </c>
      <c r="Q2745" s="4">
        <v>4000</v>
      </c>
      <c r="R2745">
        <v>1</v>
      </c>
      <c r="S2745" s="4">
        <f>Table3[[#This Row],[Harga]]*Table3[[#This Row],[Quantity]]</f>
        <v>4000</v>
      </c>
      <c r="T2745">
        <v>0.2</v>
      </c>
      <c r="U2745" s="4">
        <f>Table3[[#This Row],[Discount]]*Table3[[#This Row],[Revenue]]</f>
        <v>800</v>
      </c>
      <c r="V2745" s="4">
        <f>Table3[[#This Row],[Revenue]]-Table3[[#This Row],[Total Discount]]</f>
        <v>3200</v>
      </c>
      <c r="W2745" s="6"/>
      <c r="X2745" s="5"/>
    </row>
    <row r="2746" spans="1:24" x14ac:dyDescent="0.35">
      <c r="A2746">
        <v>2745</v>
      </c>
      <c r="B2746" t="s">
        <v>6535</v>
      </c>
      <c r="C2746" s="8">
        <v>42651</v>
      </c>
      <c r="D2746" s="6">
        <v>2016</v>
      </c>
      <c r="E2746" s="8" t="s">
        <v>3517</v>
      </c>
      <c r="F2746" s="7">
        <v>8</v>
      </c>
      <c r="G2746" t="s">
        <v>3452</v>
      </c>
      <c r="H2746" t="s">
        <v>3451</v>
      </c>
      <c r="I2746" t="s">
        <v>6534</v>
      </c>
      <c r="J2746" t="s">
        <v>3449</v>
      </c>
      <c r="K2746" t="s">
        <v>3909</v>
      </c>
      <c r="L2746">
        <v>90036</v>
      </c>
      <c r="M2746" t="s">
        <v>2795</v>
      </c>
      <c r="N2746" t="s">
        <v>13</v>
      </c>
      <c r="O2746" t="s">
        <v>23</v>
      </c>
      <c r="P2746" t="s">
        <v>2796</v>
      </c>
      <c r="Q2746" s="4">
        <v>62000</v>
      </c>
      <c r="R2746">
        <v>2</v>
      </c>
      <c r="S2746" s="4">
        <f>Table3[[#This Row],[Harga]]*Table3[[#This Row],[Quantity]]</f>
        <v>124000</v>
      </c>
      <c r="T2746">
        <v>0</v>
      </c>
      <c r="U2746" s="4">
        <f>Table3[[#This Row],[Discount]]*Table3[[#This Row],[Revenue]]</f>
        <v>0</v>
      </c>
      <c r="V2746" s="4">
        <f>Table3[[#This Row],[Revenue]]-Table3[[#This Row],[Total Discount]]</f>
        <v>124000</v>
      </c>
      <c r="W2746" s="6"/>
      <c r="X2746" s="5"/>
    </row>
    <row r="2747" spans="1:24" x14ac:dyDescent="0.35">
      <c r="A2747">
        <v>2746</v>
      </c>
      <c r="B2747" t="s">
        <v>6533</v>
      </c>
      <c r="C2747" s="8">
        <v>42468</v>
      </c>
      <c r="D2747" s="6">
        <v>2016</v>
      </c>
      <c r="E2747" s="8" t="s">
        <v>3529</v>
      </c>
      <c r="F2747" s="7">
        <v>8</v>
      </c>
      <c r="G2747" t="s">
        <v>3538</v>
      </c>
      <c r="H2747" t="s">
        <v>3462</v>
      </c>
      <c r="I2747" t="s">
        <v>4418</v>
      </c>
      <c r="J2747" t="s">
        <v>3449</v>
      </c>
      <c r="K2747" t="s">
        <v>3494</v>
      </c>
      <c r="L2747">
        <v>30080</v>
      </c>
      <c r="M2747" t="s">
        <v>2069</v>
      </c>
      <c r="N2747" t="s">
        <v>13</v>
      </c>
      <c r="O2747" t="s">
        <v>55</v>
      </c>
      <c r="P2747" t="s">
        <v>2070</v>
      </c>
      <c r="Q2747" s="4">
        <v>9000</v>
      </c>
      <c r="R2747">
        <v>4</v>
      </c>
      <c r="S2747" s="4">
        <f>Table3[[#This Row],[Harga]]*Table3[[#This Row],[Quantity]]</f>
        <v>36000</v>
      </c>
      <c r="T2747">
        <v>0</v>
      </c>
      <c r="U2747" s="4">
        <f>Table3[[#This Row],[Discount]]*Table3[[#This Row],[Revenue]]</f>
        <v>0</v>
      </c>
      <c r="V2747" s="4">
        <f>Table3[[#This Row],[Revenue]]-Table3[[#This Row],[Total Discount]]</f>
        <v>36000</v>
      </c>
      <c r="W2747" s="6"/>
      <c r="X2747" s="5"/>
    </row>
    <row r="2748" spans="1:24" x14ac:dyDescent="0.35">
      <c r="A2748">
        <v>2747</v>
      </c>
      <c r="B2748" t="s">
        <v>6532</v>
      </c>
      <c r="C2748" s="8">
        <v>42285</v>
      </c>
      <c r="D2748" s="6">
        <v>2015</v>
      </c>
      <c r="E2748" s="8" t="s">
        <v>3517</v>
      </c>
      <c r="F2748" s="7">
        <v>8</v>
      </c>
      <c r="G2748" t="s">
        <v>3538</v>
      </c>
      <c r="H2748" t="s">
        <v>3451</v>
      </c>
      <c r="I2748" t="s">
        <v>3914</v>
      </c>
      <c r="J2748" t="s">
        <v>3449</v>
      </c>
      <c r="K2748" t="s">
        <v>3509</v>
      </c>
      <c r="L2748">
        <v>94122</v>
      </c>
      <c r="M2748" t="s">
        <v>299</v>
      </c>
      <c r="N2748" t="s">
        <v>9</v>
      </c>
      <c r="O2748" t="s">
        <v>20</v>
      </c>
      <c r="P2748" t="s">
        <v>300</v>
      </c>
      <c r="Q2748" s="4">
        <v>88000</v>
      </c>
      <c r="R2748">
        <v>5</v>
      </c>
      <c r="S2748" s="4">
        <f>Table3[[#This Row],[Harga]]*Table3[[#This Row],[Quantity]]</f>
        <v>440000</v>
      </c>
      <c r="T2748">
        <v>0</v>
      </c>
      <c r="U2748" s="4">
        <f>Table3[[#This Row],[Discount]]*Table3[[#This Row],[Revenue]]</f>
        <v>0</v>
      </c>
      <c r="V2748" s="4">
        <f>Table3[[#This Row],[Revenue]]-Table3[[#This Row],[Total Discount]]</f>
        <v>440000</v>
      </c>
      <c r="W2748" s="6"/>
      <c r="X2748" s="5"/>
    </row>
    <row r="2749" spans="1:24" x14ac:dyDescent="0.35">
      <c r="A2749">
        <v>2748</v>
      </c>
      <c r="B2749" t="s">
        <v>6531</v>
      </c>
      <c r="C2749" s="8">
        <v>42870</v>
      </c>
      <c r="D2749" s="6">
        <v>2017</v>
      </c>
      <c r="E2749" s="8" t="s">
        <v>3453</v>
      </c>
      <c r="F2749" s="7">
        <v>15</v>
      </c>
      <c r="G2749" t="s">
        <v>3457</v>
      </c>
      <c r="H2749" t="s">
        <v>3462</v>
      </c>
      <c r="I2749" t="s">
        <v>4602</v>
      </c>
      <c r="J2749" t="s">
        <v>3449</v>
      </c>
      <c r="K2749" t="s">
        <v>3670</v>
      </c>
      <c r="L2749">
        <v>60653</v>
      </c>
      <c r="M2749" t="s">
        <v>2603</v>
      </c>
      <c r="N2749" t="s">
        <v>13</v>
      </c>
      <c r="O2749" t="s">
        <v>23</v>
      </c>
      <c r="P2749" t="s">
        <v>2604</v>
      </c>
      <c r="Q2749" s="4">
        <v>213000</v>
      </c>
      <c r="R2749">
        <v>2</v>
      </c>
      <c r="S2749" s="4">
        <f>Table3[[#This Row],[Harga]]*Table3[[#This Row],[Quantity]]</f>
        <v>426000</v>
      </c>
      <c r="T2749">
        <v>0.2</v>
      </c>
      <c r="U2749" s="4">
        <f>Table3[[#This Row],[Discount]]*Table3[[#This Row],[Revenue]]</f>
        <v>85200</v>
      </c>
      <c r="V2749" s="4">
        <f>Table3[[#This Row],[Revenue]]-Table3[[#This Row],[Total Discount]]</f>
        <v>340800</v>
      </c>
      <c r="W2749" s="6"/>
      <c r="X2749" s="5"/>
    </row>
    <row r="2750" spans="1:24" x14ac:dyDescent="0.35">
      <c r="A2750">
        <v>2749</v>
      </c>
      <c r="B2750" t="s">
        <v>6530</v>
      </c>
      <c r="C2750" s="8">
        <v>41694</v>
      </c>
      <c r="D2750" s="6">
        <v>2014</v>
      </c>
      <c r="E2750" s="8" t="s">
        <v>3458</v>
      </c>
      <c r="F2750" s="7">
        <v>24</v>
      </c>
      <c r="G2750" t="s">
        <v>3452</v>
      </c>
      <c r="H2750" t="s">
        <v>3451</v>
      </c>
      <c r="I2750" t="s">
        <v>4449</v>
      </c>
      <c r="J2750" t="s">
        <v>3449</v>
      </c>
      <c r="K2750" t="s">
        <v>3580</v>
      </c>
      <c r="L2750">
        <v>97504</v>
      </c>
      <c r="M2750" t="s">
        <v>2194</v>
      </c>
      <c r="N2750" t="s">
        <v>13</v>
      </c>
      <c r="O2750" t="s">
        <v>23</v>
      </c>
      <c r="P2750" t="s">
        <v>2195</v>
      </c>
      <c r="Q2750" s="4">
        <v>33000</v>
      </c>
      <c r="R2750">
        <v>4</v>
      </c>
      <c r="S2750" s="4">
        <f>Table3[[#This Row],[Harga]]*Table3[[#This Row],[Quantity]]</f>
        <v>132000</v>
      </c>
      <c r="T2750">
        <v>0.2</v>
      </c>
      <c r="U2750" s="4">
        <f>Table3[[#This Row],[Discount]]*Table3[[#This Row],[Revenue]]</f>
        <v>26400</v>
      </c>
      <c r="V2750" s="4">
        <f>Table3[[#This Row],[Revenue]]-Table3[[#This Row],[Total Discount]]</f>
        <v>105600</v>
      </c>
      <c r="W2750" s="6"/>
      <c r="X2750" s="5"/>
    </row>
    <row r="2751" spans="1:24" x14ac:dyDescent="0.35">
      <c r="A2751">
        <v>2750</v>
      </c>
      <c r="B2751" t="s">
        <v>6529</v>
      </c>
      <c r="C2751" s="8">
        <v>42154</v>
      </c>
      <c r="D2751" s="6">
        <v>2015</v>
      </c>
      <c r="E2751" s="8" t="s">
        <v>3453</v>
      </c>
      <c r="F2751" s="7">
        <v>30</v>
      </c>
      <c r="G2751" t="s">
        <v>3452</v>
      </c>
      <c r="H2751" t="s">
        <v>3451</v>
      </c>
      <c r="I2751" t="s">
        <v>4807</v>
      </c>
      <c r="J2751" t="s">
        <v>3449</v>
      </c>
      <c r="K2751" t="s">
        <v>3605</v>
      </c>
      <c r="L2751">
        <v>10009</v>
      </c>
      <c r="M2751" t="s">
        <v>2797</v>
      </c>
      <c r="N2751" t="s">
        <v>51</v>
      </c>
      <c r="O2751" t="s">
        <v>52</v>
      </c>
      <c r="P2751" t="s">
        <v>2798</v>
      </c>
      <c r="Q2751" s="4">
        <v>240000</v>
      </c>
      <c r="R2751">
        <v>3</v>
      </c>
      <c r="S2751" s="4">
        <f>Table3[[#This Row],[Harga]]*Table3[[#This Row],[Quantity]]</f>
        <v>720000</v>
      </c>
      <c r="T2751">
        <v>0</v>
      </c>
      <c r="U2751" s="4">
        <f>Table3[[#This Row],[Discount]]*Table3[[#This Row],[Revenue]]</f>
        <v>0</v>
      </c>
      <c r="V2751" s="4">
        <f>Table3[[#This Row],[Revenue]]-Table3[[#This Row],[Total Discount]]</f>
        <v>720000</v>
      </c>
      <c r="W2751" s="6"/>
      <c r="X2751" s="5"/>
    </row>
    <row r="2752" spans="1:24" x14ac:dyDescent="0.35">
      <c r="A2752">
        <v>2751</v>
      </c>
      <c r="B2752" t="s">
        <v>6528</v>
      </c>
      <c r="C2752" s="8">
        <v>42692</v>
      </c>
      <c r="D2752" s="6">
        <v>2016</v>
      </c>
      <c r="E2752" s="8" t="s">
        <v>3468</v>
      </c>
      <c r="F2752" s="7">
        <v>18</v>
      </c>
      <c r="G2752" t="s">
        <v>3538</v>
      </c>
      <c r="H2752" t="s">
        <v>3462</v>
      </c>
      <c r="I2752" t="s">
        <v>5522</v>
      </c>
      <c r="J2752" t="s">
        <v>3466</v>
      </c>
      <c r="K2752" t="s">
        <v>3909</v>
      </c>
      <c r="L2752">
        <v>35810</v>
      </c>
      <c r="M2752" t="s">
        <v>2775</v>
      </c>
      <c r="N2752" t="s">
        <v>51</v>
      </c>
      <c r="O2752" t="s">
        <v>64</v>
      </c>
      <c r="P2752" t="s">
        <v>2776</v>
      </c>
      <c r="Q2752" s="4">
        <v>1650000</v>
      </c>
      <c r="R2752">
        <v>4</v>
      </c>
      <c r="S2752" s="4">
        <f>Table3[[#This Row],[Harga]]*Table3[[#This Row],[Quantity]]</f>
        <v>6600000</v>
      </c>
      <c r="T2752">
        <v>0</v>
      </c>
      <c r="U2752" s="4">
        <f>Table3[[#This Row],[Discount]]*Table3[[#This Row],[Revenue]]</f>
        <v>0</v>
      </c>
      <c r="V2752" s="4">
        <f>Table3[[#This Row],[Revenue]]-Table3[[#This Row],[Total Discount]]</f>
        <v>6600000</v>
      </c>
      <c r="W2752" s="6"/>
      <c r="X2752" s="5"/>
    </row>
    <row r="2753" spans="1:24" x14ac:dyDescent="0.35">
      <c r="A2753">
        <v>2752</v>
      </c>
      <c r="B2753" t="s">
        <v>6527</v>
      </c>
      <c r="C2753" s="8">
        <v>43073</v>
      </c>
      <c r="D2753" s="6">
        <v>2017</v>
      </c>
      <c r="E2753" s="8" t="s">
        <v>3490</v>
      </c>
      <c r="F2753" s="7">
        <v>4</v>
      </c>
      <c r="G2753" t="s">
        <v>3538</v>
      </c>
      <c r="H2753" t="s">
        <v>3451</v>
      </c>
      <c r="I2753" t="s">
        <v>6526</v>
      </c>
      <c r="J2753" t="s">
        <v>3466</v>
      </c>
      <c r="K2753" t="s">
        <v>3695</v>
      </c>
      <c r="L2753">
        <v>19134</v>
      </c>
      <c r="M2753" t="s">
        <v>1280</v>
      </c>
      <c r="N2753" t="s">
        <v>9</v>
      </c>
      <c r="O2753" t="s">
        <v>42</v>
      </c>
      <c r="P2753" t="s">
        <v>1281</v>
      </c>
      <c r="Q2753" s="4">
        <v>48000</v>
      </c>
      <c r="R2753">
        <v>10</v>
      </c>
      <c r="S2753" s="4">
        <f>Table3[[#This Row],[Harga]]*Table3[[#This Row],[Quantity]]</f>
        <v>480000</v>
      </c>
      <c r="T2753">
        <v>0.3</v>
      </c>
      <c r="U2753" s="4">
        <f>Table3[[#This Row],[Discount]]*Table3[[#This Row],[Revenue]]</f>
        <v>144000</v>
      </c>
      <c r="V2753" s="4">
        <f>Table3[[#This Row],[Revenue]]-Table3[[#This Row],[Total Discount]]</f>
        <v>336000</v>
      </c>
      <c r="W2753" s="6"/>
      <c r="X2753" s="5"/>
    </row>
    <row r="2754" spans="1:24" x14ac:dyDescent="0.35">
      <c r="A2754">
        <v>2753</v>
      </c>
      <c r="B2754" t="s">
        <v>6525</v>
      </c>
      <c r="C2754" s="8">
        <v>42526</v>
      </c>
      <c r="D2754" s="6">
        <v>2016</v>
      </c>
      <c r="E2754" s="8" t="s">
        <v>3497</v>
      </c>
      <c r="F2754" s="7">
        <v>5</v>
      </c>
      <c r="G2754" t="s">
        <v>3538</v>
      </c>
      <c r="H2754" t="s">
        <v>3554</v>
      </c>
      <c r="I2754" t="s">
        <v>4608</v>
      </c>
      <c r="J2754" t="s">
        <v>3449</v>
      </c>
      <c r="K2754" t="s">
        <v>3600</v>
      </c>
      <c r="L2754">
        <v>95051</v>
      </c>
      <c r="M2754" t="s">
        <v>1873</v>
      </c>
      <c r="N2754" t="s">
        <v>13</v>
      </c>
      <c r="O2754" t="s">
        <v>26</v>
      </c>
      <c r="P2754" t="s">
        <v>946</v>
      </c>
      <c r="Q2754" s="4">
        <v>11000</v>
      </c>
      <c r="R2754">
        <v>6</v>
      </c>
      <c r="S2754" s="4">
        <f>Table3[[#This Row],[Harga]]*Table3[[#This Row],[Quantity]]</f>
        <v>66000</v>
      </c>
      <c r="T2754">
        <v>0.2</v>
      </c>
      <c r="U2754" s="4">
        <f>Table3[[#This Row],[Discount]]*Table3[[#This Row],[Revenue]]</f>
        <v>13200</v>
      </c>
      <c r="V2754" s="4">
        <f>Table3[[#This Row],[Revenue]]-Table3[[#This Row],[Total Discount]]</f>
        <v>52800</v>
      </c>
      <c r="W2754" s="6"/>
      <c r="X2754" s="5"/>
    </row>
    <row r="2755" spans="1:24" x14ac:dyDescent="0.35">
      <c r="A2755">
        <v>2754</v>
      </c>
      <c r="B2755" t="s">
        <v>6524</v>
      </c>
      <c r="C2755" s="8">
        <v>42714</v>
      </c>
      <c r="D2755" s="6">
        <v>2016</v>
      </c>
      <c r="E2755" s="8" t="s">
        <v>3490</v>
      </c>
      <c r="F2755" s="7">
        <v>10</v>
      </c>
      <c r="G2755" t="s">
        <v>3485</v>
      </c>
      <c r="H2755" t="s">
        <v>3451</v>
      </c>
      <c r="I2755" t="s">
        <v>4104</v>
      </c>
      <c r="J2755" t="s">
        <v>3488</v>
      </c>
      <c r="K2755" t="s">
        <v>3605</v>
      </c>
      <c r="L2755">
        <v>90805</v>
      </c>
      <c r="M2755" t="s">
        <v>1334</v>
      </c>
      <c r="N2755" t="s">
        <v>13</v>
      </c>
      <c r="O2755" t="s">
        <v>23</v>
      </c>
      <c r="P2755" t="s">
        <v>1335</v>
      </c>
      <c r="Q2755" s="4">
        <v>34000</v>
      </c>
      <c r="R2755">
        <v>12</v>
      </c>
      <c r="S2755" s="4">
        <f>Table3[[#This Row],[Harga]]*Table3[[#This Row],[Quantity]]</f>
        <v>408000</v>
      </c>
      <c r="T2755">
        <v>0</v>
      </c>
      <c r="U2755" s="4">
        <f>Table3[[#This Row],[Discount]]*Table3[[#This Row],[Revenue]]</f>
        <v>0</v>
      </c>
      <c r="V2755" s="4">
        <f>Table3[[#This Row],[Revenue]]-Table3[[#This Row],[Total Discount]]</f>
        <v>408000</v>
      </c>
      <c r="W2755" s="6"/>
      <c r="X2755" s="5"/>
    </row>
    <row r="2756" spans="1:24" x14ac:dyDescent="0.35">
      <c r="A2756">
        <v>2755</v>
      </c>
      <c r="B2756" t="s">
        <v>6523</v>
      </c>
      <c r="C2756" s="8">
        <v>42855</v>
      </c>
      <c r="D2756" s="6">
        <v>2017</v>
      </c>
      <c r="E2756" s="8" t="s">
        <v>3529</v>
      </c>
      <c r="F2756" s="7">
        <v>30</v>
      </c>
      <c r="G2756" t="s">
        <v>3457</v>
      </c>
      <c r="H2756" t="s">
        <v>3462</v>
      </c>
      <c r="I2756" t="s">
        <v>3620</v>
      </c>
      <c r="J2756" t="s">
        <v>3466</v>
      </c>
      <c r="K2756" t="s">
        <v>3492</v>
      </c>
      <c r="L2756">
        <v>90008</v>
      </c>
      <c r="M2756" t="s">
        <v>295</v>
      </c>
      <c r="N2756" t="s">
        <v>13</v>
      </c>
      <c r="O2756" t="s">
        <v>37</v>
      </c>
      <c r="P2756" t="s">
        <v>296</v>
      </c>
      <c r="Q2756" s="4">
        <v>5000</v>
      </c>
      <c r="R2756">
        <v>2</v>
      </c>
      <c r="S2756" s="4">
        <f>Table3[[#This Row],[Harga]]*Table3[[#This Row],[Quantity]]</f>
        <v>10000</v>
      </c>
      <c r="T2756">
        <v>0</v>
      </c>
      <c r="U2756" s="4">
        <f>Table3[[#This Row],[Discount]]*Table3[[#This Row],[Revenue]]</f>
        <v>0</v>
      </c>
      <c r="V2756" s="4">
        <f>Table3[[#This Row],[Revenue]]-Table3[[#This Row],[Total Discount]]</f>
        <v>10000</v>
      </c>
      <c r="W2756" s="6"/>
      <c r="X2756" s="5"/>
    </row>
    <row r="2757" spans="1:24" x14ac:dyDescent="0.35">
      <c r="A2757">
        <v>2756</v>
      </c>
      <c r="B2757" t="s">
        <v>6522</v>
      </c>
      <c r="C2757" s="8">
        <v>42849</v>
      </c>
      <c r="D2757" s="6">
        <v>2017</v>
      </c>
      <c r="E2757" s="8" t="s">
        <v>3529</v>
      </c>
      <c r="F2757" s="7">
        <v>24</v>
      </c>
      <c r="G2757" t="s">
        <v>3538</v>
      </c>
      <c r="H2757" t="s">
        <v>3451</v>
      </c>
      <c r="I2757" t="s">
        <v>4907</v>
      </c>
      <c r="J2757" t="s">
        <v>3488</v>
      </c>
      <c r="K2757" t="s">
        <v>3580</v>
      </c>
      <c r="L2757">
        <v>93101</v>
      </c>
      <c r="M2757" t="s">
        <v>2190</v>
      </c>
      <c r="N2757" t="s">
        <v>13</v>
      </c>
      <c r="O2757" t="s">
        <v>73</v>
      </c>
      <c r="P2757" t="s">
        <v>2191</v>
      </c>
      <c r="Q2757" s="4">
        <v>2000</v>
      </c>
      <c r="R2757">
        <v>1</v>
      </c>
      <c r="S2757" s="4">
        <f>Table3[[#This Row],[Harga]]*Table3[[#This Row],[Quantity]]</f>
        <v>2000</v>
      </c>
      <c r="T2757">
        <v>0</v>
      </c>
      <c r="U2757" s="4">
        <f>Table3[[#This Row],[Discount]]*Table3[[#This Row],[Revenue]]</f>
        <v>0</v>
      </c>
      <c r="V2757" s="4">
        <f>Table3[[#This Row],[Revenue]]-Table3[[#This Row],[Total Discount]]</f>
        <v>2000</v>
      </c>
      <c r="W2757" s="6"/>
      <c r="X2757" s="5"/>
    </row>
    <row r="2758" spans="1:24" x14ac:dyDescent="0.35">
      <c r="A2758">
        <v>2757</v>
      </c>
      <c r="B2758" t="s">
        <v>6521</v>
      </c>
      <c r="C2758" s="8">
        <v>42132</v>
      </c>
      <c r="D2758" s="6">
        <v>2015</v>
      </c>
      <c r="E2758" s="8" t="s">
        <v>3453</v>
      </c>
      <c r="F2758" s="7">
        <v>8</v>
      </c>
      <c r="G2758" t="s">
        <v>3452</v>
      </c>
      <c r="H2758" t="s">
        <v>3451</v>
      </c>
      <c r="I2758" t="s">
        <v>4002</v>
      </c>
      <c r="J2758" t="s">
        <v>3488</v>
      </c>
      <c r="K2758" t="s">
        <v>3505</v>
      </c>
      <c r="L2758">
        <v>10009</v>
      </c>
      <c r="M2758" t="s">
        <v>1896</v>
      </c>
      <c r="N2758" t="s">
        <v>13</v>
      </c>
      <c r="O2758" t="s">
        <v>23</v>
      </c>
      <c r="P2758" t="s">
        <v>1897</v>
      </c>
      <c r="Q2758" s="4">
        <v>31000</v>
      </c>
      <c r="R2758">
        <v>2</v>
      </c>
      <c r="S2758" s="4">
        <f>Table3[[#This Row],[Harga]]*Table3[[#This Row],[Quantity]]</f>
        <v>62000</v>
      </c>
      <c r="T2758">
        <v>0</v>
      </c>
      <c r="U2758" s="4">
        <f>Table3[[#This Row],[Discount]]*Table3[[#This Row],[Revenue]]</f>
        <v>0</v>
      </c>
      <c r="V2758" s="4">
        <f>Table3[[#This Row],[Revenue]]-Table3[[#This Row],[Total Discount]]</f>
        <v>62000</v>
      </c>
      <c r="W2758" s="6"/>
      <c r="X2758" s="5"/>
    </row>
    <row r="2759" spans="1:24" x14ac:dyDescent="0.35">
      <c r="A2759">
        <v>2758</v>
      </c>
      <c r="B2759" t="s">
        <v>6520</v>
      </c>
      <c r="C2759" s="8">
        <v>42094</v>
      </c>
      <c r="D2759" s="6">
        <v>2015</v>
      </c>
      <c r="E2759" s="8" t="s">
        <v>3511</v>
      </c>
      <c r="F2759" s="7">
        <v>31</v>
      </c>
      <c r="G2759" t="s">
        <v>3485</v>
      </c>
      <c r="H2759" t="s">
        <v>3451</v>
      </c>
      <c r="I2759" t="s">
        <v>4457</v>
      </c>
      <c r="J2759" t="s">
        <v>3466</v>
      </c>
      <c r="K2759" t="s">
        <v>3909</v>
      </c>
      <c r="L2759">
        <v>32216</v>
      </c>
      <c r="M2759" t="s">
        <v>547</v>
      </c>
      <c r="N2759" t="s">
        <v>51</v>
      </c>
      <c r="O2759" t="s">
        <v>52</v>
      </c>
      <c r="P2759" t="s">
        <v>548</v>
      </c>
      <c r="Q2759" s="4">
        <v>120000</v>
      </c>
      <c r="R2759">
        <v>5</v>
      </c>
      <c r="S2759" s="4">
        <f>Table3[[#This Row],[Harga]]*Table3[[#This Row],[Quantity]]</f>
        <v>600000</v>
      </c>
      <c r="T2759">
        <v>0.2</v>
      </c>
      <c r="U2759" s="4">
        <f>Table3[[#This Row],[Discount]]*Table3[[#This Row],[Revenue]]</f>
        <v>120000</v>
      </c>
      <c r="V2759" s="4">
        <f>Table3[[#This Row],[Revenue]]-Table3[[#This Row],[Total Discount]]</f>
        <v>480000</v>
      </c>
      <c r="W2759" s="6"/>
      <c r="X2759" s="5"/>
    </row>
    <row r="2760" spans="1:24" x14ac:dyDescent="0.35">
      <c r="A2760">
        <v>2759</v>
      </c>
      <c r="B2760" t="s">
        <v>6519</v>
      </c>
      <c r="C2760" s="8">
        <v>42953</v>
      </c>
      <c r="D2760" s="6">
        <v>2017</v>
      </c>
      <c r="E2760" s="8" t="s">
        <v>3481</v>
      </c>
      <c r="F2760" s="7">
        <v>6</v>
      </c>
      <c r="G2760" t="s">
        <v>3452</v>
      </c>
      <c r="H2760" t="s">
        <v>3462</v>
      </c>
      <c r="I2760" t="s">
        <v>6485</v>
      </c>
      <c r="J2760" t="s">
        <v>3466</v>
      </c>
      <c r="K2760" t="s">
        <v>3600</v>
      </c>
      <c r="L2760">
        <v>75104</v>
      </c>
      <c r="M2760" t="s">
        <v>2641</v>
      </c>
      <c r="N2760" t="s">
        <v>13</v>
      </c>
      <c r="O2760" t="s">
        <v>23</v>
      </c>
      <c r="P2760" t="s">
        <v>2642</v>
      </c>
      <c r="Q2760" s="4">
        <v>97000</v>
      </c>
      <c r="R2760">
        <v>3</v>
      </c>
      <c r="S2760" s="4">
        <f>Table3[[#This Row],[Harga]]*Table3[[#This Row],[Quantity]]</f>
        <v>291000</v>
      </c>
      <c r="T2760">
        <v>0.2</v>
      </c>
      <c r="U2760" s="4">
        <f>Table3[[#This Row],[Discount]]*Table3[[#This Row],[Revenue]]</f>
        <v>58200</v>
      </c>
      <c r="V2760" s="4">
        <f>Table3[[#This Row],[Revenue]]-Table3[[#This Row],[Total Discount]]</f>
        <v>232800</v>
      </c>
      <c r="W2760" s="6"/>
      <c r="X2760" s="5"/>
    </row>
    <row r="2761" spans="1:24" x14ac:dyDescent="0.35">
      <c r="A2761">
        <v>2760</v>
      </c>
      <c r="B2761" t="s">
        <v>6518</v>
      </c>
      <c r="C2761" s="8">
        <v>43071</v>
      </c>
      <c r="D2761" s="6">
        <v>2017</v>
      </c>
      <c r="E2761" s="8" t="s">
        <v>3490</v>
      </c>
      <c r="F2761" s="7">
        <v>2</v>
      </c>
      <c r="G2761" t="s">
        <v>3452</v>
      </c>
      <c r="H2761" t="s">
        <v>3451</v>
      </c>
      <c r="I2761" t="s">
        <v>5948</v>
      </c>
      <c r="J2761" t="s">
        <v>3449</v>
      </c>
      <c r="K2761" t="s">
        <v>3487</v>
      </c>
      <c r="L2761">
        <v>68104</v>
      </c>
      <c r="M2761" t="s">
        <v>2797</v>
      </c>
      <c r="N2761" t="s">
        <v>51</v>
      </c>
      <c r="O2761" t="s">
        <v>52</v>
      </c>
      <c r="P2761" t="s">
        <v>4988</v>
      </c>
      <c r="Q2761" s="4">
        <v>240000</v>
      </c>
      <c r="R2761">
        <v>4</v>
      </c>
      <c r="S2761" s="4">
        <f>Table3[[#This Row],[Harga]]*Table3[[#This Row],[Quantity]]</f>
        <v>960000</v>
      </c>
      <c r="T2761">
        <v>0</v>
      </c>
      <c r="U2761" s="4">
        <f>Table3[[#This Row],[Discount]]*Table3[[#This Row],[Revenue]]</f>
        <v>0</v>
      </c>
      <c r="V2761" s="4">
        <f>Table3[[#This Row],[Revenue]]-Table3[[#This Row],[Total Discount]]</f>
        <v>960000</v>
      </c>
      <c r="W2761" s="6"/>
      <c r="X2761" s="5"/>
    </row>
    <row r="2762" spans="1:24" x14ac:dyDescent="0.35">
      <c r="A2762">
        <v>2761</v>
      </c>
      <c r="B2762" t="s">
        <v>6517</v>
      </c>
      <c r="C2762" s="8">
        <v>42527</v>
      </c>
      <c r="D2762" s="6">
        <v>2016</v>
      </c>
      <c r="E2762" s="8" t="s">
        <v>3497</v>
      </c>
      <c r="F2762" s="7">
        <v>6</v>
      </c>
      <c r="G2762" t="s">
        <v>3452</v>
      </c>
      <c r="H2762" t="s">
        <v>3462</v>
      </c>
      <c r="I2762" t="s">
        <v>5286</v>
      </c>
      <c r="J2762" t="s">
        <v>3449</v>
      </c>
      <c r="K2762" t="s">
        <v>3455</v>
      </c>
      <c r="L2762">
        <v>72209</v>
      </c>
      <c r="M2762" t="s">
        <v>1501</v>
      </c>
      <c r="N2762" t="s">
        <v>51</v>
      </c>
      <c r="O2762" t="s">
        <v>64</v>
      </c>
      <c r="P2762" t="s">
        <v>1502</v>
      </c>
      <c r="Q2762" s="4">
        <v>96000</v>
      </c>
      <c r="R2762">
        <v>6</v>
      </c>
      <c r="S2762" s="4">
        <f>Table3[[#This Row],[Harga]]*Table3[[#This Row],[Quantity]]</f>
        <v>576000</v>
      </c>
      <c r="T2762">
        <v>0</v>
      </c>
      <c r="U2762" s="4">
        <f>Table3[[#This Row],[Discount]]*Table3[[#This Row],[Revenue]]</f>
        <v>0</v>
      </c>
      <c r="V2762" s="4">
        <f>Table3[[#This Row],[Revenue]]-Table3[[#This Row],[Total Discount]]</f>
        <v>576000</v>
      </c>
      <c r="W2762" s="6"/>
      <c r="X2762" s="5"/>
    </row>
    <row r="2763" spans="1:24" x14ac:dyDescent="0.35">
      <c r="A2763">
        <v>2762</v>
      </c>
      <c r="B2763" t="s">
        <v>6516</v>
      </c>
      <c r="C2763" s="8">
        <v>42107</v>
      </c>
      <c r="D2763" s="6">
        <v>2015</v>
      </c>
      <c r="E2763" s="8" t="s">
        <v>3529</v>
      </c>
      <c r="F2763" s="7">
        <v>13</v>
      </c>
      <c r="G2763" t="s">
        <v>3538</v>
      </c>
      <c r="H2763" t="s">
        <v>3462</v>
      </c>
      <c r="I2763" t="s">
        <v>5935</v>
      </c>
      <c r="J2763" t="s">
        <v>3449</v>
      </c>
      <c r="K2763" t="s">
        <v>3682</v>
      </c>
      <c r="L2763">
        <v>68701</v>
      </c>
      <c r="M2763" t="s">
        <v>780</v>
      </c>
      <c r="N2763" t="s">
        <v>13</v>
      </c>
      <c r="O2763" t="s">
        <v>26</v>
      </c>
      <c r="P2763" t="s">
        <v>781</v>
      </c>
      <c r="Q2763" s="4">
        <v>14000</v>
      </c>
      <c r="R2763">
        <v>3</v>
      </c>
      <c r="S2763" s="4">
        <f>Table3[[#This Row],[Harga]]*Table3[[#This Row],[Quantity]]</f>
        <v>42000</v>
      </c>
      <c r="T2763">
        <v>0</v>
      </c>
      <c r="U2763" s="4">
        <f>Table3[[#This Row],[Discount]]*Table3[[#This Row],[Revenue]]</f>
        <v>0</v>
      </c>
      <c r="V2763" s="4">
        <f>Table3[[#This Row],[Revenue]]-Table3[[#This Row],[Total Discount]]</f>
        <v>42000</v>
      </c>
      <c r="W2763" s="6"/>
      <c r="X2763" s="5"/>
    </row>
    <row r="2764" spans="1:24" x14ac:dyDescent="0.35">
      <c r="A2764">
        <v>2763</v>
      </c>
      <c r="B2764" t="s">
        <v>6515</v>
      </c>
      <c r="C2764" s="8">
        <v>42877</v>
      </c>
      <c r="D2764" s="6">
        <v>2017</v>
      </c>
      <c r="E2764" s="8" t="s">
        <v>3453</v>
      </c>
      <c r="F2764" s="7">
        <v>22</v>
      </c>
      <c r="G2764" t="s">
        <v>3452</v>
      </c>
      <c r="H2764" t="s">
        <v>3462</v>
      </c>
      <c r="I2764" t="s">
        <v>4398</v>
      </c>
      <c r="J2764" t="s">
        <v>3449</v>
      </c>
      <c r="K2764" t="s">
        <v>3509</v>
      </c>
      <c r="L2764">
        <v>60653</v>
      </c>
      <c r="M2764" t="s">
        <v>89</v>
      </c>
      <c r="N2764" t="s">
        <v>9</v>
      </c>
      <c r="O2764" t="s">
        <v>42</v>
      </c>
      <c r="P2764" t="s">
        <v>90</v>
      </c>
      <c r="Q2764" s="4">
        <v>832000</v>
      </c>
      <c r="R2764">
        <v>2</v>
      </c>
      <c r="S2764" s="4">
        <f>Table3[[#This Row],[Harga]]*Table3[[#This Row],[Quantity]]</f>
        <v>1664000</v>
      </c>
      <c r="T2764">
        <v>0.3</v>
      </c>
      <c r="U2764" s="4">
        <f>Table3[[#This Row],[Discount]]*Table3[[#This Row],[Revenue]]</f>
        <v>499200</v>
      </c>
      <c r="V2764" s="4">
        <f>Table3[[#This Row],[Revenue]]-Table3[[#This Row],[Total Discount]]</f>
        <v>1164800</v>
      </c>
      <c r="W2764" s="6"/>
      <c r="X2764" s="5"/>
    </row>
    <row r="2765" spans="1:24" x14ac:dyDescent="0.35">
      <c r="A2765">
        <v>2764</v>
      </c>
      <c r="B2765" t="s">
        <v>6514</v>
      </c>
      <c r="C2765" s="8">
        <v>42723</v>
      </c>
      <c r="D2765" s="6">
        <v>2016</v>
      </c>
      <c r="E2765" s="8" t="s">
        <v>3490</v>
      </c>
      <c r="F2765" s="7">
        <v>19</v>
      </c>
      <c r="G2765" t="s">
        <v>3452</v>
      </c>
      <c r="H2765" t="s">
        <v>3451</v>
      </c>
      <c r="I2765" t="s">
        <v>4119</v>
      </c>
      <c r="J2765" t="s">
        <v>3466</v>
      </c>
      <c r="K2765" t="s">
        <v>3492</v>
      </c>
      <c r="L2765">
        <v>85705</v>
      </c>
      <c r="M2765" t="s">
        <v>2799</v>
      </c>
      <c r="N2765" t="s">
        <v>9</v>
      </c>
      <c r="O2765" t="s">
        <v>17</v>
      </c>
      <c r="P2765" t="s">
        <v>2800</v>
      </c>
      <c r="Q2765" s="4">
        <v>456000</v>
      </c>
      <c r="R2765">
        <v>6</v>
      </c>
      <c r="S2765" s="4">
        <f>Table3[[#This Row],[Harga]]*Table3[[#This Row],[Quantity]]</f>
        <v>2736000</v>
      </c>
      <c r="T2765">
        <v>0.5</v>
      </c>
      <c r="U2765" s="4">
        <f>Table3[[#This Row],[Discount]]*Table3[[#This Row],[Revenue]]</f>
        <v>1368000</v>
      </c>
      <c r="V2765" s="4">
        <f>Table3[[#This Row],[Revenue]]-Table3[[#This Row],[Total Discount]]</f>
        <v>1368000</v>
      </c>
      <c r="W2765" s="6"/>
      <c r="X2765" s="5"/>
    </row>
    <row r="2766" spans="1:24" x14ac:dyDescent="0.35">
      <c r="A2766">
        <v>2765</v>
      </c>
      <c r="B2766" t="s">
        <v>6513</v>
      </c>
      <c r="C2766" s="8">
        <v>43000</v>
      </c>
      <c r="D2766" s="6">
        <v>2017</v>
      </c>
      <c r="E2766" s="8" t="s">
        <v>3472</v>
      </c>
      <c r="F2766" s="7">
        <v>22</v>
      </c>
      <c r="G2766" t="s">
        <v>3452</v>
      </c>
      <c r="H2766" t="s">
        <v>3451</v>
      </c>
      <c r="I2766" t="s">
        <v>4907</v>
      </c>
      <c r="J2766" t="s">
        <v>3488</v>
      </c>
      <c r="K2766" t="s">
        <v>3666</v>
      </c>
      <c r="L2766">
        <v>3301</v>
      </c>
      <c r="M2766" t="s">
        <v>1064</v>
      </c>
      <c r="N2766" t="s">
        <v>13</v>
      </c>
      <c r="O2766" t="s">
        <v>32</v>
      </c>
      <c r="P2766" t="s">
        <v>1065</v>
      </c>
      <c r="Q2766" s="4">
        <v>27000</v>
      </c>
      <c r="R2766">
        <v>5</v>
      </c>
      <c r="S2766" s="4">
        <f>Table3[[#This Row],[Harga]]*Table3[[#This Row],[Quantity]]</f>
        <v>135000</v>
      </c>
      <c r="T2766">
        <v>0</v>
      </c>
      <c r="U2766" s="4">
        <f>Table3[[#This Row],[Discount]]*Table3[[#This Row],[Revenue]]</f>
        <v>0</v>
      </c>
      <c r="V2766" s="4">
        <f>Table3[[#This Row],[Revenue]]-Table3[[#This Row],[Total Discount]]</f>
        <v>135000</v>
      </c>
      <c r="W2766" s="6"/>
      <c r="X2766" s="5"/>
    </row>
    <row r="2767" spans="1:24" x14ac:dyDescent="0.35">
      <c r="A2767">
        <v>2766</v>
      </c>
      <c r="B2767" t="s">
        <v>6512</v>
      </c>
      <c r="C2767" s="8">
        <v>42985</v>
      </c>
      <c r="D2767" s="6">
        <v>2017</v>
      </c>
      <c r="E2767" s="8" t="s">
        <v>3472</v>
      </c>
      <c r="F2767" s="7">
        <v>7</v>
      </c>
      <c r="G2767" t="s">
        <v>3485</v>
      </c>
      <c r="H2767" t="s">
        <v>3451</v>
      </c>
      <c r="I2767" t="s">
        <v>4685</v>
      </c>
      <c r="J2767" t="s">
        <v>3449</v>
      </c>
      <c r="K2767" t="s">
        <v>3465</v>
      </c>
      <c r="L2767">
        <v>84020</v>
      </c>
      <c r="M2767" t="s">
        <v>2801</v>
      </c>
      <c r="N2767" t="s">
        <v>9</v>
      </c>
      <c r="O2767" t="s">
        <v>20</v>
      </c>
      <c r="P2767" t="s">
        <v>2802</v>
      </c>
      <c r="Q2767" s="4">
        <v>26000</v>
      </c>
      <c r="R2767">
        <v>2</v>
      </c>
      <c r="S2767" s="4">
        <f>Table3[[#This Row],[Harga]]*Table3[[#This Row],[Quantity]]</f>
        <v>52000</v>
      </c>
      <c r="T2767">
        <v>0</v>
      </c>
      <c r="U2767" s="4">
        <f>Table3[[#This Row],[Discount]]*Table3[[#This Row],[Revenue]]</f>
        <v>0</v>
      </c>
      <c r="V2767" s="4">
        <f>Table3[[#This Row],[Revenue]]-Table3[[#This Row],[Total Discount]]</f>
        <v>52000</v>
      </c>
      <c r="W2767" s="6"/>
      <c r="X2767" s="5"/>
    </row>
    <row r="2768" spans="1:24" x14ac:dyDescent="0.35">
      <c r="A2768">
        <v>2767</v>
      </c>
      <c r="B2768" t="s">
        <v>6511</v>
      </c>
      <c r="C2768" s="8">
        <v>41971</v>
      </c>
      <c r="D2768" s="6">
        <v>2014</v>
      </c>
      <c r="E2768" s="8" t="s">
        <v>3468</v>
      </c>
      <c r="F2768" s="7">
        <v>28</v>
      </c>
      <c r="G2768" t="s">
        <v>3457</v>
      </c>
      <c r="H2768" t="s">
        <v>3451</v>
      </c>
      <c r="I2768" t="s">
        <v>4393</v>
      </c>
      <c r="J2768" t="s">
        <v>3449</v>
      </c>
      <c r="K2768" t="s">
        <v>3714</v>
      </c>
      <c r="L2768">
        <v>94109</v>
      </c>
      <c r="M2768" t="s">
        <v>1082</v>
      </c>
      <c r="N2768" t="s">
        <v>13</v>
      </c>
      <c r="O2768" t="s">
        <v>29</v>
      </c>
      <c r="P2768" t="s">
        <v>1083</v>
      </c>
      <c r="Q2768" s="4">
        <v>73000</v>
      </c>
      <c r="R2768">
        <v>3</v>
      </c>
      <c r="S2768" s="4">
        <f>Table3[[#This Row],[Harga]]*Table3[[#This Row],[Quantity]]</f>
        <v>219000</v>
      </c>
      <c r="T2768">
        <v>0</v>
      </c>
      <c r="U2768" s="4">
        <f>Table3[[#This Row],[Discount]]*Table3[[#This Row],[Revenue]]</f>
        <v>0</v>
      </c>
      <c r="V2768" s="4">
        <f>Table3[[#This Row],[Revenue]]-Table3[[#This Row],[Total Discount]]</f>
        <v>219000</v>
      </c>
      <c r="W2768" s="6"/>
      <c r="X2768" s="5"/>
    </row>
    <row r="2769" spans="1:24" x14ac:dyDescent="0.35">
      <c r="A2769">
        <v>2768</v>
      </c>
      <c r="B2769" t="s">
        <v>6510</v>
      </c>
      <c r="C2769" s="8">
        <v>41955</v>
      </c>
      <c r="D2769" s="6">
        <v>2014</v>
      </c>
      <c r="E2769" s="8" t="s">
        <v>3468</v>
      </c>
      <c r="F2769" s="7">
        <v>12</v>
      </c>
      <c r="G2769" t="s">
        <v>3452</v>
      </c>
      <c r="H2769" t="s">
        <v>3451</v>
      </c>
      <c r="I2769" t="s">
        <v>3521</v>
      </c>
      <c r="J2769" t="s">
        <v>3466</v>
      </c>
      <c r="K2769" t="s">
        <v>3571</v>
      </c>
      <c r="L2769">
        <v>77036</v>
      </c>
      <c r="M2769" t="s">
        <v>2131</v>
      </c>
      <c r="N2769" t="s">
        <v>13</v>
      </c>
      <c r="O2769" t="s">
        <v>37</v>
      </c>
      <c r="P2769" t="s">
        <v>2132</v>
      </c>
      <c r="Q2769" s="4">
        <v>19000</v>
      </c>
      <c r="R2769">
        <v>1</v>
      </c>
      <c r="S2769" s="4">
        <f>Table3[[#This Row],[Harga]]*Table3[[#This Row],[Quantity]]</f>
        <v>19000</v>
      </c>
      <c r="T2769">
        <v>0.2</v>
      </c>
      <c r="U2769" s="4">
        <f>Table3[[#This Row],[Discount]]*Table3[[#This Row],[Revenue]]</f>
        <v>3800</v>
      </c>
      <c r="V2769" s="4">
        <f>Table3[[#This Row],[Revenue]]-Table3[[#This Row],[Total Discount]]</f>
        <v>15200</v>
      </c>
      <c r="W2769" s="6"/>
      <c r="X2769" s="5"/>
    </row>
    <row r="2770" spans="1:24" x14ac:dyDescent="0.35">
      <c r="A2770">
        <v>2769</v>
      </c>
      <c r="B2770" t="s">
        <v>6509</v>
      </c>
      <c r="C2770" s="8">
        <v>43010</v>
      </c>
      <c r="D2770" s="6">
        <v>2017</v>
      </c>
      <c r="E2770" s="8" t="s">
        <v>3517</v>
      </c>
      <c r="F2770" s="7">
        <v>2</v>
      </c>
      <c r="G2770" t="s">
        <v>3457</v>
      </c>
      <c r="H2770" t="s">
        <v>3451</v>
      </c>
      <c r="I2770" t="s">
        <v>4528</v>
      </c>
      <c r="J2770" t="s">
        <v>3466</v>
      </c>
      <c r="K2770" t="s">
        <v>3509</v>
      </c>
      <c r="L2770">
        <v>36116</v>
      </c>
      <c r="M2770" t="s">
        <v>2803</v>
      </c>
      <c r="N2770" t="s">
        <v>9</v>
      </c>
      <c r="O2770" t="s">
        <v>20</v>
      </c>
      <c r="P2770" t="s">
        <v>2804</v>
      </c>
      <c r="Q2770" s="4">
        <v>11000</v>
      </c>
      <c r="R2770">
        <v>2</v>
      </c>
      <c r="S2770" s="4">
        <f>Table3[[#This Row],[Harga]]*Table3[[#This Row],[Quantity]]</f>
        <v>22000</v>
      </c>
      <c r="T2770">
        <v>0</v>
      </c>
      <c r="U2770" s="4">
        <f>Table3[[#This Row],[Discount]]*Table3[[#This Row],[Revenue]]</f>
        <v>0</v>
      </c>
      <c r="V2770" s="4">
        <f>Table3[[#This Row],[Revenue]]-Table3[[#This Row],[Total Discount]]</f>
        <v>22000</v>
      </c>
      <c r="W2770" s="6"/>
      <c r="X2770" s="5"/>
    </row>
    <row r="2771" spans="1:24" x14ac:dyDescent="0.35">
      <c r="A2771">
        <v>2770</v>
      </c>
      <c r="B2771" t="s">
        <v>6508</v>
      </c>
      <c r="C2771" s="8">
        <v>42352</v>
      </c>
      <c r="D2771" s="6">
        <v>2015</v>
      </c>
      <c r="E2771" s="8" t="s">
        <v>3490</v>
      </c>
      <c r="F2771" s="7">
        <v>14</v>
      </c>
      <c r="G2771" t="s">
        <v>3457</v>
      </c>
      <c r="H2771" t="s">
        <v>3451</v>
      </c>
      <c r="I2771" t="s">
        <v>3886</v>
      </c>
      <c r="J2771" t="s">
        <v>3466</v>
      </c>
      <c r="K2771" t="s">
        <v>3556</v>
      </c>
      <c r="L2771">
        <v>39212</v>
      </c>
      <c r="M2771" t="s">
        <v>1867</v>
      </c>
      <c r="N2771" t="s">
        <v>9</v>
      </c>
      <c r="O2771" t="s">
        <v>20</v>
      </c>
      <c r="P2771" t="s">
        <v>1868</v>
      </c>
      <c r="Q2771" s="4">
        <v>5000</v>
      </c>
      <c r="R2771">
        <v>2</v>
      </c>
      <c r="S2771" s="4">
        <f>Table3[[#This Row],[Harga]]*Table3[[#This Row],[Quantity]]</f>
        <v>10000</v>
      </c>
      <c r="T2771">
        <v>0</v>
      </c>
      <c r="U2771" s="4">
        <f>Table3[[#This Row],[Discount]]*Table3[[#This Row],[Revenue]]</f>
        <v>0</v>
      </c>
      <c r="V2771" s="4">
        <f>Table3[[#This Row],[Revenue]]-Table3[[#This Row],[Total Discount]]</f>
        <v>10000</v>
      </c>
      <c r="W2771" s="6"/>
      <c r="X2771" s="5"/>
    </row>
    <row r="2772" spans="1:24" x14ac:dyDescent="0.35">
      <c r="A2772">
        <v>2771</v>
      </c>
      <c r="B2772" t="s">
        <v>6507</v>
      </c>
      <c r="C2772" s="8">
        <v>42344</v>
      </c>
      <c r="D2772" s="6">
        <v>2015</v>
      </c>
      <c r="E2772" s="8" t="s">
        <v>3490</v>
      </c>
      <c r="F2772" s="7">
        <v>6</v>
      </c>
      <c r="G2772" t="s">
        <v>3457</v>
      </c>
      <c r="H2772" t="s">
        <v>3462</v>
      </c>
      <c r="I2772" t="s">
        <v>4595</v>
      </c>
      <c r="J2772" t="s">
        <v>3449</v>
      </c>
      <c r="K2772" t="s">
        <v>3568</v>
      </c>
      <c r="L2772">
        <v>89031</v>
      </c>
      <c r="M2772" t="s">
        <v>2805</v>
      </c>
      <c r="N2772" t="s">
        <v>13</v>
      </c>
      <c r="O2772" t="s">
        <v>23</v>
      </c>
      <c r="P2772" t="s">
        <v>2806</v>
      </c>
      <c r="Q2772" s="4">
        <v>7000</v>
      </c>
      <c r="R2772">
        <v>1</v>
      </c>
      <c r="S2772" s="4">
        <f>Table3[[#This Row],[Harga]]*Table3[[#This Row],[Quantity]]</f>
        <v>7000</v>
      </c>
      <c r="T2772">
        <v>0</v>
      </c>
      <c r="U2772" s="4">
        <f>Table3[[#This Row],[Discount]]*Table3[[#This Row],[Revenue]]</f>
        <v>0</v>
      </c>
      <c r="V2772" s="4">
        <f>Table3[[#This Row],[Revenue]]-Table3[[#This Row],[Total Discount]]</f>
        <v>7000</v>
      </c>
      <c r="W2772" s="6"/>
      <c r="X2772" s="5"/>
    </row>
    <row r="2773" spans="1:24" x14ac:dyDescent="0.35">
      <c r="A2773">
        <v>2772</v>
      </c>
      <c r="B2773" t="s">
        <v>6506</v>
      </c>
      <c r="C2773" s="8">
        <v>42825</v>
      </c>
      <c r="D2773" s="6">
        <v>2017</v>
      </c>
      <c r="E2773" s="8" t="s">
        <v>3511</v>
      </c>
      <c r="F2773" s="7">
        <v>31</v>
      </c>
      <c r="G2773" t="s">
        <v>3457</v>
      </c>
      <c r="H2773" t="s">
        <v>3462</v>
      </c>
      <c r="I2773" t="s">
        <v>4837</v>
      </c>
      <c r="J2773" t="s">
        <v>3466</v>
      </c>
      <c r="K2773" t="s">
        <v>3548</v>
      </c>
      <c r="L2773">
        <v>30318</v>
      </c>
      <c r="M2773" t="s">
        <v>2807</v>
      </c>
      <c r="N2773" t="s">
        <v>13</v>
      </c>
      <c r="O2773" t="s">
        <v>26</v>
      </c>
      <c r="P2773" t="s">
        <v>2808</v>
      </c>
      <c r="Q2773" s="4">
        <v>35000</v>
      </c>
      <c r="R2773">
        <v>1</v>
      </c>
      <c r="S2773" s="4">
        <f>Table3[[#This Row],[Harga]]*Table3[[#This Row],[Quantity]]</f>
        <v>35000</v>
      </c>
      <c r="T2773">
        <v>0</v>
      </c>
      <c r="U2773" s="4">
        <f>Table3[[#This Row],[Discount]]*Table3[[#This Row],[Revenue]]</f>
        <v>0</v>
      </c>
      <c r="V2773" s="4">
        <f>Table3[[#This Row],[Revenue]]-Table3[[#This Row],[Total Discount]]</f>
        <v>35000</v>
      </c>
      <c r="W2773" s="6"/>
      <c r="X2773" s="5"/>
    </row>
    <row r="2774" spans="1:24" x14ac:dyDescent="0.35">
      <c r="A2774">
        <v>2773</v>
      </c>
      <c r="B2774" t="s">
        <v>6505</v>
      </c>
      <c r="C2774" s="8">
        <v>42807</v>
      </c>
      <c r="D2774" s="6">
        <v>2017</v>
      </c>
      <c r="E2774" s="8" t="s">
        <v>3511</v>
      </c>
      <c r="F2774" s="7">
        <v>13</v>
      </c>
      <c r="G2774" t="s">
        <v>3452</v>
      </c>
      <c r="H2774" t="s">
        <v>3451</v>
      </c>
      <c r="I2774" t="s">
        <v>4201</v>
      </c>
      <c r="J2774" t="s">
        <v>3488</v>
      </c>
      <c r="K2774" t="s">
        <v>3909</v>
      </c>
      <c r="L2774">
        <v>60610</v>
      </c>
      <c r="M2774" t="s">
        <v>2809</v>
      </c>
      <c r="N2774" t="s">
        <v>13</v>
      </c>
      <c r="O2774" t="s">
        <v>37</v>
      </c>
      <c r="P2774" t="s">
        <v>2810</v>
      </c>
      <c r="Q2774" s="4">
        <v>20000</v>
      </c>
      <c r="R2774">
        <v>4</v>
      </c>
      <c r="S2774" s="4">
        <f>Table3[[#This Row],[Harga]]*Table3[[#This Row],[Quantity]]</f>
        <v>80000</v>
      </c>
      <c r="T2774">
        <v>0.2</v>
      </c>
      <c r="U2774" s="4">
        <f>Table3[[#This Row],[Discount]]*Table3[[#This Row],[Revenue]]</f>
        <v>16000</v>
      </c>
      <c r="V2774" s="4">
        <f>Table3[[#This Row],[Revenue]]-Table3[[#This Row],[Total Discount]]</f>
        <v>64000</v>
      </c>
      <c r="W2774" s="6"/>
      <c r="X2774" s="5"/>
    </row>
    <row r="2775" spans="1:24" x14ac:dyDescent="0.35">
      <c r="A2775">
        <v>2774</v>
      </c>
      <c r="B2775" t="s">
        <v>6504</v>
      </c>
      <c r="C2775" s="8">
        <v>41978</v>
      </c>
      <c r="D2775" s="6">
        <v>2014</v>
      </c>
      <c r="E2775" s="8" t="s">
        <v>3490</v>
      </c>
      <c r="F2775" s="7">
        <v>5</v>
      </c>
      <c r="G2775" t="s">
        <v>3496</v>
      </c>
      <c r="H2775" t="s">
        <v>3451</v>
      </c>
      <c r="I2775" t="s">
        <v>3620</v>
      </c>
      <c r="J2775" t="s">
        <v>3466</v>
      </c>
      <c r="K2775" t="s">
        <v>3474</v>
      </c>
      <c r="L2775">
        <v>43229</v>
      </c>
      <c r="M2775" t="s">
        <v>2723</v>
      </c>
      <c r="N2775" t="s">
        <v>13</v>
      </c>
      <c r="O2775" t="s">
        <v>23</v>
      </c>
      <c r="P2775" t="s">
        <v>2724</v>
      </c>
      <c r="Q2775" s="4">
        <v>82000</v>
      </c>
      <c r="R2775">
        <v>3</v>
      </c>
      <c r="S2775" s="4">
        <f>Table3[[#This Row],[Harga]]*Table3[[#This Row],[Quantity]]</f>
        <v>246000</v>
      </c>
      <c r="T2775">
        <v>0.2</v>
      </c>
      <c r="U2775" s="4">
        <f>Table3[[#This Row],[Discount]]*Table3[[#This Row],[Revenue]]</f>
        <v>49200</v>
      </c>
      <c r="V2775" s="4">
        <f>Table3[[#This Row],[Revenue]]-Table3[[#This Row],[Total Discount]]</f>
        <v>196800</v>
      </c>
      <c r="W2775" s="6"/>
      <c r="X2775" s="5"/>
    </row>
    <row r="2776" spans="1:24" x14ac:dyDescent="0.35">
      <c r="A2776">
        <v>2775</v>
      </c>
      <c r="B2776" t="s">
        <v>6503</v>
      </c>
      <c r="C2776" s="8">
        <v>42716</v>
      </c>
      <c r="D2776" s="6">
        <v>2016</v>
      </c>
      <c r="E2776" s="8" t="s">
        <v>3490</v>
      </c>
      <c r="F2776" s="7">
        <v>12</v>
      </c>
      <c r="G2776" t="s">
        <v>3538</v>
      </c>
      <c r="H2776" t="s">
        <v>3451</v>
      </c>
      <c r="I2776" t="s">
        <v>3612</v>
      </c>
      <c r="J2776" t="s">
        <v>3449</v>
      </c>
      <c r="K2776" t="s">
        <v>3909</v>
      </c>
      <c r="L2776">
        <v>91104</v>
      </c>
      <c r="M2776" t="s">
        <v>1728</v>
      </c>
      <c r="N2776" t="s">
        <v>9</v>
      </c>
      <c r="O2776" t="s">
        <v>20</v>
      </c>
      <c r="P2776" t="s">
        <v>1729</v>
      </c>
      <c r="Q2776" s="4">
        <v>128000</v>
      </c>
      <c r="R2776">
        <v>6</v>
      </c>
      <c r="S2776" s="4">
        <f>Table3[[#This Row],[Harga]]*Table3[[#This Row],[Quantity]]</f>
        <v>768000</v>
      </c>
      <c r="T2776">
        <v>0</v>
      </c>
      <c r="U2776" s="4">
        <f>Table3[[#This Row],[Discount]]*Table3[[#This Row],[Revenue]]</f>
        <v>0</v>
      </c>
      <c r="V2776" s="4">
        <f>Table3[[#This Row],[Revenue]]-Table3[[#This Row],[Total Discount]]</f>
        <v>768000</v>
      </c>
      <c r="W2776" s="6"/>
      <c r="X2776" s="5"/>
    </row>
    <row r="2777" spans="1:24" x14ac:dyDescent="0.35">
      <c r="A2777">
        <v>2776</v>
      </c>
      <c r="B2777" t="s">
        <v>6502</v>
      </c>
      <c r="C2777" s="8">
        <v>42987</v>
      </c>
      <c r="D2777" s="6">
        <v>2017</v>
      </c>
      <c r="E2777" s="8" t="s">
        <v>3472</v>
      </c>
      <c r="F2777" s="7">
        <v>9</v>
      </c>
      <c r="G2777" t="s">
        <v>3485</v>
      </c>
      <c r="H2777" t="s">
        <v>3462</v>
      </c>
      <c r="I2777" t="s">
        <v>4696</v>
      </c>
      <c r="J2777" t="s">
        <v>3449</v>
      </c>
      <c r="K2777" t="s">
        <v>3707</v>
      </c>
      <c r="L2777">
        <v>90004</v>
      </c>
      <c r="M2777" t="s">
        <v>2811</v>
      </c>
      <c r="N2777" t="s">
        <v>13</v>
      </c>
      <c r="O2777" t="s">
        <v>37</v>
      </c>
      <c r="P2777" t="s">
        <v>2812</v>
      </c>
      <c r="Q2777" s="4">
        <v>7000</v>
      </c>
      <c r="R2777">
        <v>2</v>
      </c>
      <c r="S2777" s="4">
        <f>Table3[[#This Row],[Harga]]*Table3[[#This Row],[Quantity]]</f>
        <v>14000</v>
      </c>
      <c r="T2777">
        <v>0</v>
      </c>
      <c r="U2777" s="4">
        <f>Table3[[#This Row],[Discount]]*Table3[[#This Row],[Revenue]]</f>
        <v>0</v>
      </c>
      <c r="V2777" s="4">
        <f>Table3[[#This Row],[Revenue]]-Table3[[#This Row],[Total Discount]]</f>
        <v>14000</v>
      </c>
      <c r="W2777" s="6"/>
      <c r="X2777" s="5"/>
    </row>
    <row r="2778" spans="1:24" x14ac:dyDescent="0.35">
      <c r="A2778">
        <v>2777</v>
      </c>
      <c r="B2778" t="s">
        <v>6501</v>
      </c>
      <c r="C2778" s="8">
        <v>43012</v>
      </c>
      <c r="D2778" s="6">
        <v>2017</v>
      </c>
      <c r="E2778" s="8" t="s">
        <v>3517</v>
      </c>
      <c r="F2778" s="7">
        <v>4</v>
      </c>
      <c r="G2778" t="s">
        <v>3485</v>
      </c>
      <c r="H2778" t="s">
        <v>3451</v>
      </c>
      <c r="I2778" t="s">
        <v>3941</v>
      </c>
      <c r="J2778" t="s">
        <v>3488</v>
      </c>
      <c r="K2778" t="s">
        <v>3448</v>
      </c>
      <c r="L2778">
        <v>20735</v>
      </c>
      <c r="M2778" t="s">
        <v>1011</v>
      </c>
      <c r="N2778" t="s">
        <v>9</v>
      </c>
      <c r="O2778" t="s">
        <v>20</v>
      </c>
      <c r="P2778" t="s">
        <v>1012</v>
      </c>
      <c r="Q2778" s="4">
        <v>48000</v>
      </c>
      <c r="R2778">
        <v>1</v>
      </c>
      <c r="S2778" s="4">
        <f>Table3[[#This Row],[Harga]]*Table3[[#This Row],[Quantity]]</f>
        <v>48000</v>
      </c>
      <c r="T2778">
        <v>0</v>
      </c>
      <c r="U2778" s="4">
        <f>Table3[[#This Row],[Discount]]*Table3[[#This Row],[Revenue]]</f>
        <v>0</v>
      </c>
      <c r="V2778" s="4">
        <f>Table3[[#This Row],[Revenue]]-Table3[[#This Row],[Total Discount]]</f>
        <v>48000</v>
      </c>
      <c r="W2778" s="6"/>
      <c r="X2778" s="5"/>
    </row>
    <row r="2779" spans="1:24" x14ac:dyDescent="0.35">
      <c r="A2779">
        <v>2778</v>
      </c>
      <c r="B2779" t="s">
        <v>6500</v>
      </c>
      <c r="C2779" s="8">
        <v>42499</v>
      </c>
      <c r="D2779" s="6">
        <v>2016</v>
      </c>
      <c r="E2779" s="8" t="s">
        <v>3453</v>
      </c>
      <c r="F2779" s="7">
        <v>9</v>
      </c>
      <c r="G2779" t="s">
        <v>3457</v>
      </c>
      <c r="H2779" t="s">
        <v>3462</v>
      </c>
      <c r="I2779" t="s">
        <v>3941</v>
      </c>
      <c r="J2779" t="s">
        <v>3488</v>
      </c>
      <c r="K2779" t="s">
        <v>3448</v>
      </c>
      <c r="L2779">
        <v>10024</v>
      </c>
      <c r="M2779" t="s">
        <v>2813</v>
      </c>
      <c r="N2779" t="s">
        <v>13</v>
      </c>
      <c r="O2779" t="s">
        <v>37</v>
      </c>
      <c r="P2779" t="s">
        <v>2814</v>
      </c>
      <c r="Q2779" s="4">
        <v>8000</v>
      </c>
      <c r="R2779">
        <v>5</v>
      </c>
      <c r="S2779" s="4">
        <f>Table3[[#This Row],[Harga]]*Table3[[#This Row],[Quantity]]</f>
        <v>40000</v>
      </c>
      <c r="T2779">
        <v>0</v>
      </c>
      <c r="U2779" s="4">
        <f>Table3[[#This Row],[Discount]]*Table3[[#This Row],[Revenue]]</f>
        <v>0</v>
      </c>
      <c r="V2779" s="4">
        <f>Table3[[#This Row],[Revenue]]-Table3[[#This Row],[Total Discount]]</f>
        <v>40000</v>
      </c>
      <c r="W2779" s="6"/>
      <c r="X2779" s="5"/>
    </row>
    <row r="2780" spans="1:24" x14ac:dyDescent="0.35">
      <c r="A2780">
        <v>2779</v>
      </c>
      <c r="B2780" t="s">
        <v>6499</v>
      </c>
      <c r="C2780" s="8">
        <v>41988</v>
      </c>
      <c r="D2780" s="6">
        <v>2014</v>
      </c>
      <c r="E2780" s="8" t="s">
        <v>3490</v>
      </c>
      <c r="F2780" s="7">
        <v>15</v>
      </c>
      <c r="G2780" t="s">
        <v>3452</v>
      </c>
      <c r="H2780" t="s">
        <v>3451</v>
      </c>
      <c r="I2780" t="s">
        <v>6498</v>
      </c>
      <c r="J2780" t="s">
        <v>3449</v>
      </c>
      <c r="K2780" t="s">
        <v>3670</v>
      </c>
      <c r="L2780">
        <v>92037</v>
      </c>
      <c r="M2780" t="s">
        <v>1867</v>
      </c>
      <c r="N2780" t="s">
        <v>9</v>
      </c>
      <c r="O2780" t="s">
        <v>20</v>
      </c>
      <c r="P2780" t="s">
        <v>1868</v>
      </c>
      <c r="Q2780" s="4">
        <v>5000</v>
      </c>
      <c r="R2780">
        <v>2</v>
      </c>
      <c r="S2780" s="4">
        <f>Table3[[#This Row],[Harga]]*Table3[[#This Row],[Quantity]]</f>
        <v>10000</v>
      </c>
      <c r="T2780">
        <v>0</v>
      </c>
      <c r="U2780" s="4">
        <f>Table3[[#This Row],[Discount]]*Table3[[#This Row],[Revenue]]</f>
        <v>0</v>
      </c>
      <c r="V2780" s="4">
        <f>Table3[[#This Row],[Revenue]]-Table3[[#This Row],[Total Discount]]</f>
        <v>10000</v>
      </c>
      <c r="W2780" s="6"/>
      <c r="X2780" s="5"/>
    </row>
    <row r="2781" spans="1:24" x14ac:dyDescent="0.35">
      <c r="A2781">
        <v>2780</v>
      </c>
      <c r="B2781" t="s">
        <v>6497</v>
      </c>
      <c r="C2781" s="8">
        <v>43069</v>
      </c>
      <c r="D2781" s="6">
        <v>2017</v>
      </c>
      <c r="E2781" s="8" t="s">
        <v>3468</v>
      </c>
      <c r="F2781" s="7">
        <v>30</v>
      </c>
      <c r="G2781" t="s">
        <v>3457</v>
      </c>
      <c r="H2781" t="s">
        <v>3451</v>
      </c>
      <c r="I2781" t="s">
        <v>6496</v>
      </c>
      <c r="J2781" t="s">
        <v>3488</v>
      </c>
      <c r="K2781" t="s">
        <v>3487</v>
      </c>
      <c r="L2781">
        <v>10011</v>
      </c>
      <c r="M2781" t="s">
        <v>2815</v>
      </c>
      <c r="N2781" t="s">
        <v>13</v>
      </c>
      <c r="O2781" t="s">
        <v>32</v>
      </c>
      <c r="P2781" t="s">
        <v>2816</v>
      </c>
      <c r="Q2781" s="4">
        <v>84000</v>
      </c>
      <c r="R2781">
        <v>4</v>
      </c>
      <c r="S2781" s="4">
        <f>Table3[[#This Row],[Harga]]*Table3[[#This Row],[Quantity]]</f>
        <v>336000</v>
      </c>
      <c r="T2781">
        <v>0</v>
      </c>
      <c r="U2781" s="4">
        <f>Table3[[#This Row],[Discount]]*Table3[[#This Row],[Revenue]]</f>
        <v>0</v>
      </c>
      <c r="V2781" s="4">
        <f>Table3[[#This Row],[Revenue]]-Table3[[#This Row],[Total Discount]]</f>
        <v>336000</v>
      </c>
      <c r="W2781" s="6"/>
      <c r="X2781" s="5"/>
    </row>
    <row r="2782" spans="1:24" x14ac:dyDescent="0.35">
      <c r="A2782">
        <v>2781</v>
      </c>
      <c r="B2782" t="s">
        <v>6495</v>
      </c>
      <c r="C2782" s="8">
        <v>42082</v>
      </c>
      <c r="D2782" s="6">
        <v>2015</v>
      </c>
      <c r="E2782" s="8" t="s">
        <v>3511</v>
      </c>
      <c r="F2782" s="7">
        <v>19</v>
      </c>
      <c r="G2782" t="s">
        <v>3452</v>
      </c>
      <c r="H2782" t="s">
        <v>3451</v>
      </c>
      <c r="I2782" t="s">
        <v>4205</v>
      </c>
      <c r="J2782" t="s">
        <v>3449</v>
      </c>
      <c r="K2782" t="s">
        <v>3641</v>
      </c>
      <c r="L2782">
        <v>93534</v>
      </c>
      <c r="M2782" t="s">
        <v>2534</v>
      </c>
      <c r="N2782" t="s">
        <v>13</v>
      </c>
      <c r="O2782" t="s">
        <v>73</v>
      </c>
      <c r="P2782" t="s">
        <v>2535</v>
      </c>
      <c r="Q2782" s="4">
        <v>16000</v>
      </c>
      <c r="R2782">
        <v>5</v>
      </c>
      <c r="S2782" s="4">
        <f>Table3[[#This Row],[Harga]]*Table3[[#This Row],[Quantity]]</f>
        <v>80000</v>
      </c>
      <c r="T2782">
        <v>0</v>
      </c>
      <c r="U2782" s="4">
        <f>Table3[[#This Row],[Discount]]*Table3[[#This Row],[Revenue]]</f>
        <v>0</v>
      </c>
      <c r="V2782" s="4">
        <f>Table3[[#This Row],[Revenue]]-Table3[[#This Row],[Total Discount]]</f>
        <v>80000</v>
      </c>
      <c r="W2782" s="6"/>
      <c r="X2782" s="5"/>
    </row>
    <row r="2783" spans="1:24" x14ac:dyDescent="0.35">
      <c r="A2783">
        <v>2782</v>
      </c>
      <c r="B2783" t="s">
        <v>6494</v>
      </c>
      <c r="C2783" s="8">
        <v>41839</v>
      </c>
      <c r="D2783" s="6">
        <v>2014</v>
      </c>
      <c r="E2783" s="8" t="s">
        <v>3507</v>
      </c>
      <c r="F2783" s="7">
        <v>19</v>
      </c>
      <c r="G2783" t="s">
        <v>3457</v>
      </c>
      <c r="H2783" t="s">
        <v>3451</v>
      </c>
      <c r="I2783" t="s">
        <v>5052</v>
      </c>
      <c r="J2783" t="s">
        <v>3488</v>
      </c>
      <c r="K2783" t="s">
        <v>3695</v>
      </c>
      <c r="L2783">
        <v>59405</v>
      </c>
      <c r="M2783" t="s">
        <v>823</v>
      </c>
      <c r="N2783" t="s">
        <v>13</v>
      </c>
      <c r="O2783" t="s">
        <v>26</v>
      </c>
      <c r="P2783" t="s">
        <v>824</v>
      </c>
      <c r="Q2783" s="4">
        <v>7000</v>
      </c>
      <c r="R2783">
        <v>2</v>
      </c>
      <c r="S2783" s="4">
        <f>Table3[[#This Row],[Harga]]*Table3[[#This Row],[Quantity]]</f>
        <v>14000</v>
      </c>
      <c r="T2783">
        <v>0.2</v>
      </c>
      <c r="U2783" s="4">
        <f>Table3[[#This Row],[Discount]]*Table3[[#This Row],[Revenue]]</f>
        <v>2800</v>
      </c>
      <c r="V2783" s="4">
        <f>Table3[[#This Row],[Revenue]]-Table3[[#This Row],[Total Discount]]</f>
        <v>11200</v>
      </c>
      <c r="W2783" s="6"/>
      <c r="X2783" s="5"/>
    </row>
    <row r="2784" spans="1:24" x14ac:dyDescent="0.35">
      <c r="A2784">
        <v>2783</v>
      </c>
      <c r="B2784" t="s">
        <v>6493</v>
      </c>
      <c r="C2784" s="8">
        <v>42712</v>
      </c>
      <c r="D2784" s="6">
        <v>2016</v>
      </c>
      <c r="E2784" s="8" t="s">
        <v>3490</v>
      </c>
      <c r="F2784" s="7">
        <v>8</v>
      </c>
      <c r="G2784" t="s">
        <v>3452</v>
      </c>
      <c r="H2784" t="s">
        <v>3451</v>
      </c>
      <c r="I2784" t="s">
        <v>4779</v>
      </c>
      <c r="J2784" t="s">
        <v>3449</v>
      </c>
      <c r="K2784" t="s">
        <v>3483</v>
      </c>
      <c r="L2784">
        <v>94110</v>
      </c>
      <c r="M2784" t="s">
        <v>2075</v>
      </c>
      <c r="N2784" t="s">
        <v>13</v>
      </c>
      <c r="O2784" t="s">
        <v>32</v>
      </c>
      <c r="P2784" t="s">
        <v>2076</v>
      </c>
      <c r="Q2784" s="4">
        <v>91000</v>
      </c>
      <c r="R2784">
        <v>3</v>
      </c>
      <c r="S2784" s="4">
        <f>Table3[[#This Row],[Harga]]*Table3[[#This Row],[Quantity]]</f>
        <v>273000</v>
      </c>
      <c r="T2784">
        <v>0</v>
      </c>
      <c r="U2784" s="4">
        <f>Table3[[#This Row],[Discount]]*Table3[[#This Row],[Revenue]]</f>
        <v>0</v>
      </c>
      <c r="V2784" s="4">
        <f>Table3[[#This Row],[Revenue]]-Table3[[#This Row],[Total Discount]]</f>
        <v>273000</v>
      </c>
      <c r="W2784" s="6"/>
      <c r="X2784" s="5"/>
    </row>
    <row r="2785" spans="1:24" x14ac:dyDescent="0.35">
      <c r="A2785">
        <v>2784</v>
      </c>
      <c r="B2785" t="s">
        <v>6492</v>
      </c>
      <c r="C2785" s="8">
        <v>41925</v>
      </c>
      <c r="D2785" s="6">
        <v>2014</v>
      </c>
      <c r="E2785" s="8" t="s">
        <v>3517</v>
      </c>
      <c r="F2785" s="7">
        <v>13</v>
      </c>
      <c r="G2785" t="s">
        <v>3538</v>
      </c>
      <c r="H2785" t="s">
        <v>3462</v>
      </c>
      <c r="I2785" t="s">
        <v>3708</v>
      </c>
      <c r="J2785" t="s">
        <v>3466</v>
      </c>
      <c r="K2785" t="s">
        <v>3641</v>
      </c>
      <c r="L2785">
        <v>8701</v>
      </c>
      <c r="M2785" t="s">
        <v>1106</v>
      </c>
      <c r="N2785" t="s">
        <v>9</v>
      </c>
      <c r="O2785" t="s">
        <v>42</v>
      </c>
      <c r="P2785" t="s">
        <v>1107</v>
      </c>
      <c r="Q2785" s="4">
        <v>259000</v>
      </c>
      <c r="R2785">
        <v>2</v>
      </c>
      <c r="S2785" s="4">
        <f>Table3[[#This Row],[Harga]]*Table3[[#This Row],[Quantity]]</f>
        <v>518000</v>
      </c>
      <c r="T2785">
        <v>0</v>
      </c>
      <c r="U2785" s="4">
        <f>Table3[[#This Row],[Discount]]*Table3[[#This Row],[Revenue]]</f>
        <v>0</v>
      </c>
      <c r="V2785" s="4">
        <f>Table3[[#This Row],[Revenue]]-Table3[[#This Row],[Total Discount]]</f>
        <v>518000</v>
      </c>
      <c r="W2785" s="6"/>
      <c r="X2785" s="5"/>
    </row>
    <row r="2786" spans="1:24" x14ac:dyDescent="0.35">
      <c r="A2786">
        <v>2785</v>
      </c>
      <c r="B2786" t="s">
        <v>6491</v>
      </c>
      <c r="C2786" s="8">
        <v>43058</v>
      </c>
      <c r="D2786" s="6">
        <v>2017</v>
      </c>
      <c r="E2786" s="8" t="s">
        <v>3468</v>
      </c>
      <c r="F2786" s="7">
        <v>19</v>
      </c>
      <c r="G2786" t="s">
        <v>3452</v>
      </c>
      <c r="H2786" t="s">
        <v>3451</v>
      </c>
      <c r="I2786" t="s">
        <v>4449</v>
      </c>
      <c r="J2786" t="s">
        <v>3449</v>
      </c>
      <c r="K2786" t="s">
        <v>3641</v>
      </c>
      <c r="L2786">
        <v>44105</v>
      </c>
      <c r="M2786" t="s">
        <v>772</v>
      </c>
      <c r="N2786" t="s">
        <v>13</v>
      </c>
      <c r="O2786" t="s">
        <v>26</v>
      </c>
      <c r="P2786" t="s">
        <v>773</v>
      </c>
      <c r="Q2786" s="4">
        <v>69000</v>
      </c>
      <c r="R2786">
        <v>7</v>
      </c>
      <c r="S2786" s="4">
        <f>Table3[[#This Row],[Harga]]*Table3[[#This Row],[Quantity]]</f>
        <v>483000</v>
      </c>
      <c r="T2786">
        <v>0.7</v>
      </c>
      <c r="U2786" s="4">
        <f>Table3[[#This Row],[Discount]]*Table3[[#This Row],[Revenue]]</f>
        <v>338100</v>
      </c>
      <c r="V2786" s="4">
        <f>Table3[[#This Row],[Revenue]]-Table3[[#This Row],[Total Discount]]</f>
        <v>144900</v>
      </c>
      <c r="W2786" s="6"/>
      <c r="X2786" s="5"/>
    </row>
    <row r="2787" spans="1:24" x14ac:dyDescent="0.35">
      <c r="A2787">
        <v>2786</v>
      </c>
      <c r="B2787" t="s">
        <v>6490</v>
      </c>
      <c r="C2787" s="8">
        <v>43002</v>
      </c>
      <c r="D2787" s="6">
        <v>2017</v>
      </c>
      <c r="E2787" s="8" t="s">
        <v>3472</v>
      </c>
      <c r="F2787" s="7">
        <v>24</v>
      </c>
      <c r="G2787" t="s">
        <v>3452</v>
      </c>
      <c r="H2787" t="s">
        <v>3451</v>
      </c>
      <c r="I2787" t="s">
        <v>4574</v>
      </c>
      <c r="J2787" t="s">
        <v>3466</v>
      </c>
      <c r="K2787" t="s">
        <v>3492</v>
      </c>
      <c r="L2787">
        <v>1841</v>
      </c>
      <c r="M2787" t="s">
        <v>485</v>
      </c>
      <c r="N2787" t="s">
        <v>51</v>
      </c>
      <c r="O2787" t="s">
        <v>52</v>
      </c>
      <c r="P2787" t="s">
        <v>486</v>
      </c>
      <c r="Q2787" s="4">
        <v>980000</v>
      </c>
      <c r="R2787">
        <v>2</v>
      </c>
      <c r="S2787" s="4">
        <f>Table3[[#This Row],[Harga]]*Table3[[#This Row],[Quantity]]</f>
        <v>1960000</v>
      </c>
      <c r="T2787">
        <v>0</v>
      </c>
      <c r="U2787" s="4">
        <f>Table3[[#This Row],[Discount]]*Table3[[#This Row],[Revenue]]</f>
        <v>0</v>
      </c>
      <c r="V2787" s="4">
        <f>Table3[[#This Row],[Revenue]]-Table3[[#This Row],[Total Discount]]</f>
        <v>1960000</v>
      </c>
      <c r="W2787" s="6"/>
      <c r="X2787" s="5"/>
    </row>
    <row r="2788" spans="1:24" x14ac:dyDescent="0.35">
      <c r="A2788">
        <v>2787</v>
      </c>
      <c r="B2788" t="s">
        <v>6489</v>
      </c>
      <c r="C2788" s="8">
        <v>42272</v>
      </c>
      <c r="D2788" s="6">
        <v>2015</v>
      </c>
      <c r="E2788" s="8" t="s">
        <v>3472</v>
      </c>
      <c r="F2788" s="7">
        <v>25</v>
      </c>
      <c r="G2788" t="s">
        <v>3485</v>
      </c>
      <c r="H2788" t="s">
        <v>3462</v>
      </c>
      <c r="I2788" t="s">
        <v>3903</v>
      </c>
      <c r="J2788" t="s">
        <v>3449</v>
      </c>
      <c r="K2788" t="s">
        <v>3641</v>
      </c>
      <c r="L2788">
        <v>3301</v>
      </c>
      <c r="M2788" t="s">
        <v>1618</v>
      </c>
      <c r="N2788" t="s">
        <v>13</v>
      </c>
      <c r="O2788" t="s">
        <v>26</v>
      </c>
      <c r="P2788" t="s">
        <v>1619</v>
      </c>
      <c r="Q2788" s="4">
        <v>55000</v>
      </c>
      <c r="R2788">
        <v>2</v>
      </c>
      <c r="S2788" s="4">
        <f>Table3[[#This Row],[Harga]]*Table3[[#This Row],[Quantity]]</f>
        <v>110000</v>
      </c>
      <c r="T2788">
        <v>0</v>
      </c>
      <c r="U2788" s="4">
        <f>Table3[[#This Row],[Discount]]*Table3[[#This Row],[Revenue]]</f>
        <v>0</v>
      </c>
      <c r="V2788" s="4">
        <f>Table3[[#This Row],[Revenue]]-Table3[[#This Row],[Total Discount]]</f>
        <v>110000</v>
      </c>
      <c r="W2788" s="6"/>
      <c r="X2788" s="5"/>
    </row>
    <row r="2789" spans="1:24" x14ac:dyDescent="0.35">
      <c r="A2789">
        <v>2788</v>
      </c>
      <c r="B2789" t="s">
        <v>6488</v>
      </c>
      <c r="C2789" s="8">
        <v>42779</v>
      </c>
      <c r="D2789" s="6">
        <v>2017</v>
      </c>
      <c r="E2789" s="8" t="s">
        <v>3458</v>
      </c>
      <c r="F2789" s="7">
        <v>13</v>
      </c>
      <c r="G2789" t="s">
        <v>3457</v>
      </c>
      <c r="H2789" t="s">
        <v>3451</v>
      </c>
      <c r="I2789" t="s">
        <v>4325</v>
      </c>
      <c r="J2789" t="s">
        <v>3449</v>
      </c>
      <c r="K2789" t="s">
        <v>3505</v>
      </c>
      <c r="L2789">
        <v>21215</v>
      </c>
      <c r="M2789" t="s">
        <v>1902</v>
      </c>
      <c r="N2789" t="s">
        <v>13</v>
      </c>
      <c r="O2789" t="s">
        <v>366</v>
      </c>
      <c r="P2789" t="s">
        <v>1903</v>
      </c>
      <c r="Q2789" s="4">
        <v>17000</v>
      </c>
      <c r="R2789">
        <v>3</v>
      </c>
      <c r="S2789" s="4">
        <f>Table3[[#This Row],[Harga]]*Table3[[#This Row],[Quantity]]</f>
        <v>51000</v>
      </c>
      <c r="T2789">
        <v>0</v>
      </c>
      <c r="U2789" s="4">
        <f>Table3[[#This Row],[Discount]]*Table3[[#This Row],[Revenue]]</f>
        <v>0</v>
      </c>
      <c r="V2789" s="4">
        <f>Table3[[#This Row],[Revenue]]-Table3[[#This Row],[Total Discount]]</f>
        <v>51000</v>
      </c>
      <c r="W2789" s="6"/>
      <c r="X2789" s="5"/>
    </row>
    <row r="2790" spans="1:24" x14ac:dyDescent="0.35">
      <c r="A2790">
        <v>2789</v>
      </c>
      <c r="B2790" t="s">
        <v>6487</v>
      </c>
      <c r="C2790" s="8">
        <v>41915</v>
      </c>
      <c r="D2790" s="6">
        <v>2014</v>
      </c>
      <c r="E2790" s="8" t="s">
        <v>3517</v>
      </c>
      <c r="F2790" s="7">
        <v>3</v>
      </c>
      <c r="G2790" t="s">
        <v>3485</v>
      </c>
      <c r="H2790" t="s">
        <v>3532</v>
      </c>
      <c r="I2790" t="s">
        <v>4564</v>
      </c>
      <c r="J2790" t="s">
        <v>3449</v>
      </c>
      <c r="K2790" t="s">
        <v>3492</v>
      </c>
      <c r="L2790">
        <v>43229</v>
      </c>
      <c r="M2790" t="s">
        <v>2817</v>
      </c>
      <c r="N2790" t="s">
        <v>13</v>
      </c>
      <c r="O2790" t="s">
        <v>37</v>
      </c>
      <c r="P2790" t="s">
        <v>2818</v>
      </c>
      <c r="Q2790" s="4">
        <v>56000</v>
      </c>
      <c r="R2790">
        <v>2</v>
      </c>
      <c r="S2790" s="4">
        <f>Table3[[#This Row],[Harga]]*Table3[[#This Row],[Quantity]]</f>
        <v>112000</v>
      </c>
      <c r="T2790">
        <v>0.2</v>
      </c>
      <c r="U2790" s="4">
        <f>Table3[[#This Row],[Discount]]*Table3[[#This Row],[Revenue]]</f>
        <v>22400</v>
      </c>
      <c r="V2790" s="4">
        <f>Table3[[#This Row],[Revenue]]-Table3[[#This Row],[Total Discount]]</f>
        <v>89600</v>
      </c>
      <c r="W2790" s="6"/>
      <c r="X2790" s="5"/>
    </row>
    <row r="2791" spans="1:24" x14ac:dyDescent="0.35">
      <c r="A2791">
        <v>2790</v>
      </c>
      <c r="B2791" t="s">
        <v>6486</v>
      </c>
      <c r="C2791" s="8">
        <v>42609</v>
      </c>
      <c r="D2791" s="6">
        <v>2016</v>
      </c>
      <c r="E2791" s="8" t="s">
        <v>3481</v>
      </c>
      <c r="F2791" s="7">
        <v>27</v>
      </c>
      <c r="G2791" t="s">
        <v>3452</v>
      </c>
      <c r="H2791" t="s">
        <v>3462</v>
      </c>
      <c r="I2791" t="s">
        <v>6485</v>
      </c>
      <c r="J2791" t="s">
        <v>3466</v>
      </c>
      <c r="K2791" t="s">
        <v>3523</v>
      </c>
      <c r="L2791">
        <v>77041</v>
      </c>
      <c r="M2791" t="s">
        <v>2819</v>
      </c>
      <c r="N2791" t="s">
        <v>13</v>
      </c>
      <c r="O2791" t="s">
        <v>32</v>
      </c>
      <c r="P2791" t="s">
        <v>2820</v>
      </c>
      <c r="Q2791" s="4">
        <v>15000</v>
      </c>
      <c r="R2791">
        <v>1</v>
      </c>
      <c r="S2791" s="4">
        <f>Table3[[#This Row],[Harga]]*Table3[[#This Row],[Quantity]]</f>
        <v>15000</v>
      </c>
      <c r="T2791">
        <v>0.2</v>
      </c>
      <c r="U2791" s="4">
        <f>Table3[[#This Row],[Discount]]*Table3[[#This Row],[Revenue]]</f>
        <v>3000</v>
      </c>
      <c r="V2791" s="4">
        <f>Table3[[#This Row],[Revenue]]-Table3[[#This Row],[Total Discount]]</f>
        <v>12000</v>
      </c>
      <c r="W2791" s="6"/>
      <c r="X2791" s="5"/>
    </row>
    <row r="2792" spans="1:24" x14ac:dyDescent="0.35">
      <c r="A2792">
        <v>2791</v>
      </c>
      <c r="B2792" t="s">
        <v>6484</v>
      </c>
      <c r="C2792" s="8">
        <v>42341</v>
      </c>
      <c r="D2792" s="6">
        <v>2015</v>
      </c>
      <c r="E2792" s="8" t="s">
        <v>3490</v>
      </c>
      <c r="F2792" s="7">
        <v>3</v>
      </c>
      <c r="G2792" t="s">
        <v>3457</v>
      </c>
      <c r="H2792" t="s">
        <v>3462</v>
      </c>
      <c r="I2792" t="s">
        <v>3857</v>
      </c>
      <c r="J2792" t="s">
        <v>3466</v>
      </c>
      <c r="K2792" t="s">
        <v>3556</v>
      </c>
      <c r="L2792">
        <v>10011</v>
      </c>
      <c r="M2792" t="s">
        <v>2821</v>
      </c>
      <c r="N2792" t="s">
        <v>13</v>
      </c>
      <c r="O2792" t="s">
        <v>26</v>
      </c>
      <c r="P2792" t="s">
        <v>2822</v>
      </c>
      <c r="Q2792" s="4">
        <v>591000</v>
      </c>
      <c r="R2792">
        <v>6</v>
      </c>
      <c r="S2792" s="4">
        <f>Table3[[#This Row],[Harga]]*Table3[[#This Row],[Quantity]]</f>
        <v>3546000</v>
      </c>
      <c r="T2792">
        <v>0.2</v>
      </c>
      <c r="U2792" s="4">
        <f>Table3[[#This Row],[Discount]]*Table3[[#This Row],[Revenue]]</f>
        <v>709200</v>
      </c>
      <c r="V2792" s="4">
        <f>Table3[[#This Row],[Revenue]]-Table3[[#This Row],[Total Discount]]</f>
        <v>2836800</v>
      </c>
      <c r="W2792" s="6"/>
      <c r="X2792" s="5"/>
    </row>
    <row r="2793" spans="1:24" x14ac:dyDescent="0.35">
      <c r="A2793">
        <v>2792</v>
      </c>
      <c r="B2793" t="s">
        <v>6483</v>
      </c>
      <c r="C2793" s="8">
        <v>42633</v>
      </c>
      <c r="D2793" s="6">
        <v>2016</v>
      </c>
      <c r="E2793" s="8" t="s">
        <v>3472</v>
      </c>
      <c r="F2793" s="7">
        <v>20</v>
      </c>
      <c r="G2793" t="s">
        <v>3496</v>
      </c>
      <c r="H2793" t="s">
        <v>3532</v>
      </c>
      <c r="I2793" t="s">
        <v>3693</v>
      </c>
      <c r="J2793" t="s">
        <v>3466</v>
      </c>
      <c r="K2793" t="s">
        <v>3641</v>
      </c>
      <c r="L2793">
        <v>27405</v>
      </c>
      <c r="M2793" t="s">
        <v>1980</v>
      </c>
      <c r="N2793" t="s">
        <v>9</v>
      </c>
      <c r="O2793" t="s">
        <v>20</v>
      </c>
      <c r="P2793" t="s">
        <v>1981</v>
      </c>
      <c r="Q2793" s="4">
        <v>18000</v>
      </c>
      <c r="R2793">
        <v>2</v>
      </c>
      <c r="S2793" s="4">
        <f>Table3[[#This Row],[Harga]]*Table3[[#This Row],[Quantity]]</f>
        <v>36000</v>
      </c>
      <c r="T2793">
        <v>0.2</v>
      </c>
      <c r="U2793" s="4">
        <f>Table3[[#This Row],[Discount]]*Table3[[#This Row],[Revenue]]</f>
        <v>7200</v>
      </c>
      <c r="V2793" s="4">
        <f>Table3[[#This Row],[Revenue]]-Table3[[#This Row],[Total Discount]]</f>
        <v>28800</v>
      </c>
      <c r="W2793" s="6"/>
      <c r="X2793" s="5"/>
    </row>
    <row r="2794" spans="1:24" x14ac:dyDescent="0.35">
      <c r="A2794">
        <v>2793</v>
      </c>
      <c r="B2794" t="s">
        <v>6482</v>
      </c>
      <c r="C2794" s="8">
        <v>42819</v>
      </c>
      <c r="D2794" s="6">
        <v>2017</v>
      </c>
      <c r="E2794" s="8" t="s">
        <v>3511</v>
      </c>
      <c r="F2794" s="7">
        <v>25</v>
      </c>
      <c r="G2794" t="s">
        <v>3485</v>
      </c>
      <c r="H2794" t="s">
        <v>3462</v>
      </c>
      <c r="I2794" t="s">
        <v>3534</v>
      </c>
      <c r="J2794" t="s">
        <v>3449</v>
      </c>
      <c r="K2794" t="s">
        <v>3474</v>
      </c>
      <c r="L2794">
        <v>10024</v>
      </c>
      <c r="M2794" t="s">
        <v>167</v>
      </c>
      <c r="N2794" t="s">
        <v>13</v>
      </c>
      <c r="O2794" t="s">
        <v>37</v>
      </c>
      <c r="P2794" t="s">
        <v>168</v>
      </c>
      <c r="Q2794" s="4">
        <v>7000</v>
      </c>
      <c r="R2794">
        <v>5</v>
      </c>
      <c r="S2794" s="4">
        <f>Table3[[#This Row],[Harga]]*Table3[[#This Row],[Quantity]]</f>
        <v>35000</v>
      </c>
      <c r="T2794">
        <v>0</v>
      </c>
      <c r="U2794" s="4">
        <f>Table3[[#This Row],[Discount]]*Table3[[#This Row],[Revenue]]</f>
        <v>0</v>
      </c>
      <c r="V2794" s="4">
        <f>Table3[[#This Row],[Revenue]]-Table3[[#This Row],[Total Discount]]</f>
        <v>35000</v>
      </c>
      <c r="W2794" s="6"/>
      <c r="X2794" s="5"/>
    </row>
    <row r="2795" spans="1:24" x14ac:dyDescent="0.35">
      <c r="A2795">
        <v>2794</v>
      </c>
      <c r="B2795" t="s">
        <v>6481</v>
      </c>
      <c r="C2795" s="8">
        <v>42344</v>
      </c>
      <c r="D2795" s="6">
        <v>2015</v>
      </c>
      <c r="E2795" s="8" t="s">
        <v>3490</v>
      </c>
      <c r="F2795" s="7">
        <v>6</v>
      </c>
      <c r="G2795" t="s">
        <v>3452</v>
      </c>
      <c r="H2795" t="s">
        <v>3451</v>
      </c>
      <c r="I2795" t="s">
        <v>3815</v>
      </c>
      <c r="J2795" t="s">
        <v>3449</v>
      </c>
      <c r="K2795" t="s">
        <v>3695</v>
      </c>
      <c r="L2795">
        <v>94109</v>
      </c>
      <c r="M2795" t="s">
        <v>2823</v>
      </c>
      <c r="N2795" t="s">
        <v>13</v>
      </c>
      <c r="O2795" t="s">
        <v>29</v>
      </c>
      <c r="P2795" t="s">
        <v>2824</v>
      </c>
      <c r="Q2795" s="4">
        <v>8000</v>
      </c>
      <c r="R2795">
        <v>2</v>
      </c>
      <c r="S2795" s="4">
        <f>Table3[[#This Row],[Harga]]*Table3[[#This Row],[Quantity]]</f>
        <v>16000</v>
      </c>
      <c r="T2795">
        <v>0</v>
      </c>
      <c r="U2795" s="4">
        <f>Table3[[#This Row],[Discount]]*Table3[[#This Row],[Revenue]]</f>
        <v>0</v>
      </c>
      <c r="V2795" s="4">
        <f>Table3[[#This Row],[Revenue]]-Table3[[#This Row],[Total Discount]]</f>
        <v>16000</v>
      </c>
      <c r="W2795" s="6"/>
      <c r="X2795" s="5"/>
    </row>
    <row r="2796" spans="1:24" x14ac:dyDescent="0.35">
      <c r="A2796">
        <v>2795</v>
      </c>
      <c r="B2796" t="s">
        <v>6480</v>
      </c>
      <c r="C2796" s="8">
        <v>42978</v>
      </c>
      <c r="D2796" s="6">
        <v>2017</v>
      </c>
      <c r="E2796" s="8" t="s">
        <v>3481</v>
      </c>
      <c r="F2796" s="7">
        <v>31</v>
      </c>
      <c r="G2796" t="s">
        <v>3457</v>
      </c>
      <c r="H2796" t="s">
        <v>3451</v>
      </c>
      <c r="I2796" t="s">
        <v>3680</v>
      </c>
      <c r="J2796" t="s">
        <v>3449</v>
      </c>
      <c r="K2796" t="s">
        <v>3542</v>
      </c>
      <c r="L2796">
        <v>71203</v>
      </c>
      <c r="M2796" t="s">
        <v>865</v>
      </c>
      <c r="N2796" t="s">
        <v>51</v>
      </c>
      <c r="O2796" t="s">
        <v>64</v>
      </c>
      <c r="P2796" t="s">
        <v>866</v>
      </c>
      <c r="Q2796" s="4">
        <v>2310000</v>
      </c>
      <c r="R2796">
        <v>2</v>
      </c>
      <c r="S2796" s="4">
        <f>Table3[[#This Row],[Harga]]*Table3[[#This Row],[Quantity]]</f>
        <v>4620000</v>
      </c>
      <c r="T2796">
        <v>0</v>
      </c>
      <c r="U2796" s="4">
        <f>Table3[[#This Row],[Discount]]*Table3[[#This Row],[Revenue]]</f>
        <v>0</v>
      </c>
      <c r="V2796" s="4">
        <f>Table3[[#This Row],[Revenue]]-Table3[[#This Row],[Total Discount]]</f>
        <v>4620000</v>
      </c>
      <c r="W2796" s="6"/>
      <c r="X2796" s="5"/>
    </row>
    <row r="2797" spans="1:24" x14ac:dyDescent="0.35">
      <c r="A2797">
        <v>2796</v>
      </c>
      <c r="B2797" t="s">
        <v>6479</v>
      </c>
      <c r="C2797" s="8">
        <v>42282</v>
      </c>
      <c r="D2797" s="6">
        <v>2015</v>
      </c>
      <c r="E2797" s="8" t="s">
        <v>3517</v>
      </c>
      <c r="F2797" s="7">
        <v>5</v>
      </c>
      <c r="G2797" t="s">
        <v>3457</v>
      </c>
      <c r="H2797" t="s">
        <v>3462</v>
      </c>
      <c r="I2797" t="s">
        <v>3914</v>
      </c>
      <c r="J2797" t="s">
        <v>3449</v>
      </c>
      <c r="K2797" t="s">
        <v>3580</v>
      </c>
      <c r="L2797">
        <v>45231</v>
      </c>
      <c r="M2797" t="s">
        <v>197</v>
      </c>
      <c r="N2797" t="s">
        <v>51</v>
      </c>
      <c r="O2797" t="s">
        <v>64</v>
      </c>
      <c r="P2797" t="s">
        <v>198</v>
      </c>
      <c r="Q2797" s="4">
        <v>177000</v>
      </c>
      <c r="R2797">
        <v>3</v>
      </c>
      <c r="S2797" s="4">
        <f>Table3[[#This Row],[Harga]]*Table3[[#This Row],[Quantity]]</f>
        <v>531000</v>
      </c>
      <c r="T2797">
        <v>0.2</v>
      </c>
      <c r="U2797" s="4">
        <f>Table3[[#This Row],[Discount]]*Table3[[#This Row],[Revenue]]</f>
        <v>106200</v>
      </c>
      <c r="V2797" s="4">
        <f>Table3[[#This Row],[Revenue]]-Table3[[#This Row],[Total Discount]]</f>
        <v>424800</v>
      </c>
      <c r="W2797" s="6"/>
      <c r="X2797" s="5"/>
    </row>
    <row r="2798" spans="1:24" x14ac:dyDescent="0.35">
      <c r="A2798">
        <v>2797</v>
      </c>
      <c r="B2798" t="s">
        <v>6478</v>
      </c>
      <c r="C2798" s="8">
        <v>42965</v>
      </c>
      <c r="D2798" s="6">
        <v>2017</v>
      </c>
      <c r="E2798" s="8" t="s">
        <v>3481</v>
      </c>
      <c r="F2798" s="7">
        <v>18</v>
      </c>
      <c r="G2798" t="s">
        <v>3457</v>
      </c>
      <c r="H2798" t="s">
        <v>3451</v>
      </c>
      <c r="I2798" t="s">
        <v>3524</v>
      </c>
      <c r="J2798" t="s">
        <v>3466</v>
      </c>
      <c r="K2798" t="s">
        <v>3492</v>
      </c>
      <c r="L2798">
        <v>98105</v>
      </c>
      <c r="M2798" t="s">
        <v>1749</v>
      </c>
      <c r="N2798" t="s">
        <v>51</v>
      </c>
      <c r="O2798" t="s">
        <v>64</v>
      </c>
      <c r="P2798" t="s">
        <v>5526</v>
      </c>
      <c r="Q2798" s="4">
        <v>1116000</v>
      </c>
      <c r="R2798">
        <v>2</v>
      </c>
      <c r="S2798" s="4">
        <f>Table3[[#This Row],[Harga]]*Table3[[#This Row],[Quantity]]</f>
        <v>2232000</v>
      </c>
      <c r="T2798">
        <v>0</v>
      </c>
      <c r="U2798" s="4">
        <f>Table3[[#This Row],[Discount]]*Table3[[#This Row],[Revenue]]</f>
        <v>0</v>
      </c>
      <c r="V2798" s="4">
        <f>Table3[[#This Row],[Revenue]]-Table3[[#This Row],[Total Discount]]</f>
        <v>2232000</v>
      </c>
      <c r="W2798" s="6"/>
      <c r="X2798" s="5"/>
    </row>
    <row r="2799" spans="1:24" x14ac:dyDescent="0.35">
      <c r="A2799">
        <v>2798</v>
      </c>
      <c r="B2799" t="s">
        <v>6477</v>
      </c>
      <c r="C2799" s="8">
        <v>42402</v>
      </c>
      <c r="D2799" s="6">
        <v>2016</v>
      </c>
      <c r="E2799" s="8" t="s">
        <v>3458</v>
      </c>
      <c r="F2799" s="7">
        <v>2</v>
      </c>
      <c r="G2799" t="s">
        <v>3538</v>
      </c>
      <c r="H2799" t="s">
        <v>3451</v>
      </c>
      <c r="I2799" t="s">
        <v>4248</v>
      </c>
      <c r="J2799" t="s">
        <v>3449</v>
      </c>
      <c r="K2799" t="s">
        <v>3666</v>
      </c>
      <c r="L2799">
        <v>10011</v>
      </c>
      <c r="M2799" t="s">
        <v>2825</v>
      </c>
      <c r="N2799" t="s">
        <v>13</v>
      </c>
      <c r="O2799" t="s">
        <v>32</v>
      </c>
      <c r="P2799" t="s">
        <v>2826</v>
      </c>
      <c r="Q2799" s="4">
        <v>118000</v>
      </c>
      <c r="R2799">
        <v>2</v>
      </c>
      <c r="S2799" s="4">
        <f>Table3[[#This Row],[Harga]]*Table3[[#This Row],[Quantity]]</f>
        <v>236000</v>
      </c>
      <c r="T2799">
        <v>0</v>
      </c>
      <c r="U2799" s="4">
        <f>Table3[[#This Row],[Discount]]*Table3[[#This Row],[Revenue]]</f>
        <v>0</v>
      </c>
      <c r="V2799" s="4">
        <f>Table3[[#This Row],[Revenue]]-Table3[[#This Row],[Total Discount]]</f>
        <v>236000</v>
      </c>
      <c r="W2799" s="6"/>
      <c r="X2799" s="5"/>
    </row>
    <row r="2800" spans="1:24" x14ac:dyDescent="0.35">
      <c r="A2800">
        <v>2799</v>
      </c>
      <c r="B2800" t="s">
        <v>6476</v>
      </c>
      <c r="C2800" s="8">
        <v>42605</v>
      </c>
      <c r="D2800" s="6">
        <v>2016</v>
      </c>
      <c r="E2800" s="8" t="s">
        <v>3481</v>
      </c>
      <c r="F2800" s="7">
        <v>23</v>
      </c>
      <c r="G2800" t="s">
        <v>3485</v>
      </c>
      <c r="H2800" t="s">
        <v>3451</v>
      </c>
      <c r="I2800" t="s">
        <v>4433</v>
      </c>
      <c r="J2800" t="s">
        <v>3466</v>
      </c>
      <c r="K2800" t="s">
        <v>3474</v>
      </c>
      <c r="L2800">
        <v>10035</v>
      </c>
      <c r="M2800" t="s">
        <v>1984</v>
      </c>
      <c r="N2800" t="s">
        <v>13</v>
      </c>
      <c r="O2800" t="s">
        <v>37</v>
      </c>
      <c r="P2800" t="s">
        <v>1985</v>
      </c>
      <c r="Q2800" s="4">
        <v>5000</v>
      </c>
      <c r="R2800">
        <v>5</v>
      </c>
      <c r="S2800" s="4">
        <f>Table3[[#This Row],[Harga]]*Table3[[#This Row],[Quantity]]</f>
        <v>25000</v>
      </c>
      <c r="T2800">
        <v>0</v>
      </c>
      <c r="U2800" s="4">
        <f>Table3[[#This Row],[Discount]]*Table3[[#This Row],[Revenue]]</f>
        <v>0</v>
      </c>
      <c r="V2800" s="4">
        <f>Table3[[#This Row],[Revenue]]-Table3[[#This Row],[Total Discount]]</f>
        <v>25000</v>
      </c>
      <c r="W2800" s="6"/>
      <c r="X2800" s="5"/>
    </row>
    <row r="2801" spans="1:24" x14ac:dyDescent="0.35">
      <c r="A2801">
        <v>2800</v>
      </c>
      <c r="B2801" t="s">
        <v>6475</v>
      </c>
      <c r="C2801" s="8">
        <v>42916</v>
      </c>
      <c r="D2801" s="6">
        <v>2017</v>
      </c>
      <c r="E2801" s="8" t="s">
        <v>3497</v>
      </c>
      <c r="F2801" s="7">
        <v>30</v>
      </c>
      <c r="G2801" t="s">
        <v>3538</v>
      </c>
      <c r="H2801" t="s">
        <v>3451</v>
      </c>
      <c r="I2801" t="s">
        <v>5518</v>
      </c>
      <c r="J2801" t="s">
        <v>3466</v>
      </c>
      <c r="K2801" t="s">
        <v>3505</v>
      </c>
      <c r="L2801">
        <v>38109</v>
      </c>
      <c r="M2801" t="s">
        <v>2077</v>
      </c>
      <c r="N2801" t="s">
        <v>9</v>
      </c>
      <c r="O2801" t="s">
        <v>20</v>
      </c>
      <c r="P2801" t="s">
        <v>2078</v>
      </c>
      <c r="Q2801" s="4">
        <v>61000</v>
      </c>
      <c r="R2801">
        <v>2</v>
      </c>
      <c r="S2801" s="4">
        <f>Table3[[#This Row],[Harga]]*Table3[[#This Row],[Quantity]]</f>
        <v>122000</v>
      </c>
      <c r="T2801">
        <v>0.2</v>
      </c>
      <c r="U2801" s="4">
        <f>Table3[[#This Row],[Discount]]*Table3[[#This Row],[Revenue]]</f>
        <v>24400</v>
      </c>
      <c r="V2801" s="4">
        <f>Table3[[#This Row],[Revenue]]-Table3[[#This Row],[Total Discount]]</f>
        <v>97600</v>
      </c>
      <c r="W2801" s="6"/>
      <c r="X2801" s="5"/>
    </row>
    <row r="2802" spans="1:24" x14ac:dyDescent="0.35">
      <c r="A2802">
        <v>2801</v>
      </c>
      <c r="B2802" t="s">
        <v>6474</v>
      </c>
      <c r="C2802" s="8">
        <v>42265</v>
      </c>
      <c r="D2802" s="6">
        <v>2015</v>
      </c>
      <c r="E2802" s="8" t="s">
        <v>3472</v>
      </c>
      <c r="F2802" s="7">
        <v>18</v>
      </c>
      <c r="G2802" t="s">
        <v>3538</v>
      </c>
      <c r="H2802" t="s">
        <v>3451</v>
      </c>
      <c r="I2802" t="s">
        <v>4736</v>
      </c>
      <c r="J2802" t="s">
        <v>3449</v>
      </c>
      <c r="K2802" t="s">
        <v>3561</v>
      </c>
      <c r="L2802">
        <v>92105</v>
      </c>
      <c r="M2802" t="s">
        <v>31</v>
      </c>
      <c r="N2802" t="s">
        <v>13</v>
      </c>
      <c r="O2802" t="s">
        <v>32</v>
      </c>
      <c r="P2802" t="s">
        <v>33</v>
      </c>
      <c r="Q2802" s="4">
        <v>666000</v>
      </c>
      <c r="R2802">
        <v>4</v>
      </c>
      <c r="S2802" s="4">
        <f>Table3[[#This Row],[Harga]]*Table3[[#This Row],[Quantity]]</f>
        <v>2664000</v>
      </c>
      <c r="T2802">
        <v>0</v>
      </c>
      <c r="U2802" s="4">
        <f>Table3[[#This Row],[Discount]]*Table3[[#This Row],[Revenue]]</f>
        <v>0</v>
      </c>
      <c r="V2802" s="4">
        <f>Table3[[#This Row],[Revenue]]-Table3[[#This Row],[Total Discount]]</f>
        <v>2664000</v>
      </c>
      <c r="W2802" s="6"/>
      <c r="X2802" s="5"/>
    </row>
    <row r="2803" spans="1:24" x14ac:dyDescent="0.35">
      <c r="A2803">
        <v>2802</v>
      </c>
      <c r="B2803" t="s">
        <v>6473</v>
      </c>
      <c r="C2803" s="8">
        <v>42638</v>
      </c>
      <c r="D2803" s="6">
        <v>2016</v>
      </c>
      <c r="E2803" s="8" t="s">
        <v>3472</v>
      </c>
      <c r="F2803" s="7">
        <v>25</v>
      </c>
      <c r="G2803" t="s">
        <v>3485</v>
      </c>
      <c r="H2803" t="s">
        <v>3451</v>
      </c>
      <c r="I2803" t="s">
        <v>3781</v>
      </c>
      <c r="J2803" t="s">
        <v>3466</v>
      </c>
      <c r="K2803" t="s">
        <v>3499</v>
      </c>
      <c r="L2803">
        <v>54601</v>
      </c>
      <c r="M2803" t="s">
        <v>1485</v>
      </c>
      <c r="N2803" t="s">
        <v>51</v>
      </c>
      <c r="O2803" t="s">
        <v>64</v>
      </c>
      <c r="P2803" t="s">
        <v>1486</v>
      </c>
      <c r="Q2803" s="4">
        <v>200000</v>
      </c>
      <c r="R2803">
        <v>5</v>
      </c>
      <c r="S2803" s="4">
        <f>Table3[[#This Row],[Harga]]*Table3[[#This Row],[Quantity]]</f>
        <v>1000000</v>
      </c>
      <c r="T2803">
        <v>0</v>
      </c>
      <c r="U2803" s="4">
        <f>Table3[[#This Row],[Discount]]*Table3[[#This Row],[Revenue]]</f>
        <v>0</v>
      </c>
      <c r="V2803" s="4">
        <f>Table3[[#This Row],[Revenue]]-Table3[[#This Row],[Total Discount]]</f>
        <v>1000000</v>
      </c>
      <c r="W2803" s="6"/>
      <c r="X2803" s="5"/>
    </row>
    <row r="2804" spans="1:24" x14ac:dyDescent="0.35">
      <c r="A2804">
        <v>2803</v>
      </c>
      <c r="B2804" t="s">
        <v>6472</v>
      </c>
      <c r="C2804" s="8">
        <v>42667</v>
      </c>
      <c r="D2804" s="6">
        <v>2016</v>
      </c>
      <c r="E2804" s="8" t="s">
        <v>3517</v>
      </c>
      <c r="F2804" s="7">
        <v>24</v>
      </c>
      <c r="G2804" t="s">
        <v>3485</v>
      </c>
      <c r="H2804" t="s">
        <v>3451</v>
      </c>
      <c r="I2804" t="s">
        <v>4064</v>
      </c>
      <c r="J2804" t="s">
        <v>3466</v>
      </c>
      <c r="K2804" t="s">
        <v>3714</v>
      </c>
      <c r="L2804">
        <v>90032</v>
      </c>
      <c r="M2804" t="s">
        <v>1357</v>
      </c>
      <c r="N2804" t="s">
        <v>51</v>
      </c>
      <c r="O2804" t="s">
        <v>64</v>
      </c>
      <c r="P2804" t="s">
        <v>1358</v>
      </c>
      <c r="Q2804" s="4">
        <v>100000</v>
      </c>
      <c r="R2804">
        <v>4</v>
      </c>
      <c r="S2804" s="4">
        <f>Table3[[#This Row],[Harga]]*Table3[[#This Row],[Quantity]]</f>
        <v>400000</v>
      </c>
      <c r="T2804">
        <v>0</v>
      </c>
      <c r="U2804" s="4">
        <f>Table3[[#This Row],[Discount]]*Table3[[#This Row],[Revenue]]</f>
        <v>0</v>
      </c>
      <c r="V2804" s="4">
        <f>Table3[[#This Row],[Revenue]]-Table3[[#This Row],[Total Discount]]</f>
        <v>400000</v>
      </c>
      <c r="W2804" s="6"/>
      <c r="X2804" s="5"/>
    </row>
    <row r="2805" spans="1:24" x14ac:dyDescent="0.35">
      <c r="A2805">
        <v>2804</v>
      </c>
      <c r="B2805" t="s">
        <v>6471</v>
      </c>
      <c r="C2805" s="8">
        <v>41911</v>
      </c>
      <c r="D2805" s="6">
        <v>2014</v>
      </c>
      <c r="E2805" s="8" t="s">
        <v>3472</v>
      </c>
      <c r="F2805" s="7">
        <v>29</v>
      </c>
      <c r="G2805" t="s">
        <v>3452</v>
      </c>
      <c r="H2805" t="s">
        <v>3451</v>
      </c>
      <c r="I2805" t="s">
        <v>4060</v>
      </c>
      <c r="J2805" t="s">
        <v>3488</v>
      </c>
      <c r="K2805" t="s">
        <v>3600</v>
      </c>
      <c r="L2805">
        <v>98115</v>
      </c>
      <c r="M2805" t="s">
        <v>2737</v>
      </c>
      <c r="N2805" t="s">
        <v>9</v>
      </c>
      <c r="O2805" t="s">
        <v>20</v>
      </c>
      <c r="P2805" t="s">
        <v>2738</v>
      </c>
      <c r="Q2805" s="4">
        <v>7000</v>
      </c>
      <c r="R2805">
        <v>2</v>
      </c>
      <c r="S2805" s="4">
        <f>Table3[[#This Row],[Harga]]*Table3[[#This Row],[Quantity]]</f>
        <v>14000</v>
      </c>
      <c r="T2805">
        <v>0</v>
      </c>
      <c r="U2805" s="4">
        <f>Table3[[#This Row],[Discount]]*Table3[[#This Row],[Revenue]]</f>
        <v>0</v>
      </c>
      <c r="V2805" s="4">
        <f>Table3[[#This Row],[Revenue]]-Table3[[#This Row],[Total Discount]]</f>
        <v>14000</v>
      </c>
      <c r="W2805" s="6"/>
      <c r="X2805" s="5"/>
    </row>
    <row r="2806" spans="1:24" x14ac:dyDescent="0.35">
      <c r="A2806">
        <v>2805</v>
      </c>
      <c r="B2806" t="s">
        <v>6470</v>
      </c>
      <c r="C2806" s="8">
        <v>42912</v>
      </c>
      <c r="D2806" s="6">
        <v>2017</v>
      </c>
      <c r="E2806" s="8" t="s">
        <v>3497</v>
      </c>
      <c r="F2806" s="7">
        <v>26</v>
      </c>
      <c r="G2806" t="s">
        <v>3496</v>
      </c>
      <c r="H2806" t="s">
        <v>3462</v>
      </c>
      <c r="I2806" t="s">
        <v>6411</v>
      </c>
      <c r="J2806" t="s">
        <v>3466</v>
      </c>
      <c r="K2806" t="s">
        <v>3568</v>
      </c>
      <c r="L2806">
        <v>33180</v>
      </c>
      <c r="M2806" t="s">
        <v>1916</v>
      </c>
      <c r="N2806" t="s">
        <v>13</v>
      </c>
      <c r="O2806" t="s">
        <v>14</v>
      </c>
      <c r="P2806" t="s">
        <v>1917</v>
      </c>
      <c r="Q2806" s="4">
        <v>15000</v>
      </c>
      <c r="R2806">
        <v>6</v>
      </c>
      <c r="S2806" s="4">
        <f>Table3[[#This Row],[Harga]]*Table3[[#This Row],[Quantity]]</f>
        <v>90000</v>
      </c>
      <c r="T2806">
        <v>0.2</v>
      </c>
      <c r="U2806" s="4">
        <f>Table3[[#This Row],[Discount]]*Table3[[#This Row],[Revenue]]</f>
        <v>18000</v>
      </c>
      <c r="V2806" s="4">
        <f>Table3[[#This Row],[Revenue]]-Table3[[#This Row],[Total Discount]]</f>
        <v>72000</v>
      </c>
      <c r="W2806" s="6"/>
      <c r="X2806" s="5"/>
    </row>
    <row r="2807" spans="1:24" x14ac:dyDescent="0.35">
      <c r="A2807">
        <v>2806</v>
      </c>
      <c r="B2807" t="s">
        <v>6469</v>
      </c>
      <c r="C2807" s="8">
        <v>42603</v>
      </c>
      <c r="D2807" s="6">
        <v>2016</v>
      </c>
      <c r="E2807" s="8" t="s">
        <v>3481</v>
      </c>
      <c r="F2807" s="7">
        <v>21</v>
      </c>
      <c r="G2807" t="s">
        <v>3452</v>
      </c>
      <c r="H2807" t="s">
        <v>3462</v>
      </c>
      <c r="I2807" t="s">
        <v>4083</v>
      </c>
      <c r="J2807" t="s">
        <v>3488</v>
      </c>
      <c r="K2807" t="s">
        <v>3477</v>
      </c>
      <c r="L2807">
        <v>19143</v>
      </c>
      <c r="M2807" t="s">
        <v>2827</v>
      </c>
      <c r="N2807" t="s">
        <v>9</v>
      </c>
      <c r="O2807" t="s">
        <v>17</v>
      </c>
      <c r="P2807" t="s">
        <v>2828</v>
      </c>
      <c r="Q2807" s="4">
        <v>816000</v>
      </c>
      <c r="R2807">
        <v>9</v>
      </c>
      <c r="S2807" s="4">
        <f>Table3[[#This Row],[Harga]]*Table3[[#This Row],[Quantity]]</f>
        <v>7344000</v>
      </c>
      <c r="T2807">
        <v>0.4</v>
      </c>
      <c r="U2807" s="4">
        <f>Table3[[#This Row],[Discount]]*Table3[[#This Row],[Revenue]]</f>
        <v>2937600</v>
      </c>
      <c r="V2807" s="4">
        <f>Table3[[#This Row],[Revenue]]-Table3[[#This Row],[Total Discount]]</f>
        <v>4406400</v>
      </c>
      <c r="W2807" s="6"/>
      <c r="X2807" s="5"/>
    </row>
    <row r="2808" spans="1:24" x14ac:dyDescent="0.35">
      <c r="A2808">
        <v>2807</v>
      </c>
      <c r="B2808" t="s">
        <v>6468</v>
      </c>
      <c r="C2808" s="8">
        <v>41681</v>
      </c>
      <c r="D2808" s="6">
        <v>2014</v>
      </c>
      <c r="E2808" s="8" t="s">
        <v>3458</v>
      </c>
      <c r="F2808" s="7">
        <v>11</v>
      </c>
      <c r="G2808" t="s">
        <v>3485</v>
      </c>
      <c r="H2808" t="s">
        <v>3451</v>
      </c>
      <c r="I2808" t="s">
        <v>3649</v>
      </c>
      <c r="J2808" t="s">
        <v>3449</v>
      </c>
      <c r="K2808" t="s">
        <v>3714</v>
      </c>
      <c r="L2808">
        <v>23320</v>
      </c>
      <c r="M2808" t="s">
        <v>495</v>
      </c>
      <c r="N2808" t="s">
        <v>51</v>
      </c>
      <c r="O2808" t="s">
        <v>64</v>
      </c>
      <c r="P2808" t="s">
        <v>496</v>
      </c>
      <c r="Q2808" s="4">
        <v>469000</v>
      </c>
      <c r="R2808">
        <v>3</v>
      </c>
      <c r="S2808" s="4">
        <f>Table3[[#This Row],[Harga]]*Table3[[#This Row],[Quantity]]</f>
        <v>1407000</v>
      </c>
      <c r="T2808">
        <v>0</v>
      </c>
      <c r="U2808" s="4">
        <f>Table3[[#This Row],[Discount]]*Table3[[#This Row],[Revenue]]</f>
        <v>0</v>
      </c>
      <c r="V2808" s="4">
        <f>Table3[[#This Row],[Revenue]]-Table3[[#This Row],[Total Discount]]</f>
        <v>1407000</v>
      </c>
      <c r="W2808" s="6"/>
      <c r="X2808" s="5"/>
    </row>
    <row r="2809" spans="1:24" x14ac:dyDescent="0.35">
      <c r="A2809">
        <v>2808</v>
      </c>
      <c r="B2809" t="s">
        <v>6467</v>
      </c>
      <c r="C2809" s="8">
        <v>42636</v>
      </c>
      <c r="D2809" s="6">
        <v>2016</v>
      </c>
      <c r="E2809" s="8" t="s">
        <v>3472</v>
      </c>
      <c r="F2809" s="7">
        <v>23</v>
      </c>
      <c r="G2809" t="s">
        <v>3457</v>
      </c>
      <c r="H2809" t="s">
        <v>3451</v>
      </c>
      <c r="I2809" t="s">
        <v>5148</v>
      </c>
      <c r="J2809" t="s">
        <v>3488</v>
      </c>
      <c r="K2809" t="s">
        <v>3595</v>
      </c>
      <c r="L2809">
        <v>10009</v>
      </c>
      <c r="M2809" t="s">
        <v>1513</v>
      </c>
      <c r="N2809" t="s">
        <v>13</v>
      </c>
      <c r="O2809" t="s">
        <v>26</v>
      </c>
      <c r="P2809" t="s">
        <v>1514</v>
      </c>
      <c r="Q2809" s="4">
        <v>4000</v>
      </c>
      <c r="R2809">
        <v>7</v>
      </c>
      <c r="S2809" s="4">
        <f>Table3[[#This Row],[Harga]]*Table3[[#This Row],[Quantity]]</f>
        <v>28000</v>
      </c>
      <c r="T2809">
        <v>0.2</v>
      </c>
      <c r="U2809" s="4">
        <f>Table3[[#This Row],[Discount]]*Table3[[#This Row],[Revenue]]</f>
        <v>5600</v>
      </c>
      <c r="V2809" s="4">
        <f>Table3[[#This Row],[Revenue]]-Table3[[#This Row],[Total Discount]]</f>
        <v>22400</v>
      </c>
      <c r="W2809" s="6"/>
      <c r="X2809" s="5"/>
    </row>
    <row r="2810" spans="1:24" x14ac:dyDescent="0.35">
      <c r="A2810">
        <v>2809</v>
      </c>
      <c r="B2810" t="s">
        <v>6466</v>
      </c>
      <c r="C2810" s="8">
        <v>42343</v>
      </c>
      <c r="D2810" s="6">
        <v>2015</v>
      </c>
      <c r="E2810" s="8" t="s">
        <v>3490</v>
      </c>
      <c r="F2810" s="7">
        <v>5</v>
      </c>
      <c r="G2810" t="s">
        <v>3457</v>
      </c>
      <c r="H2810" t="s">
        <v>3462</v>
      </c>
      <c r="I2810" t="s">
        <v>4201</v>
      </c>
      <c r="J2810" t="s">
        <v>3488</v>
      </c>
      <c r="K2810" t="s">
        <v>3499</v>
      </c>
      <c r="L2810">
        <v>48104</v>
      </c>
      <c r="M2810" t="s">
        <v>2047</v>
      </c>
      <c r="N2810" t="s">
        <v>13</v>
      </c>
      <c r="O2810" t="s">
        <v>26</v>
      </c>
      <c r="P2810" t="s">
        <v>2048</v>
      </c>
      <c r="Q2810" s="4">
        <v>92000</v>
      </c>
      <c r="R2810">
        <v>5</v>
      </c>
      <c r="S2810" s="4">
        <f>Table3[[#This Row],[Harga]]*Table3[[#This Row],[Quantity]]</f>
        <v>460000</v>
      </c>
      <c r="T2810">
        <v>0</v>
      </c>
      <c r="U2810" s="4">
        <f>Table3[[#This Row],[Discount]]*Table3[[#This Row],[Revenue]]</f>
        <v>0</v>
      </c>
      <c r="V2810" s="4">
        <f>Table3[[#This Row],[Revenue]]-Table3[[#This Row],[Total Discount]]</f>
        <v>460000</v>
      </c>
      <c r="W2810" s="6"/>
      <c r="X2810" s="5"/>
    </row>
    <row r="2811" spans="1:24" x14ac:dyDescent="0.35">
      <c r="A2811">
        <v>2810</v>
      </c>
      <c r="B2811" t="s">
        <v>6465</v>
      </c>
      <c r="C2811" s="8">
        <v>42981</v>
      </c>
      <c r="D2811" s="6">
        <v>2017</v>
      </c>
      <c r="E2811" s="8" t="s">
        <v>3472</v>
      </c>
      <c r="F2811" s="7">
        <v>3</v>
      </c>
      <c r="G2811" t="s">
        <v>3452</v>
      </c>
      <c r="H2811" t="s">
        <v>3532</v>
      </c>
      <c r="I2811" t="s">
        <v>3696</v>
      </c>
      <c r="J2811" t="s">
        <v>3488</v>
      </c>
      <c r="K2811" t="s">
        <v>3714</v>
      </c>
      <c r="L2811">
        <v>91941</v>
      </c>
      <c r="M2811" t="s">
        <v>1533</v>
      </c>
      <c r="N2811" t="s">
        <v>13</v>
      </c>
      <c r="O2811" t="s">
        <v>26</v>
      </c>
      <c r="P2811" t="s">
        <v>1534</v>
      </c>
      <c r="Q2811" s="4">
        <v>34000</v>
      </c>
      <c r="R2811">
        <v>5</v>
      </c>
      <c r="S2811" s="4">
        <f>Table3[[#This Row],[Harga]]*Table3[[#This Row],[Quantity]]</f>
        <v>170000</v>
      </c>
      <c r="T2811">
        <v>0.2</v>
      </c>
      <c r="U2811" s="4">
        <f>Table3[[#This Row],[Discount]]*Table3[[#This Row],[Revenue]]</f>
        <v>34000</v>
      </c>
      <c r="V2811" s="4">
        <f>Table3[[#This Row],[Revenue]]-Table3[[#This Row],[Total Discount]]</f>
        <v>136000</v>
      </c>
      <c r="W2811" s="6"/>
      <c r="X2811" s="5"/>
    </row>
    <row r="2812" spans="1:24" x14ac:dyDescent="0.35">
      <c r="A2812">
        <v>2811</v>
      </c>
      <c r="B2812" t="s">
        <v>6464</v>
      </c>
      <c r="C2812" s="8">
        <v>42820</v>
      </c>
      <c r="D2812" s="6">
        <v>2017</v>
      </c>
      <c r="E2812" s="8" t="s">
        <v>3511</v>
      </c>
      <c r="F2812" s="7">
        <v>26</v>
      </c>
      <c r="G2812" t="s">
        <v>3538</v>
      </c>
      <c r="H2812" t="s">
        <v>3462</v>
      </c>
      <c r="I2812" t="s">
        <v>6463</v>
      </c>
      <c r="J2812" t="s">
        <v>3466</v>
      </c>
      <c r="K2812" t="s">
        <v>3600</v>
      </c>
      <c r="L2812">
        <v>48126</v>
      </c>
      <c r="M2812" t="s">
        <v>2829</v>
      </c>
      <c r="N2812" t="s">
        <v>9</v>
      </c>
      <c r="O2812" t="s">
        <v>20</v>
      </c>
      <c r="P2812" t="s">
        <v>2830</v>
      </c>
      <c r="Q2812" s="4">
        <v>61000</v>
      </c>
      <c r="R2812">
        <v>3</v>
      </c>
      <c r="S2812" s="4">
        <f>Table3[[#This Row],[Harga]]*Table3[[#This Row],[Quantity]]</f>
        <v>183000</v>
      </c>
      <c r="T2812">
        <v>0</v>
      </c>
      <c r="U2812" s="4">
        <f>Table3[[#This Row],[Discount]]*Table3[[#This Row],[Revenue]]</f>
        <v>0</v>
      </c>
      <c r="V2812" s="4">
        <f>Table3[[#This Row],[Revenue]]-Table3[[#This Row],[Total Discount]]</f>
        <v>183000</v>
      </c>
      <c r="W2812" s="6"/>
      <c r="X2812" s="5"/>
    </row>
    <row r="2813" spans="1:24" x14ac:dyDescent="0.35">
      <c r="A2813">
        <v>2812</v>
      </c>
      <c r="B2813" t="s">
        <v>6462</v>
      </c>
      <c r="C2813" s="8">
        <v>41994</v>
      </c>
      <c r="D2813" s="6">
        <v>2014</v>
      </c>
      <c r="E2813" s="8" t="s">
        <v>3490</v>
      </c>
      <c r="F2813" s="7">
        <v>21</v>
      </c>
      <c r="G2813" t="s">
        <v>3452</v>
      </c>
      <c r="H2813" t="s">
        <v>3462</v>
      </c>
      <c r="I2813" t="s">
        <v>4920</v>
      </c>
      <c r="J2813" t="s">
        <v>3449</v>
      </c>
      <c r="K2813" t="s">
        <v>3707</v>
      </c>
      <c r="L2813">
        <v>92024</v>
      </c>
      <c r="M2813" t="s">
        <v>1874</v>
      </c>
      <c r="N2813" t="s">
        <v>9</v>
      </c>
      <c r="O2813" t="s">
        <v>42</v>
      </c>
      <c r="P2813" t="s">
        <v>1875</v>
      </c>
      <c r="Q2813" s="4">
        <v>884000</v>
      </c>
      <c r="R2813">
        <v>6</v>
      </c>
      <c r="S2813" s="4">
        <f>Table3[[#This Row],[Harga]]*Table3[[#This Row],[Quantity]]</f>
        <v>5304000</v>
      </c>
      <c r="T2813">
        <v>0.2</v>
      </c>
      <c r="U2813" s="4">
        <f>Table3[[#This Row],[Discount]]*Table3[[#This Row],[Revenue]]</f>
        <v>1060800</v>
      </c>
      <c r="V2813" s="4">
        <f>Table3[[#This Row],[Revenue]]-Table3[[#This Row],[Total Discount]]</f>
        <v>4243200</v>
      </c>
      <c r="W2813" s="6"/>
      <c r="X2813" s="5"/>
    </row>
    <row r="2814" spans="1:24" x14ac:dyDescent="0.35">
      <c r="A2814">
        <v>2813</v>
      </c>
      <c r="B2814" t="s">
        <v>6461</v>
      </c>
      <c r="C2814" s="8">
        <v>41905</v>
      </c>
      <c r="D2814" s="6">
        <v>2014</v>
      </c>
      <c r="E2814" s="8" t="s">
        <v>3472</v>
      </c>
      <c r="F2814" s="7">
        <v>23</v>
      </c>
      <c r="G2814" t="s">
        <v>3452</v>
      </c>
      <c r="H2814" t="s">
        <v>3462</v>
      </c>
      <c r="I2814" t="s">
        <v>4742</v>
      </c>
      <c r="J2814" t="s">
        <v>3488</v>
      </c>
      <c r="K2814" t="s">
        <v>3600</v>
      </c>
      <c r="L2814">
        <v>44107</v>
      </c>
      <c r="M2814" t="s">
        <v>2831</v>
      </c>
      <c r="N2814" t="s">
        <v>13</v>
      </c>
      <c r="O2814" t="s">
        <v>23</v>
      </c>
      <c r="P2814" t="s">
        <v>2832</v>
      </c>
      <c r="Q2814" s="4">
        <v>29000</v>
      </c>
      <c r="R2814">
        <v>9</v>
      </c>
      <c r="S2814" s="4">
        <f>Table3[[#This Row],[Harga]]*Table3[[#This Row],[Quantity]]</f>
        <v>261000</v>
      </c>
      <c r="T2814">
        <v>0.2</v>
      </c>
      <c r="U2814" s="4">
        <f>Table3[[#This Row],[Discount]]*Table3[[#This Row],[Revenue]]</f>
        <v>52200</v>
      </c>
      <c r="V2814" s="4">
        <f>Table3[[#This Row],[Revenue]]-Table3[[#This Row],[Total Discount]]</f>
        <v>208800</v>
      </c>
      <c r="W2814" s="6"/>
      <c r="X2814" s="5"/>
    </row>
    <row r="2815" spans="1:24" x14ac:dyDescent="0.35">
      <c r="A2815">
        <v>2814</v>
      </c>
      <c r="B2815" t="s">
        <v>6460</v>
      </c>
      <c r="C2815" s="8">
        <v>42827</v>
      </c>
      <c r="D2815" s="6">
        <v>2017</v>
      </c>
      <c r="E2815" s="8" t="s">
        <v>3529</v>
      </c>
      <c r="F2815" s="7">
        <v>2</v>
      </c>
      <c r="G2815" t="s">
        <v>3538</v>
      </c>
      <c r="H2815" t="s">
        <v>3451</v>
      </c>
      <c r="I2815" t="s">
        <v>3559</v>
      </c>
      <c r="J2815" t="s">
        <v>3488</v>
      </c>
      <c r="K2815" t="s">
        <v>3548</v>
      </c>
      <c r="L2815">
        <v>6450</v>
      </c>
      <c r="M2815" t="s">
        <v>39</v>
      </c>
      <c r="N2815" t="s">
        <v>13</v>
      </c>
      <c r="O2815" t="s">
        <v>37</v>
      </c>
      <c r="P2815" t="s">
        <v>40</v>
      </c>
      <c r="Q2815" s="4">
        <v>20000</v>
      </c>
      <c r="R2815">
        <v>4</v>
      </c>
      <c r="S2815" s="4">
        <f>Table3[[#This Row],[Harga]]*Table3[[#This Row],[Quantity]]</f>
        <v>80000</v>
      </c>
      <c r="T2815">
        <v>0</v>
      </c>
      <c r="U2815" s="4">
        <f>Table3[[#This Row],[Discount]]*Table3[[#This Row],[Revenue]]</f>
        <v>0</v>
      </c>
      <c r="V2815" s="4">
        <f>Table3[[#This Row],[Revenue]]-Table3[[#This Row],[Total Discount]]</f>
        <v>80000</v>
      </c>
      <c r="W2815" s="6"/>
      <c r="X2815" s="5"/>
    </row>
    <row r="2816" spans="1:24" x14ac:dyDescent="0.35">
      <c r="A2816">
        <v>2815</v>
      </c>
      <c r="B2816" t="s">
        <v>6459</v>
      </c>
      <c r="C2816" s="8">
        <v>42461</v>
      </c>
      <c r="D2816" s="6">
        <v>2016</v>
      </c>
      <c r="E2816" s="8" t="s">
        <v>3529</v>
      </c>
      <c r="F2816" s="7">
        <v>1</v>
      </c>
      <c r="G2816" t="s">
        <v>3457</v>
      </c>
      <c r="H2816" t="s">
        <v>3462</v>
      </c>
      <c r="I2816" t="s">
        <v>5211</v>
      </c>
      <c r="J2816" t="s">
        <v>3488</v>
      </c>
      <c r="K2816" t="s">
        <v>3655</v>
      </c>
      <c r="L2816">
        <v>31907</v>
      </c>
      <c r="M2816" t="s">
        <v>2833</v>
      </c>
      <c r="N2816" t="s">
        <v>9</v>
      </c>
      <c r="O2816" t="s">
        <v>20</v>
      </c>
      <c r="P2816" t="s">
        <v>2834</v>
      </c>
      <c r="Q2816" s="4">
        <v>8000</v>
      </c>
      <c r="R2816">
        <v>4</v>
      </c>
      <c r="S2816" s="4">
        <f>Table3[[#This Row],[Harga]]*Table3[[#This Row],[Quantity]]</f>
        <v>32000</v>
      </c>
      <c r="T2816">
        <v>0</v>
      </c>
      <c r="U2816" s="4">
        <f>Table3[[#This Row],[Discount]]*Table3[[#This Row],[Revenue]]</f>
        <v>0</v>
      </c>
      <c r="V2816" s="4">
        <f>Table3[[#This Row],[Revenue]]-Table3[[#This Row],[Total Discount]]</f>
        <v>32000</v>
      </c>
      <c r="W2816" s="6"/>
      <c r="X2816" s="5"/>
    </row>
    <row r="2817" spans="1:24" x14ac:dyDescent="0.35">
      <c r="A2817">
        <v>2816</v>
      </c>
      <c r="B2817" t="s">
        <v>6458</v>
      </c>
      <c r="C2817" s="8">
        <v>42139</v>
      </c>
      <c r="D2817" s="6">
        <v>2015</v>
      </c>
      <c r="E2817" s="8" t="s">
        <v>3453</v>
      </c>
      <c r="F2817" s="7">
        <v>15</v>
      </c>
      <c r="G2817" t="s">
        <v>3452</v>
      </c>
      <c r="H2817" t="s">
        <v>3451</v>
      </c>
      <c r="I2817" t="s">
        <v>4479</v>
      </c>
      <c r="J2817" t="s">
        <v>3466</v>
      </c>
      <c r="K2817" t="s">
        <v>3474</v>
      </c>
      <c r="L2817">
        <v>30076</v>
      </c>
      <c r="M2817" t="s">
        <v>1708</v>
      </c>
      <c r="N2817" t="s">
        <v>13</v>
      </c>
      <c r="O2817" t="s">
        <v>55</v>
      </c>
      <c r="P2817" t="s">
        <v>1709</v>
      </c>
      <c r="Q2817" s="4">
        <v>15000</v>
      </c>
      <c r="R2817">
        <v>3</v>
      </c>
      <c r="S2817" s="4">
        <f>Table3[[#This Row],[Harga]]*Table3[[#This Row],[Quantity]]</f>
        <v>45000</v>
      </c>
      <c r="T2817">
        <v>0</v>
      </c>
      <c r="U2817" s="4">
        <f>Table3[[#This Row],[Discount]]*Table3[[#This Row],[Revenue]]</f>
        <v>0</v>
      </c>
      <c r="V2817" s="4">
        <f>Table3[[#This Row],[Revenue]]-Table3[[#This Row],[Total Discount]]</f>
        <v>45000</v>
      </c>
      <c r="W2817" s="6"/>
      <c r="X2817" s="5"/>
    </row>
    <row r="2818" spans="1:24" x14ac:dyDescent="0.35">
      <c r="A2818">
        <v>2817</v>
      </c>
      <c r="B2818" t="s">
        <v>6457</v>
      </c>
      <c r="C2818" s="8">
        <v>42817</v>
      </c>
      <c r="D2818" s="6">
        <v>2017</v>
      </c>
      <c r="E2818" s="8" t="s">
        <v>3511</v>
      </c>
      <c r="F2818" s="7">
        <v>23</v>
      </c>
      <c r="G2818" t="s">
        <v>3457</v>
      </c>
      <c r="H2818" t="s">
        <v>3451</v>
      </c>
      <c r="I2818" t="s">
        <v>4104</v>
      </c>
      <c r="J2818" t="s">
        <v>3488</v>
      </c>
      <c r="K2818" t="s">
        <v>3909</v>
      </c>
      <c r="L2818">
        <v>98105</v>
      </c>
      <c r="M2818" t="s">
        <v>551</v>
      </c>
      <c r="N2818" t="s">
        <v>13</v>
      </c>
      <c r="O2818" t="s">
        <v>26</v>
      </c>
      <c r="P2818" t="s">
        <v>552</v>
      </c>
      <c r="Q2818" s="4">
        <v>9000</v>
      </c>
      <c r="R2818">
        <v>5</v>
      </c>
      <c r="S2818" s="4">
        <f>Table3[[#This Row],[Harga]]*Table3[[#This Row],[Quantity]]</f>
        <v>45000</v>
      </c>
      <c r="T2818">
        <v>0.2</v>
      </c>
      <c r="U2818" s="4">
        <f>Table3[[#This Row],[Discount]]*Table3[[#This Row],[Revenue]]</f>
        <v>9000</v>
      </c>
      <c r="V2818" s="4">
        <f>Table3[[#This Row],[Revenue]]-Table3[[#This Row],[Total Discount]]</f>
        <v>36000</v>
      </c>
      <c r="W2818" s="6"/>
      <c r="X2818" s="5"/>
    </row>
    <row r="2819" spans="1:24" x14ac:dyDescent="0.35">
      <c r="A2819">
        <v>2818</v>
      </c>
      <c r="B2819" t="s">
        <v>6456</v>
      </c>
      <c r="C2819" s="8">
        <v>42839</v>
      </c>
      <c r="D2819" s="6">
        <v>2017</v>
      </c>
      <c r="E2819" s="8" t="s">
        <v>3529</v>
      </c>
      <c r="F2819" s="7">
        <v>14</v>
      </c>
      <c r="G2819" t="s">
        <v>3457</v>
      </c>
      <c r="H2819" t="s">
        <v>3451</v>
      </c>
      <c r="I2819" t="s">
        <v>4191</v>
      </c>
      <c r="J2819" t="s">
        <v>3466</v>
      </c>
      <c r="K2819" t="s">
        <v>3628</v>
      </c>
      <c r="L2819">
        <v>7960</v>
      </c>
      <c r="M2819" t="s">
        <v>1100</v>
      </c>
      <c r="N2819" t="s">
        <v>9</v>
      </c>
      <c r="O2819" t="s">
        <v>20</v>
      </c>
      <c r="P2819" t="s">
        <v>1101</v>
      </c>
      <c r="Q2819" s="4">
        <v>30000</v>
      </c>
      <c r="R2819">
        <v>5</v>
      </c>
      <c r="S2819" s="4">
        <f>Table3[[#This Row],[Harga]]*Table3[[#This Row],[Quantity]]</f>
        <v>150000</v>
      </c>
      <c r="T2819">
        <v>0</v>
      </c>
      <c r="U2819" s="4">
        <f>Table3[[#This Row],[Discount]]*Table3[[#This Row],[Revenue]]</f>
        <v>0</v>
      </c>
      <c r="V2819" s="4">
        <f>Table3[[#This Row],[Revenue]]-Table3[[#This Row],[Total Discount]]</f>
        <v>150000</v>
      </c>
      <c r="W2819" s="6"/>
      <c r="X2819" s="5"/>
    </row>
    <row r="2820" spans="1:24" x14ac:dyDescent="0.35">
      <c r="A2820">
        <v>2819</v>
      </c>
      <c r="B2820" t="s">
        <v>6455</v>
      </c>
      <c r="C2820" s="8">
        <v>42008</v>
      </c>
      <c r="D2820" s="6">
        <v>2015</v>
      </c>
      <c r="E2820" s="8" t="s">
        <v>3463</v>
      </c>
      <c r="F2820" s="7">
        <v>4</v>
      </c>
      <c r="G2820" t="s">
        <v>3485</v>
      </c>
      <c r="H2820" t="s">
        <v>3451</v>
      </c>
      <c r="I2820" t="s">
        <v>3656</v>
      </c>
      <c r="J2820" t="s">
        <v>3466</v>
      </c>
      <c r="K2820" t="s">
        <v>3682</v>
      </c>
      <c r="L2820">
        <v>22304</v>
      </c>
      <c r="M2820" t="s">
        <v>1172</v>
      </c>
      <c r="N2820" t="s">
        <v>9</v>
      </c>
      <c r="O2820" t="s">
        <v>20</v>
      </c>
      <c r="P2820" t="s">
        <v>1173</v>
      </c>
      <c r="Q2820" s="4">
        <v>28000</v>
      </c>
      <c r="R2820">
        <v>14</v>
      </c>
      <c r="S2820" s="4">
        <f>Table3[[#This Row],[Harga]]*Table3[[#This Row],[Quantity]]</f>
        <v>392000</v>
      </c>
      <c r="T2820">
        <v>0</v>
      </c>
      <c r="U2820" s="4">
        <f>Table3[[#This Row],[Discount]]*Table3[[#This Row],[Revenue]]</f>
        <v>0</v>
      </c>
      <c r="V2820" s="4">
        <f>Table3[[#This Row],[Revenue]]-Table3[[#This Row],[Total Discount]]</f>
        <v>392000</v>
      </c>
      <c r="W2820" s="6"/>
      <c r="X2820" s="5"/>
    </row>
    <row r="2821" spans="1:24" x14ac:dyDescent="0.35">
      <c r="A2821">
        <v>2820</v>
      </c>
      <c r="B2821" t="s">
        <v>6454</v>
      </c>
      <c r="C2821" s="8">
        <v>43041</v>
      </c>
      <c r="D2821" s="6">
        <v>2017</v>
      </c>
      <c r="E2821" s="8" t="s">
        <v>3468</v>
      </c>
      <c r="F2821" s="7">
        <v>2</v>
      </c>
      <c r="G2821" t="s">
        <v>3457</v>
      </c>
      <c r="H2821" t="s">
        <v>3462</v>
      </c>
      <c r="I2821" t="s">
        <v>5182</v>
      </c>
      <c r="J2821" t="s">
        <v>3449</v>
      </c>
      <c r="K2821" t="s">
        <v>3499</v>
      </c>
      <c r="L2821">
        <v>84106</v>
      </c>
      <c r="M2821" t="s">
        <v>620</v>
      </c>
      <c r="N2821" t="s">
        <v>13</v>
      </c>
      <c r="O2821" t="s">
        <v>23</v>
      </c>
      <c r="P2821" t="s">
        <v>621</v>
      </c>
      <c r="Q2821" s="4">
        <v>11000</v>
      </c>
      <c r="R2821">
        <v>3</v>
      </c>
      <c r="S2821" s="4">
        <f>Table3[[#This Row],[Harga]]*Table3[[#This Row],[Quantity]]</f>
        <v>33000</v>
      </c>
      <c r="T2821">
        <v>0</v>
      </c>
      <c r="U2821" s="4">
        <f>Table3[[#This Row],[Discount]]*Table3[[#This Row],[Revenue]]</f>
        <v>0</v>
      </c>
      <c r="V2821" s="4">
        <f>Table3[[#This Row],[Revenue]]-Table3[[#This Row],[Total Discount]]</f>
        <v>33000</v>
      </c>
      <c r="W2821" s="6"/>
      <c r="X2821" s="5"/>
    </row>
    <row r="2822" spans="1:24" x14ac:dyDescent="0.35">
      <c r="A2822">
        <v>2821</v>
      </c>
      <c r="B2822" t="s">
        <v>6453</v>
      </c>
      <c r="C2822" s="8">
        <v>42933</v>
      </c>
      <c r="D2822" s="6">
        <v>2017</v>
      </c>
      <c r="E2822" s="8" t="s">
        <v>3507</v>
      </c>
      <c r="F2822" s="7">
        <v>17</v>
      </c>
      <c r="G2822" t="s">
        <v>3485</v>
      </c>
      <c r="H2822" t="s">
        <v>3451</v>
      </c>
      <c r="I2822" t="s">
        <v>5823</v>
      </c>
      <c r="J2822" t="s">
        <v>3466</v>
      </c>
      <c r="K2822" t="s">
        <v>3561</v>
      </c>
      <c r="L2822">
        <v>92307</v>
      </c>
      <c r="M2822" t="s">
        <v>2154</v>
      </c>
      <c r="N2822" t="s">
        <v>13</v>
      </c>
      <c r="O2822" t="s">
        <v>23</v>
      </c>
      <c r="P2822" t="s">
        <v>2155</v>
      </c>
      <c r="Q2822" s="4">
        <v>21000</v>
      </c>
      <c r="R2822">
        <v>5</v>
      </c>
      <c r="S2822" s="4">
        <f>Table3[[#This Row],[Harga]]*Table3[[#This Row],[Quantity]]</f>
        <v>105000</v>
      </c>
      <c r="T2822">
        <v>0</v>
      </c>
      <c r="U2822" s="4">
        <f>Table3[[#This Row],[Discount]]*Table3[[#This Row],[Revenue]]</f>
        <v>0</v>
      </c>
      <c r="V2822" s="4">
        <f>Table3[[#This Row],[Revenue]]-Table3[[#This Row],[Total Discount]]</f>
        <v>105000</v>
      </c>
      <c r="W2822" s="6"/>
      <c r="X2822" s="5"/>
    </row>
    <row r="2823" spans="1:24" x14ac:dyDescent="0.35">
      <c r="A2823">
        <v>2822</v>
      </c>
      <c r="B2823" t="s">
        <v>6452</v>
      </c>
      <c r="C2823" s="8">
        <v>43014</v>
      </c>
      <c r="D2823" s="6">
        <v>2017</v>
      </c>
      <c r="E2823" s="8" t="s">
        <v>3517</v>
      </c>
      <c r="F2823" s="7">
        <v>6</v>
      </c>
      <c r="G2823" t="s">
        <v>3457</v>
      </c>
      <c r="H2823" t="s">
        <v>3451</v>
      </c>
      <c r="I2823" t="s">
        <v>4320</v>
      </c>
      <c r="J2823" t="s">
        <v>3466</v>
      </c>
      <c r="K2823" t="s">
        <v>3695</v>
      </c>
      <c r="L2823">
        <v>10009</v>
      </c>
      <c r="M2823" t="s">
        <v>2723</v>
      </c>
      <c r="N2823" t="s">
        <v>13</v>
      </c>
      <c r="O2823" t="s">
        <v>23</v>
      </c>
      <c r="P2823" t="s">
        <v>2724</v>
      </c>
      <c r="Q2823" s="4">
        <v>82000</v>
      </c>
      <c r="R2823">
        <v>1</v>
      </c>
      <c r="S2823" s="4">
        <f>Table3[[#This Row],[Harga]]*Table3[[#This Row],[Quantity]]</f>
        <v>82000</v>
      </c>
      <c r="T2823">
        <v>0</v>
      </c>
      <c r="U2823" s="4">
        <f>Table3[[#This Row],[Discount]]*Table3[[#This Row],[Revenue]]</f>
        <v>0</v>
      </c>
      <c r="V2823" s="4">
        <f>Table3[[#This Row],[Revenue]]-Table3[[#This Row],[Total Discount]]</f>
        <v>82000</v>
      </c>
      <c r="W2823" s="6"/>
      <c r="X2823" s="5"/>
    </row>
    <row r="2824" spans="1:24" x14ac:dyDescent="0.35">
      <c r="A2824">
        <v>2823</v>
      </c>
      <c r="B2824" t="s">
        <v>6451</v>
      </c>
      <c r="C2824" s="8">
        <v>41947</v>
      </c>
      <c r="D2824" s="6">
        <v>2014</v>
      </c>
      <c r="E2824" s="8" t="s">
        <v>3468</v>
      </c>
      <c r="F2824" s="7">
        <v>4</v>
      </c>
      <c r="G2824" t="s">
        <v>3538</v>
      </c>
      <c r="H2824" t="s">
        <v>3532</v>
      </c>
      <c r="I2824" t="s">
        <v>4237</v>
      </c>
      <c r="J2824" t="s">
        <v>3466</v>
      </c>
      <c r="K2824" t="s">
        <v>3487</v>
      </c>
      <c r="L2824">
        <v>90805</v>
      </c>
      <c r="M2824" t="s">
        <v>155</v>
      </c>
      <c r="N2824" t="s">
        <v>13</v>
      </c>
      <c r="O2824" t="s">
        <v>37</v>
      </c>
      <c r="P2824" t="s">
        <v>156</v>
      </c>
      <c r="Q2824" s="4">
        <v>9000</v>
      </c>
      <c r="R2824">
        <v>1</v>
      </c>
      <c r="S2824" s="4">
        <f>Table3[[#This Row],[Harga]]*Table3[[#This Row],[Quantity]]</f>
        <v>9000</v>
      </c>
      <c r="T2824">
        <v>0</v>
      </c>
      <c r="U2824" s="4">
        <f>Table3[[#This Row],[Discount]]*Table3[[#This Row],[Revenue]]</f>
        <v>0</v>
      </c>
      <c r="V2824" s="4">
        <f>Table3[[#This Row],[Revenue]]-Table3[[#This Row],[Total Discount]]</f>
        <v>9000</v>
      </c>
      <c r="W2824" s="6"/>
      <c r="X2824" s="5"/>
    </row>
    <row r="2825" spans="1:24" x14ac:dyDescent="0.35">
      <c r="A2825">
        <v>2824</v>
      </c>
      <c r="B2825" t="s">
        <v>6450</v>
      </c>
      <c r="C2825" s="8">
        <v>42722</v>
      </c>
      <c r="D2825" s="6">
        <v>2016</v>
      </c>
      <c r="E2825" s="8" t="s">
        <v>3490</v>
      </c>
      <c r="F2825" s="7">
        <v>18</v>
      </c>
      <c r="G2825" t="s">
        <v>3496</v>
      </c>
      <c r="H2825" t="s">
        <v>3451</v>
      </c>
      <c r="I2825" t="s">
        <v>4509</v>
      </c>
      <c r="J2825" t="s">
        <v>3488</v>
      </c>
      <c r="K2825" t="s">
        <v>3909</v>
      </c>
      <c r="L2825">
        <v>97301</v>
      </c>
      <c r="M2825" t="s">
        <v>462</v>
      </c>
      <c r="N2825" t="s">
        <v>13</v>
      </c>
      <c r="O2825" t="s">
        <v>26</v>
      </c>
      <c r="P2825" t="s">
        <v>463</v>
      </c>
      <c r="Q2825" s="4">
        <v>23000</v>
      </c>
      <c r="R2825">
        <v>4</v>
      </c>
      <c r="S2825" s="4">
        <f>Table3[[#This Row],[Harga]]*Table3[[#This Row],[Quantity]]</f>
        <v>92000</v>
      </c>
      <c r="T2825">
        <v>0.7</v>
      </c>
      <c r="U2825" s="4">
        <f>Table3[[#This Row],[Discount]]*Table3[[#This Row],[Revenue]]</f>
        <v>64399.999999999993</v>
      </c>
      <c r="V2825" s="4">
        <f>Table3[[#This Row],[Revenue]]-Table3[[#This Row],[Total Discount]]</f>
        <v>27600.000000000007</v>
      </c>
      <c r="W2825" s="6"/>
      <c r="X2825" s="5"/>
    </row>
    <row r="2826" spans="1:24" x14ac:dyDescent="0.35">
      <c r="A2826">
        <v>2825</v>
      </c>
      <c r="B2826" t="s">
        <v>6449</v>
      </c>
      <c r="C2826" s="8">
        <v>42637</v>
      </c>
      <c r="D2826" s="6">
        <v>2016</v>
      </c>
      <c r="E2826" s="8" t="s">
        <v>3472</v>
      </c>
      <c r="F2826" s="7">
        <v>24</v>
      </c>
      <c r="G2826" t="s">
        <v>3457</v>
      </c>
      <c r="H2826" t="s">
        <v>3451</v>
      </c>
      <c r="I2826" t="s">
        <v>3514</v>
      </c>
      <c r="J2826" t="s">
        <v>3488</v>
      </c>
      <c r="K2826" t="s">
        <v>3499</v>
      </c>
      <c r="L2826">
        <v>80013</v>
      </c>
      <c r="M2826" t="s">
        <v>289</v>
      </c>
      <c r="N2826" t="s">
        <v>9</v>
      </c>
      <c r="O2826" t="s">
        <v>20</v>
      </c>
      <c r="P2826" t="s">
        <v>290</v>
      </c>
      <c r="Q2826" s="4">
        <v>27000</v>
      </c>
      <c r="R2826">
        <v>2</v>
      </c>
      <c r="S2826" s="4">
        <f>Table3[[#This Row],[Harga]]*Table3[[#This Row],[Quantity]]</f>
        <v>54000</v>
      </c>
      <c r="T2826">
        <v>0.2</v>
      </c>
      <c r="U2826" s="4">
        <f>Table3[[#This Row],[Discount]]*Table3[[#This Row],[Revenue]]</f>
        <v>10800</v>
      </c>
      <c r="V2826" s="4">
        <f>Table3[[#This Row],[Revenue]]-Table3[[#This Row],[Total Discount]]</f>
        <v>43200</v>
      </c>
      <c r="W2826" s="6"/>
      <c r="X2826" s="5"/>
    </row>
    <row r="2827" spans="1:24" x14ac:dyDescent="0.35">
      <c r="A2827">
        <v>2826</v>
      </c>
      <c r="B2827" t="s">
        <v>6448</v>
      </c>
      <c r="C2827" s="8">
        <v>42572</v>
      </c>
      <c r="D2827" s="6">
        <v>2016</v>
      </c>
      <c r="E2827" s="8" t="s">
        <v>3507</v>
      </c>
      <c r="F2827" s="7">
        <v>21</v>
      </c>
      <c r="G2827" t="s">
        <v>3485</v>
      </c>
      <c r="H2827" t="s">
        <v>3451</v>
      </c>
      <c r="I2827" t="s">
        <v>4235</v>
      </c>
      <c r="J2827" t="s">
        <v>3466</v>
      </c>
      <c r="K2827" t="s">
        <v>3455</v>
      </c>
      <c r="L2827">
        <v>43055</v>
      </c>
      <c r="M2827" t="s">
        <v>2835</v>
      </c>
      <c r="N2827" t="s">
        <v>13</v>
      </c>
      <c r="O2827" t="s">
        <v>37</v>
      </c>
      <c r="P2827" t="s">
        <v>2836</v>
      </c>
      <c r="Q2827" s="4">
        <v>19000</v>
      </c>
      <c r="R2827">
        <v>2</v>
      </c>
      <c r="S2827" s="4">
        <f>Table3[[#This Row],[Harga]]*Table3[[#This Row],[Quantity]]</f>
        <v>38000</v>
      </c>
      <c r="T2827">
        <v>0.2</v>
      </c>
      <c r="U2827" s="4">
        <f>Table3[[#This Row],[Discount]]*Table3[[#This Row],[Revenue]]</f>
        <v>7600</v>
      </c>
      <c r="V2827" s="4">
        <f>Table3[[#This Row],[Revenue]]-Table3[[#This Row],[Total Discount]]</f>
        <v>30400</v>
      </c>
      <c r="W2827" s="6"/>
      <c r="X2827" s="5"/>
    </row>
    <row r="2828" spans="1:24" x14ac:dyDescent="0.35">
      <c r="A2828">
        <v>2827</v>
      </c>
      <c r="B2828" t="s">
        <v>6447</v>
      </c>
      <c r="C2828" s="8">
        <v>42532</v>
      </c>
      <c r="D2828" s="6">
        <v>2016</v>
      </c>
      <c r="E2828" s="8" t="s">
        <v>3497</v>
      </c>
      <c r="F2828" s="7">
        <v>11</v>
      </c>
      <c r="G2828" t="s">
        <v>3485</v>
      </c>
      <c r="H2828" t="s">
        <v>3451</v>
      </c>
      <c r="I2828" t="s">
        <v>4706</v>
      </c>
      <c r="J2828" t="s">
        <v>3449</v>
      </c>
      <c r="K2828" t="s">
        <v>3513</v>
      </c>
      <c r="L2828">
        <v>98103</v>
      </c>
      <c r="M2828" t="s">
        <v>1704</v>
      </c>
      <c r="N2828" t="s">
        <v>13</v>
      </c>
      <c r="O2828" t="s">
        <v>14</v>
      </c>
      <c r="P2828" t="s">
        <v>1705</v>
      </c>
      <c r="Q2828" s="4">
        <v>15000</v>
      </c>
      <c r="R2828">
        <v>2</v>
      </c>
      <c r="S2828" s="4">
        <f>Table3[[#This Row],[Harga]]*Table3[[#This Row],[Quantity]]</f>
        <v>30000</v>
      </c>
      <c r="T2828">
        <v>0</v>
      </c>
      <c r="U2828" s="4">
        <f>Table3[[#This Row],[Discount]]*Table3[[#This Row],[Revenue]]</f>
        <v>0</v>
      </c>
      <c r="V2828" s="4">
        <f>Table3[[#This Row],[Revenue]]-Table3[[#This Row],[Total Discount]]</f>
        <v>30000</v>
      </c>
      <c r="W2828" s="6"/>
      <c r="X2828" s="5"/>
    </row>
    <row r="2829" spans="1:24" x14ac:dyDescent="0.35">
      <c r="A2829">
        <v>2828</v>
      </c>
      <c r="B2829" t="s">
        <v>6446</v>
      </c>
      <c r="C2829" s="8">
        <v>42164</v>
      </c>
      <c r="D2829" s="6">
        <v>2015</v>
      </c>
      <c r="E2829" s="8" t="s">
        <v>3497</v>
      </c>
      <c r="F2829" s="7">
        <v>9</v>
      </c>
      <c r="G2829" t="s">
        <v>3452</v>
      </c>
      <c r="H2829" t="s">
        <v>3501</v>
      </c>
      <c r="I2829" t="s">
        <v>3918</v>
      </c>
      <c r="J2829" t="s">
        <v>3449</v>
      </c>
      <c r="K2829" t="s">
        <v>3470</v>
      </c>
      <c r="L2829">
        <v>83201</v>
      </c>
      <c r="M2829" t="s">
        <v>2837</v>
      </c>
      <c r="N2829" t="s">
        <v>9</v>
      </c>
      <c r="O2829" t="s">
        <v>20</v>
      </c>
      <c r="P2829" t="s">
        <v>2838</v>
      </c>
      <c r="Q2829" s="4">
        <v>356000</v>
      </c>
      <c r="R2829">
        <v>4</v>
      </c>
      <c r="S2829" s="4">
        <f>Table3[[#This Row],[Harga]]*Table3[[#This Row],[Quantity]]</f>
        <v>1424000</v>
      </c>
      <c r="T2829">
        <v>0</v>
      </c>
      <c r="U2829" s="4">
        <f>Table3[[#This Row],[Discount]]*Table3[[#This Row],[Revenue]]</f>
        <v>0</v>
      </c>
      <c r="V2829" s="4">
        <f>Table3[[#This Row],[Revenue]]-Table3[[#This Row],[Total Discount]]</f>
        <v>1424000</v>
      </c>
      <c r="W2829" s="6"/>
      <c r="X2829" s="5"/>
    </row>
    <row r="2830" spans="1:24" x14ac:dyDescent="0.35">
      <c r="A2830">
        <v>2829</v>
      </c>
      <c r="B2830" t="s">
        <v>6445</v>
      </c>
      <c r="C2830" s="8">
        <v>43035</v>
      </c>
      <c r="D2830" s="6">
        <v>2017</v>
      </c>
      <c r="E2830" s="8" t="s">
        <v>3517</v>
      </c>
      <c r="F2830" s="7">
        <v>27</v>
      </c>
      <c r="G2830" t="s">
        <v>3485</v>
      </c>
      <c r="H2830" t="s">
        <v>3451</v>
      </c>
      <c r="I2830" t="s">
        <v>3589</v>
      </c>
      <c r="J2830" t="s">
        <v>3466</v>
      </c>
      <c r="K2830" t="s">
        <v>3505</v>
      </c>
      <c r="L2830">
        <v>75081</v>
      </c>
      <c r="M2830" t="s">
        <v>2503</v>
      </c>
      <c r="N2830" t="s">
        <v>13</v>
      </c>
      <c r="O2830" t="s">
        <v>55</v>
      </c>
      <c r="P2830" t="s">
        <v>2504</v>
      </c>
      <c r="Q2830" s="4">
        <v>8000</v>
      </c>
      <c r="R2830">
        <v>2</v>
      </c>
      <c r="S2830" s="4">
        <f>Table3[[#This Row],[Harga]]*Table3[[#This Row],[Quantity]]</f>
        <v>16000</v>
      </c>
      <c r="T2830">
        <v>0.2</v>
      </c>
      <c r="U2830" s="4">
        <f>Table3[[#This Row],[Discount]]*Table3[[#This Row],[Revenue]]</f>
        <v>3200</v>
      </c>
      <c r="V2830" s="4">
        <f>Table3[[#This Row],[Revenue]]-Table3[[#This Row],[Total Discount]]</f>
        <v>12800</v>
      </c>
      <c r="W2830" s="6"/>
      <c r="X2830" s="5"/>
    </row>
    <row r="2831" spans="1:24" x14ac:dyDescent="0.35">
      <c r="A2831">
        <v>2830</v>
      </c>
      <c r="B2831" t="s">
        <v>6444</v>
      </c>
      <c r="C2831" s="8">
        <v>42391</v>
      </c>
      <c r="D2831" s="6">
        <v>2016</v>
      </c>
      <c r="E2831" s="8" t="s">
        <v>3463</v>
      </c>
      <c r="F2831" s="7">
        <v>22</v>
      </c>
      <c r="G2831" t="s">
        <v>3452</v>
      </c>
      <c r="H2831" t="s">
        <v>3554</v>
      </c>
      <c r="I2831" t="s">
        <v>5335</v>
      </c>
      <c r="J2831" t="s">
        <v>3449</v>
      </c>
      <c r="K2831" t="s">
        <v>3448</v>
      </c>
      <c r="L2831">
        <v>98105</v>
      </c>
      <c r="M2831" t="s">
        <v>706</v>
      </c>
      <c r="N2831" t="s">
        <v>13</v>
      </c>
      <c r="O2831" t="s">
        <v>23</v>
      </c>
      <c r="P2831" t="s">
        <v>707</v>
      </c>
      <c r="Q2831" s="4">
        <v>13000</v>
      </c>
      <c r="R2831">
        <v>2</v>
      </c>
      <c r="S2831" s="4">
        <f>Table3[[#This Row],[Harga]]*Table3[[#This Row],[Quantity]]</f>
        <v>26000</v>
      </c>
      <c r="T2831">
        <v>0</v>
      </c>
      <c r="U2831" s="4">
        <f>Table3[[#This Row],[Discount]]*Table3[[#This Row],[Revenue]]</f>
        <v>0</v>
      </c>
      <c r="V2831" s="4">
        <f>Table3[[#This Row],[Revenue]]-Table3[[#This Row],[Total Discount]]</f>
        <v>26000</v>
      </c>
      <c r="W2831" s="6"/>
      <c r="X2831" s="5"/>
    </row>
    <row r="2832" spans="1:24" x14ac:dyDescent="0.35">
      <c r="A2832">
        <v>2831</v>
      </c>
      <c r="B2832" t="s">
        <v>6443</v>
      </c>
      <c r="C2832" s="8">
        <v>41787</v>
      </c>
      <c r="D2832" s="6">
        <v>2014</v>
      </c>
      <c r="E2832" s="8" t="s">
        <v>3453</v>
      </c>
      <c r="F2832" s="7">
        <v>28</v>
      </c>
      <c r="G2832" t="s">
        <v>3538</v>
      </c>
      <c r="H2832" t="s">
        <v>3451</v>
      </c>
      <c r="I2832" t="s">
        <v>5703</v>
      </c>
      <c r="J2832" t="s">
        <v>3466</v>
      </c>
      <c r="K2832" t="s">
        <v>3455</v>
      </c>
      <c r="L2832">
        <v>98115</v>
      </c>
      <c r="M2832" t="s">
        <v>740</v>
      </c>
      <c r="N2832" t="s">
        <v>51</v>
      </c>
      <c r="O2832" t="s">
        <v>52</v>
      </c>
      <c r="P2832" t="s">
        <v>741</v>
      </c>
      <c r="Q2832" s="4">
        <v>84000</v>
      </c>
      <c r="R2832">
        <v>6</v>
      </c>
      <c r="S2832" s="4">
        <f>Table3[[#This Row],[Harga]]*Table3[[#This Row],[Quantity]]</f>
        <v>504000</v>
      </c>
      <c r="T2832">
        <v>0.2</v>
      </c>
      <c r="U2832" s="4">
        <f>Table3[[#This Row],[Discount]]*Table3[[#This Row],[Revenue]]</f>
        <v>100800</v>
      </c>
      <c r="V2832" s="4">
        <f>Table3[[#This Row],[Revenue]]-Table3[[#This Row],[Total Discount]]</f>
        <v>403200</v>
      </c>
      <c r="W2832" s="6"/>
      <c r="X2832" s="5"/>
    </row>
    <row r="2833" spans="1:24" x14ac:dyDescent="0.35">
      <c r="A2833">
        <v>2832</v>
      </c>
      <c r="B2833" t="s">
        <v>6442</v>
      </c>
      <c r="C2833" s="8">
        <v>42002</v>
      </c>
      <c r="D2833" s="6">
        <v>2014</v>
      </c>
      <c r="E2833" s="8" t="s">
        <v>3490</v>
      </c>
      <c r="F2833" s="7">
        <v>29</v>
      </c>
      <c r="G2833" t="s">
        <v>3452</v>
      </c>
      <c r="H2833" t="s">
        <v>3451</v>
      </c>
      <c r="I2833" t="s">
        <v>4477</v>
      </c>
      <c r="J2833" t="s">
        <v>3449</v>
      </c>
      <c r="K2833" t="s">
        <v>3455</v>
      </c>
      <c r="L2833">
        <v>60610</v>
      </c>
      <c r="M2833" t="s">
        <v>2839</v>
      </c>
      <c r="N2833" t="s">
        <v>9</v>
      </c>
      <c r="O2833" t="s">
        <v>20</v>
      </c>
      <c r="P2833" t="s">
        <v>2840</v>
      </c>
      <c r="Q2833" s="4">
        <v>39000</v>
      </c>
      <c r="R2833">
        <v>3</v>
      </c>
      <c r="S2833" s="4">
        <f>Table3[[#This Row],[Harga]]*Table3[[#This Row],[Quantity]]</f>
        <v>117000</v>
      </c>
      <c r="T2833">
        <v>0.6</v>
      </c>
      <c r="U2833" s="4">
        <f>Table3[[#This Row],[Discount]]*Table3[[#This Row],[Revenue]]</f>
        <v>70200</v>
      </c>
      <c r="V2833" s="4">
        <f>Table3[[#This Row],[Revenue]]-Table3[[#This Row],[Total Discount]]</f>
        <v>46800</v>
      </c>
      <c r="W2833" s="6"/>
      <c r="X2833" s="5"/>
    </row>
    <row r="2834" spans="1:24" x14ac:dyDescent="0.35">
      <c r="A2834">
        <v>2833</v>
      </c>
      <c r="B2834" t="s">
        <v>6441</v>
      </c>
      <c r="C2834" s="8">
        <v>42579</v>
      </c>
      <c r="D2834" s="6">
        <v>2016</v>
      </c>
      <c r="E2834" s="8" t="s">
        <v>3507</v>
      </c>
      <c r="F2834" s="7">
        <v>28</v>
      </c>
      <c r="G2834" t="s">
        <v>3457</v>
      </c>
      <c r="H2834" t="s">
        <v>3451</v>
      </c>
      <c r="I2834" t="s">
        <v>4903</v>
      </c>
      <c r="J2834" t="s">
        <v>3488</v>
      </c>
      <c r="K2834" t="s">
        <v>3494</v>
      </c>
      <c r="L2834">
        <v>49423</v>
      </c>
      <c r="M2834" t="s">
        <v>2841</v>
      </c>
      <c r="N2834" t="s">
        <v>13</v>
      </c>
      <c r="O2834" t="s">
        <v>73</v>
      </c>
      <c r="P2834" t="s">
        <v>476</v>
      </c>
      <c r="Q2834" s="4">
        <v>21000</v>
      </c>
      <c r="R2834">
        <v>7</v>
      </c>
      <c r="S2834" s="4">
        <f>Table3[[#This Row],[Harga]]*Table3[[#This Row],[Quantity]]</f>
        <v>147000</v>
      </c>
      <c r="T2834">
        <v>0</v>
      </c>
      <c r="U2834" s="4">
        <f>Table3[[#This Row],[Discount]]*Table3[[#This Row],[Revenue]]</f>
        <v>0</v>
      </c>
      <c r="V2834" s="4">
        <f>Table3[[#This Row],[Revenue]]-Table3[[#This Row],[Total Discount]]</f>
        <v>147000</v>
      </c>
      <c r="W2834" s="6"/>
      <c r="X2834" s="5"/>
    </row>
    <row r="2835" spans="1:24" x14ac:dyDescent="0.35">
      <c r="A2835">
        <v>2834</v>
      </c>
      <c r="B2835" t="s">
        <v>6440</v>
      </c>
      <c r="C2835" s="8">
        <v>42637</v>
      </c>
      <c r="D2835" s="6">
        <v>2016</v>
      </c>
      <c r="E2835" s="8" t="s">
        <v>3472</v>
      </c>
      <c r="F2835" s="7">
        <v>24</v>
      </c>
      <c r="G2835" t="s">
        <v>3485</v>
      </c>
      <c r="H2835" t="s">
        <v>3451</v>
      </c>
      <c r="I2835" t="s">
        <v>5817</v>
      </c>
      <c r="J2835" t="s">
        <v>3449</v>
      </c>
      <c r="K2835" t="s">
        <v>3670</v>
      </c>
      <c r="L2835">
        <v>74012</v>
      </c>
      <c r="M2835" t="s">
        <v>1509</v>
      </c>
      <c r="N2835" t="s">
        <v>13</v>
      </c>
      <c r="O2835" t="s">
        <v>26</v>
      </c>
      <c r="P2835" t="s">
        <v>1510</v>
      </c>
      <c r="Q2835" s="4">
        <v>6000</v>
      </c>
      <c r="R2835">
        <v>1</v>
      </c>
      <c r="S2835" s="4">
        <f>Table3[[#This Row],[Harga]]*Table3[[#This Row],[Quantity]]</f>
        <v>6000</v>
      </c>
      <c r="T2835">
        <v>0</v>
      </c>
      <c r="U2835" s="4">
        <f>Table3[[#This Row],[Discount]]*Table3[[#This Row],[Revenue]]</f>
        <v>0</v>
      </c>
      <c r="V2835" s="4">
        <f>Table3[[#This Row],[Revenue]]-Table3[[#This Row],[Total Discount]]</f>
        <v>6000</v>
      </c>
      <c r="W2835" s="6"/>
      <c r="X2835" s="5"/>
    </row>
    <row r="2836" spans="1:24" x14ac:dyDescent="0.35">
      <c r="A2836">
        <v>2835</v>
      </c>
      <c r="B2836" t="s">
        <v>6439</v>
      </c>
      <c r="C2836" s="8">
        <v>41731</v>
      </c>
      <c r="D2836" s="6">
        <v>2014</v>
      </c>
      <c r="E2836" s="8" t="s">
        <v>3529</v>
      </c>
      <c r="F2836" s="7">
        <v>2</v>
      </c>
      <c r="G2836" t="s">
        <v>3538</v>
      </c>
      <c r="H2836" t="s">
        <v>3451</v>
      </c>
      <c r="I2836" t="s">
        <v>3593</v>
      </c>
      <c r="J2836" t="s">
        <v>3449</v>
      </c>
      <c r="K2836" t="s">
        <v>3595</v>
      </c>
      <c r="L2836">
        <v>30605</v>
      </c>
      <c r="M2836" t="s">
        <v>2440</v>
      </c>
      <c r="N2836" t="s">
        <v>13</v>
      </c>
      <c r="O2836" t="s">
        <v>23</v>
      </c>
      <c r="P2836" t="s">
        <v>2441</v>
      </c>
      <c r="Q2836" s="4">
        <v>22000</v>
      </c>
      <c r="R2836">
        <v>3</v>
      </c>
      <c r="S2836" s="4">
        <f>Table3[[#This Row],[Harga]]*Table3[[#This Row],[Quantity]]</f>
        <v>66000</v>
      </c>
      <c r="T2836">
        <v>0</v>
      </c>
      <c r="U2836" s="4">
        <f>Table3[[#This Row],[Discount]]*Table3[[#This Row],[Revenue]]</f>
        <v>0</v>
      </c>
      <c r="V2836" s="4">
        <f>Table3[[#This Row],[Revenue]]-Table3[[#This Row],[Total Discount]]</f>
        <v>66000</v>
      </c>
      <c r="W2836" s="6"/>
      <c r="X2836" s="5"/>
    </row>
    <row r="2837" spans="1:24" x14ac:dyDescent="0.35">
      <c r="A2837">
        <v>2836</v>
      </c>
      <c r="B2837" t="s">
        <v>6438</v>
      </c>
      <c r="C2837" s="8">
        <v>42313</v>
      </c>
      <c r="D2837" s="6">
        <v>2015</v>
      </c>
      <c r="E2837" s="8" t="s">
        <v>3468</v>
      </c>
      <c r="F2837" s="7">
        <v>5</v>
      </c>
      <c r="G2837" t="s">
        <v>3452</v>
      </c>
      <c r="H2837" t="s">
        <v>3451</v>
      </c>
      <c r="I2837" t="s">
        <v>3809</v>
      </c>
      <c r="J2837" t="s">
        <v>3449</v>
      </c>
      <c r="K2837" t="s">
        <v>3499</v>
      </c>
      <c r="L2837">
        <v>98105</v>
      </c>
      <c r="M2837" t="s">
        <v>2842</v>
      </c>
      <c r="N2837" t="s">
        <v>13</v>
      </c>
      <c r="O2837" t="s">
        <v>26</v>
      </c>
      <c r="P2837" t="s">
        <v>2843</v>
      </c>
      <c r="Q2837" s="4">
        <v>99000</v>
      </c>
      <c r="R2837">
        <v>3</v>
      </c>
      <c r="S2837" s="4">
        <f>Table3[[#This Row],[Harga]]*Table3[[#This Row],[Quantity]]</f>
        <v>297000</v>
      </c>
      <c r="T2837">
        <v>0.2</v>
      </c>
      <c r="U2837" s="4">
        <f>Table3[[#This Row],[Discount]]*Table3[[#This Row],[Revenue]]</f>
        <v>59400</v>
      </c>
      <c r="V2837" s="4">
        <f>Table3[[#This Row],[Revenue]]-Table3[[#This Row],[Total Discount]]</f>
        <v>237600</v>
      </c>
      <c r="W2837" s="6"/>
      <c r="X2837" s="5"/>
    </row>
    <row r="2838" spans="1:24" x14ac:dyDescent="0.35">
      <c r="A2838">
        <v>2837</v>
      </c>
      <c r="B2838" t="s">
        <v>6437</v>
      </c>
      <c r="C2838" s="8">
        <v>41848</v>
      </c>
      <c r="D2838" s="6">
        <v>2014</v>
      </c>
      <c r="E2838" s="8" t="s">
        <v>3507</v>
      </c>
      <c r="F2838" s="7">
        <v>28</v>
      </c>
      <c r="G2838" t="s">
        <v>3452</v>
      </c>
      <c r="H2838" t="s">
        <v>3451</v>
      </c>
      <c r="I2838" t="s">
        <v>4608</v>
      </c>
      <c r="J2838" t="s">
        <v>3449</v>
      </c>
      <c r="K2838" t="s">
        <v>3474</v>
      </c>
      <c r="L2838">
        <v>32712</v>
      </c>
      <c r="M2838" t="s">
        <v>135</v>
      </c>
      <c r="N2838" t="s">
        <v>13</v>
      </c>
      <c r="O2838" t="s">
        <v>73</v>
      </c>
      <c r="P2838" t="s">
        <v>136</v>
      </c>
      <c r="Q2838" s="4">
        <v>41000</v>
      </c>
      <c r="R2838">
        <v>5</v>
      </c>
      <c r="S2838" s="4">
        <f>Table3[[#This Row],[Harga]]*Table3[[#This Row],[Quantity]]</f>
        <v>205000</v>
      </c>
      <c r="T2838">
        <v>0.2</v>
      </c>
      <c r="U2838" s="4">
        <f>Table3[[#This Row],[Discount]]*Table3[[#This Row],[Revenue]]</f>
        <v>41000</v>
      </c>
      <c r="V2838" s="4">
        <f>Table3[[#This Row],[Revenue]]-Table3[[#This Row],[Total Discount]]</f>
        <v>164000</v>
      </c>
      <c r="W2838" s="6"/>
      <c r="X2838" s="5"/>
    </row>
    <row r="2839" spans="1:24" x14ac:dyDescent="0.35">
      <c r="A2839">
        <v>2838</v>
      </c>
      <c r="B2839" t="s">
        <v>6436</v>
      </c>
      <c r="C2839" s="8">
        <v>42364</v>
      </c>
      <c r="D2839" s="6">
        <v>2015</v>
      </c>
      <c r="E2839" s="8" t="s">
        <v>3490</v>
      </c>
      <c r="F2839" s="7">
        <v>26</v>
      </c>
      <c r="G2839" t="s">
        <v>3496</v>
      </c>
      <c r="H2839" t="s">
        <v>3451</v>
      </c>
      <c r="I2839" t="s">
        <v>3907</v>
      </c>
      <c r="J2839" t="s">
        <v>3488</v>
      </c>
      <c r="K2839" t="s">
        <v>3670</v>
      </c>
      <c r="L2839">
        <v>77070</v>
      </c>
      <c r="M2839" t="s">
        <v>2791</v>
      </c>
      <c r="N2839" t="s">
        <v>9</v>
      </c>
      <c r="O2839" t="s">
        <v>42</v>
      </c>
      <c r="P2839" t="s">
        <v>2792</v>
      </c>
      <c r="Q2839" s="4">
        <v>420000</v>
      </c>
      <c r="R2839">
        <v>3</v>
      </c>
      <c r="S2839" s="4">
        <f>Table3[[#This Row],[Harga]]*Table3[[#This Row],[Quantity]]</f>
        <v>1260000</v>
      </c>
      <c r="T2839">
        <v>0.3</v>
      </c>
      <c r="U2839" s="4">
        <f>Table3[[#This Row],[Discount]]*Table3[[#This Row],[Revenue]]</f>
        <v>378000</v>
      </c>
      <c r="V2839" s="4">
        <f>Table3[[#This Row],[Revenue]]-Table3[[#This Row],[Total Discount]]</f>
        <v>882000</v>
      </c>
      <c r="W2839" s="6"/>
      <c r="X2839" s="5"/>
    </row>
    <row r="2840" spans="1:24" x14ac:dyDescent="0.35">
      <c r="A2840">
        <v>2839</v>
      </c>
      <c r="B2840" t="s">
        <v>6435</v>
      </c>
      <c r="C2840" s="8">
        <v>42348</v>
      </c>
      <c r="D2840" s="6">
        <v>2015</v>
      </c>
      <c r="E2840" s="8" t="s">
        <v>3490</v>
      </c>
      <c r="F2840" s="7">
        <v>10</v>
      </c>
      <c r="G2840" t="s">
        <v>3452</v>
      </c>
      <c r="H2840" t="s">
        <v>3451</v>
      </c>
      <c r="I2840" t="s">
        <v>4373</v>
      </c>
      <c r="J2840" t="s">
        <v>3466</v>
      </c>
      <c r="K2840" t="s">
        <v>3470</v>
      </c>
      <c r="L2840">
        <v>21215</v>
      </c>
      <c r="M2840" t="s">
        <v>2844</v>
      </c>
      <c r="N2840" t="s">
        <v>13</v>
      </c>
      <c r="O2840" t="s">
        <v>37</v>
      </c>
      <c r="P2840" t="s">
        <v>2845</v>
      </c>
      <c r="Q2840" s="4">
        <v>28000</v>
      </c>
      <c r="R2840">
        <v>9</v>
      </c>
      <c r="S2840" s="4">
        <f>Table3[[#This Row],[Harga]]*Table3[[#This Row],[Quantity]]</f>
        <v>252000</v>
      </c>
      <c r="T2840">
        <v>0</v>
      </c>
      <c r="U2840" s="4">
        <f>Table3[[#This Row],[Discount]]*Table3[[#This Row],[Revenue]]</f>
        <v>0</v>
      </c>
      <c r="V2840" s="4">
        <f>Table3[[#This Row],[Revenue]]-Table3[[#This Row],[Total Discount]]</f>
        <v>252000</v>
      </c>
      <c r="W2840" s="6"/>
      <c r="X2840" s="5"/>
    </row>
    <row r="2841" spans="1:24" x14ac:dyDescent="0.35">
      <c r="A2841">
        <v>2840</v>
      </c>
      <c r="B2841" t="s">
        <v>6434</v>
      </c>
      <c r="C2841" s="8">
        <v>42495</v>
      </c>
      <c r="D2841" s="6">
        <v>2016</v>
      </c>
      <c r="E2841" s="8" t="s">
        <v>3453</v>
      </c>
      <c r="F2841" s="7">
        <v>5</v>
      </c>
      <c r="G2841" t="s">
        <v>3452</v>
      </c>
      <c r="H2841" t="s">
        <v>3462</v>
      </c>
      <c r="I2841" t="s">
        <v>3813</v>
      </c>
      <c r="J2841" t="s">
        <v>3449</v>
      </c>
      <c r="K2841" t="s">
        <v>3595</v>
      </c>
      <c r="L2841">
        <v>94109</v>
      </c>
      <c r="M2841" t="s">
        <v>2150</v>
      </c>
      <c r="N2841" t="s">
        <v>9</v>
      </c>
      <c r="O2841" t="s">
        <v>17</v>
      </c>
      <c r="P2841" t="s">
        <v>2151</v>
      </c>
      <c r="Q2841" s="4">
        <v>80000</v>
      </c>
      <c r="R2841">
        <v>2</v>
      </c>
      <c r="S2841" s="4">
        <f>Table3[[#This Row],[Harga]]*Table3[[#This Row],[Quantity]]</f>
        <v>160000</v>
      </c>
      <c r="T2841">
        <v>0.2</v>
      </c>
      <c r="U2841" s="4">
        <f>Table3[[#This Row],[Discount]]*Table3[[#This Row],[Revenue]]</f>
        <v>32000</v>
      </c>
      <c r="V2841" s="4">
        <f>Table3[[#This Row],[Revenue]]-Table3[[#This Row],[Total Discount]]</f>
        <v>128000</v>
      </c>
      <c r="W2841" s="6"/>
      <c r="X2841" s="5"/>
    </row>
    <row r="2842" spans="1:24" x14ac:dyDescent="0.35">
      <c r="A2842">
        <v>2841</v>
      </c>
      <c r="B2842" t="s">
        <v>6433</v>
      </c>
      <c r="C2842" s="8">
        <v>43022</v>
      </c>
      <c r="D2842" s="6">
        <v>2017</v>
      </c>
      <c r="E2842" s="8" t="s">
        <v>3517</v>
      </c>
      <c r="F2842" s="7">
        <v>14</v>
      </c>
      <c r="G2842" t="s">
        <v>3538</v>
      </c>
      <c r="H2842" t="s">
        <v>3501</v>
      </c>
      <c r="I2842" t="s">
        <v>4610</v>
      </c>
      <c r="J2842" t="s">
        <v>3488</v>
      </c>
      <c r="K2842" t="s">
        <v>3628</v>
      </c>
      <c r="L2842">
        <v>60623</v>
      </c>
      <c r="M2842" t="s">
        <v>1616</v>
      </c>
      <c r="N2842" t="s">
        <v>13</v>
      </c>
      <c r="O2842" t="s">
        <v>26</v>
      </c>
      <c r="P2842" t="s">
        <v>1617</v>
      </c>
      <c r="Q2842" s="4">
        <v>86000</v>
      </c>
      <c r="R2842">
        <v>9</v>
      </c>
      <c r="S2842" s="4">
        <f>Table3[[#This Row],[Harga]]*Table3[[#This Row],[Quantity]]</f>
        <v>774000</v>
      </c>
      <c r="T2842">
        <v>0.8</v>
      </c>
      <c r="U2842" s="4">
        <f>Table3[[#This Row],[Discount]]*Table3[[#This Row],[Revenue]]</f>
        <v>619200</v>
      </c>
      <c r="V2842" s="4">
        <f>Table3[[#This Row],[Revenue]]-Table3[[#This Row],[Total Discount]]</f>
        <v>154800</v>
      </c>
      <c r="W2842" s="6"/>
      <c r="X2842" s="5"/>
    </row>
    <row r="2843" spans="1:24" x14ac:dyDescent="0.35">
      <c r="A2843">
        <v>2842</v>
      </c>
      <c r="B2843" t="s">
        <v>6432</v>
      </c>
      <c r="C2843" s="8">
        <v>42679</v>
      </c>
      <c r="D2843" s="6">
        <v>2016</v>
      </c>
      <c r="E2843" s="8" t="s">
        <v>3468</v>
      </c>
      <c r="F2843" s="7">
        <v>5</v>
      </c>
      <c r="G2843" t="s">
        <v>3485</v>
      </c>
      <c r="H2843" t="s">
        <v>3462</v>
      </c>
      <c r="I2843" t="s">
        <v>3744</v>
      </c>
      <c r="J2843" t="s">
        <v>3449</v>
      </c>
      <c r="K2843" t="s">
        <v>3499</v>
      </c>
      <c r="L2843">
        <v>78041</v>
      </c>
      <c r="M2843" t="s">
        <v>1118</v>
      </c>
      <c r="N2843" t="s">
        <v>13</v>
      </c>
      <c r="O2843" t="s">
        <v>14</v>
      </c>
      <c r="P2843" t="s">
        <v>1119</v>
      </c>
      <c r="Q2843" s="4">
        <v>30000</v>
      </c>
      <c r="R2843">
        <v>1</v>
      </c>
      <c r="S2843" s="4">
        <f>Table3[[#This Row],[Harga]]*Table3[[#This Row],[Quantity]]</f>
        <v>30000</v>
      </c>
      <c r="T2843">
        <v>0.2</v>
      </c>
      <c r="U2843" s="4">
        <f>Table3[[#This Row],[Discount]]*Table3[[#This Row],[Revenue]]</f>
        <v>6000</v>
      </c>
      <c r="V2843" s="4">
        <f>Table3[[#This Row],[Revenue]]-Table3[[#This Row],[Total Discount]]</f>
        <v>24000</v>
      </c>
      <c r="W2843" s="6"/>
      <c r="X2843" s="5"/>
    </row>
    <row r="2844" spans="1:24" x14ac:dyDescent="0.35">
      <c r="A2844">
        <v>2843</v>
      </c>
      <c r="B2844" t="s">
        <v>6431</v>
      </c>
      <c r="C2844" s="8">
        <v>43042</v>
      </c>
      <c r="D2844" s="6">
        <v>2017</v>
      </c>
      <c r="E2844" s="8" t="s">
        <v>3468</v>
      </c>
      <c r="F2844" s="7">
        <v>3</v>
      </c>
      <c r="G2844" t="s">
        <v>3452</v>
      </c>
      <c r="H2844" t="s">
        <v>3451</v>
      </c>
      <c r="I2844" t="s">
        <v>3790</v>
      </c>
      <c r="J2844" t="s">
        <v>3449</v>
      </c>
      <c r="K2844" t="s">
        <v>3695</v>
      </c>
      <c r="L2844">
        <v>94109</v>
      </c>
      <c r="M2844" t="s">
        <v>2769</v>
      </c>
      <c r="N2844" t="s">
        <v>13</v>
      </c>
      <c r="O2844" t="s">
        <v>23</v>
      </c>
      <c r="P2844" t="s">
        <v>6430</v>
      </c>
      <c r="Q2844" s="4">
        <v>88000</v>
      </c>
      <c r="R2844">
        <v>6</v>
      </c>
      <c r="S2844" s="4">
        <f>Table3[[#This Row],[Harga]]*Table3[[#This Row],[Quantity]]</f>
        <v>528000</v>
      </c>
      <c r="T2844">
        <v>0</v>
      </c>
      <c r="U2844" s="4">
        <f>Table3[[#This Row],[Discount]]*Table3[[#This Row],[Revenue]]</f>
        <v>0</v>
      </c>
      <c r="V2844" s="4">
        <f>Table3[[#This Row],[Revenue]]-Table3[[#This Row],[Total Discount]]</f>
        <v>528000</v>
      </c>
      <c r="W2844" s="6"/>
      <c r="X2844" s="5"/>
    </row>
    <row r="2845" spans="1:24" x14ac:dyDescent="0.35">
      <c r="A2845">
        <v>2844</v>
      </c>
      <c r="B2845" t="s">
        <v>6429</v>
      </c>
      <c r="C2845" s="8">
        <v>42698</v>
      </c>
      <c r="D2845" s="6">
        <v>2016</v>
      </c>
      <c r="E2845" s="8" t="s">
        <v>3468</v>
      </c>
      <c r="F2845" s="7">
        <v>24</v>
      </c>
      <c r="G2845" t="s">
        <v>3485</v>
      </c>
      <c r="H2845" t="s">
        <v>3462</v>
      </c>
      <c r="I2845" t="s">
        <v>5099</v>
      </c>
      <c r="J2845" t="s">
        <v>3488</v>
      </c>
      <c r="K2845" t="s">
        <v>3714</v>
      </c>
      <c r="L2845">
        <v>44105</v>
      </c>
      <c r="M2845" t="s">
        <v>1765</v>
      </c>
      <c r="N2845" t="s">
        <v>13</v>
      </c>
      <c r="O2845" t="s">
        <v>55</v>
      </c>
      <c r="P2845" t="s">
        <v>1766</v>
      </c>
      <c r="Q2845" s="4">
        <v>34000</v>
      </c>
      <c r="R2845">
        <v>3</v>
      </c>
      <c r="S2845" s="4">
        <f>Table3[[#This Row],[Harga]]*Table3[[#This Row],[Quantity]]</f>
        <v>102000</v>
      </c>
      <c r="T2845">
        <v>0.2</v>
      </c>
      <c r="U2845" s="4">
        <f>Table3[[#This Row],[Discount]]*Table3[[#This Row],[Revenue]]</f>
        <v>20400</v>
      </c>
      <c r="V2845" s="4">
        <f>Table3[[#This Row],[Revenue]]-Table3[[#This Row],[Total Discount]]</f>
        <v>81600</v>
      </c>
      <c r="W2845" s="6"/>
      <c r="X2845" s="5"/>
    </row>
    <row r="2846" spans="1:24" x14ac:dyDescent="0.35">
      <c r="A2846">
        <v>2845</v>
      </c>
      <c r="B2846" t="s">
        <v>6428</v>
      </c>
      <c r="C2846" s="8">
        <v>41987</v>
      </c>
      <c r="D2846" s="6">
        <v>2014</v>
      </c>
      <c r="E2846" s="8" t="s">
        <v>3490</v>
      </c>
      <c r="F2846" s="7">
        <v>14</v>
      </c>
      <c r="G2846" t="s">
        <v>3452</v>
      </c>
      <c r="H2846" t="s">
        <v>3532</v>
      </c>
      <c r="I2846" t="s">
        <v>5653</v>
      </c>
      <c r="J2846" t="s">
        <v>3449</v>
      </c>
      <c r="K2846" t="s">
        <v>3492</v>
      </c>
      <c r="L2846">
        <v>43302</v>
      </c>
      <c r="M2846" t="s">
        <v>2811</v>
      </c>
      <c r="N2846" t="s">
        <v>13</v>
      </c>
      <c r="O2846" t="s">
        <v>37</v>
      </c>
      <c r="P2846" t="s">
        <v>2812</v>
      </c>
      <c r="Q2846" s="4">
        <v>7000</v>
      </c>
      <c r="R2846">
        <v>1</v>
      </c>
      <c r="S2846" s="4">
        <f>Table3[[#This Row],[Harga]]*Table3[[#This Row],[Quantity]]</f>
        <v>7000</v>
      </c>
      <c r="T2846">
        <v>0.2</v>
      </c>
      <c r="U2846" s="4">
        <f>Table3[[#This Row],[Discount]]*Table3[[#This Row],[Revenue]]</f>
        <v>1400</v>
      </c>
      <c r="V2846" s="4">
        <f>Table3[[#This Row],[Revenue]]-Table3[[#This Row],[Total Discount]]</f>
        <v>5600</v>
      </c>
      <c r="W2846" s="6"/>
      <c r="X2846" s="5"/>
    </row>
    <row r="2847" spans="1:24" x14ac:dyDescent="0.35">
      <c r="A2847">
        <v>2846</v>
      </c>
      <c r="B2847" t="s">
        <v>6427</v>
      </c>
      <c r="C2847" s="8">
        <v>41946</v>
      </c>
      <c r="D2847" s="6">
        <v>2014</v>
      </c>
      <c r="E2847" s="8" t="s">
        <v>3468</v>
      </c>
      <c r="F2847" s="7">
        <v>3</v>
      </c>
      <c r="G2847" t="s">
        <v>3452</v>
      </c>
      <c r="H2847" t="s">
        <v>3451</v>
      </c>
      <c r="I2847" t="s">
        <v>4222</v>
      </c>
      <c r="J2847" t="s">
        <v>3449</v>
      </c>
      <c r="K2847" t="s">
        <v>3704</v>
      </c>
      <c r="L2847">
        <v>6824</v>
      </c>
      <c r="M2847" t="s">
        <v>2846</v>
      </c>
      <c r="N2847" t="s">
        <v>13</v>
      </c>
      <c r="O2847" t="s">
        <v>366</v>
      </c>
      <c r="P2847" t="s">
        <v>2847</v>
      </c>
      <c r="Q2847" s="4">
        <v>12000</v>
      </c>
      <c r="R2847">
        <v>3</v>
      </c>
      <c r="S2847" s="4">
        <f>Table3[[#This Row],[Harga]]*Table3[[#This Row],[Quantity]]</f>
        <v>36000</v>
      </c>
      <c r="T2847">
        <v>0</v>
      </c>
      <c r="U2847" s="4">
        <f>Table3[[#This Row],[Discount]]*Table3[[#This Row],[Revenue]]</f>
        <v>0</v>
      </c>
      <c r="V2847" s="4">
        <f>Table3[[#This Row],[Revenue]]-Table3[[#This Row],[Total Discount]]</f>
        <v>36000</v>
      </c>
      <c r="W2847" s="6"/>
      <c r="X2847" s="5"/>
    </row>
    <row r="2848" spans="1:24" x14ac:dyDescent="0.35">
      <c r="A2848">
        <v>2847</v>
      </c>
      <c r="B2848" t="s">
        <v>6426</v>
      </c>
      <c r="C2848" s="8">
        <v>43000</v>
      </c>
      <c r="D2848" s="6">
        <v>2017</v>
      </c>
      <c r="E2848" s="8" t="s">
        <v>3472</v>
      </c>
      <c r="F2848" s="7">
        <v>22</v>
      </c>
      <c r="G2848" t="s">
        <v>3485</v>
      </c>
      <c r="H2848" t="s">
        <v>3451</v>
      </c>
      <c r="I2848" t="s">
        <v>5529</v>
      </c>
      <c r="J2848" t="s">
        <v>3466</v>
      </c>
      <c r="K2848" t="s">
        <v>3628</v>
      </c>
      <c r="L2848">
        <v>10009</v>
      </c>
      <c r="M2848" t="s">
        <v>2334</v>
      </c>
      <c r="N2848" t="s">
        <v>13</v>
      </c>
      <c r="O2848" t="s">
        <v>26</v>
      </c>
      <c r="P2848" t="s">
        <v>2335</v>
      </c>
      <c r="Q2848" s="4">
        <v>41000</v>
      </c>
      <c r="R2848">
        <v>3</v>
      </c>
      <c r="S2848" s="4">
        <f>Table3[[#This Row],[Harga]]*Table3[[#This Row],[Quantity]]</f>
        <v>123000</v>
      </c>
      <c r="T2848">
        <v>0.2</v>
      </c>
      <c r="U2848" s="4">
        <f>Table3[[#This Row],[Discount]]*Table3[[#This Row],[Revenue]]</f>
        <v>24600</v>
      </c>
      <c r="V2848" s="4">
        <f>Table3[[#This Row],[Revenue]]-Table3[[#This Row],[Total Discount]]</f>
        <v>98400</v>
      </c>
      <c r="W2848" s="6"/>
      <c r="X2848" s="5"/>
    </row>
    <row r="2849" spans="1:24" x14ac:dyDescent="0.35">
      <c r="A2849">
        <v>2848</v>
      </c>
      <c r="B2849" t="s">
        <v>6425</v>
      </c>
      <c r="C2849" s="8">
        <v>42132</v>
      </c>
      <c r="D2849" s="6">
        <v>2015</v>
      </c>
      <c r="E2849" s="8" t="s">
        <v>3453</v>
      </c>
      <c r="F2849" s="7">
        <v>8</v>
      </c>
      <c r="G2849" t="s">
        <v>3452</v>
      </c>
      <c r="H2849" t="s">
        <v>3501</v>
      </c>
      <c r="I2849" t="s">
        <v>4463</v>
      </c>
      <c r="J2849" t="s">
        <v>3449</v>
      </c>
      <c r="K2849" t="s">
        <v>3670</v>
      </c>
      <c r="L2849">
        <v>10024</v>
      </c>
      <c r="M2849" t="s">
        <v>847</v>
      </c>
      <c r="N2849" t="s">
        <v>9</v>
      </c>
      <c r="O2849" t="s">
        <v>20</v>
      </c>
      <c r="P2849" t="s">
        <v>848</v>
      </c>
      <c r="Q2849" s="4">
        <v>128000</v>
      </c>
      <c r="R2849">
        <v>3</v>
      </c>
      <c r="S2849" s="4">
        <f>Table3[[#This Row],[Harga]]*Table3[[#This Row],[Quantity]]</f>
        <v>384000</v>
      </c>
      <c r="T2849">
        <v>0</v>
      </c>
      <c r="U2849" s="4">
        <f>Table3[[#This Row],[Discount]]*Table3[[#This Row],[Revenue]]</f>
        <v>0</v>
      </c>
      <c r="V2849" s="4">
        <f>Table3[[#This Row],[Revenue]]-Table3[[#This Row],[Total Discount]]</f>
        <v>384000</v>
      </c>
      <c r="W2849" s="6"/>
      <c r="X2849" s="5"/>
    </row>
    <row r="2850" spans="1:24" x14ac:dyDescent="0.35">
      <c r="A2850">
        <v>2849</v>
      </c>
      <c r="B2850" t="s">
        <v>6424</v>
      </c>
      <c r="C2850" s="8">
        <v>42947</v>
      </c>
      <c r="D2850" s="6">
        <v>2017</v>
      </c>
      <c r="E2850" s="8" t="s">
        <v>3507</v>
      </c>
      <c r="F2850" s="7">
        <v>31</v>
      </c>
      <c r="G2850" t="s">
        <v>3485</v>
      </c>
      <c r="H2850" t="s">
        <v>3462</v>
      </c>
      <c r="I2850" t="s">
        <v>6423</v>
      </c>
      <c r="J2850" t="s">
        <v>3449</v>
      </c>
      <c r="K2850" t="s">
        <v>3487</v>
      </c>
      <c r="L2850">
        <v>60653</v>
      </c>
      <c r="M2850" t="s">
        <v>1110</v>
      </c>
      <c r="N2850" t="s">
        <v>51</v>
      </c>
      <c r="O2850" t="s">
        <v>52</v>
      </c>
      <c r="P2850" t="s">
        <v>1111</v>
      </c>
      <c r="Q2850" s="4">
        <v>184000</v>
      </c>
      <c r="R2850">
        <v>1</v>
      </c>
      <c r="S2850" s="4">
        <f>Table3[[#This Row],[Harga]]*Table3[[#This Row],[Quantity]]</f>
        <v>184000</v>
      </c>
      <c r="T2850">
        <v>0.2</v>
      </c>
      <c r="U2850" s="4">
        <f>Table3[[#This Row],[Discount]]*Table3[[#This Row],[Revenue]]</f>
        <v>36800</v>
      </c>
      <c r="V2850" s="4">
        <f>Table3[[#This Row],[Revenue]]-Table3[[#This Row],[Total Discount]]</f>
        <v>147200</v>
      </c>
      <c r="W2850" s="6"/>
      <c r="X2850" s="5"/>
    </row>
    <row r="2851" spans="1:24" x14ac:dyDescent="0.35">
      <c r="A2851">
        <v>2850</v>
      </c>
      <c r="B2851" t="s">
        <v>6422</v>
      </c>
      <c r="C2851" s="8">
        <v>41699</v>
      </c>
      <c r="D2851" s="6">
        <v>2014</v>
      </c>
      <c r="E2851" s="8" t="s">
        <v>3511</v>
      </c>
      <c r="F2851" s="7">
        <v>1</v>
      </c>
      <c r="G2851" t="s">
        <v>3452</v>
      </c>
      <c r="H2851" t="s">
        <v>3462</v>
      </c>
      <c r="I2851" t="s">
        <v>3624</v>
      </c>
      <c r="J2851" t="s">
        <v>3488</v>
      </c>
      <c r="K2851" t="s">
        <v>3487</v>
      </c>
      <c r="L2851">
        <v>10035</v>
      </c>
      <c r="M2851" t="s">
        <v>2848</v>
      </c>
      <c r="N2851" t="s">
        <v>51</v>
      </c>
      <c r="O2851" t="s">
        <v>52</v>
      </c>
      <c r="P2851" t="s">
        <v>2849</v>
      </c>
      <c r="Q2851" s="4">
        <v>6000</v>
      </c>
      <c r="R2851">
        <v>3</v>
      </c>
      <c r="S2851" s="4">
        <f>Table3[[#This Row],[Harga]]*Table3[[#This Row],[Quantity]]</f>
        <v>18000</v>
      </c>
      <c r="T2851">
        <v>0</v>
      </c>
      <c r="U2851" s="4">
        <f>Table3[[#This Row],[Discount]]*Table3[[#This Row],[Revenue]]</f>
        <v>0</v>
      </c>
      <c r="V2851" s="4">
        <f>Table3[[#This Row],[Revenue]]-Table3[[#This Row],[Total Discount]]</f>
        <v>18000</v>
      </c>
      <c r="W2851" s="6"/>
      <c r="X2851" s="5"/>
    </row>
    <row r="2852" spans="1:24" x14ac:dyDescent="0.35">
      <c r="A2852">
        <v>2851</v>
      </c>
      <c r="B2852" t="s">
        <v>6421</v>
      </c>
      <c r="C2852" s="8">
        <v>43003</v>
      </c>
      <c r="D2852" s="6">
        <v>2017</v>
      </c>
      <c r="E2852" s="8" t="s">
        <v>3472</v>
      </c>
      <c r="F2852" s="7">
        <v>25</v>
      </c>
      <c r="G2852" t="s">
        <v>3485</v>
      </c>
      <c r="H2852" t="s">
        <v>3554</v>
      </c>
      <c r="I2852" t="s">
        <v>4139</v>
      </c>
      <c r="J2852" t="s">
        <v>3449</v>
      </c>
      <c r="K2852" t="s">
        <v>3505</v>
      </c>
      <c r="L2852">
        <v>23223</v>
      </c>
      <c r="M2852" t="s">
        <v>959</v>
      </c>
      <c r="N2852" t="s">
        <v>13</v>
      </c>
      <c r="O2852" t="s">
        <v>32</v>
      </c>
      <c r="P2852" t="s">
        <v>960</v>
      </c>
      <c r="Q2852" s="4">
        <v>86000</v>
      </c>
      <c r="R2852">
        <v>5</v>
      </c>
      <c r="S2852" s="4">
        <f>Table3[[#This Row],[Harga]]*Table3[[#This Row],[Quantity]]</f>
        <v>430000</v>
      </c>
      <c r="T2852">
        <v>0</v>
      </c>
      <c r="U2852" s="4">
        <f>Table3[[#This Row],[Discount]]*Table3[[#This Row],[Revenue]]</f>
        <v>0</v>
      </c>
      <c r="V2852" s="4">
        <f>Table3[[#This Row],[Revenue]]-Table3[[#This Row],[Total Discount]]</f>
        <v>430000</v>
      </c>
      <c r="W2852" s="6"/>
      <c r="X2852" s="5"/>
    </row>
    <row r="2853" spans="1:24" x14ac:dyDescent="0.35">
      <c r="A2853">
        <v>2852</v>
      </c>
      <c r="B2853" t="s">
        <v>6420</v>
      </c>
      <c r="C2853" s="8">
        <v>42286</v>
      </c>
      <c r="D2853" s="6">
        <v>2015</v>
      </c>
      <c r="E2853" s="8" t="s">
        <v>3517</v>
      </c>
      <c r="F2853" s="7">
        <v>9</v>
      </c>
      <c r="G2853" t="s">
        <v>3457</v>
      </c>
      <c r="H2853" t="s">
        <v>3451</v>
      </c>
      <c r="I2853" t="s">
        <v>4626</v>
      </c>
      <c r="J2853" t="s">
        <v>3466</v>
      </c>
      <c r="K2853" t="s">
        <v>3628</v>
      </c>
      <c r="L2853">
        <v>48104</v>
      </c>
      <c r="M2853" t="s">
        <v>1749</v>
      </c>
      <c r="N2853" t="s">
        <v>51</v>
      </c>
      <c r="O2853" t="s">
        <v>64</v>
      </c>
      <c r="P2853" t="s">
        <v>1750</v>
      </c>
      <c r="Q2853" s="4">
        <v>1116000</v>
      </c>
      <c r="R2853">
        <v>5</v>
      </c>
      <c r="S2853" s="4">
        <f>Table3[[#This Row],[Harga]]*Table3[[#This Row],[Quantity]]</f>
        <v>5580000</v>
      </c>
      <c r="T2853">
        <v>0</v>
      </c>
      <c r="U2853" s="4">
        <f>Table3[[#This Row],[Discount]]*Table3[[#This Row],[Revenue]]</f>
        <v>0</v>
      </c>
      <c r="V2853" s="4">
        <f>Table3[[#This Row],[Revenue]]-Table3[[#This Row],[Total Discount]]</f>
        <v>5580000</v>
      </c>
      <c r="W2853" s="6"/>
      <c r="X2853" s="5"/>
    </row>
    <row r="2854" spans="1:24" x14ac:dyDescent="0.35">
      <c r="A2854">
        <v>2853</v>
      </c>
      <c r="B2854" t="s">
        <v>6419</v>
      </c>
      <c r="C2854" s="8">
        <v>42823</v>
      </c>
      <c r="D2854" s="6">
        <v>2017</v>
      </c>
      <c r="E2854" s="8" t="s">
        <v>3511</v>
      </c>
      <c r="F2854" s="7">
        <v>29</v>
      </c>
      <c r="G2854" t="s">
        <v>3457</v>
      </c>
      <c r="H2854" t="s">
        <v>3451</v>
      </c>
      <c r="I2854" t="s">
        <v>4730</v>
      </c>
      <c r="J2854" t="s">
        <v>3449</v>
      </c>
      <c r="K2854" t="s">
        <v>3704</v>
      </c>
      <c r="L2854">
        <v>47905</v>
      </c>
      <c r="M2854" t="s">
        <v>2850</v>
      </c>
      <c r="N2854" t="s">
        <v>13</v>
      </c>
      <c r="O2854" t="s">
        <v>32</v>
      </c>
      <c r="P2854" t="s">
        <v>2851</v>
      </c>
      <c r="Q2854" s="4">
        <v>82000</v>
      </c>
      <c r="R2854">
        <v>5</v>
      </c>
      <c r="S2854" s="4">
        <f>Table3[[#This Row],[Harga]]*Table3[[#This Row],[Quantity]]</f>
        <v>410000</v>
      </c>
      <c r="T2854">
        <v>0</v>
      </c>
      <c r="U2854" s="4">
        <f>Table3[[#This Row],[Discount]]*Table3[[#This Row],[Revenue]]</f>
        <v>0</v>
      </c>
      <c r="V2854" s="4">
        <f>Table3[[#This Row],[Revenue]]-Table3[[#This Row],[Total Discount]]</f>
        <v>410000</v>
      </c>
      <c r="W2854" s="6"/>
      <c r="X2854" s="5"/>
    </row>
    <row r="2855" spans="1:24" x14ac:dyDescent="0.35">
      <c r="A2855">
        <v>2854</v>
      </c>
      <c r="B2855" t="s">
        <v>6418</v>
      </c>
      <c r="C2855" s="8">
        <v>42322</v>
      </c>
      <c r="D2855" s="6">
        <v>2015</v>
      </c>
      <c r="E2855" s="8" t="s">
        <v>3468</v>
      </c>
      <c r="F2855" s="7">
        <v>14</v>
      </c>
      <c r="G2855" t="s">
        <v>3457</v>
      </c>
      <c r="H2855" t="s">
        <v>3451</v>
      </c>
      <c r="I2855" t="s">
        <v>5951</v>
      </c>
      <c r="J2855" t="s">
        <v>3466</v>
      </c>
      <c r="K2855" t="s">
        <v>3523</v>
      </c>
      <c r="L2855">
        <v>97477</v>
      </c>
      <c r="M2855" t="s">
        <v>72</v>
      </c>
      <c r="N2855" t="s">
        <v>13</v>
      </c>
      <c r="O2855" t="s">
        <v>73</v>
      </c>
      <c r="P2855" t="s">
        <v>74</v>
      </c>
      <c r="Q2855" s="4">
        <v>16000</v>
      </c>
      <c r="R2855">
        <v>5</v>
      </c>
      <c r="S2855" s="4">
        <f>Table3[[#This Row],[Harga]]*Table3[[#This Row],[Quantity]]</f>
        <v>80000</v>
      </c>
      <c r="T2855">
        <v>0.2</v>
      </c>
      <c r="U2855" s="4">
        <f>Table3[[#This Row],[Discount]]*Table3[[#This Row],[Revenue]]</f>
        <v>16000</v>
      </c>
      <c r="V2855" s="4">
        <f>Table3[[#This Row],[Revenue]]-Table3[[#This Row],[Total Discount]]</f>
        <v>64000</v>
      </c>
      <c r="W2855" s="6"/>
      <c r="X2855" s="5"/>
    </row>
    <row r="2856" spans="1:24" x14ac:dyDescent="0.35">
      <c r="A2856">
        <v>2855</v>
      </c>
      <c r="B2856" t="s">
        <v>6417</v>
      </c>
      <c r="C2856" s="8">
        <v>42639</v>
      </c>
      <c r="D2856" s="6">
        <v>2016</v>
      </c>
      <c r="E2856" s="8" t="s">
        <v>3472</v>
      </c>
      <c r="F2856" s="7">
        <v>26</v>
      </c>
      <c r="G2856" t="s">
        <v>3538</v>
      </c>
      <c r="H2856" t="s">
        <v>3451</v>
      </c>
      <c r="I2856" t="s">
        <v>4328</v>
      </c>
      <c r="J2856" t="s">
        <v>3466</v>
      </c>
      <c r="K2856" t="s">
        <v>3470</v>
      </c>
      <c r="L2856">
        <v>94109</v>
      </c>
      <c r="M2856" t="s">
        <v>2238</v>
      </c>
      <c r="N2856" t="s">
        <v>13</v>
      </c>
      <c r="O2856" t="s">
        <v>23</v>
      </c>
      <c r="P2856" t="s">
        <v>2239</v>
      </c>
      <c r="Q2856" s="4">
        <v>46000</v>
      </c>
      <c r="R2856">
        <v>2</v>
      </c>
      <c r="S2856" s="4">
        <f>Table3[[#This Row],[Harga]]*Table3[[#This Row],[Quantity]]</f>
        <v>92000</v>
      </c>
      <c r="T2856">
        <v>0</v>
      </c>
      <c r="U2856" s="4">
        <f>Table3[[#This Row],[Discount]]*Table3[[#This Row],[Revenue]]</f>
        <v>0</v>
      </c>
      <c r="V2856" s="4">
        <f>Table3[[#This Row],[Revenue]]-Table3[[#This Row],[Total Discount]]</f>
        <v>92000</v>
      </c>
      <c r="W2856" s="6"/>
      <c r="X2856" s="5"/>
    </row>
    <row r="2857" spans="1:24" x14ac:dyDescent="0.35">
      <c r="A2857">
        <v>2856</v>
      </c>
      <c r="B2857" t="s">
        <v>6416</v>
      </c>
      <c r="C2857" s="8">
        <v>41904</v>
      </c>
      <c r="D2857" s="6">
        <v>2014</v>
      </c>
      <c r="E2857" s="8" t="s">
        <v>3472</v>
      </c>
      <c r="F2857" s="7">
        <v>22</v>
      </c>
      <c r="G2857" t="s">
        <v>3452</v>
      </c>
      <c r="H2857" t="s">
        <v>3451</v>
      </c>
      <c r="I2857" t="s">
        <v>3591</v>
      </c>
      <c r="J2857" t="s">
        <v>3466</v>
      </c>
      <c r="K2857" t="s">
        <v>3704</v>
      </c>
      <c r="L2857">
        <v>60653</v>
      </c>
      <c r="M2857" t="s">
        <v>1096</v>
      </c>
      <c r="N2857" t="s">
        <v>13</v>
      </c>
      <c r="O2857" t="s">
        <v>32</v>
      </c>
      <c r="P2857" t="s">
        <v>1097</v>
      </c>
      <c r="Q2857" s="4">
        <v>553000</v>
      </c>
      <c r="R2857">
        <v>3</v>
      </c>
      <c r="S2857" s="4">
        <f>Table3[[#This Row],[Harga]]*Table3[[#This Row],[Quantity]]</f>
        <v>1659000</v>
      </c>
      <c r="T2857">
        <v>0.2</v>
      </c>
      <c r="U2857" s="4">
        <f>Table3[[#This Row],[Discount]]*Table3[[#This Row],[Revenue]]</f>
        <v>331800</v>
      </c>
      <c r="V2857" s="4">
        <f>Table3[[#This Row],[Revenue]]-Table3[[#This Row],[Total Discount]]</f>
        <v>1327200</v>
      </c>
      <c r="W2857" s="6"/>
      <c r="X2857" s="5"/>
    </row>
    <row r="2858" spans="1:24" x14ac:dyDescent="0.35">
      <c r="A2858">
        <v>2857</v>
      </c>
      <c r="B2858" t="s">
        <v>6415</v>
      </c>
      <c r="C2858" s="8">
        <v>42272</v>
      </c>
      <c r="D2858" s="6">
        <v>2015</v>
      </c>
      <c r="E2858" s="8" t="s">
        <v>3472</v>
      </c>
      <c r="F2858" s="7">
        <v>25</v>
      </c>
      <c r="G2858" t="s">
        <v>3452</v>
      </c>
      <c r="H2858" t="s">
        <v>3501</v>
      </c>
      <c r="I2858" t="s">
        <v>6411</v>
      </c>
      <c r="J2858" t="s">
        <v>3466</v>
      </c>
      <c r="K2858" t="s">
        <v>3556</v>
      </c>
      <c r="L2858">
        <v>10011</v>
      </c>
      <c r="M2858" t="s">
        <v>2852</v>
      </c>
      <c r="N2858" t="s">
        <v>51</v>
      </c>
      <c r="O2858" t="s">
        <v>64</v>
      </c>
      <c r="P2858" t="s">
        <v>2853</v>
      </c>
      <c r="Q2858" s="4">
        <v>900000</v>
      </c>
      <c r="R2858">
        <v>9</v>
      </c>
      <c r="S2858" s="4">
        <f>Table3[[#This Row],[Harga]]*Table3[[#This Row],[Quantity]]</f>
        <v>8100000</v>
      </c>
      <c r="T2858">
        <v>0</v>
      </c>
      <c r="U2858" s="4">
        <f>Table3[[#This Row],[Discount]]*Table3[[#This Row],[Revenue]]</f>
        <v>0</v>
      </c>
      <c r="V2858" s="4">
        <f>Table3[[#This Row],[Revenue]]-Table3[[#This Row],[Total Discount]]</f>
        <v>8100000</v>
      </c>
      <c r="W2858" s="6"/>
      <c r="X2858" s="5"/>
    </row>
    <row r="2859" spans="1:24" x14ac:dyDescent="0.35">
      <c r="A2859">
        <v>2858</v>
      </c>
      <c r="B2859" t="s">
        <v>6414</v>
      </c>
      <c r="C2859" s="8">
        <v>42128</v>
      </c>
      <c r="D2859" s="6">
        <v>2015</v>
      </c>
      <c r="E2859" s="8" t="s">
        <v>3453</v>
      </c>
      <c r="F2859" s="7">
        <v>4</v>
      </c>
      <c r="G2859" t="s">
        <v>3485</v>
      </c>
      <c r="H2859" t="s">
        <v>3554</v>
      </c>
      <c r="I2859" t="s">
        <v>4479</v>
      </c>
      <c r="J2859" t="s">
        <v>3466</v>
      </c>
      <c r="K2859" t="s">
        <v>3909</v>
      </c>
      <c r="L2859">
        <v>77095</v>
      </c>
      <c r="M2859" t="s">
        <v>1142</v>
      </c>
      <c r="N2859" t="s">
        <v>51</v>
      </c>
      <c r="O2859" t="s">
        <v>52</v>
      </c>
      <c r="P2859" t="s">
        <v>1143</v>
      </c>
      <c r="Q2859" s="4">
        <v>947000</v>
      </c>
      <c r="R2859">
        <v>7</v>
      </c>
      <c r="S2859" s="4">
        <f>Table3[[#This Row],[Harga]]*Table3[[#This Row],[Quantity]]</f>
        <v>6629000</v>
      </c>
      <c r="T2859">
        <v>0.2</v>
      </c>
      <c r="U2859" s="4">
        <f>Table3[[#This Row],[Discount]]*Table3[[#This Row],[Revenue]]</f>
        <v>1325800</v>
      </c>
      <c r="V2859" s="4">
        <f>Table3[[#This Row],[Revenue]]-Table3[[#This Row],[Total Discount]]</f>
        <v>5303200</v>
      </c>
      <c r="W2859" s="6"/>
      <c r="X2859" s="5"/>
    </row>
    <row r="2860" spans="1:24" x14ac:dyDescent="0.35">
      <c r="A2860">
        <v>2859</v>
      </c>
      <c r="B2860" t="s">
        <v>6413</v>
      </c>
      <c r="C2860" s="8">
        <v>43077</v>
      </c>
      <c r="D2860" s="6">
        <v>2017</v>
      </c>
      <c r="E2860" s="8" t="s">
        <v>3490</v>
      </c>
      <c r="F2860" s="7">
        <v>8</v>
      </c>
      <c r="G2860" t="s">
        <v>3538</v>
      </c>
      <c r="H2860" t="s">
        <v>3451</v>
      </c>
      <c r="I2860" t="s">
        <v>3878</v>
      </c>
      <c r="J2860" t="s">
        <v>3449</v>
      </c>
      <c r="K2860" t="s">
        <v>3460</v>
      </c>
      <c r="L2860">
        <v>53711</v>
      </c>
      <c r="M2860" t="s">
        <v>2854</v>
      </c>
      <c r="N2860" t="s">
        <v>51</v>
      </c>
      <c r="O2860" t="s">
        <v>64</v>
      </c>
      <c r="P2860" t="s">
        <v>2855</v>
      </c>
      <c r="Q2860" s="4">
        <v>179000</v>
      </c>
      <c r="R2860">
        <v>3</v>
      </c>
      <c r="S2860" s="4">
        <f>Table3[[#This Row],[Harga]]*Table3[[#This Row],[Quantity]]</f>
        <v>537000</v>
      </c>
      <c r="T2860">
        <v>0</v>
      </c>
      <c r="U2860" s="4">
        <f>Table3[[#This Row],[Discount]]*Table3[[#This Row],[Revenue]]</f>
        <v>0</v>
      </c>
      <c r="V2860" s="4">
        <f>Table3[[#This Row],[Revenue]]-Table3[[#This Row],[Total Discount]]</f>
        <v>537000</v>
      </c>
      <c r="W2860" s="6"/>
      <c r="X2860" s="5"/>
    </row>
    <row r="2861" spans="1:24" x14ac:dyDescent="0.35">
      <c r="A2861">
        <v>2860</v>
      </c>
      <c r="B2861" t="s">
        <v>6412</v>
      </c>
      <c r="C2861" s="8">
        <v>42915</v>
      </c>
      <c r="D2861" s="6">
        <v>2017</v>
      </c>
      <c r="E2861" s="8" t="s">
        <v>3497</v>
      </c>
      <c r="F2861" s="7">
        <v>29</v>
      </c>
      <c r="G2861" t="s">
        <v>3457</v>
      </c>
      <c r="H2861" t="s">
        <v>3501</v>
      </c>
      <c r="I2861" t="s">
        <v>6411</v>
      </c>
      <c r="J2861" t="s">
        <v>3466</v>
      </c>
      <c r="K2861" t="s">
        <v>3568</v>
      </c>
      <c r="L2861">
        <v>6460</v>
      </c>
      <c r="M2861" t="s">
        <v>2176</v>
      </c>
      <c r="N2861" t="s">
        <v>9</v>
      </c>
      <c r="O2861" t="s">
        <v>10</v>
      </c>
      <c r="P2861" t="s">
        <v>2177</v>
      </c>
      <c r="Q2861" s="4">
        <v>142000</v>
      </c>
      <c r="R2861">
        <v>9</v>
      </c>
      <c r="S2861" s="4">
        <f>Table3[[#This Row],[Harga]]*Table3[[#This Row],[Quantity]]</f>
        <v>1278000</v>
      </c>
      <c r="T2861">
        <v>0</v>
      </c>
      <c r="U2861" s="4">
        <f>Table3[[#This Row],[Discount]]*Table3[[#This Row],[Revenue]]</f>
        <v>0</v>
      </c>
      <c r="V2861" s="4">
        <f>Table3[[#This Row],[Revenue]]-Table3[[#This Row],[Total Discount]]</f>
        <v>1278000</v>
      </c>
      <c r="W2861" s="6"/>
      <c r="X2861" s="5"/>
    </row>
    <row r="2862" spans="1:24" x14ac:dyDescent="0.35">
      <c r="A2862">
        <v>2861</v>
      </c>
      <c r="B2862" t="s">
        <v>6410</v>
      </c>
      <c r="C2862" s="8">
        <v>41819</v>
      </c>
      <c r="D2862" s="6">
        <v>2014</v>
      </c>
      <c r="E2862" s="8" t="s">
        <v>3497</v>
      </c>
      <c r="F2862" s="7">
        <v>29</v>
      </c>
      <c r="G2862" t="s">
        <v>3485</v>
      </c>
      <c r="H2862" t="s">
        <v>3451</v>
      </c>
      <c r="I2862" t="s">
        <v>5159</v>
      </c>
      <c r="J2862" t="s">
        <v>3449</v>
      </c>
      <c r="K2862" t="s">
        <v>3605</v>
      </c>
      <c r="L2862">
        <v>10024</v>
      </c>
      <c r="M2862" t="s">
        <v>2856</v>
      </c>
      <c r="N2862" t="s">
        <v>13</v>
      </c>
      <c r="O2862" t="s">
        <v>26</v>
      </c>
      <c r="P2862" t="s">
        <v>2857</v>
      </c>
      <c r="Q2862" s="4">
        <v>14000</v>
      </c>
      <c r="R2862">
        <v>3</v>
      </c>
      <c r="S2862" s="4">
        <f>Table3[[#This Row],[Harga]]*Table3[[#This Row],[Quantity]]</f>
        <v>42000</v>
      </c>
      <c r="T2862">
        <v>0.2</v>
      </c>
      <c r="U2862" s="4">
        <f>Table3[[#This Row],[Discount]]*Table3[[#This Row],[Revenue]]</f>
        <v>8400</v>
      </c>
      <c r="V2862" s="4">
        <f>Table3[[#This Row],[Revenue]]-Table3[[#This Row],[Total Discount]]</f>
        <v>33600</v>
      </c>
      <c r="W2862" s="6"/>
      <c r="X2862" s="5"/>
    </row>
    <row r="2863" spans="1:24" x14ac:dyDescent="0.35">
      <c r="A2863">
        <v>2862</v>
      </c>
      <c r="B2863" t="s">
        <v>6409</v>
      </c>
      <c r="C2863" s="8">
        <v>41659</v>
      </c>
      <c r="D2863" s="6">
        <v>2014</v>
      </c>
      <c r="E2863" s="8" t="s">
        <v>3463</v>
      </c>
      <c r="F2863" s="7">
        <v>20</v>
      </c>
      <c r="G2863" t="s">
        <v>3538</v>
      </c>
      <c r="H2863" t="s">
        <v>3501</v>
      </c>
      <c r="I2863" t="s">
        <v>4400</v>
      </c>
      <c r="J2863" t="s">
        <v>3449</v>
      </c>
      <c r="K2863" t="s">
        <v>3682</v>
      </c>
      <c r="L2863">
        <v>90049</v>
      </c>
      <c r="M2863" t="s">
        <v>1535</v>
      </c>
      <c r="N2863" t="s">
        <v>13</v>
      </c>
      <c r="O2863" t="s">
        <v>23</v>
      </c>
      <c r="P2863" t="s">
        <v>1536</v>
      </c>
      <c r="Q2863" s="4">
        <v>30000</v>
      </c>
      <c r="R2863">
        <v>2</v>
      </c>
      <c r="S2863" s="4">
        <f>Table3[[#This Row],[Harga]]*Table3[[#This Row],[Quantity]]</f>
        <v>60000</v>
      </c>
      <c r="T2863">
        <v>0</v>
      </c>
      <c r="U2863" s="4">
        <f>Table3[[#This Row],[Discount]]*Table3[[#This Row],[Revenue]]</f>
        <v>0</v>
      </c>
      <c r="V2863" s="4">
        <f>Table3[[#This Row],[Revenue]]-Table3[[#This Row],[Total Discount]]</f>
        <v>60000</v>
      </c>
      <c r="W2863" s="6"/>
      <c r="X2863" s="5"/>
    </row>
    <row r="2864" spans="1:24" x14ac:dyDescent="0.35">
      <c r="A2864">
        <v>2863</v>
      </c>
      <c r="B2864" t="s">
        <v>6408</v>
      </c>
      <c r="C2864" s="8">
        <v>42735</v>
      </c>
      <c r="D2864" s="6">
        <v>2016</v>
      </c>
      <c r="E2864" s="8" t="s">
        <v>3490</v>
      </c>
      <c r="F2864" s="7">
        <v>31</v>
      </c>
      <c r="G2864" t="s">
        <v>3538</v>
      </c>
      <c r="H2864" t="s">
        <v>3501</v>
      </c>
      <c r="I2864" t="s">
        <v>5580</v>
      </c>
      <c r="J2864" t="s">
        <v>3449</v>
      </c>
      <c r="K2864" t="s">
        <v>3542</v>
      </c>
      <c r="L2864">
        <v>94109</v>
      </c>
      <c r="M2864" t="s">
        <v>2858</v>
      </c>
      <c r="N2864" t="s">
        <v>13</v>
      </c>
      <c r="O2864" t="s">
        <v>26</v>
      </c>
      <c r="P2864" t="s">
        <v>2859</v>
      </c>
      <c r="Q2864" s="4">
        <v>39000</v>
      </c>
      <c r="R2864">
        <v>3</v>
      </c>
      <c r="S2864" s="4">
        <f>Table3[[#This Row],[Harga]]*Table3[[#This Row],[Quantity]]</f>
        <v>117000</v>
      </c>
      <c r="T2864">
        <v>0.2</v>
      </c>
      <c r="U2864" s="4">
        <f>Table3[[#This Row],[Discount]]*Table3[[#This Row],[Revenue]]</f>
        <v>23400</v>
      </c>
      <c r="V2864" s="4">
        <f>Table3[[#This Row],[Revenue]]-Table3[[#This Row],[Total Discount]]</f>
        <v>93600</v>
      </c>
      <c r="W2864" s="6"/>
      <c r="X2864" s="5"/>
    </row>
    <row r="2865" spans="1:24" x14ac:dyDescent="0.35">
      <c r="A2865">
        <v>2864</v>
      </c>
      <c r="B2865" t="s">
        <v>6407</v>
      </c>
      <c r="C2865" s="8">
        <v>42822</v>
      </c>
      <c r="D2865" s="6">
        <v>2017</v>
      </c>
      <c r="E2865" s="8" t="s">
        <v>3511</v>
      </c>
      <c r="F2865" s="7">
        <v>28</v>
      </c>
      <c r="G2865" t="s">
        <v>3452</v>
      </c>
      <c r="H2865" t="s">
        <v>3462</v>
      </c>
      <c r="I2865" t="s">
        <v>3553</v>
      </c>
      <c r="J2865" t="s">
        <v>3466</v>
      </c>
      <c r="K2865" t="s">
        <v>3505</v>
      </c>
      <c r="L2865">
        <v>94533</v>
      </c>
      <c r="M2865" t="s">
        <v>2860</v>
      </c>
      <c r="N2865" t="s">
        <v>13</v>
      </c>
      <c r="O2865" t="s">
        <v>23</v>
      </c>
      <c r="P2865" t="s">
        <v>2861</v>
      </c>
      <c r="Q2865" s="4">
        <v>13000</v>
      </c>
      <c r="R2865">
        <v>2</v>
      </c>
      <c r="S2865" s="4">
        <f>Table3[[#This Row],[Harga]]*Table3[[#This Row],[Quantity]]</f>
        <v>26000</v>
      </c>
      <c r="T2865">
        <v>0</v>
      </c>
      <c r="U2865" s="4">
        <f>Table3[[#This Row],[Discount]]*Table3[[#This Row],[Revenue]]</f>
        <v>0</v>
      </c>
      <c r="V2865" s="4">
        <f>Table3[[#This Row],[Revenue]]-Table3[[#This Row],[Total Discount]]</f>
        <v>26000</v>
      </c>
      <c r="W2865" s="6"/>
      <c r="X2865" s="5"/>
    </row>
    <row r="2866" spans="1:24" x14ac:dyDescent="0.35">
      <c r="A2866">
        <v>2865</v>
      </c>
      <c r="B2866" t="s">
        <v>6406</v>
      </c>
      <c r="C2866" s="8">
        <v>42712</v>
      </c>
      <c r="D2866" s="6">
        <v>2016</v>
      </c>
      <c r="E2866" s="8" t="s">
        <v>3490</v>
      </c>
      <c r="F2866" s="7">
        <v>8</v>
      </c>
      <c r="G2866" t="s">
        <v>3485</v>
      </c>
      <c r="H2866" t="s">
        <v>3462</v>
      </c>
      <c r="I2866" t="s">
        <v>4994</v>
      </c>
      <c r="J2866" t="s">
        <v>3449</v>
      </c>
      <c r="K2866" t="s">
        <v>3483</v>
      </c>
      <c r="L2866">
        <v>27834</v>
      </c>
      <c r="M2866" t="s">
        <v>519</v>
      </c>
      <c r="N2866" t="s">
        <v>51</v>
      </c>
      <c r="O2866" t="s">
        <v>52</v>
      </c>
      <c r="P2866" t="s">
        <v>520</v>
      </c>
      <c r="Q2866" s="4">
        <v>375000</v>
      </c>
      <c r="R2866">
        <v>2</v>
      </c>
      <c r="S2866" s="4">
        <f>Table3[[#This Row],[Harga]]*Table3[[#This Row],[Quantity]]</f>
        <v>750000</v>
      </c>
      <c r="T2866">
        <v>0.2</v>
      </c>
      <c r="U2866" s="4">
        <f>Table3[[#This Row],[Discount]]*Table3[[#This Row],[Revenue]]</f>
        <v>150000</v>
      </c>
      <c r="V2866" s="4">
        <f>Table3[[#This Row],[Revenue]]-Table3[[#This Row],[Total Discount]]</f>
        <v>600000</v>
      </c>
      <c r="W2866" s="6"/>
      <c r="X2866" s="5"/>
    </row>
    <row r="2867" spans="1:24" x14ac:dyDescent="0.35">
      <c r="A2867">
        <v>2866</v>
      </c>
      <c r="B2867" t="s">
        <v>6405</v>
      </c>
      <c r="C2867" s="8">
        <v>43057</v>
      </c>
      <c r="D2867" s="6">
        <v>2017</v>
      </c>
      <c r="E2867" s="8" t="s">
        <v>3468</v>
      </c>
      <c r="F2867" s="7">
        <v>18</v>
      </c>
      <c r="G2867" t="s">
        <v>3485</v>
      </c>
      <c r="H2867" t="s">
        <v>3451</v>
      </c>
      <c r="I2867" t="s">
        <v>4151</v>
      </c>
      <c r="J2867" t="s">
        <v>3449</v>
      </c>
      <c r="K2867" t="s">
        <v>3682</v>
      </c>
      <c r="L2867">
        <v>11561</v>
      </c>
      <c r="M2867" t="s">
        <v>2862</v>
      </c>
      <c r="N2867" t="s">
        <v>51</v>
      </c>
      <c r="O2867" t="s">
        <v>52</v>
      </c>
      <c r="P2867" t="s">
        <v>2863</v>
      </c>
      <c r="Q2867" s="4">
        <v>75000</v>
      </c>
      <c r="R2867">
        <v>5</v>
      </c>
      <c r="S2867" s="4">
        <f>Table3[[#This Row],[Harga]]*Table3[[#This Row],[Quantity]]</f>
        <v>375000</v>
      </c>
      <c r="T2867">
        <v>0</v>
      </c>
      <c r="U2867" s="4">
        <f>Table3[[#This Row],[Discount]]*Table3[[#This Row],[Revenue]]</f>
        <v>0</v>
      </c>
      <c r="V2867" s="4">
        <f>Table3[[#This Row],[Revenue]]-Table3[[#This Row],[Total Discount]]</f>
        <v>375000</v>
      </c>
      <c r="W2867" s="6"/>
      <c r="X2867" s="5"/>
    </row>
    <row r="2868" spans="1:24" x14ac:dyDescent="0.35">
      <c r="A2868">
        <v>2867</v>
      </c>
      <c r="B2868" t="s">
        <v>6404</v>
      </c>
      <c r="C2868" s="8">
        <v>41789</v>
      </c>
      <c r="D2868" s="6">
        <v>2014</v>
      </c>
      <c r="E2868" s="8" t="s">
        <v>3453</v>
      </c>
      <c r="F2868" s="7">
        <v>30</v>
      </c>
      <c r="G2868" t="s">
        <v>3452</v>
      </c>
      <c r="H2868" t="s">
        <v>3451</v>
      </c>
      <c r="I2868" t="s">
        <v>4008</v>
      </c>
      <c r="J2868" t="s">
        <v>3449</v>
      </c>
      <c r="K2868" t="s">
        <v>3455</v>
      </c>
      <c r="L2868">
        <v>60089</v>
      </c>
      <c r="M2868" t="s">
        <v>418</v>
      </c>
      <c r="N2868" t="s">
        <v>9</v>
      </c>
      <c r="O2868" t="s">
        <v>17</v>
      </c>
      <c r="P2868" t="s">
        <v>419</v>
      </c>
      <c r="Q2868" s="4">
        <v>285000</v>
      </c>
      <c r="R2868">
        <v>3</v>
      </c>
      <c r="S2868" s="4">
        <f>Table3[[#This Row],[Harga]]*Table3[[#This Row],[Quantity]]</f>
        <v>855000</v>
      </c>
      <c r="T2868">
        <v>0.5</v>
      </c>
      <c r="U2868" s="4">
        <f>Table3[[#This Row],[Discount]]*Table3[[#This Row],[Revenue]]</f>
        <v>427500</v>
      </c>
      <c r="V2868" s="4">
        <f>Table3[[#This Row],[Revenue]]-Table3[[#This Row],[Total Discount]]</f>
        <v>427500</v>
      </c>
      <c r="W2868" s="6"/>
      <c r="X2868" s="5"/>
    </row>
    <row r="2869" spans="1:24" x14ac:dyDescent="0.35">
      <c r="A2869">
        <v>2868</v>
      </c>
      <c r="B2869" t="s">
        <v>6403</v>
      </c>
      <c r="C2869" s="8">
        <v>42391</v>
      </c>
      <c r="D2869" s="6">
        <v>2016</v>
      </c>
      <c r="E2869" s="8" t="s">
        <v>3463</v>
      </c>
      <c r="F2869" s="7">
        <v>22</v>
      </c>
      <c r="G2869" t="s">
        <v>3485</v>
      </c>
      <c r="H2869" t="s">
        <v>3462</v>
      </c>
      <c r="I2869" t="s">
        <v>4471</v>
      </c>
      <c r="J2869" t="s">
        <v>3449</v>
      </c>
      <c r="K2869" t="s">
        <v>3641</v>
      </c>
      <c r="L2869">
        <v>92037</v>
      </c>
      <c r="M2869" t="s">
        <v>2864</v>
      </c>
      <c r="N2869" t="s">
        <v>13</v>
      </c>
      <c r="O2869" t="s">
        <v>14</v>
      </c>
      <c r="P2869" t="s">
        <v>2865</v>
      </c>
      <c r="Q2869" s="4">
        <v>45000</v>
      </c>
      <c r="R2869">
        <v>3</v>
      </c>
      <c r="S2869" s="4">
        <f>Table3[[#This Row],[Harga]]*Table3[[#This Row],[Quantity]]</f>
        <v>135000</v>
      </c>
      <c r="T2869">
        <v>0</v>
      </c>
      <c r="U2869" s="4">
        <f>Table3[[#This Row],[Discount]]*Table3[[#This Row],[Revenue]]</f>
        <v>0</v>
      </c>
      <c r="V2869" s="4">
        <f>Table3[[#This Row],[Revenue]]-Table3[[#This Row],[Total Discount]]</f>
        <v>135000</v>
      </c>
      <c r="W2869" s="6"/>
      <c r="X2869" s="5"/>
    </row>
    <row r="2870" spans="1:24" x14ac:dyDescent="0.35">
      <c r="A2870">
        <v>2869</v>
      </c>
      <c r="B2870" t="s">
        <v>6402</v>
      </c>
      <c r="C2870" s="8">
        <v>42403</v>
      </c>
      <c r="D2870" s="6">
        <v>2016</v>
      </c>
      <c r="E2870" s="8" t="s">
        <v>3458</v>
      </c>
      <c r="F2870" s="7">
        <v>3</v>
      </c>
      <c r="G2870" t="s">
        <v>3452</v>
      </c>
      <c r="H2870" t="s">
        <v>3451</v>
      </c>
      <c r="I2870" t="s">
        <v>4696</v>
      </c>
      <c r="J2870" t="s">
        <v>3449</v>
      </c>
      <c r="K2870" t="s">
        <v>3641</v>
      </c>
      <c r="L2870">
        <v>40475</v>
      </c>
      <c r="M2870" t="s">
        <v>392</v>
      </c>
      <c r="N2870" t="s">
        <v>9</v>
      </c>
      <c r="O2870" t="s">
        <v>42</v>
      </c>
      <c r="P2870" t="s">
        <v>393</v>
      </c>
      <c r="Q2870" s="4">
        <v>867000</v>
      </c>
      <c r="R2870">
        <v>4</v>
      </c>
      <c r="S2870" s="4">
        <f>Table3[[#This Row],[Harga]]*Table3[[#This Row],[Quantity]]</f>
        <v>3468000</v>
      </c>
      <c r="T2870">
        <v>0</v>
      </c>
      <c r="U2870" s="4">
        <f>Table3[[#This Row],[Discount]]*Table3[[#This Row],[Revenue]]</f>
        <v>0</v>
      </c>
      <c r="V2870" s="4">
        <f>Table3[[#This Row],[Revenue]]-Table3[[#This Row],[Total Discount]]</f>
        <v>3468000</v>
      </c>
      <c r="W2870" s="6"/>
      <c r="X2870" s="5"/>
    </row>
    <row r="2871" spans="1:24" x14ac:dyDescent="0.35">
      <c r="A2871">
        <v>2870</v>
      </c>
      <c r="B2871" t="s">
        <v>6401</v>
      </c>
      <c r="C2871" s="8">
        <v>42092</v>
      </c>
      <c r="D2871" s="6">
        <v>2015</v>
      </c>
      <c r="E2871" s="8" t="s">
        <v>3511</v>
      </c>
      <c r="F2871" s="7">
        <v>29</v>
      </c>
      <c r="G2871" t="s">
        <v>3485</v>
      </c>
      <c r="H2871" t="s">
        <v>3451</v>
      </c>
      <c r="I2871" t="s">
        <v>3506</v>
      </c>
      <c r="J2871" t="s">
        <v>3449</v>
      </c>
      <c r="K2871" t="s">
        <v>3505</v>
      </c>
      <c r="L2871">
        <v>22153</v>
      </c>
      <c r="M2871" t="s">
        <v>918</v>
      </c>
      <c r="N2871" t="s">
        <v>13</v>
      </c>
      <c r="O2871" t="s">
        <v>37</v>
      </c>
      <c r="P2871" t="s">
        <v>919</v>
      </c>
      <c r="Q2871" s="4">
        <v>20000</v>
      </c>
      <c r="R2871">
        <v>2</v>
      </c>
      <c r="S2871" s="4">
        <f>Table3[[#This Row],[Harga]]*Table3[[#This Row],[Quantity]]</f>
        <v>40000</v>
      </c>
      <c r="T2871">
        <v>0</v>
      </c>
      <c r="U2871" s="4">
        <f>Table3[[#This Row],[Discount]]*Table3[[#This Row],[Revenue]]</f>
        <v>0</v>
      </c>
      <c r="V2871" s="4">
        <f>Table3[[#This Row],[Revenue]]-Table3[[#This Row],[Total Discount]]</f>
        <v>40000</v>
      </c>
      <c r="W2871" s="6"/>
      <c r="X2871" s="5"/>
    </row>
    <row r="2872" spans="1:24" x14ac:dyDescent="0.35">
      <c r="A2872">
        <v>2871</v>
      </c>
      <c r="B2872" t="s">
        <v>6400</v>
      </c>
      <c r="C2872" s="8">
        <v>41926</v>
      </c>
      <c r="D2872" s="6">
        <v>2014</v>
      </c>
      <c r="E2872" s="8" t="s">
        <v>3517</v>
      </c>
      <c r="F2872" s="7">
        <v>14</v>
      </c>
      <c r="G2872" t="s">
        <v>3452</v>
      </c>
      <c r="H2872" t="s">
        <v>3451</v>
      </c>
      <c r="I2872" t="s">
        <v>5907</v>
      </c>
      <c r="J2872" t="s">
        <v>3449</v>
      </c>
      <c r="K2872" t="s">
        <v>3628</v>
      </c>
      <c r="L2872">
        <v>76106</v>
      </c>
      <c r="M2872" t="s">
        <v>2866</v>
      </c>
      <c r="N2872" t="s">
        <v>13</v>
      </c>
      <c r="O2872" t="s">
        <v>29</v>
      </c>
      <c r="P2872" t="s">
        <v>2867</v>
      </c>
      <c r="Q2872" s="4">
        <v>4000</v>
      </c>
      <c r="R2872">
        <v>4</v>
      </c>
      <c r="S2872" s="4">
        <f>Table3[[#This Row],[Harga]]*Table3[[#This Row],[Quantity]]</f>
        <v>16000</v>
      </c>
      <c r="T2872">
        <v>0.8</v>
      </c>
      <c r="U2872" s="4">
        <f>Table3[[#This Row],[Discount]]*Table3[[#This Row],[Revenue]]</f>
        <v>12800</v>
      </c>
      <c r="V2872" s="4">
        <f>Table3[[#This Row],[Revenue]]-Table3[[#This Row],[Total Discount]]</f>
        <v>3200</v>
      </c>
      <c r="W2872" s="6"/>
      <c r="X2872" s="5"/>
    </row>
    <row r="2873" spans="1:24" x14ac:dyDescent="0.35">
      <c r="A2873">
        <v>2872</v>
      </c>
      <c r="B2873" t="s">
        <v>6399</v>
      </c>
      <c r="C2873" s="8">
        <v>42227</v>
      </c>
      <c r="D2873" s="6">
        <v>2015</v>
      </c>
      <c r="E2873" s="8" t="s">
        <v>3481</v>
      </c>
      <c r="F2873" s="7">
        <v>11</v>
      </c>
      <c r="G2873" t="s">
        <v>3485</v>
      </c>
      <c r="H2873" t="s">
        <v>3451</v>
      </c>
      <c r="I2873" t="s">
        <v>4048</v>
      </c>
      <c r="J2873" t="s">
        <v>3449</v>
      </c>
      <c r="K2873" t="s">
        <v>3580</v>
      </c>
      <c r="L2873">
        <v>27604</v>
      </c>
      <c r="M2873" t="s">
        <v>1182</v>
      </c>
      <c r="N2873" t="s">
        <v>9</v>
      </c>
      <c r="O2873" t="s">
        <v>20</v>
      </c>
      <c r="P2873" t="s">
        <v>5128</v>
      </c>
      <c r="Q2873" s="4">
        <v>7000</v>
      </c>
      <c r="R2873">
        <v>3</v>
      </c>
      <c r="S2873" s="4">
        <f>Table3[[#This Row],[Harga]]*Table3[[#This Row],[Quantity]]</f>
        <v>21000</v>
      </c>
      <c r="T2873">
        <v>0.2</v>
      </c>
      <c r="U2873" s="4">
        <f>Table3[[#This Row],[Discount]]*Table3[[#This Row],[Revenue]]</f>
        <v>4200</v>
      </c>
      <c r="V2873" s="4">
        <f>Table3[[#This Row],[Revenue]]-Table3[[#This Row],[Total Discount]]</f>
        <v>16800</v>
      </c>
      <c r="W2873" s="6"/>
      <c r="X2873" s="5"/>
    </row>
    <row r="2874" spans="1:24" x14ac:dyDescent="0.35">
      <c r="A2874">
        <v>2873</v>
      </c>
      <c r="B2874" t="s">
        <v>6398</v>
      </c>
      <c r="C2874" s="8">
        <v>42330</v>
      </c>
      <c r="D2874" s="6">
        <v>2015</v>
      </c>
      <c r="E2874" s="8" t="s">
        <v>3468</v>
      </c>
      <c r="F2874" s="7">
        <v>22</v>
      </c>
      <c r="G2874" t="s">
        <v>3457</v>
      </c>
      <c r="H2874" t="s">
        <v>3451</v>
      </c>
      <c r="I2874" t="s">
        <v>3723</v>
      </c>
      <c r="J2874" t="s">
        <v>3449</v>
      </c>
      <c r="K2874" t="s">
        <v>3483</v>
      </c>
      <c r="L2874">
        <v>33012</v>
      </c>
      <c r="M2874" t="s">
        <v>2868</v>
      </c>
      <c r="N2874" t="s">
        <v>51</v>
      </c>
      <c r="O2874" t="s">
        <v>254</v>
      </c>
      <c r="P2874" t="s">
        <v>2869</v>
      </c>
      <c r="Q2874" s="4">
        <v>33000</v>
      </c>
      <c r="R2874">
        <v>3</v>
      </c>
      <c r="S2874" s="4">
        <f>Table3[[#This Row],[Harga]]*Table3[[#This Row],[Quantity]]</f>
        <v>99000</v>
      </c>
      <c r="T2874">
        <v>0.5</v>
      </c>
      <c r="U2874" s="4">
        <f>Table3[[#This Row],[Discount]]*Table3[[#This Row],[Revenue]]</f>
        <v>49500</v>
      </c>
      <c r="V2874" s="4">
        <f>Table3[[#This Row],[Revenue]]-Table3[[#This Row],[Total Discount]]</f>
        <v>49500</v>
      </c>
      <c r="W2874" s="6"/>
      <c r="X2874" s="5"/>
    </row>
    <row r="2875" spans="1:24" x14ac:dyDescent="0.35">
      <c r="A2875">
        <v>2874</v>
      </c>
      <c r="B2875" t="s">
        <v>6397</v>
      </c>
      <c r="C2875" s="8">
        <v>42734</v>
      </c>
      <c r="D2875" s="6">
        <v>2016</v>
      </c>
      <c r="E2875" s="8" t="s">
        <v>3490</v>
      </c>
      <c r="F2875" s="7">
        <v>30</v>
      </c>
      <c r="G2875" t="s">
        <v>3452</v>
      </c>
      <c r="H2875" t="s">
        <v>3462</v>
      </c>
      <c r="I2875" t="s">
        <v>4442</v>
      </c>
      <c r="J2875" t="s">
        <v>3488</v>
      </c>
      <c r="K2875" t="s">
        <v>3695</v>
      </c>
      <c r="L2875">
        <v>90032</v>
      </c>
      <c r="M2875" t="s">
        <v>1972</v>
      </c>
      <c r="N2875" t="s">
        <v>13</v>
      </c>
      <c r="O2875" t="s">
        <v>32</v>
      </c>
      <c r="P2875" t="s">
        <v>1973</v>
      </c>
      <c r="Q2875" s="4">
        <v>121000</v>
      </c>
      <c r="R2875">
        <v>4</v>
      </c>
      <c r="S2875" s="4">
        <f>Table3[[#This Row],[Harga]]*Table3[[#This Row],[Quantity]]</f>
        <v>484000</v>
      </c>
      <c r="T2875">
        <v>0</v>
      </c>
      <c r="U2875" s="4">
        <f>Table3[[#This Row],[Discount]]*Table3[[#This Row],[Revenue]]</f>
        <v>0</v>
      </c>
      <c r="V2875" s="4">
        <f>Table3[[#This Row],[Revenue]]-Table3[[#This Row],[Total Discount]]</f>
        <v>484000</v>
      </c>
      <c r="W2875" s="6"/>
      <c r="X2875" s="5"/>
    </row>
    <row r="2876" spans="1:24" x14ac:dyDescent="0.35">
      <c r="A2876">
        <v>2875</v>
      </c>
      <c r="B2876" t="s">
        <v>6396</v>
      </c>
      <c r="C2876" s="8">
        <v>42959</v>
      </c>
      <c r="D2876" s="6">
        <v>2017</v>
      </c>
      <c r="E2876" s="8" t="s">
        <v>3481</v>
      </c>
      <c r="F2876" s="7">
        <v>12</v>
      </c>
      <c r="G2876" t="s">
        <v>3485</v>
      </c>
      <c r="H2876" t="s">
        <v>3451</v>
      </c>
      <c r="I2876" t="s">
        <v>4685</v>
      </c>
      <c r="J2876" t="s">
        <v>3449</v>
      </c>
      <c r="K2876" t="s">
        <v>3628</v>
      </c>
      <c r="L2876">
        <v>92630</v>
      </c>
      <c r="M2876" t="s">
        <v>1353</v>
      </c>
      <c r="N2876" t="s">
        <v>13</v>
      </c>
      <c r="O2876" t="s">
        <v>29</v>
      </c>
      <c r="P2876" t="s">
        <v>1354</v>
      </c>
      <c r="Q2876" s="4">
        <v>435000</v>
      </c>
      <c r="R2876">
        <v>3</v>
      </c>
      <c r="S2876" s="4">
        <f>Table3[[#This Row],[Harga]]*Table3[[#This Row],[Quantity]]</f>
        <v>1305000</v>
      </c>
      <c r="T2876">
        <v>0</v>
      </c>
      <c r="U2876" s="4">
        <f>Table3[[#This Row],[Discount]]*Table3[[#This Row],[Revenue]]</f>
        <v>0</v>
      </c>
      <c r="V2876" s="4">
        <f>Table3[[#This Row],[Revenue]]-Table3[[#This Row],[Total Discount]]</f>
        <v>1305000</v>
      </c>
      <c r="W2876" s="6"/>
      <c r="X2876" s="5"/>
    </row>
    <row r="2877" spans="1:24" x14ac:dyDescent="0.35">
      <c r="A2877">
        <v>2876</v>
      </c>
      <c r="B2877" t="s">
        <v>6395</v>
      </c>
      <c r="C2877" s="8">
        <v>42311</v>
      </c>
      <c r="D2877" s="6">
        <v>2015</v>
      </c>
      <c r="E2877" s="8" t="s">
        <v>3468</v>
      </c>
      <c r="F2877" s="7">
        <v>3</v>
      </c>
      <c r="G2877" t="s">
        <v>3485</v>
      </c>
      <c r="H2877" t="s">
        <v>3451</v>
      </c>
      <c r="I2877" t="s">
        <v>4253</v>
      </c>
      <c r="J2877" t="s">
        <v>3466</v>
      </c>
      <c r="K2877" t="s">
        <v>3641</v>
      </c>
      <c r="L2877">
        <v>11561</v>
      </c>
      <c r="M2877" t="s">
        <v>2579</v>
      </c>
      <c r="N2877" t="s">
        <v>9</v>
      </c>
      <c r="O2877" t="s">
        <v>42</v>
      </c>
      <c r="P2877" t="s">
        <v>2580</v>
      </c>
      <c r="Q2877" s="4">
        <v>435000</v>
      </c>
      <c r="R2877">
        <v>10</v>
      </c>
      <c r="S2877" s="4">
        <f>Table3[[#This Row],[Harga]]*Table3[[#This Row],[Quantity]]</f>
        <v>4350000</v>
      </c>
      <c r="T2877">
        <v>0.1</v>
      </c>
      <c r="U2877" s="4">
        <f>Table3[[#This Row],[Discount]]*Table3[[#This Row],[Revenue]]</f>
        <v>435000</v>
      </c>
      <c r="V2877" s="4">
        <f>Table3[[#This Row],[Revenue]]-Table3[[#This Row],[Total Discount]]</f>
        <v>3915000</v>
      </c>
      <c r="W2877" s="6"/>
      <c r="X2877" s="5"/>
    </row>
    <row r="2878" spans="1:24" x14ac:dyDescent="0.35">
      <c r="A2878">
        <v>2877</v>
      </c>
      <c r="B2878" t="s">
        <v>6394</v>
      </c>
      <c r="C2878" s="8">
        <v>42257</v>
      </c>
      <c r="D2878" s="6">
        <v>2015</v>
      </c>
      <c r="E2878" s="8" t="s">
        <v>3472</v>
      </c>
      <c r="F2878" s="7">
        <v>10</v>
      </c>
      <c r="G2878" t="s">
        <v>3457</v>
      </c>
      <c r="H2878" t="s">
        <v>3451</v>
      </c>
      <c r="I2878" t="s">
        <v>5711</v>
      </c>
      <c r="J2878" t="s">
        <v>3449</v>
      </c>
      <c r="K2878" t="s">
        <v>3542</v>
      </c>
      <c r="L2878">
        <v>98103</v>
      </c>
      <c r="M2878" t="s">
        <v>2825</v>
      </c>
      <c r="N2878" t="s">
        <v>13</v>
      </c>
      <c r="O2878" t="s">
        <v>32</v>
      </c>
      <c r="P2878" t="s">
        <v>2826</v>
      </c>
      <c r="Q2878" s="4">
        <v>118000</v>
      </c>
      <c r="R2878">
        <v>6</v>
      </c>
      <c r="S2878" s="4">
        <f>Table3[[#This Row],[Harga]]*Table3[[#This Row],[Quantity]]</f>
        <v>708000</v>
      </c>
      <c r="T2878">
        <v>0</v>
      </c>
      <c r="U2878" s="4">
        <f>Table3[[#This Row],[Discount]]*Table3[[#This Row],[Revenue]]</f>
        <v>0</v>
      </c>
      <c r="V2878" s="4">
        <f>Table3[[#This Row],[Revenue]]-Table3[[#This Row],[Total Discount]]</f>
        <v>708000</v>
      </c>
      <c r="W2878" s="6"/>
      <c r="X2878" s="5"/>
    </row>
    <row r="2879" spans="1:24" x14ac:dyDescent="0.35">
      <c r="A2879">
        <v>2878</v>
      </c>
      <c r="B2879" t="s">
        <v>6393</v>
      </c>
      <c r="C2879" s="8">
        <v>41951</v>
      </c>
      <c r="D2879" s="6">
        <v>2014</v>
      </c>
      <c r="E2879" s="8" t="s">
        <v>3468</v>
      </c>
      <c r="F2879" s="7">
        <v>8</v>
      </c>
      <c r="G2879" t="s">
        <v>3485</v>
      </c>
      <c r="H2879" t="s">
        <v>3451</v>
      </c>
      <c r="I2879" t="s">
        <v>6392</v>
      </c>
      <c r="J2879" t="s">
        <v>3449</v>
      </c>
      <c r="K2879" t="s">
        <v>3505</v>
      </c>
      <c r="L2879">
        <v>96003</v>
      </c>
      <c r="M2879" t="s">
        <v>2870</v>
      </c>
      <c r="N2879" t="s">
        <v>51</v>
      </c>
      <c r="O2879" t="s">
        <v>52</v>
      </c>
      <c r="P2879" t="s">
        <v>2871</v>
      </c>
      <c r="Q2879" s="4">
        <v>334000</v>
      </c>
      <c r="R2879">
        <v>3</v>
      </c>
      <c r="S2879" s="4">
        <f>Table3[[#This Row],[Harga]]*Table3[[#This Row],[Quantity]]</f>
        <v>1002000</v>
      </c>
      <c r="T2879">
        <v>0.2</v>
      </c>
      <c r="U2879" s="4">
        <f>Table3[[#This Row],[Discount]]*Table3[[#This Row],[Revenue]]</f>
        <v>200400</v>
      </c>
      <c r="V2879" s="4">
        <f>Table3[[#This Row],[Revenue]]-Table3[[#This Row],[Total Discount]]</f>
        <v>801600</v>
      </c>
      <c r="W2879" s="6"/>
      <c r="X2879" s="5"/>
    </row>
    <row r="2880" spans="1:24" x14ac:dyDescent="0.35">
      <c r="A2880">
        <v>2879</v>
      </c>
      <c r="B2880" t="s">
        <v>6391</v>
      </c>
      <c r="C2880" s="8">
        <v>42651</v>
      </c>
      <c r="D2880" s="6">
        <v>2016</v>
      </c>
      <c r="E2880" s="8" t="s">
        <v>3517</v>
      </c>
      <c r="F2880" s="7">
        <v>8</v>
      </c>
      <c r="G2880" t="s">
        <v>3496</v>
      </c>
      <c r="H2880" t="s">
        <v>3462</v>
      </c>
      <c r="I2880" t="s">
        <v>4720</v>
      </c>
      <c r="J2880" t="s">
        <v>3488</v>
      </c>
      <c r="K2880" t="s">
        <v>3548</v>
      </c>
      <c r="L2880">
        <v>78207</v>
      </c>
      <c r="M2880" t="s">
        <v>2872</v>
      </c>
      <c r="N2880" t="s">
        <v>13</v>
      </c>
      <c r="O2880" t="s">
        <v>14</v>
      </c>
      <c r="P2880" t="s">
        <v>2873</v>
      </c>
      <c r="Q2880" s="4">
        <v>61000</v>
      </c>
      <c r="R2880">
        <v>6</v>
      </c>
      <c r="S2880" s="4">
        <f>Table3[[#This Row],[Harga]]*Table3[[#This Row],[Quantity]]</f>
        <v>366000</v>
      </c>
      <c r="T2880">
        <v>0.2</v>
      </c>
      <c r="U2880" s="4">
        <f>Table3[[#This Row],[Discount]]*Table3[[#This Row],[Revenue]]</f>
        <v>73200</v>
      </c>
      <c r="V2880" s="4">
        <f>Table3[[#This Row],[Revenue]]-Table3[[#This Row],[Total Discount]]</f>
        <v>292800</v>
      </c>
      <c r="W2880" s="6"/>
      <c r="X2880" s="5"/>
    </row>
    <row r="2881" spans="1:24" x14ac:dyDescent="0.35">
      <c r="A2881">
        <v>2880</v>
      </c>
      <c r="B2881" t="s">
        <v>6390</v>
      </c>
      <c r="C2881" s="8">
        <v>42986</v>
      </c>
      <c r="D2881" s="6">
        <v>2017</v>
      </c>
      <c r="E2881" s="8" t="s">
        <v>3472</v>
      </c>
      <c r="F2881" s="7">
        <v>8</v>
      </c>
      <c r="G2881" t="s">
        <v>3452</v>
      </c>
      <c r="H2881" t="s">
        <v>3462</v>
      </c>
      <c r="I2881" t="s">
        <v>5316</v>
      </c>
      <c r="J2881" t="s">
        <v>3466</v>
      </c>
      <c r="K2881" t="s">
        <v>3548</v>
      </c>
      <c r="L2881">
        <v>77070</v>
      </c>
      <c r="M2881" t="s">
        <v>1080</v>
      </c>
      <c r="N2881" t="s">
        <v>51</v>
      </c>
      <c r="O2881" t="s">
        <v>64</v>
      </c>
      <c r="P2881" t="s">
        <v>1081</v>
      </c>
      <c r="Q2881" s="4">
        <v>15000</v>
      </c>
      <c r="R2881">
        <v>6</v>
      </c>
      <c r="S2881" s="4">
        <f>Table3[[#This Row],[Harga]]*Table3[[#This Row],[Quantity]]</f>
        <v>90000</v>
      </c>
      <c r="T2881">
        <v>0.2</v>
      </c>
      <c r="U2881" s="4">
        <f>Table3[[#This Row],[Discount]]*Table3[[#This Row],[Revenue]]</f>
        <v>18000</v>
      </c>
      <c r="V2881" s="4">
        <f>Table3[[#This Row],[Revenue]]-Table3[[#This Row],[Total Discount]]</f>
        <v>72000</v>
      </c>
      <c r="W2881" s="6"/>
      <c r="X2881" s="5"/>
    </row>
    <row r="2882" spans="1:24" x14ac:dyDescent="0.35">
      <c r="A2882">
        <v>2881</v>
      </c>
      <c r="B2882" t="s">
        <v>6389</v>
      </c>
      <c r="C2882" s="8">
        <v>42060</v>
      </c>
      <c r="D2882" s="6">
        <v>2015</v>
      </c>
      <c r="E2882" s="8" t="s">
        <v>3458</v>
      </c>
      <c r="F2882" s="7">
        <v>25</v>
      </c>
      <c r="G2882" t="s">
        <v>3538</v>
      </c>
      <c r="H2882" t="s">
        <v>3554</v>
      </c>
      <c r="I2882" t="s">
        <v>5653</v>
      </c>
      <c r="J2882" t="s">
        <v>3449</v>
      </c>
      <c r="K2882" t="s">
        <v>3492</v>
      </c>
      <c r="L2882">
        <v>1453</v>
      </c>
      <c r="M2882" t="s">
        <v>1252</v>
      </c>
      <c r="N2882" t="s">
        <v>13</v>
      </c>
      <c r="O2882" t="s">
        <v>14</v>
      </c>
      <c r="P2882" t="s">
        <v>1253</v>
      </c>
      <c r="Q2882" s="4">
        <v>19000</v>
      </c>
      <c r="R2882">
        <v>1</v>
      </c>
      <c r="S2882" s="4">
        <f>Table3[[#This Row],[Harga]]*Table3[[#This Row],[Quantity]]</f>
        <v>19000</v>
      </c>
      <c r="T2882">
        <v>0</v>
      </c>
      <c r="U2882" s="4">
        <f>Table3[[#This Row],[Discount]]*Table3[[#This Row],[Revenue]]</f>
        <v>0</v>
      </c>
      <c r="V2882" s="4">
        <f>Table3[[#This Row],[Revenue]]-Table3[[#This Row],[Total Discount]]</f>
        <v>19000</v>
      </c>
      <c r="W2882" s="6"/>
      <c r="X2882" s="5"/>
    </row>
    <row r="2883" spans="1:24" x14ac:dyDescent="0.35">
      <c r="A2883">
        <v>2882</v>
      </c>
      <c r="B2883" t="s">
        <v>6388</v>
      </c>
      <c r="C2883" s="8">
        <v>42271</v>
      </c>
      <c r="D2883" s="6">
        <v>2015</v>
      </c>
      <c r="E2883" s="8" t="s">
        <v>3472</v>
      </c>
      <c r="F2883" s="7">
        <v>24</v>
      </c>
      <c r="G2883" t="s">
        <v>3457</v>
      </c>
      <c r="H2883" t="s">
        <v>3451</v>
      </c>
      <c r="I2883" t="s">
        <v>5529</v>
      </c>
      <c r="J2883" t="s">
        <v>3466</v>
      </c>
      <c r="K2883" t="s">
        <v>3714</v>
      </c>
      <c r="L2883">
        <v>90032</v>
      </c>
      <c r="M2883" t="s">
        <v>628</v>
      </c>
      <c r="N2883" t="s">
        <v>9</v>
      </c>
      <c r="O2883" t="s">
        <v>20</v>
      </c>
      <c r="P2883" t="s">
        <v>629</v>
      </c>
      <c r="Q2883" s="4">
        <v>10000</v>
      </c>
      <c r="R2883">
        <v>3</v>
      </c>
      <c r="S2883" s="4">
        <f>Table3[[#This Row],[Harga]]*Table3[[#This Row],[Quantity]]</f>
        <v>30000</v>
      </c>
      <c r="T2883">
        <v>0</v>
      </c>
      <c r="U2883" s="4">
        <f>Table3[[#This Row],[Discount]]*Table3[[#This Row],[Revenue]]</f>
        <v>0</v>
      </c>
      <c r="V2883" s="4">
        <f>Table3[[#This Row],[Revenue]]-Table3[[#This Row],[Total Discount]]</f>
        <v>30000</v>
      </c>
      <c r="W2883" s="6"/>
      <c r="X2883" s="5"/>
    </row>
    <row r="2884" spans="1:24" x14ac:dyDescent="0.35">
      <c r="A2884">
        <v>2883</v>
      </c>
      <c r="B2884" t="s">
        <v>6387</v>
      </c>
      <c r="C2884" s="8">
        <v>42334</v>
      </c>
      <c r="D2884" s="6">
        <v>2015</v>
      </c>
      <c r="E2884" s="8" t="s">
        <v>3468</v>
      </c>
      <c r="F2884" s="7">
        <v>26</v>
      </c>
      <c r="G2884" t="s">
        <v>3538</v>
      </c>
      <c r="H2884" t="s">
        <v>3451</v>
      </c>
      <c r="I2884" t="s">
        <v>3620</v>
      </c>
      <c r="J2884" t="s">
        <v>3466</v>
      </c>
      <c r="K2884" t="s">
        <v>3595</v>
      </c>
      <c r="L2884">
        <v>65807</v>
      </c>
      <c r="M2884" t="s">
        <v>2874</v>
      </c>
      <c r="N2884" t="s">
        <v>51</v>
      </c>
      <c r="O2884" t="s">
        <v>471</v>
      </c>
      <c r="P2884" t="s">
        <v>2875</v>
      </c>
      <c r="Q2884" s="4">
        <v>600000</v>
      </c>
      <c r="R2884">
        <v>1</v>
      </c>
      <c r="S2884" s="4">
        <f>Table3[[#This Row],[Harga]]*Table3[[#This Row],[Quantity]]</f>
        <v>600000</v>
      </c>
      <c r="T2884">
        <v>0</v>
      </c>
      <c r="U2884" s="4">
        <f>Table3[[#This Row],[Discount]]*Table3[[#This Row],[Revenue]]</f>
        <v>0</v>
      </c>
      <c r="V2884" s="4">
        <f>Table3[[#This Row],[Revenue]]-Table3[[#This Row],[Total Discount]]</f>
        <v>600000</v>
      </c>
      <c r="W2884" s="6"/>
      <c r="X2884" s="5"/>
    </row>
    <row r="2885" spans="1:24" x14ac:dyDescent="0.35">
      <c r="A2885">
        <v>2884</v>
      </c>
      <c r="B2885" t="s">
        <v>6386</v>
      </c>
      <c r="C2885" s="8">
        <v>42613</v>
      </c>
      <c r="D2885" s="6">
        <v>2016</v>
      </c>
      <c r="E2885" s="8" t="s">
        <v>3481</v>
      </c>
      <c r="F2885" s="7">
        <v>31</v>
      </c>
      <c r="G2885" t="s">
        <v>3485</v>
      </c>
      <c r="H2885" t="s">
        <v>3451</v>
      </c>
      <c r="I2885" t="s">
        <v>3882</v>
      </c>
      <c r="J2885" t="s">
        <v>3449</v>
      </c>
      <c r="K2885" t="s">
        <v>3568</v>
      </c>
      <c r="L2885">
        <v>76706</v>
      </c>
      <c r="M2885" t="s">
        <v>368</v>
      </c>
      <c r="N2885" t="s">
        <v>13</v>
      </c>
      <c r="O2885" t="s">
        <v>32</v>
      </c>
      <c r="P2885" t="s">
        <v>369</v>
      </c>
      <c r="Q2885" s="4">
        <v>36000</v>
      </c>
      <c r="R2885">
        <v>2</v>
      </c>
      <c r="S2885" s="4">
        <f>Table3[[#This Row],[Harga]]*Table3[[#This Row],[Quantity]]</f>
        <v>72000</v>
      </c>
      <c r="T2885">
        <v>0.2</v>
      </c>
      <c r="U2885" s="4">
        <f>Table3[[#This Row],[Discount]]*Table3[[#This Row],[Revenue]]</f>
        <v>14400</v>
      </c>
      <c r="V2885" s="4">
        <f>Table3[[#This Row],[Revenue]]-Table3[[#This Row],[Total Discount]]</f>
        <v>57600</v>
      </c>
      <c r="W2885" s="6"/>
      <c r="X2885" s="5"/>
    </row>
    <row r="2886" spans="1:24" x14ac:dyDescent="0.35">
      <c r="A2886">
        <v>2885</v>
      </c>
      <c r="B2886" t="s">
        <v>6385</v>
      </c>
      <c r="C2886" s="8">
        <v>42472</v>
      </c>
      <c r="D2886" s="6">
        <v>2016</v>
      </c>
      <c r="E2886" s="8" t="s">
        <v>3529</v>
      </c>
      <c r="F2886" s="7">
        <v>12</v>
      </c>
      <c r="G2886" t="s">
        <v>3452</v>
      </c>
      <c r="H2886" t="s">
        <v>3451</v>
      </c>
      <c r="I2886" t="s">
        <v>3725</v>
      </c>
      <c r="J2886" t="s">
        <v>3449</v>
      </c>
      <c r="K2886" t="s">
        <v>3628</v>
      </c>
      <c r="L2886">
        <v>90036</v>
      </c>
      <c r="M2886" t="s">
        <v>2876</v>
      </c>
      <c r="N2886" t="s">
        <v>9</v>
      </c>
      <c r="O2886" t="s">
        <v>42</v>
      </c>
      <c r="P2886" t="s">
        <v>2877</v>
      </c>
      <c r="Q2886" s="4">
        <v>639000</v>
      </c>
      <c r="R2886">
        <v>7</v>
      </c>
      <c r="S2886" s="4">
        <f>Table3[[#This Row],[Harga]]*Table3[[#This Row],[Quantity]]</f>
        <v>4473000</v>
      </c>
      <c r="T2886">
        <v>0.2</v>
      </c>
      <c r="U2886" s="4">
        <f>Table3[[#This Row],[Discount]]*Table3[[#This Row],[Revenue]]</f>
        <v>894600</v>
      </c>
      <c r="V2886" s="4">
        <f>Table3[[#This Row],[Revenue]]-Table3[[#This Row],[Total Discount]]</f>
        <v>3578400</v>
      </c>
      <c r="W2886" s="6"/>
      <c r="X2886" s="5"/>
    </row>
    <row r="2887" spans="1:24" x14ac:dyDescent="0.35">
      <c r="A2887">
        <v>2886</v>
      </c>
      <c r="B2887" t="s">
        <v>6384</v>
      </c>
      <c r="C2887" s="8">
        <v>42708</v>
      </c>
      <c r="D2887" s="6">
        <v>2016</v>
      </c>
      <c r="E2887" s="8" t="s">
        <v>3490</v>
      </c>
      <c r="F2887" s="7">
        <v>4</v>
      </c>
      <c r="G2887" t="s">
        <v>3452</v>
      </c>
      <c r="H2887" t="s">
        <v>3462</v>
      </c>
      <c r="I2887" t="s">
        <v>3974</v>
      </c>
      <c r="J2887" t="s">
        <v>3449</v>
      </c>
      <c r="K2887" t="s">
        <v>3568</v>
      </c>
      <c r="L2887">
        <v>13021</v>
      </c>
      <c r="M2887" t="s">
        <v>983</v>
      </c>
      <c r="N2887" t="s">
        <v>13</v>
      </c>
      <c r="O2887" t="s">
        <v>26</v>
      </c>
      <c r="P2887" t="s">
        <v>984</v>
      </c>
      <c r="Q2887" s="4">
        <v>6000</v>
      </c>
      <c r="R2887">
        <v>3</v>
      </c>
      <c r="S2887" s="4">
        <f>Table3[[#This Row],[Harga]]*Table3[[#This Row],[Quantity]]</f>
        <v>18000</v>
      </c>
      <c r="T2887">
        <v>0.2</v>
      </c>
      <c r="U2887" s="4">
        <f>Table3[[#This Row],[Discount]]*Table3[[#This Row],[Revenue]]</f>
        <v>3600</v>
      </c>
      <c r="V2887" s="4">
        <f>Table3[[#This Row],[Revenue]]-Table3[[#This Row],[Total Discount]]</f>
        <v>14400</v>
      </c>
      <c r="W2887" s="6"/>
      <c r="X2887" s="5"/>
    </row>
    <row r="2888" spans="1:24" x14ac:dyDescent="0.35">
      <c r="A2888">
        <v>2887</v>
      </c>
      <c r="B2888" t="s">
        <v>6383</v>
      </c>
      <c r="C2888" s="8">
        <v>42708</v>
      </c>
      <c r="D2888" s="6">
        <v>2016</v>
      </c>
      <c r="E2888" s="8" t="s">
        <v>3490</v>
      </c>
      <c r="F2888" s="7">
        <v>4</v>
      </c>
      <c r="G2888" t="s">
        <v>3452</v>
      </c>
      <c r="H2888" t="s">
        <v>3451</v>
      </c>
      <c r="I2888" t="s">
        <v>6382</v>
      </c>
      <c r="J2888" t="s">
        <v>3449</v>
      </c>
      <c r="K2888" t="s">
        <v>3542</v>
      </c>
      <c r="L2888">
        <v>94109</v>
      </c>
      <c r="M2888" t="s">
        <v>1240</v>
      </c>
      <c r="N2888" t="s">
        <v>13</v>
      </c>
      <c r="O2888" t="s">
        <v>23</v>
      </c>
      <c r="P2888" t="s">
        <v>1241</v>
      </c>
      <c r="Q2888" s="4">
        <v>336000</v>
      </c>
      <c r="R2888">
        <v>1</v>
      </c>
      <c r="S2888" s="4">
        <f>Table3[[#This Row],[Harga]]*Table3[[#This Row],[Quantity]]</f>
        <v>336000</v>
      </c>
      <c r="T2888">
        <v>0</v>
      </c>
      <c r="U2888" s="4">
        <f>Table3[[#This Row],[Discount]]*Table3[[#This Row],[Revenue]]</f>
        <v>0</v>
      </c>
      <c r="V2888" s="4">
        <f>Table3[[#This Row],[Revenue]]-Table3[[#This Row],[Total Discount]]</f>
        <v>336000</v>
      </c>
      <c r="W2888" s="6"/>
      <c r="X2888" s="5"/>
    </row>
    <row r="2889" spans="1:24" x14ac:dyDescent="0.35">
      <c r="A2889">
        <v>2888</v>
      </c>
      <c r="B2889" t="s">
        <v>6381</v>
      </c>
      <c r="C2889" s="8">
        <v>41954</v>
      </c>
      <c r="D2889" s="6">
        <v>2014</v>
      </c>
      <c r="E2889" s="8" t="s">
        <v>3468</v>
      </c>
      <c r="F2889" s="7">
        <v>11</v>
      </c>
      <c r="G2889" t="s">
        <v>3485</v>
      </c>
      <c r="H2889" t="s">
        <v>3451</v>
      </c>
      <c r="I2889" t="s">
        <v>5715</v>
      </c>
      <c r="J2889" t="s">
        <v>3449</v>
      </c>
      <c r="K2889" t="s">
        <v>3909</v>
      </c>
      <c r="L2889">
        <v>90008</v>
      </c>
      <c r="M2889" t="s">
        <v>955</v>
      </c>
      <c r="N2889" t="s">
        <v>13</v>
      </c>
      <c r="O2889" t="s">
        <v>37</v>
      </c>
      <c r="P2889" t="s">
        <v>956</v>
      </c>
      <c r="Q2889" s="4">
        <v>11000</v>
      </c>
      <c r="R2889">
        <v>3</v>
      </c>
      <c r="S2889" s="4">
        <f>Table3[[#This Row],[Harga]]*Table3[[#This Row],[Quantity]]</f>
        <v>33000</v>
      </c>
      <c r="T2889">
        <v>0</v>
      </c>
      <c r="U2889" s="4">
        <f>Table3[[#This Row],[Discount]]*Table3[[#This Row],[Revenue]]</f>
        <v>0</v>
      </c>
      <c r="V2889" s="4">
        <f>Table3[[#This Row],[Revenue]]-Table3[[#This Row],[Total Discount]]</f>
        <v>33000</v>
      </c>
      <c r="W2889" s="6"/>
      <c r="X2889" s="5"/>
    </row>
    <row r="2890" spans="1:24" x14ac:dyDescent="0.35">
      <c r="A2890">
        <v>2889</v>
      </c>
      <c r="B2890" t="s">
        <v>6380</v>
      </c>
      <c r="C2890" s="8">
        <v>42096</v>
      </c>
      <c r="D2890" s="6">
        <v>2015</v>
      </c>
      <c r="E2890" s="8" t="s">
        <v>3529</v>
      </c>
      <c r="F2890" s="7">
        <v>2</v>
      </c>
      <c r="G2890" t="s">
        <v>3496</v>
      </c>
      <c r="H2890" t="s">
        <v>3451</v>
      </c>
      <c r="I2890" t="s">
        <v>5040</v>
      </c>
      <c r="J2890" t="s">
        <v>3449</v>
      </c>
      <c r="K2890" t="s">
        <v>3465</v>
      </c>
      <c r="L2890">
        <v>90049</v>
      </c>
      <c r="M2890" t="s">
        <v>2878</v>
      </c>
      <c r="N2890" t="s">
        <v>51</v>
      </c>
      <c r="O2890" t="s">
        <v>254</v>
      </c>
      <c r="P2890" t="s">
        <v>2879</v>
      </c>
      <c r="Q2890" s="4">
        <v>72000</v>
      </c>
      <c r="R2890">
        <v>3</v>
      </c>
      <c r="S2890" s="4">
        <f>Table3[[#This Row],[Harga]]*Table3[[#This Row],[Quantity]]</f>
        <v>216000</v>
      </c>
      <c r="T2890">
        <v>0.2</v>
      </c>
      <c r="U2890" s="4">
        <f>Table3[[#This Row],[Discount]]*Table3[[#This Row],[Revenue]]</f>
        <v>43200</v>
      </c>
      <c r="V2890" s="4">
        <f>Table3[[#This Row],[Revenue]]-Table3[[#This Row],[Total Discount]]</f>
        <v>172800</v>
      </c>
      <c r="W2890" s="6"/>
      <c r="X2890" s="5"/>
    </row>
    <row r="2891" spans="1:24" x14ac:dyDescent="0.35">
      <c r="A2891">
        <v>2890</v>
      </c>
      <c r="B2891" t="s">
        <v>6379</v>
      </c>
      <c r="C2891" s="8">
        <v>42350</v>
      </c>
      <c r="D2891" s="6">
        <v>2015</v>
      </c>
      <c r="E2891" s="8" t="s">
        <v>3490</v>
      </c>
      <c r="F2891" s="7">
        <v>12</v>
      </c>
      <c r="G2891" t="s">
        <v>3485</v>
      </c>
      <c r="H2891" t="s">
        <v>3554</v>
      </c>
      <c r="I2891" t="s">
        <v>4377</v>
      </c>
      <c r="J2891" t="s">
        <v>3449</v>
      </c>
      <c r="K2891" t="s">
        <v>3548</v>
      </c>
      <c r="L2891">
        <v>95928</v>
      </c>
      <c r="M2891" t="s">
        <v>167</v>
      </c>
      <c r="N2891" t="s">
        <v>13</v>
      </c>
      <c r="O2891" t="s">
        <v>37</v>
      </c>
      <c r="P2891" t="s">
        <v>168</v>
      </c>
      <c r="Q2891" s="4">
        <v>7000</v>
      </c>
      <c r="R2891">
        <v>1</v>
      </c>
      <c r="S2891" s="4">
        <f>Table3[[#This Row],[Harga]]*Table3[[#This Row],[Quantity]]</f>
        <v>7000</v>
      </c>
      <c r="T2891">
        <v>0</v>
      </c>
      <c r="U2891" s="4">
        <f>Table3[[#This Row],[Discount]]*Table3[[#This Row],[Revenue]]</f>
        <v>0</v>
      </c>
      <c r="V2891" s="4">
        <f>Table3[[#This Row],[Revenue]]-Table3[[#This Row],[Total Discount]]</f>
        <v>7000</v>
      </c>
      <c r="W2891" s="6"/>
      <c r="X2891" s="5"/>
    </row>
    <row r="2892" spans="1:24" x14ac:dyDescent="0.35">
      <c r="A2892">
        <v>2891</v>
      </c>
      <c r="B2892" t="s">
        <v>6378</v>
      </c>
      <c r="C2892" s="8">
        <v>43010</v>
      </c>
      <c r="D2892" s="6">
        <v>2017</v>
      </c>
      <c r="E2892" s="8" t="s">
        <v>3517</v>
      </c>
      <c r="F2892" s="7">
        <v>2</v>
      </c>
      <c r="G2892" t="s">
        <v>3496</v>
      </c>
      <c r="H2892" t="s">
        <v>3451</v>
      </c>
      <c r="I2892" t="s">
        <v>5948</v>
      </c>
      <c r="J2892" t="s">
        <v>3449</v>
      </c>
      <c r="K2892" t="s">
        <v>3556</v>
      </c>
      <c r="L2892">
        <v>97477</v>
      </c>
      <c r="M2892" t="s">
        <v>1580</v>
      </c>
      <c r="N2892" t="s">
        <v>9</v>
      </c>
      <c r="O2892" t="s">
        <v>10</v>
      </c>
      <c r="P2892" t="s">
        <v>1581</v>
      </c>
      <c r="Q2892" s="4">
        <v>242000</v>
      </c>
      <c r="R2892">
        <v>6</v>
      </c>
      <c r="S2892" s="4">
        <f>Table3[[#This Row],[Harga]]*Table3[[#This Row],[Quantity]]</f>
        <v>1452000</v>
      </c>
      <c r="T2892">
        <v>0.7</v>
      </c>
      <c r="U2892" s="4">
        <f>Table3[[#This Row],[Discount]]*Table3[[#This Row],[Revenue]]</f>
        <v>1016399.9999999999</v>
      </c>
      <c r="V2892" s="4">
        <f>Table3[[#This Row],[Revenue]]-Table3[[#This Row],[Total Discount]]</f>
        <v>435600.00000000012</v>
      </c>
      <c r="W2892" s="6"/>
      <c r="X2892" s="5"/>
    </row>
    <row r="2893" spans="1:24" x14ac:dyDescent="0.35">
      <c r="A2893">
        <v>2892</v>
      </c>
      <c r="B2893" t="s">
        <v>6377</v>
      </c>
      <c r="C2893" s="8">
        <v>42835</v>
      </c>
      <c r="D2893" s="6">
        <v>2017</v>
      </c>
      <c r="E2893" s="8" t="s">
        <v>3529</v>
      </c>
      <c r="F2893" s="7">
        <v>10</v>
      </c>
      <c r="G2893" t="s">
        <v>3452</v>
      </c>
      <c r="H2893" t="s">
        <v>3462</v>
      </c>
      <c r="I2893" t="s">
        <v>6376</v>
      </c>
      <c r="J2893" t="s">
        <v>3466</v>
      </c>
      <c r="K2893" t="s">
        <v>3600</v>
      </c>
      <c r="L2893">
        <v>32216</v>
      </c>
      <c r="M2893" t="s">
        <v>1867</v>
      </c>
      <c r="N2893" t="s">
        <v>9</v>
      </c>
      <c r="O2893" t="s">
        <v>20</v>
      </c>
      <c r="P2893" t="s">
        <v>1868</v>
      </c>
      <c r="Q2893" s="4">
        <v>5000</v>
      </c>
      <c r="R2893">
        <v>5</v>
      </c>
      <c r="S2893" s="4">
        <f>Table3[[#This Row],[Harga]]*Table3[[#This Row],[Quantity]]</f>
        <v>25000</v>
      </c>
      <c r="T2893">
        <v>0.2</v>
      </c>
      <c r="U2893" s="4">
        <f>Table3[[#This Row],[Discount]]*Table3[[#This Row],[Revenue]]</f>
        <v>5000</v>
      </c>
      <c r="V2893" s="4">
        <f>Table3[[#This Row],[Revenue]]-Table3[[#This Row],[Total Discount]]</f>
        <v>20000</v>
      </c>
      <c r="W2893" s="6"/>
      <c r="X2893" s="5"/>
    </row>
    <row r="2894" spans="1:24" x14ac:dyDescent="0.35">
      <c r="A2894">
        <v>2893</v>
      </c>
      <c r="B2894" t="s">
        <v>6375</v>
      </c>
      <c r="C2894" s="8">
        <v>43007</v>
      </c>
      <c r="D2894" s="6">
        <v>2017</v>
      </c>
      <c r="E2894" s="8" t="s">
        <v>3472</v>
      </c>
      <c r="F2894" s="7">
        <v>29</v>
      </c>
      <c r="G2894" t="s">
        <v>3485</v>
      </c>
      <c r="H2894" t="s">
        <v>3451</v>
      </c>
      <c r="I2894" t="s">
        <v>4418</v>
      </c>
      <c r="J2894" t="s">
        <v>3449</v>
      </c>
      <c r="K2894" t="s">
        <v>3492</v>
      </c>
      <c r="L2894">
        <v>93309</v>
      </c>
      <c r="M2894" t="s">
        <v>724</v>
      </c>
      <c r="N2894" t="s">
        <v>13</v>
      </c>
      <c r="O2894" t="s">
        <v>73</v>
      </c>
      <c r="P2894" t="s">
        <v>725</v>
      </c>
      <c r="Q2894" s="4">
        <v>35000</v>
      </c>
      <c r="R2894">
        <v>7</v>
      </c>
      <c r="S2894" s="4">
        <f>Table3[[#This Row],[Harga]]*Table3[[#This Row],[Quantity]]</f>
        <v>245000</v>
      </c>
      <c r="T2894">
        <v>0</v>
      </c>
      <c r="U2894" s="4">
        <f>Table3[[#This Row],[Discount]]*Table3[[#This Row],[Revenue]]</f>
        <v>0</v>
      </c>
      <c r="V2894" s="4">
        <f>Table3[[#This Row],[Revenue]]-Table3[[#This Row],[Total Discount]]</f>
        <v>245000</v>
      </c>
      <c r="W2894" s="6"/>
      <c r="X2894" s="5"/>
    </row>
    <row r="2895" spans="1:24" x14ac:dyDescent="0.35">
      <c r="A2895">
        <v>2894</v>
      </c>
      <c r="B2895" t="s">
        <v>6374</v>
      </c>
      <c r="C2895" s="8">
        <v>41911</v>
      </c>
      <c r="D2895" s="6">
        <v>2014</v>
      </c>
      <c r="E2895" s="8" t="s">
        <v>3472</v>
      </c>
      <c r="F2895" s="7">
        <v>29</v>
      </c>
      <c r="G2895" t="s">
        <v>3452</v>
      </c>
      <c r="H2895" t="s">
        <v>3501</v>
      </c>
      <c r="I2895" t="s">
        <v>3764</v>
      </c>
      <c r="J2895" t="s">
        <v>3449</v>
      </c>
      <c r="K2895" t="s">
        <v>3483</v>
      </c>
      <c r="L2895">
        <v>10011</v>
      </c>
      <c r="M2895" t="s">
        <v>2000</v>
      </c>
      <c r="N2895" t="s">
        <v>13</v>
      </c>
      <c r="O2895" t="s">
        <v>32</v>
      </c>
      <c r="P2895" t="s">
        <v>2001</v>
      </c>
      <c r="Q2895" s="4">
        <v>311000</v>
      </c>
      <c r="R2895">
        <v>9</v>
      </c>
      <c r="S2895" s="4">
        <f>Table3[[#This Row],[Harga]]*Table3[[#This Row],[Quantity]]</f>
        <v>2799000</v>
      </c>
      <c r="T2895">
        <v>0</v>
      </c>
      <c r="U2895" s="4">
        <f>Table3[[#This Row],[Discount]]*Table3[[#This Row],[Revenue]]</f>
        <v>0</v>
      </c>
      <c r="V2895" s="4">
        <f>Table3[[#This Row],[Revenue]]-Table3[[#This Row],[Total Discount]]</f>
        <v>2799000</v>
      </c>
      <c r="W2895" s="6"/>
      <c r="X2895" s="5"/>
    </row>
    <row r="2896" spans="1:24" x14ac:dyDescent="0.35">
      <c r="A2896">
        <v>2895</v>
      </c>
      <c r="B2896" t="s">
        <v>6373</v>
      </c>
      <c r="C2896" s="8">
        <v>41871</v>
      </c>
      <c r="D2896" s="6">
        <v>2014</v>
      </c>
      <c r="E2896" s="8" t="s">
        <v>3481</v>
      </c>
      <c r="F2896" s="7">
        <v>20</v>
      </c>
      <c r="G2896" t="s">
        <v>3457</v>
      </c>
      <c r="H2896" t="s">
        <v>3451</v>
      </c>
      <c r="I2896" t="s">
        <v>6372</v>
      </c>
      <c r="J2896" t="s">
        <v>3449</v>
      </c>
      <c r="K2896" t="s">
        <v>3682</v>
      </c>
      <c r="L2896">
        <v>60610</v>
      </c>
      <c r="M2896" t="s">
        <v>2095</v>
      </c>
      <c r="N2896" t="s">
        <v>9</v>
      </c>
      <c r="O2896" t="s">
        <v>42</v>
      </c>
      <c r="P2896" t="s">
        <v>2096</v>
      </c>
      <c r="Q2896" s="4">
        <v>964000</v>
      </c>
      <c r="R2896">
        <v>2</v>
      </c>
      <c r="S2896" s="4">
        <f>Table3[[#This Row],[Harga]]*Table3[[#This Row],[Quantity]]</f>
        <v>1928000</v>
      </c>
      <c r="T2896">
        <v>0.3</v>
      </c>
      <c r="U2896" s="4">
        <f>Table3[[#This Row],[Discount]]*Table3[[#This Row],[Revenue]]</f>
        <v>578400</v>
      </c>
      <c r="V2896" s="4">
        <f>Table3[[#This Row],[Revenue]]-Table3[[#This Row],[Total Discount]]</f>
        <v>1349600</v>
      </c>
      <c r="W2896" s="6"/>
      <c r="X2896" s="5"/>
    </row>
    <row r="2897" spans="1:24" x14ac:dyDescent="0.35">
      <c r="A2897">
        <v>2896</v>
      </c>
      <c r="B2897" t="s">
        <v>6371</v>
      </c>
      <c r="C2897" s="8">
        <v>41831</v>
      </c>
      <c r="D2897" s="6">
        <v>2014</v>
      </c>
      <c r="E2897" s="8" t="s">
        <v>3507</v>
      </c>
      <c r="F2897" s="7">
        <v>11</v>
      </c>
      <c r="G2897" t="s">
        <v>3485</v>
      </c>
      <c r="H2897" t="s">
        <v>3462</v>
      </c>
      <c r="I2897" t="s">
        <v>5307</v>
      </c>
      <c r="J2897" t="s">
        <v>3449</v>
      </c>
      <c r="K2897" t="s">
        <v>3483</v>
      </c>
      <c r="L2897">
        <v>79907</v>
      </c>
      <c r="M2897" t="s">
        <v>1417</v>
      </c>
      <c r="N2897" t="s">
        <v>51</v>
      </c>
      <c r="O2897" t="s">
        <v>52</v>
      </c>
      <c r="P2897" t="s">
        <v>1418</v>
      </c>
      <c r="Q2897" s="4">
        <v>1440000</v>
      </c>
      <c r="R2897">
        <v>4</v>
      </c>
      <c r="S2897" s="4">
        <f>Table3[[#This Row],[Harga]]*Table3[[#This Row],[Quantity]]</f>
        <v>5760000</v>
      </c>
      <c r="T2897">
        <v>0.2</v>
      </c>
      <c r="U2897" s="4">
        <f>Table3[[#This Row],[Discount]]*Table3[[#This Row],[Revenue]]</f>
        <v>1152000</v>
      </c>
      <c r="V2897" s="4">
        <f>Table3[[#This Row],[Revenue]]-Table3[[#This Row],[Total Discount]]</f>
        <v>4608000</v>
      </c>
      <c r="W2897" s="6"/>
      <c r="X2897" s="5"/>
    </row>
    <row r="2898" spans="1:24" x14ac:dyDescent="0.35">
      <c r="A2898">
        <v>2897</v>
      </c>
      <c r="B2898" t="s">
        <v>6370</v>
      </c>
      <c r="C2898" s="8">
        <v>42085</v>
      </c>
      <c r="D2898" s="6">
        <v>2015</v>
      </c>
      <c r="E2898" s="8" t="s">
        <v>3511</v>
      </c>
      <c r="F2898" s="7">
        <v>22</v>
      </c>
      <c r="G2898" t="s">
        <v>3457</v>
      </c>
      <c r="H2898" t="s">
        <v>3451</v>
      </c>
      <c r="I2898" t="s">
        <v>3976</v>
      </c>
      <c r="J2898" t="s">
        <v>3449</v>
      </c>
      <c r="K2898" t="s">
        <v>3460</v>
      </c>
      <c r="L2898">
        <v>91360</v>
      </c>
      <c r="M2898" t="s">
        <v>450</v>
      </c>
      <c r="N2898" t="s">
        <v>51</v>
      </c>
      <c r="O2898" t="s">
        <v>52</v>
      </c>
      <c r="P2898" t="s">
        <v>451</v>
      </c>
      <c r="Q2898" s="4">
        <v>8000</v>
      </c>
      <c r="R2898">
        <v>2</v>
      </c>
      <c r="S2898" s="4">
        <f>Table3[[#This Row],[Harga]]*Table3[[#This Row],[Quantity]]</f>
        <v>16000</v>
      </c>
      <c r="T2898">
        <v>0.2</v>
      </c>
      <c r="U2898" s="4">
        <f>Table3[[#This Row],[Discount]]*Table3[[#This Row],[Revenue]]</f>
        <v>3200</v>
      </c>
      <c r="V2898" s="4">
        <f>Table3[[#This Row],[Revenue]]-Table3[[#This Row],[Total Discount]]</f>
        <v>12800</v>
      </c>
      <c r="W2898" s="6"/>
      <c r="X2898" s="5"/>
    </row>
    <row r="2899" spans="1:24" x14ac:dyDescent="0.35">
      <c r="A2899">
        <v>2898</v>
      </c>
      <c r="B2899" t="s">
        <v>6369</v>
      </c>
      <c r="C2899" s="8">
        <v>42867</v>
      </c>
      <c r="D2899" s="6">
        <v>2017</v>
      </c>
      <c r="E2899" s="8" t="s">
        <v>3453</v>
      </c>
      <c r="F2899" s="7">
        <v>12</v>
      </c>
      <c r="G2899" t="s">
        <v>3457</v>
      </c>
      <c r="H2899" t="s">
        <v>3462</v>
      </c>
      <c r="I2899" t="s">
        <v>4442</v>
      </c>
      <c r="J2899" t="s">
        <v>3488</v>
      </c>
      <c r="K2899" t="s">
        <v>3571</v>
      </c>
      <c r="L2899">
        <v>45503</v>
      </c>
      <c r="M2899" t="s">
        <v>1262</v>
      </c>
      <c r="N2899" t="s">
        <v>13</v>
      </c>
      <c r="O2899" t="s">
        <v>37</v>
      </c>
      <c r="P2899" t="s">
        <v>1263</v>
      </c>
      <c r="Q2899" s="4">
        <v>13000</v>
      </c>
      <c r="R2899">
        <v>3</v>
      </c>
      <c r="S2899" s="4">
        <f>Table3[[#This Row],[Harga]]*Table3[[#This Row],[Quantity]]</f>
        <v>39000</v>
      </c>
      <c r="T2899">
        <v>0.2</v>
      </c>
      <c r="U2899" s="4">
        <f>Table3[[#This Row],[Discount]]*Table3[[#This Row],[Revenue]]</f>
        <v>7800</v>
      </c>
      <c r="V2899" s="4">
        <f>Table3[[#This Row],[Revenue]]-Table3[[#This Row],[Total Discount]]</f>
        <v>31200</v>
      </c>
      <c r="W2899" s="6"/>
      <c r="X2899" s="5"/>
    </row>
    <row r="2900" spans="1:24" x14ac:dyDescent="0.35">
      <c r="A2900">
        <v>2899</v>
      </c>
      <c r="B2900" t="s">
        <v>6368</v>
      </c>
      <c r="C2900" s="8">
        <v>43052</v>
      </c>
      <c r="D2900" s="6">
        <v>2017</v>
      </c>
      <c r="E2900" s="8" t="s">
        <v>3468</v>
      </c>
      <c r="F2900" s="7">
        <v>13</v>
      </c>
      <c r="G2900" t="s">
        <v>3538</v>
      </c>
      <c r="H2900" t="s">
        <v>3451</v>
      </c>
      <c r="I2900" t="s">
        <v>3601</v>
      </c>
      <c r="J2900" t="s">
        <v>3466</v>
      </c>
      <c r="K2900" t="s">
        <v>3695</v>
      </c>
      <c r="L2900">
        <v>75220</v>
      </c>
      <c r="M2900" t="s">
        <v>1612</v>
      </c>
      <c r="N2900" t="s">
        <v>13</v>
      </c>
      <c r="O2900" t="s">
        <v>32</v>
      </c>
      <c r="P2900" t="s">
        <v>1613</v>
      </c>
      <c r="Q2900" s="4">
        <v>62000</v>
      </c>
      <c r="R2900">
        <v>4</v>
      </c>
      <c r="S2900" s="4">
        <f>Table3[[#This Row],[Harga]]*Table3[[#This Row],[Quantity]]</f>
        <v>248000</v>
      </c>
      <c r="T2900">
        <v>0.2</v>
      </c>
      <c r="U2900" s="4">
        <f>Table3[[#This Row],[Discount]]*Table3[[#This Row],[Revenue]]</f>
        <v>49600</v>
      </c>
      <c r="V2900" s="4">
        <f>Table3[[#This Row],[Revenue]]-Table3[[#This Row],[Total Discount]]</f>
        <v>198400</v>
      </c>
      <c r="W2900" s="6"/>
      <c r="X2900" s="5"/>
    </row>
    <row r="2901" spans="1:24" x14ac:dyDescent="0.35">
      <c r="A2901">
        <v>2900</v>
      </c>
      <c r="B2901" t="s">
        <v>6367</v>
      </c>
      <c r="C2901" s="8">
        <v>42617</v>
      </c>
      <c r="D2901" s="6">
        <v>2016</v>
      </c>
      <c r="E2901" s="8" t="s">
        <v>3472</v>
      </c>
      <c r="F2901" s="7">
        <v>4</v>
      </c>
      <c r="G2901" t="s">
        <v>3485</v>
      </c>
      <c r="H2901" t="s">
        <v>3451</v>
      </c>
      <c r="I2901" t="s">
        <v>3966</v>
      </c>
      <c r="J2901" t="s">
        <v>3449</v>
      </c>
      <c r="K2901" t="s">
        <v>3595</v>
      </c>
      <c r="L2901">
        <v>37918</v>
      </c>
      <c r="M2901" t="s">
        <v>815</v>
      </c>
      <c r="N2901" t="s">
        <v>13</v>
      </c>
      <c r="O2901" t="s">
        <v>23</v>
      </c>
      <c r="P2901" t="s">
        <v>816</v>
      </c>
      <c r="Q2901" s="4">
        <v>13000</v>
      </c>
      <c r="R2901">
        <v>3</v>
      </c>
      <c r="S2901" s="4">
        <f>Table3[[#This Row],[Harga]]*Table3[[#This Row],[Quantity]]</f>
        <v>39000</v>
      </c>
      <c r="T2901">
        <v>0.2</v>
      </c>
      <c r="U2901" s="4">
        <f>Table3[[#This Row],[Discount]]*Table3[[#This Row],[Revenue]]</f>
        <v>7800</v>
      </c>
      <c r="V2901" s="4">
        <f>Table3[[#This Row],[Revenue]]-Table3[[#This Row],[Total Discount]]</f>
        <v>31200</v>
      </c>
      <c r="W2901" s="6"/>
      <c r="X2901" s="5"/>
    </row>
    <row r="2902" spans="1:24" x14ac:dyDescent="0.35">
      <c r="A2902">
        <v>2901</v>
      </c>
      <c r="B2902" t="s">
        <v>6366</v>
      </c>
      <c r="C2902" s="8">
        <v>42406</v>
      </c>
      <c r="D2902" s="6">
        <v>2016</v>
      </c>
      <c r="E2902" s="8" t="s">
        <v>3458</v>
      </c>
      <c r="F2902" s="7">
        <v>6</v>
      </c>
      <c r="G2902" t="s">
        <v>3452</v>
      </c>
      <c r="H2902" t="s">
        <v>3451</v>
      </c>
      <c r="I2902" t="s">
        <v>4728</v>
      </c>
      <c r="J2902" t="s">
        <v>3466</v>
      </c>
      <c r="K2902" t="s">
        <v>3568</v>
      </c>
      <c r="L2902">
        <v>37421</v>
      </c>
      <c r="M2902" t="s">
        <v>2880</v>
      </c>
      <c r="N2902" t="s">
        <v>9</v>
      </c>
      <c r="O2902" t="s">
        <v>20</v>
      </c>
      <c r="P2902" t="s">
        <v>2881</v>
      </c>
      <c r="Q2902" s="4">
        <v>133000</v>
      </c>
      <c r="R2902">
        <v>4</v>
      </c>
      <c r="S2902" s="4">
        <f>Table3[[#This Row],[Harga]]*Table3[[#This Row],[Quantity]]</f>
        <v>532000</v>
      </c>
      <c r="T2902">
        <v>0.2</v>
      </c>
      <c r="U2902" s="4">
        <f>Table3[[#This Row],[Discount]]*Table3[[#This Row],[Revenue]]</f>
        <v>106400</v>
      </c>
      <c r="V2902" s="4">
        <f>Table3[[#This Row],[Revenue]]-Table3[[#This Row],[Total Discount]]</f>
        <v>425600</v>
      </c>
      <c r="W2902" s="6"/>
      <c r="X2902" s="5"/>
    </row>
    <row r="2903" spans="1:24" x14ac:dyDescent="0.35">
      <c r="A2903">
        <v>2902</v>
      </c>
      <c r="B2903" t="s">
        <v>6365</v>
      </c>
      <c r="C2903" s="8">
        <v>42085</v>
      </c>
      <c r="D2903" s="6">
        <v>2015</v>
      </c>
      <c r="E2903" s="8" t="s">
        <v>3511</v>
      </c>
      <c r="F2903" s="7">
        <v>22</v>
      </c>
      <c r="G2903" t="s">
        <v>3457</v>
      </c>
      <c r="H2903" t="s">
        <v>3462</v>
      </c>
      <c r="I2903" t="s">
        <v>4584</v>
      </c>
      <c r="J2903" t="s">
        <v>3466</v>
      </c>
      <c r="K2903" t="s">
        <v>3513</v>
      </c>
      <c r="L2903">
        <v>92037</v>
      </c>
      <c r="M2903" t="s">
        <v>2471</v>
      </c>
      <c r="N2903" t="s">
        <v>13</v>
      </c>
      <c r="O2903" t="s">
        <v>23</v>
      </c>
      <c r="P2903" t="s">
        <v>49</v>
      </c>
      <c r="Q2903" s="4">
        <v>64000</v>
      </c>
      <c r="R2903">
        <v>4</v>
      </c>
      <c r="S2903" s="4">
        <f>Table3[[#This Row],[Harga]]*Table3[[#This Row],[Quantity]]</f>
        <v>256000</v>
      </c>
      <c r="T2903">
        <v>0</v>
      </c>
      <c r="U2903" s="4">
        <f>Table3[[#This Row],[Discount]]*Table3[[#This Row],[Revenue]]</f>
        <v>0</v>
      </c>
      <c r="V2903" s="4">
        <f>Table3[[#This Row],[Revenue]]-Table3[[#This Row],[Total Discount]]</f>
        <v>256000</v>
      </c>
      <c r="W2903" s="6"/>
      <c r="X2903" s="5"/>
    </row>
    <row r="2904" spans="1:24" x14ac:dyDescent="0.35">
      <c r="A2904">
        <v>2903</v>
      </c>
      <c r="B2904" t="s">
        <v>6364</v>
      </c>
      <c r="C2904" s="8">
        <v>42187</v>
      </c>
      <c r="D2904" s="6">
        <v>2015</v>
      </c>
      <c r="E2904" s="8" t="s">
        <v>3507</v>
      </c>
      <c r="F2904" s="7">
        <v>2</v>
      </c>
      <c r="G2904" t="s">
        <v>3485</v>
      </c>
      <c r="H2904" t="s">
        <v>3451</v>
      </c>
      <c r="I2904" t="s">
        <v>4652</v>
      </c>
      <c r="J2904" t="s">
        <v>3488</v>
      </c>
      <c r="K2904" t="s">
        <v>3580</v>
      </c>
      <c r="L2904">
        <v>10024</v>
      </c>
      <c r="M2904" t="s">
        <v>2709</v>
      </c>
      <c r="N2904" t="s">
        <v>13</v>
      </c>
      <c r="O2904" t="s">
        <v>23</v>
      </c>
      <c r="P2904" t="s">
        <v>2710</v>
      </c>
      <c r="Q2904" s="4">
        <v>46000</v>
      </c>
      <c r="R2904">
        <v>3</v>
      </c>
      <c r="S2904" s="4">
        <f>Table3[[#This Row],[Harga]]*Table3[[#This Row],[Quantity]]</f>
        <v>138000</v>
      </c>
      <c r="T2904">
        <v>0</v>
      </c>
      <c r="U2904" s="4">
        <f>Table3[[#This Row],[Discount]]*Table3[[#This Row],[Revenue]]</f>
        <v>0</v>
      </c>
      <c r="V2904" s="4">
        <f>Table3[[#This Row],[Revenue]]-Table3[[#This Row],[Total Discount]]</f>
        <v>138000</v>
      </c>
      <c r="W2904" s="6"/>
      <c r="X2904" s="5"/>
    </row>
    <row r="2905" spans="1:24" x14ac:dyDescent="0.35">
      <c r="A2905">
        <v>2904</v>
      </c>
      <c r="B2905" t="s">
        <v>6363</v>
      </c>
      <c r="C2905" s="8">
        <v>42170</v>
      </c>
      <c r="D2905" s="6">
        <v>2015</v>
      </c>
      <c r="E2905" s="8" t="s">
        <v>3497</v>
      </c>
      <c r="F2905" s="7">
        <v>15</v>
      </c>
      <c r="G2905" t="s">
        <v>3452</v>
      </c>
      <c r="H2905" t="s">
        <v>3462</v>
      </c>
      <c r="I2905" t="s">
        <v>6362</v>
      </c>
      <c r="J2905" t="s">
        <v>3449</v>
      </c>
      <c r="K2905" t="s">
        <v>3655</v>
      </c>
      <c r="L2905">
        <v>33614</v>
      </c>
      <c r="M2905" t="s">
        <v>2882</v>
      </c>
      <c r="N2905" t="s">
        <v>51</v>
      </c>
      <c r="O2905" t="s">
        <v>64</v>
      </c>
      <c r="P2905" t="s">
        <v>2883</v>
      </c>
      <c r="Q2905" s="4">
        <v>12000</v>
      </c>
      <c r="R2905">
        <v>1</v>
      </c>
      <c r="S2905" s="4">
        <f>Table3[[#This Row],[Harga]]*Table3[[#This Row],[Quantity]]</f>
        <v>12000</v>
      </c>
      <c r="T2905">
        <v>0.2</v>
      </c>
      <c r="U2905" s="4">
        <f>Table3[[#This Row],[Discount]]*Table3[[#This Row],[Revenue]]</f>
        <v>2400</v>
      </c>
      <c r="V2905" s="4">
        <f>Table3[[#This Row],[Revenue]]-Table3[[#This Row],[Total Discount]]</f>
        <v>9600</v>
      </c>
      <c r="W2905" s="6"/>
      <c r="X2905" s="5"/>
    </row>
    <row r="2906" spans="1:24" x14ac:dyDescent="0.35">
      <c r="A2906">
        <v>2905</v>
      </c>
      <c r="B2906" t="s">
        <v>6361</v>
      </c>
      <c r="C2906" s="8">
        <v>41969</v>
      </c>
      <c r="D2906" s="6">
        <v>2014</v>
      </c>
      <c r="E2906" s="8" t="s">
        <v>3468</v>
      </c>
      <c r="F2906" s="7">
        <v>26</v>
      </c>
      <c r="G2906" t="s">
        <v>3538</v>
      </c>
      <c r="H2906" t="s">
        <v>3451</v>
      </c>
      <c r="I2906" t="s">
        <v>5216</v>
      </c>
      <c r="J2906" t="s">
        <v>3449</v>
      </c>
      <c r="K2906" t="s">
        <v>3605</v>
      </c>
      <c r="L2906">
        <v>13501</v>
      </c>
      <c r="M2906" t="s">
        <v>2884</v>
      </c>
      <c r="N2906" t="s">
        <v>51</v>
      </c>
      <c r="O2906" t="s">
        <v>52</v>
      </c>
      <c r="P2906" t="s">
        <v>2885</v>
      </c>
      <c r="Q2906" s="4">
        <v>280000</v>
      </c>
      <c r="R2906">
        <v>4</v>
      </c>
      <c r="S2906" s="4">
        <f>Table3[[#This Row],[Harga]]*Table3[[#This Row],[Quantity]]</f>
        <v>1120000</v>
      </c>
      <c r="T2906">
        <v>0</v>
      </c>
      <c r="U2906" s="4">
        <f>Table3[[#This Row],[Discount]]*Table3[[#This Row],[Revenue]]</f>
        <v>0</v>
      </c>
      <c r="V2906" s="4">
        <f>Table3[[#This Row],[Revenue]]-Table3[[#This Row],[Total Discount]]</f>
        <v>1120000</v>
      </c>
      <c r="W2906" s="6"/>
      <c r="X2906" s="5"/>
    </row>
    <row r="2907" spans="1:24" x14ac:dyDescent="0.35">
      <c r="A2907">
        <v>2906</v>
      </c>
      <c r="B2907" t="s">
        <v>6360</v>
      </c>
      <c r="C2907" s="8">
        <v>42867</v>
      </c>
      <c r="D2907" s="6">
        <v>2017</v>
      </c>
      <c r="E2907" s="8" t="s">
        <v>3453</v>
      </c>
      <c r="F2907" s="7">
        <v>12</v>
      </c>
      <c r="G2907" t="s">
        <v>3485</v>
      </c>
      <c r="H2907" t="s">
        <v>3451</v>
      </c>
      <c r="I2907" t="s">
        <v>4615</v>
      </c>
      <c r="J2907" t="s">
        <v>3466</v>
      </c>
      <c r="K2907" t="s">
        <v>3460</v>
      </c>
      <c r="L2907">
        <v>94122</v>
      </c>
      <c r="M2907" t="s">
        <v>1920</v>
      </c>
      <c r="N2907" t="s">
        <v>13</v>
      </c>
      <c r="O2907" t="s">
        <v>366</v>
      </c>
      <c r="P2907" t="s">
        <v>1921</v>
      </c>
      <c r="Q2907" s="4">
        <v>478000</v>
      </c>
      <c r="R2907">
        <v>2</v>
      </c>
      <c r="S2907" s="4">
        <f>Table3[[#This Row],[Harga]]*Table3[[#This Row],[Quantity]]</f>
        <v>956000</v>
      </c>
      <c r="T2907">
        <v>0</v>
      </c>
      <c r="U2907" s="4">
        <f>Table3[[#This Row],[Discount]]*Table3[[#This Row],[Revenue]]</f>
        <v>0</v>
      </c>
      <c r="V2907" s="4">
        <f>Table3[[#This Row],[Revenue]]-Table3[[#This Row],[Total Discount]]</f>
        <v>956000</v>
      </c>
      <c r="W2907" s="6"/>
      <c r="X2907" s="5"/>
    </row>
    <row r="2908" spans="1:24" x14ac:dyDescent="0.35">
      <c r="A2908">
        <v>2907</v>
      </c>
      <c r="B2908" t="s">
        <v>6359</v>
      </c>
      <c r="C2908" s="8">
        <v>41761</v>
      </c>
      <c r="D2908" s="6">
        <v>2014</v>
      </c>
      <c r="E2908" s="8" t="s">
        <v>3453</v>
      </c>
      <c r="F2908" s="7">
        <v>2</v>
      </c>
      <c r="G2908" t="s">
        <v>3485</v>
      </c>
      <c r="H2908" t="s">
        <v>3451</v>
      </c>
      <c r="I2908" t="s">
        <v>6358</v>
      </c>
      <c r="J2908" t="s">
        <v>3449</v>
      </c>
      <c r="K2908" t="s">
        <v>3580</v>
      </c>
      <c r="L2908">
        <v>43229</v>
      </c>
      <c r="M2908" t="s">
        <v>1944</v>
      </c>
      <c r="N2908" t="s">
        <v>13</v>
      </c>
      <c r="O2908" t="s">
        <v>29</v>
      </c>
      <c r="P2908" t="s">
        <v>1945</v>
      </c>
      <c r="Q2908" s="4">
        <v>61000</v>
      </c>
      <c r="R2908">
        <v>3</v>
      </c>
      <c r="S2908" s="4">
        <f>Table3[[#This Row],[Harga]]*Table3[[#This Row],[Quantity]]</f>
        <v>183000</v>
      </c>
      <c r="T2908">
        <v>0.2</v>
      </c>
      <c r="U2908" s="4">
        <f>Table3[[#This Row],[Discount]]*Table3[[#This Row],[Revenue]]</f>
        <v>36600</v>
      </c>
      <c r="V2908" s="4">
        <f>Table3[[#This Row],[Revenue]]-Table3[[#This Row],[Total Discount]]</f>
        <v>146400</v>
      </c>
      <c r="W2908" s="6"/>
      <c r="X2908" s="5"/>
    </row>
    <row r="2909" spans="1:24" x14ac:dyDescent="0.35">
      <c r="A2909">
        <v>2908</v>
      </c>
      <c r="B2909" t="s">
        <v>6357</v>
      </c>
      <c r="C2909" s="8">
        <v>42981</v>
      </c>
      <c r="D2909" s="6">
        <v>2017</v>
      </c>
      <c r="E2909" s="8" t="s">
        <v>3472</v>
      </c>
      <c r="F2909" s="7">
        <v>3</v>
      </c>
      <c r="G2909" t="s">
        <v>3452</v>
      </c>
      <c r="H2909" t="s">
        <v>3451</v>
      </c>
      <c r="I2909" t="s">
        <v>6135</v>
      </c>
      <c r="J2909" t="s">
        <v>3488</v>
      </c>
      <c r="K2909" t="s">
        <v>3655</v>
      </c>
      <c r="L2909">
        <v>10035</v>
      </c>
      <c r="M2909" t="s">
        <v>2886</v>
      </c>
      <c r="N2909" t="s">
        <v>13</v>
      </c>
      <c r="O2909" t="s">
        <v>23</v>
      </c>
      <c r="P2909" t="s">
        <v>2887</v>
      </c>
      <c r="Q2909" s="4">
        <v>420000</v>
      </c>
      <c r="R2909">
        <v>4</v>
      </c>
      <c r="S2909" s="4">
        <f>Table3[[#This Row],[Harga]]*Table3[[#This Row],[Quantity]]</f>
        <v>1680000</v>
      </c>
      <c r="T2909">
        <v>0</v>
      </c>
      <c r="U2909" s="4">
        <f>Table3[[#This Row],[Discount]]*Table3[[#This Row],[Revenue]]</f>
        <v>0</v>
      </c>
      <c r="V2909" s="4">
        <f>Table3[[#This Row],[Revenue]]-Table3[[#This Row],[Total Discount]]</f>
        <v>1680000</v>
      </c>
      <c r="W2909" s="6"/>
      <c r="X2909" s="5"/>
    </row>
    <row r="2910" spans="1:24" x14ac:dyDescent="0.35">
      <c r="A2910">
        <v>2909</v>
      </c>
      <c r="B2910" t="s">
        <v>6356</v>
      </c>
      <c r="C2910" s="8">
        <v>42707</v>
      </c>
      <c r="D2910" s="6">
        <v>2016</v>
      </c>
      <c r="E2910" s="8" t="s">
        <v>3490</v>
      </c>
      <c r="F2910" s="7">
        <v>3</v>
      </c>
      <c r="G2910" t="s">
        <v>3452</v>
      </c>
      <c r="H2910" t="s">
        <v>3451</v>
      </c>
      <c r="I2910" t="s">
        <v>3587</v>
      </c>
      <c r="J2910" t="s">
        <v>3449</v>
      </c>
      <c r="K2910" t="s">
        <v>3509</v>
      </c>
      <c r="L2910">
        <v>47374</v>
      </c>
      <c r="M2910" t="s">
        <v>1434</v>
      </c>
      <c r="N2910" t="s">
        <v>9</v>
      </c>
      <c r="O2910" t="s">
        <v>17</v>
      </c>
      <c r="P2910" t="s">
        <v>1435</v>
      </c>
      <c r="Q2910" s="4">
        <v>728000</v>
      </c>
      <c r="R2910">
        <v>2</v>
      </c>
      <c r="S2910" s="4">
        <f>Table3[[#This Row],[Harga]]*Table3[[#This Row],[Quantity]]</f>
        <v>1456000</v>
      </c>
      <c r="T2910">
        <v>0</v>
      </c>
      <c r="U2910" s="4">
        <f>Table3[[#This Row],[Discount]]*Table3[[#This Row],[Revenue]]</f>
        <v>0</v>
      </c>
      <c r="V2910" s="4">
        <f>Table3[[#This Row],[Revenue]]-Table3[[#This Row],[Total Discount]]</f>
        <v>1456000</v>
      </c>
      <c r="W2910" s="6"/>
      <c r="X2910" s="5"/>
    </row>
    <row r="2911" spans="1:24" x14ac:dyDescent="0.35">
      <c r="A2911">
        <v>2910</v>
      </c>
      <c r="B2911" t="s">
        <v>6355</v>
      </c>
      <c r="C2911" s="8">
        <v>42203</v>
      </c>
      <c r="D2911" s="6">
        <v>2015</v>
      </c>
      <c r="E2911" s="8" t="s">
        <v>3507</v>
      </c>
      <c r="F2911" s="7">
        <v>18</v>
      </c>
      <c r="G2911" t="s">
        <v>3485</v>
      </c>
      <c r="H2911" t="s">
        <v>3462</v>
      </c>
      <c r="I2911" t="s">
        <v>6354</v>
      </c>
      <c r="J2911" t="s">
        <v>3449</v>
      </c>
      <c r="K2911" t="s">
        <v>3571</v>
      </c>
      <c r="L2911">
        <v>92105</v>
      </c>
      <c r="M2911" t="s">
        <v>2888</v>
      </c>
      <c r="N2911" t="s">
        <v>51</v>
      </c>
      <c r="O2911" t="s">
        <v>64</v>
      </c>
      <c r="P2911" t="s">
        <v>2889</v>
      </c>
      <c r="Q2911" s="4">
        <v>520000</v>
      </c>
      <c r="R2911">
        <v>4</v>
      </c>
      <c r="S2911" s="4">
        <f>Table3[[#This Row],[Harga]]*Table3[[#This Row],[Quantity]]</f>
        <v>2080000</v>
      </c>
      <c r="T2911">
        <v>0</v>
      </c>
      <c r="U2911" s="4">
        <f>Table3[[#This Row],[Discount]]*Table3[[#This Row],[Revenue]]</f>
        <v>0</v>
      </c>
      <c r="V2911" s="4">
        <f>Table3[[#This Row],[Revenue]]-Table3[[#This Row],[Total Discount]]</f>
        <v>2080000</v>
      </c>
      <c r="W2911" s="6"/>
      <c r="X2911" s="5"/>
    </row>
    <row r="2912" spans="1:24" x14ac:dyDescent="0.35">
      <c r="A2912">
        <v>2911</v>
      </c>
      <c r="B2912" t="s">
        <v>6353</v>
      </c>
      <c r="C2912" s="8">
        <v>42572</v>
      </c>
      <c r="D2912" s="6">
        <v>2016</v>
      </c>
      <c r="E2912" s="8" t="s">
        <v>3507</v>
      </c>
      <c r="F2912" s="7">
        <v>21</v>
      </c>
      <c r="G2912" t="s">
        <v>3457</v>
      </c>
      <c r="H2912" t="s">
        <v>3501</v>
      </c>
      <c r="I2912" t="s">
        <v>3725</v>
      </c>
      <c r="J2912" t="s">
        <v>3449</v>
      </c>
      <c r="K2912" t="s">
        <v>3494</v>
      </c>
      <c r="L2912">
        <v>28027</v>
      </c>
      <c r="M2912" t="s">
        <v>1365</v>
      </c>
      <c r="N2912" t="s">
        <v>13</v>
      </c>
      <c r="O2912" t="s">
        <v>14</v>
      </c>
      <c r="P2912" t="s">
        <v>1366</v>
      </c>
      <c r="Q2912" s="4">
        <v>21000</v>
      </c>
      <c r="R2912">
        <v>3</v>
      </c>
      <c r="S2912" s="4">
        <f>Table3[[#This Row],[Harga]]*Table3[[#This Row],[Quantity]]</f>
        <v>63000</v>
      </c>
      <c r="T2912">
        <v>0.2</v>
      </c>
      <c r="U2912" s="4">
        <f>Table3[[#This Row],[Discount]]*Table3[[#This Row],[Revenue]]</f>
        <v>12600</v>
      </c>
      <c r="V2912" s="4">
        <f>Table3[[#This Row],[Revenue]]-Table3[[#This Row],[Total Discount]]</f>
        <v>50400</v>
      </c>
      <c r="W2912" s="6"/>
      <c r="X2912" s="5"/>
    </row>
    <row r="2913" spans="1:24" x14ac:dyDescent="0.35">
      <c r="A2913">
        <v>2912</v>
      </c>
      <c r="B2913" t="s">
        <v>6352</v>
      </c>
      <c r="C2913" s="8">
        <v>42164</v>
      </c>
      <c r="D2913" s="6">
        <v>2015</v>
      </c>
      <c r="E2913" s="8" t="s">
        <v>3497</v>
      </c>
      <c r="F2913" s="7">
        <v>9</v>
      </c>
      <c r="G2913" t="s">
        <v>3485</v>
      </c>
      <c r="H2913" t="s">
        <v>3451</v>
      </c>
      <c r="I2913" t="s">
        <v>4272</v>
      </c>
      <c r="J2913" t="s">
        <v>3449</v>
      </c>
      <c r="K2913" t="s">
        <v>3487</v>
      </c>
      <c r="L2913">
        <v>33178</v>
      </c>
      <c r="M2913" t="s">
        <v>2446</v>
      </c>
      <c r="N2913" t="s">
        <v>13</v>
      </c>
      <c r="O2913" t="s">
        <v>26</v>
      </c>
      <c r="P2913" t="s">
        <v>2447</v>
      </c>
      <c r="Q2913" s="4">
        <v>129000</v>
      </c>
      <c r="R2913">
        <v>5</v>
      </c>
      <c r="S2913" s="4">
        <f>Table3[[#This Row],[Harga]]*Table3[[#This Row],[Quantity]]</f>
        <v>645000</v>
      </c>
      <c r="T2913">
        <v>0.7</v>
      </c>
      <c r="U2913" s="4">
        <f>Table3[[#This Row],[Discount]]*Table3[[#This Row],[Revenue]]</f>
        <v>451500</v>
      </c>
      <c r="V2913" s="4">
        <f>Table3[[#This Row],[Revenue]]-Table3[[#This Row],[Total Discount]]</f>
        <v>193500</v>
      </c>
      <c r="W2913" s="6"/>
      <c r="X2913" s="5"/>
    </row>
    <row r="2914" spans="1:24" x14ac:dyDescent="0.35">
      <c r="A2914">
        <v>2913</v>
      </c>
      <c r="B2914" t="s">
        <v>6351</v>
      </c>
      <c r="C2914" s="8">
        <v>43066</v>
      </c>
      <c r="D2914" s="6">
        <v>2017</v>
      </c>
      <c r="E2914" s="8" t="s">
        <v>3468</v>
      </c>
      <c r="F2914" s="7">
        <v>27</v>
      </c>
      <c r="G2914" t="s">
        <v>3485</v>
      </c>
      <c r="H2914" t="s">
        <v>3451</v>
      </c>
      <c r="I2914" t="s">
        <v>4207</v>
      </c>
      <c r="J2914" t="s">
        <v>3449</v>
      </c>
      <c r="K2914" t="s">
        <v>3455</v>
      </c>
      <c r="L2914">
        <v>90036</v>
      </c>
      <c r="M2914" t="s">
        <v>2890</v>
      </c>
      <c r="N2914" t="s">
        <v>51</v>
      </c>
      <c r="O2914" t="s">
        <v>52</v>
      </c>
      <c r="P2914" t="s">
        <v>2891</v>
      </c>
      <c r="Q2914" s="4">
        <v>58000</v>
      </c>
      <c r="R2914">
        <v>4</v>
      </c>
      <c r="S2914" s="4">
        <f>Table3[[#This Row],[Harga]]*Table3[[#This Row],[Quantity]]</f>
        <v>232000</v>
      </c>
      <c r="T2914">
        <v>0.2</v>
      </c>
      <c r="U2914" s="4">
        <f>Table3[[#This Row],[Discount]]*Table3[[#This Row],[Revenue]]</f>
        <v>46400</v>
      </c>
      <c r="V2914" s="4">
        <f>Table3[[#This Row],[Revenue]]-Table3[[#This Row],[Total Discount]]</f>
        <v>185600</v>
      </c>
      <c r="W2914" s="6"/>
      <c r="X2914" s="5"/>
    </row>
    <row r="2915" spans="1:24" x14ac:dyDescent="0.35">
      <c r="A2915">
        <v>2914</v>
      </c>
      <c r="B2915" t="s">
        <v>6350</v>
      </c>
      <c r="C2915" s="8">
        <v>42090</v>
      </c>
      <c r="D2915" s="6">
        <v>2015</v>
      </c>
      <c r="E2915" s="8" t="s">
        <v>3511</v>
      </c>
      <c r="F2915" s="7">
        <v>27</v>
      </c>
      <c r="G2915" t="s">
        <v>3452</v>
      </c>
      <c r="H2915" t="s">
        <v>3462</v>
      </c>
      <c r="I2915" t="s">
        <v>4400</v>
      </c>
      <c r="J2915" t="s">
        <v>3449</v>
      </c>
      <c r="K2915" t="s">
        <v>3505</v>
      </c>
      <c r="L2915">
        <v>98115</v>
      </c>
      <c r="M2915" t="s">
        <v>2892</v>
      </c>
      <c r="N2915" t="s">
        <v>13</v>
      </c>
      <c r="O2915" t="s">
        <v>32</v>
      </c>
      <c r="P2915" t="s">
        <v>2893</v>
      </c>
      <c r="Q2915" s="4">
        <v>84000</v>
      </c>
      <c r="R2915">
        <v>5</v>
      </c>
      <c r="S2915" s="4">
        <f>Table3[[#This Row],[Harga]]*Table3[[#This Row],[Quantity]]</f>
        <v>420000</v>
      </c>
      <c r="T2915">
        <v>0</v>
      </c>
      <c r="U2915" s="4">
        <f>Table3[[#This Row],[Discount]]*Table3[[#This Row],[Revenue]]</f>
        <v>0</v>
      </c>
      <c r="V2915" s="4">
        <f>Table3[[#This Row],[Revenue]]-Table3[[#This Row],[Total Discount]]</f>
        <v>420000</v>
      </c>
      <c r="W2915" s="6"/>
      <c r="X2915" s="5"/>
    </row>
    <row r="2916" spans="1:24" x14ac:dyDescent="0.35">
      <c r="A2916">
        <v>2915</v>
      </c>
      <c r="B2916" t="s">
        <v>6349</v>
      </c>
      <c r="C2916" s="8">
        <v>42269</v>
      </c>
      <c r="D2916" s="6">
        <v>2015</v>
      </c>
      <c r="E2916" s="8" t="s">
        <v>3472</v>
      </c>
      <c r="F2916" s="7">
        <v>22</v>
      </c>
      <c r="G2916" t="s">
        <v>3457</v>
      </c>
      <c r="H2916" t="s">
        <v>3462</v>
      </c>
      <c r="I2916" t="s">
        <v>5988</v>
      </c>
      <c r="J2916" t="s">
        <v>3488</v>
      </c>
      <c r="K2916" t="s">
        <v>3470</v>
      </c>
      <c r="L2916">
        <v>22204</v>
      </c>
      <c r="M2916" t="s">
        <v>1489</v>
      </c>
      <c r="N2916" t="s">
        <v>13</v>
      </c>
      <c r="O2916" t="s">
        <v>23</v>
      </c>
      <c r="P2916" t="s">
        <v>1490</v>
      </c>
      <c r="Q2916" s="4">
        <v>7000</v>
      </c>
      <c r="R2916">
        <v>5</v>
      </c>
      <c r="S2916" s="4">
        <f>Table3[[#This Row],[Harga]]*Table3[[#This Row],[Quantity]]</f>
        <v>35000</v>
      </c>
      <c r="T2916">
        <v>0</v>
      </c>
      <c r="U2916" s="4">
        <f>Table3[[#This Row],[Discount]]*Table3[[#This Row],[Revenue]]</f>
        <v>0</v>
      </c>
      <c r="V2916" s="4">
        <f>Table3[[#This Row],[Revenue]]-Table3[[#This Row],[Total Discount]]</f>
        <v>35000</v>
      </c>
      <c r="W2916" s="6"/>
      <c r="X2916" s="5"/>
    </row>
    <row r="2917" spans="1:24" x14ac:dyDescent="0.35">
      <c r="A2917">
        <v>2916</v>
      </c>
      <c r="B2917" t="s">
        <v>6348</v>
      </c>
      <c r="C2917" s="8">
        <v>42325</v>
      </c>
      <c r="D2917" s="6">
        <v>2015</v>
      </c>
      <c r="E2917" s="8" t="s">
        <v>3468</v>
      </c>
      <c r="F2917" s="7">
        <v>17</v>
      </c>
      <c r="G2917" t="s">
        <v>3496</v>
      </c>
      <c r="H2917" t="s">
        <v>3462</v>
      </c>
      <c r="I2917" t="s">
        <v>5385</v>
      </c>
      <c r="J2917" t="s">
        <v>3449</v>
      </c>
      <c r="K2917" t="s">
        <v>3465</v>
      </c>
      <c r="L2917">
        <v>92105</v>
      </c>
      <c r="M2917" t="s">
        <v>2894</v>
      </c>
      <c r="N2917" t="s">
        <v>51</v>
      </c>
      <c r="O2917" t="s">
        <v>52</v>
      </c>
      <c r="P2917" t="s">
        <v>2895</v>
      </c>
      <c r="Q2917" s="4">
        <v>416000</v>
      </c>
      <c r="R2917">
        <v>4</v>
      </c>
      <c r="S2917" s="4">
        <f>Table3[[#This Row],[Harga]]*Table3[[#This Row],[Quantity]]</f>
        <v>1664000</v>
      </c>
      <c r="T2917">
        <v>0.2</v>
      </c>
      <c r="U2917" s="4">
        <f>Table3[[#This Row],[Discount]]*Table3[[#This Row],[Revenue]]</f>
        <v>332800</v>
      </c>
      <c r="V2917" s="4">
        <f>Table3[[#This Row],[Revenue]]-Table3[[#This Row],[Total Discount]]</f>
        <v>1331200</v>
      </c>
      <c r="W2917" s="6"/>
      <c r="X2917" s="5"/>
    </row>
    <row r="2918" spans="1:24" x14ac:dyDescent="0.35">
      <c r="A2918">
        <v>2917</v>
      </c>
      <c r="B2918" t="s">
        <v>6347</v>
      </c>
      <c r="C2918" s="8">
        <v>42318</v>
      </c>
      <c r="D2918" s="6">
        <v>2015</v>
      </c>
      <c r="E2918" s="8" t="s">
        <v>3468</v>
      </c>
      <c r="F2918" s="7">
        <v>10</v>
      </c>
      <c r="G2918" t="s">
        <v>3485</v>
      </c>
      <c r="H2918" t="s">
        <v>3462</v>
      </c>
      <c r="I2918" t="s">
        <v>4593</v>
      </c>
      <c r="J2918" t="s">
        <v>3488</v>
      </c>
      <c r="K2918" t="s">
        <v>3542</v>
      </c>
      <c r="L2918">
        <v>55113</v>
      </c>
      <c r="M2918" t="s">
        <v>963</v>
      </c>
      <c r="N2918" t="s">
        <v>13</v>
      </c>
      <c r="O2918" t="s">
        <v>29</v>
      </c>
      <c r="P2918" t="s">
        <v>964</v>
      </c>
      <c r="Q2918" s="4">
        <v>645000</v>
      </c>
      <c r="R2918">
        <v>2</v>
      </c>
      <c r="S2918" s="4">
        <f>Table3[[#This Row],[Harga]]*Table3[[#This Row],[Quantity]]</f>
        <v>1290000</v>
      </c>
      <c r="T2918">
        <v>0</v>
      </c>
      <c r="U2918" s="4">
        <f>Table3[[#This Row],[Discount]]*Table3[[#This Row],[Revenue]]</f>
        <v>0</v>
      </c>
      <c r="V2918" s="4">
        <f>Table3[[#This Row],[Revenue]]-Table3[[#This Row],[Total Discount]]</f>
        <v>1290000</v>
      </c>
      <c r="W2918" s="6"/>
      <c r="X2918" s="5"/>
    </row>
    <row r="2919" spans="1:24" x14ac:dyDescent="0.35">
      <c r="A2919">
        <v>2918</v>
      </c>
      <c r="B2919" t="s">
        <v>6346</v>
      </c>
      <c r="C2919" s="8">
        <v>41892</v>
      </c>
      <c r="D2919" s="6">
        <v>2014</v>
      </c>
      <c r="E2919" s="8" t="s">
        <v>3472</v>
      </c>
      <c r="F2919" s="7">
        <v>10</v>
      </c>
      <c r="G2919" t="s">
        <v>3457</v>
      </c>
      <c r="H2919" t="s">
        <v>3451</v>
      </c>
      <c r="I2919" t="s">
        <v>3855</v>
      </c>
      <c r="J2919" t="s">
        <v>3488</v>
      </c>
      <c r="K2919" t="s">
        <v>3561</v>
      </c>
      <c r="L2919">
        <v>23464</v>
      </c>
      <c r="M2919" t="s">
        <v>319</v>
      </c>
      <c r="N2919" t="s">
        <v>13</v>
      </c>
      <c r="O2919" t="s">
        <v>26</v>
      </c>
      <c r="P2919" t="s">
        <v>320</v>
      </c>
      <c r="Q2919" s="4">
        <v>8000</v>
      </c>
      <c r="R2919">
        <v>2</v>
      </c>
      <c r="S2919" s="4">
        <f>Table3[[#This Row],[Harga]]*Table3[[#This Row],[Quantity]]</f>
        <v>16000</v>
      </c>
      <c r="T2919">
        <v>0</v>
      </c>
      <c r="U2919" s="4">
        <f>Table3[[#This Row],[Discount]]*Table3[[#This Row],[Revenue]]</f>
        <v>0</v>
      </c>
      <c r="V2919" s="4">
        <f>Table3[[#This Row],[Revenue]]-Table3[[#This Row],[Total Discount]]</f>
        <v>16000</v>
      </c>
      <c r="W2919" s="6"/>
      <c r="X2919" s="5"/>
    </row>
    <row r="2920" spans="1:24" x14ac:dyDescent="0.35">
      <c r="A2920">
        <v>2919</v>
      </c>
      <c r="B2920" t="s">
        <v>6345</v>
      </c>
      <c r="C2920" s="8">
        <v>42221</v>
      </c>
      <c r="D2920" s="6">
        <v>2015</v>
      </c>
      <c r="E2920" s="8" t="s">
        <v>3481</v>
      </c>
      <c r="F2920" s="7">
        <v>5</v>
      </c>
      <c r="G2920" t="s">
        <v>3538</v>
      </c>
      <c r="H2920" t="s">
        <v>3451</v>
      </c>
      <c r="I2920" t="s">
        <v>4479</v>
      </c>
      <c r="J2920" t="s">
        <v>3466</v>
      </c>
      <c r="K2920" t="s">
        <v>3523</v>
      </c>
      <c r="L2920">
        <v>75220</v>
      </c>
      <c r="M2920" t="s">
        <v>1843</v>
      </c>
      <c r="N2920" t="s">
        <v>13</v>
      </c>
      <c r="O2920" t="s">
        <v>32</v>
      </c>
      <c r="P2920" t="s">
        <v>1844</v>
      </c>
      <c r="Q2920" s="4">
        <v>6000</v>
      </c>
      <c r="R2920">
        <v>7</v>
      </c>
      <c r="S2920" s="4">
        <f>Table3[[#This Row],[Harga]]*Table3[[#This Row],[Quantity]]</f>
        <v>42000</v>
      </c>
      <c r="T2920">
        <v>0.2</v>
      </c>
      <c r="U2920" s="4">
        <f>Table3[[#This Row],[Discount]]*Table3[[#This Row],[Revenue]]</f>
        <v>8400</v>
      </c>
      <c r="V2920" s="4">
        <f>Table3[[#This Row],[Revenue]]-Table3[[#This Row],[Total Discount]]</f>
        <v>33600</v>
      </c>
      <c r="W2920" s="6"/>
      <c r="X2920" s="5"/>
    </row>
    <row r="2921" spans="1:24" x14ac:dyDescent="0.35">
      <c r="A2921">
        <v>2920</v>
      </c>
      <c r="B2921" t="s">
        <v>6344</v>
      </c>
      <c r="C2921" s="8">
        <v>42981</v>
      </c>
      <c r="D2921" s="6">
        <v>2017</v>
      </c>
      <c r="E2921" s="8" t="s">
        <v>3472</v>
      </c>
      <c r="F2921" s="7">
        <v>3</v>
      </c>
      <c r="G2921" t="s">
        <v>3485</v>
      </c>
      <c r="H2921" t="s">
        <v>3451</v>
      </c>
      <c r="I2921" t="s">
        <v>3671</v>
      </c>
      <c r="J2921" t="s">
        <v>3449</v>
      </c>
      <c r="K2921" t="s">
        <v>3695</v>
      </c>
      <c r="L2921">
        <v>94521</v>
      </c>
      <c r="M2921" t="s">
        <v>2777</v>
      </c>
      <c r="N2921" t="s">
        <v>9</v>
      </c>
      <c r="O2921" t="s">
        <v>10</v>
      </c>
      <c r="P2921" t="s">
        <v>2778</v>
      </c>
      <c r="Q2921" s="4">
        <v>600000</v>
      </c>
      <c r="R2921">
        <v>2</v>
      </c>
      <c r="S2921" s="4">
        <f>Table3[[#This Row],[Harga]]*Table3[[#This Row],[Quantity]]</f>
        <v>1200000</v>
      </c>
      <c r="T2921">
        <v>0.15</v>
      </c>
      <c r="U2921" s="4">
        <f>Table3[[#This Row],[Discount]]*Table3[[#This Row],[Revenue]]</f>
        <v>180000</v>
      </c>
      <c r="V2921" s="4">
        <f>Table3[[#This Row],[Revenue]]-Table3[[#This Row],[Total Discount]]</f>
        <v>1020000</v>
      </c>
      <c r="W2921" s="6"/>
      <c r="X2921" s="5"/>
    </row>
    <row r="2922" spans="1:24" x14ac:dyDescent="0.35">
      <c r="A2922">
        <v>2921</v>
      </c>
      <c r="B2922" t="s">
        <v>6343</v>
      </c>
      <c r="C2922" s="8">
        <v>42309</v>
      </c>
      <c r="D2922" s="6">
        <v>2015</v>
      </c>
      <c r="E2922" s="8" t="s">
        <v>3468</v>
      </c>
      <c r="F2922" s="7">
        <v>1</v>
      </c>
      <c r="G2922" t="s">
        <v>3452</v>
      </c>
      <c r="H2922" t="s">
        <v>3451</v>
      </c>
      <c r="I2922" t="s">
        <v>5964</v>
      </c>
      <c r="J2922" t="s">
        <v>3449</v>
      </c>
      <c r="K2922" t="s">
        <v>3595</v>
      </c>
      <c r="L2922">
        <v>72032</v>
      </c>
      <c r="M2922" t="s">
        <v>2827</v>
      </c>
      <c r="N2922" t="s">
        <v>9</v>
      </c>
      <c r="O2922" t="s">
        <v>17</v>
      </c>
      <c r="P2922" t="s">
        <v>2828</v>
      </c>
      <c r="Q2922" s="4">
        <v>816000</v>
      </c>
      <c r="R2922">
        <v>2</v>
      </c>
      <c r="S2922" s="4">
        <f>Table3[[#This Row],[Harga]]*Table3[[#This Row],[Quantity]]</f>
        <v>1632000</v>
      </c>
      <c r="T2922">
        <v>0</v>
      </c>
      <c r="U2922" s="4">
        <f>Table3[[#This Row],[Discount]]*Table3[[#This Row],[Revenue]]</f>
        <v>0</v>
      </c>
      <c r="V2922" s="4">
        <f>Table3[[#This Row],[Revenue]]-Table3[[#This Row],[Total Discount]]</f>
        <v>1632000</v>
      </c>
      <c r="W2922" s="6"/>
      <c r="X2922" s="5"/>
    </row>
    <row r="2923" spans="1:24" x14ac:dyDescent="0.35">
      <c r="A2923">
        <v>2922</v>
      </c>
      <c r="B2923" t="s">
        <v>6342</v>
      </c>
      <c r="C2923" s="8">
        <v>42123</v>
      </c>
      <c r="D2923" s="6">
        <v>2015</v>
      </c>
      <c r="E2923" s="8" t="s">
        <v>3529</v>
      </c>
      <c r="F2923" s="7">
        <v>29</v>
      </c>
      <c r="G2923" t="s">
        <v>3538</v>
      </c>
      <c r="H2923" t="s">
        <v>3451</v>
      </c>
      <c r="I2923" t="s">
        <v>4742</v>
      </c>
      <c r="J2923" t="s">
        <v>3488</v>
      </c>
      <c r="K2923" t="s">
        <v>3487</v>
      </c>
      <c r="L2923">
        <v>19120</v>
      </c>
      <c r="M2923" t="s">
        <v>1268</v>
      </c>
      <c r="N2923" t="s">
        <v>13</v>
      </c>
      <c r="O2923" t="s">
        <v>23</v>
      </c>
      <c r="P2923" t="s">
        <v>1269</v>
      </c>
      <c r="Q2923" s="4">
        <v>5000</v>
      </c>
      <c r="R2923">
        <v>2</v>
      </c>
      <c r="S2923" s="4">
        <f>Table3[[#This Row],[Harga]]*Table3[[#This Row],[Quantity]]</f>
        <v>10000</v>
      </c>
      <c r="T2923">
        <v>0.2</v>
      </c>
      <c r="U2923" s="4">
        <f>Table3[[#This Row],[Discount]]*Table3[[#This Row],[Revenue]]</f>
        <v>2000</v>
      </c>
      <c r="V2923" s="4">
        <f>Table3[[#This Row],[Revenue]]-Table3[[#This Row],[Total Discount]]</f>
        <v>8000</v>
      </c>
      <c r="W2923" s="6"/>
      <c r="X2923" s="5"/>
    </row>
    <row r="2924" spans="1:24" x14ac:dyDescent="0.35">
      <c r="A2924">
        <v>2923</v>
      </c>
      <c r="B2924" t="s">
        <v>6341</v>
      </c>
      <c r="C2924" s="8">
        <v>42491</v>
      </c>
      <c r="D2924" s="6">
        <v>2016</v>
      </c>
      <c r="E2924" s="8" t="s">
        <v>3453</v>
      </c>
      <c r="F2924" s="7">
        <v>1</v>
      </c>
      <c r="G2924" t="s">
        <v>3452</v>
      </c>
      <c r="H2924" t="s">
        <v>3451</v>
      </c>
      <c r="I2924" t="s">
        <v>3982</v>
      </c>
      <c r="J2924" t="s">
        <v>3449</v>
      </c>
      <c r="K2924" t="s">
        <v>3628</v>
      </c>
      <c r="L2924">
        <v>72209</v>
      </c>
      <c r="M2924" t="s">
        <v>2896</v>
      </c>
      <c r="N2924" t="s">
        <v>13</v>
      </c>
      <c r="O2924" t="s">
        <v>23</v>
      </c>
      <c r="P2924" t="s">
        <v>2897</v>
      </c>
      <c r="Q2924" s="4">
        <v>110000</v>
      </c>
      <c r="R2924">
        <v>2</v>
      </c>
      <c r="S2924" s="4">
        <f>Table3[[#This Row],[Harga]]*Table3[[#This Row],[Quantity]]</f>
        <v>220000</v>
      </c>
      <c r="T2924">
        <v>0</v>
      </c>
      <c r="U2924" s="4">
        <f>Table3[[#This Row],[Discount]]*Table3[[#This Row],[Revenue]]</f>
        <v>0</v>
      </c>
      <c r="V2924" s="4">
        <f>Table3[[#This Row],[Revenue]]-Table3[[#This Row],[Total Discount]]</f>
        <v>220000</v>
      </c>
      <c r="W2924" s="6"/>
      <c r="X2924" s="5"/>
    </row>
    <row r="2925" spans="1:24" x14ac:dyDescent="0.35">
      <c r="A2925">
        <v>2924</v>
      </c>
      <c r="B2925" t="s">
        <v>6340</v>
      </c>
      <c r="C2925" s="8">
        <v>41856</v>
      </c>
      <c r="D2925" s="6">
        <v>2014</v>
      </c>
      <c r="E2925" s="8" t="s">
        <v>3481</v>
      </c>
      <c r="F2925" s="7">
        <v>5</v>
      </c>
      <c r="G2925" t="s">
        <v>3485</v>
      </c>
      <c r="H2925" t="s">
        <v>3462</v>
      </c>
      <c r="I2925" t="s">
        <v>5338</v>
      </c>
      <c r="J2925" t="s">
        <v>3466</v>
      </c>
      <c r="K2925" t="s">
        <v>3448</v>
      </c>
      <c r="L2925">
        <v>6450</v>
      </c>
      <c r="M2925" t="s">
        <v>2898</v>
      </c>
      <c r="N2925" t="s">
        <v>13</v>
      </c>
      <c r="O2925" t="s">
        <v>29</v>
      </c>
      <c r="P2925" t="s">
        <v>2899</v>
      </c>
      <c r="Q2925" s="4">
        <v>80000</v>
      </c>
      <c r="R2925">
        <v>3</v>
      </c>
      <c r="S2925" s="4">
        <f>Table3[[#This Row],[Harga]]*Table3[[#This Row],[Quantity]]</f>
        <v>240000</v>
      </c>
      <c r="T2925">
        <v>0</v>
      </c>
      <c r="U2925" s="4">
        <f>Table3[[#This Row],[Discount]]*Table3[[#This Row],[Revenue]]</f>
        <v>0</v>
      </c>
      <c r="V2925" s="4">
        <f>Table3[[#This Row],[Revenue]]-Table3[[#This Row],[Total Discount]]</f>
        <v>240000</v>
      </c>
      <c r="W2925" s="6"/>
      <c r="X2925" s="5"/>
    </row>
    <row r="2926" spans="1:24" x14ac:dyDescent="0.35">
      <c r="A2926">
        <v>2925</v>
      </c>
      <c r="B2926" t="s">
        <v>6339</v>
      </c>
      <c r="C2926" s="8">
        <v>42373</v>
      </c>
      <c r="D2926" s="6">
        <v>2016</v>
      </c>
      <c r="E2926" s="8" t="s">
        <v>3463</v>
      </c>
      <c r="F2926" s="7">
        <v>4</v>
      </c>
      <c r="G2926" t="s">
        <v>3485</v>
      </c>
      <c r="H2926" t="s">
        <v>3501</v>
      </c>
      <c r="I2926" t="s">
        <v>4062</v>
      </c>
      <c r="J2926" t="s">
        <v>3466</v>
      </c>
      <c r="K2926" t="s">
        <v>3595</v>
      </c>
      <c r="L2926">
        <v>19143</v>
      </c>
      <c r="M2926" t="s">
        <v>533</v>
      </c>
      <c r="N2926" t="s">
        <v>13</v>
      </c>
      <c r="O2926" t="s">
        <v>37</v>
      </c>
      <c r="P2926" t="s">
        <v>534</v>
      </c>
      <c r="Q2926" s="4">
        <v>10000</v>
      </c>
      <c r="R2926">
        <v>1</v>
      </c>
      <c r="S2926" s="4">
        <f>Table3[[#This Row],[Harga]]*Table3[[#This Row],[Quantity]]</f>
        <v>10000</v>
      </c>
      <c r="T2926">
        <v>0.2</v>
      </c>
      <c r="U2926" s="4">
        <f>Table3[[#This Row],[Discount]]*Table3[[#This Row],[Revenue]]</f>
        <v>2000</v>
      </c>
      <c r="V2926" s="4">
        <f>Table3[[#This Row],[Revenue]]-Table3[[#This Row],[Total Discount]]</f>
        <v>8000</v>
      </c>
      <c r="W2926" s="6"/>
      <c r="X2926" s="5"/>
    </row>
    <row r="2927" spans="1:24" x14ac:dyDescent="0.35">
      <c r="A2927">
        <v>2926</v>
      </c>
      <c r="B2927" t="s">
        <v>6338</v>
      </c>
      <c r="C2927" s="8">
        <v>42681</v>
      </c>
      <c r="D2927" s="6">
        <v>2016</v>
      </c>
      <c r="E2927" s="8" t="s">
        <v>3468</v>
      </c>
      <c r="F2927" s="7">
        <v>7</v>
      </c>
      <c r="G2927" t="s">
        <v>3538</v>
      </c>
      <c r="H2927" t="s">
        <v>3451</v>
      </c>
      <c r="I2927" t="s">
        <v>4304</v>
      </c>
      <c r="J2927" t="s">
        <v>3488</v>
      </c>
      <c r="K2927" t="s">
        <v>3513</v>
      </c>
      <c r="L2927">
        <v>82001</v>
      </c>
      <c r="M2927" t="s">
        <v>588</v>
      </c>
      <c r="N2927" t="s">
        <v>9</v>
      </c>
      <c r="O2927" t="s">
        <v>42</v>
      </c>
      <c r="P2927" t="s">
        <v>589</v>
      </c>
      <c r="Q2927" s="4">
        <v>702000</v>
      </c>
      <c r="R2927">
        <v>4</v>
      </c>
      <c r="S2927" s="4">
        <f>Table3[[#This Row],[Harga]]*Table3[[#This Row],[Quantity]]</f>
        <v>2808000</v>
      </c>
      <c r="T2927">
        <v>0.2</v>
      </c>
      <c r="U2927" s="4">
        <f>Table3[[#This Row],[Discount]]*Table3[[#This Row],[Revenue]]</f>
        <v>561600</v>
      </c>
      <c r="V2927" s="4">
        <f>Table3[[#This Row],[Revenue]]-Table3[[#This Row],[Total Discount]]</f>
        <v>2246400</v>
      </c>
      <c r="W2927" s="6"/>
      <c r="X2927" s="5"/>
    </row>
    <row r="2928" spans="1:24" x14ac:dyDescent="0.35">
      <c r="A2928">
        <v>2927</v>
      </c>
      <c r="B2928" t="s">
        <v>6337</v>
      </c>
      <c r="C2928" s="8">
        <v>42535</v>
      </c>
      <c r="D2928" s="6">
        <v>2016</v>
      </c>
      <c r="E2928" s="8" t="s">
        <v>3497</v>
      </c>
      <c r="F2928" s="7">
        <v>14</v>
      </c>
      <c r="G2928" t="s">
        <v>3485</v>
      </c>
      <c r="H2928" t="s">
        <v>3451</v>
      </c>
      <c r="I2928" t="s">
        <v>3880</v>
      </c>
      <c r="J2928" t="s">
        <v>3466</v>
      </c>
      <c r="K2928" t="s">
        <v>3568</v>
      </c>
      <c r="L2928">
        <v>92804</v>
      </c>
      <c r="M2928" t="s">
        <v>2900</v>
      </c>
      <c r="N2928" t="s">
        <v>9</v>
      </c>
      <c r="O2928" t="s">
        <v>17</v>
      </c>
      <c r="P2928" t="s">
        <v>2901</v>
      </c>
      <c r="Q2928" s="4">
        <v>1294000</v>
      </c>
      <c r="R2928">
        <v>7</v>
      </c>
      <c r="S2928" s="4">
        <f>Table3[[#This Row],[Harga]]*Table3[[#This Row],[Quantity]]</f>
        <v>9058000</v>
      </c>
      <c r="T2928">
        <v>0.2</v>
      </c>
      <c r="U2928" s="4">
        <f>Table3[[#This Row],[Discount]]*Table3[[#This Row],[Revenue]]</f>
        <v>1811600</v>
      </c>
      <c r="V2928" s="4">
        <f>Table3[[#This Row],[Revenue]]-Table3[[#This Row],[Total Discount]]</f>
        <v>7246400</v>
      </c>
      <c r="W2928" s="6"/>
      <c r="X2928" s="5"/>
    </row>
    <row r="2929" spans="1:24" x14ac:dyDescent="0.35">
      <c r="A2929">
        <v>2928</v>
      </c>
      <c r="B2929" t="s">
        <v>6336</v>
      </c>
      <c r="C2929" s="8">
        <v>42637</v>
      </c>
      <c r="D2929" s="6">
        <v>2016</v>
      </c>
      <c r="E2929" s="8" t="s">
        <v>3472</v>
      </c>
      <c r="F2929" s="7">
        <v>24</v>
      </c>
      <c r="G2929" t="s">
        <v>3452</v>
      </c>
      <c r="H2929" t="s">
        <v>3451</v>
      </c>
      <c r="I2929" t="s">
        <v>3976</v>
      </c>
      <c r="J2929" t="s">
        <v>3449</v>
      </c>
      <c r="K2929" t="s">
        <v>3909</v>
      </c>
      <c r="L2929">
        <v>47401</v>
      </c>
      <c r="M2929" t="s">
        <v>2328</v>
      </c>
      <c r="N2929" t="s">
        <v>9</v>
      </c>
      <c r="O2929" t="s">
        <v>20</v>
      </c>
      <c r="P2929" t="s">
        <v>2329</v>
      </c>
      <c r="Q2929" s="4">
        <v>86000</v>
      </c>
      <c r="R2929">
        <v>3</v>
      </c>
      <c r="S2929" s="4">
        <f>Table3[[#This Row],[Harga]]*Table3[[#This Row],[Quantity]]</f>
        <v>258000</v>
      </c>
      <c r="T2929">
        <v>0</v>
      </c>
      <c r="U2929" s="4">
        <f>Table3[[#This Row],[Discount]]*Table3[[#This Row],[Revenue]]</f>
        <v>0</v>
      </c>
      <c r="V2929" s="4">
        <f>Table3[[#This Row],[Revenue]]-Table3[[#This Row],[Total Discount]]</f>
        <v>258000</v>
      </c>
      <c r="W2929" s="6"/>
      <c r="X2929" s="5"/>
    </row>
    <row r="2930" spans="1:24" x14ac:dyDescent="0.35">
      <c r="A2930">
        <v>2929</v>
      </c>
      <c r="B2930" t="s">
        <v>6335</v>
      </c>
      <c r="C2930" s="8">
        <v>42824</v>
      </c>
      <c r="D2930" s="6">
        <v>2017</v>
      </c>
      <c r="E2930" s="8" t="s">
        <v>3511</v>
      </c>
      <c r="F2930" s="7">
        <v>30</v>
      </c>
      <c r="G2930" t="s">
        <v>3485</v>
      </c>
      <c r="H2930" t="s">
        <v>3451</v>
      </c>
      <c r="I2930" t="s">
        <v>3823</v>
      </c>
      <c r="J2930" t="s">
        <v>3488</v>
      </c>
      <c r="K2930" t="s">
        <v>3499</v>
      </c>
      <c r="L2930">
        <v>31907</v>
      </c>
      <c r="M2930" t="s">
        <v>61</v>
      </c>
      <c r="N2930" t="s">
        <v>13</v>
      </c>
      <c r="O2930" t="s">
        <v>32</v>
      </c>
      <c r="P2930" t="s">
        <v>62</v>
      </c>
      <c r="Q2930" s="4">
        <v>96000</v>
      </c>
      <c r="R2930">
        <v>1</v>
      </c>
      <c r="S2930" s="4">
        <f>Table3[[#This Row],[Harga]]*Table3[[#This Row],[Quantity]]</f>
        <v>96000</v>
      </c>
      <c r="T2930">
        <v>0</v>
      </c>
      <c r="U2930" s="4">
        <f>Table3[[#This Row],[Discount]]*Table3[[#This Row],[Revenue]]</f>
        <v>0</v>
      </c>
      <c r="V2930" s="4">
        <f>Table3[[#This Row],[Revenue]]-Table3[[#This Row],[Total Discount]]</f>
        <v>96000</v>
      </c>
      <c r="W2930" s="6"/>
      <c r="X2930" s="5"/>
    </row>
    <row r="2931" spans="1:24" x14ac:dyDescent="0.35">
      <c r="A2931">
        <v>2930</v>
      </c>
      <c r="B2931" t="s">
        <v>6334</v>
      </c>
      <c r="C2931" s="8">
        <v>42890</v>
      </c>
      <c r="D2931" s="6">
        <v>2017</v>
      </c>
      <c r="E2931" s="8" t="s">
        <v>3497</v>
      </c>
      <c r="F2931" s="7">
        <v>4</v>
      </c>
      <c r="G2931" t="s">
        <v>3452</v>
      </c>
      <c r="H2931" t="s">
        <v>3532</v>
      </c>
      <c r="I2931" t="s">
        <v>4459</v>
      </c>
      <c r="J2931" t="s">
        <v>3488</v>
      </c>
      <c r="K2931" t="s">
        <v>3523</v>
      </c>
      <c r="L2931">
        <v>72401</v>
      </c>
      <c r="M2931" t="s">
        <v>1610</v>
      </c>
      <c r="N2931" t="s">
        <v>13</v>
      </c>
      <c r="O2931" t="s">
        <v>26</v>
      </c>
      <c r="P2931" t="s">
        <v>1611</v>
      </c>
      <c r="Q2931" s="4">
        <v>10000</v>
      </c>
      <c r="R2931">
        <v>7</v>
      </c>
      <c r="S2931" s="4">
        <f>Table3[[#This Row],[Harga]]*Table3[[#This Row],[Quantity]]</f>
        <v>70000</v>
      </c>
      <c r="T2931">
        <v>0</v>
      </c>
      <c r="U2931" s="4">
        <f>Table3[[#This Row],[Discount]]*Table3[[#This Row],[Revenue]]</f>
        <v>0</v>
      </c>
      <c r="V2931" s="4">
        <f>Table3[[#This Row],[Revenue]]-Table3[[#This Row],[Total Discount]]</f>
        <v>70000</v>
      </c>
      <c r="W2931" s="6"/>
      <c r="X2931" s="5"/>
    </row>
    <row r="2932" spans="1:24" x14ac:dyDescent="0.35">
      <c r="A2932">
        <v>2931</v>
      </c>
      <c r="B2932" t="s">
        <v>6333</v>
      </c>
      <c r="C2932" s="8">
        <v>42101</v>
      </c>
      <c r="D2932" s="6">
        <v>2015</v>
      </c>
      <c r="E2932" s="8" t="s">
        <v>3529</v>
      </c>
      <c r="F2932" s="7">
        <v>7</v>
      </c>
      <c r="G2932" t="s">
        <v>3457</v>
      </c>
      <c r="H2932" t="s">
        <v>3451</v>
      </c>
      <c r="I2932" t="s">
        <v>3807</v>
      </c>
      <c r="J2932" t="s">
        <v>3488</v>
      </c>
      <c r="K2932" t="s">
        <v>3499</v>
      </c>
      <c r="L2932">
        <v>19140</v>
      </c>
      <c r="M2932" t="s">
        <v>598</v>
      </c>
      <c r="N2932" t="s">
        <v>13</v>
      </c>
      <c r="O2932" t="s">
        <v>37</v>
      </c>
      <c r="P2932" t="s">
        <v>599</v>
      </c>
      <c r="Q2932" s="4">
        <v>20000</v>
      </c>
      <c r="R2932">
        <v>3</v>
      </c>
      <c r="S2932" s="4">
        <f>Table3[[#This Row],[Harga]]*Table3[[#This Row],[Quantity]]</f>
        <v>60000</v>
      </c>
      <c r="T2932">
        <v>0.2</v>
      </c>
      <c r="U2932" s="4">
        <f>Table3[[#This Row],[Discount]]*Table3[[#This Row],[Revenue]]</f>
        <v>12000</v>
      </c>
      <c r="V2932" s="4">
        <f>Table3[[#This Row],[Revenue]]-Table3[[#This Row],[Total Discount]]</f>
        <v>48000</v>
      </c>
      <c r="W2932" s="6"/>
      <c r="X2932" s="5"/>
    </row>
    <row r="2933" spans="1:24" x14ac:dyDescent="0.35">
      <c r="A2933">
        <v>2932</v>
      </c>
      <c r="B2933" t="s">
        <v>6332</v>
      </c>
      <c r="C2933" s="8">
        <v>41780</v>
      </c>
      <c r="D2933" s="6">
        <v>2014</v>
      </c>
      <c r="E2933" s="8" t="s">
        <v>3453</v>
      </c>
      <c r="F2933" s="7">
        <v>21</v>
      </c>
      <c r="G2933" t="s">
        <v>3485</v>
      </c>
      <c r="H2933" t="s">
        <v>3462</v>
      </c>
      <c r="I2933" t="s">
        <v>4022</v>
      </c>
      <c r="J2933" t="s">
        <v>3488</v>
      </c>
      <c r="K2933" t="s">
        <v>3460</v>
      </c>
      <c r="L2933">
        <v>1841</v>
      </c>
      <c r="M2933" t="s">
        <v>730</v>
      </c>
      <c r="N2933" t="s">
        <v>13</v>
      </c>
      <c r="O2933" t="s">
        <v>26</v>
      </c>
      <c r="P2933" t="s">
        <v>731</v>
      </c>
      <c r="Q2933" s="4">
        <v>52000</v>
      </c>
      <c r="R2933">
        <v>7</v>
      </c>
      <c r="S2933" s="4">
        <f>Table3[[#This Row],[Harga]]*Table3[[#This Row],[Quantity]]</f>
        <v>364000</v>
      </c>
      <c r="T2933">
        <v>0</v>
      </c>
      <c r="U2933" s="4">
        <f>Table3[[#This Row],[Discount]]*Table3[[#This Row],[Revenue]]</f>
        <v>0</v>
      </c>
      <c r="V2933" s="4">
        <f>Table3[[#This Row],[Revenue]]-Table3[[#This Row],[Total Discount]]</f>
        <v>364000</v>
      </c>
      <c r="W2933" s="6"/>
      <c r="X2933" s="5"/>
    </row>
    <row r="2934" spans="1:24" x14ac:dyDescent="0.35">
      <c r="A2934">
        <v>2933</v>
      </c>
      <c r="B2934" t="s">
        <v>6331</v>
      </c>
      <c r="C2934" s="8">
        <v>42618</v>
      </c>
      <c r="D2934" s="6">
        <v>2016</v>
      </c>
      <c r="E2934" s="8" t="s">
        <v>3472</v>
      </c>
      <c r="F2934" s="7">
        <v>5</v>
      </c>
      <c r="G2934" t="s">
        <v>3452</v>
      </c>
      <c r="H2934" t="s">
        <v>3462</v>
      </c>
      <c r="I2934" t="s">
        <v>4400</v>
      </c>
      <c r="J2934" t="s">
        <v>3449</v>
      </c>
      <c r="K2934" t="s">
        <v>3523</v>
      </c>
      <c r="L2934">
        <v>10011</v>
      </c>
      <c r="M2934" t="s">
        <v>2902</v>
      </c>
      <c r="N2934" t="s">
        <v>13</v>
      </c>
      <c r="O2934" t="s">
        <v>23</v>
      </c>
      <c r="P2934" t="s">
        <v>2903</v>
      </c>
      <c r="Q2934" s="4">
        <v>193000</v>
      </c>
      <c r="R2934">
        <v>4</v>
      </c>
      <c r="S2934" s="4">
        <f>Table3[[#This Row],[Harga]]*Table3[[#This Row],[Quantity]]</f>
        <v>772000</v>
      </c>
      <c r="T2934">
        <v>0</v>
      </c>
      <c r="U2934" s="4">
        <f>Table3[[#This Row],[Discount]]*Table3[[#This Row],[Revenue]]</f>
        <v>0</v>
      </c>
      <c r="V2934" s="4">
        <f>Table3[[#This Row],[Revenue]]-Table3[[#This Row],[Total Discount]]</f>
        <v>772000</v>
      </c>
      <c r="W2934" s="6"/>
      <c r="X2934" s="5"/>
    </row>
    <row r="2935" spans="1:24" x14ac:dyDescent="0.35">
      <c r="A2935">
        <v>2934</v>
      </c>
      <c r="B2935" t="s">
        <v>6330</v>
      </c>
      <c r="C2935" s="8">
        <v>42631</v>
      </c>
      <c r="D2935" s="6">
        <v>2016</v>
      </c>
      <c r="E2935" s="8" t="s">
        <v>3472</v>
      </c>
      <c r="F2935" s="7">
        <v>18</v>
      </c>
      <c r="G2935" t="s">
        <v>3452</v>
      </c>
      <c r="H2935" t="s">
        <v>3451</v>
      </c>
      <c r="I2935" t="s">
        <v>4528</v>
      </c>
      <c r="J2935" t="s">
        <v>3466</v>
      </c>
      <c r="K2935" t="s">
        <v>3460</v>
      </c>
      <c r="L2935">
        <v>92105</v>
      </c>
      <c r="M2935" t="s">
        <v>588</v>
      </c>
      <c r="N2935" t="s">
        <v>9</v>
      </c>
      <c r="O2935" t="s">
        <v>42</v>
      </c>
      <c r="P2935" t="s">
        <v>589</v>
      </c>
      <c r="Q2935" s="4">
        <v>702000</v>
      </c>
      <c r="R2935">
        <v>2</v>
      </c>
      <c r="S2935" s="4">
        <f>Table3[[#This Row],[Harga]]*Table3[[#This Row],[Quantity]]</f>
        <v>1404000</v>
      </c>
      <c r="T2935">
        <v>0.2</v>
      </c>
      <c r="U2935" s="4">
        <f>Table3[[#This Row],[Discount]]*Table3[[#This Row],[Revenue]]</f>
        <v>280800</v>
      </c>
      <c r="V2935" s="4">
        <f>Table3[[#This Row],[Revenue]]-Table3[[#This Row],[Total Discount]]</f>
        <v>1123200</v>
      </c>
      <c r="W2935" s="6"/>
      <c r="X2935" s="5"/>
    </row>
    <row r="2936" spans="1:24" x14ac:dyDescent="0.35">
      <c r="A2936">
        <v>2935</v>
      </c>
      <c r="B2936" t="s">
        <v>6329</v>
      </c>
      <c r="C2936" s="8">
        <v>42442</v>
      </c>
      <c r="D2936" s="6">
        <v>2016</v>
      </c>
      <c r="E2936" s="8" t="s">
        <v>3511</v>
      </c>
      <c r="F2936" s="7">
        <v>13</v>
      </c>
      <c r="G2936" t="s">
        <v>3452</v>
      </c>
      <c r="H2936" t="s">
        <v>3451</v>
      </c>
      <c r="I2936" t="s">
        <v>3632</v>
      </c>
      <c r="J2936" t="s">
        <v>3466</v>
      </c>
      <c r="K2936" t="s">
        <v>3707</v>
      </c>
      <c r="L2936">
        <v>94109</v>
      </c>
      <c r="M2936" t="s">
        <v>390</v>
      </c>
      <c r="N2936" t="s">
        <v>9</v>
      </c>
      <c r="O2936" t="s">
        <v>20</v>
      </c>
      <c r="P2936" t="s">
        <v>391</v>
      </c>
      <c r="Q2936" s="4">
        <v>57000</v>
      </c>
      <c r="R2936">
        <v>2</v>
      </c>
      <c r="S2936" s="4">
        <f>Table3[[#This Row],[Harga]]*Table3[[#This Row],[Quantity]]</f>
        <v>114000</v>
      </c>
      <c r="T2936">
        <v>0</v>
      </c>
      <c r="U2936" s="4">
        <f>Table3[[#This Row],[Discount]]*Table3[[#This Row],[Revenue]]</f>
        <v>0</v>
      </c>
      <c r="V2936" s="4">
        <f>Table3[[#This Row],[Revenue]]-Table3[[#This Row],[Total Discount]]</f>
        <v>114000</v>
      </c>
      <c r="W2936" s="6"/>
      <c r="X2936" s="5"/>
    </row>
    <row r="2937" spans="1:24" x14ac:dyDescent="0.35">
      <c r="A2937">
        <v>2936</v>
      </c>
      <c r="B2937" t="s">
        <v>6328</v>
      </c>
      <c r="C2937" s="8">
        <v>41928</v>
      </c>
      <c r="D2937" s="6">
        <v>2014</v>
      </c>
      <c r="E2937" s="8" t="s">
        <v>3517</v>
      </c>
      <c r="F2937" s="7">
        <v>16</v>
      </c>
      <c r="G2937" t="s">
        <v>3457</v>
      </c>
      <c r="H2937" t="s">
        <v>3462</v>
      </c>
      <c r="I2937" t="s">
        <v>5216</v>
      </c>
      <c r="J2937" t="s">
        <v>3449</v>
      </c>
      <c r="K2937" t="s">
        <v>3509</v>
      </c>
      <c r="L2937">
        <v>94110</v>
      </c>
      <c r="M2937" t="s">
        <v>2904</v>
      </c>
      <c r="N2937" t="s">
        <v>13</v>
      </c>
      <c r="O2937" t="s">
        <v>26</v>
      </c>
      <c r="P2937" t="s">
        <v>2905</v>
      </c>
      <c r="Q2937" s="4">
        <v>15000</v>
      </c>
      <c r="R2937">
        <v>3</v>
      </c>
      <c r="S2937" s="4">
        <f>Table3[[#This Row],[Harga]]*Table3[[#This Row],[Quantity]]</f>
        <v>45000</v>
      </c>
      <c r="T2937">
        <v>0.2</v>
      </c>
      <c r="U2937" s="4">
        <f>Table3[[#This Row],[Discount]]*Table3[[#This Row],[Revenue]]</f>
        <v>9000</v>
      </c>
      <c r="V2937" s="4">
        <f>Table3[[#This Row],[Revenue]]-Table3[[#This Row],[Total Discount]]</f>
        <v>36000</v>
      </c>
      <c r="W2937" s="6"/>
      <c r="X2937" s="5"/>
    </row>
    <row r="2938" spans="1:24" x14ac:dyDescent="0.35">
      <c r="A2938">
        <v>2937</v>
      </c>
      <c r="B2938" t="s">
        <v>6327</v>
      </c>
      <c r="C2938" s="8">
        <v>43016</v>
      </c>
      <c r="D2938" s="6">
        <v>2017</v>
      </c>
      <c r="E2938" s="8" t="s">
        <v>3517</v>
      </c>
      <c r="F2938" s="7">
        <v>8</v>
      </c>
      <c r="G2938" t="s">
        <v>3538</v>
      </c>
      <c r="H2938" t="s">
        <v>3451</v>
      </c>
      <c r="I2938" t="s">
        <v>4050</v>
      </c>
      <c r="J2938" t="s">
        <v>3466</v>
      </c>
      <c r="K2938" t="s">
        <v>3628</v>
      </c>
      <c r="L2938">
        <v>2920</v>
      </c>
      <c r="M2938" t="s">
        <v>1791</v>
      </c>
      <c r="N2938" t="s">
        <v>13</v>
      </c>
      <c r="O2938" t="s">
        <v>32</v>
      </c>
      <c r="P2938" t="s">
        <v>1792</v>
      </c>
      <c r="Q2938" s="4">
        <v>86000</v>
      </c>
      <c r="R2938">
        <v>1</v>
      </c>
      <c r="S2938" s="4">
        <f>Table3[[#This Row],[Harga]]*Table3[[#This Row],[Quantity]]</f>
        <v>86000</v>
      </c>
      <c r="T2938">
        <v>0</v>
      </c>
      <c r="U2938" s="4">
        <f>Table3[[#This Row],[Discount]]*Table3[[#This Row],[Revenue]]</f>
        <v>0</v>
      </c>
      <c r="V2938" s="4">
        <f>Table3[[#This Row],[Revenue]]-Table3[[#This Row],[Total Discount]]</f>
        <v>86000</v>
      </c>
      <c r="W2938" s="6"/>
      <c r="X2938" s="5"/>
    </row>
    <row r="2939" spans="1:24" x14ac:dyDescent="0.35">
      <c r="A2939">
        <v>2938</v>
      </c>
      <c r="B2939" t="s">
        <v>6326</v>
      </c>
      <c r="C2939" s="8">
        <v>42131</v>
      </c>
      <c r="D2939" s="6">
        <v>2015</v>
      </c>
      <c r="E2939" s="8" t="s">
        <v>3453</v>
      </c>
      <c r="F2939" s="7">
        <v>7</v>
      </c>
      <c r="G2939" t="s">
        <v>3452</v>
      </c>
      <c r="H2939" t="s">
        <v>3451</v>
      </c>
      <c r="I2939" t="s">
        <v>3450</v>
      </c>
      <c r="J2939" t="s">
        <v>3449</v>
      </c>
      <c r="K2939" t="s">
        <v>3460</v>
      </c>
      <c r="L2939">
        <v>42301</v>
      </c>
      <c r="M2939" t="s">
        <v>2906</v>
      </c>
      <c r="N2939" t="s">
        <v>13</v>
      </c>
      <c r="O2939" t="s">
        <v>23</v>
      </c>
      <c r="P2939" t="s">
        <v>2907</v>
      </c>
      <c r="Q2939" s="4">
        <v>46000</v>
      </c>
      <c r="R2939">
        <v>2</v>
      </c>
      <c r="S2939" s="4">
        <f>Table3[[#This Row],[Harga]]*Table3[[#This Row],[Quantity]]</f>
        <v>92000</v>
      </c>
      <c r="T2939">
        <v>0</v>
      </c>
      <c r="U2939" s="4">
        <f>Table3[[#This Row],[Discount]]*Table3[[#This Row],[Revenue]]</f>
        <v>0</v>
      </c>
      <c r="V2939" s="4">
        <f>Table3[[#This Row],[Revenue]]-Table3[[#This Row],[Total Discount]]</f>
        <v>92000</v>
      </c>
      <c r="W2939" s="6"/>
      <c r="X2939" s="5"/>
    </row>
    <row r="2940" spans="1:24" x14ac:dyDescent="0.35">
      <c r="A2940">
        <v>2939</v>
      </c>
      <c r="B2940" t="s">
        <v>6325</v>
      </c>
      <c r="C2940" s="8">
        <v>42474</v>
      </c>
      <c r="D2940" s="6">
        <v>2016</v>
      </c>
      <c r="E2940" s="8" t="s">
        <v>3529</v>
      </c>
      <c r="F2940" s="7">
        <v>14</v>
      </c>
      <c r="G2940" t="s">
        <v>3485</v>
      </c>
      <c r="H2940" t="s">
        <v>3451</v>
      </c>
      <c r="I2940" t="s">
        <v>5687</v>
      </c>
      <c r="J2940" t="s">
        <v>3449</v>
      </c>
      <c r="K2940" t="s">
        <v>3505</v>
      </c>
      <c r="L2940">
        <v>21215</v>
      </c>
      <c r="M2940" t="s">
        <v>2371</v>
      </c>
      <c r="N2940" t="s">
        <v>13</v>
      </c>
      <c r="O2940" t="s">
        <v>26</v>
      </c>
      <c r="P2940" t="s">
        <v>2372</v>
      </c>
      <c r="Q2940" s="4">
        <v>12000</v>
      </c>
      <c r="R2940">
        <v>2</v>
      </c>
      <c r="S2940" s="4">
        <f>Table3[[#This Row],[Harga]]*Table3[[#This Row],[Quantity]]</f>
        <v>24000</v>
      </c>
      <c r="T2940">
        <v>0</v>
      </c>
      <c r="U2940" s="4">
        <f>Table3[[#This Row],[Discount]]*Table3[[#This Row],[Revenue]]</f>
        <v>0</v>
      </c>
      <c r="V2940" s="4">
        <f>Table3[[#This Row],[Revenue]]-Table3[[#This Row],[Total Discount]]</f>
        <v>24000</v>
      </c>
      <c r="W2940" s="6"/>
      <c r="X2940" s="5"/>
    </row>
    <row r="2941" spans="1:24" x14ac:dyDescent="0.35">
      <c r="A2941">
        <v>2940</v>
      </c>
      <c r="B2941" t="s">
        <v>6324</v>
      </c>
      <c r="C2941" s="8">
        <v>42695</v>
      </c>
      <c r="D2941" s="6">
        <v>2016</v>
      </c>
      <c r="E2941" s="8" t="s">
        <v>3468</v>
      </c>
      <c r="F2941" s="7">
        <v>21</v>
      </c>
      <c r="G2941" t="s">
        <v>3485</v>
      </c>
      <c r="H2941" t="s">
        <v>3462</v>
      </c>
      <c r="I2941" t="s">
        <v>4730</v>
      </c>
      <c r="J2941" t="s">
        <v>3449</v>
      </c>
      <c r="K2941" t="s">
        <v>3580</v>
      </c>
      <c r="L2941">
        <v>60610</v>
      </c>
      <c r="M2941" t="s">
        <v>766</v>
      </c>
      <c r="N2941" t="s">
        <v>13</v>
      </c>
      <c r="O2941" t="s">
        <v>23</v>
      </c>
      <c r="P2941" t="s">
        <v>767</v>
      </c>
      <c r="Q2941" s="4">
        <v>193000</v>
      </c>
      <c r="R2941">
        <v>1</v>
      </c>
      <c r="S2941" s="4">
        <f>Table3[[#This Row],[Harga]]*Table3[[#This Row],[Quantity]]</f>
        <v>193000</v>
      </c>
      <c r="T2941">
        <v>0.2</v>
      </c>
      <c r="U2941" s="4">
        <f>Table3[[#This Row],[Discount]]*Table3[[#This Row],[Revenue]]</f>
        <v>38600</v>
      </c>
      <c r="V2941" s="4">
        <f>Table3[[#This Row],[Revenue]]-Table3[[#This Row],[Total Discount]]</f>
        <v>154400</v>
      </c>
      <c r="W2941" s="6"/>
      <c r="X2941" s="5"/>
    </row>
    <row r="2942" spans="1:24" x14ac:dyDescent="0.35">
      <c r="A2942">
        <v>2941</v>
      </c>
      <c r="B2942" t="s">
        <v>6323</v>
      </c>
      <c r="C2942" s="8">
        <v>42988</v>
      </c>
      <c r="D2942" s="6">
        <v>2017</v>
      </c>
      <c r="E2942" s="8" t="s">
        <v>3472</v>
      </c>
      <c r="F2942" s="7">
        <v>10</v>
      </c>
      <c r="G2942" t="s">
        <v>3452</v>
      </c>
      <c r="H2942" t="s">
        <v>3451</v>
      </c>
      <c r="I2942" t="s">
        <v>4008</v>
      </c>
      <c r="J2942" t="s">
        <v>3449</v>
      </c>
      <c r="K2942" t="s">
        <v>3542</v>
      </c>
      <c r="L2942">
        <v>30318</v>
      </c>
      <c r="M2942" t="s">
        <v>1163</v>
      </c>
      <c r="N2942" t="s">
        <v>13</v>
      </c>
      <c r="O2942" t="s">
        <v>26</v>
      </c>
      <c r="P2942" t="s">
        <v>1164</v>
      </c>
      <c r="Q2942" s="4">
        <v>3000</v>
      </c>
      <c r="R2942">
        <v>1</v>
      </c>
      <c r="S2942" s="4">
        <f>Table3[[#This Row],[Harga]]*Table3[[#This Row],[Quantity]]</f>
        <v>3000</v>
      </c>
      <c r="T2942">
        <v>0</v>
      </c>
      <c r="U2942" s="4">
        <f>Table3[[#This Row],[Discount]]*Table3[[#This Row],[Revenue]]</f>
        <v>0</v>
      </c>
      <c r="V2942" s="4">
        <f>Table3[[#This Row],[Revenue]]-Table3[[#This Row],[Total Discount]]</f>
        <v>3000</v>
      </c>
      <c r="W2942" s="6"/>
      <c r="X2942" s="5"/>
    </row>
    <row r="2943" spans="1:24" x14ac:dyDescent="0.35">
      <c r="A2943">
        <v>2942</v>
      </c>
      <c r="B2943" t="s">
        <v>6322</v>
      </c>
      <c r="C2943" s="8">
        <v>42987</v>
      </c>
      <c r="D2943" s="6">
        <v>2017</v>
      </c>
      <c r="E2943" s="8" t="s">
        <v>3472</v>
      </c>
      <c r="F2943" s="7">
        <v>9</v>
      </c>
      <c r="G2943" t="s">
        <v>3538</v>
      </c>
      <c r="H2943" t="s">
        <v>3462</v>
      </c>
      <c r="I2943" t="s">
        <v>3886</v>
      </c>
      <c r="J2943" t="s">
        <v>3466</v>
      </c>
      <c r="K2943" t="s">
        <v>3682</v>
      </c>
      <c r="L2943">
        <v>90036</v>
      </c>
      <c r="M2943" t="s">
        <v>1674</v>
      </c>
      <c r="N2943" t="s">
        <v>13</v>
      </c>
      <c r="O2943" t="s">
        <v>32</v>
      </c>
      <c r="P2943" t="s">
        <v>1675</v>
      </c>
      <c r="Q2943" s="4">
        <v>200000</v>
      </c>
      <c r="R2943">
        <v>3</v>
      </c>
      <c r="S2943" s="4">
        <f>Table3[[#This Row],[Harga]]*Table3[[#This Row],[Quantity]]</f>
        <v>600000</v>
      </c>
      <c r="T2943">
        <v>0</v>
      </c>
      <c r="U2943" s="4">
        <f>Table3[[#This Row],[Discount]]*Table3[[#This Row],[Revenue]]</f>
        <v>0</v>
      </c>
      <c r="V2943" s="4">
        <f>Table3[[#This Row],[Revenue]]-Table3[[#This Row],[Total Discount]]</f>
        <v>600000</v>
      </c>
      <c r="W2943" s="6"/>
      <c r="X2943" s="5"/>
    </row>
    <row r="2944" spans="1:24" x14ac:dyDescent="0.35">
      <c r="A2944">
        <v>2943</v>
      </c>
      <c r="B2944" t="s">
        <v>6321</v>
      </c>
      <c r="C2944" s="8">
        <v>41944</v>
      </c>
      <c r="D2944" s="6">
        <v>2014</v>
      </c>
      <c r="E2944" s="8" t="s">
        <v>3468</v>
      </c>
      <c r="F2944" s="7">
        <v>1</v>
      </c>
      <c r="G2944" t="s">
        <v>3452</v>
      </c>
      <c r="H2944" t="s">
        <v>3554</v>
      </c>
      <c r="I2944" t="s">
        <v>6320</v>
      </c>
      <c r="J2944" t="s">
        <v>3488</v>
      </c>
      <c r="K2944" t="s">
        <v>3704</v>
      </c>
      <c r="L2944">
        <v>90049</v>
      </c>
      <c r="M2944" t="s">
        <v>2864</v>
      </c>
      <c r="N2944" t="s">
        <v>13</v>
      </c>
      <c r="O2944" t="s">
        <v>14</v>
      </c>
      <c r="P2944" t="s">
        <v>2865</v>
      </c>
      <c r="Q2944" s="4">
        <v>45000</v>
      </c>
      <c r="R2944">
        <v>3</v>
      </c>
      <c r="S2944" s="4">
        <f>Table3[[#This Row],[Harga]]*Table3[[#This Row],[Quantity]]</f>
        <v>135000</v>
      </c>
      <c r="T2944">
        <v>0</v>
      </c>
      <c r="U2944" s="4">
        <f>Table3[[#This Row],[Discount]]*Table3[[#This Row],[Revenue]]</f>
        <v>0</v>
      </c>
      <c r="V2944" s="4">
        <f>Table3[[#This Row],[Revenue]]-Table3[[#This Row],[Total Discount]]</f>
        <v>135000</v>
      </c>
      <c r="W2944" s="6"/>
      <c r="X2944" s="5"/>
    </row>
    <row r="2945" spans="1:24" x14ac:dyDescent="0.35">
      <c r="A2945">
        <v>2944</v>
      </c>
      <c r="B2945" t="s">
        <v>6319</v>
      </c>
      <c r="C2945" s="8">
        <v>42463</v>
      </c>
      <c r="D2945" s="6">
        <v>2016</v>
      </c>
      <c r="E2945" s="8" t="s">
        <v>3529</v>
      </c>
      <c r="F2945" s="7">
        <v>3</v>
      </c>
      <c r="G2945" t="s">
        <v>3538</v>
      </c>
      <c r="H2945" t="s">
        <v>3554</v>
      </c>
      <c r="I2945" t="s">
        <v>4923</v>
      </c>
      <c r="J2945" t="s">
        <v>3449</v>
      </c>
      <c r="K2945" t="s">
        <v>3499</v>
      </c>
      <c r="L2945">
        <v>47374</v>
      </c>
      <c r="M2945" t="s">
        <v>2908</v>
      </c>
      <c r="N2945" t="s">
        <v>9</v>
      </c>
      <c r="O2945" t="s">
        <v>20</v>
      </c>
      <c r="P2945" t="s">
        <v>2909</v>
      </c>
      <c r="Q2945" s="4">
        <v>72000</v>
      </c>
      <c r="R2945">
        <v>4</v>
      </c>
      <c r="S2945" s="4">
        <f>Table3[[#This Row],[Harga]]*Table3[[#This Row],[Quantity]]</f>
        <v>288000</v>
      </c>
      <c r="T2945">
        <v>0</v>
      </c>
      <c r="U2945" s="4">
        <f>Table3[[#This Row],[Discount]]*Table3[[#This Row],[Revenue]]</f>
        <v>0</v>
      </c>
      <c r="V2945" s="4">
        <f>Table3[[#This Row],[Revenue]]-Table3[[#This Row],[Total Discount]]</f>
        <v>288000</v>
      </c>
      <c r="W2945" s="6"/>
      <c r="X2945" s="5"/>
    </row>
    <row r="2946" spans="1:24" x14ac:dyDescent="0.35">
      <c r="A2946">
        <v>2945</v>
      </c>
      <c r="B2946" t="s">
        <v>6318</v>
      </c>
      <c r="C2946" s="8">
        <v>42747</v>
      </c>
      <c r="D2946" s="6">
        <v>2017</v>
      </c>
      <c r="E2946" s="8" t="s">
        <v>3463</v>
      </c>
      <c r="F2946" s="7">
        <v>12</v>
      </c>
      <c r="G2946" t="s">
        <v>3457</v>
      </c>
      <c r="H2946" t="s">
        <v>3462</v>
      </c>
      <c r="I2946" t="s">
        <v>5755</v>
      </c>
      <c r="J2946" t="s">
        <v>3466</v>
      </c>
      <c r="K2946" t="s">
        <v>3542</v>
      </c>
      <c r="L2946">
        <v>94110</v>
      </c>
      <c r="M2946" t="s">
        <v>1448</v>
      </c>
      <c r="N2946" t="s">
        <v>13</v>
      </c>
      <c r="O2946" t="s">
        <v>55</v>
      </c>
      <c r="P2946" t="s">
        <v>176</v>
      </c>
      <c r="Q2946" s="4">
        <v>30000</v>
      </c>
      <c r="R2946">
        <v>1</v>
      </c>
      <c r="S2946" s="4">
        <f>Table3[[#This Row],[Harga]]*Table3[[#This Row],[Quantity]]</f>
        <v>30000</v>
      </c>
      <c r="T2946">
        <v>0</v>
      </c>
      <c r="U2946" s="4">
        <f>Table3[[#This Row],[Discount]]*Table3[[#This Row],[Revenue]]</f>
        <v>0</v>
      </c>
      <c r="V2946" s="4">
        <f>Table3[[#This Row],[Revenue]]-Table3[[#This Row],[Total Discount]]</f>
        <v>30000</v>
      </c>
      <c r="W2946" s="6"/>
      <c r="X2946" s="5"/>
    </row>
    <row r="2947" spans="1:24" x14ac:dyDescent="0.35">
      <c r="A2947">
        <v>2946</v>
      </c>
      <c r="B2947" t="s">
        <v>6317</v>
      </c>
      <c r="C2947" s="8">
        <v>42328</v>
      </c>
      <c r="D2947" s="6">
        <v>2015</v>
      </c>
      <c r="E2947" s="8" t="s">
        <v>3468</v>
      </c>
      <c r="F2947" s="7">
        <v>20</v>
      </c>
      <c r="G2947" t="s">
        <v>3485</v>
      </c>
      <c r="H2947" t="s">
        <v>3451</v>
      </c>
      <c r="I2947" t="s">
        <v>3957</v>
      </c>
      <c r="J2947" t="s">
        <v>3488</v>
      </c>
      <c r="K2947" t="s">
        <v>3600</v>
      </c>
      <c r="L2947">
        <v>94122</v>
      </c>
      <c r="M2947" t="s">
        <v>491</v>
      </c>
      <c r="N2947" t="s">
        <v>13</v>
      </c>
      <c r="O2947" t="s">
        <v>26</v>
      </c>
      <c r="P2947" t="s">
        <v>492</v>
      </c>
      <c r="Q2947" s="4">
        <v>11000</v>
      </c>
      <c r="R2947">
        <v>9</v>
      </c>
      <c r="S2947" s="4">
        <f>Table3[[#This Row],[Harga]]*Table3[[#This Row],[Quantity]]</f>
        <v>99000</v>
      </c>
      <c r="T2947">
        <v>0.2</v>
      </c>
      <c r="U2947" s="4">
        <f>Table3[[#This Row],[Discount]]*Table3[[#This Row],[Revenue]]</f>
        <v>19800</v>
      </c>
      <c r="V2947" s="4">
        <f>Table3[[#This Row],[Revenue]]-Table3[[#This Row],[Total Discount]]</f>
        <v>79200</v>
      </c>
      <c r="W2947" s="6"/>
      <c r="X2947" s="5"/>
    </row>
    <row r="2948" spans="1:24" x14ac:dyDescent="0.35">
      <c r="A2948">
        <v>2947</v>
      </c>
      <c r="B2948" t="s">
        <v>6316</v>
      </c>
      <c r="C2948" s="8">
        <v>42701</v>
      </c>
      <c r="D2948" s="6">
        <v>2016</v>
      </c>
      <c r="E2948" s="8" t="s">
        <v>3468</v>
      </c>
      <c r="F2948" s="7">
        <v>27</v>
      </c>
      <c r="G2948" t="s">
        <v>3457</v>
      </c>
      <c r="H2948" t="s">
        <v>3462</v>
      </c>
      <c r="I2948" t="s">
        <v>6220</v>
      </c>
      <c r="J2948" t="s">
        <v>3466</v>
      </c>
      <c r="K2948" t="s">
        <v>3487</v>
      </c>
      <c r="L2948">
        <v>7090</v>
      </c>
      <c r="M2948" t="s">
        <v>1453</v>
      </c>
      <c r="N2948" t="s">
        <v>9</v>
      </c>
      <c r="O2948" t="s">
        <v>20</v>
      </c>
      <c r="P2948" t="s">
        <v>1454</v>
      </c>
      <c r="Q2948" s="4">
        <v>32000</v>
      </c>
      <c r="R2948">
        <v>3</v>
      </c>
      <c r="S2948" s="4">
        <f>Table3[[#This Row],[Harga]]*Table3[[#This Row],[Quantity]]</f>
        <v>96000</v>
      </c>
      <c r="T2948">
        <v>0</v>
      </c>
      <c r="U2948" s="4">
        <f>Table3[[#This Row],[Discount]]*Table3[[#This Row],[Revenue]]</f>
        <v>0</v>
      </c>
      <c r="V2948" s="4">
        <f>Table3[[#This Row],[Revenue]]-Table3[[#This Row],[Total Discount]]</f>
        <v>96000</v>
      </c>
      <c r="W2948" s="6"/>
      <c r="X2948" s="5"/>
    </row>
    <row r="2949" spans="1:24" x14ac:dyDescent="0.35">
      <c r="A2949">
        <v>2948</v>
      </c>
      <c r="B2949" t="s">
        <v>6315</v>
      </c>
      <c r="C2949" s="8">
        <v>43045</v>
      </c>
      <c r="D2949" s="6">
        <v>2017</v>
      </c>
      <c r="E2949" s="8" t="s">
        <v>3468</v>
      </c>
      <c r="F2949" s="7">
        <v>6</v>
      </c>
      <c r="G2949" t="s">
        <v>3538</v>
      </c>
      <c r="H2949" t="s">
        <v>3462</v>
      </c>
      <c r="I2949" t="s">
        <v>3807</v>
      </c>
      <c r="J2949" t="s">
        <v>3488</v>
      </c>
      <c r="K2949" t="s">
        <v>3474</v>
      </c>
      <c r="L2949">
        <v>94122</v>
      </c>
      <c r="M2949" t="s">
        <v>378</v>
      </c>
      <c r="N2949" t="s">
        <v>13</v>
      </c>
      <c r="O2949" t="s">
        <v>23</v>
      </c>
      <c r="P2949" t="s">
        <v>379</v>
      </c>
      <c r="Q2949" s="4">
        <v>140000</v>
      </c>
      <c r="R2949">
        <v>3</v>
      </c>
      <c r="S2949" s="4">
        <f>Table3[[#This Row],[Harga]]*Table3[[#This Row],[Quantity]]</f>
        <v>420000</v>
      </c>
      <c r="T2949">
        <v>0</v>
      </c>
      <c r="U2949" s="4">
        <f>Table3[[#This Row],[Discount]]*Table3[[#This Row],[Revenue]]</f>
        <v>0</v>
      </c>
      <c r="V2949" s="4">
        <f>Table3[[#This Row],[Revenue]]-Table3[[#This Row],[Total Discount]]</f>
        <v>420000</v>
      </c>
      <c r="W2949" s="6"/>
      <c r="X2949" s="5"/>
    </row>
    <row r="2950" spans="1:24" x14ac:dyDescent="0.35">
      <c r="A2950">
        <v>2949</v>
      </c>
      <c r="B2950" t="s">
        <v>6314</v>
      </c>
      <c r="C2950" s="8">
        <v>42706</v>
      </c>
      <c r="D2950" s="6">
        <v>2016</v>
      </c>
      <c r="E2950" s="8" t="s">
        <v>3490</v>
      </c>
      <c r="F2950" s="7">
        <v>2</v>
      </c>
      <c r="G2950" t="s">
        <v>3452</v>
      </c>
      <c r="H2950" t="s">
        <v>3462</v>
      </c>
      <c r="I2950" t="s">
        <v>3886</v>
      </c>
      <c r="J2950" t="s">
        <v>3466</v>
      </c>
      <c r="K2950" t="s">
        <v>3909</v>
      </c>
      <c r="L2950">
        <v>95123</v>
      </c>
      <c r="M2950" t="s">
        <v>1610</v>
      </c>
      <c r="N2950" t="s">
        <v>13</v>
      </c>
      <c r="O2950" t="s">
        <v>26</v>
      </c>
      <c r="P2950" t="s">
        <v>1611</v>
      </c>
      <c r="Q2950" s="4">
        <v>10000</v>
      </c>
      <c r="R2950">
        <v>2</v>
      </c>
      <c r="S2950" s="4">
        <f>Table3[[#This Row],[Harga]]*Table3[[#This Row],[Quantity]]</f>
        <v>20000</v>
      </c>
      <c r="T2950">
        <v>0.2</v>
      </c>
      <c r="U2950" s="4">
        <f>Table3[[#This Row],[Discount]]*Table3[[#This Row],[Revenue]]</f>
        <v>4000</v>
      </c>
      <c r="V2950" s="4">
        <f>Table3[[#This Row],[Revenue]]-Table3[[#This Row],[Total Discount]]</f>
        <v>16000</v>
      </c>
      <c r="W2950" s="6"/>
      <c r="X2950" s="5"/>
    </row>
    <row r="2951" spans="1:24" x14ac:dyDescent="0.35">
      <c r="A2951">
        <v>2950</v>
      </c>
      <c r="B2951" t="s">
        <v>6313</v>
      </c>
      <c r="C2951" s="8">
        <v>42721</v>
      </c>
      <c r="D2951" s="6">
        <v>2016</v>
      </c>
      <c r="E2951" s="8" t="s">
        <v>3490</v>
      </c>
      <c r="F2951" s="7">
        <v>17</v>
      </c>
      <c r="G2951" t="s">
        <v>3485</v>
      </c>
      <c r="H2951" t="s">
        <v>3451</v>
      </c>
      <c r="I2951" t="s">
        <v>4903</v>
      </c>
      <c r="J2951" t="s">
        <v>3488</v>
      </c>
      <c r="K2951" t="s">
        <v>3704</v>
      </c>
      <c r="L2951">
        <v>98115</v>
      </c>
      <c r="M2951" t="s">
        <v>199</v>
      </c>
      <c r="N2951" t="s">
        <v>13</v>
      </c>
      <c r="O2951" t="s">
        <v>32</v>
      </c>
      <c r="P2951" t="s">
        <v>200</v>
      </c>
      <c r="Q2951" s="4">
        <v>38000</v>
      </c>
      <c r="R2951">
        <v>3</v>
      </c>
      <c r="S2951" s="4">
        <f>Table3[[#This Row],[Harga]]*Table3[[#This Row],[Quantity]]</f>
        <v>114000</v>
      </c>
      <c r="T2951">
        <v>0</v>
      </c>
      <c r="U2951" s="4">
        <f>Table3[[#This Row],[Discount]]*Table3[[#This Row],[Revenue]]</f>
        <v>0</v>
      </c>
      <c r="V2951" s="4">
        <f>Table3[[#This Row],[Revenue]]-Table3[[#This Row],[Total Discount]]</f>
        <v>114000</v>
      </c>
      <c r="W2951" s="6"/>
      <c r="X2951" s="5"/>
    </row>
    <row r="2952" spans="1:24" x14ac:dyDescent="0.35">
      <c r="A2952">
        <v>2951</v>
      </c>
      <c r="B2952" t="s">
        <v>6312</v>
      </c>
      <c r="C2952" s="8">
        <v>41875</v>
      </c>
      <c r="D2952" s="6">
        <v>2014</v>
      </c>
      <c r="E2952" s="8" t="s">
        <v>3481</v>
      </c>
      <c r="F2952" s="7">
        <v>24</v>
      </c>
      <c r="G2952" t="s">
        <v>3538</v>
      </c>
      <c r="H2952" t="s">
        <v>3501</v>
      </c>
      <c r="I2952" t="s">
        <v>4328</v>
      </c>
      <c r="J2952" t="s">
        <v>3466</v>
      </c>
      <c r="K2952" t="s">
        <v>3695</v>
      </c>
      <c r="L2952">
        <v>42301</v>
      </c>
      <c r="M2952" t="s">
        <v>2910</v>
      </c>
      <c r="N2952" t="s">
        <v>13</v>
      </c>
      <c r="O2952" t="s">
        <v>366</v>
      </c>
      <c r="P2952" t="s">
        <v>2911</v>
      </c>
      <c r="Q2952" s="4">
        <v>26000</v>
      </c>
      <c r="R2952">
        <v>3</v>
      </c>
      <c r="S2952" s="4">
        <f>Table3[[#This Row],[Harga]]*Table3[[#This Row],[Quantity]]</f>
        <v>78000</v>
      </c>
      <c r="T2952">
        <v>0</v>
      </c>
      <c r="U2952" s="4">
        <f>Table3[[#This Row],[Discount]]*Table3[[#This Row],[Revenue]]</f>
        <v>0</v>
      </c>
      <c r="V2952" s="4">
        <f>Table3[[#This Row],[Revenue]]-Table3[[#This Row],[Total Discount]]</f>
        <v>78000</v>
      </c>
      <c r="W2952" s="6"/>
      <c r="X2952" s="5"/>
    </row>
    <row r="2953" spans="1:24" x14ac:dyDescent="0.35">
      <c r="A2953">
        <v>2952</v>
      </c>
      <c r="B2953" t="s">
        <v>6311</v>
      </c>
      <c r="C2953" s="8">
        <v>42264</v>
      </c>
      <c r="D2953" s="6">
        <v>2015</v>
      </c>
      <c r="E2953" s="8" t="s">
        <v>3472</v>
      </c>
      <c r="F2953" s="7">
        <v>17</v>
      </c>
      <c r="G2953" t="s">
        <v>3457</v>
      </c>
      <c r="H2953" t="s">
        <v>3462</v>
      </c>
      <c r="I2953" t="s">
        <v>6310</v>
      </c>
      <c r="J2953" t="s">
        <v>3449</v>
      </c>
      <c r="K2953" t="s">
        <v>3641</v>
      </c>
      <c r="L2953">
        <v>10035</v>
      </c>
      <c r="M2953" t="s">
        <v>1052</v>
      </c>
      <c r="N2953" t="s">
        <v>13</v>
      </c>
      <c r="O2953" t="s">
        <v>32</v>
      </c>
      <c r="P2953" t="s">
        <v>1053</v>
      </c>
      <c r="Q2953" s="4">
        <v>15000</v>
      </c>
      <c r="R2953">
        <v>5</v>
      </c>
      <c r="S2953" s="4">
        <f>Table3[[#This Row],[Harga]]*Table3[[#This Row],[Quantity]]</f>
        <v>75000</v>
      </c>
      <c r="T2953">
        <v>0</v>
      </c>
      <c r="U2953" s="4">
        <f>Table3[[#This Row],[Discount]]*Table3[[#This Row],[Revenue]]</f>
        <v>0</v>
      </c>
      <c r="V2953" s="4">
        <f>Table3[[#This Row],[Revenue]]-Table3[[#This Row],[Total Discount]]</f>
        <v>75000</v>
      </c>
      <c r="W2953" s="6"/>
      <c r="X2953" s="5"/>
    </row>
    <row r="2954" spans="1:24" x14ac:dyDescent="0.35">
      <c r="A2954">
        <v>2953</v>
      </c>
      <c r="B2954" t="s">
        <v>6309</v>
      </c>
      <c r="C2954" s="8">
        <v>42700</v>
      </c>
      <c r="D2954" s="6">
        <v>2016</v>
      </c>
      <c r="E2954" s="8" t="s">
        <v>3468</v>
      </c>
      <c r="F2954" s="7">
        <v>26</v>
      </c>
      <c r="G2954" t="s">
        <v>3457</v>
      </c>
      <c r="H2954" t="s">
        <v>3451</v>
      </c>
      <c r="I2954" t="s">
        <v>5112</v>
      </c>
      <c r="J2954" t="s">
        <v>3466</v>
      </c>
      <c r="K2954" t="s">
        <v>3556</v>
      </c>
      <c r="L2954">
        <v>10011</v>
      </c>
      <c r="M2954" t="s">
        <v>1128</v>
      </c>
      <c r="N2954" t="s">
        <v>9</v>
      </c>
      <c r="O2954" t="s">
        <v>17</v>
      </c>
      <c r="P2954" t="s">
        <v>1129</v>
      </c>
      <c r="Q2954" s="4">
        <v>653000</v>
      </c>
      <c r="R2954">
        <v>2</v>
      </c>
      <c r="S2954" s="4">
        <f>Table3[[#This Row],[Harga]]*Table3[[#This Row],[Quantity]]</f>
        <v>1306000</v>
      </c>
      <c r="T2954">
        <v>0.4</v>
      </c>
      <c r="U2954" s="4">
        <f>Table3[[#This Row],[Discount]]*Table3[[#This Row],[Revenue]]</f>
        <v>522400</v>
      </c>
      <c r="V2954" s="4">
        <f>Table3[[#This Row],[Revenue]]-Table3[[#This Row],[Total Discount]]</f>
        <v>783600</v>
      </c>
      <c r="W2954" s="6"/>
      <c r="X2954" s="5"/>
    </row>
    <row r="2955" spans="1:24" x14ac:dyDescent="0.35">
      <c r="A2955">
        <v>2954</v>
      </c>
      <c r="B2955" t="s">
        <v>6308</v>
      </c>
      <c r="C2955" s="8">
        <v>43058</v>
      </c>
      <c r="D2955" s="6">
        <v>2017</v>
      </c>
      <c r="E2955" s="8" t="s">
        <v>3468</v>
      </c>
      <c r="F2955" s="7">
        <v>19</v>
      </c>
      <c r="G2955" t="s">
        <v>3485</v>
      </c>
      <c r="H2955" t="s">
        <v>3462</v>
      </c>
      <c r="I2955" t="s">
        <v>3500</v>
      </c>
      <c r="J2955" t="s">
        <v>3449</v>
      </c>
      <c r="K2955" t="s">
        <v>3670</v>
      </c>
      <c r="L2955">
        <v>22153</v>
      </c>
      <c r="M2955" t="s">
        <v>1564</v>
      </c>
      <c r="N2955" t="s">
        <v>13</v>
      </c>
      <c r="O2955" t="s">
        <v>37</v>
      </c>
      <c r="P2955" t="s">
        <v>1565</v>
      </c>
      <c r="Q2955" s="4">
        <v>14000</v>
      </c>
      <c r="R2955">
        <v>7</v>
      </c>
      <c r="S2955" s="4">
        <f>Table3[[#This Row],[Harga]]*Table3[[#This Row],[Quantity]]</f>
        <v>98000</v>
      </c>
      <c r="T2955">
        <v>0</v>
      </c>
      <c r="U2955" s="4">
        <f>Table3[[#This Row],[Discount]]*Table3[[#This Row],[Revenue]]</f>
        <v>0</v>
      </c>
      <c r="V2955" s="4">
        <f>Table3[[#This Row],[Revenue]]-Table3[[#This Row],[Total Discount]]</f>
        <v>98000</v>
      </c>
      <c r="W2955" s="6"/>
      <c r="X2955" s="5"/>
    </row>
    <row r="2956" spans="1:24" x14ac:dyDescent="0.35">
      <c r="A2956">
        <v>2955</v>
      </c>
      <c r="B2956" t="s">
        <v>6307</v>
      </c>
      <c r="C2956" s="8">
        <v>42889</v>
      </c>
      <c r="D2956" s="6">
        <v>2017</v>
      </c>
      <c r="E2956" s="8" t="s">
        <v>3497</v>
      </c>
      <c r="F2956" s="7">
        <v>3</v>
      </c>
      <c r="G2956" t="s">
        <v>3452</v>
      </c>
      <c r="H2956" t="s">
        <v>3501</v>
      </c>
      <c r="I2956" t="s">
        <v>4718</v>
      </c>
      <c r="J2956" t="s">
        <v>3466</v>
      </c>
      <c r="K2956" t="s">
        <v>3682</v>
      </c>
      <c r="L2956">
        <v>98226</v>
      </c>
      <c r="M2956" t="s">
        <v>1154</v>
      </c>
      <c r="N2956" t="s">
        <v>51</v>
      </c>
      <c r="O2956" t="s">
        <v>64</v>
      </c>
      <c r="P2956" t="s">
        <v>1155</v>
      </c>
      <c r="Q2956" s="4">
        <v>264000</v>
      </c>
      <c r="R2956">
        <v>10</v>
      </c>
      <c r="S2956" s="4">
        <f>Table3[[#This Row],[Harga]]*Table3[[#This Row],[Quantity]]</f>
        <v>2640000</v>
      </c>
      <c r="T2956">
        <v>0</v>
      </c>
      <c r="U2956" s="4">
        <f>Table3[[#This Row],[Discount]]*Table3[[#This Row],[Revenue]]</f>
        <v>0</v>
      </c>
      <c r="V2956" s="4">
        <f>Table3[[#This Row],[Revenue]]-Table3[[#This Row],[Total Discount]]</f>
        <v>2640000</v>
      </c>
      <c r="W2956" s="6"/>
      <c r="X2956" s="5"/>
    </row>
    <row r="2957" spans="1:24" x14ac:dyDescent="0.35">
      <c r="A2957">
        <v>2956</v>
      </c>
      <c r="B2957" t="s">
        <v>6306</v>
      </c>
      <c r="C2957" s="8">
        <v>41737</v>
      </c>
      <c r="D2957" s="6">
        <v>2014</v>
      </c>
      <c r="E2957" s="8" t="s">
        <v>3529</v>
      </c>
      <c r="F2957" s="7">
        <v>8</v>
      </c>
      <c r="G2957" t="s">
        <v>3452</v>
      </c>
      <c r="H2957" t="s">
        <v>3554</v>
      </c>
      <c r="I2957" t="s">
        <v>3467</v>
      </c>
      <c r="J2957" t="s">
        <v>3466</v>
      </c>
      <c r="K2957" t="s">
        <v>3682</v>
      </c>
      <c r="L2957">
        <v>35601</v>
      </c>
      <c r="M2957" t="s">
        <v>2799</v>
      </c>
      <c r="N2957" t="s">
        <v>9</v>
      </c>
      <c r="O2957" t="s">
        <v>17</v>
      </c>
      <c r="P2957" t="s">
        <v>2800</v>
      </c>
      <c r="Q2957" s="4">
        <v>456000</v>
      </c>
      <c r="R2957">
        <v>8</v>
      </c>
      <c r="S2957" s="4">
        <f>Table3[[#This Row],[Harga]]*Table3[[#This Row],[Quantity]]</f>
        <v>3648000</v>
      </c>
      <c r="T2957">
        <v>0</v>
      </c>
      <c r="U2957" s="4">
        <f>Table3[[#This Row],[Discount]]*Table3[[#This Row],[Revenue]]</f>
        <v>0</v>
      </c>
      <c r="V2957" s="4">
        <f>Table3[[#This Row],[Revenue]]-Table3[[#This Row],[Total Discount]]</f>
        <v>3648000</v>
      </c>
      <c r="W2957" s="6"/>
      <c r="X2957" s="5"/>
    </row>
    <row r="2958" spans="1:24" x14ac:dyDescent="0.35">
      <c r="A2958">
        <v>2957</v>
      </c>
      <c r="B2958" t="s">
        <v>6305</v>
      </c>
      <c r="C2958" s="8">
        <v>41923</v>
      </c>
      <c r="D2958" s="6">
        <v>2014</v>
      </c>
      <c r="E2958" s="8" t="s">
        <v>3517</v>
      </c>
      <c r="F2958" s="7">
        <v>11</v>
      </c>
      <c r="G2958" t="s">
        <v>3538</v>
      </c>
      <c r="H2958" t="s">
        <v>3462</v>
      </c>
      <c r="I2958" t="s">
        <v>4348</v>
      </c>
      <c r="J2958" t="s">
        <v>3466</v>
      </c>
      <c r="K2958" t="s">
        <v>3455</v>
      </c>
      <c r="L2958">
        <v>72701</v>
      </c>
      <c r="M2958" t="s">
        <v>12</v>
      </c>
      <c r="N2958" t="s">
        <v>13</v>
      </c>
      <c r="O2958" t="s">
        <v>14</v>
      </c>
      <c r="P2958" t="s">
        <v>15</v>
      </c>
      <c r="Q2958" s="4">
        <v>15000</v>
      </c>
      <c r="R2958">
        <v>1</v>
      </c>
      <c r="S2958" s="4">
        <f>Table3[[#This Row],[Harga]]*Table3[[#This Row],[Quantity]]</f>
        <v>15000</v>
      </c>
      <c r="T2958">
        <v>0</v>
      </c>
      <c r="U2958" s="4">
        <f>Table3[[#This Row],[Discount]]*Table3[[#This Row],[Revenue]]</f>
        <v>0</v>
      </c>
      <c r="V2958" s="4">
        <f>Table3[[#This Row],[Revenue]]-Table3[[#This Row],[Total Discount]]</f>
        <v>15000</v>
      </c>
      <c r="W2958" s="6"/>
      <c r="X2958" s="5"/>
    </row>
    <row r="2959" spans="1:24" x14ac:dyDescent="0.35">
      <c r="A2959">
        <v>2958</v>
      </c>
      <c r="B2959" t="s">
        <v>6304</v>
      </c>
      <c r="C2959" s="8">
        <v>42923</v>
      </c>
      <c r="D2959" s="6">
        <v>2017</v>
      </c>
      <c r="E2959" s="8" t="s">
        <v>3507</v>
      </c>
      <c r="F2959" s="7">
        <v>7</v>
      </c>
      <c r="G2959" t="s">
        <v>3452</v>
      </c>
      <c r="H2959" t="s">
        <v>3451</v>
      </c>
      <c r="I2959" t="s">
        <v>4435</v>
      </c>
      <c r="J2959" t="s">
        <v>3449</v>
      </c>
      <c r="K2959" t="s">
        <v>3670</v>
      </c>
      <c r="L2959">
        <v>19120</v>
      </c>
      <c r="M2959" t="s">
        <v>2912</v>
      </c>
      <c r="N2959" t="s">
        <v>9</v>
      </c>
      <c r="O2959" t="s">
        <v>10</v>
      </c>
      <c r="P2959" t="s">
        <v>2913</v>
      </c>
      <c r="Q2959" s="4">
        <v>88000</v>
      </c>
      <c r="R2959">
        <v>3</v>
      </c>
      <c r="S2959" s="4">
        <f>Table3[[#This Row],[Harga]]*Table3[[#This Row],[Quantity]]</f>
        <v>264000</v>
      </c>
      <c r="T2959">
        <v>0.5</v>
      </c>
      <c r="U2959" s="4">
        <f>Table3[[#This Row],[Discount]]*Table3[[#This Row],[Revenue]]</f>
        <v>132000</v>
      </c>
      <c r="V2959" s="4">
        <f>Table3[[#This Row],[Revenue]]-Table3[[#This Row],[Total Discount]]</f>
        <v>132000</v>
      </c>
      <c r="W2959" s="6"/>
      <c r="X2959" s="5"/>
    </row>
    <row r="2960" spans="1:24" x14ac:dyDescent="0.35">
      <c r="A2960">
        <v>2959</v>
      </c>
      <c r="B2960" t="s">
        <v>6303</v>
      </c>
      <c r="C2960" s="8">
        <v>42555</v>
      </c>
      <c r="D2960" s="6">
        <v>2016</v>
      </c>
      <c r="E2960" s="8" t="s">
        <v>3507</v>
      </c>
      <c r="F2960" s="7">
        <v>4</v>
      </c>
      <c r="G2960" t="s">
        <v>3457</v>
      </c>
      <c r="H2960" t="s">
        <v>3462</v>
      </c>
      <c r="I2960" t="s">
        <v>4083</v>
      </c>
      <c r="J2960" t="s">
        <v>3488</v>
      </c>
      <c r="K2960" t="s">
        <v>3707</v>
      </c>
      <c r="L2960">
        <v>98103</v>
      </c>
      <c r="M2960" t="s">
        <v>555</v>
      </c>
      <c r="N2960" t="s">
        <v>9</v>
      </c>
      <c r="O2960" t="s">
        <v>20</v>
      </c>
      <c r="P2960" t="s">
        <v>556</v>
      </c>
      <c r="Q2960" s="4">
        <v>36000</v>
      </c>
      <c r="R2960">
        <v>5</v>
      </c>
      <c r="S2960" s="4">
        <f>Table3[[#This Row],[Harga]]*Table3[[#This Row],[Quantity]]</f>
        <v>180000</v>
      </c>
      <c r="T2960">
        <v>0</v>
      </c>
      <c r="U2960" s="4">
        <f>Table3[[#This Row],[Discount]]*Table3[[#This Row],[Revenue]]</f>
        <v>0</v>
      </c>
      <c r="V2960" s="4">
        <f>Table3[[#This Row],[Revenue]]-Table3[[#This Row],[Total Discount]]</f>
        <v>180000</v>
      </c>
      <c r="W2960" s="6"/>
      <c r="X2960" s="5"/>
    </row>
    <row r="2961" spans="1:24" x14ac:dyDescent="0.35">
      <c r="A2961">
        <v>2960</v>
      </c>
      <c r="B2961" t="s">
        <v>6302</v>
      </c>
      <c r="C2961" s="8">
        <v>42874</v>
      </c>
      <c r="D2961" s="6">
        <v>2017</v>
      </c>
      <c r="E2961" s="8" t="s">
        <v>3453</v>
      </c>
      <c r="F2961" s="7">
        <v>19</v>
      </c>
      <c r="G2961" t="s">
        <v>3457</v>
      </c>
      <c r="H2961" t="s">
        <v>3451</v>
      </c>
      <c r="I2961" t="s">
        <v>5505</v>
      </c>
      <c r="J2961" t="s">
        <v>3449</v>
      </c>
      <c r="K2961" t="s">
        <v>3509</v>
      </c>
      <c r="L2961">
        <v>75023</v>
      </c>
      <c r="M2961" t="s">
        <v>1515</v>
      </c>
      <c r="N2961" t="s">
        <v>51</v>
      </c>
      <c r="O2961" t="s">
        <v>52</v>
      </c>
      <c r="P2961" t="s">
        <v>1516</v>
      </c>
      <c r="Q2961" s="4">
        <v>480000</v>
      </c>
      <c r="R2961">
        <v>1</v>
      </c>
      <c r="S2961" s="4">
        <f>Table3[[#This Row],[Harga]]*Table3[[#This Row],[Quantity]]</f>
        <v>480000</v>
      </c>
      <c r="T2961">
        <v>0.2</v>
      </c>
      <c r="U2961" s="4">
        <f>Table3[[#This Row],[Discount]]*Table3[[#This Row],[Revenue]]</f>
        <v>96000</v>
      </c>
      <c r="V2961" s="4">
        <f>Table3[[#This Row],[Revenue]]-Table3[[#This Row],[Total Discount]]</f>
        <v>384000</v>
      </c>
      <c r="W2961" s="6"/>
      <c r="X2961" s="5"/>
    </row>
    <row r="2962" spans="1:24" x14ac:dyDescent="0.35">
      <c r="A2962">
        <v>2961</v>
      </c>
      <c r="B2962" t="s">
        <v>6301</v>
      </c>
      <c r="C2962" s="8">
        <v>43020</v>
      </c>
      <c r="D2962" s="6">
        <v>2017</v>
      </c>
      <c r="E2962" s="8" t="s">
        <v>3517</v>
      </c>
      <c r="F2962" s="7">
        <v>12</v>
      </c>
      <c r="G2962" t="s">
        <v>3496</v>
      </c>
      <c r="H2962" t="s">
        <v>3462</v>
      </c>
      <c r="I2962" t="s">
        <v>6300</v>
      </c>
      <c r="J2962" t="s">
        <v>3449</v>
      </c>
      <c r="K2962" t="s">
        <v>3600</v>
      </c>
      <c r="L2962">
        <v>90049</v>
      </c>
      <c r="M2962" t="s">
        <v>499</v>
      </c>
      <c r="N2962" t="s">
        <v>51</v>
      </c>
      <c r="O2962" t="s">
        <v>64</v>
      </c>
      <c r="P2962" t="s">
        <v>500</v>
      </c>
      <c r="Q2962" s="4">
        <v>59000</v>
      </c>
      <c r="R2962">
        <v>12</v>
      </c>
      <c r="S2962" s="4">
        <f>Table3[[#This Row],[Harga]]*Table3[[#This Row],[Quantity]]</f>
        <v>708000</v>
      </c>
      <c r="T2962">
        <v>0</v>
      </c>
      <c r="U2962" s="4">
        <f>Table3[[#This Row],[Discount]]*Table3[[#This Row],[Revenue]]</f>
        <v>0</v>
      </c>
      <c r="V2962" s="4">
        <f>Table3[[#This Row],[Revenue]]-Table3[[#This Row],[Total Discount]]</f>
        <v>708000</v>
      </c>
      <c r="W2962" s="6"/>
      <c r="X2962" s="5"/>
    </row>
    <row r="2963" spans="1:24" x14ac:dyDescent="0.35">
      <c r="A2963">
        <v>2962</v>
      </c>
      <c r="B2963" t="s">
        <v>6299</v>
      </c>
      <c r="C2963" s="8">
        <v>42588</v>
      </c>
      <c r="D2963" s="6">
        <v>2016</v>
      </c>
      <c r="E2963" s="8" t="s">
        <v>3481</v>
      </c>
      <c r="F2963" s="7">
        <v>6</v>
      </c>
      <c r="G2963" t="s">
        <v>3452</v>
      </c>
      <c r="H2963" t="s">
        <v>3532</v>
      </c>
      <c r="I2963" t="s">
        <v>4452</v>
      </c>
      <c r="J2963" t="s">
        <v>3449</v>
      </c>
      <c r="K2963" t="s">
        <v>3492</v>
      </c>
      <c r="L2963">
        <v>90032</v>
      </c>
      <c r="M2963" t="s">
        <v>2707</v>
      </c>
      <c r="N2963" t="s">
        <v>51</v>
      </c>
      <c r="O2963" t="s">
        <v>52</v>
      </c>
      <c r="P2963" t="s">
        <v>2708</v>
      </c>
      <c r="Q2963" s="4">
        <v>106000</v>
      </c>
      <c r="R2963">
        <v>4</v>
      </c>
      <c r="S2963" s="4">
        <f>Table3[[#This Row],[Harga]]*Table3[[#This Row],[Quantity]]</f>
        <v>424000</v>
      </c>
      <c r="T2963">
        <v>0.2</v>
      </c>
      <c r="U2963" s="4">
        <f>Table3[[#This Row],[Discount]]*Table3[[#This Row],[Revenue]]</f>
        <v>84800</v>
      </c>
      <c r="V2963" s="4">
        <f>Table3[[#This Row],[Revenue]]-Table3[[#This Row],[Total Discount]]</f>
        <v>339200</v>
      </c>
      <c r="W2963" s="6"/>
      <c r="X2963" s="5"/>
    </row>
    <row r="2964" spans="1:24" x14ac:dyDescent="0.35">
      <c r="A2964">
        <v>2963</v>
      </c>
      <c r="B2964" t="s">
        <v>6298</v>
      </c>
      <c r="C2964" s="8">
        <v>41876</v>
      </c>
      <c r="D2964" s="6">
        <v>2014</v>
      </c>
      <c r="E2964" s="8" t="s">
        <v>3481</v>
      </c>
      <c r="F2964" s="7">
        <v>25</v>
      </c>
      <c r="G2964" t="s">
        <v>3485</v>
      </c>
      <c r="H2964" t="s">
        <v>3451</v>
      </c>
      <c r="I2964" t="s">
        <v>4010</v>
      </c>
      <c r="J2964" t="s">
        <v>3466</v>
      </c>
      <c r="K2964" t="s">
        <v>3509</v>
      </c>
      <c r="L2964">
        <v>90036</v>
      </c>
      <c r="M2964" t="s">
        <v>2016</v>
      </c>
      <c r="N2964" t="s">
        <v>9</v>
      </c>
      <c r="O2964" t="s">
        <v>20</v>
      </c>
      <c r="P2964" t="s">
        <v>2017</v>
      </c>
      <c r="Q2964" s="4">
        <v>19000</v>
      </c>
      <c r="R2964">
        <v>1</v>
      </c>
      <c r="S2964" s="4">
        <f>Table3[[#This Row],[Harga]]*Table3[[#This Row],[Quantity]]</f>
        <v>19000</v>
      </c>
      <c r="T2964">
        <v>0</v>
      </c>
      <c r="U2964" s="4">
        <f>Table3[[#This Row],[Discount]]*Table3[[#This Row],[Revenue]]</f>
        <v>0</v>
      </c>
      <c r="V2964" s="4">
        <f>Table3[[#This Row],[Revenue]]-Table3[[#This Row],[Total Discount]]</f>
        <v>19000</v>
      </c>
      <c r="W2964" s="6"/>
      <c r="X2964" s="5"/>
    </row>
    <row r="2965" spans="1:24" x14ac:dyDescent="0.35">
      <c r="A2965">
        <v>2964</v>
      </c>
      <c r="B2965" t="s">
        <v>6297</v>
      </c>
      <c r="C2965" s="8">
        <v>42261</v>
      </c>
      <c r="D2965" s="6">
        <v>2015</v>
      </c>
      <c r="E2965" s="8" t="s">
        <v>3472</v>
      </c>
      <c r="F2965" s="7">
        <v>14</v>
      </c>
      <c r="G2965" t="s">
        <v>3538</v>
      </c>
      <c r="H2965" t="s">
        <v>3451</v>
      </c>
      <c r="I2965" t="s">
        <v>3610</v>
      </c>
      <c r="J2965" t="s">
        <v>3488</v>
      </c>
      <c r="K2965" t="s">
        <v>3556</v>
      </c>
      <c r="L2965">
        <v>50315</v>
      </c>
      <c r="M2965" t="s">
        <v>2105</v>
      </c>
      <c r="N2965" t="s">
        <v>13</v>
      </c>
      <c r="O2965" t="s">
        <v>26</v>
      </c>
      <c r="P2965" t="s">
        <v>2106</v>
      </c>
      <c r="Q2965" s="4">
        <v>6000</v>
      </c>
      <c r="R2965">
        <v>5</v>
      </c>
      <c r="S2965" s="4">
        <f>Table3[[#This Row],[Harga]]*Table3[[#This Row],[Quantity]]</f>
        <v>30000</v>
      </c>
      <c r="T2965">
        <v>0</v>
      </c>
      <c r="U2965" s="4">
        <f>Table3[[#This Row],[Discount]]*Table3[[#This Row],[Revenue]]</f>
        <v>0</v>
      </c>
      <c r="V2965" s="4">
        <f>Table3[[#This Row],[Revenue]]-Table3[[#This Row],[Total Discount]]</f>
        <v>30000</v>
      </c>
      <c r="W2965" s="6"/>
      <c r="X2965" s="5"/>
    </row>
    <row r="2966" spans="1:24" x14ac:dyDescent="0.35">
      <c r="A2966">
        <v>2965</v>
      </c>
      <c r="B2966" t="s">
        <v>6296</v>
      </c>
      <c r="C2966" s="8">
        <v>42799</v>
      </c>
      <c r="D2966" s="6">
        <v>2017</v>
      </c>
      <c r="E2966" s="8" t="s">
        <v>3511</v>
      </c>
      <c r="F2966" s="7">
        <v>5</v>
      </c>
      <c r="G2966" t="s">
        <v>3538</v>
      </c>
      <c r="H2966" t="s">
        <v>3451</v>
      </c>
      <c r="I2966" t="s">
        <v>4284</v>
      </c>
      <c r="J2966" t="s">
        <v>3466</v>
      </c>
      <c r="K2966" t="s">
        <v>3505</v>
      </c>
      <c r="L2966">
        <v>38671</v>
      </c>
      <c r="M2966" t="s">
        <v>863</v>
      </c>
      <c r="N2966" t="s">
        <v>13</v>
      </c>
      <c r="O2966" t="s">
        <v>55</v>
      </c>
      <c r="P2966" t="s">
        <v>864</v>
      </c>
      <c r="Q2966" s="4">
        <v>11000</v>
      </c>
      <c r="R2966">
        <v>4</v>
      </c>
      <c r="S2966" s="4">
        <f>Table3[[#This Row],[Harga]]*Table3[[#This Row],[Quantity]]</f>
        <v>44000</v>
      </c>
      <c r="T2966">
        <v>0</v>
      </c>
      <c r="U2966" s="4">
        <f>Table3[[#This Row],[Discount]]*Table3[[#This Row],[Revenue]]</f>
        <v>0</v>
      </c>
      <c r="V2966" s="4">
        <f>Table3[[#This Row],[Revenue]]-Table3[[#This Row],[Total Discount]]</f>
        <v>44000</v>
      </c>
      <c r="W2966" s="6"/>
      <c r="X2966" s="5"/>
    </row>
    <row r="2967" spans="1:24" x14ac:dyDescent="0.35">
      <c r="A2967">
        <v>2966</v>
      </c>
      <c r="B2967" t="s">
        <v>6295</v>
      </c>
      <c r="C2967" s="8">
        <v>42840</v>
      </c>
      <c r="D2967" s="6">
        <v>2017</v>
      </c>
      <c r="E2967" s="8" t="s">
        <v>3529</v>
      </c>
      <c r="F2967" s="7">
        <v>15</v>
      </c>
      <c r="G2967" t="s">
        <v>3485</v>
      </c>
      <c r="H2967" t="s">
        <v>3451</v>
      </c>
      <c r="I2967" t="s">
        <v>5343</v>
      </c>
      <c r="J2967" t="s">
        <v>3488</v>
      </c>
      <c r="K2967" t="s">
        <v>3509</v>
      </c>
      <c r="L2967">
        <v>77041</v>
      </c>
      <c r="M2967" t="s">
        <v>2914</v>
      </c>
      <c r="N2967" t="s">
        <v>13</v>
      </c>
      <c r="O2967" t="s">
        <v>23</v>
      </c>
      <c r="P2967" t="s">
        <v>2915</v>
      </c>
      <c r="Q2967" s="4">
        <v>21000</v>
      </c>
      <c r="R2967">
        <v>4</v>
      </c>
      <c r="S2967" s="4">
        <f>Table3[[#This Row],[Harga]]*Table3[[#This Row],[Quantity]]</f>
        <v>84000</v>
      </c>
      <c r="T2967">
        <v>0.2</v>
      </c>
      <c r="U2967" s="4">
        <f>Table3[[#This Row],[Discount]]*Table3[[#This Row],[Revenue]]</f>
        <v>16800</v>
      </c>
      <c r="V2967" s="4">
        <f>Table3[[#This Row],[Revenue]]-Table3[[#This Row],[Total Discount]]</f>
        <v>67200</v>
      </c>
      <c r="W2967" s="6"/>
      <c r="X2967" s="5"/>
    </row>
    <row r="2968" spans="1:24" x14ac:dyDescent="0.35">
      <c r="A2968">
        <v>2967</v>
      </c>
      <c r="B2968" t="s">
        <v>6294</v>
      </c>
      <c r="C2968" s="8">
        <v>41728</v>
      </c>
      <c r="D2968" s="6">
        <v>2014</v>
      </c>
      <c r="E2968" s="8" t="s">
        <v>3511</v>
      </c>
      <c r="F2968" s="7">
        <v>30</v>
      </c>
      <c r="G2968" t="s">
        <v>3457</v>
      </c>
      <c r="H2968" t="s">
        <v>3554</v>
      </c>
      <c r="I2968" t="s">
        <v>5672</v>
      </c>
      <c r="J2968" t="s">
        <v>3466</v>
      </c>
      <c r="K2968" t="s">
        <v>3580</v>
      </c>
      <c r="L2968">
        <v>10009</v>
      </c>
      <c r="M2968" t="s">
        <v>2916</v>
      </c>
      <c r="N2968" t="s">
        <v>13</v>
      </c>
      <c r="O2968" t="s">
        <v>37</v>
      </c>
      <c r="P2968" t="s">
        <v>2917</v>
      </c>
      <c r="Q2968" s="4">
        <v>11000</v>
      </c>
      <c r="R2968">
        <v>5</v>
      </c>
      <c r="S2968" s="4">
        <f>Table3[[#This Row],[Harga]]*Table3[[#This Row],[Quantity]]</f>
        <v>55000</v>
      </c>
      <c r="T2968">
        <v>0</v>
      </c>
      <c r="U2968" s="4">
        <f>Table3[[#This Row],[Discount]]*Table3[[#This Row],[Revenue]]</f>
        <v>0</v>
      </c>
      <c r="V2968" s="4">
        <f>Table3[[#This Row],[Revenue]]-Table3[[#This Row],[Total Discount]]</f>
        <v>55000</v>
      </c>
      <c r="W2968" s="6"/>
      <c r="X2968" s="5"/>
    </row>
    <row r="2969" spans="1:24" x14ac:dyDescent="0.35">
      <c r="A2969">
        <v>2968</v>
      </c>
      <c r="B2969" t="s">
        <v>6293</v>
      </c>
      <c r="C2969" s="8">
        <v>41954</v>
      </c>
      <c r="D2969" s="6">
        <v>2014</v>
      </c>
      <c r="E2969" s="8" t="s">
        <v>3468</v>
      </c>
      <c r="F2969" s="7">
        <v>11</v>
      </c>
      <c r="G2969" t="s">
        <v>3457</v>
      </c>
      <c r="H2969" t="s">
        <v>3501</v>
      </c>
      <c r="I2969" t="s">
        <v>4628</v>
      </c>
      <c r="J2969" t="s">
        <v>3466</v>
      </c>
      <c r="K2969" t="s">
        <v>3655</v>
      </c>
      <c r="L2969">
        <v>19601</v>
      </c>
      <c r="M2969" t="s">
        <v>1976</v>
      </c>
      <c r="N2969" t="s">
        <v>9</v>
      </c>
      <c r="O2969" t="s">
        <v>20</v>
      </c>
      <c r="P2969" t="s">
        <v>1977</v>
      </c>
      <c r="Q2969" s="4">
        <v>15000</v>
      </c>
      <c r="R2969">
        <v>2</v>
      </c>
      <c r="S2969" s="4">
        <f>Table3[[#This Row],[Harga]]*Table3[[#This Row],[Quantity]]</f>
        <v>30000</v>
      </c>
      <c r="T2969">
        <v>0.2</v>
      </c>
      <c r="U2969" s="4">
        <f>Table3[[#This Row],[Discount]]*Table3[[#This Row],[Revenue]]</f>
        <v>6000</v>
      </c>
      <c r="V2969" s="4">
        <f>Table3[[#This Row],[Revenue]]-Table3[[#This Row],[Total Discount]]</f>
        <v>24000</v>
      </c>
      <c r="W2969" s="6"/>
      <c r="X2969" s="5"/>
    </row>
    <row r="2970" spans="1:24" x14ac:dyDescent="0.35">
      <c r="A2970">
        <v>2969</v>
      </c>
      <c r="B2970" t="s">
        <v>6292</v>
      </c>
      <c r="C2970" s="8">
        <v>42441</v>
      </c>
      <c r="D2970" s="6">
        <v>2016</v>
      </c>
      <c r="E2970" s="8" t="s">
        <v>3511</v>
      </c>
      <c r="F2970" s="7">
        <v>12</v>
      </c>
      <c r="G2970" t="s">
        <v>3452</v>
      </c>
      <c r="H2970" t="s">
        <v>3451</v>
      </c>
      <c r="I2970" t="s">
        <v>5112</v>
      </c>
      <c r="J2970" t="s">
        <v>3466</v>
      </c>
      <c r="K2970" t="s">
        <v>3605</v>
      </c>
      <c r="L2970">
        <v>94109</v>
      </c>
      <c r="M2970" t="s">
        <v>2597</v>
      </c>
      <c r="N2970" t="s">
        <v>13</v>
      </c>
      <c r="O2970" t="s">
        <v>32</v>
      </c>
      <c r="P2970" t="s">
        <v>2598</v>
      </c>
      <c r="Q2970" s="4">
        <v>948000</v>
      </c>
      <c r="R2970">
        <v>5</v>
      </c>
      <c r="S2970" s="4">
        <f>Table3[[#This Row],[Harga]]*Table3[[#This Row],[Quantity]]</f>
        <v>4740000</v>
      </c>
      <c r="T2970">
        <v>0</v>
      </c>
      <c r="U2970" s="4">
        <f>Table3[[#This Row],[Discount]]*Table3[[#This Row],[Revenue]]</f>
        <v>0</v>
      </c>
      <c r="V2970" s="4">
        <f>Table3[[#This Row],[Revenue]]-Table3[[#This Row],[Total Discount]]</f>
        <v>4740000</v>
      </c>
      <c r="W2970" s="6"/>
      <c r="X2970" s="5"/>
    </row>
    <row r="2971" spans="1:24" x14ac:dyDescent="0.35">
      <c r="A2971">
        <v>2970</v>
      </c>
      <c r="B2971" t="s">
        <v>6291</v>
      </c>
      <c r="C2971" s="8">
        <v>42775</v>
      </c>
      <c r="D2971" s="6">
        <v>2017</v>
      </c>
      <c r="E2971" s="8" t="s">
        <v>3458</v>
      </c>
      <c r="F2971" s="7">
        <v>9</v>
      </c>
      <c r="G2971" t="s">
        <v>3485</v>
      </c>
      <c r="H2971" t="s">
        <v>3451</v>
      </c>
      <c r="I2971" t="s">
        <v>3708</v>
      </c>
      <c r="J2971" t="s">
        <v>3466</v>
      </c>
      <c r="K2971" t="s">
        <v>3695</v>
      </c>
      <c r="L2971">
        <v>90045</v>
      </c>
      <c r="M2971" t="s">
        <v>2550</v>
      </c>
      <c r="N2971" t="s">
        <v>9</v>
      </c>
      <c r="O2971" t="s">
        <v>20</v>
      </c>
      <c r="P2971" t="s">
        <v>2551</v>
      </c>
      <c r="Q2971" s="4">
        <v>16000</v>
      </c>
      <c r="R2971">
        <v>4</v>
      </c>
      <c r="S2971" s="4">
        <f>Table3[[#This Row],[Harga]]*Table3[[#This Row],[Quantity]]</f>
        <v>64000</v>
      </c>
      <c r="T2971">
        <v>0</v>
      </c>
      <c r="U2971" s="4">
        <f>Table3[[#This Row],[Discount]]*Table3[[#This Row],[Revenue]]</f>
        <v>0</v>
      </c>
      <c r="V2971" s="4">
        <f>Table3[[#This Row],[Revenue]]-Table3[[#This Row],[Total Discount]]</f>
        <v>64000</v>
      </c>
      <c r="W2971" s="6"/>
      <c r="X2971" s="5"/>
    </row>
    <row r="2972" spans="1:24" x14ac:dyDescent="0.35">
      <c r="A2972">
        <v>2971</v>
      </c>
      <c r="B2972" t="s">
        <v>6290</v>
      </c>
      <c r="C2972" s="8">
        <v>41954</v>
      </c>
      <c r="D2972" s="6">
        <v>2014</v>
      </c>
      <c r="E2972" s="8" t="s">
        <v>3468</v>
      </c>
      <c r="F2972" s="7">
        <v>11</v>
      </c>
      <c r="G2972" t="s">
        <v>3485</v>
      </c>
      <c r="H2972" t="s">
        <v>3451</v>
      </c>
      <c r="I2972" t="s">
        <v>4127</v>
      </c>
      <c r="J2972" t="s">
        <v>3488</v>
      </c>
      <c r="K2972" t="s">
        <v>3682</v>
      </c>
      <c r="L2972">
        <v>90004</v>
      </c>
      <c r="M2972" t="s">
        <v>539</v>
      </c>
      <c r="N2972" t="s">
        <v>51</v>
      </c>
      <c r="O2972" t="s">
        <v>52</v>
      </c>
      <c r="P2972" t="s">
        <v>540</v>
      </c>
      <c r="Q2972" s="4">
        <v>144000</v>
      </c>
      <c r="R2972">
        <v>9</v>
      </c>
      <c r="S2972" s="4">
        <f>Table3[[#This Row],[Harga]]*Table3[[#This Row],[Quantity]]</f>
        <v>1296000</v>
      </c>
      <c r="T2972">
        <v>0.2</v>
      </c>
      <c r="U2972" s="4">
        <f>Table3[[#This Row],[Discount]]*Table3[[#This Row],[Revenue]]</f>
        <v>259200</v>
      </c>
      <c r="V2972" s="4">
        <f>Table3[[#This Row],[Revenue]]-Table3[[#This Row],[Total Discount]]</f>
        <v>1036800</v>
      </c>
      <c r="W2972" s="6"/>
      <c r="X2972" s="5"/>
    </row>
    <row r="2973" spans="1:24" x14ac:dyDescent="0.35">
      <c r="A2973">
        <v>2972</v>
      </c>
      <c r="B2973" t="s">
        <v>6289</v>
      </c>
      <c r="C2973" s="8">
        <v>42967</v>
      </c>
      <c r="D2973" s="6">
        <v>2017</v>
      </c>
      <c r="E2973" s="8" t="s">
        <v>3481</v>
      </c>
      <c r="F2973" s="7">
        <v>20</v>
      </c>
      <c r="G2973" t="s">
        <v>3485</v>
      </c>
      <c r="H2973" t="s">
        <v>3451</v>
      </c>
      <c r="I2973" t="s">
        <v>4334</v>
      </c>
      <c r="J2973" t="s">
        <v>3466</v>
      </c>
      <c r="K2973" t="s">
        <v>3494</v>
      </c>
      <c r="L2973">
        <v>94109</v>
      </c>
      <c r="M2973" t="s">
        <v>2918</v>
      </c>
      <c r="N2973" t="s">
        <v>13</v>
      </c>
      <c r="O2973" t="s">
        <v>366</v>
      </c>
      <c r="P2973" t="s">
        <v>2919</v>
      </c>
      <c r="Q2973" s="4">
        <v>18000</v>
      </c>
      <c r="R2973">
        <v>3</v>
      </c>
      <c r="S2973" s="4">
        <f>Table3[[#This Row],[Harga]]*Table3[[#This Row],[Quantity]]</f>
        <v>54000</v>
      </c>
      <c r="T2973">
        <v>0</v>
      </c>
      <c r="U2973" s="4">
        <f>Table3[[#This Row],[Discount]]*Table3[[#This Row],[Revenue]]</f>
        <v>0</v>
      </c>
      <c r="V2973" s="4">
        <f>Table3[[#This Row],[Revenue]]-Table3[[#This Row],[Total Discount]]</f>
        <v>54000</v>
      </c>
      <c r="W2973" s="6"/>
      <c r="X2973" s="5"/>
    </row>
    <row r="2974" spans="1:24" x14ac:dyDescent="0.35">
      <c r="A2974">
        <v>2973</v>
      </c>
      <c r="B2974" t="s">
        <v>6288</v>
      </c>
      <c r="C2974" s="8">
        <v>42384</v>
      </c>
      <c r="D2974" s="6">
        <v>2016</v>
      </c>
      <c r="E2974" s="8" t="s">
        <v>3463</v>
      </c>
      <c r="F2974" s="7">
        <v>15</v>
      </c>
      <c r="G2974" t="s">
        <v>3452</v>
      </c>
      <c r="H2974" t="s">
        <v>3532</v>
      </c>
      <c r="I2974" t="s">
        <v>6287</v>
      </c>
      <c r="J2974" t="s">
        <v>3488</v>
      </c>
      <c r="K2974" t="s">
        <v>3477</v>
      </c>
      <c r="L2974">
        <v>10009</v>
      </c>
      <c r="M2974" t="s">
        <v>2723</v>
      </c>
      <c r="N2974" t="s">
        <v>13</v>
      </c>
      <c r="O2974" t="s">
        <v>23</v>
      </c>
      <c r="P2974" t="s">
        <v>2724</v>
      </c>
      <c r="Q2974" s="4">
        <v>82000</v>
      </c>
      <c r="R2974">
        <v>2</v>
      </c>
      <c r="S2974" s="4">
        <f>Table3[[#This Row],[Harga]]*Table3[[#This Row],[Quantity]]</f>
        <v>164000</v>
      </c>
      <c r="T2974">
        <v>0</v>
      </c>
      <c r="U2974" s="4">
        <f>Table3[[#This Row],[Discount]]*Table3[[#This Row],[Revenue]]</f>
        <v>0</v>
      </c>
      <c r="V2974" s="4">
        <f>Table3[[#This Row],[Revenue]]-Table3[[#This Row],[Total Discount]]</f>
        <v>164000</v>
      </c>
      <c r="W2974" s="6"/>
      <c r="X2974" s="5"/>
    </row>
    <row r="2975" spans="1:24" x14ac:dyDescent="0.35">
      <c r="A2975">
        <v>2974</v>
      </c>
      <c r="B2975" t="s">
        <v>6286</v>
      </c>
      <c r="C2975" s="8">
        <v>41840</v>
      </c>
      <c r="D2975" s="6">
        <v>2014</v>
      </c>
      <c r="E2975" s="8" t="s">
        <v>3507</v>
      </c>
      <c r="F2975" s="7">
        <v>20</v>
      </c>
      <c r="G2975" t="s">
        <v>3485</v>
      </c>
      <c r="H2975" t="s">
        <v>3462</v>
      </c>
      <c r="I2975" t="s">
        <v>5745</v>
      </c>
      <c r="J2975" t="s">
        <v>3449</v>
      </c>
      <c r="K2975" t="s">
        <v>3714</v>
      </c>
      <c r="L2975">
        <v>92105</v>
      </c>
      <c r="M2975" t="s">
        <v>2886</v>
      </c>
      <c r="N2975" t="s">
        <v>13</v>
      </c>
      <c r="O2975" t="s">
        <v>23</v>
      </c>
      <c r="P2975" t="s">
        <v>2887</v>
      </c>
      <c r="Q2975" s="4">
        <v>420000</v>
      </c>
      <c r="R2975">
        <v>1</v>
      </c>
      <c r="S2975" s="4">
        <f>Table3[[#This Row],[Harga]]*Table3[[#This Row],[Quantity]]</f>
        <v>420000</v>
      </c>
      <c r="T2975">
        <v>0</v>
      </c>
      <c r="U2975" s="4">
        <f>Table3[[#This Row],[Discount]]*Table3[[#This Row],[Revenue]]</f>
        <v>0</v>
      </c>
      <c r="V2975" s="4">
        <f>Table3[[#This Row],[Revenue]]-Table3[[#This Row],[Total Discount]]</f>
        <v>420000</v>
      </c>
      <c r="W2975" s="6"/>
      <c r="X2975" s="5"/>
    </row>
    <row r="2976" spans="1:24" x14ac:dyDescent="0.35">
      <c r="A2976">
        <v>2975</v>
      </c>
      <c r="B2976" t="s">
        <v>6285</v>
      </c>
      <c r="C2976" s="8">
        <v>42772</v>
      </c>
      <c r="D2976" s="6">
        <v>2017</v>
      </c>
      <c r="E2976" s="8" t="s">
        <v>3458</v>
      </c>
      <c r="F2976" s="7">
        <v>6</v>
      </c>
      <c r="G2976" t="s">
        <v>3485</v>
      </c>
      <c r="H2976" t="s">
        <v>3462</v>
      </c>
      <c r="I2976" t="s">
        <v>4701</v>
      </c>
      <c r="J2976" t="s">
        <v>3449</v>
      </c>
      <c r="K2976" t="s">
        <v>3707</v>
      </c>
      <c r="L2976">
        <v>10024</v>
      </c>
      <c r="M2976" t="s">
        <v>2111</v>
      </c>
      <c r="N2976" t="s">
        <v>9</v>
      </c>
      <c r="O2976" t="s">
        <v>10</v>
      </c>
      <c r="P2976" t="s">
        <v>2112</v>
      </c>
      <c r="Q2976" s="4">
        <v>181000</v>
      </c>
      <c r="R2976">
        <v>1</v>
      </c>
      <c r="S2976" s="4">
        <f>Table3[[#This Row],[Harga]]*Table3[[#This Row],[Quantity]]</f>
        <v>181000</v>
      </c>
      <c r="T2976">
        <v>0.2</v>
      </c>
      <c r="U2976" s="4">
        <f>Table3[[#This Row],[Discount]]*Table3[[#This Row],[Revenue]]</f>
        <v>36200</v>
      </c>
      <c r="V2976" s="4">
        <f>Table3[[#This Row],[Revenue]]-Table3[[#This Row],[Total Discount]]</f>
        <v>144800</v>
      </c>
      <c r="W2976" s="6"/>
      <c r="X2976" s="5"/>
    </row>
    <row r="2977" spans="1:24" x14ac:dyDescent="0.35">
      <c r="A2977">
        <v>2976</v>
      </c>
      <c r="B2977" t="s">
        <v>6284</v>
      </c>
      <c r="C2977" s="8">
        <v>42363</v>
      </c>
      <c r="D2977" s="6">
        <v>2015</v>
      </c>
      <c r="E2977" s="8" t="s">
        <v>3490</v>
      </c>
      <c r="F2977" s="7">
        <v>25</v>
      </c>
      <c r="G2977" t="s">
        <v>3452</v>
      </c>
      <c r="H2977" t="s">
        <v>3451</v>
      </c>
      <c r="I2977" t="s">
        <v>4742</v>
      </c>
      <c r="J2977" t="s">
        <v>3488</v>
      </c>
      <c r="K2977" t="s">
        <v>3465</v>
      </c>
      <c r="L2977">
        <v>10011</v>
      </c>
      <c r="M2977" t="s">
        <v>2045</v>
      </c>
      <c r="N2977" t="s">
        <v>13</v>
      </c>
      <c r="O2977" t="s">
        <v>29</v>
      </c>
      <c r="P2977" t="s">
        <v>2046</v>
      </c>
      <c r="Q2977" s="4">
        <v>208000</v>
      </c>
      <c r="R2977">
        <v>2</v>
      </c>
      <c r="S2977" s="4">
        <f>Table3[[#This Row],[Harga]]*Table3[[#This Row],[Quantity]]</f>
        <v>416000</v>
      </c>
      <c r="T2977">
        <v>0</v>
      </c>
      <c r="U2977" s="4">
        <f>Table3[[#This Row],[Discount]]*Table3[[#This Row],[Revenue]]</f>
        <v>0</v>
      </c>
      <c r="V2977" s="4">
        <f>Table3[[#This Row],[Revenue]]-Table3[[#This Row],[Total Discount]]</f>
        <v>416000</v>
      </c>
      <c r="W2977" s="6"/>
      <c r="X2977" s="5"/>
    </row>
    <row r="2978" spans="1:24" x14ac:dyDescent="0.35">
      <c r="A2978">
        <v>2977</v>
      </c>
      <c r="B2978" t="s">
        <v>6283</v>
      </c>
      <c r="C2978" s="8">
        <v>42651</v>
      </c>
      <c r="D2978" s="6">
        <v>2016</v>
      </c>
      <c r="E2978" s="8" t="s">
        <v>3517</v>
      </c>
      <c r="F2978" s="7">
        <v>8</v>
      </c>
      <c r="G2978" t="s">
        <v>3457</v>
      </c>
      <c r="H2978" t="s">
        <v>3451</v>
      </c>
      <c r="I2978" t="s">
        <v>4779</v>
      </c>
      <c r="J2978" t="s">
        <v>3449</v>
      </c>
      <c r="K2978" t="s">
        <v>3448</v>
      </c>
      <c r="L2978">
        <v>28205</v>
      </c>
      <c r="M2978" t="s">
        <v>2920</v>
      </c>
      <c r="N2978" t="s">
        <v>13</v>
      </c>
      <c r="O2978" t="s">
        <v>32</v>
      </c>
      <c r="P2978" t="s">
        <v>2921</v>
      </c>
      <c r="Q2978" s="4">
        <v>388000</v>
      </c>
      <c r="R2978">
        <v>5</v>
      </c>
      <c r="S2978" s="4">
        <f>Table3[[#This Row],[Harga]]*Table3[[#This Row],[Quantity]]</f>
        <v>1940000</v>
      </c>
      <c r="T2978">
        <v>0.2</v>
      </c>
      <c r="U2978" s="4">
        <f>Table3[[#This Row],[Discount]]*Table3[[#This Row],[Revenue]]</f>
        <v>388000</v>
      </c>
      <c r="V2978" s="4">
        <f>Table3[[#This Row],[Revenue]]-Table3[[#This Row],[Total Discount]]</f>
        <v>1552000</v>
      </c>
      <c r="W2978" s="6"/>
      <c r="X2978" s="5"/>
    </row>
    <row r="2979" spans="1:24" x14ac:dyDescent="0.35">
      <c r="A2979">
        <v>2978</v>
      </c>
      <c r="B2979" t="s">
        <v>6282</v>
      </c>
      <c r="C2979" s="8">
        <v>42929</v>
      </c>
      <c r="D2979" s="6">
        <v>2017</v>
      </c>
      <c r="E2979" s="8" t="s">
        <v>3507</v>
      </c>
      <c r="F2979" s="7">
        <v>13</v>
      </c>
      <c r="G2979" t="s">
        <v>3485</v>
      </c>
      <c r="H2979" t="s">
        <v>3501</v>
      </c>
      <c r="I2979" t="s">
        <v>4332</v>
      </c>
      <c r="J2979" t="s">
        <v>3466</v>
      </c>
      <c r="K2979" t="s">
        <v>3487</v>
      </c>
      <c r="L2979">
        <v>66212</v>
      </c>
      <c r="M2979" t="s">
        <v>2282</v>
      </c>
      <c r="N2979" t="s">
        <v>13</v>
      </c>
      <c r="O2979" t="s">
        <v>32</v>
      </c>
      <c r="P2979" t="s">
        <v>2283</v>
      </c>
      <c r="Q2979" s="4">
        <v>361000</v>
      </c>
      <c r="R2979">
        <v>2</v>
      </c>
      <c r="S2979" s="4">
        <f>Table3[[#This Row],[Harga]]*Table3[[#This Row],[Quantity]]</f>
        <v>722000</v>
      </c>
      <c r="T2979">
        <v>0</v>
      </c>
      <c r="U2979" s="4">
        <f>Table3[[#This Row],[Discount]]*Table3[[#This Row],[Revenue]]</f>
        <v>0</v>
      </c>
      <c r="V2979" s="4">
        <f>Table3[[#This Row],[Revenue]]-Table3[[#This Row],[Total Discount]]</f>
        <v>722000</v>
      </c>
      <c r="W2979" s="6"/>
      <c r="X2979" s="5"/>
    </row>
    <row r="2980" spans="1:24" x14ac:dyDescent="0.35">
      <c r="A2980">
        <v>2979</v>
      </c>
      <c r="B2980" t="s">
        <v>6281</v>
      </c>
      <c r="C2980" s="8">
        <v>42849</v>
      </c>
      <c r="D2980" s="6">
        <v>2017</v>
      </c>
      <c r="E2980" s="8" t="s">
        <v>3529</v>
      </c>
      <c r="F2980" s="7">
        <v>24</v>
      </c>
      <c r="G2980" t="s">
        <v>3538</v>
      </c>
      <c r="H2980" t="s">
        <v>3462</v>
      </c>
      <c r="I2980" t="s">
        <v>4676</v>
      </c>
      <c r="J2980" t="s">
        <v>3449</v>
      </c>
      <c r="K2980" t="s">
        <v>3670</v>
      </c>
      <c r="L2980">
        <v>85204</v>
      </c>
      <c r="M2980" t="s">
        <v>315</v>
      </c>
      <c r="N2980" t="s">
        <v>51</v>
      </c>
      <c r="O2980" t="s">
        <v>52</v>
      </c>
      <c r="P2980" t="s">
        <v>316</v>
      </c>
      <c r="Q2980" s="4">
        <v>83000</v>
      </c>
      <c r="R2980">
        <v>10</v>
      </c>
      <c r="S2980" s="4">
        <f>Table3[[#This Row],[Harga]]*Table3[[#This Row],[Quantity]]</f>
        <v>830000</v>
      </c>
      <c r="T2980">
        <v>0.2</v>
      </c>
      <c r="U2980" s="4">
        <f>Table3[[#This Row],[Discount]]*Table3[[#This Row],[Revenue]]</f>
        <v>166000</v>
      </c>
      <c r="V2980" s="4">
        <f>Table3[[#This Row],[Revenue]]-Table3[[#This Row],[Total Discount]]</f>
        <v>664000</v>
      </c>
      <c r="W2980" s="6"/>
      <c r="X2980" s="5"/>
    </row>
    <row r="2981" spans="1:24" x14ac:dyDescent="0.35">
      <c r="A2981">
        <v>2980</v>
      </c>
      <c r="B2981" t="s">
        <v>6280</v>
      </c>
      <c r="C2981" s="8">
        <v>41889</v>
      </c>
      <c r="D2981" s="6">
        <v>2014</v>
      </c>
      <c r="E2981" s="8" t="s">
        <v>3472</v>
      </c>
      <c r="F2981" s="7">
        <v>7</v>
      </c>
      <c r="G2981" t="s">
        <v>3485</v>
      </c>
      <c r="H2981" t="s">
        <v>3451</v>
      </c>
      <c r="I2981" t="s">
        <v>4083</v>
      </c>
      <c r="J2981" t="s">
        <v>3488</v>
      </c>
      <c r="K2981" t="s">
        <v>3704</v>
      </c>
      <c r="L2981">
        <v>74133</v>
      </c>
      <c r="M2981" t="s">
        <v>1251</v>
      </c>
      <c r="N2981" t="s">
        <v>9</v>
      </c>
      <c r="O2981" t="s">
        <v>17</v>
      </c>
      <c r="P2981" t="s">
        <v>958</v>
      </c>
      <c r="Q2981" s="4">
        <v>172000</v>
      </c>
      <c r="R2981">
        <v>5</v>
      </c>
      <c r="S2981" s="4">
        <f>Table3[[#This Row],[Harga]]*Table3[[#This Row],[Quantity]]</f>
        <v>860000</v>
      </c>
      <c r="T2981">
        <v>0</v>
      </c>
      <c r="U2981" s="4">
        <f>Table3[[#This Row],[Discount]]*Table3[[#This Row],[Revenue]]</f>
        <v>0</v>
      </c>
      <c r="V2981" s="4">
        <f>Table3[[#This Row],[Revenue]]-Table3[[#This Row],[Total Discount]]</f>
        <v>860000</v>
      </c>
      <c r="W2981" s="6"/>
      <c r="X2981" s="5"/>
    </row>
    <row r="2982" spans="1:24" x14ac:dyDescent="0.35">
      <c r="A2982">
        <v>2981</v>
      </c>
      <c r="B2982" t="s">
        <v>6279</v>
      </c>
      <c r="C2982" s="8">
        <v>42695</v>
      </c>
      <c r="D2982" s="6">
        <v>2016</v>
      </c>
      <c r="E2982" s="8" t="s">
        <v>3468</v>
      </c>
      <c r="F2982" s="7">
        <v>21</v>
      </c>
      <c r="G2982" t="s">
        <v>3485</v>
      </c>
      <c r="H2982" t="s">
        <v>3462</v>
      </c>
      <c r="I2982" t="s">
        <v>5093</v>
      </c>
      <c r="J2982" t="s">
        <v>3449</v>
      </c>
      <c r="K2982" t="s">
        <v>3492</v>
      </c>
      <c r="L2982">
        <v>10035</v>
      </c>
      <c r="M2982" t="s">
        <v>2860</v>
      </c>
      <c r="N2982" t="s">
        <v>13</v>
      </c>
      <c r="O2982" t="s">
        <v>23</v>
      </c>
      <c r="P2982" t="s">
        <v>2861</v>
      </c>
      <c r="Q2982" s="4">
        <v>13000</v>
      </c>
      <c r="R2982">
        <v>2</v>
      </c>
      <c r="S2982" s="4">
        <f>Table3[[#This Row],[Harga]]*Table3[[#This Row],[Quantity]]</f>
        <v>26000</v>
      </c>
      <c r="T2982">
        <v>0</v>
      </c>
      <c r="U2982" s="4">
        <f>Table3[[#This Row],[Discount]]*Table3[[#This Row],[Revenue]]</f>
        <v>0</v>
      </c>
      <c r="V2982" s="4">
        <f>Table3[[#This Row],[Revenue]]-Table3[[#This Row],[Total Discount]]</f>
        <v>26000</v>
      </c>
      <c r="W2982" s="6"/>
      <c r="X2982" s="5"/>
    </row>
    <row r="2983" spans="1:24" x14ac:dyDescent="0.35">
      <c r="A2983">
        <v>2982</v>
      </c>
      <c r="B2983" t="s">
        <v>6278</v>
      </c>
      <c r="C2983" s="8">
        <v>42994</v>
      </c>
      <c r="D2983" s="6">
        <v>2017</v>
      </c>
      <c r="E2983" s="8" t="s">
        <v>3472</v>
      </c>
      <c r="F2983" s="7">
        <v>16</v>
      </c>
      <c r="G2983" t="s">
        <v>3485</v>
      </c>
      <c r="H2983" t="s">
        <v>3532</v>
      </c>
      <c r="I2983" t="s">
        <v>4180</v>
      </c>
      <c r="J2983" t="s">
        <v>3449</v>
      </c>
      <c r="K2983" t="s">
        <v>3568</v>
      </c>
      <c r="L2983">
        <v>19143</v>
      </c>
      <c r="M2983" t="s">
        <v>2922</v>
      </c>
      <c r="N2983" t="s">
        <v>13</v>
      </c>
      <c r="O2983" t="s">
        <v>23</v>
      </c>
      <c r="P2983" t="s">
        <v>2923</v>
      </c>
      <c r="Q2983" s="4">
        <v>21000</v>
      </c>
      <c r="R2983">
        <v>6</v>
      </c>
      <c r="S2983" s="4">
        <f>Table3[[#This Row],[Harga]]*Table3[[#This Row],[Quantity]]</f>
        <v>126000</v>
      </c>
      <c r="T2983">
        <v>0.2</v>
      </c>
      <c r="U2983" s="4">
        <f>Table3[[#This Row],[Discount]]*Table3[[#This Row],[Revenue]]</f>
        <v>25200</v>
      </c>
      <c r="V2983" s="4">
        <f>Table3[[#This Row],[Revenue]]-Table3[[#This Row],[Total Discount]]</f>
        <v>100800</v>
      </c>
      <c r="W2983" s="6"/>
      <c r="X2983" s="5"/>
    </row>
    <row r="2984" spans="1:24" x14ac:dyDescent="0.35">
      <c r="A2984">
        <v>2983</v>
      </c>
      <c r="B2984" t="s">
        <v>6277</v>
      </c>
      <c r="C2984" s="8">
        <v>42570</v>
      </c>
      <c r="D2984" s="6">
        <v>2016</v>
      </c>
      <c r="E2984" s="8" t="s">
        <v>3507</v>
      </c>
      <c r="F2984" s="7">
        <v>19</v>
      </c>
      <c r="G2984" t="s">
        <v>3452</v>
      </c>
      <c r="H2984" t="s">
        <v>3451</v>
      </c>
      <c r="I2984" t="s">
        <v>3769</v>
      </c>
      <c r="J2984" t="s">
        <v>3449</v>
      </c>
      <c r="K2984" t="s">
        <v>3542</v>
      </c>
      <c r="L2984">
        <v>39401</v>
      </c>
      <c r="M2984" t="s">
        <v>2924</v>
      </c>
      <c r="N2984" t="s">
        <v>9</v>
      </c>
      <c r="O2984" t="s">
        <v>20</v>
      </c>
      <c r="P2984" t="s">
        <v>2925</v>
      </c>
      <c r="Q2984" s="4">
        <v>186000</v>
      </c>
      <c r="R2984">
        <v>6</v>
      </c>
      <c r="S2984" s="4">
        <f>Table3[[#This Row],[Harga]]*Table3[[#This Row],[Quantity]]</f>
        <v>1116000</v>
      </c>
      <c r="T2984">
        <v>0</v>
      </c>
      <c r="U2984" s="4">
        <f>Table3[[#This Row],[Discount]]*Table3[[#This Row],[Revenue]]</f>
        <v>0</v>
      </c>
      <c r="V2984" s="4">
        <f>Table3[[#This Row],[Revenue]]-Table3[[#This Row],[Total Discount]]</f>
        <v>1116000</v>
      </c>
      <c r="W2984" s="6"/>
      <c r="X2984" s="5"/>
    </row>
    <row r="2985" spans="1:24" x14ac:dyDescent="0.35">
      <c r="A2985">
        <v>2984</v>
      </c>
      <c r="B2985" t="s">
        <v>6276</v>
      </c>
      <c r="C2985" s="8">
        <v>42993</v>
      </c>
      <c r="D2985" s="6">
        <v>2017</v>
      </c>
      <c r="E2985" s="8" t="s">
        <v>3472</v>
      </c>
      <c r="F2985" s="7">
        <v>15</v>
      </c>
      <c r="G2985" t="s">
        <v>3538</v>
      </c>
      <c r="H2985" t="s">
        <v>3451</v>
      </c>
      <c r="I2985" t="s">
        <v>6181</v>
      </c>
      <c r="J2985" t="s">
        <v>3449</v>
      </c>
      <c r="K2985" t="s">
        <v>3494</v>
      </c>
      <c r="L2985">
        <v>90049</v>
      </c>
      <c r="M2985" t="s">
        <v>1646</v>
      </c>
      <c r="N2985" t="s">
        <v>13</v>
      </c>
      <c r="O2985" t="s">
        <v>26</v>
      </c>
      <c r="P2985" t="s">
        <v>1647</v>
      </c>
      <c r="Q2985" s="4">
        <v>674000</v>
      </c>
      <c r="R2985">
        <v>7</v>
      </c>
      <c r="S2985" s="4">
        <f>Table3[[#This Row],[Harga]]*Table3[[#This Row],[Quantity]]</f>
        <v>4718000</v>
      </c>
      <c r="T2985">
        <v>0.2</v>
      </c>
      <c r="U2985" s="4">
        <f>Table3[[#This Row],[Discount]]*Table3[[#This Row],[Revenue]]</f>
        <v>943600</v>
      </c>
      <c r="V2985" s="4">
        <f>Table3[[#This Row],[Revenue]]-Table3[[#This Row],[Total Discount]]</f>
        <v>3774400</v>
      </c>
      <c r="W2985" s="6"/>
      <c r="X2985" s="5"/>
    </row>
    <row r="2986" spans="1:24" x14ac:dyDescent="0.35">
      <c r="A2986">
        <v>2985</v>
      </c>
      <c r="B2986" t="s">
        <v>6275</v>
      </c>
      <c r="C2986" s="8">
        <v>42715</v>
      </c>
      <c r="D2986" s="6">
        <v>2016</v>
      </c>
      <c r="E2986" s="8" t="s">
        <v>3490</v>
      </c>
      <c r="F2986" s="7">
        <v>11</v>
      </c>
      <c r="G2986" t="s">
        <v>3452</v>
      </c>
      <c r="H2986" t="s">
        <v>3451</v>
      </c>
      <c r="I2986" t="s">
        <v>3537</v>
      </c>
      <c r="J2986" t="s">
        <v>3466</v>
      </c>
      <c r="K2986" t="s">
        <v>3448</v>
      </c>
      <c r="L2986">
        <v>43229</v>
      </c>
      <c r="M2986" t="s">
        <v>1914</v>
      </c>
      <c r="N2986" t="s">
        <v>13</v>
      </c>
      <c r="O2986" t="s">
        <v>32</v>
      </c>
      <c r="P2986" t="s">
        <v>1915</v>
      </c>
      <c r="Q2986" s="4">
        <v>82000</v>
      </c>
      <c r="R2986">
        <v>5</v>
      </c>
      <c r="S2986" s="4">
        <f>Table3[[#This Row],[Harga]]*Table3[[#This Row],[Quantity]]</f>
        <v>410000</v>
      </c>
      <c r="T2986">
        <v>0.2</v>
      </c>
      <c r="U2986" s="4">
        <f>Table3[[#This Row],[Discount]]*Table3[[#This Row],[Revenue]]</f>
        <v>82000</v>
      </c>
      <c r="V2986" s="4">
        <f>Table3[[#This Row],[Revenue]]-Table3[[#This Row],[Total Discount]]</f>
        <v>328000</v>
      </c>
      <c r="W2986" s="6"/>
      <c r="X2986" s="5"/>
    </row>
    <row r="2987" spans="1:24" x14ac:dyDescent="0.35">
      <c r="A2987">
        <v>2986</v>
      </c>
      <c r="B2987" t="s">
        <v>6274</v>
      </c>
      <c r="C2987" s="8">
        <v>41983</v>
      </c>
      <c r="D2987" s="6">
        <v>2014</v>
      </c>
      <c r="E2987" s="8" t="s">
        <v>3490</v>
      </c>
      <c r="F2987" s="7">
        <v>10</v>
      </c>
      <c r="G2987" t="s">
        <v>3457</v>
      </c>
      <c r="H2987" t="s">
        <v>3451</v>
      </c>
      <c r="I2987" t="s">
        <v>3589</v>
      </c>
      <c r="J2987" t="s">
        <v>3466</v>
      </c>
      <c r="K2987" t="s">
        <v>3704</v>
      </c>
      <c r="L2987">
        <v>83605</v>
      </c>
      <c r="M2987" t="s">
        <v>2645</v>
      </c>
      <c r="N2987" t="s">
        <v>9</v>
      </c>
      <c r="O2987" t="s">
        <v>42</v>
      </c>
      <c r="P2987" t="s">
        <v>2646</v>
      </c>
      <c r="Q2987" s="4">
        <v>1269000</v>
      </c>
      <c r="R2987">
        <v>3</v>
      </c>
      <c r="S2987" s="4">
        <f>Table3[[#This Row],[Harga]]*Table3[[#This Row],[Quantity]]</f>
        <v>3807000</v>
      </c>
      <c r="T2987">
        <v>0.2</v>
      </c>
      <c r="U2987" s="4">
        <f>Table3[[#This Row],[Discount]]*Table3[[#This Row],[Revenue]]</f>
        <v>761400</v>
      </c>
      <c r="V2987" s="4">
        <f>Table3[[#This Row],[Revenue]]-Table3[[#This Row],[Total Discount]]</f>
        <v>3045600</v>
      </c>
      <c r="W2987" s="6"/>
      <c r="X2987" s="5"/>
    </row>
    <row r="2988" spans="1:24" x14ac:dyDescent="0.35">
      <c r="A2988">
        <v>2987</v>
      </c>
      <c r="B2988" t="s">
        <v>6273</v>
      </c>
      <c r="C2988" s="8">
        <v>41986</v>
      </c>
      <c r="D2988" s="6">
        <v>2014</v>
      </c>
      <c r="E2988" s="8" t="s">
        <v>3490</v>
      </c>
      <c r="F2988" s="7">
        <v>13</v>
      </c>
      <c r="G2988" t="s">
        <v>3457</v>
      </c>
      <c r="H2988" t="s">
        <v>3462</v>
      </c>
      <c r="I2988" t="s">
        <v>5101</v>
      </c>
      <c r="J2988" t="s">
        <v>3466</v>
      </c>
      <c r="K2988" t="s">
        <v>3470</v>
      </c>
      <c r="L2988">
        <v>85023</v>
      </c>
      <c r="M2988" t="s">
        <v>2926</v>
      </c>
      <c r="N2988" t="s">
        <v>9</v>
      </c>
      <c r="O2988" t="s">
        <v>20</v>
      </c>
      <c r="P2988" t="s">
        <v>2927</v>
      </c>
      <c r="Q2988" s="4">
        <v>88000</v>
      </c>
      <c r="R2988">
        <v>3</v>
      </c>
      <c r="S2988" s="4">
        <f>Table3[[#This Row],[Harga]]*Table3[[#This Row],[Quantity]]</f>
        <v>264000</v>
      </c>
      <c r="T2988">
        <v>0.2</v>
      </c>
      <c r="U2988" s="4">
        <f>Table3[[#This Row],[Discount]]*Table3[[#This Row],[Revenue]]</f>
        <v>52800</v>
      </c>
      <c r="V2988" s="4">
        <f>Table3[[#This Row],[Revenue]]-Table3[[#This Row],[Total Discount]]</f>
        <v>211200</v>
      </c>
      <c r="W2988" s="6"/>
      <c r="X2988" s="5"/>
    </row>
    <row r="2989" spans="1:24" x14ac:dyDescent="0.35">
      <c r="A2989">
        <v>2988</v>
      </c>
      <c r="B2989" t="s">
        <v>6272</v>
      </c>
      <c r="C2989" s="8">
        <v>42999</v>
      </c>
      <c r="D2989" s="6">
        <v>2017</v>
      </c>
      <c r="E2989" s="8" t="s">
        <v>3472</v>
      </c>
      <c r="F2989" s="7">
        <v>21</v>
      </c>
      <c r="G2989" t="s">
        <v>3457</v>
      </c>
      <c r="H2989" t="s">
        <v>3451</v>
      </c>
      <c r="I2989" t="s">
        <v>3639</v>
      </c>
      <c r="J2989" t="s">
        <v>3449</v>
      </c>
      <c r="K2989" t="s">
        <v>3556</v>
      </c>
      <c r="L2989">
        <v>33142</v>
      </c>
      <c r="M2989" t="s">
        <v>2842</v>
      </c>
      <c r="N2989" t="s">
        <v>13</v>
      </c>
      <c r="O2989" t="s">
        <v>26</v>
      </c>
      <c r="P2989" t="s">
        <v>2843</v>
      </c>
      <c r="Q2989" s="4">
        <v>99000</v>
      </c>
      <c r="R2989">
        <v>1</v>
      </c>
      <c r="S2989" s="4">
        <f>Table3[[#This Row],[Harga]]*Table3[[#This Row],[Quantity]]</f>
        <v>99000</v>
      </c>
      <c r="T2989">
        <v>0.7</v>
      </c>
      <c r="U2989" s="4">
        <f>Table3[[#This Row],[Discount]]*Table3[[#This Row],[Revenue]]</f>
        <v>69300</v>
      </c>
      <c r="V2989" s="4">
        <f>Table3[[#This Row],[Revenue]]-Table3[[#This Row],[Total Discount]]</f>
        <v>29700</v>
      </c>
      <c r="W2989" s="6"/>
      <c r="X2989" s="5"/>
    </row>
    <row r="2990" spans="1:24" x14ac:dyDescent="0.35">
      <c r="A2990">
        <v>2989</v>
      </c>
      <c r="B2990" t="s">
        <v>6271</v>
      </c>
      <c r="C2990" s="8">
        <v>42985</v>
      </c>
      <c r="D2990" s="6">
        <v>2017</v>
      </c>
      <c r="E2990" s="8" t="s">
        <v>3472</v>
      </c>
      <c r="F2990" s="7">
        <v>7</v>
      </c>
      <c r="G2990" t="s">
        <v>3452</v>
      </c>
      <c r="H2990" t="s">
        <v>3532</v>
      </c>
      <c r="I2990" t="s">
        <v>5231</v>
      </c>
      <c r="J2990" t="s">
        <v>3449</v>
      </c>
      <c r="K2990" t="s">
        <v>3487</v>
      </c>
      <c r="L2990">
        <v>90004</v>
      </c>
      <c r="M2990" t="s">
        <v>1328</v>
      </c>
      <c r="N2990" t="s">
        <v>9</v>
      </c>
      <c r="O2990" t="s">
        <v>20</v>
      </c>
      <c r="P2990" t="s">
        <v>1329</v>
      </c>
      <c r="Q2990" s="4">
        <v>15000</v>
      </c>
      <c r="R2990">
        <v>4</v>
      </c>
      <c r="S2990" s="4">
        <f>Table3[[#This Row],[Harga]]*Table3[[#This Row],[Quantity]]</f>
        <v>60000</v>
      </c>
      <c r="T2990">
        <v>0</v>
      </c>
      <c r="U2990" s="4">
        <f>Table3[[#This Row],[Discount]]*Table3[[#This Row],[Revenue]]</f>
        <v>0</v>
      </c>
      <c r="V2990" s="4">
        <f>Table3[[#This Row],[Revenue]]-Table3[[#This Row],[Total Discount]]</f>
        <v>60000</v>
      </c>
      <c r="W2990" s="6"/>
      <c r="X2990" s="5"/>
    </row>
    <row r="2991" spans="1:24" x14ac:dyDescent="0.35">
      <c r="A2991">
        <v>2990</v>
      </c>
      <c r="B2991" t="s">
        <v>6270</v>
      </c>
      <c r="C2991" s="8">
        <v>42310</v>
      </c>
      <c r="D2991" s="6">
        <v>2015</v>
      </c>
      <c r="E2991" s="8" t="s">
        <v>3468</v>
      </c>
      <c r="F2991" s="7">
        <v>2</v>
      </c>
      <c r="G2991" t="s">
        <v>3452</v>
      </c>
      <c r="H2991" t="s">
        <v>3451</v>
      </c>
      <c r="I2991" t="s">
        <v>4461</v>
      </c>
      <c r="J2991" t="s">
        <v>3449</v>
      </c>
      <c r="K2991" t="s">
        <v>3542</v>
      </c>
      <c r="L2991">
        <v>12180</v>
      </c>
      <c r="M2991" t="s">
        <v>2528</v>
      </c>
      <c r="N2991" t="s">
        <v>9</v>
      </c>
      <c r="O2991" t="s">
        <v>42</v>
      </c>
      <c r="P2991" t="s">
        <v>2529</v>
      </c>
      <c r="Q2991" s="4">
        <v>129000</v>
      </c>
      <c r="R2991">
        <v>2</v>
      </c>
      <c r="S2991" s="4">
        <f>Table3[[#This Row],[Harga]]*Table3[[#This Row],[Quantity]]</f>
        <v>258000</v>
      </c>
      <c r="T2991">
        <v>0.1</v>
      </c>
      <c r="U2991" s="4">
        <f>Table3[[#This Row],[Discount]]*Table3[[#This Row],[Revenue]]</f>
        <v>25800</v>
      </c>
      <c r="V2991" s="4">
        <f>Table3[[#This Row],[Revenue]]-Table3[[#This Row],[Total Discount]]</f>
        <v>232200</v>
      </c>
      <c r="W2991" s="6"/>
      <c r="X2991" s="5"/>
    </row>
    <row r="2992" spans="1:24" x14ac:dyDescent="0.35">
      <c r="A2992">
        <v>2991</v>
      </c>
      <c r="B2992" t="s">
        <v>6269</v>
      </c>
      <c r="C2992" s="8">
        <v>43080</v>
      </c>
      <c r="D2992" s="6">
        <v>2017</v>
      </c>
      <c r="E2992" s="8" t="s">
        <v>3490</v>
      </c>
      <c r="F2992" s="7">
        <v>11</v>
      </c>
      <c r="G2992" t="s">
        <v>3457</v>
      </c>
      <c r="H2992" t="s">
        <v>3451</v>
      </c>
      <c r="I2992" t="s">
        <v>3569</v>
      </c>
      <c r="J2992" t="s">
        <v>3466</v>
      </c>
      <c r="K2992" t="s">
        <v>3474</v>
      </c>
      <c r="L2992">
        <v>2740</v>
      </c>
      <c r="M2992" t="s">
        <v>2649</v>
      </c>
      <c r="N2992" t="s">
        <v>51</v>
      </c>
      <c r="O2992" t="s">
        <v>52</v>
      </c>
      <c r="P2992" t="s">
        <v>2650</v>
      </c>
      <c r="Q2992" s="4">
        <v>86000</v>
      </c>
      <c r="R2992">
        <v>3</v>
      </c>
      <c r="S2992" s="4">
        <f>Table3[[#This Row],[Harga]]*Table3[[#This Row],[Quantity]]</f>
        <v>258000</v>
      </c>
      <c r="T2992">
        <v>0</v>
      </c>
      <c r="U2992" s="4">
        <f>Table3[[#This Row],[Discount]]*Table3[[#This Row],[Revenue]]</f>
        <v>0</v>
      </c>
      <c r="V2992" s="4">
        <f>Table3[[#This Row],[Revenue]]-Table3[[#This Row],[Total Discount]]</f>
        <v>258000</v>
      </c>
      <c r="W2992" s="6"/>
      <c r="X2992" s="5"/>
    </row>
    <row r="2993" spans="1:24" x14ac:dyDescent="0.35">
      <c r="A2993">
        <v>2992</v>
      </c>
      <c r="B2993" t="s">
        <v>6268</v>
      </c>
      <c r="C2993" s="8">
        <v>42826</v>
      </c>
      <c r="D2993" s="6">
        <v>2017</v>
      </c>
      <c r="E2993" s="8" t="s">
        <v>3529</v>
      </c>
      <c r="F2993" s="7">
        <v>1</v>
      </c>
      <c r="G2993" t="s">
        <v>3538</v>
      </c>
      <c r="H2993" t="s">
        <v>3451</v>
      </c>
      <c r="I2993" t="s">
        <v>4763</v>
      </c>
      <c r="J2993" t="s">
        <v>3466</v>
      </c>
      <c r="K2993" t="s">
        <v>3655</v>
      </c>
      <c r="L2993">
        <v>29501</v>
      </c>
      <c r="M2993" t="s">
        <v>2328</v>
      </c>
      <c r="N2993" t="s">
        <v>9</v>
      </c>
      <c r="O2993" t="s">
        <v>20</v>
      </c>
      <c r="P2993" t="s">
        <v>2329</v>
      </c>
      <c r="Q2993" s="4">
        <v>86000</v>
      </c>
      <c r="R2993">
        <v>3</v>
      </c>
      <c r="S2993" s="4">
        <f>Table3[[#This Row],[Harga]]*Table3[[#This Row],[Quantity]]</f>
        <v>258000</v>
      </c>
      <c r="T2993">
        <v>0</v>
      </c>
      <c r="U2993" s="4">
        <f>Table3[[#This Row],[Discount]]*Table3[[#This Row],[Revenue]]</f>
        <v>0</v>
      </c>
      <c r="V2993" s="4">
        <f>Table3[[#This Row],[Revenue]]-Table3[[#This Row],[Total Discount]]</f>
        <v>258000</v>
      </c>
      <c r="W2993" s="6"/>
      <c r="X2993" s="5"/>
    </row>
    <row r="2994" spans="1:24" x14ac:dyDescent="0.35">
      <c r="A2994">
        <v>2993</v>
      </c>
      <c r="B2994" t="s">
        <v>6267</v>
      </c>
      <c r="C2994" s="8">
        <v>42368</v>
      </c>
      <c r="D2994" s="6">
        <v>2015</v>
      </c>
      <c r="E2994" s="8" t="s">
        <v>3490</v>
      </c>
      <c r="F2994" s="7">
        <v>30</v>
      </c>
      <c r="G2994" t="s">
        <v>3452</v>
      </c>
      <c r="H2994" t="s">
        <v>3451</v>
      </c>
      <c r="I2994" t="s">
        <v>3687</v>
      </c>
      <c r="J2994" t="s">
        <v>3449</v>
      </c>
      <c r="K2994" t="s">
        <v>3542</v>
      </c>
      <c r="L2994">
        <v>90049</v>
      </c>
      <c r="M2994" t="s">
        <v>1813</v>
      </c>
      <c r="N2994" t="s">
        <v>13</v>
      </c>
      <c r="O2994" t="s">
        <v>23</v>
      </c>
      <c r="P2994" t="s">
        <v>1814</v>
      </c>
      <c r="Q2994" s="4">
        <v>115000</v>
      </c>
      <c r="R2994">
        <v>3</v>
      </c>
      <c r="S2994" s="4">
        <f>Table3[[#This Row],[Harga]]*Table3[[#This Row],[Quantity]]</f>
        <v>345000</v>
      </c>
      <c r="T2994">
        <v>0</v>
      </c>
      <c r="U2994" s="4">
        <f>Table3[[#This Row],[Discount]]*Table3[[#This Row],[Revenue]]</f>
        <v>0</v>
      </c>
      <c r="V2994" s="4">
        <f>Table3[[#This Row],[Revenue]]-Table3[[#This Row],[Total Discount]]</f>
        <v>345000</v>
      </c>
      <c r="W2994" s="6"/>
      <c r="X2994" s="5"/>
    </row>
    <row r="2995" spans="1:24" x14ac:dyDescent="0.35">
      <c r="A2995">
        <v>2994</v>
      </c>
      <c r="B2995" t="s">
        <v>6266</v>
      </c>
      <c r="C2995" s="8">
        <v>42439</v>
      </c>
      <c r="D2995" s="6">
        <v>2016</v>
      </c>
      <c r="E2995" s="8" t="s">
        <v>3511</v>
      </c>
      <c r="F2995" s="7">
        <v>10</v>
      </c>
      <c r="G2995" t="s">
        <v>3452</v>
      </c>
      <c r="H2995" t="s">
        <v>3554</v>
      </c>
      <c r="I2995" t="s">
        <v>4541</v>
      </c>
      <c r="J2995" t="s">
        <v>3488</v>
      </c>
      <c r="K2995" t="s">
        <v>3499</v>
      </c>
      <c r="L2995">
        <v>90008</v>
      </c>
      <c r="M2995" t="s">
        <v>1349</v>
      </c>
      <c r="N2995" t="s">
        <v>13</v>
      </c>
      <c r="O2995" t="s">
        <v>23</v>
      </c>
      <c r="P2995" t="s">
        <v>1350</v>
      </c>
      <c r="Q2995" s="4">
        <v>15000</v>
      </c>
      <c r="R2995">
        <v>5</v>
      </c>
      <c r="S2995" s="4">
        <f>Table3[[#This Row],[Harga]]*Table3[[#This Row],[Quantity]]</f>
        <v>75000</v>
      </c>
      <c r="T2995">
        <v>0</v>
      </c>
      <c r="U2995" s="4">
        <f>Table3[[#This Row],[Discount]]*Table3[[#This Row],[Revenue]]</f>
        <v>0</v>
      </c>
      <c r="V2995" s="4">
        <f>Table3[[#This Row],[Revenue]]-Table3[[#This Row],[Total Discount]]</f>
        <v>75000</v>
      </c>
      <c r="W2995" s="6"/>
      <c r="X2995" s="5"/>
    </row>
    <row r="2996" spans="1:24" x14ac:dyDescent="0.35">
      <c r="A2996">
        <v>2995</v>
      </c>
      <c r="B2996" t="s">
        <v>6265</v>
      </c>
      <c r="C2996" s="8">
        <v>41735</v>
      </c>
      <c r="D2996" s="6">
        <v>2014</v>
      </c>
      <c r="E2996" s="8" t="s">
        <v>3529</v>
      </c>
      <c r="F2996" s="7">
        <v>6</v>
      </c>
      <c r="G2996" t="s">
        <v>3538</v>
      </c>
      <c r="H2996" t="s">
        <v>3554</v>
      </c>
      <c r="I2996" t="s">
        <v>4490</v>
      </c>
      <c r="J2996" t="s">
        <v>3466</v>
      </c>
      <c r="K2996" t="s">
        <v>3513</v>
      </c>
      <c r="L2996">
        <v>90049</v>
      </c>
      <c r="M2996" t="s">
        <v>2928</v>
      </c>
      <c r="N2996" t="s">
        <v>9</v>
      </c>
      <c r="O2996" t="s">
        <v>20</v>
      </c>
      <c r="P2996" t="s">
        <v>2929</v>
      </c>
      <c r="Q2996" s="4">
        <v>92000</v>
      </c>
      <c r="R2996">
        <v>2</v>
      </c>
      <c r="S2996" s="4">
        <f>Table3[[#This Row],[Harga]]*Table3[[#This Row],[Quantity]]</f>
        <v>184000</v>
      </c>
      <c r="T2996">
        <v>0</v>
      </c>
      <c r="U2996" s="4">
        <f>Table3[[#This Row],[Discount]]*Table3[[#This Row],[Revenue]]</f>
        <v>0</v>
      </c>
      <c r="V2996" s="4">
        <f>Table3[[#This Row],[Revenue]]-Table3[[#This Row],[Total Discount]]</f>
        <v>184000</v>
      </c>
      <c r="W2996" s="6"/>
      <c r="X2996" s="5"/>
    </row>
    <row r="2997" spans="1:24" x14ac:dyDescent="0.35">
      <c r="A2997">
        <v>2996</v>
      </c>
      <c r="B2997" t="s">
        <v>6264</v>
      </c>
      <c r="C2997" s="8">
        <v>41917</v>
      </c>
      <c r="D2997" s="6">
        <v>2014</v>
      </c>
      <c r="E2997" s="8" t="s">
        <v>3517</v>
      </c>
      <c r="F2997" s="7">
        <v>5</v>
      </c>
      <c r="G2997" t="s">
        <v>3457</v>
      </c>
      <c r="H2997" t="s">
        <v>3462</v>
      </c>
      <c r="I2997" t="s">
        <v>4878</v>
      </c>
      <c r="J2997" t="s">
        <v>3449</v>
      </c>
      <c r="K2997" t="s">
        <v>3571</v>
      </c>
      <c r="L2997">
        <v>43229</v>
      </c>
      <c r="M2997" t="s">
        <v>2166</v>
      </c>
      <c r="N2997" t="s">
        <v>13</v>
      </c>
      <c r="O2997" t="s">
        <v>29</v>
      </c>
      <c r="P2997" t="s">
        <v>2167</v>
      </c>
      <c r="Q2997" s="4">
        <v>69000</v>
      </c>
      <c r="R2997">
        <v>5</v>
      </c>
      <c r="S2997" s="4">
        <f>Table3[[#This Row],[Harga]]*Table3[[#This Row],[Quantity]]</f>
        <v>345000</v>
      </c>
      <c r="T2997">
        <v>0.2</v>
      </c>
      <c r="U2997" s="4">
        <f>Table3[[#This Row],[Discount]]*Table3[[#This Row],[Revenue]]</f>
        <v>69000</v>
      </c>
      <c r="V2997" s="4">
        <f>Table3[[#This Row],[Revenue]]-Table3[[#This Row],[Total Discount]]</f>
        <v>276000</v>
      </c>
      <c r="W2997" s="6"/>
      <c r="X2997" s="5"/>
    </row>
    <row r="2998" spans="1:24" x14ac:dyDescent="0.35">
      <c r="A2998">
        <v>2997</v>
      </c>
      <c r="B2998" t="s">
        <v>6263</v>
      </c>
      <c r="C2998" s="8">
        <v>42595</v>
      </c>
      <c r="D2998" s="6">
        <v>2016</v>
      </c>
      <c r="E2998" s="8" t="s">
        <v>3481</v>
      </c>
      <c r="F2998" s="7">
        <v>13</v>
      </c>
      <c r="G2998" t="s">
        <v>3485</v>
      </c>
      <c r="H2998" t="s">
        <v>3451</v>
      </c>
      <c r="I2998" t="s">
        <v>5907</v>
      </c>
      <c r="J2998" t="s">
        <v>3449</v>
      </c>
      <c r="K2998" t="s">
        <v>3542</v>
      </c>
      <c r="L2998">
        <v>70065</v>
      </c>
      <c r="M2998" t="s">
        <v>2930</v>
      </c>
      <c r="N2998" t="s">
        <v>13</v>
      </c>
      <c r="O2998" t="s">
        <v>29</v>
      </c>
      <c r="P2998" t="s">
        <v>375</v>
      </c>
      <c r="Q2998" s="4">
        <v>18000</v>
      </c>
      <c r="R2998">
        <v>2</v>
      </c>
      <c r="S2998" s="4">
        <f>Table3[[#This Row],[Harga]]*Table3[[#This Row],[Quantity]]</f>
        <v>36000</v>
      </c>
      <c r="T2998">
        <v>0</v>
      </c>
      <c r="U2998" s="4">
        <f>Table3[[#This Row],[Discount]]*Table3[[#This Row],[Revenue]]</f>
        <v>0</v>
      </c>
      <c r="V2998" s="4">
        <f>Table3[[#This Row],[Revenue]]-Table3[[#This Row],[Total Discount]]</f>
        <v>36000</v>
      </c>
      <c r="W2998" s="6"/>
      <c r="X2998" s="5"/>
    </row>
    <row r="2999" spans="1:24" x14ac:dyDescent="0.35">
      <c r="A2999">
        <v>2998</v>
      </c>
      <c r="B2999" t="s">
        <v>6262</v>
      </c>
      <c r="C2999" s="8">
        <v>41960</v>
      </c>
      <c r="D2999" s="6">
        <v>2014</v>
      </c>
      <c r="E2999" s="8" t="s">
        <v>3468</v>
      </c>
      <c r="F2999" s="7">
        <v>17</v>
      </c>
      <c r="G2999" t="s">
        <v>3457</v>
      </c>
      <c r="H2999" t="s">
        <v>3462</v>
      </c>
      <c r="I2999" t="s">
        <v>3658</v>
      </c>
      <c r="J2999" t="s">
        <v>3449</v>
      </c>
      <c r="K2999" t="s">
        <v>3460</v>
      </c>
      <c r="L2999">
        <v>75104</v>
      </c>
      <c r="M2999" t="s">
        <v>869</v>
      </c>
      <c r="N2999" t="s">
        <v>13</v>
      </c>
      <c r="O2999" t="s">
        <v>55</v>
      </c>
      <c r="P2999" t="s">
        <v>870</v>
      </c>
      <c r="Q2999" s="4">
        <v>8000</v>
      </c>
      <c r="R2999">
        <v>3</v>
      </c>
      <c r="S2999" s="4">
        <f>Table3[[#This Row],[Harga]]*Table3[[#This Row],[Quantity]]</f>
        <v>24000</v>
      </c>
      <c r="T2999">
        <v>0.2</v>
      </c>
      <c r="U2999" s="4">
        <f>Table3[[#This Row],[Discount]]*Table3[[#This Row],[Revenue]]</f>
        <v>4800</v>
      </c>
      <c r="V2999" s="4">
        <f>Table3[[#This Row],[Revenue]]-Table3[[#This Row],[Total Discount]]</f>
        <v>19200</v>
      </c>
      <c r="W2999" s="6"/>
      <c r="X2999" s="5"/>
    </row>
    <row r="3000" spans="1:24" x14ac:dyDescent="0.35">
      <c r="A3000">
        <v>2999</v>
      </c>
      <c r="B3000" t="s">
        <v>6261</v>
      </c>
      <c r="C3000" s="8">
        <v>42849</v>
      </c>
      <c r="D3000" s="6">
        <v>2017</v>
      </c>
      <c r="E3000" s="8" t="s">
        <v>3529</v>
      </c>
      <c r="F3000" s="7">
        <v>24</v>
      </c>
      <c r="G3000" t="s">
        <v>3538</v>
      </c>
      <c r="H3000" t="s">
        <v>3462</v>
      </c>
      <c r="I3000" t="s">
        <v>5755</v>
      </c>
      <c r="J3000" t="s">
        <v>3466</v>
      </c>
      <c r="K3000" t="s">
        <v>3523</v>
      </c>
      <c r="L3000">
        <v>2908</v>
      </c>
      <c r="M3000" t="s">
        <v>1290</v>
      </c>
      <c r="N3000" t="s">
        <v>51</v>
      </c>
      <c r="O3000" t="s">
        <v>64</v>
      </c>
      <c r="P3000" t="s">
        <v>1291</v>
      </c>
      <c r="Q3000" s="4">
        <v>84000</v>
      </c>
      <c r="R3000">
        <v>2</v>
      </c>
      <c r="S3000" s="4">
        <f>Table3[[#This Row],[Harga]]*Table3[[#This Row],[Quantity]]</f>
        <v>168000</v>
      </c>
      <c r="T3000">
        <v>0</v>
      </c>
      <c r="U3000" s="4">
        <f>Table3[[#This Row],[Discount]]*Table3[[#This Row],[Revenue]]</f>
        <v>0</v>
      </c>
      <c r="V3000" s="4">
        <f>Table3[[#This Row],[Revenue]]-Table3[[#This Row],[Total Discount]]</f>
        <v>168000</v>
      </c>
      <c r="W3000" s="6"/>
      <c r="X3000" s="5"/>
    </row>
    <row r="3001" spans="1:24" x14ac:dyDescent="0.35">
      <c r="A3001">
        <v>3000</v>
      </c>
      <c r="B3001" t="s">
        <v>6260</v>
      </c>
      <c r="C3001" s="8">
        <v>42971</v>
      </c>
      <c r="D3001" s="6">
        <v>2017</v>
      </c>
      <c r="E3001" s="8" t="s">
        <v>3481</v>
      </c>
      <c r="F3001" s="7">
        <v>24</v>
      </c>
      <c r="G3001" t="s">
        <v>3538</v>
      </c>
      <c r="H3001" t="s">
        <v>3451</v>
      </c>
      <c r="I3001" t="s">
        <v>6259</v>
      </c>
      <c r="J3001" t="s">
        <v>3449</v>
      </c>
      <c r="K3001" t="s">
        <v>3523</v>
      </c>
      <c r="L3001">
        <v>43130</v>
      </c>
      <c r="M3001" t="s">
        <v>2721</v>
      </c>
      <c r="N3001" t="s">
        <v>13</v>
      </c>
      <c r="O3001" t="s">
        <v>29</v>
      </c>
      <c r="P3001" t="s">
        <v>2722</v>
      </c>
      <c r="Q3001" s="4">
        <v>707000</v>
      </c>
      <c r="R3001">
        <v>8</v>
      </c>
      <c r="S3001" s="4">
        <f>Table3[[#This Row],[Harga]]*Table3[[#This Row],[Quantity]]</f>
        <v>5656000</v>
      </c>
      <c r="T3001">
        <v>0.2</v>
      </c>
      <c r="U3001" s="4">
        <f>Table3[[#This Row],[Discount]]*Table3[[#This Row],[Revenue]]</f>
        <v>1131200</v>
      </c>
      <c r="V3001" s="4">
        <f>Table3[[#This Row],[Revenue]]-Table3[[#This Row],[Total Discount]]</f>
        <v>4524800</v>
      </c>
      <c r="W3001" s="6"/>
      <c r="X3001" s="5"/>
    </row>
    <row r="3002" spans="1:24" x14ac:dyDescent="0.35">
      <c r="A3002">
        <v>3001</v>
      </c>
      <c r="B3002" t="s">
        <v>6258</v>
      </c>
      <c r="C3002" s="8">
        <v>42789</v>
      </c>
      <c r="D3002" s="6">
        <v>2017</v>
      </c>
      <c r="E3002" s="8" t="s">
        <v>3458</v>
      </c>
      <c r="F3002" s="7">
        <v>23</v>
      </c>
      <c r="G3002" t="s">
        <v>3485</v>
      </c>
      <c r="H3002" t="s">
        <v>3451</v>
      </c>
      <c r="I3002" t="s">
        <v>3955</v>
      </c>
      <c r="J3002" t="s">
        <v>3466</v>
      </c>
      <c r="K3002" t="s">
        <v>3580</v>
      </c>
      <c r="L3002">
        <v>98115</v>
      </c>
      <c r="M3002" t="s">
        <v>2055</v>
      </c>
      <c r="N3002" t="s">
        <v>13</v>
      </c>
      <c r="O3002" t="s">
        <v>73</v>
      </c>
      <c r="P3002" t="s">
        <v>2056</v>
      </c>
      <c r="Q3002" s="4">
        <v>6000</v>
      </c>
      <c r="R3002">
        <v>5</v>
      </c>
      <c r="S3002" s="4">
        <f>Table3[[#This Row],[Harga]]*Table3[[#This Row],[Quantity]]</f>
        <v>30000</v>
      </c>
      <c r="T3002">
        <v>0</v>
      </c>
      <c r="U3002" s="4">
        <f>Table3[[#This Row],[Discount]]*Table3[[#This Row],[Revenue]]</f>
        <v>0</v>
      </c>
      <c r="V3002" s="4">
        <f>Table3[[#This Row],[Revenue]]-Table3[[#This Row],[Total Discount]]</f>
        <v>30000</v>
      </c>
      <c r="W3002" s="6"/>
      <c r="X3002" s="5"/>
    </row>
    <row r="3003" spans="1:24" x14ac:dyDescent="0.35">
      <c r="A3003">
        <v>3002</v>
      </c>
      <c r="B3003" t="s">
        <v>6257</v>
      </c>
      <c r="C3003" s="8">
        <v>42693</v>
      </c>
      <c r="D3003" s="6">
        <v>2016</v>
      </c>
      <c r="E3003" s="8" t="s">
        <v>3468</v>
      </c>
      <c r="F3003" s="7">
        <v>19</v>
      </c>
      <c r="G3003" t="s">
        <v>3485</v>
      </c>
      <c r="H3003" t="s">
        <v>3554</v>
      </c>
      <c r="I3003" t="s">
        <v>5037</v>
      </c>
      <c r="J3003" t="s">
        <v>3449</v>
      </c>
      <c r="K3003" t="s">
        <v>3600</v>
      </c>
      <c r="L3003">
        <v>28540</v>
      </c>
      <c r="M3003" t="s">
        <v>2931</v>
      </c>
      <c r="N3003" t="s">
        <v>13</v>
      </c>
      <c r="O3003" t="s">
        <v>37</v>
      </c>
      <c r="P3003" t="s">
        <v>2932</v>
      </c>
      <c r="Q3003" s="4">
        <v>19000</v>
      </c>
      <c r="R3003">
        <v>2</v>
      </c>
      <c r="S3003" s="4">
        <f>Table3[[#This Row],[Harga]]*Table3[[#This Row],[Quantity]]</f>
        <v>38000</v>
      </c>
      <c r="T3003">
        <v>0.2</v>
      </c>
      <c r="U3003" s="4">
        <f>Table3[[#This Row],[Discount]]*Table3[[#This Row],[Revenue]]</f>
        <v>7600</v>
      </c>
      <c r="V3003" s="4">
        <f>Table3[[#This Row],[Revenue]]-Table3[[#This Row],[Total Discount]]</f>
        <v>30400</v>
      </c>
      <c r="W3003" s="6"/>
      <c r="X3003" s="5"/>
    </row>
    <row r="3004" spans="1:24" x14ac:dyDescent="0.35">
      <c r="A3004">
        <v>3003</v>
      </c>
      <c r="B3004" t="s">
        <v>6256</v>
      </c>
      <c r="C3004" s="8">
        <v>42688</v>
      </c>
      <c r="D3004" s="6">
        <v>2016</v>
      </c>
      <c r="E3004" s="8" t="s">
        <v>3468</v>
      </c>
      <c r="F3004" s="7">
        <v>14</v>
      </c>
      <c r="G3004" t="s">
        <v>3538</v>
      </c>
      <c r="H3004" t="s">
        <v>3451</v>
      </c>
      <c r="I3004" t="s">
        <v>3750</v>
      </c>
      <c r="J3004" t="s">
        <v>3449</v>
      </c>
      <c r="K3004" t="s">
        <v>3483</v>
      </c>
      <c r="L3004">
        <v>90049</v>
      </c>
      <c r="M3004" t="s">
        <v>2811</v>
      </c>
      <c r="N3004" t="s">
        <v>13</v>
      </c>
      <c r="O3004" t="s">
        <v>37</v>
      </c>
      <c r="P3004" t="s">
        <v>2812</v>
      </c>
      <c r="Q3004" s="4">
        <v>7000</v>
      </c>
      <c r="R3004">
        <v>3</v>
      </c>
      <c r="S3004" s="4">
        <f>Table3[[#This Row],[Harga]]*Table3[[#This Row],[Quantity]]</f>
        <v>21000</v>
      </c>
      <c r="T3004">
        <v>0</v>
      </c>
      <c r="U3004" s="4">
        <f>Table3[[#This Row],[Discount]]*Table3[[#This Row],[Revenue]]</f>
        <v>0</v>
      </c>
      <c r="V3004" s="4">
        <f>Table3[[#This Row],[Revenue]]-Table3[[#This Row],[Total Discount]]</f>
        <v>21000</v>
      </c>
      <c r="W3004" s="6"/>
      <c r="X3004" s="5"/>
    </row>
    <row r="3005" spans="1:24" x14ac:dyDescent="0.35">
      <c r="A3005">
        <v>3004</v>
      </c>
      <c r="B3005" t="s">
        <v>6255</v>
      </c>
      <c r="C3005" s="8">
        <v>42922</v>
      </c>
      <c r="D3005" s="6">
        <v>2017</v>
      </c>
      <c r="E3005" s="8" t="s">
        <v>3507</v>
      </c>
      <c r="F3005" s="7">
        <v>6</v>
      </c>
      <c r="G3005" t="s">
        <v>3485</v>
      </c>
      <c r="H3005" t="s">
        <v>3451</v>
      </c>
      <c r="I3005" t="s">
        <v>4068</v>
      </c>
      <c r="J3005" t="s">
        <v>3449</v>
      </c>
      <c r="K3005" t="s">
        <v>3655</v>
      </c>
      <c r="L3005">
        <v>33142</v>
      </c>
      <c r="M3005" t="s">
        <v>2933</v>
      </c>
      <c r="N3005" t="s">
        <v>9</v>
      </c>
      <c r="O3005" t="s">
        <v>42</v>
      </c>
      <c r="P3005" t="s">
        <v>2934</v>
      </c>
      <c r="Q3005" s="4">
        <v>240000</v>
      </c>
      <c r="R3005">
        <v>1</v>
      </c>
      <c r="S3005" s="4">
        <f>Table3[[#This Row],[Harga]]*Table3[[#This Row],[Quantity]]</f>
        <v>240000</v>
      </c>
      <c r="T3005">
        <v>0.2</v>
      </c>
      <c r="U3005" s="4">
        <f>Table3[[#This Row],[Discount]]*Table3[[#This Row],[Revenue]]</f>
        <v>48000</v>
      </c>
      <c r="V3005" s="4">
        <f>Table3[[#This Row],[Revenue]]-Table3[[#This Row],[Total Discount]]</f>
        <v>192000</v>
      </c>
      <c r="W3005" s="6"/>
      <c r="X3005" s="5"/>
    </row>
    <row r="3006" spans="1:24" x14ac:dyDescent="0.35">
      <c r="A3006">
        <v>3005</v>
      </c>
      <c r="B3006" t="s">
        <v>6254</v>
      </c>
      <c r="C3006" s="8">
        <v>42729</v>
      </c>
      <c r="D3006" s="6">
        <v>2016</v>
      </c>
      <c r="E3006" s="8" t="s">
        <v>3490</v>
      </c>
      <c r="F3006" s="7">
        <v>25</v>
      </c>
      <c r="G3006" t="s">
        <v>3457</v>
      </c>
      <c r="H3006" t="s">
        <v>3462</v>
      </c>
      <c r="I3006" t="s">
        <v>4473</v>
      </c>
      <c r="J3006" t="s">
        <v>3466</v>
      </c>
      <c r="K3006" t="s">
        <v>3714</v>
      </c>
      <c r="L3006">
        <v>3060</v>
      </c>
      <c r="M3006" t="s">
        <v>2550</v>
      </c>
      <c r="N3006" t="s">
        <v>9</v>
      </c>
      <c r="O3006" t="s">
        <v>20</v>
      </c>
      <c r="P3006" t="s">
        <v>2551</v>
      </c>
      <c r="Q3006" s="4">
        <v>16000</v>
      </c>
      <c r="R3006">
        <v>4</v>
      </c>
      <c r="S3006" s="4">
        <f>Table3[[#This Row],[Harga]]*Table3[[#This Row],[Quantity]]</f>
        <v>64000</v>
      </c>
      <c r="T3006">
        <v>0</v>
      </c>
      <c r="U3006" s="4">
        <f>Table3[[#This Row],[Discount]]*Table3[[#This Row],[Revenue]]</f>
        <v>0</v>
      </c>
      <c r="V3006" s="4">
        <f>Table3[[#This Row],[Revenue]]-Table3[[#This Row],[Total Discount]]</f>
        <v>64000</v>
      </c>
      <c r="W3006" s="6"/>
      <c r="X3006" s="5"/>
    </row>
    <row r="3007" spans="1:24" x14ac:dyDescent="0.35">
      <c r="A3007">
        <v>3006</v>
      </c>
      <c r="B3007" t="s">
        <v>6253</v>
      </c>
      <c r="C3007" s="8">
        <v>42848</v>
      </c>
      <c r="D3007" s="6">
        <v>2017</v>
      </c>
      <c r="E3007" s="8" t="s">
        <v>3529</v>
      </c>
      <c r="F3007" s="7">
        <v>23</v>
      </c>
      <c r="G3007" t="s">
        <v>3452</v>
      </c>
      <c r="H3007" t="s">
        <v>3451</v>
      </c>
      <c r="I3007" t="s">
        <v>3876</v>
      </c>
      <c r="J3007" t="s">
        <v>3449</v>
      </c>
      <c r="K3007" t="s">
        <v>3605</v>
      </c>
      <c r="L3007">
        <v>10011</v>
      </c>
      <c r="M3007" t="s">
        <v>1060</v>
      </c>
      <c r="N3007" t="s">
        <v>13</v>
      </c>
      <c r="O3007" t="s">
        <v>366</v>
      </c>
      <c r="P3007" t="s">
        <v>1061</v>
      </c>
      <c r="Q3007" s="4">
        <v>33000</v>
      </c>
      <c r="R3007">
        <v>5</v>
      </c>
      <c r="S3007" s="4">
        <f>Table3[[#This Row],[Harga]]*Table3[[#This Row],[Quantity]]</f>
        <v>165000</v>
      </c>
      <c r="T3007">
        <v>0</v>
      </c>
      <c r="U3007" s="4">
        <f>Table3[[#This Row],[Discount]]*Table3[[#This Row],[Revenue]]</f>
        <v>0</v>
      </c>
      <c r="V3007" s="4">
        <f>Table3[[#This Row],[Revenue]]-Table3[[#This Row],[Total Discount]]</f>
        <v>165000</v>
      </c>
      <c r="W3007" s="6"/>
      <c r="X3007" s="5"/>
    </row>
    <row r="3008" spans="1:24" x14ac:dyDescent="0.35">
      <c r="A3008">
        <v>3007</v>
      </c>
      <c r="B3008" t="s">
        <v>6252</v>
      </c>
      <c r="C3008" s="8">
        <v>42352</v>
      </c>
      <c r="D3008" s="6">
        <v>2015</v>
      </c>
      <c r="E3008" s="8" t="s">
        <v>3490</v>
      </c>
      <c r="F3008" s="7">
        <v>14</v>
      </c>
      <c r="G3008" t="s">
        <v>3452</v>
      </c>
      <c r="H3008" t="s">
        <v>3451</v>
      </c>
      <c r="I3008" t="s">
        <v>4060</v>
      </c>
      <c r="J3008" t="s">
        <v>3488</v>
      </c>
      <c r="K3008" t="s">
        <v>3628</v>
      </c>
      <c r="L3008">
        <v>90036</v>
      </c>
      <c r="M3008" t="s">
        <v>2803</v>
      </c>
      <c r="N3008" t="s">
        <v>9</v>
      </c>
      <c r="O3008" t="s">
        <v>20</v>
      </c>
      <c r="P3008" t="s">
        <v>2804</v>
      </c>
      <c r="Q3008" s="4">
        <v>11000</v>
      </c>
      <c r="R3008">
        <v>3</v>
      </c>
      <c r="S3008" s="4">
        <f>Table3[[#This Row],[Harga]]*Table3[[#This Row],[Quantity]]</f>
        <v>33000</v>
      </c>
      <c r="T3008">
        <v>0</v>
      </c>
      <c r="U3008" s="4">
        <f>Table3[[#This Row],[Discount]]*Table3[[#This Row],[Revenue]]</f>
        <v>0</v>
      </c>
      <c r="V3008" s="4">
        <f>Table3[[#This Row],[Revenue]]-Table3[[#This Row],[Total Discount]]</f>
        <v>33000</v>
      </c>
      <c r="W3008" s="6"/>
      <c r="X3008" s="5"/>
    </row>
    <row r="3009" spans="1:24" x14ac:dyDescent="0.35">
      <c r="A3009">
        <v>3008</v>
      </c>
      <c r="B3009" t="s">
        <v>6251</v>
      </c>
      <c r="C3009" s="8">
        <v>42113</v>
      </c>
      <c r="D3009" s="6">
        <v>2015</v>
      </c>
      <c r="E3009" s="8" t="s">
        <v>3529</v>
      </c>
      <c r="F3009" s="7">
        <v>19</v>
      </c>
      <c r="G3009" t="s">
        <v>3538</v>
      </c>
      <c r="H3009" t="s">
        <v>3462</v>
      </c>
      <c r="I3009" t="s">
        <v>4418</v>
      </c>
      <c r="J3009" t="s">
        <v>3449</v>
      </c>
      <c r="K3009" t="s">
        <v>3704</v>
      </c>
      <c r="L3009">
        <v>75007</v>
      </c>
      <c r="M3009" t="s">
        <v>1775</v>
      </c>
      <c r="N3009" t="s">
        <v>13</v>
      </c>
      <c r="O3009" t="s">
        <v>29</v>
      </c>
      <c r="P3009" t="s">
        <v>1776</v>
      </c>
      <c r="Q3009" s="4">
        <v>98000</v>
      </c>
      <c r="R3009">
        <v>2</v>
      </c>
      <c r="S3009" s="4">
        <f>Table3[[#This Row],[Harga]]*Table3[[#This Row],[Quantity]]</f>
        <v>196000</v>
      </c>
      <c r="T3009">
        <v>0.8</v>
      </c>
      <c r="U3009" s="4">
        <f>Table3[[#This Row],[Discount]]*Table3[[#This Row],[Revenue]]</f>
        <v>156800</v>
      </c>
      <c r="V3009" s="4">
        <f>Table3[[#This Row],[Revenue]]-Table3[[#This Row],[Total Discount]]</f>
        <v>39200</v>
      </c>
      <c r="W3009" s="6"/>
      <c r="X3009" s="5"/>
    </row>
    <row r="3010" spans="1:24" x14ac:dyDescent="0.35">
      <c r="A3010">
        <v>3009</v>
      </c>
      <c r="B3010" t="s">
        <v>6250</v>
      </c>
      <c r="C3010" s="8">
        <v>42617</v>
      </c>
      <c r="D3010" s="6">
        <v>2016</v>
      </c>
      <c r="E3010" s="8" t="s">
        <v>3472</v>
      </c>
      <c r="F3010" s="7">
        <v>4</v>
      </c>
      <c r="G3010" t="s">
        <v>3485</v>
      </c>
      <c r="H3010" t="s">
        <v>3462</v>
      </c>
      <c r="I3010" t="s">
        <v>5140</v>
      </c>
      <c r="J3010" t="s">
        <v>3449</v>
      </c>
      <c r="K3010" t="s">
        <v>3474</v>
      </c>
      <c r="L3010">
        <v>40324</v>
      </c>
      <c r="M3010" t="s">
        <v>394</v>
      </c>
      <c r="N3010" t="s">
        <v>9</v>
      </c>
      <c r="O3010" t="s">
        <v>20</v>
      </c>
      <c r="P3010" t="s">
        <v>395</v>
      </c>
      <c r="Q3010" s="4">
        <v>29000</v>
      </c>
      <c r="R3010">
        <v>3</v>
      </c>
      <c r="S3010" s="4">
        <f>Table3[[#This Row],[Harga]]*Table3[[#This Row],[Quantity]]</f>
        <v>87000</v>
      </c>
      <c r="T3010">
        <v>0</v>
      </c>
      <c r="U3010" s="4">
        <f>Table3[[#This Row],[Discount]]*Table3[[#This Row],[Revenue]]</f>
        <v>0</v>
      </c>
      <c r="V3010" s="4">
        <f>Table3[[#This Row],[Revenue]]-Table3[[#This Row],[Total Discount]]</f>
        <v>87000</v>
      </c>
      <c r="W3010" s="6"/>
      <c r="X3010" s="5"/>
    </row>
    <row r="3011" spans="1:24" x14ac:dyDescent="0.35">
      <c r="A3011">
        <v>3010</v>
      </c>
      <c r="B3011" t="s">
        <v>6249</v>
      </c>
      <c r="C3011" s="8">
        <v>43002</v>
      </c>
      <c r="D3011" s="6">
        <v>2017</v>
      </c>
      <c r="E3011" s="8" t="s">
        <v>3472</v>
      </c>
      <c r="F3011" s="7">
        <v>24</v>
      </c>
      <c r="G3011" t="s">
        <v>3452</v>
      </c>
      <c r="H3011" t="s">
        <v>3451</v>
      </c>
      <c r="I3011" t="s">
        <v>4533</v>
      </c>
      <c r="J3011" t="s">
        <v>3466</v>
      </c>
      <c r="K3011" t="s">
        <v>3580</v>
      </c>
      <c r="L3011">
        <v>90008</v>
      </c>
      <c r="M3011" t="s">
        <v>2935</v>
      </c>
      <c r="N3011" t="s">
        <v>51</v>
      </c>
      <c r="O3011" t="s">
        <v>52</v>
      </c>
      <c r="P3011" t="s">
        <v>2936</v>
      </c>
      <c r="Q3011" s="4">
        <v>860000</v>
      </c>
      <c r="R3011">
        <v>3</v>
      </c>
      <c r="S3011" s="4">
        <f>Table3[[#This Row],[Harga]]*Table3[[#This Row],[Quantity]]</f>
        <v>2580000</v>
      </c>
      <c r="T3011">
        <v>0.2</v>
      </c>
      <c r="U3011" s="4">
        <f>Table3[[#This Row],[Discount]]*Table3[[#This Row],[Revenue]]</f>
        <v>516000</v>
      </c>
      <c r="V3011" s="4">
        <f>Table3[[#This Row],[Revenue]]-Table3[[#This Row],[Total Discount]]</f>
        <v>2064000</v>
      </c>
      <c r="W3011" s="6"/>
      <c r="X3011" s="5"/>
    </row>
    <row r="3012" spans="1:24" x14ac:dyDescent="0.35">
      <c r="A3012">
        <v>3011</v>
      </c>
      <c r="B3012" t="s">
        <v>6248</v>
      </c>
      <c r="C3012" s="8">
        <v>42404</v>
      </c>
      <c r="D3012" s="6">
        <v>2016</v>
      </c>
      <c r="E3012" s="8" t="s">
        <v>3458</v>
      </c>
      <c r="F3012" s="7">
        <v>4</v>
      </c>
      <c r="G3012" t="s">
        <v>3485</v>
      </c>
      <c r="H3012" t="s">
        <v>3451</v>
      </c>
      <c r="I3012" t="s">
        <v>4224</v>
      </c>
      <c r="J3012" t="s">
        <v>3449</v>
      </c>
      <c r="K3012" t="s">
        <v>3571</v>
      </c>
      <c r="L3012">
        <v>85635</v>
      </c>
      <c r="M3012" t="s">
        <v>2937</v>
      </c>
      <c r="N3012" t="s">
        <v>9</v>
      </c>
      <c r="O3012" t="s">
        <v>20</v>
      </c>
      <c r="P3012" t="s">
        <v>2938</v>
      </c>
      <c r="Q3012" s="4">
        <v>15000</v>
      </c>
      <c r="R3012">
        <v>2</v>
      </c>
      <c r="S3012" s="4">
        <f>Table3[[#This Row],[Harga]]*Table3[[#This Row],[Quantity]]</f>
        <v>30000</v>
      </c>
      <c r="T3012">
        <v>0.2</v>
      </c>
      <c r="U3012" s="4">
        <f>Table3[[#This Row],[Discount]]*Table3[[#This Row],[Revenue]]</f>
        <v>6000</v>
      </c>
      <c r="V3012" s="4">
        <f>Table3[[#This Row],[Revenue]]-Table3[[#This Row],[Total Discount]]</f>
        <v>24000</v>
      </c>
      <c r="W3012" s="6"/>
      <c r="X3012" s="5"/>
    </row>
    <row r="3013" spans="1:24" x14ac:dyDescent="0.35">
      <c r="A3013">
        <v>3012</v>
      </c>
      <c r="B3013" t="s">
        <v>6247</v>
      </c>
      <c r="C3013" s="8">
        <v>42874</v>
      </c>
      <c r="D3013" s="6">
        <v>2017</v>
      </c>
      <c r="E3013" s="8" t="s">
        <v>3453</v>
      </c>
      <c r="F3013" s="7">
        <v>19</v>
      </c>
      <c r="G3013" t="s">
        <v>3485</v>
      </c>
      <c r="H3013" t="s">
        <v>3451</v>
      </c>
      <c r="I3013" t="s">
        <v>4646</v>
      </c>
      <c r="J3013" t="s">
        <v>3466</v>
      </c>
      <c r="K3013" t="s">
        <v>3704</v>
      </c>
      <c r="L3013">
        <v>37918</v>
      </c>
      <c r="M3013" t="s">
        <v>565</v>
      </c>
      <c r="N3013" t="s">
        <v>9</v>
      </c>
      <c r="O3013" t="s">
        <v>42</v>
      </c>
      <c r="P3013" t="s">
        <v>566</v>
      </c>
      <c r="Q3013" s="4">
        <v>393000</v>
      </c>
      <c r="R3013">
        <v>3</v>
      </c>
      <c r="S3013" s="4">
        <f>Table3[[#This Row],[Harga]]*Table3[[#This Row],[Quantity]]</f>
        <v>1179000</v>
      </c>
      <c r="T3013">
        <v>0.2</v>
      </c>
      <c r="U3013" s="4">
        <f>Table3[[#This Row],[Discount]]*Table3[[#This Row],[Revenue]]</f>
        <v>235800</v>
      </c>
      <c r="V3013" s="4">
        <f>Table3[[#This Row],[Revenue]]-Table3[[#This Row],[Total Discount]]</f>
        <v>943200</v>
      </c>
      <c r="W3013" s="6"/>
      <c r="X3013" s="5"/>
    </row>
    <row r="3014" spans="1:24" x14ac:dyDescent="0.35">
      <c r="A3014">
        <v>3013</v>
      </c>
      <c r="B3014" t="s">
        <v>6246</v>
      </c>
      <c r="C3014" s="8">
        <v>42250</v>
      </c>
      <c r="D3014" s="6">
        <v>2015</v>
      </c>
      <c r="E3014" s="8" t="s">
        <v>3472</v>
      </c>
      <c r="F3014" s="7">
        <v>3</v>
      </c>
      <c r="G3014" t="s">
        <v>3485</v>
      </c>
      <c r="H3014" t="s">
        <v>3451</v>
      </c>
      <c r="I3014" t="s">
        <v>4185</v>
      </c>
      <c r="J3014" t="s">
        <v>3466</v>
      </c>
      <c r="K3014" t="s">
        <v>3571</v>
      </c>
      <c r="L3014">
        <v>85705</v>
      </c>
      <c r="M3014" t="s">
        <v>1296</v>
      </c>
      <c r="N3014" t="s">
        <v>9</v>
      </c>
      <c r="O3014" t="s">
        <v>20</v>
      </c>
      <c r="P3014" t="s">
        <v>1297</v>
      </c>
      <c r="Q3014" s="4">
        <v>199000</v>
      </c>
      <c r="R3014">
        <v>3</v>
      </c>
      <c r="S3014" s="4">
        <f>Table3[[#This Row],[Harga]]*Table3[[#This Row],[Quantity]]</f>
        <v>597000</v>
      </c>
      <c r="T3014">
        <v>0.2</v>
      </c>
      <c r="U3014" s="4">
        <f>Table3[[#This Row],[Discount]]*Table3[[#This Row],[Revenue]]</f>
        <v>119400</v>
      </c>
      <c r="V3014" s="4">
        <f>Table3[[#This Row],[Revenue]]-Table3[[#This Row],[Total Discount]]</f>
        <v>477600</v>
      </c>
      <c r="W3014" s="6"/>
      <c r="X3014" s="5"/>
    </row>
    <row r="3015" spans="1:24" x14ac:dyDescent="0.35">
      <c r="A3015">
        <v>3014</v>
      </c>
      <c r="B3015" t="s">
        <v>6245</v>
      </c>
      <c r="C3015" s="8">
        <v>42530</v>
      </c>
      <c r="D3015" s="6">
        <v>2016</v>
      </c>
      <c r="E3015" s="8" t="s">
        <v>3497</v>
      </c>
      <c r="F3015" s="7">
        <v>9</v>
      </c>
      <c r="G3015" t="s">
        <v>3452</v>
      </c>
      <c r="H3015" t="s">
        <v>3462</v>
      </c>
      <c r="I3015" t="s">
        <v>3951</v>
      </c>
      <c r="J3015" t="s">
        <v>3488</v>
      </c>
      <c r="K3015" t="s">
        <v>3600</v>
      </c>
      <c r="L3015">
        <v>55407</v>
      </c>
      <c r="M3015" t="s">
        <v>2900</v>
      </c>
      <c r="N3015" t="s">
        <v>9</v>
      </c>
      <c r="O3015" t="s">
        <v>17</v>
      </c>
      <c r="P3015" t="s">
        <v>2901</v>
      </c>
      <c r="Q3015" s="4">
        <v>1294000</v>
      </c>
      <c r="R3015">
        <v>3</v>
      </c>
      <c r="S3015" s="4">
        <f>Table3[[#This Row],[Harga]]*Table3[[#This Row],[Quantity]]</f>
        <v>3882000</v>
      </c>
      <c r="T3015">
        <v>0</v>
      </c>
      <c r="U3015" s="4">
        <f>Table3[[#This Row],[Discount]]*Table3[[#This Row],[Revenue]]</f>
        <v>0</v>
      </c>
      <c r="V3015" s="4">
        <f>Table3[[#This Row],[Revenue]]-Table3[[#This Row],[Total Discount]]</f>
        <v>3882000</v>
      </c>
      <c r="W3015" s="6"/>
      <c r="X3015" s="5"/>
    </row>
    <row r="3016" spans="1:24" x14ac:dyDescent="0.35">
      <c r="A3016">
        <v>3015</v>
      </c>
      <c r="B3016" t="s">
        <v>6244</v>
      </c>
      <c r="C3016" s="8">
        <v>42315</v>
      </c>
      <c r="D3016" s="6">
        <v>2015</v>
      </c>
      <c r="E3016" s="8" t="s">
        <v>3468</v>
      </c>
      <c r="F3016" s="7">
        <v>7</v>
      </c>
      <c r="G3016" t="s">
        <v>3452</v>
      </c>
      <c r="H3016" t="s">
        <v>3451</v>
      </c>
      <c r="I3016" t="s">
        <v>3540</v>
      </c>
      <c r="J3016" t="s">
        <v>3466</v>
      </c>
      <c r="K3016" t="s">
        <v>3513</v>
      </c>
      <c r="L3016">
        <v>33142</v>
      </c>
      <c r="M3016" t="s">
        <v>604</v>
      </c>
      <c r="N3016" t="s">
        <v>13</v>
      </c>
      <c r="O3016" t="s">
        <v>26</v>
      </c>
      <c r="P3016" t="s">
        <v>605</v>
      </c>
      <c r="Q3016" s="4">
        <v>15000</v>
      </c>
      <c r="R3016">
        <v>9</v>
      </c>
      <c r="S3016" s="4">
        <f>Table3[[#This Row],[Harga]]*Table3[[#This Row],[Quantity]]</f>
        <v>135000</v>
      </c>
      <c r="T3016">
        <v>0.7</v>
      </c>
      <c r="U3016" s="4">
        <f>Table3[[#This Row],[Discount]]*Table3[[#This Row],[Revenue]]</f>
        <v>94500</v>
      </c>
      <c r="V3016" s="4">
        <f>Table3[[#This Row],[Revenue]]-Table3[[#This Row],[Total Discount]]</f>
        <v>40500</v>
      </c>
      <c r="W3016" s="6"/>
      <c r="X3016" s="5"/>
    </row>
    <row r="3017" spans="1:24" x14ac:dyDescent="0.35">
      <c r="A3017">
        <v>3016</v>
      </c>
      <c r="B3017" t="s">
        <v>6243</v>
      </c>
      <c r="C3017" s="8">
        <v>42536</v>
      </c>
      <c r="D3017" s="6">
        <v>2016</v>
      </c>
      <c r="E3017" s="8" t="s">
        <v>3497</v>
      </c>
      <c r="F3017" s="7">
        <v>15</v>
      </c>
      <c r="G3017" t="s">
        <v>3485</v>
      </c>
      <c r="H3017" t="s">
        <v>3451</v>
      </c>
      <c r="I3017" t="s">
        <v>5216</v>
      </c>
      <c r="J3017" t="s">
        <v>3449</v>
      </c>
      <c r="K3017" t="s">
        <v>3605</v>
      </c>
      <c r="L3017">
        <v>77036</v>
      </c>
      <c r="M3017" t="s">
        <v>2939</v>
      </c>
      <c r="N3017" t="s">
        <v>13</v>
      </c>
      <c r="O3017" t="s">
        <v>23</v>
      </c>
      <c r="P3017" t="s">
        <v>2940</v>
      </c>
      <c r="Q3017" s="4">
        <v>174000</v>
      </c>
      <c r="R3017">
        <v>7</v>
      </c>
      <c r="S3017" s="4">
        <f>Table3[[#This Row],[Harga]]*Table3[[#This Row],[Quantity]]</f>
        <v>1218000</v>
      </c>
      <c r="T3017">
        <v>0.2</v>
      </c>
      <c r="U3017" s="4">
        <f>Table3[[#This Row],[Discount]]*Table3[[#This Row],[Revenue]]</f>
        <v>243600</v>
      </c>
      <c r="V3017" s="4">
        <f>Table3[[#This Row],[Revenue]]-Table3[[#This Row],[Total Discount]]</f>
        <v>974400</v>
      </c>
      <c r="W3017" s="6"/>
      <c r="X3017" s="5"/>
    </row>
    <row r="3018" spans="1:24" x14ac:dyDescent="0.35">
      <c r="A3018">
        <v>3017</v>
      </c>
      <c r="B3018" t="s">
        <v>6242</v>
      </c>
      <c r="C3018" s="8">
        <v>42119</v>
      </c>
      <c r="D3018" s="6">
        <v>2015</v>
      </c>
      <c r="E3018" s="8" t="s">
        <v>3529</v>
      </c>
      <c r="F3018" s="7">
        <v>25</v>
      </c>
      <c r="G3018" t="s">
        <v>3485</v>
      </c>
      <c r="H3018" t="s">
        <v>3451</v>
      </c>
      <c r="I3018" t="s">
        <v>4914</v>
      </c>
      <c r="J3018" t="s">
        <v>3449</v>
      </c>
      <c r="K3018" t="s">
        <v>3641</v>
      </c>
      <c r="L3018">
        <v>53209</v>
      </c>
      <c r="M3018" t="s">
        <v>813</v>
      </c>
      <c r="N3018" t="s">
        <v>13</v>
      </c>
      <c r="O3018" t="s">
        <v>37</v>
      </c>
      <c r="P3018" t="s">
        <v>814</v>
      </c>
      <c r="Q3018" s="4">
        <v>47000</v>
      </c>
      <c r="R3018">
        <v>5</v>
      </c>
      <c r="S3018" s="4">
        <f>Table3[[#This Row],[Harga]]*Table3[[#This Row],[Quantity]]</f>
        <v>235000</v>
      </c>
      <c r="T3018">
        <v>0</v>
      </c>
      <c r="U3018" s="4">
        <f>Table3[[#This Row],[Discount]]*Table3[[#This Row],[Revenue]]</f>
        <v>0</v>
      </c>
      <c r="V3018" s="4">
        <f>Table3[[#This Row],[Revenue]]-Table3[[#This Row],[Total Discount]]</f>
        <v>235000</v>
      </c>
      <c r="W3018" s="6"/>
      <c r="X3018" s="5"/>
    </row>
    <row r="3019" spans="1:24" x14ac:dyDescent="0.35">
      <c r="A3019">
        <v>3018</v>
      </c>
      <c r="B3019" t="s">
        <v>6241</v>
      </c>
      <c r="C3019" s="8">
        <v>42636</v>
      </c>
      <c r="D3019" s="6">
        <v>2016</v>
      </c>
      <c r="E3019" s="8" t="s">
        <v>3472</v>
      </c>
      <c r="F3019" s="7">
        <v>23</v>
      </c>
      <c r="G3019" t="s">
        <v>3457</v>
      </c>
      <c r="H3019" t="s">
        <v>3462</v>
      </c>
      <c r="I3019" t="s">
        <v>6240</v>
      </c>
      <c r="J3019" t="s">
        <v>3488</v>
      </c>
      <c r="K3019" t="s">
        <v>3505</v>
      </c>
      <c r="L3019">
        <v>43130</v>
      </c>
      <c r="M3019" t="s">
        <v>1596</v>
      </c>
      <c r="N3019" t="s">
        <v>13</v>
      </c>
      <c r="O3019" t="s">
        <v>23</v>
      </c>
      <c r="P3019" t="s">
        <v>1597</v>
      </c>
      <c r="Q3019" s="4">
        <v>15000</v>
      </c>
      <c r="R3019">
        <v>3</v>
      </c>
      <c r="S3019" s="4">
        <f>Table3[[#This Row],[Harga]]*Table3[[#This Row],[Quantity]]</f>
        <v>45000</v>
      </c>
      <c r="T3019">
        <v>0.2</v>
      </c>
      <c r="U3019" s="4">
        <f>Table3[[#This Row],[Discount]]*Table3[[#This Row],[Revenue]]</f>
        <v>9000</v>
      </c>
      <c r="V3019" s="4">
        <f>Table3[[#This Row],[Revenue]]-Table3[[#This Row],[Total Discount]]</f>
        <v>36000</v>
      </c>
      <c r="W3019" s="6"/>
      <c r="X3019" s="5"/>
    </row>
    <row r="3020" spans="1:24" x14ac:dyDescent="0.35">
      <c r="A3020">
        <v>3019</v>
      </c>
      <c r="B3020" t="s">
        <v>6239</v>
      </c>
      <c r="C3020" s="8">
        <v>42600</v>
      </c>
      <c r="D3020" s="6">
        <v>2016</v>
      </c>
      <c r="E3020" s="8" t="s">
        <v>3481</v>
      </c>
      <c r="F3020" s="7">
        <v>18</v>
      </c>
      <c r="G3020" t="s">
        <v>3485</v>
      </c>
      <c r="H3020" t="s">
        <v>3451</v>
      </c>
      <c r="I3020" t="s">
        <v>3649</v>
      </c>
      <c r="J3020" t="s">
        <v>3449</v>
      </c>
      <c r="K3020" t="s">
        <v>3909</v>
      </c>
      <c r="L3020">
        <v>78539</v>
      </c>
      <c r="M3020" t="s">
        <v>2198</v>
      </c>
      <c r="N3020" t="s">
        <v>13</v>
      </c>
      <c r="O3020" t="s">
        <v>26</v>
      </c>
      <c r="P3020" t="s">
        <v>2199</v>
      </c>
      <c r="Q3020" s="4">
        <v>25000</v>
      </c>
      <c r="R3020">
        <v>1</v>
      </c>
      <c r="S3020" s="4">
        <f>Table3[[#This Row],[Harga]]*Table3[[#This Row],[Quantity]]</f>
        <v>25000</v>
      </c>
      <c r="T3020">
        <v>0.8</v>
      </c>
      <c r="U3020" s="4">
        <f>Table3[[#This Row],[Discount]]*Table3[[#This Row],[Revenue]]</f>
        <v>20000</v>
      </c>
      <c r="V3020" s="4">
        <f>Table3[[#This Row],[Revenue]]-Table3[[#This Row],[Total Discount]]</f>
        <v>5000</v>
      </c>
      <c r="W3020" s="6"/>
      <c r="X3020" s="5"/>
    </row>
    <row r="3021" spans="1:24" x14ac:dyDescent="0.35">
      <c r="A3021">
        <v>3020</v>
      </c>
      <c r="B3021" t="s">
        <v>6238</v>
      </c>
      <c r="C3021" s="8">
        <v>41700</v>
      </c>
      <c r="D3021" s="6">
        <v>2014</v>
      </c>
      <c r="E3021" s="8" t="s">
        <v>3511</v>
      </c>
      <c r="F3021" s="7">
        <v>2</v>
      </c>
      <c r="G3021" t="s">
        <v>3485</v>
      </c>
      <c r="H3021" t="s">
        <v>3501</v>
      </c>
      <c r="I3021" t="s">
        <v>3519</v>
      </c>
      <c r="J3021" t="s">
        <v>3488</v>
      </c>
      <c r="K3021" t="s">
        <v>3492</v>
      </c>
      <c r="L3021">
        <v>10009</v>
      </c>
      <c r="M3021" t="s">
        <v>175</v>
      </c>
      <c r="N3021" t="s">
        <v>13</v>
      </c>
      <c r="O3021" t="s">
        <v>55</v>
      </c>
      <c r="P3021" t="s">
        <v>176</v>
      </c>
      <c r="Q3021" s="4">
        <v>29000</v>
      </c>
      <c r="R3021">
        <v>2</v>
      </c>
      <c r="S3021" s="4">
        <f>Table3[[#This Row],[Harga]]*Table3[[#This Row],[Quantity]]</f>
        <v>58000</v>
      </c>
      <c r="T3021">
        <v>0</v>
      </c>
      <c r="U3021" s="4">
        <f>Table3[[#This Row],[Discount]]*Table3[[#This Row],[Revenue]]</f>
        <v>0</v>
      </c>
      <c r="V3021" s="4">
        <f>Table3[[#This Row],[Revenue]]-Table3[[#This Row],[Total Discount]]</f>
        <v>58000</v>
      </c>
      <c r="W3021" s="6"/>
      <c r="X3021" s="5"/>
    </row>
    <row r="3022" spans="1:24" x14ac:dyDescent="0.35">
      <c r="A3022">
        <v>3021</v>
      </c>
      <c r="B3022" t="s">
        <v>6237</v>
      </c>
      <c r="C3022" s="8">
        <v>42003</v>
      </c>
      <c r="D3022" s="6">
        <v>2014</v>
      </c>
      <c r="E3022" s="8" t="s">
        <v>3490</v>
      </c>
      <c r="F3022" s="7">
        <v>30</v>
      </c>
      <c r="G3022" t="s">
        <v>3485</v>
      </c>
      <c r="H3022" t="s">
        <v>3501</v>
      </c>
      <c r="I3022" t="s">
        <v>4205</v>
      </c>
      <c r="J3022" t="s">
        <v>3449</v>
      </c>
      <c r="K3022" t="s">
        <v>3542</v>
      </c>
      <c r="L3022">
        <v>19120</v>
      </c>
      <c r="M3022" t="s">
        <v>2256</v>
      </c>
      <c r="N3022" t="s">
        <v>51</v>
      </c>
      <c r="O3022" t="s">
        <v>64</v>
      </c>
      <c r="P3022" t="s">
        <v>2257</v>
      </c>
      <c r="Q3022" s="4">
        <v>105000</v>
      </c>
      <c r="R3022">
        <v>2</v>
      </c>
      <c r="S3022" s="4">
        <f>Table3[[#This Row],[Harga]]*Table3[[#This Row],[Quantity]]</f>
        <v>210000</v>
      </c>
      <c r="T3022">
        <v>0.2</v>
      </c>
      <c r="U3022" s="4">
        <f>Table3[[#This Row],[Discount]]*Table3[[#This Row],[Revenue]]</f>
        <v>42000</v>
      </c>
      <c r="V3022" s="4">
        <f>Table3[[#This Row],[Revenue]]-Table3[[#This Row],[Total Discount]]</f>
        <v>168000</v>
      </c>
      <c r="W3022" s="6"/>
      <c r="X3022" s="5"/>
    </row>
    <row r="3023" spans="1:24" x14ac:dyDescent="0.35">
      <c r="A3023">
        <v>3022</v>
      </c>
      <c r="B3023" t="s">
        <v>6236</v>
      </c>
      <c r="C3023" s="8">
        <v>42104</v>
      </c>
      <c r="D3023" s="6">
        <v>2015</v>
      </c>
      <c r="E3023" s="8" t="s">
        <v>3529</v>
      </c>
      <c r="F3023" s="7">
        <v>10</v>
      </c>
      <c r="G3023" t="s">
        <v>3485</v>
      </c>
      <c r="H3023" t="s">
        <v>3501</v>
      </c>
      <c r="I3023" t="s">
        <v>4020</v>
      </c>
      <c r="J3023" t="s">
        <v>3488</v>
      </c>
      <c r="K3023" t="s">
        <v>3568</v>
      </c>
      <c r="L3023">
        <v>14609</v>
      </c>
      <c r="M3023" t="s">
        <v>959</v>
      </c>
      <c r="N3023" t="s">
        <v>13</v>
      </c>
      <c r="O3023" t="s">
        <v>32</v>
      </c>
      <c r="P3023" t="s">
        <v>960</v>
      </c>
      <c r="Q3023" s="4">
        <v>86000</v>
      </c>
      <c r="R3023">
        <v>4</v>
      </c>
      <c r="S3023" s="4">
        <f>Table3[[#This Row],[Harga]]*Table3[[#This Row],[Quantity]]</f>
        <v>344000</v>
      </c>
      <c r="T3023">
        <v>0</v>
      </c>
      <c r="U3023" s="4">
        <f>Table3[[#This Row],[Discount]]*Table3[[#This Row],[Revenue]]</f>
        <v>0</v>
      </c>
      <c r="V3023" s="4">
        <f>Table3[[#This Row],[Revenue]]-Table3[[#This Row],[Total Discount]]</f>
        <v>344000</v>
      </c>
      <c r="W3023" s="6"/>
      <c r="X3023" s="5"/>
    </row>
    <row r="3024" spans="1:24" x14ac:dyDescent="0.35">
      <c r="A3024">
        <v>3023</v>
      </c>
      <c r="B3024" t="s">
        <v>6235</v>
      </c>
      <c r="C3024" s="8">
        <v>42363</v>
      </c>
      <c r="D3024" s="6">
        <v>2015</v>
      </c>
      <c r="E3024" s="8" t="s">
        <v>3490</v>
      </c>
      <c r="F3024" s="7">
        <v>25</v>
      </c>
      <c r="G3024" t="s">
        <v>3452</v>
      </c>
      <c r="H3024" t="s">
        <v>3451</v>
      </c>
      <c r="I3024" t="s">
        <v>6125</v>
      </c>
      <c r="J3024" t="s">
        <v>3449</v>
      </c>
      <c r="K3024" t="s">
        <v>3600</v>
      </c>
      <c r="L3024">
        <v>92037</v>
      </c>
      <c r="M3024" t="s">
        <v>2563</v>
      </c>
      <c r="N3024" t="s">
        <v>51</v>
      </c>
      <c r="O3024" t="s">
        <v>471</v>
      </c>
      <c r="P3024" t="s">
        <v>2564</v>
      </c>
      <c r="Q3024" s="4">
        <v>480000</v>
      </c>
      <c r="R3024">
        <v>5</v>
      </c>
      <c r="S3024" s="4">
        <f>Table3[[#This Row],[Harga]]*Table3[[#This Row],[Quantity]]</f>
        <v>2400000</v>
      </c>
      <c r="T3024">
        <v>0.2</v>
      </c>
      <c r="U3024" s="4">
        <f>Table3[[#This Row],[Discount]]*Table3[[#This Row],[Revenue]]</f>
        <v>480000</v>
      </c>
      <c r="V3024" s="4">
        <f>Table3[[#This Row],[Revenue]]-Table3[[#This Row],[Total Discount]]</f>
        <v>1920000</v>
      </c>
      <c r="W3024" s="6"/>
      <c r="X3024" s="5"/>
    </row>
    <row r="3025" spans="1:24" x14ac:dyDescent="0.35">
      <c r="A3025">
        <v>3024</v>
      </c>
      <c r="B3025" t="s">
        <v>6234</v>
      </c>
      <c r="C3025" s="8">
        <v>42099</v>
      </c>
      <c r="D3025" s="6">
        <v>2015</v>
      </c>
      <c r="E3025" s="8" t="s">
        <v>3529</v>
      </c>
      <c r="F3025" s="7">
        <v>5</v>
      </c>
      <c r="G3025" t="s">
        <v>3457</v>
      </c>
      <c r="H3025" t="s">
        <v>3451</v>
      </c>
      <c r="I3025" t="s">
        <v>5341</v>
      </c>
      <c r="J3025" t="s">
        <v>3449</v>
      </c>
      <c r="K3025" t="s">
        <v>3556</v>
      </c>
      <c r="L3025">
        <v>19120</v>
      </c>
      <c r="M3025" t="s">
        <v>694</v>
      </c>
      <c r="N3025" t="s">
        <v>13</v>
      </c>
      <c r="O3025" t="s">
        <v>14</v>
      </c>
      <c r="P3025" t="s">
        <v>695</v>
      </c>
      <c r="Q3025" s="4">
        <v>10000</v>
      </c>
      <c r="R3025">
        <v>6</v>
      </c>
      <c r="S3025" s="4">
        <f>Table3[[#This Row],[Harga]]*Table3[[#This Row],[Quantity]]</f>
        <v>60000</v>
      </c>
      <c r="T3025">
        <v>0.2</v>
      </c>
      <c r="U3025" s="4">
        <f>Table3[[#This Row],[Discount]]*Table3[[#This Row],[Revenue]]</f>
        <v>12000</v>
      </c>
      <c r="V3025" s="4">
        <f>Table3[[#This Row],[Revenue]]-Table3[[#This Row],[Total Discount]]</f>
        <v>48000</v>
      </c>
      <c r="W3025" s="6"/>
      <c r="X3025" s="5"/>
    </row>
    <row r="3026" spans="1:24" x14ac:dyDescent="0.35">
      <c r="A3026">
        <v>3025</v>
      </c>
      <c r="B3026" t="s">
        <v>6233</v>
      </c>
      <c r="C3026" s="8">
        <v>42021</v>
      </c>
      <c r="D3026" s="6">
        <v>2015</v>
      </c>
      <c r="E3026" s="8" t="s">
        <v>3463</v>
      </c>
      <c r="F3026" s="7">
        <v>17</v>
      </c>
      <c r="G3026" t="s">
        <v>3457</v>
      </c>
      <c r="H3026" t="s">
        <v>3451</v>
      </c>
      <c r="I3026" t="s">
        <v>3813</v>
      </c>
      <c r="J3026" t="s">
        <v>3449</v>
      </c>
      <c r="K3026" t="s">
        <v>3628</v>
      </c>
      <c r="L3026">
        <v>38134</v>
      </c>
      <c r="M3026" t="s">
        <v>2665</v>
      </c>
      <c r="N3026" t="s">
        <v>13</v>
      </c>
      <c r="O3026" t="s">
        <v>366</v>
      </c>
      <c r="P3026" t="s">
        <v>2666</v>
      </c>
      <c r="Q3026" s="4">
        <v>70000</v>
      </c>
      <c r="R3026">
        <v>8</v>
      </c>
      <c r="S3026" s="4">
        <f>Table3[[#This Row],[Harga]]*Table3[[#This Row],[Quantity]]</f>
        <v>560000</v>
      </c>
      <c r="T3026">
        <v>0.2</v>
      </c>
      <c r="U3026" s="4">
        <f>Table3[[#This Row],[Discount]]*Table3[[#This Row],[Revenue]]</f>
        <v>112000</v>
      </c>
      <c r="V3026" s="4">
        <f>Table3[[#This Row],[Revenue]]-Table3[[#This Row],[Total Discount]]</f>
        <v>448000</v>
      </c>
      <c r="W3026" s="6"/>
      <c r="X3026" s="5"/>
    </row>
    <row r="3027" spans="1:24" x14ac:dyDescent="0.35">
      <c r="A3027">
        <v>3026</v>
      </c>
      <c r="B3027" t="s">
        <v>6232</v>
      </c>
      <c r="C3027" s="8">
        <v>42875</v>
      </c>
      <c r="D3027" s="6">
        <v>2017</v>
      </c>
      <c r="E3027" s="8" t="s">
        <v>3453</v>
      </c>
      <c r="F3027" s="7">
        <v>20</v>
      </c>
      <c r="G3027" t="s">
        <v>3452</v>
      </c>
      <c r="H3027" t="s">
        <v>3451</v>
      </c>
      <c r="I3027" t="s">
        <v>4035</v>
      </c>
      <c r="J3027" t="s">
        <v>3488</v>
      </c>
      <c r="K3027" t="s">
        <v>3556</v>
      </c>
      <c r="L3027">
        <v>90712</v>
      </c>
      <c r="M3027" t="s">
        <v>422</v>
      </c>
      <c r="N3027" t="s">
        <v>9</v>
      </c>
      <c r="O3027" t="s">
        <v>42</v>
      </c>
      <c r="P3027" t="s">
        <v>423</v>
      </c>
      <c r="Q3027" s="4">
        <v>130000</v>
      </c>
      <c r="R3027">
        <v>8</v>
      </c>
      <c r="S3027" s="4">
        <f>Table3[[#This Row],[Harga]]*Table3[[#This Row],[Quantity]]</f>
        <v>1040000</v>
      </c>
      <c r="T3027">
        <v>0.2</v>
      </c>
      <c r="U3027" s="4">
        <f>Table3[[#This Row],[Discount]]*Table3[[#This Row],[Revenue]]</f>
        <v>208000</v>
      </c>
      <c r="V3027" s="4">
        <f>Table3[[#This Row],[Revenue]]-Table3[[#This Row],[Total Discount]]</f>
        <v>832000</v>
      </c>
      <c r="W3027" s="6"/>
      <c r="X3027" s="5"/>
    </row>
    <row r="3028" spans="1:24" x14ac:dyDescent="0.35">
      <c r="A3028">
        <v>3027</v>
      </c>
      <c r="B3028" t="s">
        <v>6231</v>
      </c>
      <c r="C3028" s="8">
        <v>42960</v>
      </c>
      <c r="D3028" s="6">
        <v>2017</v>
      </c>
      <c r="E3028" s="8" t="s">
        <v>3481</v>
      </c>
      <c r="F3028" s="7">
        <v>13</v>
      </c>
      <c r="G3028" t="s">
        <v>3538</v>
      </c>
      <c r="H3028" t="s">
        <v>3462</v>
      </c>
      <c r="I3028" t="s">
        <v>3886</v>
      </c>
      <c r="J3028" t="s">
        <v>3466</v>
      </c>
      <c r="K3028" t="s">
        <v>3505</v>
      </c>
      <c r="L3028">
        <v>19120</v>
      </c>
      <c r="M3028" t="s">
        <v>1704</v>
      </c>
      <c r="N3028" t="s">
        <v>13</v>
      </c>
      <c r="O3028" t="s">
        <v>14</v>
      </c>
      <c r="P3028" t="s">
        <v>1705</v>
      </c>
      <c r="Q3028" s="4">
        <v>15000</v>
      </c>
      <c r="R3028">
        <v>3</v>
      </c>
      <c r="S3028" s="4">
        <f>Table3[[#This Row],[Harga]]*Table3[[#This Row],[Quantity]]</f>
        <v>45000</v>
      </c>
      <c r="T3028">
        <v>0.2</v>
      </c>
      <c r="U3028" s="4">
        <f>Table3[[#This Row],[Discount]]*Table3[[#This Row],[Revenue]]</f>
        <v>9000</v>
      </c>
      <c r="V3028" s="4">
        <f>Table3[[#This Row],[Revenue]]-Table3[[#This Row],[Total Discount]]</f>
        <v>36000</v>
      </c>
      <c r="W3028" s="6"/>
      <c r="X3028" s="5"/>
    </row>
    <row r="3029" spans="1:24" x14ac:dyDescent="0.35">
      <c r="A3029">
        <v>3028</v>
      </c>
      <c r="B3029" t="s">
        <v>6230</v>
      </c>
      <c r="C3029" s="8">
        <v>42369</v>
      </c>
      <c r="D3029" s="6">
        <v>2015</v>
      </c>
      <c r="E3029" s="8" t="s">
        <v>3490</v>
      </c>
      <c r="F3029" s="7">
        <v>31</v>
      </c>
      <c r="G3029" t="s">
        <v>3538</v>
      </c>
      <c r="H3029" t="s">
        <v>3462</v>
      </c>
      <c r="I3029" t="s">
        <v>3680</v>
      </c>
      <c r="J3029" t="s">
        <v>3449</v>
      </c>
      <c r="K3029" t="s">
        <v>3670</v>
      </c>
      <c r="L3029">
        <v>78745</v>
      </c>
      <c r="M3029" t="s">
        <v>1652</v>
      </c>
      <c r="N3029" t="s">
        <v>13</v>
      </c>
      <c r="O3029" t="s">
        <v>32</v>
      </c>
      <c r="P3029" t="s">
        <v>1653</v>
      </c>
      <c r="Q3029" s="4">
        <v>191000</v>
      </c>
      <c r="R3029">
        <v>2</v>
      </c>
      <c r="S3029" s="4">
        <f>Table3[[#This Row],[Harga]]*Table3[[#This Row],[Quantity]]</f>
        <v>382000</v>
      </c>
      <c r="T3029">
        <v>0.2</v>
      </c>
      <c r="U3029" s="4">
        <f>Table3[[#This Row],[Discount]]*Table3[[#This Row],[Revenue]]</f>
        <v>76400</v>
      </c>
      <c r="V3029" s="4">
        <f>Table3[[#This Row],[Revenue]]-Table3[[#This Row],[Total Discount]]</f>
        <v>305600</v>
      </c>
      <c r="W3029" s="6"/>
      <c r="X3029" s="5"/>
    </row>
    <row r="3030" spans="1:24" x14ac:dyDescent="0.35">
      <c r="A3030">
        <v>3029</v>
      </c>
      <c r="B3030" t="s">
        <v>6229</v>
      </c>
      <c r="C3030" s="8">
        <v>43094</v>
      </c>
      <c r="D3030" s="6">
        <v>2017</v>
      </c>
      <c r="E3030" s="8" t="s">
        <v>3490</v>
      </c>
      <c r="F3030" s="7">
        <v>25</v>
      </c>
      <c r="G3030" t="s">
        <v>3452</v>
      </c>
      <c r="H3030" t="s">
        <v>3451</v>
      </c>
      <c r="I3030" t="s">
        <v>4253</v>
      </c>
      <c r="J3030" t="s">
        <v>3466</v>
      </c>
      <c r="K3030" t="s">
        <v>3571</v>
      </c>
      <c r="L3030">
        <v>90008</v>
      </c>
      <c r="M3030" t="s">
        <v>1566</v>
      </c>
      <c r="N3030" t="s">
        <v>13</v>
      </c>
      <c r="O3030" t="s">
        <v>26</v>
      </c>
      <c r="P3030" t="s">
        <v>1567</v>
      </c>
      <c r="Q3030" s="4">
        <v>512000</v>
      </c>
      <c r="R3030">
        <v>3</v>
      </c>
      <c r="S3030" s="4">
        <f>Table3[[#This Row],[Harga]]*Table3[[#This Row],[Quantity]]</f>
        <v>1536000</v>
      </c>
      <c r="T3030">
        <v>0.2</v>
      </c>
      <c r="U3030" s="4">
        <f>Table3[[#This Row],[Discount]]*Table3[[#This Row],[Revenue]]</f>
        <v>307200</v>
      </c>
      <c r="V3030" s="4">
        <f>Table3[[#This Row],[Revenue]]-Table3[[#This Row],[Total Discount]]</f>
        <v>1228800</v>
      </c>
      <c r="W3030" s="6"/>
      <c r="X3030" s="5"/>
    </row>
    <row r="3031" spans="1:24" x14ac:dyDescent="0.35">
      <c r="A3031">
        <v>3030</v>
      </c>
      <c r="B3031" t="s">
        <v>6228</v>
      </c>
      <c r="C3031" s="8">
        <v>42614</v>
      </c>
      <c r="D3031" s="6">
        <v>2016</v>
      </c>
      <c r="E3031" s="8" t="s">
        <v>3472</v>
      </c>
      <c r="F3031" s="7">
        <v>1</v>
      </c>
      <c r="G3031" t="s">
        <v>3538</v>
      </c>
      <c r="H3031" t="s">
        <v>3451</v>
      </c>
      <c r="I3031" t="s">
        <v>4418</v>
      </c>
      <c r="J3031" t="s">
        <v>3449</v>
      </c>
      <c r="K3031" t="s">
        <v>3483</v>
      </c>
      <c r="L3031">
        <v>10011</v>
      </c>
      <c r="M3031" t="s">
        <v>495</v>
      </c>
      <c r="N3031" t="s">
        <v>51</v>
      </c>
      <c r="O3031" t="s">
        <v>64</v>
      </c>
      <c r="P3031" t="s">
        <v>496</v>
      </c>
      <c r="Q3031" s="4">
        <v>469000</v>
      </c>
      <c r="R3031">
        <v>6</v>
      </c>
      <c r="S3031" s="4">
        <f>Table3[[#This Row],[Harga]]*Table3[[#This Row],[Quantity]]</f>
        <v>2814000</v>
      </c>
      <c r="T3031">
        <v>0</v>
      </c>
      <c r="U3031" s="4">
        <f>Table3[[#This Row],[Discount]]*Table3[[#This Row],[Revenue]]</f>
        <v>0</v>
      </c>
      <c r="V3031" s="4">
        <f>Table3[[#This Row],[Revenue]]-Table3[[#This Row],[Total Discount]]</f>
        <v>2814000</v>
      </c>
      <c r="W3031" s="6"/>
      <c r="X3031" s="5"/>
    </row>
    <row r="3032" spans="1:24" x14ac:dyDescent="0.35">
      <c r="A3032">
        <v>3031</v>
      </c>
      <c r="B3032" t="s">
        <v>6227</v>
      </c>
      <c r="C3032" s="8">
        <v>42952</v>
      </c>
      <c r="D3032" s="6">
        <v>2017</v>
      </c>
      <c r="E3032" s="8" t="s">
        <v>3481</v>
      </c>
      <c r="F3032" s="7">
        <v>5</v>
      </c>
      <c r="G3032" t="s">
        <v>3538</v>
      </c>
      <c r="H3032" t="s">
        <v>3462</v>
      </c>
      <c r="I3032" t="s">
        <v>3717</v>
      </c>
      <c r="J3032" t="s">
        <v>3488</v>
      </c>
      <c r="K3032" t="s">
        <v>3595</v>
      </c>
      <c r="L3032">
        <v>77070</v>
      </c>
      <c r="M3032" t="s">
        <v>2941</v>
      </c>
      <c r="N3032" t="s">
        <v>13</v>
      </c>
      <c r="O3032" t="s">
        <v>32</v>
      </c>
      <c r="P3032" t="s">
        <v>2942</v>
      </c>
      <c r="Q3032" s="4">
        <v>152000</v>
      </c>
      <c r="R3032">
        <v>9</v>
      </c>
      <c r="S3032" s="4">
        <f>Table3[[#This Row],[Harga]]*Table3[[#This Row],[Quantity]]</f>
        <v>1368000</v>
      </c>
      <c r="T3032">
        <v>0.2</v>
      </c>
      <c r="U3032" s="4">
        <f>Table3[[#This Row],[Discount]]*Table3[[#This Row],[Revenue]]</f>
        <v>273600</v>
      </c>
      <c r="V3032" s="4">
        <f>Table3[[#This Row],[Revenue]]-Table3[[#This Row],[Total Discount]]</f>
        <v>1094400</v>
      </c>
      <c r="W3032" s="6"/>
      <c r="X3032" s="5"/>
    </row>
    <row r="3033" spans="1:24" x14ac:dyDescent="0.35">
      <c r="A3033">
        <v>3032</v>
      </c>
      <c r="B3033" t="s">
        <v>6226</v>
      </c>
      <c r="C3033" s="8">
        <v>41688</v>
      </c>
      <c r="D3033" s="6">
        <v>2014</v>
      </c>
      <c r="E3033" s="8" t="s">
        <v>3458</v>
      </c>
      <c r="F3033" s="7">
        <v>18</v>
      </c>
      <c r="G3033" t="s">
        <v>3538</v>
      </c>
      <c r="H3033" t="s">
        <v>3462</v>
      </c>
      <c r="I3033" t="s">
        <v>3660</v>
      </c>
      <c r="J3033" t="s">
        <v>3449</v>
      </c>
      <c r="K3033" t="s">
        <v>3509</v>
      </c>
      <c r="L3033">
        <v>79424</v>
      </c>
      <c r="M3033" t="s">
        <v>2801</v>
      </c>
      <c r="N3033" t="s">
        <v>9</v>
      </c>
      <c r="O3033" t="s">
        <v>20</v>
      </c>
      <c r="P3033" t="s">
        <v>2802</v>
      </c>
      <c r="Q3033" s="4">
        <v>26000</v>
      </c>
      <c r="R3033">
        <v>5</v>
      </c>
      <c r="S3033" s="4">
        <f>Table3[[#This Row],[Harga]]*Table3[[#This Row],[Quantity]]</f>
        <v>130000</v>
      </c>
      <c r="T3033">
        <v>0.6</v>
      </c>
      <c r="U3033" s="4">
        <f>Table3[[#This Row],[Discount]]*Table3[[#This Row],[Revenue]]</f>
        <v>78000</v>
      </c>
      <c r="V3033" s="4">
        <f>Table3[[#This Row],[Revenue]]-Table3[[#This Row],[Total Discount]]</f>
        <v>52000</v>
      </c>
      <c r="W3033" s="6"/>
      <c r="X3033" s="5"/>
    </row>
    <row r="3034" spans="1:24" x14ac:dyDescent="0.35">
      <c r="A3034">
        <v>3033</v>
      </c>
      <c r="B3034" t="s">
        <v>6225</v>
      </c>
      <c r="C3034" s="8">
        <v>42696</v>
      </c>
      <c r="D3034" s="6">
        <v>2016</v>
      </c>
      <c r="E3034" s="8" t="s">
        <v>3468</v>
      </c>
      <c r="F3034" s="7">
        <v>22</v>
      </c>
      <c r="G3034" t="s">
        <v>3496</v>
      </c>
      <c r="H3034" t="s">
        <v>3451</v>
      </c>
      <c r="I3034" t="s">
        <v>6224</v>
      </c>
      <c r="J3034" t="s">
        <v>3449</v>
      </c>
      <c r="K3034" t="s">
        <v>3487</v>
      </c>
      <c r="L3034">
        <v>77095</v>
      </c>
      <c r="M3034" t="s">
        <v>2105</v>
      </c>
      <c r="N3034" t="s">
        <v>13</v>
      </c>
      <c r="O3034" t="s">
        <v>26</v>
      </c>
      <c r="P3034" t="s">
        <v>2106</v>
      </c>
      <c r="Q3034" s="4">
        <v>6000</v>
      </c>
      <c r="R3034">
        <v>6</v>
      </c>
      <c r="S3034" s="4">
        <f>Table3[[#This Row],[Harga]]*Table3[[#This Row],[Quantity]]</f>
        <v>36000</v>
      </c>
      <c r="T3034">
        <v>0.8</v>
      </c>
      <c r="U3034" s="4">
        <f>Table3[[#This Row],[Discount]]*Table3[[#This Row],[Revenue]]</f>
        <v>28800</v>
      </c>
      <c r="V3034" s="4">
        <f>Table3[[#This Row],[Revenue]]-Table3[[#This Row],[Total Discount]]</f>
        <v>7200</v>
      </c>
      <c r="W3034" s="6"/>
      <c r="X3034" s="5"/>
    </row>
    <row r="3035" spans="1:24" x14ac:dyDescent="0.35">
      <c r="A3035">
        <v>3034</v>
      </c>
      <c r="B3035" t="s">
        <v>6223</v>
      </c>
      <c r="C3035" s="8">
        <v>42352</v>
      </c>
      <c r="D3035" s="6">
        <v>2015</v>
      </c>
      <c r="E3035" s="8" t="s">
        <v>3490</v>
      </c>
      <c r="F3035" s="7">
        <v>14</v>
      </c>
      <c r="G3035" t="s">
        <v>3485</v>
      </c>
      <c r="H3035" t="s">
        <v>3462</v>
      </c>
      <c r="I3035" t="s">
        <v>4307</v>
      </c>
      <c r="J3035" t="s">
        <v>3449</v>
      </c>
      <c r="K3035" t="s">
        <v>3695</v>
      </c>
      <c r="L3035">
        <v>92627</v>
      </c>
      <c r="M3035" t="s">
        <v>2943</v>
      </c>
      <c r="N3035" t="s">
        <v>9</v>
      </c>
      <c r="O3035" t="s">
        <v>20</v>
      </c>
      <c r="P3035" t="s">
        <v>832</v>
      </c>
      <c r="Q3035" s="4">
        <v>30000</v>
      </c>
      <c r="R3035">
        <v>3</v>
      </c>
      <c r="S3035" s="4">
        <f>Table3[[#This Row],[Harga]]*Table3[[#This Row],[Quantity]]</f>
        <v>90000</v>
      </c>
      <c r="T3035">
        <v>0</v>
      </c>
      <c r="U3035" s="4">
        <f>Table3[[#This Row],[Discount]]*Table3[[#This Row],[Revenue]]</f>
        <v>0</v>
      </c>
      <c r="V3035" s="4">
        <f>Table3[[#This Row],[Revenue]]-Table3[[#This Row],[Total Discount]]</f>
        <v>90000</v>
      </c>
      <c r="W3035" s="6"/>
      <c r="X3035" s="5"/>
    </row>
    <row r="3036" spans="1:24" x14ac:dyDescent="0.35">
      <c r="A3036">
        <v>3035</v>
      </c>
      <c r="B3036" t="s">
        <v>6222</v>
      </c>
      <c r="C3036" s="8">
        <v>42168</v>
      </c>
      <c r="D3036" s="6">
        <v>2015</v>
      </c>
      <c r="E3036" s="8" t="s">
        <v>3497</v>
      </c>
      <c r="F3036" s="7">
        <v>13</v>
      </c>
      <c r="G3036" t="s">
        <v>3452</v>
      </c>
      <c r="H3036" t="s">
        <v>3462</v>
      </c>
      <c r="I3036" t="s">
        <v>4239</v>
      </c>
      <c r="J3036" t="s">
        <v>3466</v>
      </c>
      <c r="K3036" t="s">
        <v>3655</v>
      </c>
      <c r="L3036">
        <v>30076</v>
      </c>
      <c r="M3036" t="s">
        <v>2761</v>
      </c>
      <c r="N3036" t="s">
        <v>13</v>
      </c>
      <c r="O3036" t="s">
        <v>23</v>
      </c>
      <c r="P3036" t="s">
        <v>2762</v>
      </c>
      <c r="Q3036" s="4">
        <v>26000</v>
      </c>
      <c r="R3036">
        <v>1</v>
      </c>
      <c r="S3036" s="4">
        <f>Table3[[#This Row],[Harga]]*Table3[[#This Row],[Quantity]]</f>
        <v>26000</v>
      </c>
      <c r="T3036">
        <v>0</v>
      </c>
      <c r="U3036" s="4">
        <f>Table3[[#This Row],[Discount]]*Table3[[#This Row],[Revenue]]</f>
        <v>0</v>
      </c>
      <c r="V3036" s="4">
        <f>Table3[[#This Row],[Revenue]]-Table3[[#This Row],[Total Discount]]</f>
        <v>26000</v>
      </c>
      <c r="W3036" s="6"/>
      <c r="X3036" s="5"/>
    </row>
    <row r="3037" spans="1:24" x14ac:dyDescent="0.35">
      <c r="A3037">
        <v>3036</v>
      </c>
      <c r="B3037" t="s">
        <v>6221</v>
      </c>
      <c r="C3037" s="8">
        <v>43097</v>
      </c>
      <c r="D3037" s="6">
        <v>2017</v>
      </c>
      <c r="E3037" s="8" t="s">
        <v>3490</v>
      </c>
      <c r="F3037" s="7">
        <v>28</v>
      </c>
      <c r="G3037" t="s">
        <v>3485</v>
      </c>
      <c r="H3037" t="s">
        <v>3451</v>
      </c>
      <c r="I3037" t="s">
        <v>6220</v>
      </c>
      <c r="J3037" t="s">
        <v>3466</v>
      </c>
      <c r="K3037" t="s">
        <v>3448</v>
      </c>
      <c r="L3037">
        <v>80538</v>
      </c>
      <c r="M3037" t="s">
        <v>1050</v>
      </c>
      <c r="N3037" t="s">
        <v>13</v>
      </c>
      <c r="O3037" t="s">
        <v>26</v>
      </c>
      <c r="P3037" t="s">
        <v>1051</v>
      </c>
      <c r="Q3037" s="4">
        <v>3000</v>
      </c>
      <c r="R3037">
        <v>2</v>
      </c>
      <c r="S3037" s="4">
        <f>Table3[[#This Row],[Harga]]*Table3[[#This Row],[Quantity]]</f>
        <v>6000</v>
      </c>
      <c r="T3037">
        <v>0.7</v>
      </c>
      <c r="U3037" s="4">
        <f>Table3[[#This Row],[Discount]]*Table3[[#This Row],[Revenue]]</f>
        <v>4200</v>
      </c>
      <c r="V3037" s="4">
        <f>Table3[[#This Row],[Revenue]]-Table3[[#This Row],[Total Discount]]</f>
        <v>1800</v>
      </c>
      <c r="W3037" s="6"/>
      <c r="X3037" s="5"/>
    </row>
    <row r="3038" spans="1:24" x14ac:dyDescent="0.35">
      <c r="A3038">
        <v>3037</v>
      </c>
      <c r="B3038" t="s">
        <v>6219</v>
      </c>
      <c r="C3038" s="8">
        <v>42998</v>
      </c>
      <c r="D3038" s="6">
        <v>2017</v>
      </c>
      <c r="E3038" s="8" t="s">
        <v>3472</v>
      </c>
      <c r="F3038" s="7">
        <v>20</v>
      </c>
      <c r="G3038" t="s">
        <v>3452</v>
      </c>
      <c r="H3038" t="s">
        <v>3451</v>
      </c>
      <c r="I3038" t="s">
        <v>4687</v>
      </c>
      <c r="J3038" t="s">
        <v>3449</v>
      </c>
      <c r="K3038" t="s">
        <v>3714</v>
      </c>
      <c r="L3038">
        <v>10035</v>
      </c>
      <c r="M3038" t="s">
        <v>2059</v>
      </c>
      <c r="N3038" t="s">
        <v>9</v>
      </c>
      <c r="O3038" t="s">
        <v>42</v>
      </c>
      <c r="P3038" t="s">
        <v>2060</v>
      </c>
      <c r="Q3038" s="4">
        <v>505000</v>
      </c>
      <c r="R3038">
        <v>3</v>
      </c>
      <c r="S3038" s="4">
        <f>Table3[[#This Row],[Harga]]*Table3[[#This Row],[Quantity]]</f>
        <v>1515000</v>
      </c>
      <c r="T3038">
        <v>0.1</v>
      </c>
      <c r="U3038" s="4">
        <f>Table3[[#This Row],[Discount]]*Table3[[#This Row],[Revenue]]</f>
        <v>151500</v>
      </c>
      <c r="V3038" s="4">
        <f>Table3[[#This Row],[Revenue]]-Table3[[#This Row],[Total Discount]]</f>
        <v>1363500</v>
      </c>
      <c r="W3038" s="6"/>
      <c r="X3038" s="5"/>
    </row>
    <row r="3039" spans="1:24" x14ac:dyDescent="0.35">
      <c r="A3039">
        <v>3038</v>
      </c>
      <c r="B3039" t="s">
        <v>6218</v>
      </c>
      <c r="C3039" s="8">
        <v>42969</v>
      </c>
      <c r="D3039" s="6">
        <v>2017</v>
      </c>
      <c r="E3039" s="8" t="s">
        <v>3481</v>
      </c>
      <c r="F3039" s="7">
        <v>22</v>
      </c>
      <c r="G3039" t="s">
        <v>3496</v>
      </c>
      <c r="H3039" t="s">
        <v>3451</v>
      </c>
      <c r="I3039" t="s">
        <v>5184</v>
      </c>
      <c r="J3039" t="s">
        <v>3488</v>
      </c>
      <c r="K3039" t="s">
        <v>3523</v>
      </c>
      <c r="L3039">
        <v>19143</v>
      </c>
      <c r="M3039" t="s">
        <v>827</v>
      </c>
      <c r="N3039" t="s">
        <v>9</v>
      </c>
      <c r="O3039" t="s">
        <v>17</v>
      </c>
      <c r="P3039" t="s">
        <v>828</v>
      </c>
      <c r="Q3039" s="4">
        <v>394000</v>
      </c>
      <c r="R3039">
        <v>2</v>
      </c>
      <c r="S3039" s="4">
        <f>Table3[[#This Row],[Harga]]*Table3[[#This Row],[Quantity]]</f>
        <v>788000</v>
      </c>
      <c r="T3039">
        <v>0.4</v>
      </c>
      <c r="U3039" s="4">
        <f>Table3[[#This Row],[Discount]]*Table3[[#This Row],[Revenue]]</f>
        <v>315200</v>
      </c>
      <c r="V3039" s="4">
        <f>Table3[[#This Row],[Revenue]]-Table3[[#This Row],[Total Discount]]</f>
        <v>472800</v>
      </c>
      <c r="W3039" s="6"/>
      <c r="X3039" s="5"/>
    </row>
    <row r="3040" spans="1:24" x14ac:dyDescent="0.35">
      <c r="A3040">
        <v>3039</v>
      </c>
      <c r="B3040" t="s">
        <v>6217</v>
      </c>
      <c r="C3040" s="8">
        <v>42173</v>
      </c>
      <c r="D3040" s="6">
        <v>2015</v>
      </c>
      <c r="E3040" s="8" t="s">
        <v>3497</v>
      </c>
      <c r="F3040" s="7">
        <v>18</v>
      </c>
      <c r="G3040" t="s">
        <v>3452</v>
      </c>
      <c r="H3040" t="s">
        <v>3462</v>
      </c>
      <c r="I3040" t="s">
        <v>4768</v>
      </c>
      <c r="J3040" t="s">
        <v>3466</v>
      </c>
      <c r="K3040" t="s">
        <v>3666</v>
      </c>
      <c r="L3040">
        <v>33178</v>
      </c>
      <c r="M3040" t="s">
        <v>1984</v>
      </c>
      <c r="N3040" t="s">
        <v>13</v>
      </c>
      <c r="O3040" t="s">
        <v>37</v>
      </c>
      <c r="P3040" t="s">
        <v>1985</v>
      </c>
      <c r="Q3040" s="4">
        <v>5000</v>
      </c>
      <c r="R3040">
        <v>4</v>
      </c>
      <c r="S3040" s="4">
        <f>Table3[[#This Row],[Harga]]*Table3[[#This Row],[Quantity]]</f>
        <v>20000</v>
      </c>
      <c r="T3040">
        <v>0.2</v>
      </c>
      <c r="U3040" s="4">
        <f>Table3[[#This Row],[Discount]]*Table3[[#This Row],[Revenue]]</f>
        <v>4000</v>
      </c>
      <c r="V3040" s="4">
        <f>Table3[[#This Row],[Revenue]]-Table3[[#This Row],[Total Discount]]</f>
        <v>16000</v>
      </c>
      <c r="W3040" s="6"/>
      <c r="X3040" s="5"/>
    </row>
    <row r="3041" spans="1:24" x14ac:dyDescent="0.35">
      <c r="A3041">
        <v>3040</v>
      </c>
      <c r="B3041" t="s">
        <v>6216</v>
      </c>
      <c r="C3041" s="8">
        <v>41993</v>
      </c>
      <c r="D3041" s="6">
        <v>2014</v>
      </c>
      <c r="E3041" s="8" t="s">
        <v>3490</v>
      </c>
      <c r="F3041" s="7">
        <v>20</v>
      </c>
      <c r="G3041" t="s">
        <v>3452</v>
      </c>
      <c r="H3041" t="s">
        <v>3451</v>
      </c>
      <c r="I3041" t="s">
        <v>3642</v>
      </c>
      <c r="J3041" t="s">
        <v>3449</v>
      </c>
      <c r="K3041" t="s">
        <v>3448</v>
      </c>
      <c r="L3041">
        <v>75051</v>
      </c>
      <c r="M3041" t="s">
        <v>557</v>
      </c>
      <c r="N3041" t="s">
        <v>13</v>
      </c>
      <c r="O3041" t="s">
        <v>29</v>
      </c>
      <c r="P3041" t="s">
        <v>558</v>
      </c>
      <c r="Q3041" s="4">
        <v>98000</v>
      </c>
      <c r="R3041">
        <v>2</v>
      </c>
      <c r="S3041" s="4">
        <f>Table3[[#This Row],[Harga]]*Table3[[#This Row],[Quantity]]</f>
        <v>196000</v>
      </c>
      <c r="T3041">
        <v>0.8</v>
      </c>
      <c r="U3041" s="4">
        <f>Table3[[#This Row],[Discount]]*Table3[[#This Row],[Revenue]]</f>
        <v>156800</v>
      </c>
      <c r="V3041" s="4">
        <f>Table3[[#This Row],[Revenue]]-Table3[[#This Row],[Total Discount]]</f>
        <v>39200</v>
      </c>
      <c r="W3041" s="6"/>
      <c r="X3041" s="5"/>
    </row>
    <row r="3042" spans="1:24" x14ac:dyDescent="0.35">
      <c r="A3042">
        <v>3041</v>
      </c>
      <c r="B3042" t="s">
        <v>6215</v>
      </c>
      <c r="C3042" s="8">
        <v>42624</v>
      </c>
      <c r="D3042" s="6">
        <v>2016</v>
      </c>
      <c r="E3042" s="8" t="s">
        <v>3472</v>
      </c>
      <c r="F3042" s="7">
        <v>11</v>
      </c>
      <c r="G3042" t="s">
        <v>3538</v>
      </c>
      <c r="H3042" t="s">
        <v>3462</v>
      </c>
      <c r="I3042" t="s">
        <v>3827</v>
      </c>
      <c r="J3042" t="s">
        <v>3449</v>
      </c>
      <c r="K3042" t="s">
        <v>3704</v>
      </c>
      <c r="L3042">
        <v>60653</v>
      </c>
      <c r="M3042" t="s">
        <v>2944</v>
      </c>
      <c r="N3042" t="s">
        <v>13</v>
      </c>
      <c r="O3042" t="s">
        <v>14</v>
      </c>
      <c r="P3042" t="s">
        <v>2945</v>
      </c>
      <c r="Q3042" s="4">
        <v>6000</v>
      </c>
      <c r="R3042">
        <v>2</v>
      </c>
      <c r="S3042" s="4">
        <f>Table3[[#This Row],[Harga]]*Table3[[#This Row],[Quantity]]</f>
        <v>12000</v>
      </c>
      <c r="T3042">
        <v>0.2</v>
      </c>
      <c r="U3042" s="4">
        <f>Table3[[#This Row],[Discount]]*Table3[[#This Row],[Revenue]]</f>
        <v>2400</v>
      </c>
      <c r="V3042" s="4">
        <f>Table3[[#This Row],[Revenue]]-Table3[[#This Row],[Total Discount]]</f>
        <v>9600</v>
      </c>
      <c r="W3042" s="6"/>
      <c r="X3042" s="5"/>
    </row>
    <row r="3043" spans="1:24" x14ac:dyDescent="0.35">
      <c r="A3043">
        <v>3042</v>
      </c>
      <c r="B3043" t="s">
        <v>6214</v>
      </c>
      <c r="C3043" s="8">
        <v>42686</v>
      </c>
      <c r="D3043" s="6">
        <v>2016</v>
      </c>
      <c r="E3043" s="8" t="s">
        <v>3468</v>
      </c>
      <c r="F3043" s="7">
        <v>12</v>
      </c>
      <c r="G3043" t="s">
        <v>3538</v>
      </c>
      <c r="H3043" t="s">
        <v>3501</v>
      </c>
      <c r="I3043" t="s">
        <v>3773</v>
      </c>
      <c r="J3043" t="s">
        <v>3449</v>
      </c>
      <c r="K3043" t="s">
        <v>3492</v>
      </c>
      <c r="L3043">
        <v>44134</v>
      </c>
      <c r="M3043" t="s">
        <v>2095</v>
      </c>
      <c r="N3043" t="s">
        <v>9</v>
      </c>
      <c r="O3043" t="s">
        <v>42</v>
      </c>
      <c r="P3043" t="s">
        <v>2096</v>
      </c>
      <c r="Q3043" s="4">
        <v>964000</v>
      </c>
      <c r="R3043">
        <v>7</v>
      </c>
      <c r="S3043" s="4">
        <f>Table3[[#This Row],[Harga]]*Table3[[#This Row],[Quantity]]</f>
        <v>6748000</v>
      </c>
      <c r="T3043">
        <v>0.3</v>
      </c>
      <c r="U3043" s="4">
        <f>Table3[[#This Row],[Discount]]*Table3[[#This Row],[Revenue]]</f>
        <v>2024400</v>
      </c>
      <c r="V3043" s="4">
        <f>Table3[[#This Row],[Revenue]]-Table3[[#This Row],[Total Discount]]</f>
        <v>4723600</v>
      </c>
      <c r="W3043" s="6"/>
      <c r="X3043" s="5"/>
    </row>
    <row r="3044" spans="1:24" x14ac:dyDescent="0.35">
      <c r="A3044">
        <v>3043</v>
      </c>
      <c r="B3044" t="s">
        <v>6213</v>
      </c>
      <c r="C3044" s="8">
        <v>42443</v>
      </c>
      <c r="D3044" s="6">
        <v>2016</v>
      </c>
      <c r="E3044" s="8" t="s">
        <v>3511</v>
      </c>
      <c r="F3044" s="7">
        <v>14</v>
      </c>
      <c r="G3044" t="s">
        <v>3457</v>
      </c>
      <c r="H3044" t="s">
        <v>3501</v>
      </c>
      <c r="I3044" t="s">
        <v>4344</v>
      </c>
      <c r="J3044" t="s">
        <v>3466</v>
      </c>
      <c r="K3044" t="s">
        <v>3655</v>
      </c>
      <c r="L3044">
        <v>94061</v>
      </c>
      <c r="M3044" t="s">
        <v>2402</v>
      </c>
      <c r="N3044" t="s">
        <v>13</v>
      </c>
      <c r="O3044" t="s">
        <v>26</v>
      </c>
      <c r="P3044" t="s">
        <v>2403</v>
      </c>
      <c r="Q3044" s="4">
        <v>8000</v>
      </c>
      <c r="R3044">
        <v>6</v>
      </c>
      <c r="S3044" s="4">
        <f>Table3[[#This Row],[Harga]]*Table3[[#This Row],[Quantity]]</f>
        <v>48000</v>
      </c>
      <c r="T3044">
        <v>0.2</v>
      </c>
      <c r="U3044" s="4">
        <f>Table3[[#This Row],[Discount]]*Table3[[#This Row],[Revenue]]</f>
        <v>9600</v>
      </c>
      <c r="V3044" s="4">
        <f>Table3[[#This Row],[Revenue]]-Table3[[#This Row],[Total Discount]]</f>
        <v>38400</v>
      </c>
      <c r="W3044" s="6"/>
      <c r="X3044" s="5"/>
    </row>
    <row r="3045" spans="1:24" x14ac:dyDescent="0.35">
      <c r="A3045">
        <v>3044</v>
      </c>
      <c r="B3045" t="s">
        <v>6212</v>
      </c>
      <c r="C3045" s="8">
        <v>42687</v>
      </c>
      <c r="D3045" s="6">
        <v>2016</v>
      </c>
      <c r="E3045" s="8" t="s">
        <v>3468</v>
      </c>
      <c r="F3045" s="7">
        <v>13</v>
      </c>
      <c r="G3045" t="s">
        <v>3452</v>
      </c>
      <c r="H3045" t="s">
        <v>3462</v>
      </c>
      <c r="I3045" t="s">
        <v>3510</v>
      </c>
      <c r="J3045" t="s">
        <v>3488</v>
      </c>
      <c r="K3045" t="s">
        <v>3628</v>
      </c>
      <c r="L3045">
        <v>10011</v>
      </c>
      <c r="M3045" t="s">
        <v>2946</v>
      </c>
      <c r="N3045" t="s">
        <v>51</v>
      </c>
      <c r="O3045" t="s">
        <v>52</v>
      </c>
      <c r="P3045" t="s">
        <v>2947</v>
      </c>
      <c r="Q3045" s="4">
        <v>2280000</v>
      </c>
      <c r="R3045">
        <v>4</v>
      </c>
      <c r="S3045" s="4">
        <f>Table3[[#This Row],[Harga]]*Table3[[#This Row],[Quantity]]</f>
        <v>9120000</v>
      </c>
      <c r="T3045">
        <v>0</v>
      </c>
      <c r="U3045" s="4">
        <f>Table3[[#This Row],[Discount]]*Table3[[#This Row],[Revenue]]</f>
        <v>0</v>
      </c>
      <c r="V3045" s="4">
        <f>Table3[[#This Row],[Revenue]]-Table3[[#This Row],[Total Discount]]</f>
        <v>9120000</v>
      </c>
      <c r="W3045" s="6"/>
      <c r="X3045" s="5"/>
    </row>
    <row r="3046" spans="1:24" x14ac:dyDescent="0.35">
      <c r="A3046">
        <v>3045</v>
      </c>
      <c r="B3046" t="s">
        <v>6211</v>
      </c>
      <c r="C3046" s="8">
        <v>42997</v>
      </c>
      <c r="D3046" s="6">
        <v>2017</v>
      </c>
      <c r="E3046" s="8" t="s">
        <v>3472</v>
      </c>
      <c r="F3046" s="7">
        <v>19</v>
      </c>
      <c r="G3046" t="s">
        <v>3457</v>
      </c>
      <c r="H3046" t="s">
        <v>3451</v>
      </c>
      <c r="I3046" t="s">
        <v>4538</v>
      </c>
      <c r="J3046" t="s">
        <v>3466</v>
      </c>
      <c r="K3046" t="s">
        <v>3655</v>
      </c>
      <c r="L3046">
        <v>97477</v>
      </c>
      <c r="M3046" t="s">
        <v>539</v>
      </c>
      <c r="N3046" t="s">
        <v>51</v>
      </c>
      <c r="O3046" t="s">
        <v>52</v>
      </c>
      <c r="P3046" t="s">
        <v>540</v>
      </c>
      <c r="Q3046" s="4">
        <v>144000</v>
      </c>
      <c r="R3046">
        <v>3</v>
      </c>
      <c r="S3046" s="4">
        <f>Table3[[#This Row],[Harga]]*Table3[[#This Row],[Quantity]]</f>
        <v>432000</v>
      </c>
      <c r="T3046">
        <v>0.2</v>
      </c>
      <c r="U3046" s="4">
        <f>Table3[[#This Row],[Discount]]*Table3[[#This Row],[Revenue]]</f>
        <v>86400</v>
      </c>
      <c r="V3046" s="4">
        <f>Table3[[#This Row],[Revenue]]-Table3[[#This Row],[Total Discount]]</f>
        <v>345600</v>
      </c>
      <c r="W3046" s="6"/>
      <c r="X3046" s="5"/>
    </row>
    <row r="3047" spans="1:24" x14ac:dyDescent="0.35">
      <c r="A3047">
        <v>3046</v>
      </c>
      <c r="B3047" t="s">
        <v>6210</v>
      </c>
      <c r="C3047" s="8">
        <v>43073</v>
      </c>
      <c r="D3047" s="6">
        <v>2017</v>
      </c>
      <c r="E3047" s="8" t="s">
        <v>3490</v>
      </c>
      <c r="F3047" s="7">
        <v>4</v>
      </c>
      <c r="G3047" t="s">
        <v>3452</v>
      </c>
      <c r="H3047" t="s">
        <v>3462</v>
      </c>
      <c r="I3047" t="s">
        <v>4346</v>
      </c>
      <c r="J3047" t="s">
        <v>3449</v>
      </c>
      <c r="K3047" t="s">
        <v>3513</v>
      </c>
      <c r="L3047">
        <v>60610</v>
      </c>
      <c r="M3047" t="s">
        <v>1928</v>
      </c>
      <c r="N3047" t="s">
        <v>13</v>
      </c>
      <c r="O3047" t="s">
        <v>32</v>
      </c>
      <c r="P3047" t="s">
        <v>1929</v>
      </c>
      <c r="Q3047" s="4">
        <v>424000</v>
      </c>
      <c r="R3047">
        <v>2</v>
      </c>
      <c r="S3047" s="4">
        <f>Table3[[#This Row],[Harga]]*Table3[[#This Row],[Quantity]]</f>
        <v>848000</v>
      </c>
      <c r="T3047">
        <v>0.2</v>
      </c>
      <c r="U3047" s="4">
        <f>Table3[[#This Row],[Discount]]*Table3[[#This Row],[Revenue]]</f>
        <v>169600</v>
      </c>
      <c r="V3047" s="4">
        <f>Table3[[#This Row],[Revenue]]-Table3[[#This Row],[Total Discount]]</f>
        <v>678400</v>
      </c>
      <c r="W3047" s="6"/>
      <c r="X3047" s="5"/>
    </row>
    <row r="3048" spans="1:24" x14ac:dyDescent="0.35">
      <c r="A3048">
        <v>3047</v>
      </c>
      <c r="B3048" t="s">
        <v>6209</v>
      </c>
      <c r="C3048" s="8">
        <v>42247</v>
      </c>
      <c r="D3048" s="6">
        <v>2015</v>
      </c>
      <c r="E3048" s="8" t="s">
        <v>3481</v>
      </c>
      <c r="F3048" s="7">
        <v>31</v>
      </c>
      <c r="G3048" t="s">
        <v>3485</v>
      </c>
      <c r="H3048" t="s">
        <v>3451</v>
      </c>
      <c r="I3048" t="s">
        <v>5343</v>
      </c>
      <c r="J3048" t="s">
        <v>3488</v>
      </c>
      <c r="K3048" t="s">
        <v>3571</v>
      </c>
      <c r="L3048">
        <v>76021</v>
      </c>
      <c r="M3048" t="s">
        <v>1588</v>
      </c>
      <c r="N3048" t="s">
        <v>13</v>
      </c>
      <c r="O3048" t="s">
        <v>23</v>
      </c>
      <c r="P3048" t="s">
        <v>1589</v>
      </c>
      <c r="Q3048" s="4">
        <v>20000</v>
      </c>
      <c r="R3048">
        <v>4</v>
      </c>
      <c r="S3048" s="4">
        <f>Table3[[#This Row],[Harga]]*Table3[[#This Row],[Quantity]]</f>
        <v>80000</v>
      </c>
      <c r="T3048">
        <v>0.2</v>
      </c>
      <c r="U3048" s="4">
        <f>Table3[[#This Row],[Discount]]*Table3[[#This Row],[Revenue]]</f>
        <v>16000</v>
      </c>
      <c r="V3048" s="4">
        <f>Table3[[#This Row],[Revenue]]-Table3[[#This Row],[Total Discount]]</f>
        <v>64000</v>
      </c>
      <c r="W3048" s="6"/>
      <c r="X3048" s="5"/>
    </row>
    <row r="3049" spans="1:24" x14ac:dyDescent="0.35">
      <c r="A3049">
        <v>3048</v>
      </c>
      <c r="B3049" t="s">
        <v>6208</v>
      </c>
      <c r="C3049" s="8">
        <v>42889</v>
      </c>
      <c r="D3049" s="6">
        <v>2017</v>
      </c>
      <c r="E3049" s="8" t="s">
        <v>3497</v>
      </c>
      <c r="F3049" s="7">
        <v>3</v>
      </c>
      <c r="G3049" t="s">
        <v>3452</v>
      </c>
      <c r="H3049" t="s">
        <v>3451</v>
      </c>
      <c r="I3049" t="s">
        <v>4473</v>
      </c>
      <c r="J3049" t="s">
        <v>3466</v>
      </c>
      <c r="K3049" t="s">
        <v>3707</v>
      </c>
      <c r="L3049">
        <v>90036</v>
      </c>
      <c r="M3049" t="s">
        <v>1258</v>
      </c>
      <c r="N3049" t="s">
        <v>51</v>
      </c>
      <c r="O3049" t="s">
        <v>64</v>
      </c>
      <c r="P3049" t="s">
        <v>1259</v>
      </c>
      <c r="Q3049" s="4">
        <v>22000</v>
      </c>
      <c r="R3049">
        <v>5</v>
      </c>
      <c r="S3049" s="4">
        <f>Table3[[#This Row],[Harga]]*Table3[[#This Row],[Quantity]]</f>
        <v>110000</v>
      </c>
      <c r="T3049">
        <v>0</v>
      </c>
      <c r="U3049" s="4">
        <f>Table3[[#This Row],[Discount]]*Table3[[#This Row],[Revenue]]</f>
        <v>0</v>
      </c>
      <c r="V3049" s="4">
        <f>Table3[[#This Row],[Revenue]]-Table3[[#This Row],[Total Discount]]</f>
        <v>110000</v>
      </c>
      <c r="W3049" s="6"/>
      <c r="X3049" s="5"/>
    </row>
    <row r="3050" spans="1:24" x14ac:dyDescent="0.35">
      <c r="A3050">
        <v>3049</v>
      </c>
      <c r="B3050" t="s">
        <v>6207</v>
      </c>
      <c r="C3050" s="8">
        <v>42460</v>
      </c>
      <c r="D3050" s="6">
        <v>2016</v>
      </c>
      <c r="E3050" s="8" t="s">
        <v>3511</v>
      </c>
      <c r="F3050" s="7">
        <v>31</v>
      </c>
      <c r="G3050" t="s">
        <v>3485</v>
      </c>
      <c r="H3050" t="s">
        <v>3462</v>
      </c>
      <c r="I3050" t="s">
        <v>5941</v>
      </c>
      <c r="J3050" t="s">
        <v>3449</v>
      </c>
      <c r="K3050" t="s">
        <v>3655</v>
      </c>
      <c r="L3050">
        <v>10009</v>
      </c>
      <c r="M3050" t="s">
        <v>2948</v>
      </c>
      <c r="N3050" t="s">
        <v>9</v>
      </c>
      <c r="O3050" t="s">
        <v>42</v>
      </c>
      <c r="P3050" t="s">
        <v>2949</v>
      </c>
      <c r="Q3050" s="4">
        <v>328000</v>
      </c>
      <c r="R3050">
        <v>6</v>
      </c>
      <c r="S3050" s="4">
        <f>Table3[[#This Row],[Harga]]*Table3[[#This Row],[Quantity]]</f>
        <v>1968000</v>
      </c>
      <c r="T3050">
        <v>0.1</v>
      </c>
      <c r="U3050" s="4">
        <f>Table3[[#This Row],[Discount]]*Table3[[#This Row],[Revenue]]</f>
        <v>196800</v>
      </c>
      <c r="V3050" s="4">
        <f>Table3[[#This Row],[Revenue]]-Table3[[#This Row],[Total Discount]]</f>
        <v>1771200</v>
      </c>
      <c r="W3050" s="6"/>
      <c r="X3050" s="5"/>
    </row>
    <row r="3051" spans="1:24" x14ac:dyDescent="0.35">
      <c r="A3051">
        <v>3050</v>
      </c>
      <c r="B3051" t="s">
        <v>6206</v>
      </c>
      <c r="C3051" s="8">
        <v>41937</v>
      </c>
      <c r="D3051" s="6">
        <v>2014</v>
      </c>
      <c r="E3051" s="8" t="s">
        <v>3517</v>
      </c>
      <c r="F3051" s="7">
        <v>25</v>
      </c>
      <c r="G3051" t="s">
        <v>3538</v>
      </c>
      <c r="H3051" t="s">
        <v>3462</v>
      </c>
      <c r="I3051" t="s">
        <v>3798</v>
      </c>
      <c r="J3051" t="s">
        <v>3466</v>
      </c>
      <c r="K3051" t="s">
        <v>3568</v>
      </c>
      <c r="L3051">
        <v>94109</v>
      </c>
      <c r="M3051" t="s">
        <v>1610</v>
      </c>
      <c r="N3051" t="s">
        <v>13</v>
      </c>
      <c r="O3051" t="s">
        <v>26</v>
      </c>
      <c r="P3051" t="s">
        <v>1611</v>
      </c>
      <c r="Q3051" s="4">
        <v>10000</v>
      </c>
      <c r="R3051">
        <v>4</v>
      </c>
      <c r="S3051" s="4">
        <f>Table3[[#This Row],[Harga]]*Table3[[#This Row],[Quantity]]</f>
        <v>40000</v>
      </c>
      <c r="T3051">
        <v>0.2</v>
      </c>
      <c r="U3051" s="4">
        <f>Table3[[#This Row],[Discount]]*Table3[[#This Row],[Revenue]]</f>
        <v>8000</v>
      </c>
      <c r="V3051" s="4">
        <f>Table3[[#This Row],[Revenue]]-Table3[[#This Row],[Total Discount]]</f>
        <v>32000</v>
      </c>
      <c r="W3051" s="6"/>
      <c r="X3051" s="5"/>
    </row>
    <row r="3052" spans="1:24" x14ac:dyDescent="0.35">
      <c r="A3052">
        <v>3051</v>
      </c>
      <c r="B3052" t="s">
        <v>6205</v>
      </c>
      <c r="C3052" s="8">
        <v>42820</v>
      </c>
      <c r="D3052" s="6">
        <v>2017</v>
      </c>
      <c r="E3052" s="8" t="s">
        <v>3511</v>
      </c>
      <c r="F3052" s="7">
        <v>26</v>
      </c>
      <c r="G3052" t="s">
        <v>3452</v>
      </c>
      <c r="H3052" t="s">
        <v>3462</v>
      </c>
      <c r="I3052" t="s">
        <v>5177</v>
      </c>
      <c r="J3052" t="s">
        <v>3488</v>
      </c>
      <c r="K3052" t="s">
        <v>3909</v>
      </c>
      <c r="L3052">
        <v>23464</v>
      </c>
      <c r="M3052" t="s">
        <v>1080</v>
      </c>
      <c r="N3052" t="s">
        <v>51</v>
      </c>
      <c r="O3052" t="s">
        <v>64</v>
      </c>
      <c r="P3052" t="s">
        <v>1081</v>
      </c>
      <c r="Q3052" s="4">
        <v>15000</v>
      </c>
      <c r="R3052">
        <v>3</v>
      </c>
      <c r="S3052" s="4">
        <f>Table3[[#This Row],[Harga]]*Table3[[#This Row],[Quantity]]</f>
        <v>45000</v>
      </c>
      <c r="T3052">
        <v>0</v>
      </c>
      <c r="U3052" s="4">
        <f>Table3[[#This Row],[Discount]]*Table3[[#This Row],[Revenue]]</f>
        <v>0</v>
      </c>
      <c r="V3052" s="4">
        <f>Table3[[#This Row],[Revenue]]-Table3[[#This Row],[Total Discount]]</f>
        <v>45000</v>
      </c>
      <c r="W3052" s="6"/>
      <c r="X3052" s="5"/>
    </row>
    <row r="3053" spans="1:24" x14ac:dyDescent="0.35">
      <c r="A3053">
        <v>3052</v>
      </c>
      <c r="B3053" t="s">
        <v>6204</v>
      </c>
      <c r="C3053" s="8">
        <v>42000</v>
      </c>
      <c r="D3053" s="6">
        <v>2014</v>
      </c>
      <c r="E3053" s="8" t="s">
        <v>3490</v>
      </c>
      <c r="F3053" s="7">
        <v>27</v>
      </c>
      <c r="G3053" t="s">
        <v>3457</v>
      </c>
      <c r="H3053" t="s">
        <v>3451</v>
      </c>
      <c r="I3053" t="s">
        <v>5450</v>
      </c>
      <c r="J3053" t="s">
        <v>3488</v>
      </c>
      <c r="K3053" t="s">
        <v>3568</v>
      </c>
      <c r="L3053">
        <v>10011</v>
      </c>
      <c r="M3053" t="s">
        <v>2554</v>
      </c>
      <c r="N3053" t="s">
        <v>9</v>
      </c>
      <c r="O3053" t="s">
        <v>42</v>
      </c>
      <c r="P3053" t="s">
        <v>2555</v>
      </c>
      <c r="Q3053" s="4">
        <v>384000</v>
      </c>
      <c r="R3053">
        <v>14</v>
      </c>
      <c r="S3053" s="4">
        <f>Table3[[#This Row],[Harga]]*Table3[[#This Row],[Quantity]]</f>
        <v>5376000</v>
      </c>
      <c r="T3053">
        <v>0.1</v>
      </c>
      <c r="U3053" s="4">
        <f>Table3[[#This Row],[Discount]]*Table3[[#This Row],[Revenue]]</f>
        <v>537600</v>
      </c>
      <c r="V3053" s="4">
        <f>Table3[[#This Row],[Revenue]]-Table3[[#This Row],[Total Discount]]</f>
        <v>4838400</v>
      </c>
      <c r="W3053" s="6"/>
      <c r="X3053" s="5"/>
    </row>
    <row r="3054" spans="1:24" x14ac:dyDescent="0.35">
      <c r="A3054">
        <v>3053</v>
      </c>
      <c r="B3054" t="s">
        <v>6203</v>
      </c>
      <c r="C3054" s="8">
        <v>42993</v>
      </c>
      <c r="D3054" s="6">
        <v>2017</v>
      </c>
      <c r="E3054" s="8" t="s">
        <v>3472</v>
      </c>
      <c r="F3054" s="7">
        <v>15</v>
      </c>
      <c r="G3054" t="s">
        <v>3538</v>
      </c>
      <c r="H3054" t="s">
        <v>3451</v>
      </c>
      <c r="I3054" t="s">
        <v>4664</v>
      </c>
      <c r="J3054" t="s">
        <v>3449</v>
      </c>
      <c r="K3054" t="s">
        <v>3492</v>
      </c>
      <c r="L3054">
        <v>37087</v>
      </c>
      <c r="M3054" t="s">
        <v>2723</v>
      </c>
      <c r="N3054" t="s">
        <v>13</v>
      </c>
      <c r="O3054" t="s">
        <v>23</v>
      </c>
      <c r="P3054" t="s">
        <v>2724</v>
      </c>
      <c r="Q3054" s="4">
        <v>82000</v>
      </c>
      <c r="R3054">
        <v>5</v>
      </c>
      <c r="S3054" s="4">
        <f>Table3[[#This Row],[Harga]]*Table3[[#This Row],[Quantity]]</f>
        <v>410000</v>
      </c>
      <c r="T3054">
        <v>0.2</v>
      </c>
      <c r="U3054" s="4">
        <f>Table3[[#This Row],[Discount]]*Table3[[#This Row],[Revenue]]</f>
        <v>82000</v>
      </c>
      <c r="V3054" s="4">
        <f>Table3[[#This Row],[Revenue]]-Table3[[#This Row],[Total Discount]]</f>
        <v>328000</v>
      </c>
      <c r="W3054" s="6"/>
      <c r="X3054" s="5"/>
    </row>
    <row r="3055" spans="1:24" x14ac:dyDescent="0.35">
      <c r="A3055">
        <v>3054</v>
      </c>
      <c r="B3055" t="s">
        <v>6202</v>
      </c>
      <c r="C3055" s="8">
        <v>42598</v>
      </c>
      <c r="D3055" s="6">
        <v>2016</v>
      </c>
      <c r="E3055" s="8" t="s">
        <v>3481</v>
      </c>
      <c r="F3055" s="7">
        <v>16</v>
      </c>
      <c r="G3055" t="s">
        <v>3452</v>
      </c>
      <c r="H3055" t="s">
        <v>3451</v>
      </c>
      <c r="I3055" t="s">
        <v>6201</v>
      </c>
      <c r="J3055" t="s">
        <v>3466</v>
      </c>
      <c r="K3055" t="s">
        <v>3483</v>
      </c>
      <c r="L3055">
        <v>90045</v>
      </c>
      <c r="M3055" t="s">
        <v>2589</v>
      </c>
      <c r="N3055" t="s">
        <v>9</v>
      </c>
      <c r="O3055" t="s">
        <v>17</v>
      </c>
      <c r="P3055" t="s">
        <v>2590</v>
      </c>
      <c r="Q3055" s="4">
        <v>242000</v>
      </c>
      <c r="R3055">
        <v>2</v>
      </c>
      <c r="S3055" s="4">
        <f>Table3[[#This Row],[Harga]]*Table3[[#This Row],[Quantity]]</f>
        <v>484000</v>
      </c>
      <c r="T3055">
        <v>0.2</v>
      </c>
      <c r="U3055" s="4">
        <f>Table3[[#This Row],[Discount]]*Table3[[#This Row],[Revenue]]</f>
        <v>96800</v>
      </c>
      <c r="V3055" s="4">
        <f>Table3[[#This Row],[Revenue]]-Table3[[#This Row],[Total Discount]]</f>
        <v>387200</v>
      </c>
      <c r="W3055" s="6"/>
      <c r="X3055" s="5"/>
    </row>
    <row r="3056" spans="1:24" x14ac:dyDescent="0.35">
      <c r="A3056">
        <v>3055</v>
      </c>
      <c r="B3056" t="s">
        <v>6200</v>
      </c>
      <c r="C3056" s="8">
        <v>42678</v>
      </c>
      <c r="D3056" s="6">
        <v>2016</v>
      </c>
      <c r="E3056" s="8" t="s">
        <v>3468</v>
      </c>
      <c r="F3056" s="7">
        <v>4</v>
      </c>
      <c r="G3056" t="s">
        <v>3485</v>
      </c>
      <c r="H3056" t="s">
        <v>3451</v>
      </c>
      <c r="I3056" t="s">
        <v>4169</v>
      </c>
      <c r="J3056" t="s">
        <v>3449</v>
      </c>
      <c r="K3056" t="s">
        <v>3474</v>
      </c>
      <c r="L3056">
        <v>91911</v>
      </c>
      <c r="M3056" t="s">
        <v>1215</v>
      </c>
      <c r="N3056" t="s">
        <v>13</v>
      </c>
      <c r="O3056" t="s">
        <v>37</v>
      </c>
      <c r="P3056" t="s">
        <v>1216</v>
      </c>
      <c r="Q3056" s="4">
        <v>386000</v>
      </c>
      <c r="R3056">
        <v>4</v>
      </c>
      <c r="S3056" s="4">
        <f>Table3[[#This Row],[Harga]]*Table3[[#This Row],[Quantity]]</f>
        <v>1544000</v>
      </c>
      <c r="T3056">
        <v>0</v>
      </c>
      <c r="U3056" s="4">
        <f>Table3[[#This Row],[Discount]]*Table3[[#This Row],[Revenue]]</f>
        <v>0</v>
      </c>
      <c r="V3056" s="4">
        <f>Table3[[#This Row],[Revenue]]-Table3[[#This Row],[Total Discount]]</f>
        <v>1544000</v>
      </c>
      <c r="W3056" s="6"/>
      <c r="X3056" s="5"/>
    </row>
    <row r="3057" spans="1:24" x14ac:dyDescent="0.35">
      <c r="A3057">
        <v>3056</v>
      </c>
      <c r="B3057" t="s">
        <v>6199</v>
      </c>
      <c r="C3057" s="8">
        <v>42295</v>
      </c>
      <c r="D3057" s="6">
        <v>2015</v>
      </c>
      <c r="E3057" s="8" t="s">
        <v>3517</v>
      </c>
      <c r="F3057" s="7">
        <v>18</v>
      </c>
      <c r="G3057" t="s">
        <v>3538</v>
      </c>
      <c r="H3057" t="s">
        <v>3462</v>
      </c>
      <c r="I3057" t="s">
        <v>3519</v>
      </c>
      <c r="J3057" t="s">
        <v>3488</v>
      </c>
      <c r="K3057" t="s">
        <v>3670</v>
      </c>
      <c r="L3057">
        <v>78501</v>
      </c>
      <c r="M3057" t="s">
        <v>2276</v>
      </c>
      <c r="N3057" t="s">
        <v>51</v>
      </c>
      <c r="O3057" t="s">
        <v>64</v>
      </c>
      <c r="P3057" t="s">
        <v>2277</v>
      </c>
      <c r="Q3057" s="4">
        <v>12000</v>
      </c>
      <c r="R3057">
        <v>3</v>
      </c>
      <c r="S3057" s="4">
        <f>Table3[[#This Row],[Harga]]*Table3[[#This Row],[Quantity]]</f>
        <v>36000</v>
      </c>
      <c r="T3057">
        <v>0.2</v>
      </c>
      <c r="U3057" s="4">
        <f>Table3[[#This Row],[Discount]]*Table3[[#This Row],[Revenue]]</f>
        <v>7200</v>
      </c>
      <c r="V3057" s="4">
        <f>Table3[[#This Row],[Revenue]]-Table3[[#This Row],[Total Discount]]</f>
        <v>28800</v>
      </c>
      <c r="W3057" s="6"/>
      <c r="X3057" s="5"/>
    </row>
    <row r="3058" spans="1:24" x14ac:dyDescent="0.35">
      <c r="A3058">
        <v>3057</v>
      </c>
      <c r="B3058" t="s">
        <v>6198</v>
      </c>
      <c r="C3058" s="8">
        <v>42674</v>
      </c>
      <c r="D3058" s="6">
        <v>2016</v>
      </c>
      <c r="E3058" s="8" t="s">
        <v>3517</v>
      </c>
      <c r="F3058" s="7">
        <v>31</v>
      </c>
      <c r="G3058" t="s">
        <v>3538</v>
      </c>
      <c r="H3058" t="s">
        <v>3462</v>
      </c>
      <c r="I3058" t="s">
        <v>3836</v>
      </c>
      <c r="J3058" t="s">
        <v>3449</v>
      </c>
      <c r="K3058" t="s">
        <v>3571</v>
      </c>
      <c r="L3058">
        <v>33021</v>
      </c>
      <c r="M3058" t="s">
        <v>1074</v>
      </c>
      <c r="N3058" t="s">
        <v>13</v>
      </c>
      <c r="O3058" t="s">
        <v>23</v>
      </c>
      <c r="P3058" t="s">
        <v>1075</v>
      </c>
      <c r="Q3058" s="4">
        <v>47000</v>
      </c>
      <c r="R3058">
        <v>6</v>
      </c>
      <c r="S3058" s="4">
        <f>Table3[[#This Row],[Harga]]*Table3[[#This Row],[Quantity]]</f>
        <v>282000</v>
      </c>
      <c r="T3058">
        <v>0.2</v>
      </c>
      <c r="U3058" s="4">
        <f>Table3[[#This Row],[Discount]]*Table3[[#This Row],[Revenue]]</f>
        <v>56400</v>
      </c>
      <c r="V3058" s="4">
        <f>Table3[[#This Row],[Revenue]]-Table3[[#This Row],[Total Discount]]</f>
        <v>225600</v>
      </c>
      <c r="W3058" s="6"/>
      <c r="X3058" s="5"/>
    </row>
    <row r="3059" spans="1:24" x14ac:dyDescent="0.35">
      <c r="A3059">
        <v>3058</v>
      </c>
      <c r="B3059" t="s">
        <v>6197</v>
      </c>
      <c r="C3059" s="8">
        <v>41728</v>
      </c>
      <c r="D3059" s="6">
        <v>2014</v>
      </c>
      <c r="E3059" s="8" t="s">
        <v>3511</v>
      </c>
      <c r="F3059" s="7">
        <v>30</v>
      </c>
      <c r="G3059" t="s">
        <v>3538</v>
      </c>
      <c r="H3059" t="s">
        <v>3451</v>
      </c>
      <c r="I3059" t="s">
        <v>4205</v>
      </c>
      <c r="J3059" t="s">
        <v>3449</v>
      </c>
      <c r="K3059" t="s">
        <v>3487</v>
      </c>
      <c r="L3059">
        <v>94110</v>
      </c>
      <c r="M3059" t="s">
        <v>2290</v>
      </c>
      <c r="N3059" t="s">
        <v>9</v>
      </c>
      <c r="O3059" t="s">
        <v>10</v>
      </c>
      <c r="P3059" t="s">
        <v>2291</v>
      </c>
      <c r="Q3059" s="4">
        <v>242000</v>
      </c>
      <c r="R3059">
        <v>2</v>
      </c>
      <c r="S3059" s="4">
        <f>Table3[[#This Row],[Harga]]*Table3[[#This Row],[Quantity]]</f>
        <v>484000</v>
      </c>
      <c r="T3059">
        <v>0.15</v>
      </c>
      <c r="U3059" s="4">
        <f>Table3[[#This Row],[Discount]]*Table3[[#This Row],[Revenue]]</f>
        <v>72600</v>
      </c>
      <c r="V3059" s="4">
        <f>Table3[[#This Row],[Revenue]]-Table3[[#This Row],[Total Discount]]</f>
        <v>411400</v>
      </c>
      <c r="W3059" s="6"/>
      <c r="X3059" s="5"/>
    </row>
    <row r="3060" spans="1:24" x14ac:dyDescent="0.35">
      <c r="A3060">
        <v>3059</v>
      </c>
      <c r="B3060" t="s">
        <v>6196</v>
      </c>
      <c r="C3060" s="8">
        <v>42112</v>
      </c>
      <c r="D3060" s="6">
        <v>2015</v>
      </c>
      <c r="E3060" s="8" t="s">
        <v>3529</v>
      </c>
      <c r="F3060" s="7">
        <v>18</v>
      </c>
      <c r="G3060" t="s">
        <v>3485</v>
      </c>
      <c r="H3060" t="s">
        <v>3451</v>
      </c>
      <c r="I3060" t="s">
        <v>4905</v>
      </c>
      <c r="J3060" t="s">
        <v>3449</v>
      </c>
      <c r="K3060" t="s">
        <v>3460</v>
      </c>
      <c r="L3060">
        <v>93454</v>
      </c>
      <c r="M3060" t="s">
        <v>1928</v>
      </c>
      <c r="N3060" t="s">
        <v>13</v>
      </c>
      <c r="O3060" t="s">
        <v>32</v>
      </c>
      <c r="P3060" t="s">
        <v>1929</v>
      </c>
      <c r="Q3060" s="4">
        <v>424000</v>
      </c>
      <c r="R3060">
        <v>3</v>
      </c>
      <c r="S3060" s="4">
        <f>Table3[[#This Row],[Harga]]*Table3[[#This Row],[Quantity]]</f>
        <v>1272000</v>
      </c>
      <c r="T3060">
        <v>0</v>
      </c>
      <c r="U3060" s="4">
        <f>Table3[[#This Row],[Discount]]*Table3[[#This Row],[Revenue]]</f>
        <v>0</v>
      </c>
      <c r="V3060" s="4">
        <f>Table3[[#This Row],[Revenue]]-Table3[[#This Row],[Total Discount]]</f>
        <v>1272000</v>
      </c>
      <c r="W3060" s="6"/>
      <c r="X3060" s="5"/>
    </row>
    <row r="3061" spans="1:24" x14ac:dyDescent="0.35">
      <c r="A3061">
        <v>3060</v>
      </c>
      <c r="B3061" t="s">
        <v>6195</v>
      </c>
      <c r="C3061" s="8">
        <v>42925</v>
      </c>
      <c r="D3061" s="6">
        <v>2017</v>
      </c>
      <c r="E3061" s="8" t="s">
        <v>3507</v>
      </c>
      <c r="F3061" s="7">
        <v>9</v>
      </c>
      <c r="G3061" t="s">
        <v>3538</v>
      </c>
      <c r="H3061" t="s">
        <v>3451</v>
      </c>
      <c r="I3061" t="s">
        <v>3564</v>
      </c>
      <c r="J3061" t="s">
        <v>3449</v>
      </c>
      <c r="K3061" t="s">
        <v>3580</v>
      </c>
      <c r="L3061">
        <v>6040</v>
      </c>
      <c r="M3061" t="s">
        <v>2896</v>
      </c>
      <c r="N3061" t="s">
        <v>13</v>
      </c>
      <c r="O3061" t="s">
        <v>23</v>
      </c>
      <c r="P3061" t="s">
        <v>2897</v>
      </c>
      <c r="Q3061" s="4">
        <v>110000</v>
      </c>
      <c r="R3061">
        <v>5</v>
      </c>
      <c r="S3061" s="4">
        <f>Table3[[#This Row],[Harga]]*Table3[[#This Row],[Quantity]]</f>
        <v>550000</v>
      </c>
      <c r="T3061">
        <v>0</v>
      </c>
      <c r="U3061" s="4">
        <f>Table3[[#This Row],[Discount]]*Table3[[#This Row],[Revenue]]</f>
        <v>0</v>
      </c>
      <c r="V3061" s="4">
        <f>Table3[[#This Row],[Revenue]]-Table3[[#This Row],[Total Discount]]</f>
        <v>550000</v>
      </c>
      <c r="W3061" s="6"/>
      <c r="X3061" s="5"/>
    </row>
    <row r="3062" spans="1:24" x14ac:dyDescent="0.35">
      <c r="A3062">
        <v>3061</v>
      </c>
      <c r="B3062" t="s">
        <v>6194</v>
      </c>
      <c r="C3062" s="8">
        <v>42913</v>
      </c>
      <c r="D3062" s="6">
        <v>2017</v>
      </c>
      <c r="E3062" s="8" t="s">
        <v>3497</v>
      </c>
      <c r="F3062" s="7">
        <v>27</v>
      </c>
      <c r="G3062" t="s">
        <v>3485</v>
      </c>
      <c r="H3062" t="s">
        <v>3462</v>
      </c>
      <c r="I3062" t="s">
        <v>5419</v>
      </c>
      <c r="J3062" t="s">
        <v>3449</v>
      </c>
      <c r="K3062" t="s">
        <v>3494</v>
      </c>
      <c r="L3062">
        <v>68104</v>
      </c>
      <c r="M3062" t="s">
        <v>1334</v>
      </c>
      <c r="N3062" t="s">
        <v>13</v>
      </c>
      <c r="O3062" t="s">
        <v>23</v>
      </c>
      <c r="P3062" t="s">
        <v>1335</v>
      </c>
      <c r="Q3062" s="4">
        <v>34000</v>
      </c>
      <c r="R3062">
        <v>3</v>
      </c>
      <c r="S3062" s="4">
        <f>Table3[[#This Row],[Harga]]*Table3[[#This Row],[Quantity]]</f>
        <v>102000</v>
      </c>
      <c r="T3062">
        <v>0</v>
      </c>
      <c r="U3062" s="4">
        <f>Table3[[#This Row],[Discount]]*Table3[[#This Row],[Revenue]]</f>
        <v>0</v>
      </c>
      <c r="V3062" s="4">
        <f>Table3[[#This Row],[Revenue]]-Table3[[#This Row],[Total Discount]]</f>
        <v>102000</v>
      </c>
      <c r="W3062" s="6"/>
      <c r="X3062" s="5"/>
    </row>
    <row r="3063" spans="1:24" x14ac:dyDescent="0.35">
      <c r="A3063">
        <v>3062</v>
      </c>
      <c r="B3063" t="s">
        <v>6193</v>
      </c>
      <c r="C3063" s="8">
        <v>41995</v>
      </c>
      <c r="D3063" s="6">
        <v>2014</v>
      </c>
      <c r="E3063" s="8" t="s">
        <v>3490</v>
      </c>
      <c r="F3063" s="7">
        <v>22</v>
      </c>
      <c r="G3063" t="s">
        <v>3485</v>
      </c>
      <c r="H3063" t="s">
        <v>3554</v>
      </c>
      <c r="I3063" t="s">
        <v>3775</v>
      </c>
      <c r="J3063" t="s">
        <v>3449</v>
      </c>
      <c r="K3063" t="s">
        <v>3605</v>
      </c>
      <c r="L3063">
        <v>95123</v>
      </c>
      <c r="M3063" t="s">
        <v>523</v>
      </c>
      <c r="N3063" t="s">
        <v>13</v>
      </c>
      <c r="O3063" t="s">
        <v>37</v>
      </c>
      <c r="P3063" t="s">
        <v>524</v>
      </c>
      <c r="Q3063" s="4">
        <v>9000</v>
      </c>
      <c r="R3063">
        <v>4</v>
      </c>
      <c r="S3063" s="4">
        <f>Table3[[#This Row],[Harga]]*Table3[[#This Row],[Quantity]]</f>
        <v>36000</v>
      </c>
      <c r="T3063">
        <v>0</v>
      </c>
      <c r="U3063" s="4">
        <f>Table3[[#This Row],[Discount]]*Table3[[#This Row],[Revenue]]</f>
        <v>0</v>
      </c>
      <c r="V3063" s="4">
        <f>Table3[[#This Row],[Revenue]]-Table3[[#This Row],[Total Discount]]</f>
        <v>36000</v>
      </c>
      <c r="W3063" s="6"/>
      <c r="X3063" s="5"/>
    </row>
    <row r="3064" spans="1:24" x14ac:dyDescent="0.35">
      <c r="A3064">
        <v>3063</v>
      </c>
      <c r="B3064" t="s">
        <v>6192</v>
      </c>
      <c r="C3064" s="8">
        <v>43060</v>
      </c>
      <c r="D3064" s="6">
        <v>2017</v>
      </c>
      <c r="E3064" s="8" t="s">
        <v>3468</v>
      </c>
      <c r="F3064" s="7">
        <v>21</v>
      </c>
      <c r="G3064" t="s">
        <v>3485</v>
      </c>
      <c r="H3064" t="s">
        <v>3451</v>
      </c>
      <c r="I3064" t="s">
        <v>5703</v>
      </c>
      <c r="J3064" t="s">
        <v>3466</v>
      </c>
      <c r="K3064" t="s">
        <v>3682</v>
      </c>
      <c r="L3064">
        <v>94122</v>
      </c>
      <c r="M3064" t="s">
        <v>523</v>
      </c>
      <c r="N3064" t="s">
        <v>13</v>
      </c>
      <c r="O3064" t="s">
        <v>37</v>
      </c>
      <c r="P3064" t="s">
        <v>524</v>
      </c>
      <c r="Q3064" s="4">
        <v>9000</v>
      </c>
      <c r="R3064">
        <v>4</v>
      </c>
      <c r="S3064" s="4">
        <f>Table3[[#This Row],[Harga]]*Table3[[#This Row],[Quantity]]</f>
        <v>36000</v>
      </c>
      <c r="T3064">
        <v>0</v>
      </c>
      <c r="U3064" s="4">
        <f>Table3[[#This Row],[Discount]]*Table3[[#This Row],[Revenue]]</f>
        <v>0</v>
      </c>
      <c r="V3064" s="4">
        <f>Table3[[#This Row],[Revenue]]-Table3[[#This Row],[Total Discount]]</f>
        <v>36000</v>
      </c>
      <c r="W3064" s="6"/>
      <c r="X3064" s="5"/>
    </row>
    <row r="3065" spans="1:24" x14ac:dyDescent="0.35">
      <c r="A3065">
        <v>3064</v>
      </c>
      <c r="B3065" t="s">
        <v>6191</v>
      </c>
      <c r="C3065" s="8">
        <v>42548</v>
      </c>
      <c r="D3065" s="6">
        <v>2016</v>
      </c>
      <c r="E3065" s="8" t="s">
        <v>3497</v>
      </c>
      <c r="F3065" s="7">
        <v>27</v>
      </c>
      <c r="G3065" t="s">
        <v>3485</v>
      </c>
      <c r="H3065" t="s">
        <v>3462</v>
      </c>
      <c r="I3065" t="s">
        <v>4039</v>
      </c>
      <c r="J3065" t="s">
        <v>3449</v>
      </c>
      <c r="K3065" t="s">
        <v>3505</v>
      </c>
      <c r="L3065">
        <v>94109</v>
      </c>
      <c r="M3065" t="s">
        <v>2262</v>
      </c>
      <c r="N3065" t="s">
        <v>51</v>
      </c>
      <c r="O3065" t="s">
        <v>52</v>
      </c>
      <c r="P3065" t="s">
        <v>2263</v>
      </c>
      <c r="Q3065" s="4">
        <v>378000</v>
      </c>
      <c r="R3065">
        <v>2</v>
      </c>
      <c r="S3065" s="4">
        <f>Table3[[#This Row],[Harga]]*Table3[[#This Row],[Quantity]]</f>
        <v>756000</v>
      </c>
      <c r="T3065">
        <v>0.2</v>
      </c>
      <c r="U3065" s="4">
        <f>Table3[[#This Row],[Discount]]*Table3[[#This Row],[Revenue]]</f>
        <v>151200</v>
      </c>
      <c r="V3065" s="4">
        <f>Table3[[#This Row],[Revenue]]-Table3[[#This Row],[Total Discount]]</f>
        <v>604800</v>
      </c>
      <c r="W3065" s="6"/>
      <c r="X3065" s="5"/>
    </row>
    <row r="3066" spans="1:24" x14ac:dyDescent="0.35">
      <c r="A3066">
        <v>3065</v>
      </c>
      <c r="B3066" t="s">
        <v>6190</v>
      </c>
      <c r="C3066" s="8">
        <v>43097</v>
      </c>
      <c r="D3066" s="6">
        <v>2017</v>
      </c>
      <c r="E3066" s="8" t="s">
        <v>3490</v>
      </c>
      <c r="F3066" s="7">
        <v>28</v>
      </c>
      <c r="G3066" t="s">
        <v>3538</v>
      </c>
      <c r="H3066" t="s">
        <v>3451</v>
      </c>
      <c r="I3066" t="s">
        <v>4235</v>
      </c>
      <c r="J3066" t="s">
        <v>3466</v>
      </c>
      <c r="K3066" t="s">
        <v>3460</v>
      </c>
      <c r="L3066">
        <v>90805</v>
      </c>
      <c r="M3066" t="s">
        <v>2673</v>
      </c>
      <c r="N3066" t="s">
        <v>9</v>
      </c>
      <c r="O3066" t="s">
        <v>42</v>
      </c>
      <c r="P3066" t="s">
        <v>2674</v>
      </c>
      <c r="Q3066" s="4">
        <v>213000</v>
      </c>
      <c r="R3066">
        <v>6</v>
      </c>
      <c r="S3066" s="4">
        <f>Table3[[#This Row],[Harga]]*Table3[[#This Row],[Quantity]]</f>
        <v>1278000</v>
      </c>
      <c r="T3066">
        <v>0.2</v>
      </c>
      <c r="U3066" s="4">
        <f>Table3[[#This Row],[Discount]]*Table3[[#This Row],[Revenue]]</f>
        <v>255600</v>
      </c>
      <c r="V3066" s="4">
        <f>Table3[[#This Row],[Revenue]]-Table3[[#This Row],[Total Discount]]</f>
        <v>1022400</v>
      </c>
      <c r="W3066" s="6"/>
      <c r="X3066" s="5"/>
    </row>
    <row r="3067" spans="1:24" x14ac:dyDescent="0.35">
      <c r="A3067">
        <v>3066</v>
      </c>
      <c r="B3067" t="s">
        <v>6189</v>
      </c>
      <c r="C3067" s="8">
        <v>42468</v>
      </c>
      <c r="D3067" s="6">
        <v>2016</v>
      </c>
      <c r="E3067" s="8" t="s">
        <v>3529</v>
      </c>
      <c r="F3067" s="7">
        <v>8</v>
      </c>
      <c r="G3067" t="s">
        <v>3485</v>
      </c>
      <c r="H3067" t="s">
        <v>3451</v>
      </c>
      <c r="I3067" t="s">
        <v>4100</v>
      </c>
      <c r="J3067" t="s">
        <v>3449</v>
      </c>
      <c r="K3067" t="s">
        <v>3707</v>
      </c>
      <c r="L3067">
        <v>31907</v>
      </c>
      <c r="M3067" t="s">
        <v>2950</v>
      </c>
      <c r="N3067" t="s">
        <v>9</v>
      </c>
      <c r="O3067" t="s">
        <v>10</v>
      </c>
      <c r="P3067" t="s">
        <v>2951</v>
      </c>
      <c r="Q3067" s="4">
        <v>355000</v>
      </c>
      <c r="R3067">
        <v>5</v>
      </c>
      <c r="S3067" s="4">
        <f>Table3[[#This Row],[Harga]]*Table3[[#This Row],[Quantity]]</f>
        <v>1775000</v>
      </c>
      <c r="T3067">
        <v>0</v>
      </c>
      <c r="U3067" s="4">
        <f>Table3[[#This Row],[Discount]]*Table3[[#This Row],[Revenue]]</f>
        <v>0</v>
      </c>
      <c r="V3067" s="4">
        <f>Table3[[#This Row],[Revenue]]-Table3[[#This Row],[Total Discount]]</f>
        <v>1775000</v>
      </c>
      <c r="W3067" s="6"/>
      <c r="X3067" s="5"/>
    </row>
    <row r="3068" spans="1:24" x14ac:dyDescent="0.35">
      <c r="A3068">
        <v>3067</v>
      </c>
      <c r="B3068" t="s">
        <v>6188</v>
      </c>
      <c r="C3068" s="8">
        <v>41716</v>
      </c>
      <c r="D3068" s="6">
        <v>2014</v>
      </c>
      <c r="E3068" s="8" t="s">
        <v>3511</v>
      </c>
      <c r="F3068" s="7">
        <v>18</v>
      </c>
      <c r="G3068" t="s">
        <v>3452</v>
      </c>
      <c r="H3068" t="s">
        <v>3451</v>
      </c>
      <c r="I3068" t="s">
        <v>5293</v>
      </c>
      <c r="J3068" t="s">
        <v>3488</v>
      </c>
      <c r="K3068" t="s">
        <v>3909</v>
      </c>
      <c r="L3068">
        <v>94110</v>
      </c>
      <c r="M3068" t="s">
        <v>2777</v>
      </c>
      <c r="N3068" t="s">
        <v>9</v>
      </c>
      <c r="O3068" t="s">
        <v>10</v>
      </c>
      <c r="P3068" t="s">
        <v>2778</v>
      </c>
      <c r="Q3068" s="4">
        <v>600000</v>
      </c>
      <c r="R3068">
        <v>10</v>
      </c>
      <c r="S3068" s="4">
        <f>Table3[[#This Row],[Harga]]*Table3[[#This Row],[Quantity]]</f>
        <v>6000000</v>
      </c>
      <c r="T3068">
        <v>0.15</v>
      </c>
      <c r="U3068" s="4">
        <f>Table3[[#This Row],[Discount]]*Table3[[#This Row],[Revenue]]</f>
        <v>900000</v>
      </c>
      <c r="V3068" s="4">
        <f>Table3[[#This Row],[Revenue]]-Table3[[#This Row],[Total Discount]]</f>
        <v>5100000</v>
      </c>
      <c r="W3068" s="6"/>
      <c r="X3068" s="5"/>
    </row>
    <row r="3069" spans="1:24" x14ac:dyDescent="0.35">
      <c r="A3069">
        <v>3068</v>
      </c>
      <c r="B3069" t="s">
        <v>6187</v>
      </c>
      <c r="C3069" s="8">
        <v>42919</v>
      </c>
      <c r="D3069" s="6">
        <v>2017</v>
      </c>
      <c r="E3069" s="8" t="s">
        <v>3507</v>
      </c>
      <c r="F3069" s="7">
        <v>3</v>
      </c>
      <c r="G3069" t="s">
        <v>3452</v>
      </c>
      <c r="H3069" t="s">
        <v>3462</v>
      </c>
      <c r="I3069" t="s">
        <v>3593</v>
      </c>
      <c r="J3069" t="s">
        <v>3449</v>
      </c>
      <c r="K3069" t="s">
        <v>3641</v>
      </c>
      <c r="L3069">
        <v>90004</v>
      </c>
      <c r="M3069" t="s">
        <v>2952</v>
      </c>
      <c r="N3069" t="s">
        <v>13</v>
      </c>
      <c r="O3069" t="s">
        <v>32</v>
      </c>
      <c r="P3069" t="s">
        <v>2953</v>
      </c>
      <c r="Q3069" s="4">
        <v>88000</v>
      </c>
      <c r="R3069">
        <v>4</v>
      </c>
      <c r="S3069" s="4">
        <f>Table3[[#This Row],[Harga]]*Table3[[#This Row],[Quantity]]</f>
        <v>352000</v>
      </c>
      <c r="T3069">
        <v>0</v>
      </c>
      <c r="U3069" s="4">
        <f>Table3[[#This Row],[Discount]]*Table3[[#This Row],[Revenue]]</f>
        <v>0</v>
      </c>
      <c r="V3069" s="4">
        <f>Table3[[#This Row],[Revenue]]-Table3[[#This Row],[Total Discount]]</f>
        <v>352000</v>
      </c>
      <c r="W3069" s="6"/>
      <c r="X3069" s="5"/>
    </row>
    <row r="3070" spans="1:24" x14ac:dyDescent="0.35">
      <c r="A3070">
        <v>3069</v>
      </c>
      <c r="B3070" t="s">
        <v>6186</v>
      </c>
      <c r="C3070" s="8">
        <v>42845</v>
      </c>
      <c r="D3070" s="6">
        <v>2017</v>
      </c>
      <c r="E3070" s="8" t="s">
        <v>3529</v>
      </c>
      <c r="F3070" s="7">
        <v>20</v>
      </c>
      <c r="G3070" t="s">
        <v>3452</v>
      </c>
      <c r="H3070" t="s">
        <v>3451</v>
      </c>
      <c r="I3070" t="s">
        <v>4484</v>
      </c>
      <c r="J3070" t="s">
        <v>3466</v>
      </c>
      <c r="K3070" t="s">
        <v>3509</v>
      </c>
      <c r="L3070">
        <v>19120</v>
      </c>
      <c r="M3070" t="s">
        <v>1904</v>
      </c>
      <c r="N3070" t="s">
        <v>9</v>
      </c>
      <c r="O3070" t="s">
        <v>20</v>
      </c>
      <c r="P3070" t="s">
        <v>1905</v>
      </c>
      <c r="Q3070" s="4">
        <v>228000</v>
      </c>
      <c r="R3070">
        <v>2</v>
      </c>
      <c r="S3070" s="4">
        <f>Table3[[#This Row],[Harga]]*Table3[[#This Row],[Quantity]]</f>
        <v>456000</v>
      </c>
      <c r="T3070">
        <v>0.2</v>
      </c>
      <c r="U3070" s="4">
        <f>Table3[[#This Row],[Discount]]*Table3[[#This Row],[Revenue]]</f>
        <v>91200</v>
      </c>
      <c r="V3070" s="4">
        <f>Table3[[#This Row],[Revenue]]-Table3[[#This Row],[Total Discount]]</f>
        <v>364800</v>
      </c>
      <c r="W3070" s="6"/>
      <c r="X3070" s="5"/>
    </row>
    <row r="3071" spans="1:24" x14ac:dyDescent="0.35">
      <c r="A3071">
        <v>3070</v>
      </c>
      <c r="B3071" t="s">
        <v>6185</v>
      </c>
      <c r="C3071" s="8">
        <v>42585</v>
      </c>
      <c r="D3071" s="6">
        <v>2016</v>
      </c>
      <c r="E3071" s="8" t="s">
        <v>3481</v>
      </c>
      <c r="F3071" s="7">
        <v>3</v>
      </c>
      <c r="G3071" t="s">
        <v>3452</v>
      </c>
      <c r="H3071" t="s">
        <v>3462</v>
      </c>
      <c r="I3071" t="s">
        <v>5302</v>
      </c>
      <c r="J3071" t="s">
        <v>3449</v>
      </c>
      <c r="K3071" t="s">
        <v>3556</v>
      </c>
      <c r="L3071">
        <v>74133</v>
      </c>
      <c r="M3071" t="s">
        <v>997</v>
      </c>
      <c r="N3071" t="s">
        <v>13</v>
      </c>
      <c r="O3071" t="s">
        <v>55</v>
      </c>
      <c r="P3071" t="s">
        <v>998</v>
      </c>
      <c r="Q3071" s="4">
        <v>22000</v>
      </c>
      <c r="R3071">
        <v>3</v>
      </c>
      <c r="S3071" s="4">
        <f>Table3[[#This Row],[Harga]]*Table3[[#This Row],[Quantity]]</f>
        <v>66000</v>
      </c>
      <c r="T3071">
        <v>0</v>
      </c>
      <c r="U3071" s="4">
        <f>Table3[[#This Row],[Discount]]*Table3[[#This Row],[Revenue]]</f>
        <v>0</v>
      </c>
      <c r="V3071" s="4">
        <f>Table3[[#This Row],[Revenue]]-Table3[[#This Row],[Total Discount]]</f>
        <v>66000</v>
      </c>
      <c r="W3071" s="6"/>
      <c r="X3071" s="5"/>
    </row>
    <row r="3072" spans="1:24" x14ac:dyDescent="0.35">
      <c r="A3072">
        <v>3071</v>
      </c>
      <c r="B3072" t="s">
        <v>6184</v>
      </c>
      <c r="C3072" s="8">
        <v>42707</v>
      </c>
      <c r="D3072" s="6">
        <v>2016</v>
      </c>
      <c r="E3072" s="8" t="s">
        <v>3490</v>
      </c>
      <c r="F3072" s="7">
        <v>3</v>
      </c>
      <c r="G3072" t="s">
        <v>3496</v>
      </c>
      <c r="H3072" t="s">
        <v>3451</v>
      </c>
      <c r="I3072" t="s">
        <v>4920</v>
      </c>
      <c r="J3072" t="s">
        <v>3449</v>
      </c>
      <c r="K3072" t="s">
        <v>3707</v>
      </c>
      <c r="L3072">
        <v>90049</v>
      </c>
      <c r="M3072" t="s">
        <v>2954</v>
      </c>
      <c r="N3072" t="s">
        <v>13</v>
      </c>
      <c r="O3072" t="s">
        <v>32</v>
      </c>
      <c r="P3072" t="s">
        <v>2955</v>
      </c>
      <c r="Q3072" s="4">
        <v>773000</v>
      </c>
      <c r="R3072">
        <v>4</v>
      </c>
      <c r="S3072" s="4">
        <f>Table3[[#This Row],[Harga]]*Table3[[#This Row],[Quantity]]</f>
        <v>3092000</v>
      </c>
      <c r="T3072">
        <v>0</v>
      </c>
      <c r="U3072" s="4">
        <f>Table3[[#This Row],[Discount]]*Table3[[#This Row],[Revenue]]</f>
        <v>0</v>
      </c>
      <c r="V3072" s="4">
        <f>Table3[[#This Row],[Revenue]]-Table3[[#This Row],[Total Discount]]</f>
        <v>3092000</v>
      </c>
      <c r="W3072" s="6"/>
      <c r="X3072" s="5"/>
    </row>
    <row r="3073" spans="1:24" x14ac:dyDescent="0.35">
      <c r="A3073">
        <v>3072</v>
      </c>
      <c r="B3073" t="s">
        <v>6183</v>
      </c>
      <c r="C3073" s="8">
        <v>41717</v>
      </c>
      <c r="D3073" s="6">
        <v>2014</v>
      </c>
      <c r="E3073" s="8" t="s">
        <v>3511</v>
      </c>
      <c r="F3073" s="7">
        <v>19</v>
      </c>
      <c r="G3073" t="s">
        <v>3452</v>
      </c>
      <c r="H3073" t="s">
        <v>3554</v>
      </c>
      <c r="I3073" t="s">
        <v>4968</v>
      </c>
      <c r="J3073" t="s">
        <v>3466</v>
      </c>
      <c r="K3073" t="s">
        <v>3556</v>
      </c>
      <c r="L3073">
        <v>33801</v>
      </c>
      <c r="M3073" t="s">
        <v>2956</v>
      </c>
      <c r="N3073" t="s">
        <v>51</v>
      </c>
      <c r="O3073" t="s">
        <v>52</v>
      </c>
      <c r="P3073" t="s">
        <v>2957</v>
      </c>
      <c r="Q3073" s="4">
        <v>324000</v>
      </c>
      <c r="R3073">
        <v>3</v>
      </c>
      <c r="S3073" s="4">
        <f>Table3[[#This Row],[Harga]]*Table3[[#This Row],[Quantity]]</f>
        <v>972000</v>
      </c>
      <c r="T3073">
        <v>0.2</v>
      </c>
      <c r="U3073" s="4">
        <f>Table3[[#This Row],[Discount]]*Table3[[#This Row],[Revenue]]</f>
        <v>194400</v>
      </c>
      <c r="V3073" s="4">
        <f>Table3[[#This Row],[Revenue]]-Table3[[#This Row],[Total Discount]]</f>
        <v>777600</v>
      </c>
      <c r="W3073" s="6"/>
      <c r="X3073" s="5"/>
    </row>
    <row r="3074" spans="1:24" x14ac:dyDescent="0.35">
      <c r="A3074">
        <v>3073</v>
      </c>
      <c r="B3074" t="s">
        <v>6182</v>
      </c>
      <c r="C3074" s="8">
        <v>42114</v>
      </c>
      <c r="D3074" s="6">
        <v>2015</v>
      </c>
      <c r="E3074" s="8" t="s">
        <v>3529</v>
      </c>
      <c r="F3074" s="7">
        <v>20</v>
      </c>
      <c r="G3074" t="s">
        <v>3485</v>
      </c>
      <c r="H3074" t="s">
        <v>3462</v>
      </c>
      <c r="I3074" t="s">
        <v>6181</v>
      </c>
      <c r="J3074" t="s">
        <v>3449</v>
      </c>
      <c r="K3074" t="s">
        <v>3465</v>
      </c>
      <c r="L3074">
        <v>77036</v>
      </c>
      <c r="M3074" t="s">
        <v>664</v>
      </c>
      <c r="N3074" t="s">
        <v>13</v>
      </c>
      <c r="O3074" t="s">
        <v>23</v>
      </c>
      <c r="P3074" t="s">
        <v>6180</v>
      </c>
      <c r="Q3074" s="4">
        <v>23000</v>
      </c>
      <c r="R3074">
        <v>3</v>
      </c>
      <c r="S3074" s="4">
        <f>Table3[[#This Row],[Harga]]*Table3[[#This Row],[Quantity]]</f>
        <v>69000</v>
      </c>
      <c r="T3074">
        <v>0.2</v>
      </c>
      <c r="U3074" s="4">
        <f>Table3[[#This Row],[Discount]]*Table3[[#This Row],[Revenue]]</f>
        <v>13800</v>
      </c>
      <c r="V3074" s="4">
        <f>Table3[[#This Row],[Revenue]]-Table3[[#This Row],[Total Discount]]</f>
        <v>55200</v>
      </c>
      <c r="W3074" s="6"/>
      <c r="X3074" s="5"/>
    </row>
    <row r="3075" spans="1:24" x14ac:dyDescent="0.35">
      <c r="A3075">
        <v>3074</v>
      </c>
      <c r="B3075" t="s">
        <v>6179</v>
      </c>
      <c r="C3075" s="8">
        <v>42266</v>
      </c>
      <c r="D3075" s="6">
        <v>2015</v>
      </c>
      <c r="E3075" s="8" t="s">
        <v>3472</v>
      </c>
      <c r="F3075" s="7">
        <v>19</v>
      </c>
      <c r="G3075" t="s">
        <v>3485</v>
      </c>
      <c r="H3075" t="s">
        <v>3451</v>
      </c>
      <c r="I3075" t="s">
        <v>4387</v>
      </c>
      <c r="J3075" t="s">
        <v>3466</v>
      </c>
      <c r="K3075" t="s">
        <v>3483</v>
      </c>
      <c r="L3075">
        <v>90008</v>
      </c>
      <c r="M3075" t="s">
        <v>521</v>
      </c>
      <c r="N3075" t="s">
        <v>13</v>
      </c>
      <c r="O3075" t="s">
        <v>23</v>
      </c>
      <c r="P3075" t="s">
        <v>522</v>
      </c>
      <c r="Q3075" s="4">
        <v>92000</v>
      </c>
      <c r="R3075">
        <v>2</v>
      </c>
      <c r="S3075" s="4">
        <f>Table3[[#This Row],[Harga]]*Table3[[#This Row],[Quantity]]</f>
        <v>184000</v>
      </c>
      <c r="T3075">
        <v>0</v>
      </c>
      <c r="U3075" s="4">
        <f>Table3[[#This Row],[Discount]]*Table3[[#This Row],[Revenue]]</f>
        <v>0</v>
      </c>
      <c r="V3075" s="4">
        <f>Table3[[#This Row],[Revenue]]-Table3[[#This Row],[Total Discount]]</f>
        <v>184000</v>
      </c>
      <c r="W3075" s="6"/>
      <c r="X3075" s="5"/>
    </row>
    <row r="3076" spans="1:24" x14ac:dyDescent="0.35">
      <c r="A3076">
        <v>3075</v>
      </c>
      <c r="B3076" t="s">
        <v>6178</v>
      </c>
      <c r="C3076" s="8">
        <v>41878</v>
      </c>
      <c r="D3076" s="6">
        <v>2014</v>
      </c>
      <c r="E3076" s="8" t="s">
        <v>3481</v>
      </c>
      <c r="F3076" s="7">
        <v>27</v>
      </c>
      <c r="G3076" t="s">
        <v>3452</v>
      </c>
      <c r="H3076" t="s">
        <v>3451</v>
      </c>
      <c r="I3076" t="s">
        <v>3587</v>
      </c>
      <c r="J3076" t="s">
        <v>3449</v>
      </c>
      <c r="K3076" t="s">
        <v>3499</v>
      </c>
      <c r="L3076">
        <v>22153</v>
      </c>
      <c r="M3076" t="s">
        <v>1074</v>
      </c>
      <c r="N3076" t="s">
        <v>13</v>
      </c>
      <c r="O3076" t="s">
        <v>23</v>
      </c>
      <c r="P3076" t="s">
        <v>1075</v>
      </c>
      <c r="Q3076" s="4">
        <v>47000</v>
      </c>
      <c r="R3076">
        <v>2</v>
      </c>
      <c r="S3076" s="4">
        <f>Table3[[#This Row],[Harga]]*Table3[[#This Row],[Quantity]]</f>
        <v>94000</v>
      </c>
      <c r="T3076">
        <v>0</v>
      </c>
      <c r="U3076" s="4">
        <f>Table3[[#This Row],[Discount]]*Table3[[#This Row],[Revenue]]</f>
        <v>0</v>
      </c>
      <c r="V3076" s="4">
        <f>Table3[[#This Row],[Revenue]]-Table3[[#This Row],[Total Discount]]</f>
        <v>94000</v>
      </c>
      <c r="W3076" s="6"/>
      <c r="X3076" s="5"/>
    </row>
    <row r="3077" spans="1:24" x14ac:dyDescent="0.35">
      <c r="A3077">
        <v>3076</v>
      </c>
      <c r="B3077" t="s">
        <v>6177</v>
      </c>
      <c r="C3077" s="8">
        <v>42723</v>
      </c>
      <c r="D3077" s="6">
        <v>2016</v>
      </c>
      <c r="E3077" s="8" t="s">
        <v>3490</v>
      </c>
      <c r="F3077" s="7">
        <v>19</v>
      </c>
      <c r="G3077" t="s">
        <v>3496</v>
      </c>
      <c r="H3077" t="s">
        <v>3462</v>
      </c>
      <c r="I3077" t="s">
        <v>4732</v>
      </c>
      <c r="J3077" t="s">
        <v>3466</v>
      </c>
      <c r="K3077" t="s">
        <v>3605</v>
      </c>
      <c r="L3077">
        <v>10035</v>
      </c>
      <c r="M3077" t="s">
        <v>2462</v>
      </c>
      <c r="N3077" t="s">
        <v>13</v>
      </c>
      <c r="O3077" t="s">
        <v>26</v>
      </c>
      <c r="P3077" t="s">
        <v>2463</v>
      </c>
      <c r="Q3077" s="4">
        <v>12000</v>
      </c>
      <c r="R3077">
        <v>3</v>
      </c>
      <c r="S3077" s="4">
        <f>Table3[[#This Row],[Harga]]*Table3[[#This Row],[Quantity]]</f>
        <v>36000</v>
      </c>
      <c r="T3077">
        <v>0.2</v>
      </c>
      <c r="U3077" s="4">
        <f>Table3[[#This Row],[Discount]]*Table3[[#This Row],[Revenue]]</f>
        <v>7200</v>
      </c>
      <c r="V3077" s="4">
        <f>Table3[[#This Row],[Revenue]]-Table3[[#This Row],[Total Discount]]</f>
        <v>28800</v>
      </c>
      <c r="W3077" s="6"/>
      <c r="X3077" s="5"/>
    </row>
    <row r="3078" spans="1:24" x14ac:dyDescent="0.35">
      <c r="A3078">
        <v>3077</v>
      </c>
      <c r="B3078" t="s">
        <v>6176</v>
      </c>
      <c r="C3078" s="8">
        <v>41853</v>
      </c>
      <c r="D3078" s="6">
        <v>2014</v>
      </c>
      <c r="E3078" s="8" t="s">
        <v>3481</v>
      </c>
      <c r="F3078" s="7">
        <v>2</v>
      </c>
      <c r="G3078" t="s">
        <v>3485</v>
      </c>
      <c r="H3078" t="s">
        <v>3451</v>
      </c>
      <c r="I3078" t="s">
        <v>3717</v>
      </c>
      <c r="J3078" t="s">
        <v>3488</v>
      </c>
      <c r="K3078" t="s">
        <v>3641</v>
      </c>
      <c r="L3078">
        <v>65807</v>
      </c>
      <c r="M3078" t="s">
        <v>2958</v>
      </c>
      <c r="N3078" t="s">
        <v>13</v>
      </c>
      <c r="O3078" t="s">
        <v>26</v>
      </c>
      <c r="P3078" t="s">
        <v>2959</v>
      </c>
      <c r="Q3078" s="4">
        <v>27000</v>
      </c>
      <c r="R3078">
        <v>5</v>
      </c>
      <c r="S3078" s="4">
        <f>Table3[[#This Row],[Harga]]*Table3[[#This Row],[Quantity]]</f>
        <v>135000</v>
      </c>
      <c r="T3078">
        <v>0</v>
      </c>
      <c r="U3078" s="4">
        <f>Table3[[#This Row],[Discount]]*Table3[[#This Row],[Revenue]]</f>
        <v>0</v>
      </c>
      <c r="V3078" s="4">
        <f>Table3[[#This Row],[Revenue]]-Table3[[#This Row],[Total Discount]]</f>
        <v>135000</v>
      </c>
      <c r="W3078" s="6"/>
      <c r="X3078" s="5"/>
    </row>
    <row r="3079" spans="1:24" x14ac:dyDescent="0.35">
      <c r="A3079">
        <v>3078</v>
      </c>
      <c r="B3079" t="s">
        <v>6175</v>
      </c>
      <c r="C3079" s="8">
        <v>42268</v>
      </c>
      <c r="D3079" s="6">
        <v>2015</v>
      </c>
      <c r="E3079" s="8" t="s">
        <v>3472</v>
      </c>
      <c r="F3079" s="7">
        <v>21</v>
      </c>
      <c r="G3079" t="s">
        <v>3496</v>
      </c>
      <c r="H3079" t="s">
        <v>3451</v>
      </c>
      <c r="I3079" t="s">
        <v>5593</v>
      </c>
      <c r="J3079" t="s">
        <v>3449</v>
      </c>
      <c r="K3079" t="s">
        <v>3670</v>
      </c>
      <c r="L3079">
        <v>29203</v>
      </c>
      <c r="M3079" t="s">
        <v>2960</v>
      </c>
      <c r="N3079" t="s">
        <v>9</v>
      </c>
      <c r="O3079" t="s">
        <v>42</v>
      </c>
      <c r="P3079" t="s">
        <v>2961</v>
      </c>
      <c r="Q3079" s="4">
        <v>1691000</v>
      </c>
      <c r="R3079">
        <v>4</v>
      </c>
      <c r="S3079" s="4">
        <f>Table3[[#This Row],[Harga]]*Table3[[#This Row],[Quantity]]</f>
        <v>6764000</v>
      </c>
      <c r="T3079">
        <v>0</v>
      </c>
      <c r="U3079" s="4">
        <f>Table3[[#This Row],[Discount]]*Table3[[#This Row],[Revenue]]</f>
        <v>0</v>
      </c>
      <c r="V3079" s="4">
        <f>Table3[[#This Row],[Revenue]]-Table3[[#This Row],[Total Discount]]</f>
        <v>6764000</v>
      </c>
      <c r="W3079" s="6"/>
      <c r="X3079" s="5"/>
    </row>
    <row r="3080" spans="1:24" x14ac:dyDescent="0.35">
      <c r="A3080">
        <v>3079</v>
      </c>
      <c r="B3080" t="s">
        <v>6174</v>
      </c>
      <c r="C3080" s="8">
        <v>42715</v>
      </c>
      <c r="D3080" s="6">
        <v>2016</v>
      </c>
      <c r="E3080" s="8" t="s">
        <v>3490</v>
      </c>
      <c r="F3080" s="7">
        <v>11</v>
      </c>
      <c r="G3080" t="s">
        <v>3485</v>
      </c>
      <c r="H3080" t="s">
        <v>3462</v>
      </c>
      <c r="I3080" t="s">
        <v>3762</v>
      </c>
      <c r="J3080" t="s">
        <v>3488</v>
      </c>
      <c r="K3080" t="s">
        <v>3455</v>
      </c>
      <c r="L3080">
        <v>97206</v>
      </c>
      <c r="M3080" t="s">
        <v>2962</v>
      </c>
      <c r="N3080" t="s">
        <v>9</v>
      </c>
      <c r="O3080" t="s">
        <v>42</v>
      </c>
      <c r="P3080" t="s">
        <v>2963</v>
      </c>
      <c r="Q3080" s="4">
        <v>404000</v>
      </c>
      <c r="R3080">
        <v>5</v>
      </c>
      <c r="S3080" s="4">
        <f>Table3[[#This Row],[Harga]]*Table3[[#This Row],[Quantity]]</f>
        <v>2020000</v>
      </c>
      <c r="T3080">
        <v>0.2</v>
      </c>
      <c r="U3080" s="4">
        <f>Table3[[#This Row],[Discount]]*Table3[[#This Row],[Revenue]]</f>
        <v>404000</v>
      </c>
      <c r="V3080" s="4">
        <f>Table3[[#This Row],[Revenue]]-Table3[[#This Row],[Total Discount]]</f>
        <v>1616000</v>
      </c>
      <c r="W3080" s="6"/>
      <c r="X3080" s="5"/>
    </row>
    <row r="3081" spans="1:24" x14ac:dyDescent="0.35">
      <c r="A3081">
        <v>3080</v>
      </c>
      <c r="B3081" t="s">
        <v>6173</v>
      </c>
      <c r="C3081" s="8">
        <v>42223</v>
      </c>
      <c r="D3081" s="6">
        <v>2015</v>
      </c>
      <c r="E3081" s="8" t="s">
        <v>3481</v>
      </c>
      <c r="F3081" s="7">
        <v>7</v>
      </c>
      <c r="G3081" t="s">
        <v>3485</v>
      </c>
      <c r="H3081" t="s">
        <v>3532</v>
      </c>
      <c r="I3081" t="s">
        <v>5159</v>
      </c>
      <c r="J3081" t="s">
        <v>3449</v>
      </c>
      <c r="K3081" t="s">
        <v>3605</v>
      </c>
      <c r="L3081">
        <v>19120</v>
      </c>
      <c r="M3081" t="s">
        <v>935</v>
      </c>
      <c r="N3081" t="s">
        <v>13</v>
      </c>
      <c r="O3081" t="s">
        <v>37</v>
      </c>
      <c r="P3081" t="s">
        <v>936</v>
      </c>
      <c r="Q3081" s="4">
        <v>121000</v>
      </c>
      <c r="R3081">
        <v>10</v>
      </c>
      <c r="S3081" s="4">
        <f>Table3[[#This Row],[Harga]]*Table3[[#This Row],[Quantity]]</f>
        <v>1210000</v>
      </c>
      <c r="T3081">
        <v>0.2</v>
      </c>
      <c r="U3081" s="4">
        <f>Table3[[#This Row],[Discount]]*Table3[[#This Row],[Revenue]]</f>
        <v>242000</v>
      </c>
      <c r="V3081" s="4">
        <f>Table3[[#This Row],[Revenue]]-Table3[[#This Row],[Total Discount]]</f>
        <v>968000</v>
      </c>
      <c r="W3081" s="6"/>
      <c r="X3081" s="5"/>
    </row>
    <row r="3082" spans="1:24" x14ac:dyDescent="0.35">
      <c r="A3082">
        <v>3081</v>
      </c>
      <c r="B3082" t="s">
        <v>6172</v>
      </c>
      <c r="C3082" s="8">
        <v>42323</v>
      </c>
      <c r="D3082" s="6">
        <v>2015</v>
      </c>
      <c r="E3082" s="8" t="s">
        <v>3468</v>
      </c>
      <c r="F3082" s="7">
        <v>15</v>
      </c>
      <c r="G3082" t="s">
        <v>3457</v>
      </c>
      <c r="H3082" t="s">
        <v>3451</v>
      </c>
      <c r="I3082" t="s">
        <v>3843</v>
      </c>
      <c r="J3082" t="s">
        <v>3466</v>
      </c>
      <c r="K3082" t="s">
        <v>3509</v>
      </c>
      <c r="L3082">
        <v>10035</v>
      </c>
      <c r="M3082" t="s">
        <v>2286</v>
      </c>
      <c r="N3082" t="s">
        <v>13</v>
      </c>
      <c r="O3082" t="s">
        <v>32</v>
      </c>
      <c r="P3082" t="s">
        <v>2287</v>
      </c>
      <c r="Q3082" s="4">
        <v>119000</v>
      </c>
      <c r="R3082">
        <v>3</v>
      </c>
      <c r="S3082" s="4">
        <f>Table3[[#This Row],[Harga]]*Table3[[#This Row],[Quantity]]</f>
        <v>357000</v>
      </c>
      <c r="T3082">
        <v>0</v>
      </c>
      <c r="U3082" s="4">
        <f>Table3[[#This Row],[Discount]]*Table3[[#This Row],[Revenue]]</f>
        <v>0</v>
      </c>
      <c r="V3082" s="4">
        <f>Table3[[#This Row],[Revenue]]-Table3[[#This Row],[Total Discount]]</f>
        <v>357000</v>
      </c>
      <c r="W3082" s="6"/>
      <c r="X3082" s="5"/>
    </row>
    <row r="3083" spans="1:24" x14ac:dyDescent="0.35">
      <c r="A3083">
        <v>3082</v>
      </c>
      <c r="B3083" t="s">
        <v>6171</v>
      </c>
      <c r="C3083" s="8">
        <v>42829</v>
      </c>
      <c r="D3083" s="6">
        <v>2017</v>
      </c>
      <c r="E3083" s="8" t="s">
        <v>3529</v>
      </c>
      <c r="F3083" s="7">
        <v>4</v>
      </c>
      <c r="G3083" t="s">
        <v>3452</v>
      </c>
      <c r="H3083" t="s">
        <v>3451</v>
      </c>
      <c r="I3083" t="s">
        <v>4852</v>
      </c>
      <c r="J3083" t="s">
        <v>3449</v>
      </c>
      <c r="K3083" t="s">
        <v>3470</v>
      </c>
      <c r="L3083">
        <v>60016</v>
      </c>
      <c r="M3083" t="s">
        <v>1483</v>
      </c>
      <c r="N3083" t="s">
        <v>51</v>
      </c>
      <c r="O3083" t="s">
        <v>52</v>
      </c>
      <c r="P3083" t="s">
        <v>1484</v>
      </c>
      <c r="Q3083" s="4">
        <v>864000</v>
      </c>
      <c r="R3083">
        <v>4</v>
      </c>
      <c r="S3083" s="4">
        <f>Table3[[#This Row],[Harga]]*Table3[[#This Row],[Quantity]]</f>
        <v>3456000</v>
      </c>
      <c r="T3083">
        <v>0.2</v>
      </c>
      <c r="U3083" s="4">
        <f>Table3[[#This Row],[Discount]]*Table3[[#This Row],[Revenue]]</f>
        <v>691200</v>
      </c>
      <c r="V3083" s="4">
        <f>Table3[[#This Row],[Revenue]]-Table3[[#This Row],[Total Discount]]</f>
        <v>2764800</v>
      </c>
      <c r="W3083" s="6"/>
      <c r="X3083" s="5"/>
    </row>
    <row r="3084" spans="1:24" x14ac:dyDescent="0.35">
      <c r="A3084">
        <v>3083</v>
      </c>
      <c r="B3084" t="s">
        <v>6170</v>
      </c>
      <c r="C3084" s="8">
        <v>42728</v>
      </c>
      <c r="D3084" s="6">
        <v>2016</v>
      </c>
      <c r="E3084" s="8" t="s">
        <v>3490</v>
      </c>
      <c r="F3084" s="7">
        <v>24</v>
      </c>
      <c r="G3084" t="s">
        <v>3485</v>
      </c>
      <c r="H3084" t="s">
        <v>3554</v>
      </c>
      <c r="I3084" t="s">
        <v>6008</v>
      </c>
      <c r="J3084" t="s">
        <v>3449</v>
      </c>
      <c r="K3084" t="s">
        <v>3714</v>
      </c>
      <c r="L3084">
        <v>10035</v>
      </c>
      <c r="M3084" t="s">
        <v>2837</v>
      </c>
      <c r="N3084" t="s">
        <v>9</v>
      </c>
      <c r="O3084" t="s">
        <v>20</v>
      </c>
      <c r="P3084" t="s">
        <v>2838</v>
      </c>
      <c r="Q3084" s="4">
        <v>356000</v>
      </c>
      <c r="R3084">
        <v>9</v>
      </c>
      <c r="S3084" s="4">
        <f>Table3[[#This Row],[Harga]]*Table3[[#This Row],[Quantity]]</f>
        <v>3204000</v>
      </c>
      <c r="T3084">
        <v>0</v>
      </c>
      <c r="U3084" s="4">
        <f>Table3[[#This Row],[Discount]]*Table3[[#This Row],[Revenue]]</f>
        <v>0</v>
      </c>
      <c r="V3084" s="4">
        <f>Table3[[#This Row],[Revenue]]-Table3[[#This Row],[Total Discount]]</f>
        <v>3204000</v>
      </c>
      <c r="W3084" s="6"/>
      <c r="X3084" s="5"/>
    </row>
    <row r="3085" spans="1:24" x14ac:dyDescent="0.35">
      <c r="A3085">
        <v>3084</v>
      </c>
      <c r="B3085" t="s">
        <v>6169</v>
      </c>
      <c r="C3085" s="8">
        <v>43082</v>
      </c>
      <c r="D3085" s="6">
        <v>2017</v>
      </c>
      <c r="E3085" s="8" t="s">
        <v>3490</v>
      </c>
      <c r="F3085" s="7">
        <v>13</v>
      </c>
      <c r="G3085" t="s">
        <v>3538</v>
      </c>
      <c r="H3085" t="s">
        <v>3462</v>
      </c>
      <c r="I3085" t="s">
        <v>3834</v>
      </c>
      <c r="J3085" t="s">
        <v>3449</v>
      </c>
      <c r="K3085" t="s">
        <v>3695</v>
      </c>
      <c r="L3085">
        <v>98103</v>
      </c>
      <c r="M3085" t="s">
        <v>487</v>
      </c>
      <c r="N3085" t="s">
        <v>13</v>
      </c>
      <c r="O3085" t="s">
        <v>32</v>
      </c>
      <c r="P3085" t="s">
        <v>488</v>
      </c>
      <c r="Q3085" s="4">
        <v>17000</v>
      </c>
      <c r="R3085">
        <v>3</v>
      </c>
      <c r="S3085" s="4">
        <f>Table3[[#This Row],[Harga]]*Table3[[#This Row],[Quantity]]</f>
        <v>51000</v>
      </c>
      <c r="T3085">
        <v>0</v>
      </c>
      <c r="U3085" s="4">
        <f>Table3[[#This Row],[Discount]]*Table3[[#This Row],[Revenue]]</f>
        <v>0</v>
      </c>
      <c r="V3085" s="4">
        <f>Table3[[#This Row],[Revenue]]-Table3[[#This Row],[Total Discount]]</f>
        <v>51000</v>
      </c>
      <c r="W3085" s="6"/>
      <c r="X3085" s="5"/>
    </row>
    <row r="3086" spans="1:24" x14ac:dyDescent="0.35">
      <c r="A3086">
        <v>3085</v>
      </c>
      <c r="B3086" t="s">
        <v>6168</v>
      </c>
      <c r="C3086" s="8">
        <v>43091</v>
      </c>
      <c r="D3086" s="6">
        <v>2017</v>
      </c>
      <c r="E3086" s="8" t="s">
        <v>3490</v>
      </c>
      <c r="F3086" s="7">
        <v>22</v>
      </c>
      <c r="G3086" t="s">
        <v>3452</v>
      </c>
      <c r="H3086" t="s">
        <v>3462</v>
      </c>
      <c r="I3086" t="s">
        <v>5302</v>
      </c>
      <c r="J3086" t="s">
        <v>3449</v>
      </c>
      <c r="K3086" t="s">
        <v>3670</v>
      </c>
      <c r="L3086">
        <v>77095</v>
      </c>
      <c r="M3086" t="s">
        <v>1413</v>
      </c>
      <c r="N3086" t="s">
        <v>13</v>
      </c>
      <c r="O3086" t="s">
        <v>23</v>
      </c>
      <c r="P3086" t="s">
        <v>1414</v>
      </c>
      <c r="Q3086" s="4">
        <v>39000</v>
      </c>
      <c r="R3086">
        <v>5</v>
      </c>
      <c r="S3086" s="4">
        <f>Table3[[#This Row],[Harga]]*Table3[[#This Row],[Quantity]]</f>
        <v>195000</v>
      </c>
      <c r="T3086">
        <v>0.2</v>
      </c>
      <c r="U3086" s="4">
        <f>Table3[[#This Row],[Discount]]*Table3[[#This Row],[Revenue]]</f>
        <v>39000</v>
      </c>
      <c r="V3086" s="4">
        <f>Table3[[#This Row],[Revenue]]-Table3[[#This Row],[Total Discount]]</f>
        <v>156000</v>
      </c>
      <c r="W3086" s="6"/>
      <c r="X3086" s="5"/>
    </row>
    <row r="3087" spans="1:24" x14ac:dyDescent="0.35">
      <c r="A3087">
        <v>3086</v>
      </c>
      <c r="B3087" t="s">
        <v>6167</v>
      </c>
      <c r="C3087" s="8">
        <v>43029</v>
      </c>
      <c r="D3087" s="6">
        <v>2017</v>
      </c>
      <c r="E3087" s="8" t="s">
        <v>3517</v>
      </c>
      <c r="F3087" s="7">
        <v>21</v>
      </c>
      <c r="G3087" t="s">
        <v>3457</v>
      </c>
      <c r="H3087" t="s">
        <v>3451</v>
      </c>
      <c r="I3087" t="s">
        <v>4709</v>
      </c>
      <c r="J3087" t="s">
        <v>3449</v>
      </c>
      <c r="K3087" t="s">
        <v>3470</v>
      </c>
      <c r="L3087">
        <v>19143</v>
      </c>
      <c r="M3087" t="s">
        <v>1024</v>
      </c>
      <c r="N3087" t="s">
        <v>51</v>
      </c>
      <c r="O3087" t="s">
        <v>52</v>
      </c>
      <c r="P3087" t="s">
        <v>1025</v>
      </c>
      <c r="Q3087" s="4">
        <v>1100000</v>
      </c>
      <c r="R3087">
        <v>2</v>
      </c>
      <c r="S3087" s="4">
        <f>Table3[[#This Row],[Harga]]*Table3[[#This Row],[Quantity]]</f>
        <v>2200000</v>
      </c>
      <c r="T3087">
        <v>0.4</v>
      </c>
      <c r="U3087" s="4">
        <f>Table3[[#This Row],[Discount]]*Table3[[#This Row],[Revenue]]</f>
        <v>880000</v>
      </c>
      <c r="V3087" s="4">
        <f>Table3[[#This Row],[Revenue]]-Table3[[#This Row],[Total Discount]]</f>
        <v>1320000</v>
      </c>
      <c r="W3087" s="6"/>
      <c r="X3087" s="5"/>
    </row>
    <row r="3088" spans="1:24" x14ac:dyDescent="0.35">
      <c r="A3088">
        <v>3087</v>
      </c>
      <c r="B3088" t="s">
        <v>6166</v>
      </c>
      <c r="C3088" s="8">
        <v>42321</v>
      </c>
      <c r="D3088" s="6">
        <v>2015</v>
      </c>
      <c r="E3088" s="8" t="s">
        <v>3468</v>
      </c>
      <c r="F3088" s="7">
        <v>13</v>
      </c>
      <c r="G3088" t="s">
        <v>3485</v>
      </c>
      <c r="H3088" t="s">
        <v>3451</v>
      </c>
      <c r="I3088" t="s">
        <v>6165</v>
      </c>
      <c r="J3088" t="s">
        <v>3449</v>
      </c>
      <c r="K3088" t="s">
        <v>3513</v>
      </c>
      <c r="L3088">
        <v>47201</v>
      </c>
      <c r="M3088" t="s">
        <v>1779</v>
      </c>
      <c r="N3088" t="s">
        <v>13</v>
      </c>
      <c r="O3088" t="s">
        <v>23</v>
      </c>
      <c r="P3088" t="s">
        <v>1780</v>
      </c>
      <c r="Q3088" s="4">
        <v>10000</v>
      </c>
      <c r="R3088">
        <v>7</v>
      </c>
      <c r="S3088" s="4">
        <f>Table3[[#This Row],[Harga]]*Table3[[#This Row],[Quantity]]</f>
        <v>70000</v>
      </c>
      <c r="T3088">
        <v>0</v>
      </c>
      <c r="U3088" s="4">
        <f>Table3[[#This Row],[Discount]]*Table3[[#This Row],[Revenue]]</f>
        <v>0</v>
      </c>
      <c r="V3088" s="4">
        <f>Table3[[#This Row],[Revenue]]-Table3[[#This Row],[Total Discount]]</f>
        <v>70000</v>
      </c>
      <c r="W3088" s="6"/>
      <c r="X3088" s="5"/>
    </row>
    <row r="3089" spans="1:24" x14ac:dyDescent="0.35">
      <c r="A3089">
        <v>3088</v>
      </c>
      <c r="B3089" t="s">
        <v>6164</v>
      </c>
      <c r="C3089" s="8">
        <v>42110</v>
      </c>
      <c r="D3089" s="6">
        <v>2015</v>
      </c>
      <c r="E3089" s="8" t="s">
        <v>3529</v>
      </c>
      <c r="F3089" s="7">
        <v>16</v>
      </c>
      <c r="G3089" t="s">
        <v>3496</v>
      </c>
      <c r="H3089" t="s">
        <v>3501</v>
      </c>
      <c r="I3089" t="s">
        <v>3903</v>
      </c>
      <c r="J3089" t="s">
        <v>3449</v>
      </c>
      <c r="K3089" t="s">
        <v>3448</v>
      </c>
      <c r="L3089">
        <v>60201</v>
      </c>
      <c r="M3089" t="s">
        <v>2964</v>
      </c>
      <c r="N3089" t="s">
        <v>51</v>
      </c>
      <c r="O3089" t="s">
        <v>471</v>
      </c>
      <c r="P3089" t="s">
        <v>2965</v>
      </c>
      <c r="Q3089" s="4">
        <v>1440000</v>
      </c>
      <c r="R3089">
        <v>4</v>
      </c>
      <c r="S3089" s="4">
        <f>Table3[[#This Row],[Harga]]*Table3[[#This Row],[Quantity]]</f>
        <v>5760000</v>
      </c>
      <c r="T3089">
        <v>0.2</v>
      </c>
      <c r="U3089" s="4">
        <f>Table3[[#This Row],[Discount]]*Table3[[#This Row],[Revenue]]</f>
        <v>1152000</v>
      </c>
      <c r="V3089" s="4">
        <f>Table3[[#This Row],[Revenue]]-Table3[[#This Row],[Total Discount]]</f>
        <v>4608000</v>
      </c>
      <c r="W3089" s="6"/>
      <c r="X3089" s="5"/>
    </row>
    <row r="3090" spans="1:24" x14ac:dyDescent="0.35">
      <c r="A3090">
        <v>3089</v>
      </c>
      <c r="B3090" t="s">
        <v>6163</v>
      </c>
      <c r="C3090" s="8">
        <v>42720</v>
      </c>
      <c r="D3090" s="6">
        <v>2016</v>
      </c>
      <c r="E3090" s="8" t="s">
        <v>3490</v>
      </c>
      <c r="F3090" s="7">
        <v>16</v>
      </c>
      <c r="G3090" t="s">
        <v>3538</v>
      </c>
      <c r="H3090" t="s">
        <v>3462</v>
      </c>
      <c r="I3090" t="s">
        <v>4193</v>
      </c>
      <c r="J3090" t="s">
        <v>3449</v>
      </c>
      <c r="K3090" t="s">
        <v>3571</v>
      </c>
      <c r="L3090">
        <v>92307</v>
      </c>
      <c r="M3090" t="s">
        <v>2645</v>
      </c>
      <c r="N3090" t="s">
        <v>9</v>
      </c>
      <c r="O3090" t="s">
        <v>42</v>
      </c>
      <c r="P3090" t="s">
        <v>2646</v>
      </c>
      <c r="Q3090" s="4">
        <v>1269000</v>
      </c>
      <c r="R3090">
        <v>5</v>
      </c>
      <c r="S3090" s="4">
        <f>Table3[[#This Row],[Harga]]*Table3[[#This Row],[Quantity]]</f>
        <v>6345000</v>
      </c>
      <c r="T3090">
        <v>0.2</v>
      </c>
      <c r="U3090" s="4">
        <f>Table3[[#This Row],[Discount]]*Table3[[#This Row],[Revenue]]</f>
        <v>1269000</v>
      </c>
      <c r="V3090" s="4">
        <f>Table3[[#This Row],[Revenue]]-Table3[[#This Row],[Total Discount]]</f>
        <v>5076000</v>
      </c>
      <c r="W3090" s="6"/>
      <c r="X3090" s="5"/>
    </row>
    <row r="3091" spans="1:24" x14ac:dyDescent="0.35">
      <c r="A3091">
        <v>3090</v>
      </c>
      <c r="B3091" t="s">
        <v>6162</v>
      </c>
      <c r="C3091" s="8">
        <v>42664</v>
      </c>
      <c r="D3091" s="6">
        <v>2016</v>
      </c>
      <c r="E3091" s="8" t="s">
        <v>3517</v>
      </c>
      <c r="F3091" s="7">
        <v>21</v>
      </c>
      <c r="G3091" t="s">
        <v>3485</v>
      </c>
      <c r="H3091" t="s">
        <v>3451</v>
      </c>
      <c r="I3091" t="s">
        <v>4676</v>
      </c>
      <c r="J3091" t="s">
        <v>3449</v>
      </c>
      <c r="K3091" t="s">
        <v>3909</v>
      </c>
      <c r="L3091">
        <v>43229</v>
      </c>
      <c r="M3091" t="s">
        <v>2591</v>
      </c>
      <c r="N3091" t="s">
        <v>51</v>
      </c>
      <c r="O3091" t="s">
        <v>52</v>
      </c>
      <c r="P3091" t="s">
        <v>2592</v>
      </c>
      <c r="Q3091" s="4">
        <v>441000</v>
      </c>
      <c r="R3091">
        <v>8</v>
      </c>
      <c r="S3091" s="4">
        <f>Table3[[#This Row],[Harga]]*Table3[[#This Row],[Quantity]]</f>
        <v>3528000</v>
      </c>
      <c r="T3091">
        <v>0.4</v>
      </c>
      <c r="U3091" s="4">
        <f>Table3[[#This Row],[Discount]]*Table3[[#This Row],[Revenue]]</f>
        <v>1411200</v>
      </c>
      <c r="V3091" s="4">
        <f>Table3[[#This Row],[Revenue]]-Table3[[#This Row],[Total Discount]]</f>
        <v>2116800</v>
      </c>
      <c r="W3091" s="6"/>
      <c r="X3091" s="5"/>
    </row>
    <row r="3092" spans="1:24" x14ac:dyDescent="0.35">
      <c r="A3092">
        <v>3091</v>
      </c>
      <c r="B3092" t="s">
        <v>6161</v>
      </c>
      <c r="C3092" s="8">
        <v>43070</v>
      </c>
      <c r="D3092" s="6">
        <v>2017</v>
      </c>
      <c r="E3092" s="8" t="s">
        <v>3490</v>
      </c>
      <c r="F3092" s="7">
        <v>1</v>
      </c>
      <c r="G3092" t="s">
        <v>3452</v>
      </c>
      <c r="H3092" t="s">
        <v>3451</v>
      </c>
      <c r="I3092" t="s">
        <v>4323</v>
      </c>
      <c r="J3092" t="s">
        <v>3488</v>
      </c>
      <c r="K3092" t="s">
        <v>3513</v>
      </c>
      <c r="L3092">
        <v>43302</v>
      </c>
      <c r="M3092" t="s">
        <v>1199</v>
      </c>
      <c r="N3092" t="s">
        <v>9</v>
      </c>
      <c r="O3092" t="s">
        <v>20</v>
      </c>
      <c r="P3092" t="s">
        <v>1200</v>
      </c>
      <c r="Q3092" s="4">
        <v>10000</v>
      </c>
      <c r="R3092">
        <v>2</v>
      </c>
      <c r="S3092" s="4">
        <f>Table3[[#This Row],[Harga]]*Table3[[#This Row],[Quantity]]</f>
        <v>20000</v>
      </c>
      <c r="T3092">
        <v>0.2</v>
      </c>
      <c r="U3092" s="4">
        <f>Table3[[#This Row],[Discount]]*Table3[[#This Row],[Revenue]]</f>
        <v>4000</v>
      </c>
      <c r="V3092" s="4">
        <f>Table3[[#This Row],[Revenue]]-Table3[[#This Row],[Total Discount]]</f>
        <v>16000</v>
      </c>
      <c r="W3092" s="6"/>
      <c r="X3092" s="5"/>
    </row>
    <row r="3093" spans="1:24" x14ac:dyDescent="0.35">
      <c r="A3093">
        <v>3092</v>
      </c>
      <c r="B3093" t="s">
        <v>6160</v>
      </c>
      <c r="C3093" s="8">
        <v>42663</v>
      </c>
      <c r="D3093" s="6">
        <v>2016</v>
      </c>
      <c r="E3093" s="8" t="s">
        <v>3517</v>
      </c>
      <c r="F3093" s="7">
        <v>20</v>
      </c>
      <c r="G3093" t="s">
        <v>3538</v>
      </c>
      <c r="H3093" t="s">
        <v>3462</v>
      </c>
      <c r="I3093" t="s">
        <v>6159</v>
      </c>
      <c r="J3093" t="s">
        <v>3449</v>
      </c>
      <c r="K3093" t="s">
        <v>3682</v>
      </c>
      <c r="L3093">
        <v>77095</v>
      </c>
      <c r="M3093" t="s">
        <v>1779</v>
      </c>
      <c r="N3093" t="s">
        <v>13</v>
      </c>
      <c r="O3093" t="s">
        <v>23</v>
      </c>
      <c r="P3093" t="s">
        <v>1780</v>
      </c>
      <c r="Q3093" s="4">
        <v>10000</v>
      </c>
      <c r="R3093">
        <v>7</v>
      </c>
      <c r="S3093" s="4">
        <f>Table3[[#This Row],[Harga]]*Table3[[#This Row],[Quantity]]</f>
        <v>70000</v>
      </c>
      <c r="T3093">
        <v>0.2</v>
      </c>
      <c r="U3093" s="4">
        <f>Table3[[#This Row],[Discount]]*Table3[[#This Row],[Revenue]]</f>
        <v>14000</v>
      </c>
      <c r="V3093" s="4">
        <f>Table3[[#This Row],[Revenue]]-Table3[[#This Row],[Total Discount]]</f>
        <v>56000</v>
      </c>
      <c r="W3093" s="6"/>
      <c r="X3093" s="5"/>
    </row>
    <row r="3094" spans="1:24" x14ac:dyDescent="0.35">
      <c r="A3094">
        <v>3093</v>
      </c>
      <c r="B3094" t="s">
        <v>6158</v>
      </c>
      <c r="C3094" s="8">
        <v>43007</v>
      </c>
      <c r="D3094" s="6">
        <v>2017</v>
      </c>
      <c r="E3094" s="8" t="s">
        <v>3472</v>
      </c>
      <c r="F3094" s="7">
        <v>29</v>
      </c>
      <c r="G3094" t="s">
        <v>3485</v>
      </c>
      <c r="H3094" t="s">
        <v>3462</v>
      </c>
      <c r="I3094" t="s">
        <v>5724</v>
      </c>
      <c r="J3094" t="s">
        <v>3466</v>
      </c>
      <c r="K3094" t="s">
        <v>3707</v>
      </c>
      <c r="L3094">
        <v>43302</v>
      </c>
      <c r="M3094" t="s">
        <v>1038</v>
      </c>
      <c r="N3094" t="s">
        <v>13</v>
      </c>
      <c r="O3094" t="s">
        <v>32</v>
      </c>
      <c r="P3094" t="s">
        <v>1039</v>
      </c>
      <c r="Q3094" s="4">
        <v>103000</v>
      </c>
      <c r="R3094">
        <v>2</v>
      </c>
      <c r="S3094" s="4">
        <f>Table3[[#This Row],[Harga]]*Table3[[#This Row],[Quantity]]</f>
        <v>206000</v>
      </c>
      <c r="T3094">
        <v>0.2</v>
      </c>
      <c r="U3094" s="4">
        <f>Table3[[#This Row],[Discount]]*Table3[[#This Row],[Revenue]]</f>
        <v>41200</v>
      </c>
      <c r="V3094" s="4">
        <f>Table3[[#This Row],[Revenue]]-Table3[[#This Row],[Total Discount]]</f>
        <v>164800</v>
      </c>
      <c r="W3094" s="6"/>
      <c r="X3094" s="5"/>
    </row>
    <row r="3095" spans="1:24" x14ac:dyDescent="0.35">
      <c r="A3095">
        <v>3094</v>
      </c>
      <c r="B3095" t="s">
        <v>6157</v>
      </c>
      <c r="C3095" s="8">
        <v>42965</v>
      </c>
      <c r="D3095" s="6">
        <v>2017</v>
      </c>
      <c r="E3095" s="8" t="s">
        <v>3481</v>
      </c>
      <c r="F3095" s="7">
        <v>18</v>
      </c>
      <c r="G3095" t="s">
        <v>3485</v>
      </c>
      <c r="H3095" t="s">
        <v>3462</v>
      </c>
      <c r="I3095" t="s">
        <v>4926</v>
      </c>
      <c r="J3095" t="s">
        <v>3466</v>
      </c>
      <c r="K3095" t="s">
        <v>3455</v>
      </c>
      <c r="L3095">
        <v>98103</v>
      </c>
      <c r="M3095" t="s">
        <v>861</v>
      </c>
      <c r="N3095" t="s">
        <v>13</v>
      </c>
      <c r="O3095" t="s">
        <v>26</v>
      </c>
      <c r="P3095" t="s">
        <v>862</v>
      </c>
      <c r="Q3095" s="4">
        <v>2716000</v>
      </c>
      <c r="R3095">
        <v>9</v>
      </c>
      <c r="S3095" s="4">
        <f>Table3[[#This Row],[Harga]]*Table3[[#This Row],[Quantity]]</f>
        <v>24444000</v>
      </c>
      <c r="T3095">
        <v>0.2</v>
      </c>
      <c r="U3095" s="4">
        <f>Table3[[#This Row],[Discount]]*Table3[[#This Row],[Revenue]]</f>
        <v>4888800</v>
      </c>
      <c r="V3095" s="4">
        <f>Table3[[#This Row],[Revenue]]-Table3[[#This Row],[Total Discount]]</f>
        <v>19555200</v>
      </c>
      <c r="W3095" s="6"/>
      <c r="X3095" s="5"/>
    </row>
    <row r="3096" spans="1:24" x14ac:dyDescent="0.35">
      <c r="A3096">
        <v>3095</v>
      </c>
      <c r="B3096" t="s">
        <v>6156</v>
      </c>
      <c r="C3096" s="8">
        <v>43051</v>
      </c>
      <c r="D3096" s="6">
        <v>2017</v>
      </c>
      <c r="E3096" s="8" t="s">
        <v>3468</v>
      </c>
      <c r="F3096" s="7">
        <v>12</v>
      </c>
      <c r="G3096" t="s">
        <v>3538</v>
      </c>
      <c r="H3096" t="s">
        <v>3462</v>
      </c>
      <c r="I3096" t="s">
        <v>3914</v>
      </c>
      <c r="J3096" t="s">
        <v>3449</v>
      </c>
      <c r="K3096" t="s">
        <v>3474</v>
      </c>
      <c r="L3096">
        <v>98632</v>
      </c>
      <c r="M3096" t="s">
        <v>2013</v>
      </c>
      <c r="N3096" t="s">
        <v>13</v>
      </c>
      <c r="O3096" t="s">
        <v>73</v>
      </c>
      <c r="P3096" t="s">
        <v>476</v>
      </c>
      <c r="Q3096" s="4">
        <v>7000</v>
      </c>
      <c r="R3096">
        <v>3</v>
      </c>
      <c r="S3096" s="4">
        <f>Table3[[#This Row],[Harga]]*Table3[[#This Row],[Quantity]]</f>
        <v>21000</v>
      </c>
      <c r="T3096">
        <v>0</v>
      </c>
      <c r="U3096" s="4">
        <f>Table3[[#This Row],[Discount]]*Table3[[#This Row],[Revenue]]</f>
        <v>0</v>
      </c>
      <c r="V3096" s="4">
        <f>Table3[[#This Row],[Revenue]]-Table3[[#This Row],[Total Discount]]</f>
        <v>21000</v>
      </c>
      <c r="W3096" s="6"/>
      <c r="X3096" s="5"/>
    </row>
    <row r="3097" spans="1:24" x14ac:dyDescent="0.35">
      <c r="A3097">
        <v>3096</v>
      </c>
      <c r="B3097" t="s">
        <v>6155</v>
      </c>
      <c r="C3097" s="8">
        <v>41923</v>
      </c>
      <c r="D3097" s="6">
        <v>2014</v>
      </c>
      <c r="E3097" s="8" t="s">
        <v>3517</v>
      </c>
      <c r="F3097" s="7">
        <v>11</v>
      </c>
      <c r="G3097" t="s">
        <v>3538</v>
      </c>
      <c r="H3097" t="s">
        <v>3462</v>
      </c>
      <c r="I3097" t="s">
        <v>3506</v>
      </c>
      <c r="J3097" t="s">
        <v>3449</v>
      </c>
      <c r="K3097" t="s">
        <v>3499</v>
      </c>
      <c r="L3097">
        <v>90278</v>
      </c>
      <c r="M3097" t="s">
        <v>622</v>
      </c>
      <c r="N3097" t="s">
        <v>13</v>
      </c>
      <c r="O3097" t="s">
        <v>55</v>
      </c>
      <c r="P3097" t="s">
        <v>623</v>
      </c>
      <c r="Q3097" s="4">
        <v>25000</v>
      </c>
      <c r="R3097">
        <v>1</v>
      </c>
      <c r="S3097" s="4">
        <f>Table3[[#This Row],[Harga]]*Table3[[#This Row],[Quantity]]</f>
        <v>25000</v>
      </c>
      <c r="T3097">
        <v>0</v>
      </c>
      <c r="U3097" s="4">
        <f>Table3[[#This Row],[Discount]]*Table3[[#This Row],[Revenue]]</f>
        <v>0</v>
      </c>
      <c r="V3097" s="4">
        <f>Table3[[#This Row],[Revenue]]-Table3[[#This Row],[Total Discount]]</f>
        <v>25000</v>
      </c>
      <c r="W3097" s="6"/>
      <c r="X3097" s="5"/>
    </row>
    <row r="3098" spans="1:24" x14ac:dyDescent="0.35">
      <c r="A3098">
        <v>3097</v>
      </c>
      <c r="B3098" t="s">
        <v>6154</v>
      </c>
      <c r="C3098" s="8">
        <v>42336</v>
      </c>
      <c r="D3098" s="6">
        <v>2015</v>
      </c>
      <c r="E3098" s="8" t="s">
        <v>3468</v>
      </c>
      <c r="F3098" s="7">
        <v>28</v>
      </c>
      <c r="G3098" t="s">
        <v>3452</v>
      </c>
      <c r="H3098" t="s">
        <v>3451</v>
      </c>
      <c r="I3098" t="s">
        <v>4759</v>
      </c>
      <c r="J3098" t="s">
        <v>3466</v>
      </c>
      <c r="K3098" t="s">
        <v>3487</v>
      </c>
      <c r="L3098">
        <v>10035</v>
      </c>
      <c r="M3098" t="s">
        <v>2966</v>
      </c>
      <c r="N3098" t="s">
        <v>9</v>
      </c>
      <c r="O3098" t="s">
        <v>20</v>
      </c>
      <c r="P3098" t="s">
        <v>2967</v>
      </c>
      <c r="Q3098" s="4">
        <v>69000</v>
      </c>
      <c r="R3098">
        <v>3</v>
      </c>
      <c r="S3098" s="4">
        <f>Table3[[#This Row],[Harga]]*Table3[[#This Row],[Quantity]]</f>
        <v>207000</v>
      </c>
      <c r="T3098">
        <v>0</v>
      </c>
      <c r="U3098" s="4">
        <f>Table3[[#This Row],[Discount]]*Table3[[#This Row],[Revenue]]</f>
        <v>0</v>
      </c>
      <c r="V3098" s="4">
        <f>Table3[[#This Row],[Revenue]]-Table3[[#This Row],[Total Discount]]</f>
        <v>207000</v>
      </c>
      <c r="W3098" s="6"/>
      <c r="X3098" s="5"/>
    </row>
    <row r="3099" spans="1:24" x14ac:dyDescent="0.35">
      <c r="A3099">
        <v>3098</v>
      </c>
      <c r="B3099" t="s">
        <v>6153</v>
      </c>
      <c r="C3099" s="8">
        <v>42212</v>
      </c>
      <c r="D3099" s="6">
        <v>2015</v>
      </c>
      <c r="E3099" s="8" t="s">
        <v>3507</v>
      </c>
      <c r="F3099" s="7">
        <v>27</v>
      </c>
      <c r="G3099" t="s">
        <v>3485</v>
      </c>
      <c r="H3099" t="s">
        <v>3451</v>
      </c>
      <c r="I3099" t="s">
        <v>4418</v>
      </c>
      <c r="J3099" t="s">
        <v>3449</v>
      </c>
      <c r="K3099" t="s">
        <v>3542</v>
      </c>
      <c r="L3099">
        <v>40214</v>
      </c>
      <c r="M3099" t="s">
        <v>1397</v>
      </c>
      <c r="N3099" t="s">
        <v>51</v>
      </c>
      <c r="O3099" t="s">
        <v>52</v>
      </c>
      <c r="P3099" t="s">
        <v>1398</v>
      </c>
      <c r="Q3099" s="4">
        <v>70000</v>
      </c>
      <c r="R3099">
        <v>3</v>
      </c>
      <c r="S3099" s="4">
        <f>Table3[[#This Row],[Harga]]*Table3[[#This Row],[Quantity]]</f>
        <v>210000</v>
      </c>
      <c r="T3099">
        <v>0</v>
      </c>
      <c r="U3099" s="4">
        <f>Table3[[#This Row],[Discount]]*Table3[[#This Row],[Revenue]]</f>
        <v>0</v>
      </c>
      <c r="V3099" s="4">
        <f>Table3[[#This Row],[Revenue]]-Table3[[#This Row],[Total Discount]]</f>
        <v>210000</v>
      </c>
      <c r="W3099" s="6"/>
      <c r="X3099" s="5"/>
    </row>
    <row r="3100" spans="1:24" x14ac:dyDescent="0.35">
      <c r="A3100">
        <v>3099</v>
      </c>
      <c r="B3100" t="s">
        <v>6152</v>
      </c>
      <c r="C3100" s="8">
        <v>42663</v>
      </c>
      <c r="D3100" s="6">
        <v>2016</v>
      </c>
      <c r="E3100" s="8" t="s">
        <v>3517</v>
      </c>
      <c r="F3100" s="7">
        <v>20</v>
      </c>
      <c r="G3100" t="s">
        <v>3485</v>
      </c>
      <c r="H3100" t="s">
        <v>3451</v>
      </c>
      <c r="I3100" t="s">
        <v>3769</v>
      </c>
      <c r="J3100" t="s">
        <v>3449</v>
      </c>
      <c r="K3100" t="s">
        <v>3509</v>
      </c>
      <c r="L3100">
        <v>48183</v>
      </c>
      <c r="M3100" t="s">
        <v>1205</v>
      </c>
      <c r="N3100" t="s">
        <v>51</v>
      </c>
      <c r="O3100" t="s">
        <v>52</v>
      </c>
      <c r="P3100" t="s">
        <v>1206</v>
      </c>
      <c r="Q3100" s="4">
        <v>34000</v>
      </c>
      <c r="R3100">
        <v>6</v>
      </c>
      <c r="S3100" s="4">
        <f>Table3[[#This Row],[Harga]]*Table3[[#This Row],[Quantity]]</f>
        <v>204000</v>
      </c>
      <c r="T3100">
        <v>0</v>
      </c>
      <c r="U3100" s="4">
        <f>Table3[[#This Row],[Discount]]*Table3[[#This Row],[Revenue]]</f>
        <v>0</v>
      </c>
      <c r="V3100" s="4">
        <f>Table3[[#This Row],[Revenue]]-Table3[[#This Row],[Total Discount]]</f>
        <v>204000</v>
      </c>
      <c r="W3100" s="6"/>
      <c r="X3100" s="5"/>
    </row>
    <row r="3101" spans="1:24" x14ac:dyDescent="0.35">
      <c r="A3101">
        <v>3100</v>
      </c>
      <c r="B3101" t="s">
        <v>6151</v>
      </c>
      <c r="C3101" s="8">
        <v>42992</v>
      </c>
      <c r="D3101" s="6">
        <v>2017</v>
      </c>
      <c r="E3101" s="8" t="s">
        <v>3472</v>
      </c>
      <c r="F3101" s="7">
        <v>14</v>
      </c>
      <c r="G3101" t="s">
        <v>3452</v>
      </c>
      <c r="H3101" t="s">
        <v>3501</v>
      </c>
      <c r="I3101" t="s">
        <v>5182</v>
      </c>
      <c r="J3101" t="s">
        <v>3449</v>
      </c>
      <c r="K3101" t="s">
        <v>3909</v>
      </c>
      <c r="L3101">
        <v>90045</v>
      </c>
      <c r="M3101" t="s">
        <v>1048</v>
      </c>
      <c r="N3101" t="s">
        <v>13</v>
      </c>
      <c r="O3101" t="s">
        <v>14</v>
      </c>
      <c r="P3101" t="s">
        <v>1049</v>
      </c>
      <c r="Q3101" s="4">
        <v>16000</v>
      </c>
      <c r="R3101">
        <v>9</v>
      </c>
      <c r="S3101" s="4">
        <f>Table3[[#This Row],[Harga]]*Table3[[#This Row],[Quantity]]</f>
        <v>144000</v>
      </c>
      <c r="T3101">
        <v>0</v>
      </c>
      <c r="U3101" s="4">
        <f>Table3[[#This Row],[Discount]]*Table3[[#This Row],[Revenue]]</f>
        <v>0</v>
      </c>
      <c r="V3101" s="4">
        <f>Table3[[#This Row],[Revenue]]-Table3[[#This Row],[Total Discount]]</f>
        <v>144000</v>
      </c>
      <c r="W3101" s="6"/>
      <c r="X3101" s="5"/>
    </row>
    <row r="3102" spans="1:24" x14ac:dyDescent="0.35">
      <c r="A3102">
        <v>3101</v>
      </c>
      <c r="B3102" t="s">
        <v>6150</v>
      </c>
      <c r="C3102" s="8">
        <v>43092</v>
      </c>
      <c r="D3102" s="6">
        <v>2017</v>
      </c>
      <c r="E3102" s="8" t="s">
        <v>3490</v>
      </c>
      <c r="F3102" s="7">
        <v>23</v>
      </c>
      <c r="G3102" t="s">
        <v>3538</v>
      </c>
      <c r="H3102" t="s">
        <v>3501</v>
      </c>
      <c r="I3102" t="s">
        <v>5025</v>
      </c>
      <c r="J3102" t="s">
        <v>3449</v>
      </c>
      <c r="K3102" t="s">
        <v>3460</v>
      </c>
      <c r="L3102">
        <v>37075</v>
      </c>
      <c r="M3102" t="s">
        <v>2966</v>
      </c>
      <c r="N3102" t="s">
        <v>9</v>
      </c>
      <c r="O3102" t="s">
        <v>20</v>
      </c>
      <c r="P3102" t="s">
        <v>2967</v>
      </c>
      <c r="Q3102" s="4">
        <v>69000</v>
      </c>
      <c r="R3102">
        <v>4</v>
      </c>
      <c r="S3102" s="4">
        <f>Table3[[#This Row],[Harga]]*Table3[[#This Row],[Quantity]]</f>
        <v>276000</v>
      </c>
      <c r="T3102">
        <v>0.2</v>
      </c>
      <c r="U3102" s="4">
        <f>Table3[[#This Row],[Discount]]*Table3[[#This Row],[Revenue]]</f>
        <v>55200</v>
      </c>
      <c r="V3102" s="4">
        <f>Table3[[#This Row],[Revenue]]-Table3[[#This Row],[Total Discount]]</f>
        <v>220800</v>
      </c>
      <c r="W3102" s="6"/>
      <c r="X3102" s="5"/>
    </row>
    <row r="3103" spans="1:24" x14ac:dyDescent="0.35">
      <c r="A3103">
        <v>3102</v>
      </c>
      <c r="B3103" t="s">
        <v>6149</v>
      </c>
      <c r="C3103" s="8">
        <v>42282</v>
      </c>
      <c r="D3103" s="6">
        <v>2015</v>
      </c>
      <c r="E3103" s="8" t="s">
        <v>3517</v>
      </c>
      <c r="F3103" s="7">
        <v>5</v>
      </c>
      <c r="G3103" t="s">
        <v>3452</v>
      </c>
      <c r="H3103" t="s">
        <v>3451</v>
      </c>
      <c r="I3103" t="s">
        <v>3557</v>
      </c>
      <c r="J3103" t="s">
        <v>3449</v>
      </c>
      <c r="K3103" t="s">
        <v>3580</v>
      </c>
      <c r="L3103">
        <v>97206</v>
      </c>
      <c r="M3103" t="s">
        <v>2968</v>
      </c>
      <c r="N3103" t="s">
        <v>9</v>
      </c>
      <c r="O3103" t="s">
        <v>10</v>
      </c>
      <c r="P3103" t="s">
        <v>2969</v>
      </c>
      <c r="Q3103" s="4">
        <v>67000</v>
      </c>
      <c r="R3103">
        <v>1</v>
      </c>
      <c r="S3103" s="4">
        <f>Table3[[#This Row],[Harga]]*Table3[[#This Row],[Quantity]]</f>
        <v>67000</v>
      </c>
      <c r="T3103">
        <v>0.7</v>
      </c>
      <c r="U3103" s="4">
        <f>Table3[[#This Row],[Discount]]*Table3[[#This Row],[Revenue]]</f>
        <v>46900</v>
      </c>
      <c r="V3103" s="4">
        <f>Table3[[#This Row],[Revenue]]-Table3[[#This Row],[Total Discount]]</f>
        <v>20100</v>
      </c>
      <c r="W3103" s="6"/>
      <c r="X3103" s="5"/>
    </row>
    <row r="3104" spans="1:24" x14ac:dyDescent="0.35">
      <c r="A3104">
        <v>3103</v>
      </c>
      <c r="B3104" t="s">
        <v>6148</v>
      </c>
      <c r="C3104" s="8">
        <v>41945</v>
      </c>
      <c r="D3104" s="6">
        <v>2014</v>
      </c>
      <c r="E3104" s="8" t="s">
        <v>3468</v>
      </c>
      <c r="F3104" s="7">
        <v>2</v>
      </c>
      <c r="G3104" t="s">
        <v>3485</v>
      </c>
      <c r="H3104" t="s">
        <v>3451</v>
      </c>
      <c r="I3104" t="s">
        <v>3786</v>
      </c>
      <c r="J3104" t="s">
        <v>3449</v>
      </c>
      <c r="K3104" t="s">
        <v>3460</v>
      </c>
      <c r="L3104">
        <v>75061</v>
      </c>
      <c r="M3104" t="s">
        <v>835</v>
      </c>
      <c r="N3104" t="s">
        <v>51</v>
      </c>
      <c r="O3104" t="s">
        <v>52</v>
      </c>
      <c r="P3104" t="s">
        <v>836</v>
      </c>
      <c r="Q3104" s="4">
        <v>30000</v>
      </c>
      <c r="R3104">
        <v>3</v>
      </c>
      <c r="S3104" s="4">
        <f>Table3[[#This Row],[Harga]]*Table3[[#This Row],[Quantity]]</f>
        <v>90000</v>
      </c>
      <c r="T3104">
        <v>0.2</v>
      </c>
      <c r="U3104" s="4">
        <f>Table3[[#This Row],[Discount]]*Table3[[#This Row],[Revenue]]</f>
        <v>18000</v>
      </c>
      <c r="V3104" s="4">
        <f>Table3[[#This Row],[Revenue]]-Table3[[#This Row],[Total Discount]]</f>
        <v>72000</v>
      </c>
      <c r="W3104" s="6"/>
      <c r="X3104" s="5"/>
    </row>
    <row r="3105" spans="1:24" x14ac:dyDescent="0.35">
      <c r="A3105">
        <v>3104</v>
      </c>
      <c r="B3105" t="s">
        <v>6147</v>
      </c>
      <c r="C3105" s="8">
        <v>42391</v>
      </c>
      <c r="D3105" s="6">
        <v>2016</v>
      </c>
      <c r="E3105" s="8" t="s">
        <v>3463</v>
      </c>
      <c r="F3105" s="7">
        <v>22</v>
      </c>
      <c r="G3105" t="s">
        <v>3457</v>
      </c>
      <c r="H3105" t="s">
        <v>3451</v>
      </c>
      <c r="I3105" t="s">
        <v>4289</v>
      </c>
      <c r="J3105" t="s">
        <v>3488</v>
      </c>
      <c r="K3105" t="s">
        <v>3465</v>
      </c>
      <c r="L3105">
        <v>44105</v>
      </c>
      <c r="M3105" t="s">
        <v>57</v>
      </c>
      <c r="N3105" t="s">
        <v>51</v>
      </c>
      <c r="O3105" t="s">
        <v>52</v>
      </c>
      <c r="P3105" t="s">
        <v>58</v>
      </c>
      <c r="Q3105" s="4">
        <v>148000</v>
      </c>
      <c r="R3105">
        <v>4</v>
      </c>
      <c r="S3105" s="4">
        <f>Table3[[#This Row],[Harga]]*Table3[[#This Row],[Quantity]]</f>
        <v>592000</v>
      </c>
      <c r="T3105">
        <v>0.4</v>
      </c>
      <c r="U3105" s="4">
        <f>Table3[[#This Row],[Discount]]*Table3[[#This Row],[Revenue]]</f>
        <v>236800</v>
      </c>
      <c r="V3105" s="4">
        <f>Table3[[#This Row],[Revenue]]-Table3[[#This Row],[Total Discount]]</f>
        <v>355200</v>
      </c>
      <c r="W3105" s="6"/>
      <c r="X3105" s="5"/>
    </row>
    <row r="3106" spans="1:24" x14ac:dyDescent="0.35">
      <c r="A3106">
        <v>3105</v>
      </c>
      <c r="B3106" t="s">
        <v>6146</v>
      </c>
      <c r="C3106" s="8">
        <v>42927</v>
      </c>
      <c r="D3106" s="6">
        <v>2017</v>
      </c>
      <c r="E3106" s="8" t="s">
        <v>3507</v>
      </c>
      <c r="F3106" s="7">
        <v>11</v>
      </c>
      <c r="G3106" t="s">
        <v>3538</v>
      </c>
      <c r="H3106" t="s">
        <v>3462</v>
      </c>
      <c r="I3106" t="s">
        <v>4463</v>
      </c>
      <c r="J3106" t="s">
        <v>3449</v>
      </c>
      <c r="K3106" t="s">
        <v>3670</v>
      </c>
      <c r="L3106">
        <v>50701</v>
      </c>
      <c r="M3106" t="s">
        <v>881</v>
      </c>
      <c r="N3106" t="s">
        <v>13</v>
      </c>
      <c r="O3106" t="s">
        <v>37</v>
      </c>
      <c r="P3106" t="s">
        <v>882</v>
      </c>
      <c r="Q3106" s="4">
        <v>23000</v>
      </c>
      <c r="R3106">
        <v>4</v>
      </c>
      <c r="S3106" s="4">
        <f>Table3[[#This Row],[Harga]]*Table3[[#This Row],[Quantity]]</f>
        <v>92000</v>
      </c>
      <c r="T3106">
        <v>0</v>
      </c>
      <c r="U3106" s="4">
        <f>Table3[[#This Row],[Discount]]*Table3[[#This Row],[Revenue]]</f>
        <v>0</v>
      </c>
      <c r="V3106" s="4">
        <f>Table3[[#This Row],[Revenue]]-Table3[[#This Row],[Total Discount]]</f>
        <v>92000</v>
      </c>
      <c r="W3106" s="6"/>
      <c r="X3106" s="5"/>
    </row>
    <row r="3107" spans="1:24" x14ac:dyDescent="0.35">
      <c r="A3107">
        <v>3106</v>
      </c>
      <c r="B3107" t="s">
        <v>6145</v>
      </c>
      <c r="C3107" s="8">
        <v>42989</v>
      </c>
      <c r="D3107" s="6">
        <v>2017</v>
      </c>
      <c r="E3107" s="8" t="s">
        <v>3472</v>
      </c>
      <c r="F3107" s="7">
        <v>11</v>
      </c>
      <c r="G3107" t="s">
        <v>3538</v>
      </c>
      <c r="H3107" t="s">
        <v>3462</v>
      </c>
      <c r="I3107" t="s">
        <v>3585</v>
      </c>
      <c r="J3107" t="s">
        <v>3449</v>
      </c>
      <c r="K3107" t="s">
        <v>3523</v>
      </c>
      <c r="L3107">
        <v>98105</v>
      </c>
      <c r="M3107" t="s">
        <v>853</v>
      </c>
      <c r="N3107" t="s">
        <v>9</v>
      </c>
      <c r="O3107" t="s">
        <v>42</v>
      </c>
      <c r="P3107" t="s">
        <v>854</v>
      </c>
      <c r="Q3107" s="4">
        <v>600000</v>
      </c>
      <c r="R3107">
        <v>2</v>
      </c>
      <c r="S3107" s="4">
        <f>Table3[[#This Row],[Harga]]*Table3[[#This Row],[Quantity]]</f>
        <v>1200000</v>
      </c>
      <c r="T3107">
        <v>0.2</v>
      </c>
      <c r="U3107" s="4">
        <f>Table3[[#This Row],[Discount]]*Table3[[#This Row],[Revenue]]</f>
        <v>240000</v>
      </c>
      <c r="V3107" s="4">
        <f>Table3[[#This Row],[Revenue]]-Table3[[#This Row],[Total Discount]]</f>
        <v>960000</v>
      </c>
      <c r="W3107" s="6"/>
      <c r="X3107" s="5"/>
    </row>
    <row r="3108" spans="1:24" x14ac:dyDescent="0.35">
      <c r="A3108">
        <v>3107</v>
      </c>
      <c r="B3108" t="s">
        <v>6144</v>
      </c>
      <c r="C3108" s="8">
        <v>42423</v>
      </c>
      <c r="D3108" s="6">
        <v>2016</v>
      </c>
      <c r="E3108" s="8" t="s">
        <v>3458</v>
      </c>
      <c r="F3108" s="7">
        <v>23</v>
      </c>
      <c r="G3108" t="s">
        <v>3538</v>
      </c>
      <c r="H3108" t="s">
        <v>3462</v>
      </c>
      <c r="I3108" t="s">
        <v>6143</v>
      </c>
      <c r="J3108" t="s">
        <v>3466</v>
      </c>
      <c r="K3108" t="s">
        <v>3641</v>
      </c>
      <c r="L3108">
        <v>19120</v>
      </c>
      <c r="M3108" t="s">
        <v>2472</v>
      </c>
      <c r="N3108" t="s">
        <v>13</v>
      </c>
      <c r="O3108" t="s">
        <v>55</v>
      </c>
      <c r="P3108" t="s">
        <v>2473</v>
      </c>
      <c r="Q3108" s="4">
        <v>48000</v>
      </c>
      <c r="R3108">
        <v>3</v>
      </c>
      <c r="S3108" s="4">
        <f>Table3[[#This Row],[Harga]]*Table3[[#This Row],[Quantity]]</f>
        <v>144000</v>
      </c>
      <c r="T3108">
        <v>0.2</v>
      </c>
      <c r="U3108" s="4">
        <f>Table3[[#This Row],[Discount]]*Table3[[#This Row],[Revenue]]</f>
        <v>28800</v>
      </c>
      <c r="V3108" s="4">
        <f>Table3[[#This Row],[Revenue]]-Table3[[#This Row],[Total Discount]]</f>
        <v>115200</v>
      </c>
      <c r="W3108" s="6"/>
      <c r="X3108" s="5"/>
    </row>
    <row r="3109" spans="1:24" x14ac:dyDescent="0.35">
      <c r="A3109">
        <v>3108</v>
      </c>
      <c r="B3109" t="s">
        <v>6142</v>
      </c>
      <c r="C3109" s="8">
        <v>42391</v>
      </c>
      <c r="D3109" s="6">
        <v>2016</v>
      </c>
      <c r="E3109" s="8" t="s">
        <v>3463</v>
      </c>
      <c r="F3109" s="7">
        <v>22</v>
      </c>
      <c r="G3109" t="s">
        <v>3457</v>
      </c>
      <c r="H3109" t="s">
        <v>3451</v>
      </c>
      <c r="I3109" t="s">
        <v>4412</v>
      </c>
      <c r="J3109" t="s">
        <v>3449</v>
      </c>
      <c r="K3109" t="s">
        <v>3492</v>
      </c>
      <c r="L3109">
        <v>10009</v>
      </c>
      <c r="M3109" t="s">
        <v>1608</v>
      </c>
      <c r="N3109" t="s">
        <v>13</v>
      </c>
      <c r="O3109" t="s">
        <v>26</v>
      </c>
      <c r="P3109" t="s">
        <v>1609</v>
      </c>
      <c r="Q3109" s="4">
        <v>20000</v>
      </c>
      <c r="R3109">
        <v>4</v>
      </c>
      <c r="S3109" s="4">
        <f>Table3[[#This Row],[Harga]]*Table3[[#This Row],[Quantity]]</f>
        <v>80000</v>
      </c>
      <c r="T3109">
        <v>0.2</v>
      </c>
      <c r="U3109" s="4">
        <f>Table3[[#This Row],[Discount]]*Table3[[#This Row],[Revenue]]</f>
        <v>16000</v>
      </c>
      <c r="V3109" s="4">
        <f>Table3[[#This Row],[Revenue]]-Table3[[#This Row],[Total Discount]]</f>
        <v>64000</v>
      </c>
      <c r="W3109" s="6"/>
      <c r="X3109" s="5"/>
    </row>
    <row r="3110" spans="1:24" x14ac:dyDescent="0.35">
      <c r="A3110">
        <v>3109</v>
      </c>
      <c r="B3110" t="s">
        <v>6141</v>
      </c>
      <c r="C3110" s="8">
        <v>42350</v>
      </c>
      <c r="D3110" s="6">
        <v>2015</v>
      </c>
      <c r="E3110" s="8" t="s">
        <v>3490</v>
      </c>
      <c r="F3110" s="7">
        <v>12</v>
      </c>
      <c r="G3110" t="s">
        <v>3485</v>
      </c>
      <c r="H3110" t="s">
        <v>3451</v>
      </c>
      <c r="I3110" t="s">
        <v>5117</v>
      </c>
      <c r="J3110" t="s">
        <v>3449</v>
      </c>
      <c r="K3110" t="s">
        <v>3513</v>
      </c>
      <c r="L3110">
        <v>95123</v>
      </c>
      <c r="M3110" t="s">
        <v>1656</v>
      </c>
      <c r="N3110" t="s">
        <v>9</v>
      </c>
      <c r="O3110" t="s">
        <v>20</v>
      </c>
      <c r="P3110" t="s">
        <v>1657</v>
      </c>
      <c r="Q3110" s="4">
        <v>45000</v>
      </c>
      <c r="R3110">
        <v>3</v>
      </c>
      <c r="S3110" s="4">
        <f>Table3[[#This Row],[Harga]]*Table3[[#This Row],[Quantity]]</f>
        <v>135000</v>
      </c>
      <c r="T3110">
        <v>0</v>
      </c>
      <c r="U3110" s="4">
        <f>Table3[[#This Row],[Discount]]*Table3[[#This Row],[Revenue]]</f>
        <v>0</v>
      </c>
      <c r="V3110" s="4">
        <f>Table3[[#This Row],[Revenue]]-Table3[[#This Row],[Total Discount]]</f>
        <v>135000</v>
      </c>
      <c r="W3110" s="6"/>
      <c r="X3110" s="5"/>
    </row>
    <row r="3111" spans="1:24" x14ac:dyDescent="0.35">
      <c r="A3111">
        <v>3110</v>
      </c>
      <c r="B3111" t="s">
        <v>6140</v>
      </c>
      <c r="C3111" s="8">
        <v>42672</v>
      </c>
      <c r="D3111" s="6">
        <v>2016</v>
      </c>
      <c r="E3111" s="8" t="s">
        <v>3517</v>
      </c>
      <c r="F3111" s="7">
        <v>29</v>
      </c>
      <c r="G3111" t="s">
        <v>3496</v>
      </c>
      <c r="H3111" t="s">
        <v>3451</v>
      </c>
      <c r="I3111" t="s">
        <v>5545</v>
      </c>
      <c r="J3111" t="s">
        <v>3449</v>
      </c>
      <c r="K3111" t="s">
        <v>3523</v>
      </c>
      <c r="L3111">
        <v>90008</v>
      </c>
      <c r="M3111" t="s">
        <v>1032</v>
      </c>
      <c r="N3111" t="s">
        <v>13</v>
      </c>
      <c r="O3111" t="s">
        <v>26</v>
      </c>
      <c r="P3111" t="s">
        <v>1033</v>
      </c>
      <c r="Q3111" s="4">
        <v>18000</v>
      </c>
      <c r="R3111">
        <v>1</v>
      </c>
      <c r="S3111" s="4">
        <f>Table3[[#This Row],[Harga]]*Table3[[#This Row],[Quantity]]</f>
        <v>18000</v>
      </c>
      <c r="T3111">
        <v>0.2</v>
      </c>
      <c r="U3111" s="4">
        <f>Table3[[#This Row],[Discount]]*Table3[[#This Row],[Revenue]]</f>
        <v>3600</v>
      </c>
      <c r="V3111" s="4">
        <f>Table3[[#This Row],[Revenue]]-Table3[[#This Row],[Total Discount]]</f>
        <v>14400</v>
      </c>
      <c r="W3111" s="6"/>
      <c r="X3111" s="5"/>
    </row>
    <row r="3112" spans="1:24" x14ac:dyDescent="0.35">
      <c r="A3112">
        <v>3111</v>
      </c>
      <c r="B3112" t="s">
        <v>6139</v>
      </c>
      <c r="C3112" s="8">
        <v>42883</v>
      </c>
      <c r="D3112" s="6">
        <v>2017</v>
      </c>
      <c r="E3112" s="8" t="s">
        <v>3453</v>
      </c>
      <c r="F3112" s="7">
        <v>28</v>
      </c>
      <c r="G3112" t="s">
        <v>3485</v>
      </c>
      <c r="H3112" t="s">
        <v>3462</v>
      </c>
      <c r="I3112" t="s">
        <v>4337</v>
      </c>
      <c r="J3112" t="s">
        <v>3466</v>
      </c>
      <c r="K3112" t="s">
        <v>3909</v>
      </c>
      <c r="L3112">
        <v>3301</v>
      </c>
      <c r="M3112" t="s">
        <v>2924</v>
      </c>
      <c r="N3112" t="s">
        <v>9</v>
      </c>
      <c r="O3112" t="s">
        <v>20</v>
      </c>
      <c r="P3112" t="s">
        <v>2925</v>
      </c>
      <c r="Q3112" s="4">
        <v>186000</v>
      </c>
      <c r="R3112">
        <v>8</v>
      </c>
      <c r="S3112" s="4">
        <f>Table3[[#This Row],[Harga]]*Table3[[#This Row],[Quantity]]</f>
        <v>1488000</v>
      </c>
      <c r="T3112">
        <v>0</v>
      </c>
      <c r="U3112" s="4">
        <f>Table3[[#This Row],[Discount]]*Table3[[#This Row],[Revenue]]</f>
        <v>0</v>
      </c>
      <c r="V3112" s="4">
        <f>Table3[[#This Row],[Revenue]]-Table3[[#This Row],[Total Discount]]</f>
        <v>1488000</v>
      </c>
      <c r="W3112" s="6"/>
      <c r="X3112" s="5"/>
    </row>
    <row r="3113" spans="1:24" x14ac:dyDescent="0.35">
      <c r="A3113">
        <v>3112</v>
      </c>
      <c r="B3113" t="s">
        <v>6138</v>
      </c>
      <c r="C3113" s="8">
        <v>41994</v>
      </c>
      <c r="D3113" s="6">
        <v>2014</v>
      </c>
      <c r="E3113" s="8" t="s">
        <v>3490</v>
      </c>
      <c r="F3113" s="7">
        <v>21</v>
      </c>
      <c r="G3113" t="s">
        <v>3485</v>
      </c>
      <c r="H3113" t="s">
        <v>3451</v>
      </c>
      <c r="I3113" t="s">
        <v>4811</v>
      </c>
      <c r="J3113" t="s">
        <v>3488</v>
      </c>
      <c r="K3113" t="s">
        <v>3448</v>
      </c>
      <c r="L3113">
        <v>38401</v>
      </c>
      <c r="M3113" t="s">
        <v>1170</v>
      </c>
      <c r="N3113" t="s">
        <v>13</v>
      </c>
      <c r="O3113" t="s">
        <v>26</v>
      </c>
      <c r="P3113" t="s">
        <v>1171</v>
      </c>
      <c r="Q3113" s="4">
        <v>92000</v>
      </c>
      <c r="R3113">
        <v>2</v>
      </c>
      <c r="S3113" s="4">
        <f>Table3[[#This Row],[Harga]]*Table3[[#This Row],[Quantity]]</f>
        <v>184000</v>
      </c>
      <c r="T3113">
        <v>0.7</v>
      </c>
      <c r="U3113" s="4">
        <f>Table3[[#This Row],[Discount]]*Table3[[#This Row],[Revenue]]</f>
        <v>128799.99999999999</v>
      </c>
      <c r="V3113" s="4">
        <f>Table3[[#This Row],[Revenue]]-Table3[[#This Row],[Total Discount]]</f>
        <v>55200.000000000015</v>
      </c>
      <c r="W3113" s="6"/>
      <c r="X3113" s="5"/>
    </row>
    <row r="3114" spans="1:24" x14ac:dyDescent="0.35">
      <c r="A3114">
        <v>3113</v>
      </c>
      <c r="B3114" t="s">
        <v>6137</v>
      </c>
      <c r="C3114" s="8">
        <v>42698</v>
      </c>
      <c r="D3114" s="6">
        <v>2016</v>
      </c>
      <c r="E3114" s="8" t="s">
        <v>3468</v>
      </c>
      <c r="F3114" s="7">
        <v>24</v>
      </c>
      <c r="G3114" t="s">
        <v>3485</v>
      </c>
      <c r="H3114" t="s">
        <v>3462</v>
      </c>
      <c r="I3114" t="s">
        <v>5148</v>
      </c>
      <c r="J3114" t="s">
        <v>3488</v>
      </c>
      <c r="K3114" t="s">
        <v>3513</v>
      </c>
      <c r="L3114">
        <v>98006</v>
      </c>
      <c r="M3114" t="s">
        <v>2260</v>
      </c>
      <c r="N3114" t="s">
        <v>13</v>
      </c>
      <c r="O3114" t="s">
        <v>366</v>
      </c>
      <c r="P3114" t="s">
        <v>2261</v>
      </c>
      <c r="Q3114" s="4">
        <v>34000</v>
      </c>
      <c r="R3114">
        <v>3</v>
      </c>
      <c r="S3114" s="4">
        <f>Table3[[#This Row],[Harga]]*Table3[[#This Row],[Quantity]]</f>
        <v>102000</v>
      </c>
      <c r="T3114">
        <v>0</v>
      </c>
      <c r="U3114" s="4">
        <f>Table3[[#This Row],[Discount]]*Table3[[#This Row],[Revenue]]</f>
        <v>0</v>
      </c>
      <c r="V3114" s="4">
        <f>Table3[[#This Row],[Revenue]]-Table3[[#This Row],[Total Discount]]</f>
        <v>102000</v>
      </c>
      <c r="W3114" s="6"/>
      <c r="X3114" s="5"/>
    </row>
    <row r="3115" spans="1:24" x14ac:dyDescent="0.35">
      <c r="A3115">
        <v>3114</v>
      </c>
      <c r="B3115" t="s">
        <v>6136</v>
      </c>
      <c r="C3115" s="8">
        <v>42328</v>
      </c>
      <c r="D3115" s="6">
        <v>2015</v>
      </c>
      <c r="E3115" s="8" t="s">
        <v>3468</v>
      </c>
      <c r="F3115" s="7">
        <v>20</v>
      </c>
      <c r="G3115" t="s">
        <v>3452</v>
      </c>
      <c r="H3115" t="s">
        <v>3462</v>
      </c>
      <c r="I3115" t="s">
        <v>6135</v>
      </c>
      <c r="J3115" t="s">
        <v>3488</v>
      </c>
      <c r="K3115" t="s">
        <v>3494</v>
      </c>
      <c r="L3115">
        <v>98105</v>
      </c>
      <c r="M3115" t="s">
        <v>1442</v>
      </c>
      <c r="N3115" t="s">
        <v>13</v>
      </c>
      <c r="O3115" t="s">
        <v>37</v>
      </c>
      <c r="P3115" t="s">
        <v>1443</v>
      </c>
      <c r="Q3115" s="4">
        <v>100000</v>
      </c>
      <c r="R3115">
        <v>6</v>
      </c>
      <c r="S3115" s="4">
        <f>Table3[[#This Row],[Harga]]*Table3[[#This Row],[Quantity]]</f>
        <v>600000</v>
      </c>
      <c r="T3115">
        <v>0</v>
      </c>
      <c r="U3115" s="4">
        <f>Table3[[#This Row],[Discount]]*Table3[[#This Row],[Revenue]]</f>
        <v>0</v>
      </c>
      <c r="V3115" s="4">
        <f>Table3[[#This Row],[Revenue]]-Table3[[#This Row],[Total Discount]]</f>
        <v>600000</v>
      </c>
      <c r="W3115" s="6"/>
      <c r="X3115" s="5"/>
    </row>
    <row r="3116" spans="1:24" x14ac:dyDescent="0.35">
      <c r="A3116">
        <v>3115</v>
      </c>
      <c r="B3116" t="s">
        <v>6134</v>
      </c>
      <c r="C3116" s="8">
        <v>42884</v>
      </c>
      <c r="D3116" s="6">
        <v>2017</v>
      </c>
      <c r="E3116" s="8" t="s">
        <v>3453</v>
      </c>
      <c r="F3116" s="7">
        <v>29</v>
      </c>
      <c r="G3116" t="s">
        <v>3538</v>
      </c>
      <c r="H3116" t="s">
        <v>3451</v>
      </c>
      <c r="I3116" t="s">
        <v>3471</v>
      </c>
      <c r="J3116" t="s">
        <v>3449</v>
      </c>
      <c r="K3116" t="s">
        <v>3492</v>
      </c>
      <c r="L3116">
        <v>47201</v>
      </c>
      <c r="M3116" t="s">
        <v>1882</v>
      </c>
      <c r="N3116" t="s">
        <v>13</v>
      </c>
      <c r="O3116" t="s">
        <v>26</v>
      </c>
      <c r="P3116" t="s">
        <v>1883</v>
      </c>
      <c r="Q3116" s="4">
        <v>313000</v>
      </c>
      <c r="R3116">
        <v>1</v>
      </c>
      <c r="S3116" s="4">
        <f>Table3[[#This Row],[Harga]]*Table3[[#This Row],[Quantity]]</f>
        <v>313000</v>
      </c>
      <c r="T3116">
        <v>0</v>
      </c>
      <c r="U3116" s="4">
        <f>Table3[[#This Row],[Discount]]*Table3[[#This Row],[Revenue]]</f>
        <v>0</v>
      </c>
      <c r="V3116" s="4">
        <f>Table3[[#This Row],[Revenue]]-Table3[[#This Row],[Total Discount]]</f>
        <v>313000</v>
      </c>
      <c r="W3116" s="6"/>
      <c r="X3116" s="5"/>
    </row>
    <row r="3117" spans="1:24" x14ac:dyDescent="0.35">
      <c r="A3117">
        <v>3116</v>
      </c>
      <c r="B3117" t="s">
        <v>6133</v>
      </c>
      <c r="C3117" s="8">
        <v>41975</v>
      </c>
      <c r="D3117" s="6">
        <v>2014</v>
      </c>
      <c r="E3117" s="8" t="s">
        <v>3490</v>
      </c>
      <c r="F3117" s="7">
        <v>2</v>
      </c>
      <c r="G3117" t="s">
        <v>3457</v>
      </c>
      <c r="H3117" t="s">
        <v>3451</v>
      </c>
      <c r="I3117" t="s">
        <v>5711</v>
      </c>
      <c r="J3117" t="s">
        <v>3449</v>
      </c>
      <c r="K3117" t="s">
        <v>3455</v>
      </c>
      <c r="L3117">
        <v>60623</v>
      </c>
      <c r="M3117" t="s">
        <v>374</v>
      </c>
      <c r="N3117" t="s">
        <v>13</v>
      </c>
      <c r="O3117" t="s">
        <v>29</v>
      </c>
      <c r="P3117" t="s">
        <v>375</v>
      </c>
      <c r="Q3117" s="4">
        <v>36000</v>
      </c>
      <c r="R3117">
        <v>1</v>
      </c>
      <c r="S3117" s="4">
        <f>Table3[[#This Row],[Harga]]*Table3[[#This Row],[Quantity]]</f>
        <v>36000</v>
      </c>
      <c r="T3117">
        <v>0.8</v>
      </c>
      <c r="U3117" s="4">
        <f>Table3[[#This Row],[Discount]]*Table3[[#This Row],[Revenue]]</f>
        <v>28800</v>
      </c>
      <c r="V3117" s="4">
        <f>Table3[[#This Row],[Revenue]]-Table3[[#This Row],[Total Discount]]</f>
        <v>7200</v>
      </c>
      <c r="W3117" s="6"/>
      <c r="X3117" s="5"/>
    </row>
    <row r="3118" spans="1:24" x14ac:dyDescent="0.35">
      <c r="A3118">
        <v>3117</v>
      </c>
      <c r="B3118" t="s">
        <v>6132</v>
      </c>
      <c r="C3118" s="8">
        <v>41736</v>
      </c>
      <c r="D3118" s="6">
        <v>2014</v>
      </c>
      <c r="E3118" s="8" t="s">
        <v>3529</v>
      </c>
      <c r="F3118" s="7">
        <v>7</v>
      </c>
      <c r="G3118" t="s">
        <v>3452</v>
      </c>
      <c r="H3118" t="s">
        <v>3462</v>
      </c>
      <c r="I3118" t="s">
        <v>4571</v>
      </c>
      <c r="J3118" t="s">
        <v>3488</v>
      </c>
      <c r="K3118" t="s">
        <v>3499</v>
      </c>
      <c r="L3118">
        <v>30062</v>
      </c>
      <c r="M3118" t="s">
        <v>666</v>
      </c>
      <c r="N3118" t="s">
        <v>13</v>
      </c>
      <c r="O3118" t="s">
        <v>23</v>
      </c>
      <c r="P3118" t="s">
        <v>667</v>
      </c>
      <c r="Q3118" s="4">
        <v>59000</v>
      </c>
      <c r="R3118">
        <v>9</v>
      </c>
      <c r="S3118" s="4">
        <f>Table3[[#This Row],[Harga]]*Table3[[#This Row],[Quantity]]</f>
        <v>531000</v>
      </c>
      <c r="T3118">
        <v>0</v>
      </c>
      <c r="U3118" s="4">
        <f>Table3[[#This Row],[Discount]]*Table3[[#This Row],[Revenue]]</f>
        <v>0</v>
      </c>
      <c r="V3118" s="4">
        <f>Table3[[#This Row],[Revenue]]-Table3[[#This Row],[Total Discount]]</f>
        <v>531000</v>
      </c>
      <c r="W3118" s="6"/>
      <c r="X3118" s="5"/>
    </row>
    <row r="3119" spans="1:24" x14ac:dyDescent="0.35">
      <c r="A3119">
        <v>3118</v>
      </c>
      <c r="B3119" t="s">
        <v>6131</v>
      </c>
      <c r="C3119" s="8">
        <v>42255</v>
      </c>
      <c r="D3119" s="6">
        <v>2015</v>
      </c>
      <c r="E3119" s="8" t="s">
        <v>3472</v>
      </c>
      <c r="F3119" s="7">
        <v>8</v>
      </c>
      <c r="G3119" t="s">
        <v>3496</v>
      </c>
      <c r="H3119" t="s">
        <v>3451</v>
      </c>
      <c r="I3119" t="s">
        <v>4064</v>
      </c>
      <c r="J3119" t="s">
        <v>3466</v>
      </c>
      <c r="K3119" t="s">
        <v>3641</v>
      </c>
      <c r="L3119">
        <v>36116</v>
      </c>
      <c r="M3119" t="s">
        <v>2703</v>
      </c>
      <c r="N3119" t="s">
        <v>9</v>
      </c>
      <c r="O3119" t="s">
        <v>20</v>
      </c>
      <c r="P3119" t="s">
        <v>2704</v>
      </c>
      <c r="Q3119" s="4">
        <v>9000</v>
      </c>
      <c r="R3119">
        <v>8</v>
      </c>
      <c r="S3119" s="4">
        <f>Table3[[#This Row],[Harga]]*Table3[[#This Row],[Quantity]]</f>
        <v>72000</v>
      </c>
      <c r="T3119">
        <v>0</v>
      </c>
      <c r="U3119" s="4">
        <f>Table3[[#This Row],[Discount]]*Table3[[#This Row],[Revenue]]</f>
        <v>0</v>
      </c>
      <c r="V3119" s="4">
        <f>Table3[[#This Row],[Revenue]]-Table3[[#This Row],[Total Discount]]</f>
        <v>72000</v>
      </c>
      <c r="W3119" s="6"/>
      <c r="X3119" s="5"/>
    </row>
    <row r="3120" spans="1:24" x14ac:dyDescent="0.35">
      <c r="A3120">
        <v>3119</v>
      </c>
      <c r="B3120" t="s">
        <v>6130</v>
      </c>
      <c r="C3120" s="8">
        <v>42987</v>
      </c>
      <c r="D3120" s="6">
        <v>2017</v>
      </c>
      <c r="E3120" s="8" t="s">
        <v>3472</v>
      </c>
      <c r="F3120" s="7">
        <v>9</v>
      </c>
      <c r="G3120" t="s">
        <v>3452</v>
      </c>
      <c r="H3120" t="s">
        <v>3501</v>
      </c>
      <c r="I3120" t="s">
        <v>3811</v>
      </c>
      <c r="J3120" t="s">
        <v>3466</v>
      </c>
      <c r="K3120" t="s">
        <v>3595</v>
      </c>
      <c r="L3120">
        <v>75023</v>
      </c>
      <c r="M3120" t="s">
        <v>2970</v>
      </c>
      <c r="N3120" t="s">
        <v>13</v>
      </c>
      <c r="O3120" t="s">
        <v>14</v>
      </c>
      <c r="P3120" t="s">
        <v>2971</v>
      </c>
      <c r="Q3120" s="4">
        <v>10000</v>
      </c>
      <c r="R3120">
        <v>4</v>
      </c>
      <c r="S3120" s="4">
        <f>Table3[[#This Row],[Harga]]*Table3[[#This Row],[Quantity]]</f>
        <v>40000</v>
      </c>
      <c r="T3120">
        <v>0.2</v>
      </c>
      <c r="U3120" s="4">
        <f>Table3[[#This Row],[Discount]]*Table3[[#This Row],[Revenue]]</f>
        <v>8000</v>
      </c>
      <c r="V3120" s="4">
        <f>Table3[[#This Row],[Revenue]]-Table3[[#This Row],[Total Discount]]</f>
        <v>32000</v>
      </c>
      <c r="W3120" s="6"/>
      <c r="X3120" s="5"/>
    </row>
    <row r="3121" spans="1:24" x14ac:dyDescent="0.35">
      <c r="A3121">
        <v>3120</v>
      </c>
      <c r="B3121" t="s">
        <v>6129</v>
      </c>
      <c r="C3121" s="8">
        <v>42253</v>
      </c>
      <c r="D3121" s="6">
        <v>2015</v>
      </c>
      <c r="E3121" s="8" t="s">
        <v>3472</v>
      </c>
      <c r="F3121" s="7">
        <v>6</v>
      </c>
      <c r="G3121" t="s">
        <v>3457</v>
      </c>
      <c r="H3121" t="s">
        <v>3451</v>
      </c>
      <c r="I3121" t="s">
        <v>3559</v>
      </c>
      <c r="J3121" t="s">
        <v>3488</v>
      </c>
      <c r="K3121" t="s">
        <v>3695</v>
      </c>
      <c r="L3121">
        <v>33319</v>
      </c>
      <c r="M3121" t="s">
        <v>1932</v>
      </c>
      <c r="N3121" t="s">
        <v>13</v>
      </c>
      <c r="O3121" t="s">
        <v>26</v>
      </c>
      <c r="P3121" t="s">
        <v>1933</v>
      </c>
      <c r="Q3121" s="4">
        <v>11000</v>
      </c>
      <c r="R3121">
        <v>1</v>
      </c>
      <c r="S3121" s="4">
        <f>Table3[[#This Row],[Harga]]*Table3[[#This Row],[Quantity]]</f>
        <v>11000</v>
      </c>
      <c r="T3121">
        <v>0.7</v>
      </c>
      <c r="U3121" s="4">
        <f>Table3[[#This Row],[Discount]]*Table3[[#This Row],[Revenue]]</f>
        <v>7699.9999999999991</v>
      </c>
      <c r="V3121" s="4">
        <f>Table3[[#This Row],[Revenue]]-Table3[[#This Row],[Total Discount]]</f>
        <v>3300.0000000000009</v>
      </c>
      <c r="W3121" s="6"/>
      <c r="X3121" s="5"/>
    </row>
    <row r="3122" spans="1:24" x14ac:dyDescent="0.35">
      <c r="A3122">
        <v>3121</v>
      </c>
      <c r="B3122" t="s">
        <v>6128</v>
      </c>
      <c r="C3122" s="8">
        <v>43041</v>
      </c>
      <c r="D3122" s="6">
        <v>2017</v>
      </c>
      <c r="E3122" s="8" t="s">
        <v>3468</v>
      </c>
      <c r="F3122" s="7">
        <v>2</v>
      </c>
      <c r="G3122" t="s">
        <v>3452</v>
      </c>
      <c r="H3122" t="s">
        <v>3462</v>
      </c>
      <c r="I3122" t="s">
        <v>4149</v>
      </c>
      <c r="J3122" t="s">
        <v>3466</v>
      </c>
      <c r="K3122" t="s">
        <v>3494</v>
      </c>
      <c r="L3122">
        <v>43229</v>
      </c>
      <c r="M3122" t="s">
        <v>2972</v>
      </c>
      <c r="N3122" t="s">
        <v>13</v>
      </c>
      <c r="O3122" t="s">
        <v>366</v>
      </c>
      <c r="P3122" t="s">
        <v>2973</v>
      </c>
      <c r="Q3122" s="4">
        <v>385000</v>
      </c>
      <c r="R3122">
        <v>2</v>
      </c>
      <c r="S3122" s="4">
        <f>Table3[[#This Row],[Harga]]*Table3[[#This Row],[Quantity]]</f>
        <v>770000</v>
      </c>
      <c r="T3122">
        <v>0.2</v>
      </c>
      <c r="U3122" s="4">
        <f>Table3[[#This Row],[Discount]]*Table3[[#This Row],[Revenue]]</f>
        <v>154000</v>
      </c>
      <c r="V3122" s="4">
        <f>Table3[[#This Row],[Revenue]]-Table3[[#This Row],[Total Discount]]</f>
        <v>616000</v>
      </c>
      <c r="W3122" s="6"/>
      <c r="X3122" s="5"/>
    </row>
    <row r="3123" spans="1:24" x14ac:dyDescent="0.35">
      <c r="A3123">
        <v>3122</v>
      </c>
      <c r="B3123" t="s">
        <v>6127</v>
      </c>
      <c r="C3123" s="8">
        <v>42091</v>
      </c>
      <c r="D3123" s="6">
        <v>2015</v>
      </c>
      <c r="E3123" s="8" t="s">
        <v>3511</v>
      </c>
      <c r="F3123" s="7">
        <v>28</v>
      </c>
      <c r="G3123" t="s">
        <v>3538</v>
      </c>
      <c r="H3123" t="s">
        <v>3451</v>
      </c>
      <c r="I3123" t="s">
        <v>4175</v>
      </c>
      <c r="J3123" t="s">
        <v>3449</v>
      </c>
      <c r="K3123" t="s">
        <v>3655</v>
      </c>
      <c r="L3123">
        <v>10009</v>
      </c>
      <c r="M3123" t="s">
        <v>2974</v>
      </c>
      <c r="N3123" t="s">
        <v>13</v>
      </c>
      <c r="O3123" t="s">
        <v>55</v>
      </c>
      <c r="P3123" t="s">
        <v>2975</v>
      </c>
      <c r="Q3123" s="4">
        <v>23000</v>
      </c>
      <c r="R3123">
        <v>3</v>
      </c>
      <c r="S3123" s="4">
        <f>Table3[[#This Row],[Harga]]*Table3[[#This Row],[Quantity]]</f>
        <v>69000</v>
      </c>
      <c r="T3123">
        <v>0</v>
      </c>
      <c r="U3123" s="4">
        <f>Table3[[#This Row],[Discount]]*Table3[[#This Row],[Revenue]]</f>
        <v>0</v>
      </c>
      <c r="V3123" s="4">
        <f>Table3[[#This Row],[Revenue]]-Table3[[#This Row],[Total Discount]]</f>
        <v>69000</v>
      </c>
      <c r="W3123" s="6"/>
      <c r="X3123" s="5"/>
    </row>
    <row r="3124" spans="1:24" x14ac:dyDescent="0.35">
      <c r="A3124">
        <v>3123</v>
      </c>
      <c r="B3124" t="s">
        <v>6126</v>
      </c>
      <c r="C3124" s="8">
        <v>42229</v>
      </c>
      <c r="D3124" s="6">
        <v>2015</v>
      </c>
      <c r="E3124" s="8" t="s">
        <v>3481</v>
      </c>
      <c r="F3124" s="7">
        <v>13</v>
      </c>
      <c r="G3124" t="s">
        <v>3452</v>
      </c>
      <c r="H3124" t="s">
        <v>3451</v>
      </c>
      <c r="I3124" t="s">
        <v>6125</v>
      </c>
      <c r="J3124" t="s">
        <v>3449</v>
      </c>
      <c r="K3124" t="s">
        <v>3505</v>
      </c>
      <c r="L3124">
        <v>47374</v>
      </c>
      <c r="M3124" t="s">
        <v>2593</v>
      </c>
      <c r="N3124" t="s">
        <v>13</v>
      </c>
      <c r="O3124" t="s">
        <v>26</v>
      </c>
      <c r="P3124" t="s">
        <v>2594</v>
      </c>
      <c r="Q3124" s="4">
        <v>1000</v>
      </c>
      <c r="R3124">
        <v>4</v>
      </c>
      <c r="S3124" s="4">
        <f>Table3[[#This Row],[Harga]]*Table3[[#This Row],[Quantity]]</f>
        <v>4000</v>
      </c>
      <c r="T3124">
        <v>0</v>
      </c>
      <c r="U3124" s="4">
        <f>Table3[[#This Row],[Discount]]*Table3[[#This Row],[Revenue]]</f>
        <v>0</v>
      </c>
      <c r="V3124" s="4">
        <f>Table3[[#This Row],[Revenue]]-Table3[[#This Row],[Total Discount]]</f>
        <v>4000</v>
      </c>
      <c r="W3124" s="6"/>
      <c r="X3124" s="5"/>
    </row>
    <row r="3125" spans="1:24" x14ac:dyDescent="0.35">
      <c r="A3125">
        <v>3124</v>
      </c>
      <c r="B3125" t="s">
        <v>6124</v>
      </c>
      <c r="C3125" s="8">
        <v>42136</v>
      </c>
      <c r="D3125" s="6">
        <v>2015</v>
      </c>
      <c r="E3125" s="8" t="s">
        <v>3453</v>
      </c>
      <c r="F3125" s="7">
        <v>12</v>
      </c>
      <c r="G3125" t="s">
        <v>3538</v>
      </c>
      <c r="H3125" t="s">
        <v>3451</v>
      </c>
      <c r="I3125" t="s">
        <v>4129</v>
      </c>
      <c r="J3125" t="s">
        <v>3449</v>
      </c>
      <c r="K3125" t="s">
        <v>3561</v>
      </c>
      <c r="L3125">
        <v>98115</v>
      </c>
      <c r="M3125" t="s">
        <v>1146</v>
      </c>
      <c r="N3125" t="s">
        <v>13</v>
      </c>
      <c r="O3125" t="s">
        <v>26</v>
      </c>
      <c r="P3125" t="s">
        <v>1147</v>
      </c>
      <c r="Q3125" s="4">
        <v>10000</v>
      </c>
      <c r="R3125">
        <v>3</v>
      </c>
      <c r="S3125" s="4">
        <f>Table3[[#This Row],[Harga]]*Table3[[#This Row],[Quantity]]</f>
        <v>30000</v>
      </c>
      <c r="T3125">
        <v>0.2</v>
      </c>
      <c r="U3125" s="4">
        <f>Table3[[#This Row],[Discount]]*Table3[[#This Row],[Revenue]]</f>
        <v>6000</v>
      </c>
      <c r="V3125" s="4">
        <f>Table3[[#This Row],[Revenue]]-Table3[[#This Row],[Total Discount]]</f>
        <v>24000</v>
      </c>
      <c r="W3125" s="6"/>
      <c r="X3125" s="5"/>
    </row>
    <row r="3126" spans="1:24" x14ac:dyDescent="0.35">
      <c r="A3126">
        <v>3125</v>
      </c>
      <c r="B3126" t="s">
        <v>6123</v>
      </c>
      <c r="C3126" s="8">
        <v>42939</v>
      </c>
      <c r="D3126" s="6">
        <v>2017</v>
      </c>
      <c r="E3126" s="8" t="s">
        <v>3507</v>
      </c>
      <c r="F3126" s="7">
        <v>23</v>
      </c>
      <c r="G3126" t="s">
        <v>3538</v>
      </c>
      <c r="H3126" t="s">
        <v>3451</v>
      </c>
      <c r="I3126" t="s">
        <v>4334</v>
      </c>
      <c r="J3126" t="s">
        <v>3466</v>
      </c>
      <c r="K3126" t="s">
        <v>3580</v>
      </c>
      <c r="L3126">
        <v>11561</v>
      </c>
      <c r="M3126" t="s">
        <v>331</v>
      </c>
      <c r="N3126" t="s">
        <v>13</v>
      </c>
      <c r="O3126" t="s">
        <v>14</v>
      </c>
      <c r="P3126" t="s">
        <v>332</v>
      </c>
      <c r="Q3126" s="4">
        <v>21000</v>
      </c>
      <c r="R3126">
        <v>4</v>
      </c>
      <c r="S3126" s="4">
        <f>Table3[[#This Row],[Harga]]*Table3[[#This Row],[Quantity]]</f>
        <v>84000</v>
      </c>
      <c r="T3126">
        <v>0</v>
      </c>
      <c r="U3126" s="4">
        <f>Table3[[#This Row],[Discount]]*Table3[[#This Row],[Revenue]]</f>
        <v>0</v>
      </c>
      <c r="V3126" s="4">
        <f>Table3[[#This Row],[Revenue]]-Table3[[#This Row],[Total Discount]]</f>
        <v>84000</v>
      </c>
      <c r="W3126" s="6"/>
      <c r="X3126" s="5"/>
    </row>
    <row r="3127" spans="1:24" x14ac:dyDescent="0.35">
      <c r="A3127">
        <v>3126</v>
      </c>
      <c r="B3127" t="s">
        <v>6122</v>
      </c>
      <c r="C3127" s="8">
        <v>42637</v>
      </c>
      <c r="D3127" s="6">
        <v>2016</v>
      </c>
      <c r="E3127" s="8" t="s">
        <v>3472</v>
      </c>
      <c r="F3127" s="7">
        <v>24</v>
      </c>
      <c r="G3127" t="s">
        <v>3457</v>
      </c>
      <c r="H3127" t="s">
        <v>3451</v>
      </c>
      <c r="I3127" t="s">
        <v>4177</v>
      </c>
      <c r="J3127" t="s">
        <v>3466</v>
      </c>
      <c r="K3127" t="s">
        <v>3682</v>
      </c>
      <c r="L3127">
        <v>61107</v>
      </c>
      <c r="M3127" t="s">
        <v>400</v>
      </c>
      <c r="N3127" t="s">
        <v>13</v>
      </c>
      <c r="O3127" t="s">
        <v>26</v>
      </c>
      <c r="P3127" t="s">
        <v>401</v>
      </c>
      <c r="Q3127" s="4">
        <v>190000</v>
      </c>
      <c r="R3127">
        <v>7</v>
      </c>
      <c r="S3127" s="4">
        <f>Table3[[#This Row],[Harga]]*Table3[[#This Row],[Quantity]]</f>
        <v>1330000</v>
      </c>
      <c r="T3127">
        <v>0.8</v>
      </c>
      <c r="U3127" s="4">
        <f>Table3[[#This Row],[Discount]]*Table3[[#This Row],[Revenue]]</f>
        <v>1064000</v>
      </c>
      <c r="V3127" s="4">
        <f>Table3[[#This Row],[Revenue]]-Table3[[#This Row],[Total Discount]]</f>
        <v>266000</v>
      </c>
      <c r="W3127" s="6"/>
      <c r="X3127" s="5"/>
    </row>
    <row r="3128" spans="1:24" x14ac:dyDescent="0.35">
      <c r="A3128">
        <v>3127</v>
      </c>
      <c r="B3128" t="s">
        <v>6121</v>
      </c>
      <c r="C3128" s="8">
        <v>42860</v>
      </c>
      <c r="D3128" s="6">
        <v>2017</v>
      </c>
      <c r="E3128" s="8" t="s">
        <v>3453</v>
      </c>
      <c r="F3128" s="7">
        <v>5</v>
      </c>
      <c r="G3128" t="s">
        <v>3457</v>
      </c>
      <c r="H3128" t="s">
        <v>3451</v>
      </c>
      <c r="I3128" t="s">
        <v>4926</v>
      </c>
      <c r="J3128" t="s">
        <v>3466</v>
      </c>
      <c r="K3128" t="s">
        <v>3682</v>
      </c>
      <c r="L3128">
        <v>31907</v>
      </c>
      <c r="M3128" t="s">
        <v>1213</v>
      </c>
      <c r="N3128" t="s">
        <v>13</v>
      </c>
      <c r="O3128" t="s">
        <v>26</v>
      </c>
      <c r="P3128" t="s">
        <v>1214</v>
      </c>
      <c r="Q3128" s="4">
        <v>35000</v>
      </c>
      <c r="R3128">
        <v>3</v>
      </c>
      <c r="S3128" s="4">
        <f>Table3[[#This Row],[Harga]]*Table3[[#This Row],[Quantity]]</f>
        <v>105000</v>
      </c>
      <c r="T3128">
        <v>0</v>
      </c>
      <c r="U3128" s="4">
        <f>Table3[[#This Row],[Discount]]*Table3[[#This Row],[Revenue]]</f>
        <v>0</v>
      </c>
      <c r="V3128" s="4">
        <f>Table3[[#This Row],[Revenue]]-Table3[[#This Row],[Total Discount]]</f>
        <v>105000</v>
      </c>
      <c r="W3128" s="6"/>
      <c r="X3128" s="5"/>
    </row>
    <row r="3129" spans="1:24" x14ac:dyDescent="0.35">
      <c r="A3129">
        <v>3128</v>
      </c>
      <c r="B3129" t="s">
        <v>6120</v>
      </c>
      <c r="C3129" s="8">
        <v>42649</v>
      </c>
      <c r="D3129" s="6">
        <v>2016</v>
      </c>
      <c r="E3129" s="8" t="s">
        <v>3517</v>
      </c>
      <c r="F3129" s="7">
        <v>6</v>
      </c>
      <c r="G3129" t="s">
        <v>3457</v>
      </c>
      <c r="H3129" t="s">
        <v>3451</v>
      </c>
      <c r="I3129" t="s">
        <v>5783</v>
      </c>
      <c r="J3129" t="s">
        <v>3449</v>
      </c>
      <c r="K3129" t="s">
        <v>3513</v>
      </c>
      <c r="L3129">
        <v>74133</v>
      </c>
      <c r="M3129" t="s">
        <v>85</v>
      </c>
      <c r="N3129" t="s">
        <v>13</v>
      </c>
      <c r="O3129" t="s">
        <v>26</v>
      </c>
      <c r="P3129" t="s">
        <v>86</v>
      </c>
      <c r="Q3129" s="4">
        <v>5000</v>
      </c>
      <c r="R3129">
        <v>5</v>
      </c>
      <c r="S3129" s="4">
        <f>Table3[[#This Row],[Harga]]*Table3[[#This Row],[Quantity]]</f>
        <v>25000</v>
      </c>
      <c r="T3129">
        <v>0</v>
      </c>
      <c r="U3129" s="4">
        <f>Table3[[#This Row],[Discount]]*Table3[[#This Row],[Revenue]]</f>
        <v>0</v>
      </c>
      <c r="V3129" s="4">
        <f>Table3[[#This Row],[Revenue]]-Table3[[#This Row],[Total Discount]]</f>
        <v>25000</v>
      </c>
      <c r="W3129" s="6"/>
      <c r="X3129" s="5"/>
    </row>
    <row r="3130" spans="1:24" x14ac:dyDescent="0.35">
      <c r="A3130">
        <v>3129</v>
      </c>
      <c r="B3130" t="s">
        <v>6119</v>
      </c>
      <c r="C3130" s="8">
        <v>41946</v>
      </c>
      <c r="D3130" s="6">
        <v>2014</v>
      </c>
      <c r="E3130" s="8" t="s">
        <v>3468</v>
      </c>
      <c r="F3130" s="7">
        <v>3</v>
      </c>
      <c r="G3130" t="s">
        <v>3485</v>
      </c>
      <c r="H3130" t="s">
        <v>3451</v>
      </c>
      <c r="I3130" t="s">
        <v>3760</v>
      </c>
      <c r="J3130" t="s">
        <v>3449</v>
      </c>
      <c r="K3130" t="s">
        <v>3465</v>
      </c>
      <c r="L3130">
        <v>37211</v>
      </c>
      <c r="M3130" t="s">
        <v>2976</v>
      </c>
      <c r="N3130" t="s">
        <v>13</v>
      </c>
      <c r="O3130" t="s">
        <v>23</v>
      </c>
      <c r="P3130" t="s">
        <v>2977</v>
      </c>
      <c r="Q3130" s="4">
        <v>4000</v>
      </c>
      <c r="R3130">
        <v>2</v>
      </c>
      <c r="S3130" s="4">
        <f>Table3[[#This Row],[Harga]]*Table3[[#This Row],[Quantity]]</f>
        <v>8000</v>
      </c>
      <c r="T3130">
        <v>0.2</v>
      </c>
      <c r="U3130" s="4">
        <f>Table3[[#This Row],[Discount]]*Table3[[#This Row],[Revenue]]</f>
        <v>1600</v>
      </c>
      <c r="V3130" s="4">
        <f>Table3[[#This Row],[Revenue]]-Table3[[#This Row],[Total Discount]]</f>
        <v>6400</v>
      </c>
      <c r="W3130" s="6"/>
      <c r="X3130" s="5"/>
    </row>
    <row r="3131" spans="1:24" x14ac:dyDescent="0.35">
      <c r="A3131">
        <v>3130</v>
      </c>
      <c r="B3131" t="s">
        <v>6118</v>
      </c>
      <c r="C3131" s="8">
        <v>42278</v>
      </c>
      <c r="D3131" s="6">
        <v>2015</v>
      </c>
      <c r="E3131" s="8" t="s">
        <v>3517</v>
      </c>
      <c r="F3131" s="7">
        <v>1</v>
      </c>
      <c r="G3131" t="s">
        <v>3485</v>
      </c>
      <c r="H3131" t="s">
        <v>3451</v>
      </c>
      <c r="I3131" t="s">
        <v>6117</v>
      </c>
      <c r="J3131" t="s">
        <v>3488</v>
      </c>
      <c r="K3131" t="s">
        <v>3600</v>
      </c>
      <c r="L3131">
        <v>2138</v>
      </c>
      <c r="M3131" t="s">
        <v>519</v>
      </c>
      <c r="N3131" t="s">
        <v>51</v>
      </c>
      <c r="O3131" t="s">
        <v>52</v>
      </c>
      <c r="P3131" t="s">
        <v>520</v>
      </c>
      <c r="Q3131" s="4">
        <v>375000</v>
      </c>
      <c r="R3131">
        <v>2</v>
      </c>
      <c r="S3131" s="4">
        <f>Table3[[#This Row],[Harga]]*Table3[[#This Row],[Quantity]]</f>
        <v>750000</v>
      </c>
      <c r="T3131">
        <v>0</v>
      </c>
      <c r="U3131" s="4">
        <f>Table3[[#This Row],[Discount]]*Table3[[#This Row],[Revenue]]</f>
        <v>0</v>
      </c>
      <c r="V3131" s="4">
        <f>Table3[[#This Row],[Revenue]]-Table3[[#This Row],[Total Discount]]</f>
        <v>750000</v>
      </c>
      <c r="W3131" s="6"/>
      <c r="X3131" s="5"/>
    </row>
    <row r="3132" spans="1:24" x14ac:dyDescent="0.35">
      <c r="A3132">
        <v>3131</v>
      </c>
      <c r="B3132" t="s">
        <v>6116</v>
      </c>
      <c r="C3132" s="8">
        <v>43071</v>
      </c>
      <c r="D3132" s="6">
        <v>2017</v>
      </c>
      <c r="E3132" s="8" t="s">
        <v>3490</v>
      </c>
      <c r="F3132" s="7">
        <v>2</v>
      </c>
      <c r="G3132" t="s">
        <v>3485</v>
      </c>
      <c r="H3132" t="s">
        <v>3451</v>
      </c>
      <c r="I3132" t="s">
        <v>4548</v>
      </c>
      <c r="J3132" t="s">
        <v>3466</v>
      </c>
      <c r="K3132" t="s">
        <v>3499</v>
      </c>
      <c r="L3132">
        <v>94601</v>
      </c>
      <c r="M3132" t="s">
        <v>2469</v>
      </c>
      <c r="N3132" t="s">
        <v>51</v>
      </c>
      <c r="O3132" t="s">
        <v>52</v>
      </c>
      <c r="P3132" t="s">
        <v>2470</v>
      </c>
      <c r="Q3132" s="4">
        <v>150000</v>
      </c>
      <c r="R3132">
        <v>1</v>
      </c>
      <c r="S3132" s="4">
        <f>Table3[[#This Row],[Harga]]*Table3[[#This Row],[Quantity]]</f>
        <v>150000</v>
      </c>
      <c r="T3132">
        <v>0.2</v>
      </c>
      <c r="U3132" s="4">
        <f>Table3[[#This Row],[Discount]]*Table3[[#This Row],[Revenue]]</f>
        <v>30000</v>
      </c>
      <c r="V3132" s="4">
        <f>Table3[[#This Row],[Revenue]]-Table3[[#This Row],[Total Discount]]</f>
        <v>120000</v>
      </c>
      <c r="W3132" s="6"/>
      <c r="X3132" s="5"/>
    </row>
    <row r="3133" spans="1:24" x14ac:dyDescent="0.35">
      <c r="A3133">
        <v>3132</v>
      </c>
      <c r="B3133" t="s">
        <v>6115</v>
      </c>
      <c r="C3133" s="8">
        <v>43080</v>
      </c>
      <c r="D3133" s="6">
        <v>2017</v>
      </c>
      <c r="E3133" s="8" t="s">
        <v>3490</v>
      </c>
      <c r="F3133" s="7">
        <v>11</v>
      </c>
      <c r="G3133" t="s">
        <v>3457</v>
      </c>
      <c r="H3133" t="s">
        <v>3451</v>
      </c>
      <c r="I3133" t="s">
        <v>4823</v>
      </c>
      <c r="J3133" t="s">
        <v>3466</v>
      </c>
      <c r="K3133" t="s">
        <v>3487</v>
      </c>
      <c r="L3133">
        <v>60067</v>
      </c>
      <c r="M3133" t="s">
        <v>2548</v>
      </c>
      <c r="N3133" t="s">
        <v>51</v>
      </c>
      <c r="O3133" t="s">
        <v>64</v>
      </c>
      <c r="P3133" t="s">
        <v>2549</v>
      </c>
      <c r="Q3133" s="4">
        <v>63000</v>
      </c>
      <c r="R3133">
        <v>7</v>
      </c>
      <c r="S3133" s="4">
        <f>Table3[[#This Row],[Harga]]*Table3[[#This Row],[Quantity]]</f>
        <v>441000</v>
      </c>
      <c r="T3133">
        <v>0.2</v>
      </c>
      <c r="U3133" s="4">
        <f>Table3[[#This Row],[Discount]]*Table3[[#This Row],[Revenue]]</f>
        <v>88200</v>
      </c>
      <c r="V3133" s="4">
        <f>Table3[[#This Row],[Revenue]]-Table3[[#This Row],[Total Discount]]</f>
        <v>352800</v>
      </c>
      <c r="W3133" s="6"/>
      <c r="X3133" s="5"/>
    </row>
    <row r="3134" spans="1:24" x14ac:dyDescent="0.35">
      <c r="A3134">
        <v>3133</v>
      </c>
      <c r="B3134" t="s">
        <v>6114</v>
      </c>
      <c r="C3134" s="8">
        <v>42568</v>
      </c>
      <c r="D3134" s="6">
        <v>2016</v>
      </c>
      <c r="E3134" s="8" t="s">
        <v>3507</v>
      </c>
      <c r="F3134" s="7">
        <v>17</v>
      </c>
      <c r="G3134" t="s">
        <v>3452</v>
      </c>
      <c r="H3134" t="s">
        <v>3532</v>
      </c>
      <c r="I3134" t="s">
        <v>3758</v>
      </c>
      <c r="J3134" t="s">
        <v>3449</v>
      </c>
      <c r="K3134" t="s">
        <v>3670</v>
      </c>
      <c r="L3134">
        <v>98105</v>
      </c>
      <c r="M3134" t="s">
        <v>2793</v>
      </c>
      <c r="N3134" t="s">
        <v>9</v>
      </c>
      <c r="O3134" t="s">
        <v>20</v>
      </c>
      <c r="P3134" t="s">
        <v>2794</v>
      </c>
      <c r="Q3134" s="4">
        <v>4000</v>
      </c>
      <c r="R3134">
        <v>3</v>
      </c>
      <c r="S3134" s="4">
        <f>Table3[[#This Row],[Harga]]*Table3[[#This Row],[Quantity]]</f>
        <v>12000</v>
      </c>
      <c r="T3134">
        <v>0</v>
      </c>
      <c r="U3134" s="4">
        <f>Table3[[#This Row],[Discount]]*Table3[[#This Row],[Revenue]]</f>
        <v>0</v>
      </c>
      <c r="V3134" s="4">
        <f>Table3[[#This Row],[Revenue]]-Table3[[#This Row],[Total Discount]]</f>
        <v>12000</v>
      </c>
      <c r="W3134" s="6"/>
      <c r="X3134" s="5"/>
    </row>
    <row r="3135" spans="1:24" x14ac:dyDescent="0.35">
      <c r="A3135">
        <v>3134</v>
      </c>
      <c r="B3135" t="s">
        <v>6113</v>
      </c>
      <c r="C3135" s="8">
        <v>42867</v>
      </c>
      <c r="D3135" s="6">
        <v>2017</v>
      </c>
      <c r="E3135" s="8" t="s">
        <v>3453</v>
      </c>
      <c r="F3135" s="7">
        <v>12</v>
      </c>
      <c r="G3135" t="s">
        <v>3538</v>
      </c>
      <c r="H3135" t="s">
        <v>3451</v>
      </c>
      <c r="I3135" t="s">
        <v>5783</v>
      </c>
      <c r="J3135" t="s">
        <v>3449</v>
      </c>
      <c r="K3135" t="s">
        <v>3580</v>
      </c>
      <c r="L3135">
        <v>45231</v>
      </c>
      <c r="M3135" t="s">
        <v>1403</v>
      </c>
      <c r="N3135" t="s">
        <v>13</v>
      </c>
      <c r="O3135" t="s">
        <v>14</v>
      </c>
      <c r="P3135" t="s">
        <v>1404</v>
      </c>
      <c r="Q3135" s="4">
        <v>8000</v>
      </c>
      <c r="R3135">
        <v>2</v>
      </c>
      <c r="S3135" s="4">
        <f>Table3[[#This Row],[Harga]]*Table3[[#This Row],[Quantity]]</f>
        <v>16000</v>
      </c>
      <c r="T3135">
        <v>0.2</v>
      </c>
      <c r="U3135" s="4">
        <f>Table3[[#This Row],[Discount]]*Table3[[#This Row],[Revenue]]</f>
        <v>3200</v>
      </c>
      <c r="V3135" s="4">
        <f>Table3[[#This Row],[Revenue]]-Table3[[#This Row],[Total Discount]]</f>
        <v>12800</v>
      </c>
      <c r="W3135" s="6"/>
      <c r="X3135" s="5"/>
    </row>
    <row r="3136" spans="1:24" x14ac:dyDescent="0.35">
      <c r="A3136">
        <v>3135</v>
      </c>
      <c r="B3136" t="s">
        <v>6112</v>
      </c>
      <c r="C3136" s="8">
        <v>42328</v>
      </c>
      <c r="D3136" s="6">
        <v>2015</v>
      </c>
      <c r="E3136" s="8" t="s">
        <v>3468</v>
      </c>
      <c r="F3136" s="7">
        <v>20</v>
      </c>
      <c r="G3136" t="s">
        <v>3452</v>
      </c>
      <c r="H3136" t="s">
        <v>3451</v>
      </c>
      <c r="I3136" t="s">
        <v>3546</v>
      </c>
      <c r="J3136" t="s">
        <v>3449</v>
      </c>
      <c r="K3136" t="s">
        <v>3704</v>
      </c>
      <c r="L3136">
        <v>43302</v>
      </c>
      <c r="M3136" t="s">
        <v>2978</v>
      </c>
      <c r="N3136" t="s">
        <v>9</v>
      </c>
      <c r="O3136" t="s">
        <v>20</v>
      </c>
      <c r="P3136" t="s">
        <v>2979</v>
      </c>
      <c r="Q3136" s="4">
        <v>64000</v>
      </c>
      <c r="R3136">
        <v>2</v>
      </c>
      <c r="S3136" s="4">
        <f>Table3[[#This Row],[Harga]]*Table3[[#This Row],[Quantity]]</f>
        <v>128000</v>
      </c>
      <c r="T3136">
        <v>0.2</v>
      </c>
      <c r="U3136" s="4">
        <f>Table3[[#This Row],[Discount]]*Table3[[#This Row],[Revenue]]</f>
        <v>25600</v>
      </c>
      <c r="V3136" s="4">
        <f>Table3[[#This Row],[Revenue]]-Table3[[#This Row],[Total Discount]]</f>
        <v>102400</v>
      </c>
      <c r="W3136" s="6"/>
      <c r="X3136" s="5"/>
    </row>
    <row r="3137" spans="1:24" x14ac:dyDescent="0.35">
      <c r="A3137">
        <v>3136</v>
      </c>
      <c r="B3137" t="s">
        <v>6111</v>
      </c>
      <c r="C3137" s="8">
        <v>42637</v>
      </c>
      <c r="D3137" s="6">
        <v>2016</v>
      </c>
      <c r="E3137" s="8" t="s">
        <v>3472</v>
      </c>
      <c r="F3137" s="7">
        <v>24</v>
      </c>
      <c r="G3137" t="s">
        <v>3496</v>
      </c>
      <c r="H3137" t="s">
        <v>3451</v>
      </c>
      <c r="I3137" t="s">
        <v>3632</v>
      </c>
      <c r="J3137" t="s">
        <v>3466</v>
      </c>
      <c r="K3137" t="s">
        <v>3505</v>
      </c>
      <c r="L3137">
        <v>90049</v>
      </c>
      <c r="M3137" t="s">
        <v>2611</v>
      </c>
      <c r="N3137" t="s">
        <v>13</v>
      </c>
      <c r="O3137" t="s">
        <v>55</v>
      </c>
      <c r="P3137" t="s">
        <v>2612</v>
      </c>
      <c r="Q3137" s="4">
        <v>183000</v>
      </c>
      <c r="R3137">
        <v>5</v>
      </c>
      <c r="S3137" s="4">
        <f>Table3[[#This Row],[Harga]]*Table3[[#This Row],[Quantity]]</f>
        <v>915000</v>
      </c>
      <c r="T3137">
        <v>0</v>
      </c>
      <c r="U3137" s="4">
        <f>Table3[[#This Row],[Discount]]*Table3[[#This Row],[Revenue]]</f>
        <v>0</v>
      </c>
      <c r="V3137" s="4">
        <f>Table3[[#This Row],[Revenue]]-Table3[[#This Row],[Total Discount]]</f>
        <v>915000</v>
      </c>
      <c r="W3137" s="6"/>
      <c r="X3137" s="5"/>
    </row>
    <row r="3138" spans="1:24" x14ac:dyDescent="0.35">
      <c r="A3138">
        <v>3137</v>
      </c>
      <c r="B3138" t="s">
        <v>6110</v>
      </c>
      <c r="C3138" s="8">
        <v>42664</v>
      </c>
      <c r="D3138" s="6">
        <v>2016</v>
      </c>
      <c r="E3138" s="8" t="s">
        <v>3517</v>
      </c>
      <c r="F3138" s="7">
        <v>21</v>
      </c>
      <c r="G3138" t="s">
        <v>3496</v>
      </c>
      <c r="H3138" t="s">
        <v>3532</v>
      </c>
      <c r="I3138" t="s">
        <v>4064</v>
      </c>
      <c r="J3138" t="s">
        <v>3466</v>
      </c>
      <c r="K3138" t="s">
        <v>3600</v>
      </c>
      <c r="L3138">
        <v>44107</v>
      </c>
      <c r="M3138" t="s">
        <v>1644</v>
      </c>
      <c r="N3138" t="s">
        <v>9</v>
      </c>
      <c r="O3138" t="s">
        <v>17</v>
      </c>
      <c r="P3138" t="s">
        <v>1645</v>
      </c>
      <c r="Q3138" s="4">
        <v>331000</v>
      </c>
      <c r="R3138">
        <v>2</v>
      </c>
      <c r="S3138" s="4">
        <f>Table3[[#This Row],[Harga]]*Table3[[#This Row],[Quantity]]</f>
        <v>662000</v>
      </c>
      <c r="T3138">
        <v>0.4</v>
      </c>
      <c r="U3138" s="4">
        <f>Table3[[#This Row],[Discount]]*Table3[[#This Row],[Revenue]]</f>
        <v>264800</v>
      </c>
      <c r="V3138" s="4">
        <f>Table3[[#This Row],[Revenue]]-Table3[[#This Row],[Total Discount]]</f>
        <v>397200</v>
      </c>
      <c r="W3138" s="6"/>
      <c r="X3138" s="5"/>
    </row>
    <row r="3139" spans="1:24" x14ac:dyDescent="0.35">
      <c r="A3139">
        <v>3138</v>
      </c>
      <c r="B3139" t="s">
        <v>6109</v>
      </c>
      <c r="C3139" s="8">
        <v>42667</v>
      </c>
      <c r="D3139" s="6">
        <v>2016</v>
      </c>
      <c r="E3139" s="8" t="s">
        <v>3517</v>
      </c>
      <c r="F3139" s="7">
        <v>24</v>
      </c>
      <c r="G3139" t="s">
        <v>3457</v>
      </c>
      <c r="H3139" t="s">
        <v>3451</v>
      </c>
      <c r="I3139" t="s">
        <v>3920</v>
      </c>
      <c r="J3139" t="s">
        <v>3488</v>
      </c>
      <c r="K3139" t="s">
        <v>3494</v>
      </c>
      <c r="L3139">
        <v>37087</v>
      </c>
      <c r="M3139" t="s">
        <v>953</v>
      </c>
      <c r="N3139" t="s">
        <v>51</v>
      </c>
      <c r="O3139" t="s">
        <v>52</v>
      </c>
      <c r="P3139" t="s">
        <v>954</v>
      </c>
      <c r="Q3139" s="4">
        <v>700000</v>
      </c>
      <c r="R3139">
        <v>3</v>
      </c>
      <c r="S3139" s="4">
        <f>Table3[[#This Row],[Harga]]*Table3[[#This Row],[Quantity]]</f>
        <v>2100000</v>
      </c>
      <c r="T3139">
        <v>0.2</v>
      </c>
      <c r="U3139" s="4">
        <f>Table3[[#This Row],[Discount]]*Table3[[#This Row],[Revenue]]</f>
        <v>420000</v>
      </c>
      <c r="V3139" s="4">
        <f>Table3[[#This Row],[Revenue]]-Table3[[#This Row],[Total Discount]]</f>
        <v>1680000</v>
      </c>
      <c r="W3139" s="6"/>
      <c r="X3139" s="5"/>
    </row>
    <row r="3140" spans="1:24" x14ac:dyDescent="0.35">
      <c r="A3140">
        <v>3139</v>
      </c>
      <c r="B3140" t="s">
        <v>6108</v>
      </c>
      <c r="C3140" s="8">
        <v>41828</v>
      </c>
      <c r="D3140" s="6">
        <v>2014</v>
      </c>
      <c r="E3140" s="8" t="s">
        <v>3507</v>
      </c>
      <c r="F3140" s="7">
        <v>8</v>
      </c>
      <c r="G3140" t="s">
        <v>3485</v>
      </c>
      <c r="H3140" t="s">
        <v>3462</v>
      </c>
      <c r="I3140" t="s">
        <v>3880</v>
      </c>
      <c r="J3140" t="s">
        <v>3466</v>
      </c>
      <c r="K3140" t="s">
        <v>3666</v>
      </c>
      <c r="L3140">
        <v>94122</v>
      </c>
      <c r="M3140" t="s">
        <v>2980</v>
      </c>
      <c r="N3140" t="s">
        <v>9</v>
      </c>
      <c r="O3140" t="s">
        <v>17</v>
      </c>
      <c r="P3140" t="s">
        <v>2981</v>
      </c>
      <c r="Q3140" s="4">
        <v>503000</v>
      </c>
      <c r="R3140">
        <v>3</v>
      </c>
      <c r="S3140" s="4">
        <f>Table3[[#This Row],[Harga]]*Table3[[#This Row],[Quantity]]</f>
        <v>1509000</v>
      </c>
      <c r="T3140">
        <v>0.2</v>
      </c>
      <c r="U3140" s="4">
        <f>Table3[[#This Row],[Discount]]*Table3[[#This Row],[Revenue]]</f>
        <v>301800</v>
      </c>
      <c r="V3140" s="4">
        <f>Table3[[#This Row],[Revenue]]-Table3[[#This Row],[Total Discount]]</f>
        <v>1207200</v>
      </c>
      <c r="W3140" s="6"/>
      <c r="X3140" s="5"/>
    </row>
    <row r="3141" spans="1:24" x14ac:dyDescent="0.35">
      <c r="A3141">
        <v>3140</v>
      </c>
      <c r="B3141" t="s">
        <v>6107</v>
      </c>
      <c r="C3141" s="8">
        <v>42076</v>
      </c>
      <c r="D3141" s="6">
        <v>2015</v>
      </c>
      <c r="E3141" s="8" t="s">
        <v>3511</v>
      </c>
      <c r="F3141" s="7">
        <v>13</v>
      </c>
      <c r="G3141" t="s">
        <v>3485</v>
      </c>
      <c r="H3141" t="s">
        <v>3451</v>
      </c>
      <c r="I3141" t="s">
        <v>3933</v>
      </c>
      <c r="J3141" t="s">
        <v>3488</v>
      </c>
      <c r="K3141" t="s">
        <v>3600</v>
      </c>
      <c r="L3141">
        <v>95928</v>
      </c>
      <c r="M3141" t="s">
        <v>143</v>
      </c>
      <c r="N3141" t="s">
        <v>9</v>
      </c>
      <c r="O3141" t="s">
        <v>42</v>
      </c>
      <c r="P3141" t="s">
        <v>144</v>
      </c>
      <c r="Q3141" s="4">
        <v>601000</v>
      </c>
      <c r="R3141">
        <v>4</v>
      </c>
      <c r="S3141" s="4">
        <f>Table3[[#This Row],[Harga]]*Table3[[#This Row],[Quantity]]</f>
        <v>2404000</v>
      </c>
      <c r="T3141">
        <v>0.2</v>
      </c>
      <c r="U3141" s="4">
        <f>Table3[[#This Row],[Discount]]*Table3[[#This Row],[Revenue]]</f>
        <v>480800</v>
      </c>
      <c r="V3141" s="4">
        <f>Table3[[#This Row],[Revenue]]-Table3[[#This Row],[Total Discount]]</f>
        <v>1923200</v>
      </c>
      <c r="W3141" s="6"/>
      <c r="X3141" s="5"/>
    </row>
    <row r="3142" spans="1:24" x14ac:dyDescent="0.35">
      <c r="A3142">
        <v>3141</v>
      </c>
      <c r="B3142" t="s">
        <v>6106</v>
      </c>
      <c r="C3142" s="8">
        <v>43071</v>
      </c>
      <c r="D3142" s="6">
        <v>2017</v>
      </c>
      <c r="E3142" s="8" t="s">
        <v>3490</v>
      </c>
      <c r="F3142" s="7">
        <v>2</v>
      </c>
      <c r="G3142" t="s">
        <v>3452</v>
      </c>
      <c r="H3142" t="s">
        <v>3501</v>
      </c>
      <c r="I3142" t="s">
        <v>3683</v>
      </c>
      <c r="J3142" t="s">
        <v>3449</v>
      </c>
      <c r="K3142" t="s">
        <v>3600</v>
      </c>
      <c r="L3142">
        <v>24153</v>
      </c>
      <c r="M3142" t="s">
        <v>1389</v>
      </c>
      <c r="N3142" t="s">
        <v>9</v>
      </c>
      <c r="O3142" t="s">
        <v>42</v>
      </c>
      <c r="P3142" t="s">
        <v>1390</v>
      </c>
      <c r="Q3142" s="4">
        <v>2808000</v>
      </c>
      <c r="R3142">
        <v>2</v>
      </c>
      <c r="S3142" s="4">
        <f>Table3[[#This Row],[Harga]]*Table3[[#This Row],[Quantity]]</f>
        <v>5616000</v>
      </c>
      <c r="T3142">
        <v>0</v>
      </c>
      <c r="U3142" s="4">
        <f>Table3[[#This Row],[Discount]]*Table3[[#This Row],[Revenue]]</f>
        <v>0</v>
      </c>
      <c r="V3142" s="4">
        <f>Table3[[#This Row],[Revenue]]-Table3[[#This Row],[Total Discount]]</f>
        <v>5616000</v>
      </c>
      <c r="W3142" s="6"/>
      <c r="X3142" s="5"/>
    </row>
    <row r="3143" spans="1:24" x14ac:dyDescent="0.35">
      <c r="A3143">
        <v>3142</v>
      </c>
      <c r="B3143" t="s">
        <v>6105</v>
      </c>
      <c r="C3143" s="8">
        <v>42116</v>
      </c>
      <c r="D3143" s="6">
        <v>2015</v>
      </c>
      <c r="E3143" s="8" t="s">
        <v>3529</v>
      </c>
      <c r="F3143" s="7">
        <v>22</v>
      </c>
      <c r="G3143" t="s">
        <v>3452</v>
      </c>
      <c r="H3143" t="s">
        <v>3451</v>
      </c>
      <c r="I3143" t="s">
        <v>3894</v>
      </c>
      <c r="J3143" t="s">
        <v>3449</v>
      </c>
      <c r="K3143" t="s">
        <v>3670</v>
      </c>
      <c r="L3143">
        <v>90008</v>
      </c>
      <c r="M3143" t="s">
        <v>835</v>
      </c>
      <c r="N3143" t="s">
        <v>51</v>
      </c>
      <c r="O3143" t="s">
        <v>52</v>
      </c>
      <c r="P3143" t="s">
        <v>836</v>
      </c>
      <c r="Q3143" s="4">
        <v>30000</v>
      </c>
      <c r="R3143">
        <v>3</v>
      </c>
      <c r="S3143" s="4">
        <f>Table3[[#This Row],[Harga]]*Table3[[#This Row],[Quantity]]</f>
        <v>90000</v>
      </c>
      <c r="T3143">
        <v>0.2</v>
      </c>
      <c r="U3143" s="4">
        <f>Table3[[#This Row],[Discount]]*Table3[[#This Row],[Revenue]]</f>
        <v>18000</v>
      </c>
      <c r="V3143" s="4">
        <f>Table3[[#This Row],[Revenue]]-Table3[[#This Row],[Total Discount]]</f>
        <v>72000</v>
      </c>
      <c r="W3143" s="6"/>
      <c r="X3143" s="5"/>
    </row>
    <row r="3144" spans="1:24" x14ac:dyDescent="0.35">
      <c r="A3144">
        <v>3143</v>
      </c>
      <c r="B3144" t="s">
        <v>6104</v>
      </c>
      <c r="C3144" s="8">
        <v>41898</v>
      </c>
      <c r="D3144" s="6">
        <v>2014</v>
      </c>
      <c r="E3144" s="8" t="s">
        <v>3472</v>
      </c>
      <c r="F3144" s="7">
        <v>16</v>
      </c>
      <c r="G3144" t="s">
        <v>3457</v>
      </c>
      <c r="H3144" t="s">
        <v>3532</v>
      </c>
      <c r="I3144" t="s">
        <v>5101</v>
      </c>
      <c r="J3144" t="s">
        <v>3466</v>
      </c>
      <c r="K3144" t="s">
        <v>3494</v>
      </c>
      <c r="L3144">
        <v>10024</v>
      </c>
      <c r="M3144" t="s">
        <v>2982</v>
      </c>
      <c r="N3144" t="s">
        <v>13</v>
      </c>
      <c r="O3144" t="s">
        <v>26</v>
      </c>
      <c r="P3144" t="s">
        <v>2983</v>
      </c>
      <c r="Q3144" s="4">
        <v>34000</v>
      </c>
      <c r="R3144">
        <v>1</v>
      </c>
      <c r="S3144" s="4">
        <f>Table3[[#This Row],[Harga]]*Table3[[#This Row],[Quantity]]</f>
        <v>34000</v>
      </c>
      <c r="T3144">
        <v>0.2</v>
      </c>
      <c r="U3144" s="4">
        <f>Table3[[#This Row],[Discount]]*Table3[[#This Row],[Revenue]]</f>
        <v>6800</v>
      </c>
      <c r="V3144" s="4">
        <f>Table3[[#This Row],[Revenue]]-Table3[[#This Row],[Total Discount]]</f>
        <v>27200</v>
      </c>
      <c r="W3144" s="6"/>
      <c r="X3144" s="5"/>
    </row>
    <row r="3145" spans="1:24" x14ac:dyDescent="0.35">
      <c r="A3145">
        <v>3144</v>
      </c>
      <c r="B3145" t="s">
        <v>6103</v>
      </c>
      <c r="C3145" s="8">
        <v>42001</v>
      </c>
      <c r="D3145" s="6">
        <v>2014</v>
      </c>
      <c r="E3145" s="8" t="s">
        <v>3490</v>
      </c>
      <c r="F3145" s="7">
        <v>28</v>
      </c>
      <c r="G3145" t="s">
        <v>3452</v>
      </c>
      <c r="H3145" t="s">
        <v>3451</v>
      </c>
      <c r="I3145" t="s">
        <v>4370</v>
      </c>
      <c r="J3145" t="s">
        <v>3466</v>
      </c>
      <c r="K3145" t="s">
        <v>3595</v>
      </c>
      <c r="L3145">
        <v>1915</v>
      </c>
      <c r="M3145" t="s">
        <v>2619</v>
      </c>
      <c r="N3145" t="s">
        <v>13</v>
      </c>
      <c r="O3145" t="s">
        <v>29</v>
      </c>
      <c r="P3145" t="s">
        <v>2620</v>
      </c>
      <c r="Q3145" s="4">
        <v>464000</v>
      </c>
      <c r="R3145">
        <v>6</v>
      </c>
      <c r="S3145" s="4">
        <f>Table3[[#This Row],[Harga]]*Table3[[#This Row],[Quantity]]</f>
        <v>2784000</v>
      </c>
      <c r="T3145">
        <v>0</v>
      </c>
      <c r="U3145" s="4">
        <f>Table3[[#This Row],[Discount]]*Table3[[#This Row],[Revenue]]</f>
        <v>0</v>
      </c>
      <c r="V3145" s="4">
        <f>Table3[[#This Row],[Revenue]]-Table3[[#This Row],[Total Discount]]</f>
        <v>2784000</v>
      </c>
      <c r="W3145" s="6"/>
      <c r="X3145" s="5"/>
    </row>
    <row r="3146" spans="1:24" x14ac:dyDescent="0.35">
      <c r="A3146">
        <v>3145</v>
      </c>
      <c r="B3146" t="s">
        <v>6102</v>
      </c>
      <c r="C3146" s="8">
        <v>41933</v>
      </c>
      <c r="D3146" s="6">
        <v>2014</v>
      </c>
      <c r="E3146" s="8" t="s">
        <v>3517</v>
      </c>
      <c r="F3146" s="7">
        <v>21</v>
      </c>
      <c r="G3146" t="s">
        <v>3538</v>
      </c>
      <c r="H3146" t="s">
        <v>3451</v>
      </c>
      <c r="I3146" t="s">
        <v>3712</v>
      </c>
      <c r="J3146" t="s">
        <v>3466</v>
      </c>
      <c r="K3146" t="s">
        <v>3509</v>
      </c>
      <c r="L3146">
        <v>92024</v>
      </c>
      <c r="M3146" t="s">
        <v>2984</v>
      </c>
      <c r="N3146" t="s">
        <v>13</v>
      </c>
      <c r="O3146" t="s">
        <v>26</v>
      </c>
      <c r="P3146" t="s">
        <v>2985</v>
      </c>
      <c r="Q3146" s="4">
        <v>37000</v>
      </c>
      <c r="R3146">
        <v>3</v>
      </c>
      <c r="S3146" s="4">
        <f>Table3[[#This Row],[Harga]]*Table3[[#This Row],[Quantity]]</f>
        <v>111000</v>
      </c>
      <c r="T3146">
        <v>0.2</v>
      </c>
      <c r="U3146" s="4">
        <f>Table3[[#This Row],[Discount]]*Table3[[#This Row],[Revenue]]</f>
        <v>22200</v>
      </c>
      <c r="V3146" s="4">
        <f>Table3[[#This Row],[Revenue]]-Table3[[#This Row],[Total Discount]]</f>
        <v>88800</v>
      </c>
      <c r="W3146" s="6"/>
      <c r="X3146" s="5"/>
    </row>
    <row r="3147" spans="1:24" x14ac:dyDescent="0.35">
      <c r="A3147">
        <v>3146</v>
      </c>
      <c r="B3147" t="s">
        <v>6101</v>
      </c>
      <c r="C3147" s="8">
        <v>43069</v>
      </c>
      <c r="D3147" s="6">
        <v>2017</v>
      </c>
      <c r="E3147" s="8" t="s">
        <v>3468</v>
      </c>
      <c r="F3147" s="7">
        <v>30</v>
      </c>
      <c r="G3147" t="s">
        <v>3457</v>
      </c>
      <c r="H3147" t="s">
        <v>3462</v>
      </c>
      <c r="I3147" t="s">
        <v>5508</v>
      </c>
      <c r="J3147" t="s">
        <v>3488</v>
      </c>
      <c r="K3147" t="s">
        <v>3542</v>
      </c>
      <c r="L3147">
        <v>94109</v>
      </c>
      <c r="M3147" t="s">
        <v>2986</v>
      </c>
      <c r="N3147" t="s">
        <v>9</v>
      </c>
      <c r="O3147" t="s">
        <v>20</v>
      </c>
      <c r="P3147" t="s">
        <v>2987</v>
      </c>
      <c r="Q3147" s="4">
        <v>26000</v>
      </c>
      <c r="R3147">
        <v>3</v>
      </c>
      <c r="S3147" s="4">
        <f>Table3[[#This Row],[Harga]]*Table3[[#This Row],[Quantity]]</f>
        <v>78000</v>
      </c>
      <c r="T3147">
        <v>0</v>
      </c>
      <c r="U3147" s="4">
        <f>Table3[[#This Row],[Discount]]*Table3[[#This Row],[Revenue]]</f>
        <v>0</v>
      </c>
      <c r="V3147" s="4">
        <f>Table3[[#This Row],[Revenue]]-Table3[[#This Row],[Total Discount]]</f>
        <v>78000</v>
      </c>
      <c r="W3147" s="6"/>
      <c r="X3147" s="5"/>
    </row>
    <row r="3148" spans="1:24" x14ac:dyDescent="0.35">
      <c r="A3148">
        <v>3147</v>
      </c>
      <c r="B3148" t="s">
        <v>6100</v>
      </c>
      <c r="C3148" s="8">
        <v>41796</v>
      </c>
      <c r="D3148" s="6">
        <v>2014</v>
      </c>
      <c r="E3148" s="8" t="s">
        <v>3497</v>
      </c>
      <c r="F3148" s="7">
        <v>6</v>
      </c>
      <c r="G3148" t="s">
        <v>3485</v>
      </c>
      <c r="H3148" t="s">
        <v>3501</v>
      </c>
      <c r="I3148" t="s">
        <v>5584</v>
      </c>
      <c r="J3148" t="s">
        <v>3449</v>
      </c>
      <c r="K3148" t="s">
        <v>3655</v>
      </c>
      <c r="L3148">
        <v>60623</v>
      </c>
      <c r="M3148" t="s">
        <v>2842</v>
      </c>
      <c r="N3148" t="s">
        <v>13</v>
      </c>
      <c r="O3148" t="s">
        <v>26</v>
      </c>
      <c r="P3148" t="s">
        <v>2843</v>
      </c>
      <c r="Q3148" s="4">
        <v>99000</v>
      </c>
      <c r="R3148">
        <v>3</v>
      </c>
      <c r="S3148" s="4">
        <f>Table3[[#This Row],[Harga]]*Table3[[#This Row],[Quantity]]</f>
        <v>297000</v>
      </c>
      <c r="T3148">
        <v>0.8</v>
      </c>
      <c r="U3148" s="4">
        <f>Table3[[#This Row],[Discount]]*Table3[[#This Row],[Revenue]]</f>
        <v>237600</v>
      </c>
      <c r="V3148" s="4">
        <f>Table3[[#This Row],[Revenue]]-Table3[[#This Row],[Total Discount]]</f>
        <v>59400</v>
      </c>
      <c r="W3148" s="6"/>
      <c r="X3148" s="5"/>
    </row>
    <row r="3149" spans="1:24" x14ac:dyDescent="0.35">
      <c r="A3149">
        <v>3148</v>
      </c>
      <c r="B3149" t="s">
        <v>6099</v>
      </c>
      <c r="C3149" s="8">
        <v>43062</v>
      </c>
      <c r="D3149" s="6">
        <v>2017</v>
      </c>
      <c r="E3149" s="8" t="s">
        <v>3468</v>
      </c>
      <c r="F3149" s="7">
        <v>23</v>
      </c>
      <c r="G3149" t="s">
        <v>3457</v>
      </c>
      <c r="H3149" t="s">
        <v>3451</v>
      </c>
      <c r="I3149" t="s">
        <v>4189</v>
      </c>
      <c r="J3149" t="s">
        <v>3449</v>
      </c>
      <c r="K3149" t="s">
        <v>3561</v>
      </c>
      <c r="L3149">
        <v>75220</v>
      </c>
      <c r="M3149" t="s">
        <v>2591</v>
      </c>
      <c r="N3149" t="s">
        <v>51</v>
      </c>
      <c r="O3149" t="s">
        <v>52</v>
      </c>
      <c r="P3149" t="s">
        <v>2592</v>
      </c>
      <c r="Q3149" s="4">
        <v>441000</v>
      </c>
      <c r="R3149">
        <v>5</v>
      </c>
      <c r="S3149" s="4">
        <f>Table3[[#This Row],[Harga]]*Table3[[#This Row],[Quantity]]</f>
        <v>2205000</v>
      </c>
      <c r="T3149">
        <v>0.2</v>
      </c>
      <c r="U3149" s="4">
        <f>Table3[[#This Row],[Discount]]*Table3[[#This Row],[Revenue]]</f>
        <v>441000</v>
      </c>
      <c r="V3149" s="4">
        <f>Table3[[#This Row],[Revenue]]-Table3[[#This Row],[Total Discount]]</f>
        <v>1764000</v>
      </c>
      <c r="W3149" s="6"/>
      <c r="X3149" s="5"/>
    </row>
    <row r="3150" spans="1:24" x14ac:dyDescent="0.35">
      <c r="A3150">
        <v>3149</v>
      </c>
      <c r="B3150" t="s">
        <v>6098</v>
      </c>
      <c r="C3150" s="8">
        <v>42904</v>
      </c>
      <c r="D3150" s="6">
        <v>2017</v>
      </c>
      <c r="E3150" s="8" t="s">
        <v>3497</v>
      </c>
      <c r="F3150" s="7">
        <v>18</v>
      </c>
      <c r="G3150" t="s">
        <v>3485</v>
      </c>
      <c r="H3150" t="s">
        <v>3532</v>
      </c>
      <c r="I3150" t="s">
        <v>3783</v>
      </c>
      <c r="J3150" t="s">
        <v>3488</v>
      </c>
      <c r="K3150" t="s">
        <v>3483</v>
      </c>
      <c r="L3150">
        <v>78415</v>
      </c>
      <c r="M3150" t="s">
        <v>2795</v>
      </c>
      <c r="N3150" t="s">
        <v>13</v>
      </c>
      <c r="O3150" t="s">
        <v>23</v>
      </c>
      <c r="P3150" t="s">
        <v>2796</v>
      </c>
      <c r="Q3150" s="4">
        <v>62000</v>
      </c>
      <c r="R3150">
        <v>3</v>
      </c>
      <c r="S3150" s="4">
        <f>Table3[[#This Row],[Harga]]*Table3[[#This Row],[Quantity]]</f>
        <v>186000</v>
      </c>
      <c r="T3150">
        <v>0.2</v>
      </c>
      <c r="U3150" s="4">
        <f>Table3[[#This Row],[Discount]]*Table3[[#This Row],[Revenue]]</f>
        <v>37200</v>
      </c>
      <c r="V3150" s="4">
        <f>Table3[[#This Row],[Revenue]]-Table3[[#This Row],[Total Discount]]</f>
        <v>148800</v>
      </c>
      <c r="W3150" s="6"/>
      <c r="X3150" s="5"/>
    </row>
    <row r="3151" spans="1:24" x14ac:dyDescent="0.35">
      <c r="A3151">
        <v>3150</v>
      </c>
      <c r="B3151" t="s">
        <v>6097</v>
      </c>
      <c r="C3151" s="8">
        <v>42860</v>
      </c>
      <c r="D3151" s="6">
        <v>2017</v>
      </c>
      <c r="E3151" s="8" t="s">
        <v>3453</v>
      </c>
      <c r="F3151" s="7">
        <v>5</v>
      </c>
      <c r="G3151" t="s">
        <v>3538</v>
      </c>
      <c r="H3151" t="s">
        <v>3451</v>
      </c>
      <c r="I3151" t="s">
        <v>4243</v>
      </c>
      <c r="J3151" t="s">
        <v>3449</v>
      </c>
      <c r="K3151" t="s">
        <v>3641</v>
      </c>
      <c r="L3151">
        <v>10035</v>
      </c>
      <c r="M3151" t="s">
        <v>801</v>
      </c>
      <c r="N3151" t="s">
        <v>13</v>
      </c>
      <c r="O3151" t="s">
        <v>23</v>
      </c>
      <c r="P3151" t="s">
        <v>802</v>
      </c>
      <c r="Q3151" s="4">
        <v>21000</v>
      </c>
      <c r="R3151">
        <v>1</v>
      </c>
      <c r="S3151" s="4">
        <f>Table3[[#This Row],[Harga]]*Table3[[#This Row],[Quantity]]</f>
        <v>21000</v>
      </c>
      <c r="T3151">
        <v>0</v>
      </c>
      <c r="U3151" s="4">
        <f>Table3[[#This Row],[Discount]]*Table3[[#This Row],[Revenue]]</f>
        <v>0</v>
      </c>
      <c r="V3151" s="4">
        <f>Table3[[#This Row],[Revenue]]-Table3[[#This Row],[Total Discount]]</f>
        <v>21000</v>
      </c>
      <c r="W3151" s="6"/>
      <c r="X3151" s="5"/>
    </row>
    <row r="3152" spans="1:24" x14ac:dyDescent="0.35">
      <c r="A3152">
        <v>3151</v>
      </c>
      <c r="B3152" t="s">
        <v>6096</v>
      </c>
      <c r="C3152" s="8">
        <v>42678</v>
      </c>
      <c r="D3152" s="6">
        <v>2016</v>
      </c>
      <c r="E3152" s="8" t="s">
        <v>3468</v>
      </c>
      <c r="F3152" s="7">
        <v>4</v>
      </c>
      <c r="G3152" t="s">
        <v>3485</v>
      </c>
      <c r="H3152" t="s">
        <v>3451</v>
      </c>
      <c r="I3152" t="s">
        <v>4043</v>
      </c>
      <c r="J3152" t="s">
        <v>3466</v>
      </c>
      <c r="K3152" t="s">
        <v>3605</v>
      </c>
      <c r="L3152">
        <v>97405</v>
      </c>
      <c r="M3152" t="s">
        <v>2988</v>
      </c>
      <c r="N3152" t="s">
        <v>13</v>
      </c>
      <c r="O3152" t="s">
        <v>366</v>
      </c>
      <c r="P3152" t="s">
        <v>2989</v>
      </c>
      <c r="Q3152" s="4">
        <v>18000</v>
      </c>
      <c r="R3152">
        <v>7</v>
      </c>
      <c r="S3152" s="4">
        <f>Table3[[#This Row],[Harga]]*Table3[[#This Row],[Quantity]]</f>
        <v>126000</v>
      </c>
      <c r="T3152">
        <v>0.2</v>
      </c>
      <c r="U3152" s="4">
        <f>Table3[[#This Row],[Discount]]*Table3[[#This Row],[Revenue]]</f>
        <v>25200</v>
      </c>
      <c r="V3152" s="4">
        <f>Table3[[#This Row],[Revenue]]-Table3[[#This Row],[Total Discount]]</f>
        <v>100800</v>
      </c>
      <c r="W3152" s="6"/>
      <c r="X3152" s="5"/>
    </row>
    <row r="3153" spans="1:24" x14ac:dyDescent="0.35">
      <c r="A3153">
        <v>3152</v>
      </c>
      <c r="B3153" t="s">
        <v>6095</v>
      </c>
      <c r="C3153" s="8">
        <v>41893</v>
      </c>
      <c r="D3153" s="6">
        <v>2014</v>
      </c>
      <c r="E3153" s="8" t="s">
        <v>3472</v>
      </c>
      <c r="F3153" s="7">
        <v>11</v>
      </c>
      <c r="G3153" t="s">
        <v>3485</v>
      </c>
      <c r="H3153" t="s">
        <v>3451</v>
      </c>
      <c r="I3153" t="s">
        <v>4446</v>
      </c>
      <c r="J3153" t="s">
        <v>3449</v>
      </c>
      <c r="K3153" t="s">
        <v>3477</v>
      </c>
      <c r="L3153">
        <v>93030</v>
      </c>
      <c r="M3153" t="s">
        <v>2328</v>
      </c>
      <c r="N3153" t="s">
        <v>9</v>
      </c>
      <c r="O3153" t="s">
        <v>20</v>
      </c>
      <c r="P3153" t="s">
        <v>2329</v>
      </c>
      <c r="Q3153" s="4">
        <v>86000</v>
      </c>
      <c r="R3153">
        <v>3</v>
      </c>
      <c r="S3153" s="4">
        <f>Table3[[#This Row],[Harga]]*Table3[[#This Row],[Quantity]]</f>
        <v>258000</v>
      </c>
      <c r="T3153">
        <v>0</v>
      </c>
      <c r="U3153" s="4">
        <f>Table3[[#This Row],[Discount]]*Table3[[#This Row],[Revenue]]</f>
        <v>0</v>
      </c>
      <c r="V3153" s="4">
        <f>Table3[[#This Row],[Revenue]]-Table3[[#This Row],[Total Discount]]</f>
        <v>258000</v>
      </c>
      <c r="W3153" s="6"/>
      <c r="X3153" s="5"/>
    </row>
    <row r="3154" spans="1:24" x14ac:dyDescent="0.35">
      <c r="A3154">
        <v>3153</v>
      </c>
      <c r="B3154" t="s">
        <v>6094</v>
      </c>
      <c r="C3154" s="8">
        <v>42782</v>
      </c>
      <c r="D3154" s="6">
        <v>2017</v>
      </c>
      <c r="E3154" s="8" t="s">
        <v>3458</v>
      </c>
      <c r="F3154" s="7">
        <v>16</v>
      </c>
      <c r="G3154" t="s">
        <v>3538</v>
      </c>
      <c r="H3154" t="s">
        <v>3451</v>
      </c>
      <c r="I3154" t="s">
        <v>6092</v>
      </c>
      <c r="J3154" t="s">
        <v>3466</v>
      </c>
      <c r="K3154" t="s">
        <v>3483</v>
      </c>
      <c r="L3154">
        <v>6824</v>
      </c>
      <c r="M3154" t="s">
        <v>2954</v>
      </c>
      <c r="N3154" t="s">
        <v>13</v>
      </c>
      <c r="O3154" t="s">
        <v>32</v>
      </c>
      <c r="P3154" t="s">
        <v>2955</v>
      </c>
      <c r="Q3154" s="4">
        <v>773000</v>
      </c>
      <c r="R3154">
        <v>3</v>
      </c>
      <c r="S3154" s="4">
        <f>Table3[[#This Row],[Harga]]*Table3[[#This Row],[Quantity]]</f>
        <v>2319000</v>
      </c>
      <c r="T3154">
        <v>0</v>
      </c>
      <c r="U3154" s="4">
        <f>Table3[[#This Row],[Discount]]*Table3[[#This Row],[Revenue]]</f>
        <v>0</v>
      </c>
      <c r="V3154" s="4">
        <f>Table3[[#This Row],[Revenue]]-Table3[[#This Row],[Total Discount]]</f>
        <v>2319000</v>
      </c>
      <c r="W3154" s="6"/>
      <c r="X3154" s="5"/>
    </row>
    <row r="3155" spans="1:24" x14ac:dyDescent="0.35">
      <c r="A3155">
        <v>3154</v>
      </c>
      <c r="B3155" t="s">
        <v>6093</v>
      </c>
      <c r="C3155" s="8">
        <v>41967</v>
      </c>
      <c r="D3155" s="6">
        <v>2014</v>
      </c>
      <c r="E3155" s="8" t="s">
        <v>3468</v>
      </c>
      <c r="F3155" s="7">
        <v>24</v>
      </c>
      <c r="G3155" t="s">
        <v>3538</v>
      </c>
      <c r="H3155" t="s">
        <v>3451</v>
      </c>
      <c r="I3155" t="s">
        <v>6092</v>
      </c>
      <c r="J3155" t="s">
        <v>3466</v>
      </c>
      <c r="K3155" t="s">
        <v>3513</v>
      </c>
      <c r="L3155">
        <v>49201</v>
      </c>
      <c r="M3155" t="s">
        <v>133</v>
      </c>
      <c r="N3155" t="s">
        <v>13</v>
      </c>
      <c r="O3155" t="s">
        <v>37</v>
      </c>
      <c r="P3155" t="s">
        <v>134</v>
      </c>
      <c r="Q3155" s="4">
        <v>76000</v>
      </c>
      <c r="R3155">
        <v>4</v>
      </c>
      <c r="S3155" s="4">
        <f>Table3[[#This Row],[Harga]]*Table3[[#This Row],[Quantity]]</f>
        <v>304000</v>
      </c>
      <c r="T3155">
        <v>0</v>
      </c>
      <c r="U3155" s="4">
        <f>Table3[[#This Row],[Discount]]*Table3[[#This Row],[Revenue]]</f>
        <v>0</v>
      </c>
      <c r="V3155" s="4">
        <f>Table3[[#This Row],[Revenue]]-Table3[[#This Row],[Total Discount]]</f>
        <v>304000</v>
      </c>
      <c r="W3155" s="6"/>
      <c r="X3155" s="5"/>
    </row>
    <row r="3156" spans="1:24" x14ac:dyDescent="0.35">
      <c r="A3156">
        <v>3155</v>
      </c>
      <c r="B3156" t="s">
        <v>6091</v>
      </c>
      <c r="C3156" s="8">
        <v>43064</v>
      </c>
      <c r="D3156" s="6">
        <v>2017</v>
      </c>
      <c r="E3156" s="8" t="s">
        <v>3468</v>
      </c>
      <c r="F3156" s="7">
        <v>25</v>
      </c>
      <c r="G3156" t="s">
        <v>3485</v>
      </c>
      <c r="H3156" t="s">
        <v>3451</v>
      </c>
      <c r="I3156" t="s">
        <v>4863</v>
      </c>
      <c r="J3156" t="s">
        <v>3466</v>
      </c>
      <c r="K3156" t="s">
        <v>3666</v>
      </c>
      <c r="L3156">
        <v>92677</v>
      </c>
      <c r="M3156" t="s">
        <v>2480</v>
      </c>
      <c r="N3156" t="s">
        <v>51</v>
      </c>
      <c r="O3156" t="s">
        <v>52</v>
      </c>
      <c r="P3156" t="s">
        <v>2481</v>
      </c>
      <c r="Q3156" s="4">
        <v>72000</v>
      </c>
      <c r="R3156">
        <v>5</v>
      </c>
      <c r="S3156" s="4">
        <f>Table3[[#This Row],[Harga]]*Table3[[#This Row],[Quantity]]</f>
        <v>360000</v>
      </c>
      <c r="T3156">
        <v>0.2</v>
      </c>
      <c r="U3156" s="4">
        <f>Table3[[#This Row],[Discount]]*Table3[[#This Row],[Revenue]]</f>
        <v>72000</v>
      </c>
      <c r="V3156" s="4">
        <f>Table3[[#This Row],[Revenue]]-Table3[[#This Row],[Total Discount]]</f>
        <v>288000</v>
      </c>
      <c r="W3156" s="6"/>
      <c r="X3156" s="5"/>
    </row>
    <row r="3157" spans="1:24" x14ac:dyDescent="0.35">
      <c r="A3157">
        <v>3156</v>
      </c>
      <c r="B3157" t="s">
        <v>6090</v>
      </c>
      <c r="C3157" s="8">
        <v>43006</v>
      </c>
      <c r="D3157" s="6">
        <v>2017</v>
      </c>
      <c r="E3157" s="8" t="s">
        <v>3472</v>
      </c>
      <c r="F3157" s="7">
        <v>28</v>
      </c>
      <c r="G3157" t="s">
        <v>3485</v>
      </c>
      <c r="H3157" t="s">
        <v>3462</v>
      </c>
      <c r="I3157" t="s">
        <v>4621</v>
      </c>
      <c r="J3157" t="s">
        <v>3466</v>
      </c>
      <c r="K3157" t="s">
        <v>3556</v>
      </c>
      <c r="L3157">
        <v>32216</v>
      </c>
      <c r="M3157" t="s">
        <v>620</v>
      </c>
      <c r="N3157" t="s">
        <v>13</v>
      </c>
      <c r="O3157" t="s">
        <v>23</v>
      </c>
      <c r="P3157" t="s">
        <v>621</v>
      </c>
      <c r="Q3157" s="4">
        <v>11000</v>
      </c>
      <c r="R3157">
        <v>2</v>
      </c>
      <c r="S3157" s="4">
        <f>Table3[[#This Row],[Harga]]*Table3[[#This Row],[Quantity]]</f>
        <v>22000</v>
      </c>
      <c r="T3157">
        <v>0.2</v>
      </c>
      <c r="U3157" s="4">
        <f>Table3[[#This Row],[Discount]]*Table3[[#This Row],[Revenue]]</f>
        <v>4400</v>
      </c>
      <c r="V3157" s="4">
        <f>Table3[[#This Row],[Revenue]]-Table3[[#This Row],[Total Discount]]</f>
        <v>17600</v>
      </c>
      <c r="W3157" s="6"/>
      <c r="X3157" s="5"/>
    </row>
    <row r="3158" spans="1:24" x14ac:dyDescent="0.35">
      <c r="A3158">
        <v>3157</v>
      </c>
      <c r="B3158" t="s">
        <v>6089</v>
      </c>
      <c r="C3158" s="8">
        <v>41925</v>
      </c>
      <c r="D3158" s="6">
        <v>2014</v>
      </c>
      <c r="E3158" s="8" t="s">
        <v>3517</v>
      </c>
      <c r="F3158" s="7">
        <v>13</v>
      </c>
      <c r="G3158" t="s">
        <v>3538</v>
      </c>
      <c r="H3158" t="s">
        <v>3451</v>
      </c>
      <c r="I3158" t="s">
        <v>4468</v>
      </c>
      <c r="J3158" t="s">
        <v>3466</v>
      </c>
      <c r="K3158" t="s">
        <v>3542</v>
      </c>
      <c r="L3158">
        <v>10550</v>
      </c>
      <c r="M3158" t="s">
        <v>2488</v>
      </c>
      <c r="N3158" t="s">
        <v>13</v>
      </c>
      <c r="O3158" t="s">
        <v>26</v>
      </c>
      <c r="P3158" t="s">
        <v>2489</v>
      </c>
      <c r="Q3158" s="4">
        <v>8000</v>
      </c>
      <c r="R3158">
        <v>3</v>
      </c>
      <c r="S3158" s="4">
        <f>Table3[[#This Row],[Harga]]*Table3[[#This Row],[Quantity]]</f>
        <v>24000</v>
      </c>
      <c r="T3158">
        <v>0.2</v>
      </c>
      <c r="U3158" s="4">
        <f>Table3[[#This Row],[Discount]]*Table3[[#This Row],[Revenue]]</f>
        <v>4800</v>
      </c>
      <c r="V3158" s="4">
        <f>Table3[[#This Row],[Revenue]]-Table3[[#This Row],[Total Discount]]</f>
        <v>19200</v>
      </c>
      <c r="W3158" s="6"/>
      <c r="X3158" s="5"/>
    </row>
    <row r="3159" spans="1:24" x14ac:dyDescent="0.35">
      <c r="A3159">
        <v>3158</v>
      </c>
      <c r="B3159" t="s">
        <v>6088</v>
      </c>
      <c r="C3159" s="8">
        <v>41793</v>
      </c>
      <c r="D3159" s="6">
        <v>2014</v>
      </c>
      <c r="E3159" s="8" t="s">
        <v>3497</v>
      </c>
      <c r="F3159" s="7">
        <v>3</v>
      </c>
      <c r="G3159" t="s">
        <v>3457</v>
      </c>
      <c r="H3159" t="s">
        <v>3451</v>
      </c>
      <c r="I3159" t="s">
        <v>4313</v>
      </c>
      <c r="J3159" t="s">
        <v>3488</v>
      </c>
      <c r="K3159" t="s">
        <v>3595</v>
      </c>
      <c r="L3159">
        <v>48640</v>
      </c>
      <c r="M3159" t="s">
        <v>2974</v>
      </c>
      <c r="N3159" t="s">
        <v>13</v>
      </c>
      <c r="O3159" t="s">
        <v>55</v>
      </c>
      <c r="P3159" t="s">
        <v>2975</v>
      </c>
      <c r="Q3159" s="4">
        <v>23000</v>
      </c>
      <c r="R3159">
        <v>2</v>
      </c>
      <c r="S3159" s="4">
        <f>Table3[[#This Row],[Harga]]*Table3[[#This Row],[Quantity]]</f>
        <v>46000</v>
      </c>
      <c r="T3159">
        <v>0</v>
      </c>
      <c r="U3159" s="4">
        <f>Table3[[#This Row],[Discount]]*Table3[[#This Row],[Revenue]]</f>
        <v>0</v>
      </c>
      <c r="V3159" s="4">
        <f>Table3[[#This Row],[Revenue]]-Table3[[#This Row],[Total Discount]]</f>
        <v>46000</v>
      </c>
      <c r="W3159" s="6"/>
      <c r="X3159" s="5"/>
    </row>
    <row r="3160" spans="1:24" x14ac:dyDescent="0.35">
      <c r="A3160">
        <v>3159</v>
      </c>
      <c r="B3160" t="s">
        <v>6087</v>
      </c>
      <c r="C3160" s="8">
        <v>41807</v>
      </c>
      <c r="D3160" s="6">
        <v>2014</v>
      </c>
      <c r="E3160" s="8" t="s">
        <v>3497</v>
      </c>
      <c r="F3160" s="7">
        <v>17</v>
      </c>
      <c r="G3160" t="s">
        <v>3452</v>
      </c>
      <c r="H3160" t="s">
        <v>3451</v>
      </c>
      <c r="I3160" t="s">
        <v>3702</v>
      </c>
      <c r="J3160" t="s">
        <v>3449</v>
      </c>
      <c r="K3160" t="s">
        <v>3492</v>
      </c>
      <c r="L3160">
        <v>19711</v>
      </c>
      <c r="M3160" t="s">
        <v>2868</v>
      </c>
      <c r="N3160" t="s">
        <v>51</v>
      </c>
      <c r="O3160" t="s">
        <v>254</v>
      </c>
      <c r="P3160" t="s">
        <v>2869</v>
      </c>
      <c r="Q3160" s="4">
        <v>33000</v>
      </c>
      <c r="R3160">
        <v>3</v>
      </c>
      <c r="S3160" s="4">
        <f>Table3[[#This Row],[Harga]]*Table3[[#This Row],[Quantity]]</f>
        <v>99000</v>
      </c>
      <c r="T3160">
        <v>0</v>
      </c>
      <c r="U3160" s="4">
        <f>Table3[[#This Row],[Discount]]*Table3[[#This Row],[Revenue]]</f>
        <v>0</v>
      </c>
      <c r="V3160" s="4">
        <f>Table3[[#This Row],[Revenue]]-Table3[[#This Row],[Total Discount]]</f>
        <v>99000</v>
      </c>
      <c r="W3160" s="6"/>
      <c r="X3160" s="5"/>
    </row>
    <row r="3161" spans="1:24" x14ac:dyDescent="0.35">
      <c r="A3161">
        <v>3160</v>
      </c>
      <c r="B3161" t="s">
        <v>6086</v>
      </c>
      <c r="C3161" s="8">
        <v>42306</v>
      </c>
      <c r="D3161" s="6">
        <v>2015</v>
      </c>
      <c r="E3161" s="8" t="s">
        <v>3517</v>
      </c>
      <c r="F3161" s="7">
        <v>29</v>
      </c>
      <c r="G3161" t="s">
        <v>3457</v>
      </c>
      <c r="H3161" t="s">
        <v>3462</v>
      </c>
      <c r="I3161" t="s">
        <v>3998</v>
      </c>
      <c r="J3161" t="s">
        <v>3466</v>
      </c>
      <c r="K3161" t="s">
        <v>3477</v>
      </c>
      <c r="L3161">
        <v>94109</v>
      </c>
      <c r="M3161" t="s">
        <v>1074</v>
      </c>
      <c r="N3161" t="s">
        <v>13</v>
      </c>
      <c r="O3161" t="s">
        <v>23</v>
      </c>
      <c r="P3161" t="s">
        <v>1075</v>
      </c>
      <c r="Q3161" s="4">
        <v>47000</v>
      </c>
      <c r="R3161">
        <v>5</v>
      </c>
      <c r="S3161" s="4">
        <f>Table3[[#This Row],[Harga]]*Table3[[#This Row],[Quantity]]</f>
        <v>235000</v>
      </c>
      <c r="T3161">
        <v>0</v>
      </c>
      <c r="U3161" s="4">
        <f>Table3[[#This Row],[Discount]]*Table3[[#This Row],[Revenue]]</f>
        <v>0</v>
      </c>
      <c r="V3161" s="4">
        <f>Table3[[#This Row],[Revenue]]-Table3[[#This Row],[Total Discount]]</f>
        <v>235000</v>
      </c>
      <c r="W3161" s="6"/>
      <c r="X3161" s="5"/>
    </row>
    <row r="3162" spans="1:24" x14ac:dyDescent="0.35">
      <c r="A3162">
        <v>3161</v>
      </c>
      <c r="B3162" t="s">
        <v>6085</v>
      </c>
      <c r="C3162" s="8">
        <v>41659</v>
      </c>
      <c r="D3162" s="6">
        <v>2014</v>
      </c>
      <c r="E3162" s="8" t="s">
        <v>3463</v>
      </c>
      <c r="F3162" s="7">
        <v>20</v>
      </c>
      <c r="G3162" t="s">
        <v>3485</v>
      </c>
      <c r="H3162" t="s">
        <v>3532</v>
      </c>
      <c r="I3162" t="s">
        <v>4377</v>
      </c>
      <c r="J3162" t="s">
        <v>3449</v>
      </c>
      <c r="K3162" t="s">
        <v>3571</v>
      </c>
      <c r="L3162">
        <v>48185</v>
      </c>
      <c r="M3162" t="s">
        <v>2040</v>
      </c>
      <c r="N3162" t="s">
        <v>13</v>
      </c>
      <c r="O3162" t="s">
        <v>32</v>
      </c>
      <c r="P3162" t="s">
        <v>2041</v>
      </c>
      <c r="Q3162" s="4">
        <v>56000</v>
      </c>
      <c r="R3162">
        <v>1</v>
      </c>
      <c r="S3162" s="4">
        <f>Table3[[#This Row],[Harga]]*Table3[[#This Row],[Quantity]]</f>
        <v>56000</v>
      </c>
      <c r="T3162">
        <v>0</v>
      </c>
      <c r="U3162" s="4">
        <f>Table3[[#This Row],[Discount]]*Table3[[#This Row],[Revenue]]</f>
        <v>0</v>
      </c>
      <c r="V3162" s="4">
        <f>Table3[[#This Row],[Revenue]]-Table3[[#This Row],[Total Discount]]</f>
        <v>56000</v>
      </c>
      <c r="W3162" s="6"/>
      <c r="X3162" s="5"/>
    </row>
    <row r="3163" spans="1:24" x14ac:dyDescent="0.35">
      <c r="A3163">
        <v>3162</v>
      </c>
      <c r="B3163" t="s">
        <v>6084</v>
      </c>
      <c r="C3163" s="8">
        <v>41831</v>
      </c>
      <c r="D3163" s="6">
        <v>2014</v>
      </c>
      <c r="E3163" s="8" t="s">
        <v>3507</v>
      </c>
      <c r="F3163" s="7">
        <v>11</v>
      </c>
      <c r="G3163" t="s">
        <v>3538</v>
      </c>
      <c r="H3163" t="s">
        <v>3462</v>
      </c>
      <c r="I3163" t="s">
        <v>3618</v>
      </c>
      <c r="J3163" t="s">
        <v>3449</v>
      </c>
      <c r="K3163" t="s">
        <v>3505</v>
      </c>
      <c r="L3163">
        <v>10011</v>
      </c>
      <c r="M3163" t="s">
        <v>920</v>
      </c>
      <c r="N3163" t="s">
        <v>13</v>
      </c>
      <c r="O3163" t="s">
        <v>23</v>
      </c>
      <c r="P3163" t="s">
        <v>921</v>
      </c>
      <c r="Q3163" s="4">
        <v>30000</v>
      </c>
      <c r="R3163">
        <v>4</v>
      </c>
      <c r="S3163" s="4">
        <f>Table3[[#This Row],[Harga]]*Table3[[#This Row],[Quantity]]</f>
        <v>120000</v>
      </c>
      <c r="T3163">
        <v>0</v>
      </c>
      <c r="U3163" s="4">
        <f>Table3[[#This Row],[Discount]]*Table3[[#This Row],[Revenue]]</f>
        <v>0</v>
      </c>
      <c r="V3163" s="4">
        <f>Table3[[#This Row],[Revenue]]-Table3[[#This Row],[Total Discount]]</f>
        <v>120000</v>
      </c>
      <c r="W3163" s="6"/>
      <c r="X3163" s="5"/>
    </row>
    <row r="3164" spans="1:24" x14ac:dyDescent="0.35">
      <c r="A3164">
        <v>3163</v>
      </c>
      <c r="B3164" t="s">
        <v>6083</v>
      </c>
      <c r="C3164" s="8">
        <v>42612</v>
      </c>
      <c r="D3164" s="6">
        <v>2016</v>
      </c>
      <c r="E3164" s="8" t="s">
        <v>3481</v>
      </c>
      <c r="F3164" s="7">
        <v>30</v>
      </c>
      <c r="G3164" t="s">
        <v>3457</v>
      </c>
      <c r="H3164" t="s">
        <v>3462</v>
      </c>
      <c r="I3164" t="s">
        <v>4953</v>
      </c>
      <c r="J3164" t="s">
        <v>3449</v>
      </c>
      <c r="K3164" t="s">
        <v>3483</v>
      </c>
      <c r="L3164">
        <v>90008</v>
      </c>
      <c r="M3164" t="s">
        <v>2755</v>
      </c>
      <c r="N3164" t="s">
        <v>9</v>
      </c>
      <c r="O3164" t="s">
        <v>20</v>
      </c>
      <c r="P3164" t="s">
        <v>2756</v>
      </c>
      <c r="Q3164" s="4">
        <v>71000</v>
      </c>
      <c r="R3164">
        <v>4</v>
      </c>
      <c r="S3164" s="4">
        <f>Table3[[#This Row],[Harga]]*Table3[[#This Row],[Quantity]]</f>
        <v>284000</v>
      </c>
      <c r="T3164">
        <v>0</v>
      </c>
      <c r="U3164" s="4">
        <f>Table3[[#This Row],[Discount]]*Table3[[#This Row],[Revenue]]</f>
        <v>0</v>
      </c>
      <c r="V3164" s="4">
        <f>Table3[[#This Row],[Revenue]]-Table3[[#This Row],[Total Discount]]</f>
        <v>284000</v>
      </c>
      <c r="W3164" s="6"/>
      <c r="X3164" s="5"/>
    </row>
    <row r="3165" spans="1:24" x14ac:dyDescent="0.35">
      <c r="A3165">
        <v>3164</v>
      </c>
      <c r="B3165" t="s">
        <v>6082</v>
      </c>
      <c r="C3165" s="8">
        <v>43013</v>
      </c>
      <c r="D3165" s="6">
        <v>2017</v>
      </c>
      <c r="E3165" s="8" t="s">
        <v>3517</v>
      </c>
      <c r="F3165" s="7">
        <v>5</v>
      </c>
      <c r="G3165" t="s">
        <v>3452</v>
      </c>
      <c r="H3165" t="s">
        <v>3451</v>
      </c>
      <c r="I3165" t="s">
        <v>6081</v>
      </c>
      <c r="J3165" t="s">
        <v>3466</v>
      </c>
      <c r="K3165" t="s">
        <v>3492</v>
      </c>
      <c r="L3165">
        <v>10035</v>
      </c>
      <c r="M3165" t="s">
        <v>2990</v>
      </c>
      <c r="N3165" t="s">
        <v>51</v>
      </c>
      <c r="O3165" t="s">
        <v>52</v>
      </c>
      <c r="P3165" t="s">
        <v>2991</v>
      </c>
      <c r="Q3165" s="4">
        <v>88000</v>
      </c>
      <c r="R3165">
        <v>4</v>
      </c>
      <c r="S3165" s="4">
        <f>Table3[[#This Row],[Harga]]*Table3[[#This Row],[Quantity]]</f>
        <v>352000</v>
      </c>
      <c r="T3165">
        <v>0</v>
      </c>
      <c r="U3165" s="4">
        <f>Table3[[#This Row],[Discount]]*Table3[[#This Row],[Revenue]]</f>
        <v>0</v>
      </c>
      <c r="V3165" s="4">
        <f>Table3[[#This Row],[Revenue]]-Table3[[#This Row],[Total Discount]]</f>
        <v>352000</v>
      </c>
      <c r="W3165" s="6"/>
      <c r="X3165" s="5"/>
    </row>
    <row r="3166" spans="1:24" x14ac:dyDescent="0.35">
      <c r="A3166">
        <v>3165</v>
      </c>
      <c r="B3166" t="s">
        <v>6080</v>
      </c>
      <c r="C3166" s="8">
        <v>42735</v>
      </c>
      <c r="D3166" s="6">
        <v>2016</v>
      </c>
      <c r="E3166" s="8" t="s">
        <v>3490</v>
      </c>
      <c r="F3166" s="7">
        <v>31</v>
      </c>
      <c r="G3166" t="s">
        <v>3457</v>
      </c>
      <c r="H3166" t="s">
        <v>3462</v>
      </c>
      <c r="I3166" t="s">
        <v>3702</v>
      </c>
      <c r="J3166" t="s">
        <v>3449</v>
      </c>
      <c r="K3166" t="s">
        <v>3704</v>
      </c>
      <c r="L3166">
        <v>43130</v>
      </c>
      <c r="M3166" t="s">
        <v>2751</v>
      </c>
      <c r="N3166" t="s">
        <v>13</v>
      </c>
      <c r="O3166" t="s">
        <v>32</v>
      </c>
      <c r="P3166" t="s">
        <v>2752</v>
      </c>
      <c r="Q3166" s="4">
        <v>245000</v>
      </c>
      <c r="R3166">
        <v>4</v>
      </c>
      <c r="S3166" s="4">
        <f>Table3[[#This Row],[Harga]]*Table3[[#This Row],[Quantity]]</f>
        <v>980000</v>
      </c>
      <c r="T3166">
        <v>0.2</v>
      </c>
      <c r="U3166" s="4">
        <f>Table3[[#This Row],[Discount]]*Table3[[#This Row],[Revenue]]</f>
        <v>196000</v>
      </c>
      <c r="V3166" s="4">
        <f>Table3[[#This Row],[Revenue]]-Table3[[#This Row],[Total Discount]]</f>
        <v>784000</v>
      </c>
      <c r="W3166" s="6"/>
      <c r="X3166" s="5"/>
    </row>
    <row r="3167" spans="1:24" x14ac:dyDescent="0.35">
      <c r="A3167">
        <v>3166</v>
      </c>
      <c r="B3167" t="s">
        <v>6079</v>
      </c>
      <c r="C3167" s="8">
        <v>42070</v>
      </c>
      <c r="D3167" s="6">
        <v>2015</v>
      </c>
      <c r="E3167" s="8" t="s">
        <v>3511</v>
      </c>
      <c r="F3167" s="7">
        <v>7</v>
      </c>
      <c r="G3167" t="s">
        <v>3457</v>
      </c>
      <c r="H3167" t="s">
        <v>3501</v>
      </c>
      <c r="I3167" t="s">
        <v>5052</v>
      </c>
      <c r="J3167" t="s">
        <v>3488</v>
      </c>
      <c r="K3167" t="s">
        <v>3505</v>
      </c>
      <c r="L3167">
        <v>19711</v>
      </c>
      <c r="M3167" t="s">
        <v>258</v>
      </c>
      <c r="N3167" t="s">
        <v>51</v>
      </c>
      <c r="O3167" t="s">
        <v>64</v>
      </c>
      <c r="P3167" t="s">
        <v>259</v>
      </c>
      <c r="Q3167" s="4">
        <v>80000</v>
      </c>
      <c r="R3167">
        <v>3</v>
      </c>
      <c r="S3167" s="4">
        <f>Table3[[#This Row],[Harga]]*Table3[[#This Row],[Quantity]]</f>
        <v>240000</v>
      </c>
      <c r="T3167">
        <v>0</v>
      </c>
      <c r="U3167" s="4">
        <f>Table3[[#This Row],[Discount]]*Table3[[#This Row],[Revenue]]</f>
        <v>0</v>
      </c>
      <c r="V3167" s="4">
        <f>Table3[[#This Row],[Revenue]]-Table3[[#This Row],[Total Discount]]</f>
        <v>240000</v>
      </c>
      <c r="W3167" s="6"/>
      <c r="X3167" s="5"/>
    </row>
    <row r="3168" spans="1:24" x14ac:dyDescent="0.35">
      <c r="A3168">
        <v>3167</v>
      </c>
      <c r="B3168" t="s">
        <v>6078</v>
      </c>
      <c r="C3168" s="8">
        <v>43028</v>
      </c>
      <c r="D3168" s="6">
        <v>2017</v>
      </c>
      <c r="E3168" s="8" t="s">
        <v>3517</v>
      </c>
      <c r="F3168" s="7">
        <v>20</v>
      </c>
      <c r="G3168" t="s">
        <v>3538</v>
      </c>
      <c r="H3168" t="s">
        <v>3462</v>
      </c>
      <c r="I3168" t="s">
        <v>4083</v>
      </c>
      <c r="J3168" t="s">
        <v>3488</v>
      </c>
      <c r="K3168" t="s">
        <v>3605</v>
      </c>
      <c r="L3168">
        <v>10024</v>
      </c>
      <c r="M3168" t="s">
        <v>2992</v>
      </c>
      <c r="N3168" t="s">
        <v>13</v>
      </c>
      <c r="O3168" t="s">
        <v>14</v>
      </c>
      <c r="P3168" t="s">
        <v>2993</v>
      </c>
      <c r="Q3168" s="4">
        <v>25000</v>
      </c>
      <c r="R3168">
        <v>5</v>
      </c>
      <c r="S3168" s="4">
        <f>Table3[[#This Row],[Harga]]*Table3[[#This Row],[Quantity]]</f>
        <v>125000</v>
      </c>
      <c r="T3168">
        <v>0</v>
      </c>
      <c r="U3168" s="4">
        <f>Table3[[#This Row],[Discount]]*Table3[[#This Row],[Revenue]]</f>
        <v>0</v>
      </c>
      <c r="V3168" s="4">
        <f>Table3[[#This Row],[Revenue]]-Table3[[#This Row],[Total Discount]]</f>
        <v>125000</v>
      </c>
      <c r="W3168" s="6"/>
      <c r="X3168" s="5"/>
    </row>
    <row r="3169" spans="1:24" x14ac:dyDescent="0.35">
      <c r="A3169">
        <v>3168</v>
      </c>
      <c r="B3169" t="s">
        <v>6077</v>
      </c>
      <c r="C3169" s="8">
        <v>42125</v>
      </c>
      <c r="D3169" s="6">
        <v>2015</v>
      </c>
      <c r="E3169" s="8" t="s">
        <v>3453</v>
      </c>
      <c r="F3169" s="7">
        <v>1</v>
      </c>
      <c r="G3169" t="s">
        <v>3485</v>
      </c>
      <c r="H3169" t="s">
        <v>3532</v>
      </c>
      <c r="I3169" t="s">
        <v>3786</v>
      </c>
      <c r="J3169" t="s">
        <v>3449</v>
      </c>
      <c r="K3169" t="s">
        <v>3509</v>
      </c>
      <c r="L3169">
        <v>94109</v>
      </c>
      <c r="M3169" t="s">
        <v>1616</v>
      </c>
      <c r="N3169" t="s">
        <v>13</v>
      </c>
      <c r="O3169" t="s">
        <v>26</v>
      </c>
      <c r="P3169" t="s">
        <v>1617</v>
      </c>
      <c r="Q3169" s="4">
        <v>86000</v>
      </c>
      <c r="R3169">
        <v>1</v>
      </c>
      <c r="S3169" s="4">
        <f>Table3[[#This Row],[Harga]]*Table3[[#This Row],[Quantity]]</f>
        <v>86000</v>
      </c>
      <c r="T3169">
        <v>0.2</v>
      </c>
      <c r="U3169" s="4">
        <f>Table3[[#This Row],[Discount]]*Table3[[#This Row],[Revenue]]</f>
        <v>17200</v>
      </c>
      <c r="V3169" s="4">
        <f>Table3[[#This Row],[Revenue]]-Table3[[#This Row],[Total Discount]]</f>
        <v>68800</v>
      </c>
      <c r="W3169" s="6"/>
      <c r="X3169" s="5"/>
    </row>
    <row r="3170" spans="1:24" x14ac:dyDescent="0.35">
      <c r="A3170">
        <v>3169</v>
      </c>
      <c r="B3170" t="s">
        <v>6076</v>
      </c>
      <c r="C3170" s="8">
        <v>42981</v>
      </c>
      <c r="D3170" s="6">
        <v>2017</v>
      </c>
      <c r="E3170" s="8" t="s">
        <v>3472</v>
      </c>
      <c r="F3170" s="7">
        <v>3</v>
      </c>
      <c r="G3170" t="s">
        <v>3452</v>
      </c>
      <c r="H3170" t="s">
        <v>3451</v>
      </c>
      <c r="I3170" t="s">
        <v>4139</v>
      </c>
      <c r="J3170" t="s">
        <v>3449</v>
      </c>
      <c r="K3170" t="s">
        <v>3505</v>
      </c>
      <c r="L3170">
        <v>75217</v>
      </c>
      <c r="M3170" t="s">
        <v>2994</v>
      </c>
      <c r="N3170" t="s">
        <v>9</v>
      </c>
      <c r="O3170" t="s">
        <v>20</v>
      </c>
      <c r="P3170" t="s">
        <v>2995</v>
      </c>
      <c r="Q3170" s="4">
        <v>109000</v>
      </c>
      <c r="R3170">
        <v>5</v>
      </c>
      <c r="S3170" s="4">
        <f>Table3[[#This Row],[Harga]]*Table3[[#This Row],[Quantity]]</f>
        <v>545000</v>
      </c>
      <c r="T3170">
        <v>0.6</v>
      </c>
      <c r="U3170" s="4">
        <f>Table3[[#This Row],[Discount]]*Table3[[#This Row],[Revenue]]</f>
        <v>327000</v>
      </c>
      <c r="V3170" s="4">
        <f>Table3[[#This Row],[Revenue]]-Table3[[#This Row],[Total Discount]]</f>
        <v>218000</v>
      </c>
      <c r="W3170" s="6"/>
      <c r="X3170" s="5"/>
    </row>
    <row r="3171" spans="1:24" x14ac:dyDescent="0.35">
      <c r="A3171">
        <v>3170</v>
      </c>
      <c r="B3171" t="s">
        <v>6075</v>
      </c>
      <c r="C3171" s="8">
        <v>43042</v>
      </c>
      <c r="D3171" s="6">
        <v>2017</v>
      </c>
      <c r="E3171" s="8" t="s">
        <v>3468</v>
      </c>
      <c r="F3171" s="7">
        <v>3</v>
      </c>
      <c r="G3171" t="s">
        <v>3485</v>
      </c>
      <c r="H3171" t="s">
        <v>3451</v>
      </c>
      <c r="I3171" t="s">
        <v>5123</v>
      </c>
      <c r="J3171" t="s">
        <v>3466</v>
      </c>
      <c r="K3171" t="s">
        <v>3605</v>
      </c>
      <c r="L3171">
        <v>33178</v>
      </c>
      <c r="M3171" t="s">
        <v>1314</v>
      </c>
      <c r="N3171" t="s">
        <v>51</v>
      </c>
      <c r="O3171" t="s">
        <v>52</v>
      </c>
      <c r="P3171" t="s">
        <v>1315</v>
      </c>
      <c r="Q3171" s="4">
        <v>678000</v>
      </c>
      <c r="R3171">
        <v>2</v>
      </c>
      <c r="S3171" s="4">
        <f>Table3[[#This Row],[Harga]]*Table3[[#This Row],[Quantity]]</f>
        <v>1356000</v>
      </c>
      <c r="T3171">
        <v>0.2</v>
      </c>
      <c r="U3171" s="4">
        <f>Table3[[#This Row],[Discount]]*Table3[[#This Row],[Revenue]]</f>
        <v>271200</v>
      </c>
      <c r="V3171" s="4">
        <f>Table3[[#This Row],[Revenue]]-Table3[[#This Row],[Total Discount]]</f>
        <v>1084800</v>
      </c>
      <c r="W3171" s="6"/>
      <c r="X3171" s="5"/>
    </row>
    <row r="3172" spans="1:24" x14ac:dyDescent="0.35">
      <c r="A3172">
        <v>3171</v>
      </c>
      <c r="B3172" t="s">
        <v>6074</v>
      </c>
      <c r="C3172" s="8">
        <v>42260</v>
      </c>
      <c r="D3172" s="6">
        <v>2015</v>
      </c>
      <c r="E3172" s="8" t="s">
        <v>3472</v>
      </c>
      <c r="F3172" s="7">
        <v>13</v>
      </c>
      <c r="G3172" t="s">
        <v>3538</v>
      </c>
      <c r="H3172" t="s">
        <v>3451</v>
      </c>
      <c r="I3172" t="s">
        <v>4006</v>
      </c>
      <c r="J3172" t="s">
        <v>3449</v>
      </c>
      <c r="K3172" t="s">
        <v>3655</v>
      </c>
      <c r="L3172">
        <v>19120</v>
      </c>
      <c r="M3172" t="s">
        <v>2996</v>
      </c>
      <c r="N3172" t="s">
        <v>13</v>
      </c>
      <c r="O3172" t="s">
        <v>26</v>
      </c>
      <c r="P3172" t="s">
        <v>2997</v>
      </c>
      <c r="Q3172" s="4">
        <v>3000</v>
      </c>
      <c r="R3172">
        <v>1</v>
      </c>
      <c r="S3172" s="4">
        <f>Table3[[#This Row],[Harga]]*Table3[[#This Row],[Quantity]]</f>
        <v>3000</v>
      </c>
      <c r="T3172">
        <v>0.7</v>
      </c>
      <c r="U3172" s="4">
        <f>Table3[[#This Row],[Discount]]*Table3[[#This Row],[Revenue]]</f>
        <v>2100</v>
      </c>
      <c r="V3172" s="4">
        <f>Table3[[#This Row],[Revenue]]-Table3[[#This Row],[Total Discount]]</f>
        <v>900</v>
      </c>
      <c r="W3172" s="6"/>
      <c r="X3172" s="5"/>
    </row>
    <row r="3173" spans="1:24" x14ac:dyDescent="0.35">
      <c r="A3173">
        <v>3172</v>
      </c>
      <c r="B3173" t="s">
        <v>6073</v>
      </c>
      <c r="C3173" s="8">
        <v>42253</v>
      </c>
      <c r="D3173" s="6">
        <v>2015</v>
      </c>
      <c r="E3173" s="8" t="s">
        <v>3472</v>
      </c>
      <c r="F3173" s="7">
        <v>6</v>
      </c>
      <c r="G3173" t="s">
        <v>3457</v>
      </c>
      <c r="H3173" t="s">
        <v>3462</v>
      </c>
      <c r="I3173" t="s">
        <v>4018</v>
      </c>
      <c r="J3173" t="s">
        <v>3466</v>
      </c>
      <c r="K3173" t="s">
        <v>3465</v>
      </c>
      <c r="L3173">
        <v>10011</v>
      </c>
      <c r="M3173" t="s">
        <v>2490</v>
      </c>
      <c r="N3173" t="s">
        <v>13</v>
      </c>
      <c r="O3173" t="s">
        <v>29</v>
      </c>
      <c r="P3173" t="s">
        <v>2491</v>
      </c>
      <c r="Q3173" s="4">
        <v>17000</v>
      </c>
      <c r="R3173">
        <v>1</v>
      </c>
      <c r="S3173" s="4">
        <f>Table3[[#This Row],[Harga]]*Table3[[#This Row],[Quantity]]</f>
        <v>17000</v>
      </c>
      <c r="T3173">
        <v>0</v>
      </c>
      <c r="U3173" s="4">
        <f>Table3[[#This Row],[Discount]]*Table3[[#This Row],[Revenue]]</f>
        <v>0</v>
      </c>
      <c r="V3173" s="4">
        <f>Table3[[#This Row],[Revenue]]-Table3[[#This Row],[Total Discount]]</f>
        <v>17000</v>
      </c>
      <c r="W3173" s="6"/>
      <c r="X3173" s="5"/>
    </row>
    <row r="3174" spans="1:24" x14ac:dyDescent="0.35">
      <c r="A3174">
        <v>3173</v>
      </c>
      <c r="B3174" t="s">
        <v>6072</v>
      </c>
      <c r="C3174" s="8">
        <v>41918</v>
      </c>
      <c r="D3174" s="6">
        <v>2014</v>
      </c>
      <c r="E3174" s="8" t="s">
        <v>3517</v>
      </c>
      <c r="F3174" s="7">
        <v>6</v>
      </c>
      <c r="G3174" t="s">
        <v>3452</v>
      </c>
      <c r="H3174" t="s">
        <v>3451</v>
      </c>
      <c r="I3174" t="s">
        <v>4602</v>
      </c>
      <c r="J3174" t="s">
        <v>3449</v>
      </c>
      <c r="K3174" t="s">
        <v>3666</v>
      </c>
      <c r="L3174">
        <v>19120</v>
      </c>
      <c r="M3174" t="s">
        <v>221</v>
      </c>
      <c r="N3174" t="s">
        <v>13</v>
      </c>
      <c r="O3174" t="s">
        <v>32</v>
      </c>
      <c r="P3174" t="s">
        <v>222</v>
      </c>
      <c r="Q3174" s="4">
        <v>84000</v>
      </c>
      <c r="R3174">
        <v>5</v>
      </c>
      <c r="S3174" s="4">
        <f>Table3[[#This Row],[Harga]]*Table3[[#This Row],[Quantity]]</f>
        <v>420000</v>
      </c>
      <c r="T3174">
        <v>0.2</v>
      </c>
      <c r="U3174" s="4">
        <f>Table3[[#This Row],[Discount]]*Table3[[#This Row],[Revenue]]</f>
        <v>84000</v>
      </c>
      <c r="V3174" s="4">
        <f>Table3[[#This Row],[Revenue]]-Table3[[#This Row],[Total Discount]]</f>
        <v>336000</v>
      </c>
      <c r="W3174" s="6"/>
      <c r="X3174" s="5"/>
    </row>
    <row r="3175" spans="1:24" x14ac:dyDescent="0.35">
      <c r="A3175">
        <v>3174</v>
      </c>
      <c r="B3175" t="s">
        <v>6071</v>
      </c>
      <c r="C3175" s="8">
        <v>42758</v>
      </c>
      <c r="D3175" s="6">
        <v>2017</v>
      </c>
      <c r="E3175" s="8" t="s">
        <v>3463</v>
      </c>
      <c r="F3175" s="7">
        <v>23</v>
      </c>
      <c r="G3175" t="s">
        <v>3452</v>
      </c>
      <c r="H3175" t="s">
        <v>3451</v>
      </c>
      <c r="I3175" t="s">
        <v>3756</v>
      </c>
      <c r="J3175" t="s">
        <v>3466</v>
      </c>
      <c r="K3175" t="s">
        <v>3695</v>
      </c>
      <c r="L3175">
        <v>98103</v>
      </c>
      <c r="M3175" t="s">
        <v>1467</v>
      </c>
      <c r="N3175" t="s">
        <v>13</v>
      </c>
      <c r="O3175" t="s">
        <v>26</v>
      </c>
      <c r="P3175" t="s">
        <v>1468</v>
      </c>
      <c r="Q3175" s="4">
        <v>3000</v>
      </c>
      <c r="R3175">
        <v>5</v>
      </c>
      <c r="S3175" s="4">
        <f>Table3[[#This Row],[Harga]]*Table3[[#This Row],[Quantity]]</f>
        <v>15000</v>
      </c>
      <c r="T3175">
        <v>0.2</v>
      </c>
      <c r="U3175" s="4">
        <f>Table3[[#This Row],[Discount]]*Table3[[#This Row],[Revenue]]</f>
        <v>3000</v>
      </c>
      <c r="V3175" s="4">
        <f>Table3[[#This Row],[Revenue]]-Table3[[#This Row],[Total Discount]]</f>
        <v>12000</v>
      </c>
      <c r="W3175" s="6"/>
      <c r="X3175" s="5"/>
    </row>
    <row r="3176" spans="1:24" x14ac:dyDescent="0.35">
      <c r="A3176">
        <v>3175</v>
      </c>
      <c r="B3176" t="s">
        <v>6070</v>
      </c>
      <c r="C3176" s="8">
        <v>42348</v>
      </c>
      <c r="D3176" s="6">
        <v>2015</v>
      </c>
      <c r="E3176" s="8" t="s">
        <v>3490</v>
      </c>
      <c r="F3176" s="7">
        <v>10</v>
      </c>
      <c r="G3176" t="s">
        <v>3457</v>
      </c>
      <c r="H3176" t="s">
        <v>3532</v>
      </c>
      <c r="I3176" t="s">
        <v>3884</v>
      </c>
      <c r="J3176" t="s">
        <v>3488</v>
      </c>
      <c r="K3176" t="s">
        <v>3499</v>
      </c>
      <c r="L3176">
        <v>90032</v>
      </c>
      <c r="M3176" t="s">
        <v>2434</v>
      </c>
      <c r="N3176" t="s">
        <v>13</v>
      </c>
      <c r="O3176" t="s">
        <v>37</v>
      </c>
      <c r="P3176" t="s">
        <v>2435</v>
      </c>
      <c r="Q3176" s="4">
        <v>57000</v>
      </c>
      <c r="R3176">
        <v>2</v>
      </c>
      <c r="S3176" s="4">
        <f>Table3[[#This Row],[Harga]]*Table3[[#This Row],[Quantity]]</f>
        <v>114000</v>
      </c>
      <c r="T3176">
        <v>0</v>
      </c>
      <c r="U3176" s="4">
        <f>Table3[[#This Row],[Discount]]*Table3[[#This Row],[Revenue]]</f>
        <v>0</v>
      </c>
      <c r="V3176" s="4">
        <f>Table3[[#This Row],[Revenue]]-Table3[[#This Row],[Total Discount]]</f>
        <v>114000</v>
      </c>
      <c r="W3176" s="6"/>
      <c r="X3176" s="5"/>
    </row>
    <row r="3177" spans="1:24" x14ac:dyDescent="0.35">
      <c r="A3177">
        <v>3176</v>
      </c>
      <c r="B3177" t="s">
        <v>6069</v>
      </c>
      <c r="C3177" s="8">
        <v>41968</v>
      </c>
      <c r="D3177" s="6">
        <v>2014</v>
      </c>
      <c r="E3177" s="8" t="s">
        <v>3468</v>
      </c>
      <c r="F3177" s="7">
        <v>25</v>
      </c>
      <c r="G3177" t="s">
        <v>3457</v>
      </c>
      <c r="H3177" t="s">
        <v>3451</v>
      </c>
      <c r="I3177" t="s">
        <v>4706</v>
      </c>
      <c r="J3177" t="s">
        <v>3449</v>
      </c>
      <c r="K3177" t="s">
        <v>3448</v>
      </c>
      <c r="L3177">
        <v>97477</v>
      </c>
      <c r="M3177" t="s">
        <v>2414</v>
      </c>
      <c r="N3177" t="s">
        <v>13</v>
      </c>
      <c r="O3177" t="s">
        <v>37</v>
      </c>
      <c r="P3177" t="s">
        <v>2415</v>
      </c>
      <c r="Q3177" s="4">
        <v>55000</v>
      </c>
      <c r="R3177">
        <v>7</v>
      </c>
      <c r="S3177" s="4">
        <f>Table3[[#This Row],[Harga]]*Table3[[#This Row],[Quantity]]</f>
        <v>385000</v>
      </c>
      <c r="T3177">
        <v>0.2</v>
      </c>
      <c r="U3177" s="4">
        <f>Table3[[#This Row],[Discount]]*Table3[[#This Row],[Revenue]]</f>
        <v>77000</v>
      </c>
      <c r="V3177" s="4">
        <f>Table3[[#This Row],[Revenue]]-Table3[[#This Row],[Total Discount]]</f>
        <v>308000</v>
      </c>
      <c r="W3177" s="6"/>
      <c r="X3177" s="5"/>
    </row>
    <row r="3178" spans="1:24" x14ac:dyDescent="0.35">
      <c r="A3178">
        <v>3177</v>
      </c>
      <c r="B3178" t="s">
        <v>6068</v>
      </c>
      <c r="C3178" s="8">
        <v>43060</v>
      </c>
      <c r="D3178" s="6">
        <v>2017</v>
      </c>
      <c r="E3178" s="8" t="s">
        <v>3468</v>
      </c>
      <c r="F3178" s="7">
        <v>21</v>
      </c>
      <c r="G3178" t="s">
        <v>3457</v>
      </c>
      <c r="H3178" t="s">
        <v>3462</v>
      </c>
      <c r="I3178" t="s">
        <v>4608</v>
      </c>
      <c r="J3178" t="s">
        <v>3449</v>
      </c>
      <c r="K3178" t="s">
        <v>3509</v>
      </c>
      <c r="L3178">
        <v>98059</v>
      </c>
      <c r="M3178" t="s">
        <v>462</v>
      </c>
      <c r="N3178" t="s">
        <v>13</v>
      </c>
      <c r="O3178" t="s">
        <v>26</v>
      </c>
      <c r="P3178" t="s">
        <v>463</v>
      </c>
      <c r="Q3178" s="4">
        <v>23000</v>
      </c>
      <c r="R3178">
        <v>5</v>
      </c>
      <c r="S3178" s="4">
        <f>Table3[[#This Row],[Harga]]*Table3[[#This Row],[Quantity]]</f>
        <v>115000</v>
      </c>
      <c r="T3178">
        <v>0.2</v>
      </c>
      <c r="U3178" s="4">
        <f>Table3[[#This Row],[Discount]]*Table3[[#This Row],[Revenue]]</f>
        <v>23000</v>
      </c>
      <c r="V3178" s="4">
        <f>Table3[[#This Row],[Revenue]]-Table3[[#This Row],[Total Discount]]</f>
        <v>92000</v>
      </c>
      <c r="W3178" s="6"/>
      <c r="X3178" s="5"/>
    </row>
    <row r="3179" spans="1:24" x14ac:dyDescent="0.35">
      <c r="A3179">
        <v>3178</v>
      </c>
      <c r="B3179" t="s">
        <v>6067</v>
      </c>
      <c r="C3179" s="8">
        <v>42829</v>
      </c>
      <c r="D3179" s="6">
        <v>2017</v>
      </c>
      <c r="E3179" s="8" t="s">
        <v>3529</v>
      </c>
      <c r="F3179" s="7">
        <v>4</v>
      </c>
      <c r="G3179" t="s">
        <v>3457</v>
      </c>
      <c r="H3179" t="s">
        <v>3462</v>
      </c>
      <c r="I3179" t="s">
        <v>4215</v>
      </c>
      <c r="J3179" t="s">
        <v>3488</v>
      </c>
      <c r="K3179" t="s">
        <v>3542</v>
      </c>
      <c r="L3179">
        <v>10009</v>
      </c>
      <c r="M3179" t="s">
        <v>2998</v>
      </c>
      <c r="N3179" t="s">
        <v>51</v>
      </c>
      <c r="O3179" t="s">
        <v>52</v>
      </c>
      <c r="P3179" t="s">
        <v>2999</v>
      </c>
      <c r="Q3179" s="4">
        <v>42000</v>
      </c>
      <c r="R3179">
        <v>1</v>
      </c>
      <c r="S3179" s="4">
        <f>Table3[[#This Row],[Harga]]*Table3[[#This Row],[Quantity]]</f>
        <v>42000</v>
      </c>
      <c r="T3179">
        <v>0</v>
      </c>
      <c r="U3179" s="4">
        <f>Table3[[#This Row],[Discount]]*Table3[[#This Row],[Revenue]]</f>
        <v>0</v>
      </c>
      <c r="V3179" s="4">
        <f>Table3[[#This Row],[Revenue]]-Table3[[#This Row],[Total Discount]]</f>
        <v>42000</v>
      </c>
      <c r="W3179" s="6"/>
      <c r="X3179" s="5"/>
    </row>
    <row r="3180" spans="1:24" x14ac:dyDescent="0.35">
      <c r="A3180">
        <v>3179</v>
      </c>
      <c r="B3180" t="s">
        <v>6066</v>
      </c>
      <c r="C3180" s="8">
        <v>42874</v>
      </c>
      <c r="D3180" s="6">
        <v>2017</v>
      </c>
      <c r="E3180" s="8" t="s">
        <v>3453</v>
      </c>
      <c r="F3180" s="7">
        <v>19</v>
      </c>
      <c r="G3180" t="s">
        <v>3452</v>
      </c>
      <c r="H3180" t="s">
        <v>3451</v>
      </c>
      <c r="I3180" t="s">
        <v>4487</v>
      </c>
      <c r="J3180" t="s">
        <v>3449</v>
      </c>
      <c r="K3180" t="s">
        <v>3704</v>
      </c>
      <c r="L3180">
        <v>95123</v>
      </c>
      <c r="M3180" t="s">
        <v>1499</v>
      </c>
      <c r="N3180" t="s">
        <v>13</v>
      </c>
      <c r="O3180" t="s">
        <v>26</v>
      </c>
      <c r="P3180" t="s">
        <v>1500</v>
      </c>
      <c r="Q3180" s="4">
        <v>20000</v>
      </c>
      <c r="R3180">
        <v>5</v>
      </c>
      <c r="S3180" s="4">
        <f>Table3[[#This Row],[Harga]]*Table3[[#This Row],[Quantity]]</f>
        <v>100000</v>
      </c>
      <c r="T3180">
        <v>0.2</v>
      </c>
      <c r="U3180" s="4">
        <f>Table3[[#This Row],[Discount]]*Table3[[#This Row],[Revenue]]</f>
        <v>20000</v>
      </c>
      <c r="V3180" s="4">
        <f>Table3[[#This Row],[Revenue]]-Table3[[#This Row],[Total Discount]]</f>
        <v>80000</v>
      </c>
      <c r="W3180" s="6"/>
      <c r="X3180" s="5"/>
    </row>
    <row r="3181" spans="1:24" x14ac:dyDescent="0.35">
      <c r="A3181">
        <v>3180</v>
      </c>
      <c r="B3181" t="s">
        <v>6065</v>
      </c>
      <c r="C3181" s="8">
        <v>42646</v>
      </c>
      <c r="D3181" s="6">
        <v>2016</v>
      </c>
      <c r="E3181" s="8" t="s">
        <v>3517</v>
      </c>
      <c r="F3181" s="7">
        <v>3</v>
      </c>
      <c r="G3181" t="s">
        <v>3452</v>
      </c>
      <c r="H3181" t="s">
        <v>3451</v>
      </c>
      <c r="I3181" t="s">
        <v>4043</v>
      </c>
      <c r="J3181" t="s">
        <v>3466</v>
      </c>
      <c r="K3181" t="s">
        <v>3487</v>
      </c>
      <c r="L3181">
        <v>75051</v>
      </c>
      <c r="M3181" t="s">
        <v>3000</v>
      </c>
      <c r="N3181" t="s">
        <v>9</v>
      </c>
      <c r="O3181" t="s">
        <v>20</v>
      </c>
      <c r="P3181" t="s">
        <v>3001</v>
      </c>
      <c r="Q3181" s="4">
        <v>39000</v>
      </c>
      <c r="R3181">
        <v>5</v>
      </c>
      <c r="S3181" s="4">
        <f>Table3[[#This Row],[Harga]]*Table3[[#This Row],[Quantity]]</f>
        <v>195000</v>
      </c>
      <c r="T3181">
        <v>0.6</v>
      </c>
      <c r="U3181" s="4">
        <f>Table3[[#This Row],[Discount]]*Table3[[#This Row],[Revenue]]</f>
        <v>117000</v>
      </c>
      <c r="V3181" s="4">
        <f>Table3[[#This Row],[Revenue]]-Table3[[#This Row],[Total Discount]]</f>
        <v>78000</v>
      </c>
      <c r="W3181" s="6"/>
      <c r="X3181" s="5"/>
    </row>
    <row r="3182" spans="1:24" x14ac:dyDescent="0.35">
      <c r="A3182">
        <v>3181</v>
      </c>
      <c r="B3182" t="s">
        <v>6064</v>
      </c>
      <c r="C3182" s="8">
        <v>42695</v>
      </c>
      <c r="D3182" s="6">
        <v>2016</v>
      </c>
      <c r="E3182" s="8" t="s">
        <v>3468</v>
      </c>
      <c r="F3182" s="7">
        <v>21</v>
      </c>
      <c r="G3182" t="s">
        <v>3452</v>
      </c>
      <c r="H3182" t="s">
        <v>3462</v>
      </c>
      <c r="I3182" t="s">
        <v>5187</v>
      </c>
      <c r="J3182" t="s">
        <v>3488</v>
      </c>
      <c r="K3182" t="s">
        <v>3556</v>
      </c>
      <c r="L3182">
        <v>10009</v>
      </c>
      <c r="M3182" t="s">
        <v>2176</v>
      </c>
      <c r="N3182" t="s">
        <v>9</v>
      </c>
      <c r="O3182" t="s">
        <v>10</v>
      </c>
      <c r="P3182" t="s">
        <v>2177</v>
      </c>
      <c r="Q3182" s="4">
        <v>142000</v>
      </c>
      <c r="R3182">
        <v>2</v>
      </c>
      <c r="S3182" s="4">
        <f>Table3[[#This Row],[Harga]]*Table3[[#This Row],[Quantity]]</f>
        <v>284000</v>
      </c>
      <c r="T3182">
        <v>0.2</v>
      </c>
      <c r="U3182" s="4">
        <f>Table3[[#This Row],[Discount]]*Table3[[#This Row],[Revenue]]</f>
        <v>56800</v>
      </c>
      <c r="V3182" s="4">
        <f>Table3[[#This Row],[Revenue]]-Table3[[#This Row],[Total Discount]]</f>
        <v>227200</v>
      </c>
      <c r="W3182" s="6"/>
      <c r="X3182" s="5"/>
    </row>
    <row r="3183" spans="1:24" x14ac:dyDescent="0.35">
      <c r="A3183">
        <v>3182</v>
      </c>
      <c r="B3183" t="s">
        <v>6063</v>
      </c>
      <c r="C3183" s="8">
        <v>43011</v>
      </c>
      <c r="D3183" s="6">
        <v>2017</v>
      </c>
      <c r="E3183" s="8" t="s">
        <v>3517</v>
      </c>
      <c r="F3183" s="7">
        <v>3</v>
      </c>
      <c r="G3183" t="s">
        <v>3538</v>
      </c>
      <c r="H3183" t="s">
        <v>3462</v>
      </c>
      <c r="I3183" t="s">
        <v>4035</v>
      </c>
      <c r="J3183" t="s">
        <v>3488</v>
      </c>
      <c r="K3183" t="s">
        <v>3571</v>
      </c>
      <c r="L3183">
        <v>10009</v>
      </c>
      <c r="M3183" t="s">
        <v>131</v>
      </c>
      <c r="N3183" t="s">
        <v>9</v>
      </c>
      <c r="O3183" t="s">
        <v>20</v>
      </c>
      <c r="P3183" t="s">
        <v>132</v>
      </c>
      <c r="Q3183" s="4">
        <v>42000</v>
      </c>
      <c r="R3183">
        <v>4</v>
      </c>
      <c r="S3183" s="4">
        <f>Table3[[#This Row],[Harga]]*Table3[[#This Row],[Quantity]]</f>
        <v>168000</v>
      </c>
      <c r="T3183">
        <v>0</v>
      </c>
      <c r="U3183" s="4">
        <f>Table3[[#This Row],[Discount]]*Table3[[#This Row],[Revenue]]</f>
        <v>0</v>
      </c>
      <c r="V3183" s="4">
        <f>Table3[[#This Row],[Revenue]]-Table3[[#This Row],[Total Discount]]</f>
        <v>168000</v>
      </c>
      <c r="W3183" s="6"/>
      <c r="X3183" s="5"/>
    </row>
    <row r="3184" spans="1:24" x14ac:dyDescent="0.35">
      <c r="A3184">
        <v>3183</v>
      </c>
      <c r="B3184" t="s">
        <v>6062</v>
      </c>
      <c r="C3184" s="8">
        <v>41758</v>
      </c>
      <c r="D3184" s="6">
        <v>2014</v>
      </c>
      <c r="E3184" s="8" t="s">
        <v>3529</v>
      </c>
      <c r="F3184" s="7">
        <v>29</v>
      </c>
      <c r="G3184" t="s">
        <v>3485</v>
      </c>
      <c r="H3184" t="s">
        <v>3451</v>
      </c>
      <c r="I3184" t="s">
        <v>4752</v>
      </c>
      <c r="J3184" t="s">
        <v>3466</v>
      </c>
      <c r="K3184" t="s">
        <v>3470</v>
      </c>
      <c r="L3184">
        <v>38109</v>
      </c>
      <c r="M3184" t="s">
        <v>1702</v>
      </c>
      <c r="N3184" t="s">
        <v>9</v>
      </c>
      <c r="O3184" t="s">
        <v>42</v>
      </c>
      <c r="P3184" t="s">
        <v>1703</v>
      </c>
      <c r="Q3184" s="4">
        <v>281000</v>
      </c>
      <c r="R3184">
        <v>2</v>
      </c>
      <c r="S3184" s="4">
        <f>Table3[[#This Row],[Harga]]*Table3[[#This Row],[Quantity]]</f>
        <v>562000</v>
      </c>
      <c r="T3184">
        <v>0.2</v>
      </c>
      <c r="U3184" s="4">
        <f>Table3[[#This Row],[Discount]]*Table3[[#This Row],[Revenue]]</f>
        <v>112400</v>
      </c>
      <c r="V3184" s="4">
        <f>Table3[[#This Row],[Revenue]]-Table3[[#This Row],[Total Discount]]</f>
        <v>449600</v>
      </c>
      <c r="W3184" s="6"/>
      <c r="X3184" s="5"/>
    </row>
    <row r="3185" spans="1:24" x14ac:dyDescent="0.35">
      <c r="A3185">
        <v>3184</v>
      </c>
      <c r="B3185" t="s">
        <v>6061</v>
      </c>
      <c r="C3185" s="8">
        <v>42650</v>
      </c>
      <c r="D3185" s="6">
        <v>2016</v>
      </c>
      <c r="E3185" s="8" t="s">
        <v>3517</v>
      </c>
      <c r="F3185" s="7">
        <v>7</v>
      </c>
      <c r="G3185" t="s">
        <v>3452</v>
      </c>
      <c r="H3185" t="s">
        <v>3451</v>
      </c>
      <c r="I3185" t="s">
        <v>4233</v>
      </c>
      <c r="J3185" t="s">
        <v>3488</v>
      </c>
      <c r="K3185" t="s">
        <v>3580</v>
      </c>
      <c r="L3185">
        <v>19143</v>
      </c>
      <c r="M3185" t="s">
        <v>2970</v>
      </c>
      <c r="N3185" t="s">
        <v>13</v>
      </c>
      <c r="O3185" t="s">
        <v>14</v>
      </c>
      <c r="P3185" t="s">
        <v>2971</v>
      </c>
      <c r="Q3185" s="4">
        <v>10000</v>
      </c>
      <c r="R3185">
        <v>2</v>
      </c>
      <c r="S3185" s="4">
        <f>Table3[[#This Row],[Harga]]*Table3[[#This Row],[Quantity]]</f>
        <v>20000</v>
      </c>
      <c r="T3185">
        <v>0.2</v>
      </c>
      <c r="U3185" s="4">
        <f>Table3[[#This Row],[Discount]]*Table3[[#This Row],[Revenue]]</f>
        <v>4000</v>
      </c>
      <c r="V3185" s="4">
        <f>Table3[[#This Row],[Revenue]]-Table3[[#This Row],[Total Discount]]</f>
        <v>16000</v>
      </c>
      <c r="W3185" s="6"/>
      <c r="X3185" s="5"/>
    </row>
    <row r="3186" spans="1:24" x14ac:dyDescent="0.35">
      <c r="A3186">
        <v>3185</v>
      </c>
      <c r="B3186" t="s">
        <v>6060</v>
      </c>
      <c r="C3186" s="8">
        <v>42719</v>
      </c>
      <c r="D3186" s="6">
        <v>2016</v>
      </c>
      <c r="E3186" s="8" t="s">
        <v>3490</v>
      </c>
      <c r="F3186" s="7">
        <v>15</v>
      </c>
      <c r="G3186" t="s">
        <v>3538</v>
      </c>
      <c r="H3186" t="s">
        <v>3451</v>
      </c>
      <c r="I3186" t="s">
        <v>5817</v>
      </c>
      <c r="J3186" t="s">
        <v>3449</v>
      </c>
      <c r="K3186" t="s">
        <v>3655</v>
      </c>
      <c r="L3186">
        <v>90004</v>
      </c>
      <c r="M3186" t="s">
        <v>1590</v>
      </c>
      <c r="N3186" t="s">
        <v>9</v>
      </c>
      <c r="O3186" t="s">
        <v>20</v>
      </c>
      <c r="P3186" t="s">
        <v>1591</v>
      </c>
      <c r="Q3186" s="4">
        <v>15000</v>
      </c>
      <c r="R3186">
        <v>2</v>
      </c>
      <c r="S3186" s="4">
        <f>Table3[[#This Row],[Harga]]*Table3[[#This Row],[Quantity]]</f>
        <v>30000</v>
      </c>
      <c r="T3186">
        <v>0</v>
      </c>
      <c r="U3186" s="4">
        <f>Table3[[#This Row],[Discount]]*Table3[[#This Row],[Revenue]]</f>
        <v>0</v>
      </c>
      <c r="V3186" s="4">
        <f>Table3[[#This Row],[Revenue]]-Table3[[#This Row],[Total Discount]]</f>
        <v>30000</v>
      </c>
      <c r="W3186" s="6"/>
      <c r="X3186" s="5"/>
    </row>
    <row r="3187" spans="1:24" x14ac:dyDescent="0.35">
      <c r="A3187">
        <v>3186</v>
      </c>
      <c r="B3187" t="s">
        <v>6059</v>
      </c>
      <c r="C3187" s="8">
        <v>42835</v>
      </c>
      <c r="D3187" s="6">
        <v>2017</v>
      </c>
      <c r="E3187" s="8" t="s">
        <v>3529</v>
      </c>
      <c r="F3187" s="7">
        <v>10</v>
      </c>
      <c r="G3187" t="s">
        <v>3485</v>
      </c>
      <c r="H3187" t="s">
        <v>3462</v>
      </c>
      <c r="I3187" t="s">
        <v>4135</v>
      </c>
      <c r="J3187" t="s">
        <v>3488</v>
      </c>
      <c r="K3187" t="s">
        <v>3542</v>
      </c>
      <c r="L3187">
        <v>6708</v>
      </c>
      <c r="M3187" t="s">
        <v>1176</v>
      </c>
      <c r="N3187" t="s">
        <v>51</v>
      </c>
      <c r="O3187" t="s">
        <v>64</v>
      </c>
      <c r="P3187" t="s">
        <v>1177</v>
      </c>
      <c r="Q3187" s="4">
        <v>160000</v>
      </c>
      <c r="R3187">
        <v>1</v>
      </c>
      <c r="S3187" s="4">
        <f>Table3[[#This Row],[Harga]]*Table3[[#This Row],[Quantity]]</f>
        <v>160000</v>
      </c>
      <c r="T3187">
        <v>0</v>
      </c>
      <c r="U3187" s="4">
        <f>Table3[[#This Row],[Discount]]*Table3[[#This Row],[Revenue]]</f>
        <v>0</v>
      </c>
      <c r="V3187" s="4">
        <f>Table3[[#This Row],[Revenue]]-Table3[[#This Row],[Total Discount]]</f>
        <v>160000</v>
      </c>
      <c r="W3187" s="6"/>
      <c r="X3187" s="5"/>
    </row>
    <row r="3188" spans="1:24" x14ac:dyDescent="0.35">
      <c r="A3188">
        <v>3187</v>
      </c>
      <c r="B3188" t="s">
        <v>6058</v>
      </c>
      <c r="C3188" s="8">
        <v>41737</v>
      </c>
      <c r="D3188" s="6">
        <v>2014</v>
      </c>
      <c r="E3188" s="8" t="s">
        <v>3529</v>
      </c>
      <c r="F3188" s="7">
        <v>8</v>
      </c>
      <c r="G3188" t="s">
        <v>3452</v>
      </c>
      <c r="H3188" t="s">
        <v>3451</v>
      </c>
      <c r="I3188" t="s">
        <v>6057</v>
      </c>
      <c r="J3188" t="s">
        <v>3488</v>
      </c>
      <c r="K3188" t="s">
        <v>3483</v>
      </c>
      <c r="L3188">
        <v>85224</v>
      </c>
      <c r="M3188" t="s">
        <v>2123</v>
      </c>
      <c r="N3188" t="s">
        <v>13</v>
      </c>
      <c r="O3188" t="s">
        <v>73</v>
      </c>
      <c r="P3188" t="s">
        <v>2124</v>
      </c>
      <c r="Q3188" s="4">
        <v>24000</v>
      </c>
      <c r="R3188">
        <v>8</v>
      </c>
      <c r="S3188" s="4">
        <f>Table3[[#This Row],[Harga]]*Table3[[#This Row],[Quantity]]</f>
        <v>192000</v>
      </c>
      <c r="T3188">
        <v>0.2</v>
      </c>
      <c r="U3188" s="4">
        <f>Table3[[#This Row],[Discount]]*Table3[[#This Row],[Revenue]]</f>
        <v>38400</v>
      </c>
      <c r="V3188" s="4">
        <f>Table3[[#This Row],[Revenue]]-Table3[[#This Row],[Total Discount]]</f>
        <v>153600</v>
      </c>
      <c r="W3188" s="6"/>
      <c r="X3188" s="5"/>
    </row>
    <row r="3189" spans="1:24" x14ac:dyDescent="0.35">
      <c r="A3189">
        <v>3188</v>
      </c>
      <c r="B3189" t="s">
        <v>6056</v>
      </c>
      <c r="C3189" s="8">
        <v>42458</v>
      </c>
      <c r="D3189" s="6">
        <v>2016</v>
      </c>
      <c r="E3189" s="8" t="s">
        <v>3511</v>
      </c>
      <c r="F3189" s="7">
        <v>29</v>
      </c>
      <c r="G3189" t="s">
        <v>3452</v>
      </c>
      <c r="H3189" t="s">
        <v>3451</v>
      </c>
      <c r="I3189" t="s">
        <v>3660</v>
      </c>
      <c r="J3189" t="s">
        <v>3449</v>
      </c>
      <c r="K3189" t="s">
        <v>3600</v>
      </c>
      <c r="L3189">
        <v>45503</v>
      </c>
      <c r="M3189" t="s">
        <v>610</v>
      </c>
      <c r="N3189" t="s">
        <v>9</v>
      </c>
      <c r="O3189" t="s">
        <v>10</v>
      </c>
      <c r="P3189" t="s">
        <v>611</v>
      </c>
      <c r="Q3189" s="4">
        <v>192000</v>
      </c>
      <c r="R3189">
        <v>5</v>
      </c>
      <c r="S3189" s="4">
        <f>Table3[[#This Row],[Harga]]*Table3[[#This Row],[Quantity]]</f>
        <v>960000</v>
      </c>
      <c r="T3189">
        <v>0.5</v>
      </c>
      <c r="U3189" s="4">
        <f>Table3[[#This Row],[Discount]]*Table3[[#This Row],[Revenue]]</f>
        <v>480000</v>
      </c>
      <c r="V3189" s="4">
        <f>Table3[[#This Row],[Revenue]]-Table3[[#This Row],[Total Discount]]</f>
        <v>480000</v>
      </c>
      <c r="W3189" s="6"/>
      <c r="X3189" s="5"/>
    </row>
    <row r="3190" spans="1:24" x14ac:dyDescent="0.35">
      <c r="A3190">
        <v>3189</v>
      </c>
      <c r="B3190" t="s">
        <v>6055</v>
      </c>
      <c r="C3190" s="8">
        <v>42750</v>
      </c>
      <c r="D3190" s="6">
        <v>2017</v>
      </c>
      <c r="E3190" s="8" t="s">
        <v>3463</v>
      </c>
      <c r="F3190" s="7">
        <v>15</v>
      </c>
      <c r="G3190" t="s">
        <v>3452</v>
      </c>
      <c r="H3190" t="s">
        <v>3462</v>
      </c>
      <c r="I3190" t="s">
        <v>3750</v>
      </c>
      <c r="J3190" t="s">
        <v>3449</v>
      </c>
      <c r="K3190" t="s">
        <v>3909</v>
      </c>
      <c r="L3190">
        <v>78745</v>
      </c>
      <c r="M3190" t="s">
        <v>3002</v>
      </c>
      <c r="N3190" t="s">
        <v>13</v>
      </c>
      <c r="O3190" t="s">
        <v>26</v>
      </c>
      <c r="P3190" t="s">
        <v>3003</v>
      </c>
      <c r="Q3190" s="4">
        <v>33000</v>
      </c>
      <c r="R3190">
        <v>4</v>
      </c>
      <c r="S3190" s="4">
        <f>Table3[[#This Row],[Harga]]*Table3[[#This Row],[Quantity]]</f>
        <v>132000</v>
      </c>
      <c r="T3190">
        <v>0.8</v>
      </c>
      <c r="U3190" s="4">
        <f>Table3[[#This Row],[Discount]]*Table3[[#This Row],[Revenue]]</f>
        <v>105600</v>
      </c>
      <c r="V3190" s="4">
        <f>Table3[[#This Row],[Revenue]]-Table3[[#This Row],[Total Discount]]</f>
        <v>26400</v>
      </c>
      <c r="W3190" s="6"/>
      <c r="X3190" s="5"/>
    </row>
    <row r="3191" spans="1:24" x14ac:dyDescent="0.35">
      <c r="A3191">
        <v>3190</v>
      </c>
      <c r="B3191" t="s">
        <v>6054</v>
      </c>
      <c r="C3191" s="8">
        <v>41669</v>
      </c>
      <c r="D3191" s="6">
        <v>2014</v>
      </c>
      <c r="E3191" s="8" t="s">
        <v>3463</v>
      </c>
      <c r="F3191" s="7">
        <v>30</v>
      </c>
      <c r="G3191" t="s">
        <v>3457</v>
      </c>
      <c r="H3191" t="s">
        <v>3451</v>
      </c>
      <c r="I3191" t="s">
        <v>5093</v>
      </c>
      <c r="J3191" t="s">
        <v>3449</v>
      </c>
      <c r="K3191" t="s">
        <v>3605</v>
      </c>
      <c r="L3191">
        <v>48234</v>
      </c>
      <c r="M3191" t="s">
        <v>545</v>
      </c>
      <c r="N3191" t="s">
        <v>13</v>
      </c>
      <c r="O3191" t="s">
        <v>23</v>
      </c>
      <c r="P3191" t="s">
        <v>546</v>
      </c>
      <c r="Q3191" s="4">
        <v>9000</v>
      </c>
      <c r="R3191">
        <v>2</v>
      </c>
      <c r="S3191" s="4">
        <f>Table3[[#This Row],[Harga]]*Table3[[#This Row],[Quantity]]</f>
        <v>18000</v>
      </c>
      <c r="T3191">
        <v>0</v>
      </c>
      <c r="U3191" s="4">
        <f>Table3[[#This Row],[Discount]]*Table3[[#This Row],[Revenue]]</f>
        <v>0</v>
      </c>
      <c r="V3191" s="4">
        <f>Table3[[#This Row],[Revenue]]-Table3[[#This Row],[Total Discount]]</f>
        <v>18000</v>
      </c>
      <c r="W3191" s="6"/>
      <c r="X3191" s="5"/>
    </row>
    <row r="3192" spans="1:24" x14ac:dyDescent="0.35">
      <c r="A3192">
        <v>3191</v>
      </c>
      <c r="B3192" t="s">
        <v>6053</v>
      </c>
      <c r="C3192" s="8">
        <v>42042</v>
      </c>
      <c r="D3192" s="6">
        <v>2015</v>
      </c>
      <c r="E3192" s="8" t="s">
        <v>3458</v>
      </c>
      <c r="F3192" s="7">
        <v>7</v>
      </c>
      <c r="G3192" t="s">
        <v>3452</v>
      </c>
      <c r="H3192" t="s">
        <v>3451</v>
      </c>
      <c r="I3192" t="s">
        <v>3916</v>
      </c>
      <c r="J3192" t="s">
        <v>3466</v>
      </c>
      <c r="K3192" t="s">
        <v>3628</v>
      </c>
      <c r="L3192">
        <v>22153</v>
      </c>
      <c r="M3192" t="s">
        <v>684</v>
      </c>
      <c r="N3192" t="s">
        <v>13</v>
      </c>
      <c r="O3192" t="s">
        <v>55</v>
      </c>
      <c r="P3192" t="s">
        <v>685</v>
      </c>
      <c r="Q3192" s="4">
        <v>187000</v>
      </c>
      <c r="R3192">
        <v>5</v>
      </c>
      <c r="S3192" s="4">
        <f>Table3[[#This Row],[Harga]]*Table3[[#This Row],[Quantity]]</f>
        <v>935000</v>
      </c>
      <c r="T3192">
        <v>0</v>
      </c>
      <c r="U3192" s="4">
        <f>Table3[[#This Row],[Discount]]*Table3[[#This Row],[Revenue]]</f>
        <v>0</v>
      </c>
      <c r="V3192" s="4">
        <f>Table3[[#This Row],[Revenue]]-Table3[[#This Row],[Total Discount]]</f>
        <v>935000</v>
      </c>
      <c r="W3192" s="6"/>
      <c r="X3192" s="5"/>
    </row>
    <row r="3193" spans="1:24" x14ac:dyDescent="0.35">
      <c r="A3193">
        <v>3192</v>
      </c>
      <c r="B3193" t="s">
        <v>6052</v>
      </c>
      <c r="C3193" s="8">
        <v>42718</v>
      </c>
      <c r="D3193" s="6">
        <v>2016</v>
      </c>
      <c r="E3193" s="8" t="s">
        <v>3490</v>
      </c>
      <c r="F3193" s="7">
        <v>14</v>
      </c>
      <c r="G3193" t="s">
        <v>3457</v>
      </c>
      <c r="H3193" t="s">
        <v>3501</v>
      </c>
      <c r="I3193" t="s">
        <v>4193</v>
      </c>
      <c r="J3193" t="s">
        <v>3449</v>
      </c>
      <c r="K3193" t="s">
        <v>3561</v>
      </c>
      <c r="L3193">
        <v>10011</v>
      </c>
      <c r="M3193" t="s">
        <v>2087</v>
      </c>
      <c r="N3193" t="s">
        <v>13</v>
      </c>
      <c r="O3193" t="s">
        <v>23</v>
      </c>
      <c r="P3193" t="s">
        <v>2088</v>
      </c>
      <c r="Q3193" s="4">
        <v>22000</v>
      </c>
      <c r="R3193">
        <v>2</v>
      </c>
      <c r="S3193" s="4">
        <f>Table3[[#This Row],[Harga]]*Table3[[#This Row],[Quantity]]</f>
        <v>44000</v>
      </c>
      <c r="T3193">
        <v>0</v>
      </c>
      <c r="U3193" s="4">
        <f>Table3[[#This Row],[Discount]]*Table3[[#This Row],[Revenue]]</f>
        <v>0</v>
      </c>
      <c r="V3193" s="4">
        <f>Table3[[#This Row],[Revenue]]-Table3[[#This Row],[Total Discount]]</f>
        <v>44000</v>
      </c>
      <c r="W3193" s="6"/>
      <c r="X3193" s="5"/>
    </row>
    <row r="3194" spans="1:24" x14ac:dyDescent="0.35">
      <c r="A3194">
        <v>3193</v>
      </c>
      <c r="B3194" t="s">
        <v>6051</v>
      </c>
      <c r="C3194" s="8">
        <v>43039</v>
      </c>
      <c r="D3194" s="6">
        <v>2017</v>
      </c>
      <c r="E3194" s="8" t="s">
        <v>3517</v>
      </c>
      <c r="F3194" s="7">
        <v>31</v>
      </c>
      <c r="G3194" t="s">
        <v>3452</v>
      </c>
      <c r="H3194" t="s">
        <v>3451</v>
      </c>
      <c r="I3194" t="s">
        <v>4509</v>
      </c>
      <c r="J3194" t="s">
        <v>3488</v>
      </c>
      <c r="K3194" t="s">
        <v>3704</v>
      </c>
      <c r="L3194">
        <v>75217</v>
      </c>
      <c r="M3194" t="s">
        <v>291</v>
      </c>
      <c r="N3194" t="s">
        <v>13</v>
      </c>
      <c r="O3194" t="s">
        <v>37</v>
      </c>
      <c r="P3194" t="s">
        <v>292</v>
      </c>
      <c r="Q3194" s="4">
        <v>10000</v>
      </c>
      <c r="R3194">
        <v>2</v>
      </c>
      <c r="S3194" s="4">
        <f>Table3[[#This Row],[Harga]]*Table3[[#This Row],[Quantity]]</f>
        <v>20000</v>
      </c>
      <c r="T3194">
        <v>0.2</v>
      </c>
      <c r="U3194" s="4">
        <f>Table3[[#This Row],[Discount]]*Table3[[#This Row],[Revenue]]</f>
        <v>4000</v>
      </c>
      <c r="V3194" s="4">
        <f>Table3[[#This Row],[Revenue]]-Table3[[#This Row],[Total Discount]]</f>
        <v>16000</v>
      </c>
      <c r="W3194" s="6"/>
      <c r="X3194" s="5"/>
    </row>
    <row r="3195" spans="1:24" x14ac:dyDescent="0.35">
      <c r="A3195">
        <v>3194</v>
      </c>
      <c r="B3195" t="s">
        <v>6050</v>
      </c>
      <c r="C3195" s="8">
        <v>42953</v>
      </c>
      <c r="D3195" s="6">
        <v>2017</v>
      </c>
      <c r="E3195" s="8" t="s">
        <v>3481</v>
      </c>
      <c r="F3195" s="7">
        <v>6</v>
      </c>
      <c r="G3195" t="s">
        <v>3457</v>
      </c>
      <c r="H3195" t="s">
        <v>3462</v>
      </c>
      <c r="I3195" t="s">
        <v>6049</v>
      </c>
      <c r="J3195" t="s">
        <v>3488</v>
      </c>
      <c r="K3195" t="s">
        <v>3494</v>
      </c>
      <c r="L3195">
        <v>3301</v>
      </c>
      <c r="M3195" t="s">
        <v>3004</v>
      </c>
      <c r="N3195" t="s">
        <v>51</v>
      </c>
      <c r="O3195" t="s">
        <v>52</v>
      </c>
      <c r="P3195" t="s">
        <v>3005</v>
      </c>
      <c r="Q3195" s="4">
        <v>825000</v>
      </c>
      <c r="R3195">
        <v>5</v>
      </c>
      <c r="S3195" s="4">
        <f>Table3[[#This Row],[Harga]]*Table3[[#This Row],[Quantity]]</f>
        <v>4125000</v>
      </c>
      <c r="T3195">
        <v>0</v>
      </c>
      <c r="U3195" s="4">
        <f>Table3[[#This Row],[Discount]]*Table3[[#This Row],[Revenue]]</f>
        <v>0</v>
      </c>
      <c r="V3195" s="4">
        <f>Table3[[#This Row],[Revenue]]-Table3[[#This Row],[Total Discount]]</f>
        <v>4125000</v>
      </c>
      <c r="W3195" s="6"/>
      <c r="X3195" s="5"/>
    </row>
    <row r="3196" spans="1:24" x14ac:dyDescent="0.35">
      <c r="A3196">
        <v>3195</v>
      </c>
      <c r="B3196" t="s">
        <v>6048</v>
      </c>
      <c r="C3196" s="8">
        <v>42885</v>
      </c>
      <c r="D3196" s="6">
        <v>2017</v>
      </c>
      <c r="E3196" s="8" t="s">
        <v>3453</v>
      </c>
      <c r="F3196" s="7">
        <v>30</v>
      </c>
      <c r="G3196" t="s">
        <v>3485</v>
      </c>
      <c r="H3196" t="s">
        <v>3462</v>
      </c>
      <c r="I3196" t="s">
        <v>4970</v>
      </c>
      <c r="J3196" t="s">
        <v>3449</v>
      </c>
      <c r="K3196" t="s">
        <v>3465</v>
      </c>
      <c r="L3196">
        <v>70506</v>
      </c>
      <c r="M3196" t="s">
        <v>1377</v>
      </c>
      <c r="N3196" t="s">
        <v>9</v>
      </c>
      <c r="O3196" t="s">
        <v>10</v>
      </c>
      <c r="P3196" t="s">
        <v>1378</v>
      </c>
      <c r="Q3196" s="4">
        <v>412000</v>
      </c>
      <c r="R3196">
        <v>2</v>
      </c>
      <c r="S3196" s="4">
        <f>Table3[[#This Row],[Harga]]*Table3[[#This Row],[Quantity]]</f>
        <v>824000</v>
      </c>
      <c r="T3196">
        <v>0</v>
      </c>
      <c r="U3196" s="4">
        <f>Table3[[#This Row],[Discount]]*Table3[[#This Row],[Revenue]]</f>
        <v>0</v>
      </c>
      <c r="V3196" s="4">
        <f>Table3[[#This Row],[Revenue]]-Table3[[#This Row],[Total Discount]]</f>
        <v>824000</v>
      </c>
      <c r="W3196" s="6"/>
      <c r="X3196" s="5"/>
    </row>
    <row r="3197" spans="1:24" x14ac:dyDescent="0.35">
      <c r="A3197">
        <v>3196</v>
      </c>
      <c r="B3197" t="s">
        <v>6047</v>
      </c>
      <c r="C3197" s="8">
        <v>42338</v>
      </c>
      <c r="D3197" s="6">
        <v>2015</v>
      </c>
      <c r="E3197" s="8" t="s">
        <v>3468</v>
      </c>
      <c r="F3197" s="7">
        <v>30</v>
      </c>
      <c r="G3197" t="s">
        <v>3452</v>
      </c>
      <c r="H3197" t="s">
        <v>3451</v>
      </c>
      <c r="I3197" t="s">
        <v>4100</v>
      </c>
      <c r="J3197" t="s">
        <v>3449</v>
      </c>
      <c r="K3197" t="s">
        <v>3556</v>
      </c>
      <c r="L3197">
        <v>27604</v>
      </c>
      <c r="M3197" t="s">
        <v>1487</v>
      </c>
      <c r="N3197" t="s">
        <v>51</v>
      </c>
      <c r="O3197" t="s">
        <v>52</v>
      </c>
      <c r="P3197" t="s">
        <v>1488</v>
      </c>
      <c r="Q3197" s="4">
        <v>178000</v>
      </c>
      <c r="R3197">
        <v>3</v>
      </c>
      <c r="S3197" s="4">
        <f>Table3[[#This Row],[Harga]]*Table3[[#This Row],[Quantity]]</f>
        <v>534000</v>
      </c>
      <c r="T3197">
        <v>0.2</v>
      </c>
      <c r="U3197" s="4">
        <f>Table3[[#This Row],[Discount]]*Table3[[#This Row],[Revenue]]</f>
        <v>106800</v>
      </c>
      <c r="V3197" s="4">
        <f>Table3[[#This Row],[Revenue]]-Table3[[#This Row],[Total Discount]]</f>
        <v>427200</v>
      </c>
      <c r="W3197" s="6"/>
      <c r="X3197" s="5"/>
    </row>
    <row r="3198" spans="1:24" x14ac:dyDescent="0.35">
      <c r="A3198">
        <v>3197</v>
      </c>
      <c r="B3198" t="s">
        <v>6046</v>
      </c>
      <c r="C3198" s="8">
        <v>42978</v>
      </c>
      <c r="D3198" s="6">
        <v>2017</v>
      </c>
      <c r="E3198" s="8" t="s">
        <v>3481</v>
      </c>
      <c r="F3198" s="7">
        <v>31</v>
      </c>
      <c r="G3198" t="s">
        <v>3538</v>
      </c>
      <c r="H3198" t="s">
        <v>3462</v>
      </c>
      <c r="I3198" t="s">
        <v>4026</v>
      </c>
      <c r="J3198" t="s">
        <v>3466</v>
      </c>
      <c r="K3198" t="s">
        <v>3494</v>
      </c>
      <c r="L3198">
        <v>99207</v>
      </c>
      <c r="M3198" t="s">
        <v>424</v>
      </c>
      <c r="N3198" t="s">
        <v>9</v>
      </c>
      <c r="O3198" t="s">
        <v>42</v>
      </c>
      <c r="P3198" t="s">
        <v>425</v>
      </c>
      <c r="Q3198" s="4">
        <v>748000</v>
      </c>
      <c r="R3198">
        <v>2</v>
      </c>
      <c r="S3198" s="4">
        <f>Table3[[#This Row],[Harga]]*Table3[[#This Row],[Quantity]]</f>
        <v>1496000</v>
      </c>
      <c r="T3198">
        <v>0.2</v>
      </c>
      <c r="U3198" s="4">
        <f>Table3[[#This Row],[Discount]]*Table3[[#This Row],[Revenue]]</f>
        <v>299200</v>
      </c>
      <c r="V3198" s="4">
        <f>Table3[[#This Row],[Revenue]]-Table3[[#This Row],[Total Discount]]</f>
        <v>1196800</v>
      </c>
      <c r="W3198" s="6"/>
      <c r="X3198" s="5"/>
    </row>
    <row r="3199" spans="1:24" x14ac:dyDescent="0.35">
      <c r="A3199">
        <v>3198</v>
      </c>
      <c r="B3199" t="s">
        <v>6045</v>
      </c>
      <c r="C3199" s="8">
        <v>42869</v>
      </c>
      <c r="D3199" s="6">
        <v>2017</v>
      </c>
      <c r="E3199" s="8" t="s">
        <v>3453</v>
      </c>
      <c r="F3199" s="7">
        <v>14</v>
      </c>
      <c r="G3199" t="s">
        <v>3457</v>
      </c>
      <c r="H3199" t="s">
        <v>3532</v>
      </c>
      <c r="I3199" t="s">
        <v>5419</v>
      </c>
      <c r="J3199" t="s">
        <v>3449</v>
      </c>
      <c r="K3199" t="s">
        <v>3513</v>
      </c>
      <c r="L3199">
        <v>77041</v>
      </c>
      <c r="M3199" t="s">
        <v>3006</v>
      </c>
      <c r="N3199" t="s">
        <v>9</v>
      </c>
      <c r="O3199" t="s">
        <v>42</v>
      </c>
      <c r="P3199" t="s">
        <v>3007</v>
      </c>
      <c r="Q3199" s="4">
        <v>900000</v>
      </c>
      <c r="R3199">
        <v>5</v>
      </c>
      <c r="S3199" s="4">
        <f>Table3[[#This Row],[Harga]]*Table3[[#This Row],[Quantity]]</f>
        <v>4500000</v>
      </c>
      <c r="T3199">
        <v>0.3</v>
      </c>
      <c r="U3199" s="4">
        <f>Table3[[#This Row],[Discount]]*Table3[[#This Row],[Revenue]]</f>
        <v>1350000</v>
      </c>
      <c r="V3199" s="4">
        <f>Table3[[#This Row],[Revenue]]-Table3[[#This Row],[Total Discount]]</f>
        <v>3150000</v>
      </c>
      <c r="W3199" s="6"/>
      <c r="X3199" s="5"/>
    </row>
    <row r="3200" spans="1:24" x14ac:dyDescent="0.35">
      <c r="A3200">
        <v>3199</v>
      </c>
      <c r="B3200" t="s">
        <v>6044</v>
      </c>
      <c r="C3200" s="8">
        <v>42964</v>
      </c>
      <c r="D3200" s="6">
        <v>2017</v>
      </c>
      <c r="E3200" s="8" t="s">
        <v>3481</v>
      </c>
      <c r="F3200" s="7">
        <v>17</v>
      </c>
      <c r="G3200" t="s">
        <v>3452</v>
      </c>
      <c r="H3200" t="s">
        <v>3501</v>
      </c>
      <c r="I3200" t="s">
        <v>4509</v>
      </c>
      <c r="J3200" t="s">
        <v>3488</v>
      </c>
      <c r="K3200" t="s">
        <v>3641</v>
      </c>
      <c r="L3200">
        <v>40214</v>
      </c>
      <c r="M3200" t="s">
        <v>1618</v>
      </c>
      <c r="N3200" t="s">
        <v>13</v>
      </c>
      <c r="O3200" t="s">
        <v>26</v>
      </c>
      <c r="P3200" t="s">
        <v>1619</v>
      </c>
      <c r="Q3200" s="4">
        <v>55000</v>
      </c>
      <c r="R3200">
        <v>3</v>
      </c>
      <c r="S3200" s="4">
        <f>Table3[[#This Row],[Harga]]*Table3[[#This Row],[Quantity]]</f>
        <v>165000</v>
      </c>
      <c r="T3200">
        <v>0</v>
      </c>
      <c r="U3200" s="4">
        <f>Table3[[#This Row],[Discount]]*Table3[[#This Row],[Revenue]]</f>
        <v>0</v>
      </c>
      <c r="V3200" s="4">
        <f>Table3[[#This Row],[Revenue]]-Table3[[#This Row],[Total Discount]]</f>
        <v>165000</v>
      </c>
      <c r="W3200" s="6"/>
      <c r="X3200" s="5"/>
    </row>
    <row r="3201" spans="1:24" x14ac:dyDescent="0.35">
      <c r="A3201">
        <v>3200</v>
      </c>
      <c r="B3201" t="s">
        <v>6043</v>
      </c>
      <c r="C3201" s="8">
        <v>43049</v>
      </c>
      <c r="D3201" s="6">
        <v>2017</v>
      </c>
      <c r="E3201" s="8" t="s">
        <v>3468</v>
      </c>
      <c r="F3201" s="7">
        <v>10</v>
      </c>
      <c r="G3201" t="s">
        <v>3452</v>
      </c>
      <c r="H3201" t="s">
        <v>3451</v>
      </c>
      <c r="I3201" t="s">
        <v>4830</v>
      </c>
      <c r="J3201" t="s">
        <v>3488</v>
      </c>
      <c r="K3201" t="s">
        <v>3494</v>
      </c>
      <c r="L3201">
        <v>33021</v>
      </c>
      <c r="M3201" t="s">
        <v>2771</v>
      </c>
      <c r="N3201" t="s">
        <v>13</v>
      </c>
      <c r="O3201" t="s">
        <v>26</v>
      </c>
      <c r="P3201" t="s">
        <v>2772</v>
      </c>
      <c r="Q3201" s="4">
        <v>16000</v>
      </c>
      <c r="R3201">
        <v>5</v>
      </c>
      <c r="S3201" s="4">
        <f>Table3[[#This Row],[Harga]]*Table3[[#This Row],[Quantity]]</f>
        <v>80000</v>
      </c>
      <c r="T3201">
        <v>0.7</v>
      </c>
      <c r="U3201" s="4">
        <f>Table3[[#This Row],[Discount]]*Table3[[#This Row],[Revenue]]</f>
        <v>56000</v>
      </c>
      <c r="V3201" s="4">
        <f>Table3[[#This Row],[Revenue]]-Table3[[#This Row],[Total Discount]]</f>
        <v>24000</v>
      </c>
      <c r="W3201" s="6"/>
      <c r="X3201" s="5"/>
    </row>
    <row r="3202" spans="1:24" x14ac:dyDescent="0.35">
      <c r="A3202">
        <v>3201</v>
      </c>
      <c r="B3202" t="s">
        <v>6042</v>
      </c>
      <c r="C3202" s="8">
        <v>42968</v>
      </c>
      <c r="D3202" s="6">
        <v>2017</v>
      </c>
      <c r="E3202" s="8" t="s">
        <v>3481</v>
      </c>
      <c r="F3202" s="7">
        <v>21</v>
      </c>
      <c r="G3202" t="s">
        <v>3485</v>
      </c>
      <c r="H3202" t="s">
        <v>3462</v>
      </c>
      <c r="I3202" t="s">
        <v>5828</v>
      </c>
      <c r="J3202" t="s">
        <v>3466</v>
      </c>
      <c r="K3202" t="s">
        <v>3666</v>
      </c>
      <c r="L3202">
        <v>85224</v>
      </c>
      <c r="M3202" t="s">
        <v>2310</v>
      </c>
      <c r="N3202" t="s">
        <v>13</v>
      </c>
      <c r="O3202" t="s">
        <v>23</v>
      </c>
      <c r="P3202" t="s">
        <v>2311</v>
      </c>
      <c r="Q3202" s="4">
        <v>252000</v>
      </c>
      <c r="R3202">
        <v>1</v>
      </c>
      <c r="S3202" s="4">
        <f>Table3[[#This Row],[Harga]]*Table3[[#This Row],[Quantity]]</f>
        <v>252000</v>
      </c>
      <c r="T3202">
        <v>0.2</v>
      </c>
      <c r="U3202" s="4">
        <f>Table3[[#This Row],[Discount]]*Table3[[#This Row],[Revenue]]</f>
        <v>50400</v>
      </c>
      <c r="V3202" s="4">
        <f>Table3[[#This Row],[Revenue]]-Table3[[#This Row],[Total Discount]]</f>
        <v>201600</v>
      </c>
      <c r="W3202" s="6"/>
      <c r="X3202" s="5"/>
    </row>
    <row r="3203" spans="1:24" x14ac:dyDescent="0.35">
      <c r="A3203">
        <v>3202</v>
      </c>
      <c r="B3203" t="s">
        <v>6041</v>
      </c>
      <c r="C3203" s="8">
        <v>42437</v>
      </c>
      <c r="D3203" s="6">
        <v>2016</v>
      </c>
      <c r="E3203" s="8" t="s">
        <v>3511</v>
      </c>
      <c r="F3203" s="7">
        <v>8</v>
      </c>
      <c r="G3203" t="s">
        <v>3457</v>
      </c>
      <c r="H3203" t="s">
        <v>3462</v>
      </c>
      <c r="I3203" t="s">
        <v>4884</v>
      </c>
      <c r="J3203" t="s">
        <v>3449</v>
      </c>
      <c r="K3203" t="s">
        <v>3628</v>
      </c>
      <c r="L3203">
        <v>19120</v>
      </c>
      <c r="M3203" t="s">
        <v>2005</v>
      </c>
      <c r="N3203" t="s">
        <v>51</v>
      </c>
      <c r="O3203" t="s">
        <v>52</v>
      </c>
      <c r="P3203" t="s">
        <v>2006</v>
      </c>
      <c r="Q3203" s="4">
        <v>136000</v>
      </c>
      <c r="R3203">
        <v>4</v>
      </c>
      <c r="S3203" s="4">
        <f>Table3[[#This Row],[Harga]]*Table3[[#This Row],[Quantity]]</f>
        <v>544000</v>
      </c>
      <c r="T3203">
        <v>0.4</v>
      </c>
      <c r="U3203" s="4">
        <f>Table3[[#This Row],[Discount]]*Table3[[#This Row],[Revenue]]</f>
        <v>217600</v>
      </c>
      <c r="V3203" s="4">
        <f>Table3[[#This Row],[Revenue]]-Table3[[#This Row],[Total Discount]]</f>
        <v>326400</v>
      </c>
      <c r="W3203" s="6"/>
      <c r="X3203" s="5"/>
    </row>
    <row r="3204" spans="1:24" x14ac:dyDescent="0.35">
      <c r="A3204">
        <v>3203</v>
      </c>
      <c r="B3204" t="s">
        <v>6040</v>
      </c>
      <c r="C3204" s="8">
        <v>42674</v>
      </c>
      <c r="D3204" s="6">
        <v>2016</v>
      </c>
      <c r="E3204" s="8" t="s">
        <v>3517</v>
      </c>
      <c r="F3204" s="7">
        <v>31</v>
      </c>
      <c r="G3204" t="s">
        <v>3452</v>
      </c>
      <c r="H3204" t="s">
        <v>3462</v>
      </c>
      <c r="I3204" t="s">
        <v>3524</v>
      </c>
      <c r="J3204" t="s">
        <v>3466</v>
      </c>
      <c r="K3204" t="s">
        <v>3909</v>
      </c>
      <c r="L3204">
        <v>74133</v>
      </c>
      <c r="M3204" t="s">
        <v>1060</v>
      </c>
      <c r="N3204" t="s">
        <v>13</v>
      </c>
      <c r="O3204" t="s">
        <v>366</v>
      </c>
      <c r="P3204" t="s">
        <v>1061</v>
      </c>
      <c r="Q3204" s="4">
        <v>33000</v>
      </c>
      <c r="R3204">
        <v>2</v>
      </c>
      <c r="S3204" s="4">
        <f>Table3[[#This Row],[Harga]]*Table3[[#This Row],[Quantity]]</f>
        <v>66000</v>
      </c>
      <c r="T3204">
        <v>0</v>
      </c>
      <c r="U3204" s="4">
        <f>Table3[[#This Row],[Discount]]*Table3[[#This Row],[Revenue]]</f>
        <v>0</v>
      </c>
      <c r="V3204" s="4">
        <f>Table3[[#This Row],[Revenue]]-Table3[[#This Row],[Total Discount]]</f>
        <v>66000</v>
      </c>
      <c r="W3204" s="6"/>
      <c r="X3204" s="5"/>
    </row>
    <row r="3205" spans="1:24" x14ac:dyDescent="0.35">
      <c r="A3205">
        <v>3204</v>
      </c>
      <c r="B3205" t="s">
        <v>6039</v>
      </c>
      <c r="C3205" s="8">
        <v>41846</v>
      </c>
      <c r="D3205" s="6">
        <v>2014</v>
      </c>
      <c r="E3205" s="8" t="s">
        <v>3507</v>
      </c>
      <c r="F3205" s="7">
        <v>26</v>
      </c>
      <c r="G3205" t="s">
        <v>3452</v>
      </c>
      <c r="H3205" t="s">
        <v>3554</v>
      </c>
      <c r="I3205" t="s">
        <v>4066</v>
      </c>
      <c r="J3205" t="s">
        <v>3466</v>
      </c>
      <c r="K3205" t="s">
        <v>3568</v>
      </c>
      <c r="L3205">
        <v>84020</v>
      </c>
      <c r="M3205" t="s">
        <v>1340</v>
      </c>
      <c r="N3205" t="s">
        <v>51</v>
      </c>
      <c r="O3205" t="s">
        <v>64</v>
      </c>
      <c r="P3205" t="s">
        <v>1341</v>
      </c>
      <c r="Q3205" s="4">
        <v>64000</v>
      </c>
      <c r="R3205">
        <v>7</v>
      </c>
      <c r="S3205" s="4">
        <f>Table3[[#This Row],[Harga]]*Table3[[#This Row],[Quantity]]</f>
        <v>448000</v>
      </c>
      <c r="T3205">
        <v>0</v>
      </c>
      <c r="U3205" s="4">
        <f>Table3[[#This Row],[Discount]]*Table3[[#This Row],[Revenue]]</f>
        <v>0</v>
      </c>
      <c r="V3205" s="4">
        <f>Table3[[#This Row],[Revenue]]-Table3[[#This Row],[Total Discount]]</f>
        <v>448000</v>
      </c>
      <c r="W3205" s="6"/>
      <c r="X3205" s="5"/>
    </row>
    <row r="3206" spans="1:24" x14ac:dyDescent="0.35">
      <c r="A3206">
        <v>3205</v>
      </c>
      <c r="B3206" t="s">
        <v>6038</v>
      </c>
      <c r="C3206" s="8">
        <v>42301</v>
      </c>
      <c r="D3206" s="6">
        <v>2015</v>
      </c>
      <c r="E3206" s="8" t="s">
        <v>3517</v>
      </c>
      <c r="F3206" s="7">
        <v>24</v>
      </c>
      <c r="G3206" t="s">
        <v>3452</v>
      </c>
      <c r="H3206" t="s">
        <v>3451</v>
      </c>
      <c r="I3206" t="s">
        <v>3528</v>
      </c>
      <c r="J3206" t="s">
        <v>3488</v>
      </c>
      <c r="K3206" t="s">
        <v>3487</v>
      </c>
      <c r="L3206">
        <v>94601</v>
      </c>
      <c r="M3206" t="s">
        <v>529</v>
      </c>
      <c r="N3206" t="s">
        <v>9</v>
      </c>
      <c r="O3206" t="s">
        <v>42</v>
      </c>
      <c r="P3206" t="s">
        <v>530</v>
      </c>
      <c r="Q3206" s="4">
        <v>71000</v>
      </c>
      <c r="R3206">
        <v>8</v>
      </c>
      <c r="S3206" s="4">
        <f>Table3[[#This Row],[Harga]]*Table3[[#This Row],[Quantity]]</f>
        <v>568000</v>
      </c>
      <c r="T3206">
        <v>0.2</v>
      </c>
      <c r="U3206" s="4">
        <f>Table3[[#This Row],[Discount]]*Table3[[#This Row],[Revenue]]</f>
        <v>113600</v>
      </c>
      <c r="V3206" s="4">
        <f>Table3[[#This Row],[Revenue]]-Table3[[#This Row],[Total Discount]]</f>
        <v>454400</v>
      </c>
      <c r="W3206" s="6"/>
      <c r="X3206" s="5"/>
    </row>
    <row r="3207" spans="1:24" x14ac:dyDescent="0.35">
      <c r="A3207">
        <v>3206</v>
      </c>
      <c r="B3207" t="s">
        <v>6037</v>
      </c>
      <c r="C3207" s="8">
        <v>42966</v>
      </c>
      <c r="D3207" s="6">
        <v>2017</v>
      </c>
      <c r="E3207" s="8" t="s">
        <v>3481</v>
      </c>
      <c r="F3207" s="7">
        <v>19</v>
      </c>
      <c r="G3207" t="s">
        <v>3452</v>
      </c>
      <c r="H3207" t="s">
        <v>3501</v>
      </c>
      <c r="I3207" t="s">
        <v>4207</v>
      </c>
      <c r="J3207" t="s">
        <v>3449</v>
      </c>
      <c r="K3207" t="s">
        <v>3477</v>
      </c>
      <c r="L3207">
        <v>1841</v>
      </c>
      <c r="M3207" t="s">
        <v>2242</v>
      </c>
      <c r="N3207" t="s">
        <v>13</v>
      </c>
      <c r="O3207" t="s">
        <v>23</v>
      </c>
      <c r="P3207" t="s">
        <v>2243</v>
      </c>
      <c r="Q3207" s="4">
        <v>13000</v>
      </c>
      <c r="R3207">
        <v>3</v>
      </c>
      <c r="S3207" s="4">
        <f>Table3[[#This Row],[Harga]]*Table3[[#This Row],[Quantity]]</f>
        <v>39000</v>
      </c>
      <c r="T3207">
        <v>0</v>
      </c>
      <c r="U3207" s="4">
        <f>Table3[[#This Row],[Discount]]*Table3[[#This Row],[Revenue]]</f>
        <v>0</v>
      </c>
      <c r="V3207" s="4">
        <f>Table3[[#This Row],[Revenue]]-Table3[[#This Row],[Total Discount]]</f>
        <v>39000</v>
      </c>
      <c r="W3207" s="6"/>
      <c r="X3207" s="5"/>
    </row>
    <row r="3208" spans="1:24" x14ac:dyDescent="0.35">
      <c r="A3208">
        <v>3207</v>
      </c>
      <c r="B3208" t="s">
        <v>6036</v>
      </c>
      <c r="C3208" s="8">
        <v>42513</v>
      </c>
      <c r="D3208" s="6">
        <v>2016</v>
      </c>
      <c r="E3208" s="8" t="s">
        <v>3453</v>
      </c>
      <c r="F3208" s="7">
        <v>23</v>
      </c>
      <c r="G3208" t="s">
        <v>3452</v>
      </c>
      <c r="H3208" t="s">
        <v>3462</v>
      </c>
      <c r="I3208" t="s">
        <v>4444</v>
      </c>
      <c r="J3208" t="s">
        <v>3449</v>
      </c>
      <c r="K3208" t="s">
        <v>3542</v>
      </c>
      <c r="L3208">
        <v>19120</v>
      </c>
      <c r="M3208" t="s">
        <v>1861</v>
      </c>
      <c r="N3208" t="s">
        <v>51</v>
      </c>
      <c r="O3208" t="s">
        <v>471</v>
      </c>
      <c r="P3208" t="s">
        <v>1862</v>
      </c>
      <c r="Q3208" s="4">
        <v>11200000</v>
      </c>
      <c r="R3208">
        <v>4</v>
      </c>
      <c r="S3208" s="4">
        <f>Table3[[#This Row],[Harga]]*Table3[[#This Row],[Quantity]]</f>
        <v>44800000</v>
      </c>
      <c r="T3208">
        <v>0.4</v>
      </c>
      <c r="U3208" s="4">
        <f>Table3[[#This Row],[Discount]]*Table3[[#This Row],[Revenue]]</f>
        <v>17920000</v>
      </c>
      <c r="V3208" s="4">
        <f>Table3[[#This Row],[Revenue]]-Table3[[#This Row],[Total Discount]]</f>
        <v>26880000</v>
      </c>
      <c r="W3208" s="6"/>
      <c r="X3208" s="5"/>
    </row>
    <row r="3209" spans="1:24" x14ac:dyDescent="0.35">
      <c r="A3209">
        <v>3208</v>
      </c>
      <c r="B3209" t="s">
        <v>6035</v>
      </c>
      <c r="C3209" s="8">
        <v>41946</v>
      </c>
      <c r="D3209" s="6">
        <v>2014</v>
      </c>
      <c r="E3209" s="8" t="s">
        <v>3468</v>
      </c>
      <c r="F3209" s="7">
        <v>3</v>
      </c>
      <c r="G3209" t="s">
        <v>3538</v>
      </c>
      <c r="H3209" t="s">
        <v>3451</v>
      </c>
      <c r="I3209" t="s">
        <v>5115</v>
      </c>
      <c r="J3209" t="s">
        <v>3449</v>
      </c>
      <c r="K3209" t="s">
        <v>3448</v>
      </c>
      <c r="L3209">
        <v>28540</v>
      </c>
      <c r="M3209" t="s">
        <v>1914</v>
      </c>
      <c r="N3209" t="s">
        <v>13</v>
      </c>
      <c r="O3209" t="s">
        <v>32</v>
      </c>
      <c r="P3209" t="s">
        <v>1915</v>
      </c>
      <c r="Q3209" s="4">
        <v>82000</v>
      </c>
      <c r="R3209">
        <v>2</v>
      </c>
      <c r="S3209" s="4">
        <f>Table3[[#This Row],[Harga]]*Table3[[#This Row],[Quantity]]</f>
        <v>164000</v>
      </c>
      <c r="T3209">
        <v>0.2</v>
      </c>
      <c r="U3209" s="4">
        <f>Table3[[#This Row],[Discount]]*Table3[[#This Row],[Revenue]]</f>
        <v>32800</v>
      </c>
      <c r="V3209" s="4">
        <f>Table3[[#This Row],[Revenue]]-Table3[[#This Row],[Total Discount]]</f>
        <v>131200</v>
      </c>
      <c r="W3209" s="6"/>
      <c r="X3209" s="5"/>
    </row>
    <row r="3210" spans="1:24" x14ac:dyDescent="0.35">
      <c r="A3210">
        <v>3209</v>
      </c>
      <c r="B3210" t="s">
        <v>6034</v>
      </c>
      <c r="C3210" s="8">
        <v>42093</v>
      </c>
      <c r="D3210" s="6">
        <v>2015</v>
      </c>
      <c r="E3210" s="8" t="s">
        <v>3511</v>
      </c>
      <c r="F3210" s="7">
        <v>30</v>
      </c>
      <c r="G3210" t="s">
        <v>3485</v>
      </c>
      <c r="H3210" t="s">
        <v>3451</v>
      </c>
      <c r="I3210" t="s">
        <v>4187</v>
      </c>
      <c r="J3210" t="s">
        <v>3466</v>
      </c>
      <c r="K3210" t="s">
        <v>3655</v>
      </c>
      <c r="L3210">
        <v>60610</v>
      </c>
      <c r="M3210" t="s">
        <v>1197</v>
      </c>
      <c r="N3210" t="s">
        <v>13</v>
      </c>
      <c r="O3210" t="s">
        <v>23</v>
      </c>
      <c r="P3210" t="s">
        <v>1198</v>
      </c>
      <c r="Q3210" s="4">
        <v>6000</v>
      </c>
      <c r="R3210">
        <v>5</v>
      </c>
      <c r="S3210" s="4">
        <f>Table3[[#This Row],[Harga]]*Table3[[#This Row],[Quantity]]</f>
        <v>30000</v>
      </c>
      <c r="T3210">
        <v>0.2</v>
      </c>
      <c r="U3210" s="4">
        <f>Table3[[#This Row],[Discount]]*Table3[[#This Row],[Revenue]]</f>
        <v>6000</v>
      </c>
      <c r="V3210" s="4">
        <f>Table3[[#This Row],[Revenue]]-Table3[[#This Row],[Total Discount]]</f>
        <v>24000</v>
      </c>
      <c r="W3210" s="6"/>
      <c r="X3210" s="5"/>
    </row>
    <row r="3211" spans="1:24" x14ac:dyDescent="0.35">
      <c r="A3211">
        <v>3210</v>
      </c>
      <c r="B3211" t="s">
        <v>6033</v>
      </c>
      <c r="C3211" s="8">
        <v>42882</v>
      </c>
      <c r="D3211" s="6">
        <v>2017</v>
      </c>
      <c r="E3211" s="8" t="s">
        <v>3453</v>
      </c>
      <c r="F3211" s="7">
        <v>27</v>
      </c>
      <c r="G3211" t="s">
        <v>3452</v>
      </c>
      <c r="H3211" t="s">
        <v>3451</v>
      </c>
      <c r="I3211" t="s">
        <v>4612</v>
      </c>
      <c r="J3211" t="s">
        <v>3449</v>
      </c>
      <c r="K3211" t="s">
        <v>3470</v>
      </c>
      <c r="L3211">
        <v>83201</v>
      </c>
      <c r="M3211" t="s">
        <v>2026</v>
      </c>
      <c r="N3211" t="s">
        <v>9</v>
      </c>
      <c r="O3211" t="s">
        <v>20</v>
      </c>
      <c r="P3211" t="s">
        <v>2027</v>
      </c>
      <c r="Q3211" s="4">
        <v>27000</v>
      </c>
      <c r="R3211">
        <v>4</v>
      </c>
      <c r="S3211" s="4">
        <f>Table3[[#This Row],[Harga]]*Table3[[#This Row],[Quantity]]</f>
        <v>108000</v>
      </c>
      <c r="T3211">
        <v>0</v>
      </c>
      <c r="U3211" s="4">
        <f>Table3[[#This Row],[Discount]]*Table3[[#This Row],[Revenue]]</f>
        <v>0</v>
      </c>
      <c r="V3211" s="4">
        <f>Table3[[#This Row],[Revenue]]-Table3[[#This Row],[Total Discount]]</f>
        <v>108000</v>
      </c>
      <c r="W3211" s="6"/>
      <c r="X3211" s="5"/>
    </row>
    <row r="3212" spans="1:24" x14ac:dyDescent="0.35">
      <c r="A3212">
        <v>3211</v>
      </c>
      <c r="B3212" t="s">
        <v>6032</v>
      </c>
      <c r="C3212" s="8">
        <v>43083</v>
      </c>
      <c r="D3212" s="6">
        <v>2017</v>
      </c>
      <c r="E3212" s="8" t="s">
        <v>3490</v>
      </c>
      <c r="F3212" s="7">
        <v>14</v>
      </c>
      <c r="G3212" t="s">
        <v>3452</v>
      </c>
      <c r="H3212" t="s">
        <v>3462</v>
      </c>
      <c r="I3212" t="s">
        <v>3817</v>
      </c>
      <c r="J3212" t="s">
        <v>3449</v>
      </c>
      <c r="K3212" t="s">
        <v>3909</v>
      </c>
      <c r="L3212">
        <v>75023</v>
      </c>
      <c r="M3212" t="s">
        <v>16</v>
      </c>
      <c r="N3212" t="s">
        <v>9</v>
      </c>
      <c r="O3212" t="s">
        <v>17</v>
      </c>
      <c r="P3212" t="s">
        <v>18</v>
      </c>
      <c r="Q3212" s="4">
        <v>958000</v>
      </c>
      <c r="R3212">
        <v>4</v>
      </c>
      <c r="S3212" s="4">
        <f>Table3[[#This Row],[Harga]]*Table3[[#This Row],[Quantity]]</f>
        <v>3832000</v>
      </c>
      <c r="T3212">
        <v>0.3</v>
      </c>
      <c r="U3212" s="4">
        <f>Table3[[#This Row],[Discount]]*Table3[[#This Row],[Revenue]]</f>
        <v>1149600</v>
      </c>
      <c r="V3212" s="4">
        <f>Table3[[#This Row],[Revenue]]-Table3[[#This Row],[Total Discount]]</f>
        <v>2682400</v>
      </c>
      <c r="W3212" s="6"/>
      <c r="X3212" s="5"/>
    </row>
    <row r="3213" spans="1:24" x14ac:dyDescent="0.35">
      <c r="A3213">
        <v>3212</v>
      </c>
      <c r="B3213" t="s">
        <v>6031</v>
      </c>
      <c r="C3213" s="8">
        <v>41916</v>
      </c>
      <c r="D3213" s="6">
        <v>2014</v>
      </c>
      <c r="E3213" s="8" t="s">
        <v>3517</v>
      </c>
      <c r="F3213" s="7">
        <v>4</v>
      </c>
      <c r="G3213" t="s">
        <v>3485</v>
      </c>
      <c r="H3213" t="s">
        <v>3462</v>
      </c>
      <c r="I3213" t="s">
        <v>3450</v>
      </c>
      <c r="J3213" t="s">
        <v>3449</v>
      </c>
      <c r="K3213" t="s">
        <v>3474</v>
      </c>
      <c r="L3213">
        <v>10024</v>
      </c>
      <c r="M3213" t="s">
        <v>2561</v>
      </c>
      <c r="N3213" t="s">
        <v>9</v>
      </c>
      <c r="O3213" t="s">
        <v>42</v>
      </c>
      <c r="P3213" t="s">
        <v>2562</v>
      </c>
      <c r="Q3213" s="4">
        <v>420000</v>
      </c>
      <c r="R3213">
        <v>5</v>
      </c>
      <c r="S3213" s="4">
        <f>Table3[[#This Row],[Harga]]*Table3[[#This Row],[Quantity]]</f>
        <v>2100000</v>
      </c>
      <c r="T3213">
        <v>0.1</v>
      </c>
      <c r="U3213" s="4">
        <f>Table3[[#This Row],[Discount]]*Table3[[#This Row],[Revenue]]</f>
        <v>210000</v>
      </c>
      <c r="V3213" s="4">
        <f>Table3[[#This Row],[Revenue]]-Table3[[#This Row],[Total Discount]]</f>
        <v>1890000</v>
      </c>
      <c r="W3213" s="6"/>
      <c r="X3213" s="5"/>
    </row>
    <row r="3214" spans="1:24" x14ac:dyDescent="0.35">
      <c r="A3214">
        <v>3213</v>
      </c>
      <c r="B3214" t="s">
        <v>6030</v>
      </c>
      <c r="C3214" s="8">
        <v>42656</v>
      </c>
      <c r="D3214" s="6">
        <v>2016</v>
      </c>
      <c r="E3214" s="8" t="s">
        <v>3517</v>
      </c>
      <c r="F3214" s="7">
        <v>13</v>
      </c>
      <c r="G3214" t="s">
        <v>3485</v>
      </c>
      <c r="H3214" t="s">
        <v>3451</v>
      </c>
      <c r="I3214" t="s">
        <v>4026</v>
      </c>
      <c r="J3214" t="s">
        <v>3466</v>
      </c>
      <c r="K3214" t="s">
        <v>3595</v>
      </c>
      <c r="L3214">
        <v>10024</v>
      </c>
      <c r="M3214" t="s">
        <v>1541</v>
      </c>
      <c r="N3214" t="s">
        <v>13</v>
      </c>
      <c r="O3214" t="s">
        <v>37</v>
      </c>
      <c r="P3214" t="s">
        <v>1542</v>
      </c>
      <c r="Q3214" s="4">
        <v>39000</v>
      </c>
      <c r="R3214">
        <v>5</v>
      </c>
      <c r="S3214" s="4">
        <f>Table3[[#This Row],[Harga]]*Table3[[#This Row],[Quantity]]</f>
        <v>195000</v>
      </c>
      <c r="T3214">
        <v>0</v>
      </c>
      <c r="U3214" s="4">
        <f>Table3[[#This Row],[Discount]]*Table3[[#This Row],[Revenue]]</f>
        <v>0</v>
      </c>
      <c r="V3214" s="4">
        <f>Table3[[#This Row],[Revenue]]-Table3[[#This Row],[Total Discount]]</f>
        <v>195000</v>
      </c>
      <c r="W3214" s="6"/>
      <c r="X3214" s="5"/>
    </row>
    <row r="3215" spans="1:24" x14ac:dyDescent="0.35">
      <c r="A3215">
        <v>3214</v>
      </c>
      <c r="B3215" t="s">
        <v>6029</v>
      </c>
      <c r="C3215" s="8">
        <v>42068</v>
      </c>
      <c r="D3215" s="6">
        <v>2015</v>
      </c>
      <c r="E3215" s="8" t="s">
        <v>3511</v>
      </c>
      <c r="F3215" s="7">
        <v>5</v>
      </c>
      <c r="G3215" t="s">
        <v>3457</v>
      </c>
      <c r="H3215" t="s">
        <v>3462</v>
      </c>
      <c r="I3215" t="s">
        <v>3729</v>
      </c>
      <c r="J3215" t="s">
        <v>3449</v>
      </c>
      <c r="K3215" t="s">
        <v>3655</v>
      </c>
      <c r="L3215">
        <v>60623</v>
      </c>
      <c r="M3215" t="s">
        <v>2324</v>
      </c>
      <c r="N3215" t="s">
        <v>13</v>
      </c>
      <c r="O3215" t="s">
        <v>73</v>
      </c>
      <c r="P3215" t="s">
        <v>2325</v>
      </c>
      <c r="Q3215" s="4">
        <v>3000</v>
      </c>
      <c r="R3215">
        <v>6</v>
      </c>
      <c r="S3215" s="4">
        <f>Table3[[#This Row],[Harga]]*Table3[[#This Row],[Quantity]]</f>
        <v>18000</v>
      </c>
      <c r="T3215">
        <v>0.2</v>
      </c>
      <c r="U3215" s="4">
        <f>Table3[[#This Row],[Discount]]*Table3[[#This Row],[Revenue]]</f>
        <v>3600</v>
      </c>
      <c r="V3215" s="4">
        <f>Table3[[#This Row],[Revenue]]-Table3[[#This Row],[Total Discount]]</f>
        <v>14400</v>
      </c>
      <c r="W3215" s="6"/>
      <c r="X3215" s="5"/>
    </row>
    <row r="3216" spans="1:24" x14ac:dyDescent="0.35">
      <c r="A3216">
        <v>3215</v>
      </c>
      <c r="B3216" t="s">
        <v>6028</v>
      </c>
      <c r="C3216" s="8">
        <v>42798</v>
      </c>
      <c r="D3216" s="6">
        <v>2017</v>
      </c>
      <c r="E3216" s="8" t="s">
        <v>3511</v>
      </c>
      <c r="F3216" s="7">
        <v>4</v>
      </c>
      <c r="G3216" t="s">
        <v>3452</v>
      </c>
      <c r="H3216" t="s">
        <v>3451</v>
      </c>
      <c r="I3216" t="s">
        <v>4526</v>
      </c>
      <c r="J3216" t="s">
        <v>3488</v>
      </c>
      <c r="K3216" t="s">
        <v>3487</v>
      </c>
      <c r="L3216">
        <v>77095</v>
      </c>
      <c r="M3216" t="s">
        <v>153</v>
      </c>
      <c r="N3216" t="s">
        <v>9</v>
      </c>
      <c r="O3216" t="s">
        <v>20</v>
      </c>
      <c r="P3216" t="s">
        <v>154</v>
      </c>
      <c r="Q3216" s="4">
        <v>83000</v>
      </c>
      <c r="R3216">
        <v>5</v>
      </c>
      <c r="S3216" s="4">
        <f>Table3[[#This Row],[Harga]]*Table3[[#This Row],[Quantity]]</f>
        <v>415000</v>
      </c>
      <c r="T3216">
        <v>0.6</v>
      </c>
      <c r="U3216" s="4">
        <f>Table3[[#This Row],[Discount]]*Table3[[#This Row],[Revenue]]</f>
        <v>249000</v>
      </c>
      <c r="V3216" s="4">
        <f>Table3[[#This Row],[Revenue]]-Table3[[#This Row],[Total Discount]]</f>
        <v>166000</v>
      </c>
      <c r="W3216" s="6"/>
      <c r="X3216" s="5"/>
    </row>
    <row r="3217" spans="1:24" x14ac:dyDescent="0.35">
      <c r="A3217">
        <v>3216</v>
      </c>
      <c r="B3217" t="s">
        <v>6027</v>
      </c>
      <c r="C3217" s="8">
        <v>42272</v>
      </c>
      <c r="D3217" s="6">
        <v>2015</v>
      </c>
      <c r="E3217" s="8" t="s">
        <v>3472</v>
      </c>
      <c r="F3217" s="7">
        <v>25</v>
      </c>
      <c r="G3217" t="s">
        <v>3452</v>
      </c>
      <c r="H3217" t="s">
        <v>3451</v>
      </c>
      <c r="I3217" t="s">
        <v>5941</v>
      </c>
      <c r="J3217" t="s">
        <v>3449</v>
      </c>
      <c r="K3217" t="s">
        <v>3523</v>
      </c>
      <c r="L3217">
        <v>6450</v>
      </c>
      <c r="M3217" t="s">
        <v>1130</v>
      </c>
      <c r="N3217" t="s">
        <v>13</v>
      </c>
      <c r="O3217" t="s">
        <v>26</v>
      </c>
      <c r="P3217" t="s">
        <v>1131</v>
      </c>
      <c r="Q3217" s="4">
        <v>18000</v>
      </c>
      <c r="R3217">
        <v>2</v>
      </c>
      <c r="S3217" s="4">
        <f>Table3[[#This Row],[Harga]]*Table3[[#This Row],[Quantity]]</f>
        <v>36000</v>
      </c>
      <c r="T3217">
        <v>0</v>
      </c>
      <c r="U3217" s="4">
        <f>Table3[[#This Row],[Discount]]*Table3[[#This Row],[Revenue]]</f>
        <v>0</v>
      </c>
      <c r="V3217" s="4">
        <f>Table3[[#This Row],[Revenue]]-Table3[[#This Row],[Total Discount]]</f>
        <v>36000</v>
      </c>
      <c r="W3217" s="6"/>
      <c r="X3217" s="5"/>
    </row>
    <row r="3218" spans="1:24" x14ac:dyDescent="0.35">
      <c r="A3218">
        <v>3217</v>
      </c>
      <c r="B3218" t="s">
        <v>6026</v>
      </c>
      <c r="C3218" s="8">
        <v>42357</v>
      </c>
      <c r="D3218" s="6">
        <v>2015</v>
      </c>
      <c r="E3218" s="8" t="s">
        <v>3490</v>
      </c>
      <c r="F3218" s="7">
        <v>19</v>
      </c>
      <c r="G3218" t="s">
        <v>3452</v>
      </c>
      <c r="H3218" t="s">
        <v>3451</v>
      </c>
      <c r="I3218" t="s">
        <v>4309</v>
      </c>
      <c r="J3218" t="s">
        <v>3449</v>
      </c>
      <c r="K3218" t="s">
        <v>3460</v>
      </c>
      <c r="L3218">
        <v>60025</v>
      </c>
      <c r="M3218" t="s">
        <v>3008</v>
      </c>
      <c r="N3218" t="s">
        <v>51</v>
      </c>
      <c r="O3218" t="s">
        <v>52</v>
      </c>
      <c r="P3218" t="s">
        <v>3009</v>
      </c>
      <c r="Q3218" s="4">
        <v>159000</v>
      </c>
      <c r="R3218">
        <v>3</v>
      </c>
      <c r="S3218" s="4">
        <f>Table3[[#This Row],[Harga]]*Table3[[#This Row],[Quantity]]</f>
        <v>477000</v>
      </c>
      <c r="T3218">
        <v>0.2</v>
      </c>
      <c r="U3218" s="4">
        <f>Table3[[#This Row],[Discount]]*Table3[[#This Row],[Revenue]]</f>
        <v>95400</v>
      </c>
      <c r="V3218" s="4">
        <f>Table3[[#This Row],[Revenue]]-Table3[[#This Row],[Total Discount]]</f>
        <v>381600</v>
      </c>
      <c r="W3218" s="6"/>
      <c r="X3218" s="5"/>
    </row>
    <row r="3219" spans="1:24" x14ac:dyDescent="0.35">
      <c r="A3219">
        <v>3218</v>
      </c>
      <c r="B3219" t="s">
        <v>6025</v>
      </c>
      <c r="C3219" s="8">
        <v>42285</v>
      </c>
      <c r="D3219" s="6">
        <v>2015</v>
      </c>
      <c r="E3219" s="8" t="s">
        <v>3517</v>
      </c>
      <c r="F3219" s="7">
        <v>8</v>
      </c>
      <c r="G3219" t="s">
        <v>3485</v>
      </c>
      <c r="H3219" t="s">
        <v>3451</v>
      </c>
      <c r="I3219" t="s">
        <v>4250</v>
      </c>
      <c r="J3219" t="s">
        <v>3449</v>
      </c>
      <c r="K3219" t="s">
        <v>3492</v>
      </c>
      <c r="L3219">
        <v>77036</v>
      </c>
      <c r="M3219" t="s">
        <v>2208</v>
      </c>
      <c r="N3219" t="s">
        <v>13</v>
      </c>
      <c r="O3219" t="s">
        <v>37</v>
      </c>
      <c r="P3219" t="s">
        <v>2209</v>
      </c>
      <c r="Q3219" s="4">
        <v>6000</v>
      </c>
      <c r="R3219">
        <v>2</v>
      </c>
      <c r="S3219" s="4">
        <f>Table3[[#This Row],[Harga]]*Table3[[#This Row],[Quantity]]</f>
        <v>12000</v>
      </c>
      <c r="T3219">
        <v>0.2</v>
      </c>
      <c r="U3219" s="4">
        <f>Table3[[#This Row],[Discount]]*Table3[[#This Row],[Revenue]]</f>
        <v>2400</v>
      </c>
      <c r="V3219" s="4">
        <f>Table3[[#This Row],[Revenue]]-Table3[[#This Row],[Total Discount]]</f>
        <v>9600</v>
      </c>
      <c r="W3219" s="6"/>
      <c r="X3219" s="5"/>
    </row>
    <row r="3220" spans="1:24" x14ac:dyDescent="0.35">
      <c r="A3220">
        <v>3219</v>
      </c>
      <c r="B3220" t="s">
        <v>6024</v>
      </c>
      <c r="C3220" s="8">
        <v>42947</v>
      </c>
      <c r="D3220" s="6">
        <v>2017</v>
      </c>
      <c r="E3220" s="8" t="s">
        <v>3507</v>
      </c>
      <c r="F3220" s="7">
        <v>31</v>
      </c>
      <c r="G3220" t="s">
        <v>3457</v>
      </c>
      <c r="H3220" t="s">
        <v>3462</v>
      </c>
      <c r="I3220" t="s">
        <v>3990</v>
      </c>
      <c r="J3220" t="s">
        <v>3449</v>
      </c>
      <c r="K3220" t="s">
        <v>3505</v>
      </c>
      <c r="L3220">
        <v>94110</v>
      </c>
      <c r="M3220" t="s">
        <v>107</v>
      </c>
      <c r="N3220" t="s">
        <v>13</v>
      </c>
      <c r="O3220" t="s">
        <v>32</v>
      </c>
      <c r="P3220" t="s">
        <v>108</v>
      </c>
      <c r="Q3220" s="4">
        <v>159000</v>
      </c>
      <c r="R3220">
        <v>2</v>
      </c>
      <c r="S3220" s="4">
        <f>Table3[[#This Row],[Harga]]*Table3[[#This Row],[Quantity]]</f>
        <v>318000</v>
      </c>
      <c r="T3220">
        <v>0</v>
      </c>
      <c r="U3220" s="4">
        <f>Table3[[#This Row],[Discount]]*Table3[[#This Row],[Revenue]]</f>
        <v>0</v>
      </c>
      <c r="V3220" s="4">
        <f>Table3[[#This Row],[Revenue]]-Table3[[#This Row],[Total Discount]]</f>
        <v>318000</v>
      </c>
      <c r="W3220" s="6"/>
      <c r="X3220" s="5"/>
    </row>
    <row r="3221" spans="1:24" x14ac:dyDescent="0.35">
      <c r="A3221">
        <v>3220</v>
      </c>
      <c r="B3221" t="s">
        <v>6023</v>
      </c>
      <c r="C3221" s="8">
        <v>41856</v>
      </c>
      <c r="D3221" s="6">
        <v>2014</v>
      </c>
      <c r="E3221" s="8" t="s">
        <v>3481</v>
      </c>
      <c r="F3221" s="7">
        <v>5</v>
      </c>
      <c r="G3221" t="s">
        <v>3485</v>
      </c>
      <c r="H3221" t="s">
        <v>3451</v>
      </c>
      <c r="I3221" t="s">
        <v>4344</v>
      </c>
      <c r="J3221" t="s">
        <v>3466</v>
      </c>
      <c r="K3221" t="s">
        <v>3714</v>
      </c>
      <c r="L3221">
        <v>10009</v>
      </c>
      <c r="M3221" t="s">
        <v>3010</v>
      </c>
      <c r="N3221" t="s">
        <v>51</v>
      </c>
      <c r="O3221" t="s">
        <v>52</v>
      </c>
      <c r="P3221" t="s">
        <v>3011</v>
      </c>
      <c r="Q3221" s="4">
        <v>136000</v>
      </c>
      <c r="R3221">
        <v>1</v>
      </c>
      <c r="S3221" s="4">
        <f>Table3[[#This Row],[Harga]]*Table3[[#This Row],[Quantity]]</f>
        <v>136000</v>
      </c>
      <c r="T3221">
        <v>0</v>
      </c>
      <c r="U3221" s="4">
        <f>Table3[[#This Row],[Discount]]*Table3[[#This Row],[Revenue]]</f>
        <v>0</v>
      </c>
      <c r="V3221" s="4">
        <f>Table3[[#This Row],[Revenue]]-Table3[[#This Row],[Total Discount]]</f>
        <v>136000</v>
      </c>
      <c r="W3221" s="6"/>
      <c r="X3221" s="5"/>
    </row>
    <row r="3222" spans="1:24" x14ac:dyDescent="0.35">
      <c r="A3222">
        <v>3221</v>
      </c>
      <c r="B3222" t="s">
        <v>6022</v>
      </c>
      <c r="C3222" s="8">
        <v>42869</v>
      </c>
      <c r="D3222" s="6">
        <v>2017</v>
      </c>
      <c r="E3222" s="8" t="s">
        <v>3453</v>
      </c>
      <c r="F3222" s="7">
        <v>14</v>
      </c>
      <c r="G3222" t="s">
        <v>3457</v>
      </c>
      <c r="H3222" t="s">
        <v>3451</v>
      </c>
      <c r="I3222" t="s">
        <v>4370</v>
      </c>
      <c r="J3222" t="s">
        <v>3466</v>
      </c>
      <c r="K3222" t="s">
        <v>3641</v>
      </c>
      <c r="L3222">
        <v>21215</v>
      </c>
      <c r="M3222" t="s">
        <v>2136</v>
      </c>
      <c r="N3222" t="s">
        <v>13</v>
      </c>
      <c r="O3222" t="s">
        <v>37</v>
      </c>
      <c r="P3222" t="s">
        <v>2137</v>
      </c>
      <c r="Q3222" s="4">
        <v>2000</v>
      </c>
      <c r="R3222">
        <v>2</v>
      </c>
      <c r="S3222" s="4">
        <f>Table3[[#This Row],[Harga]]*Table3[[#This Row],[Quantity]]</f>
        <v>4000</v>
      </c>
      <c r="T3222">
        <v>0</v>
      </c>
      <c r="U3222" s="4">
        <f>Table3[[#This Row],[Discount]]*Table3[[#This Row],[Revenue]]</f>
        <v>0</v>
      </c>
      <c r="V3222" s="4">
        <f>Table3[[#This Row],[Revenue]]-Table3[[#This Row],[Total Discount]]</f>
        <v>4000</v>
      </c>
      <c r="W3222" s="6"/>
      <c r="X3222" s="5"/>
    </row>
    <row r="3223" spans="1:24" x14ac:dyDescent="0.35">
      <c r="A3223">
        <v>3222</v>
      </c>
      <c r="B3223" t="s">
        <v>6021</v>
      </c>
      <c r="C3223" s="8">
        <v>42635</v>
      </c>
      <c r="D3223" s="6">
        <v>2016</v>
      </c>
      <c r="E3223" s="8" t="s">
        <v>3472</v>
      </c>
      <c r="F3223" s="7">
        <v>22</v>
      </c>
      <c r="G3223" t="s">
        <v>3457</v>
      </c>
      <c r="H3223" t="s">
        <v>3451</v>
      </c>
      <c r="I3223" t="s">
        <v>4582</v>
      </c>
      <c r="J3223" t="s">
        <v>3488</v>
      </c>
      <c r="K3223" t="s">
        <v>3487</v>
      </c>
      <c r="L3223">
        <v>40214</v>
      </c>
      <c r="M3223" t="s">
        <v>2093</v>
      </c>
      <c r="N3223" t="s">
        <v>9</v>
      </c>
      <c r="O3223" t="s">
        <v>20</v>
      </c>
      <c r="P3223" t="s">
        <v>2094</v>
      </c>
      <c r="Q3223" s="4">
        <v>14000</v>
      </c>
      <c r="R3223">
        <v>2</v>
      </c>
      <c r="S3223" s="4">
        <f>Table3[[#This Row],[Harga]]*Table3[[#This Row],[Quantity]]</f>
        <v>28000</v>
      </c>
      <c r="T3223">
        <v>0</v>
      </c>
      <c r="U3223" s="4">
        <f>Table3[[#This Row],[Discount]]*Table3[[#This Row],[Revenue]]</f>
        <v>0</v>
      </c>
      <c r="V3223" s="4">
        <f>Table3[[#This Row],[Revenue]]-Table3[[#This Row],[Total Discount]]</f>
        <v>28000</v>
      </c>
      <c r="W3223" s="6"/>
      <c r="X3223" s="5"/>
    </row>
    <row r="3224" spans="1:24" x14ac:dyDescent="0.35">
      <c r="A3224">
        <v>3223</v>
      </c>
      <c r="B3224" t="s">
        <v>6020</v>
      </c>
      <c r="C3224" s="8">
        <v>42321</v>
      </c>
      <c r="D3224" s="6">
        <v>2015</v>
      </c>
      <c r="E3224" s="8" t="s">
        <v>3468</v>
      </c>
      <c r="F3224" s="7">
        <v>13</v>
      </c>
      <c r="G3224" t="s">
        <v>3452</v>
      </c>
      <c r="H3224" t="s">
        <v>3451</v>
      </c>
      <c r="I3224" t="s">
        <v>3943</v>
      </c>
      <c r="J3224" t="s">
        <v>3449</v>
      </c>
      <c r="K3224" t="s">
        <v>3600</v>
      </c>
      <c r="L3224">
        <v>37087</v>
      </c>
      <c r="M3224" t="s">
        <v>2819</v>
      </c>
      <c r="N3224" t="s">
        <v>13</v>
      </c>
      <c r="O3224" t="s">
        <v>32</v>
      </c>
      <c r="P3224" t="s">
        <v>2820</v>
      </c>
      <c r="Q3224" s="4">
        <v>15000</v>
      </c>
      <c r="R3224">
        <v>6</v>
      </c>
      <c r="S3224" s="4">
        <f>Table3[[#This Row],[Harga]]*Table3[[#This Row],[Quantity]]</f>
        <v>90000</v>
      </c>
      <c r="T3224">
        <v>0.2</v>
      </c>
      <c r="U3224" s="4">
        <f>Table3[[#This Row],[Discount]]*Table3[[#This Row],[Revenue]]</f>
        <v>18000</v>
      </c>
      <c r="V3224" s="4">
        <f>Table3[[#This Row],[Revenue]]-Table3[[#This Row],[Total Discount]]</f>
        <v>72000</v>
      </c>
      <c r="W3224" s="6"/>
      <c r="X3224" s="5"/>
    </row>
    <row r="3225" spans="1:24" x14ac:dyDescent="0.35">
      <c r="A3225">
        <v>3224</v>
      </c>
      <c r="B3225" t="s">
        <v>6019</v>
      </c>
      <c r="C3225" s="8">
        <v>42877</v>
      </c>
      <c r="D3225" s="6">
        <v>2017</v>
      </c>
      <c r="E3225" s="8" t="s">
        <v>3453</v>
      </c>
      <c r="F3225" s="7">
        <v>22</v>
      </c>
      <c r="G3225" t="s">
        <v>3538</v>
      </c>
      <c r="H3225" t="s">
        <v>3451</v>
      </c>
      <c r="I3225" t="s">
        <v>4307</v>
      </c>
      <c r="J3225" t="s">
        <v>3449</v>
      </c>
      <c r="K3225" t="s">
        <v>3641</v>
      </c>
      <c r="L3225">
        <v>90008</v>
      </c>
      <c r="M3225" t="s">
        <v>2350</v>
      </c>
      <c r="N3225" t="s">
        <v>51</v>
      </c>
      <c r="O3225" t="s">
        <v>64</v>
      </c>
      <c r="P3225" t="s">
        <v>2351</v>
      </c>
      <c r="Q3225" s="4">
        <v>49000</v>
      </c>
      <c r="R3225">
        <v>7</v>
      </c>
      <c r="S3225" s="4">
        <f>Table3[[#This Row],[Harga]]*Table3[[#This Row],[Quantity]]</f>
        <v>343000</v>
      </c>
      <c r="T3225">
        <v>0</v>
      </c>
      <c r="U3225" s="4">
        <f>Table3[[#This Row],[Discount]]*Table3[[#This Row],[Revenue]]</f>
        <v>0</v>
      </c>
      <c r="V3225" s="4">
        <f>Table3[[#This Row],[Revenue]]-Table3[[#This Row],[Total Discount]]</f>
        <v>343000</v>
      </c>
      <c r="W3225" s="6"/>
      <c r="X3225" s="5"/>
    </row>
    <row r="3226" spans="1:24" x14ac:dyDescent="0.35">
      <c r="A3226">
        <v>3225</v>
      </c>
      <c r="B3226" t="s">
        <v>6018</v>
      </c>
      <c r="C3226" s="8">
        <v>42706</v>
      </c>
      <c r="D3226" s="6">
        <v>2016</v>
      </c>
      <c r="E3226" s="8" t="s">
        <v>3490</v>
      </c>
      <c r="F3226" s="7">
        <v>2</v>
      </c>
      <c r="G3226" t="s">
        <v>3485</v>
      </c>
      <c r="H3226" t="s">
        <v>3451</v>
      </c>
      <c r="I3226" t="s">
        <v>3762</v>
      </c>
      <c r="J3226" t="s">
        <v>3488</v>
      </c>
      <c r="K3226" t="s">
        <v>3470</v>
      </c>
      <c r="L3226">
        <v>2908</v>
      </c>
      <c r="M3226" t="s">
        <v>1304</v>
      </c>
      <c r="N3226" t="s">
        <v>13</v>
      </c>
      <c r="O3226" t="s">
        <v>32</v>
      </c>
      <c r="P3226" t="s">
        <v>1305</v>
      </c>
      <c r="Q3226" s="4">
        <v>1248000</v>
      </c>
      <c r="R3226">
        <v>5</v>
      </c>
      <c r="S3226" s="4">
        <f>Table3[[#This Row],[Harga]]*Table3[[#This Row],[Quantity]]</f>
        <v>6240000</v>
      </c>
      <c r="T3226">
        <v>0</v>
      </c>
      <c r="U3226" s="4">
        <f>Table3[[#This Row],[Discount]]*Table3[[#This Row],[Revenue]]</f>
        <v>0</v>
      </c>
      <c r="V3226" s="4">
        <f>Table3[[#This Row],[Revenue]]-Table3[[#This Row],[Total Discount]]</f>
        <v>6240000</v>
      </c>
      <c r="W3226" s="6"/>
      <c r="X3226" s="5"/>
    </row>
    <row r="3227" spans="1:24" x14ac:dyDescent="0.35">
      <c r="A3227">
        <v>3226</v>
      </c>
      <c r="B3227" t="s">
        <v>6017</v>
      </c>
      <c r="C3227" s="8">
        <v>42245</v>
      </c>
      <c r="D3227" s="6">
        <v>2015</v>
      </c>
      <c r="E3227" s="8" t="s">
        <v>3481</v>
      </c>
      <c r="F3227" s="7">
        <v>29</v>
      </c>
      <c r="G3227" t="s">
        <v>3457</v>
      </c>
      <c r="H3227" t="s">
        <v>3462</v>
      </c>
      <c r="I3227" t="s">
        <v>3606</v>
      </c>
      <c r="J3227" t="s">
        <v>3488</v>
      </c>
      <c r="K3227" t="s">
        <v>3909</v>
      </c>
      <c r="L3227">
        <v>48234</v>
      </c>
      <c r="M3227" t="s">
        <v>3008</v>
      </c>
      <c r="N3227" t="s">
        <v>51</v>
      </c>
      <c r="O3227" t="s">
        <v>52</v>
      </c>
      <c r="P3227" t="s">
        <v>3009</v>
      </c>
      <c r="Q3227" s="4">
        <v>159000</v>
      </c>
      <c r="R3227">
        <v>2</v>
      </c>
      <c r="S3227" s="4">
        <f>Table3[[#This Row],[Harga]]*Table3[[#This Row],[Quantity]]</f>
        <v>318000</v>
      </c>
      <c r="T3227">
        <v>0</v>
      </c>
      <c r="U3227" s="4">
        <f>Table3[[#This Row],[Discount]]*Table3[[#This Row],[Revenue]]</f>
        <v>0</v>
      </c>
      <c r="V3227" s="4">
        <f>Table3[[#This Row],[Revenue]]-Table3[[#This Row],[Total Discount]]</f>
        <v>318000</v>
      </c>
      <c r="W3227" s="6"/>
      <c r="X3227" s="5"/>
    </row>
    <row r="3228" spans="1:24" x14ac:dyDescent="0.35">
      <c r="A3228">
        <v>3227</v>
      </c>
      <c r="B3228" t="s">
        <v>6016</v>
      </c>
      <c r="C3228" s="8">
        <v>41796</v>
      </c>
      <c r="D3228" s="6">
        <v>2014</v>
      </c>
      <c r="E3228" s="8" t="s">
        <v>3497</v>
      </c>
      <c r="F3228" s="7">
        <v>6</v>
      </c>
      <c r="G3228" t="s">
        <v>3452</v>
      </c>
      <c r="H3228" t="s">
        <v>3462</v>
      </c>
      <c r="I3228" t="s">
        <v>6015</v>
      </c>
      <c r="J3228" t="s">
        <v>3488</v>
      </c>
      <c r="K3228" t="s">
        <v>3655</v>
      </c>
      <c r="L3228">
        <v>77070</v>
      </c>
      <c r="M3228" t="s">
        <v>1425</v>
      </c>
      <c r="N3228" t="s">
        <v>13</v>
      </c>
      <c r="O3228" t="s">
        <v>14</v>
      </c>
      <c r="P3228" t="s">
        <v>1426</v>
      </c>
      <c r="Q3228" s="4">
        <v>41000</v>
      </c>
      <c r="R3228">
        <v>10</v>
      </c>
      <c r="S3228" s="4">
        <f>Table3[[#This Row],[Harga]]*Table3[[#This Row],[Quantity]]</f>
        <v>410000</v>
      </c>
      <c r="T3228">
        <v>0.2</v>
      </c>
      <c r="U3228" s="4">
        <f>Table3[[#This Row],[Discount]]*Table3[[#This Row],[Revenue]]</f>
        <v>82000</v>
      </c>
      <c r="V3228" s="4">
        <f>Table3[[#This Row],[Revenue]]-Table3[[#This Row],[Total Discount]]</f>
        <v>328000</v>
      </c>
      <c r="W3228" s="6"/>
      <c r="X3228" s="5"/>
    </row>
    <row r="3229" spans="1:24" x14ac:dyDescent="0.35">
      <c r="A3229">
        <v>3228</v>
      </c>
      <c r="B3229" t="s">
        <v>6014</v>
      </c>
      <c r="C3229" s="8">
        <v>42447</v>
      </c>
      <c r="D3229" s="6">
        <v>2016</v>
      </c>
      <c r="E3229" s="8" t="s">
        <v>3511</v>
      </c>
      <c r="F3229" s="7">
        <v>18</v>
      </c>
      <c r="G3229" t="s">
        <v>3485</v>
      </c>
      <c r="H3229" t="s">
        <v>3501</v>
      </c>
      <c r="I3229" t="s">
        <v>3456</v>
      </c>
      <c r="J3229" t="s">
        <v>3449</v>
      </c>
      <c r="K3229" t="s">
        <v>3455</v>
      </c>
      <c r="L3229">
        <v>38401</v>
      </c>
      <c r="M3229" t="s">
        <v>1122</v>
      </c>
      <c r="N3229" t="s">
        <v>13</v>
      </c>
      <c r="O3229" t="s">
        <v>29</v>
      </c>
      <c r="P3229" t="s">
        <v>1123</v>
      </c>
      <c r="Q3229" s="4">
        <v>1090000</v>
      </c>
      <c r="R3229">
        <v>3</v>
      </c>
      <c r="S3229" s="4">
        <f>Table3[[#This Row],[Harga]]*Table3[[#This Row],[Quantity]]</f>
        <v>3270000</v>
      </c>
      <c r="T3229">
        <v>0.2</v>
      </c>
      <c r="U3229" s="4">
        <f>Table3[[#This Row],[Discount]]*Table3[[#This Row],[Revenue]]</f>
        <v>654000</v>
      </c>
      <c r="V3229" s="4">
        <f>Table3[[#This Row],[Revenue]]-Table3[[#This Row],[Total Discount]]</f>
        <v>2616000</v>
      </c>
      <c r="W3229" s="6"/>
      <c r="X3229" s="5"/>
    </row>
    <row r="3230" spans="1:24" x14ac:dyDescent="0.35">
      <c r="A3230">
        <v>3229</v>
      </c>
      <c r="B3230" t="s">
        <v>6013</v>
      </c>
      <c r="C3230" s="8">
        <v>41653</v>
      </c>
      <c r="D3230" s="6">
        <v>2014</v>
      </c>
      <c r="E3230" s="8" t="s">
        <v>3463</v>
      </c>
      <c r="F3230" s="7">
        <v>14</v>
      </c>
      <c r="G3230" t="s">
        <v>3452</v>
      </c>
      <c r="H3230" t="s">
        <v>3451</v>
      </c>
      <c r="I3230" t="s">
        <v>4018</v>
      </c>
      <c r="J3230" t="s">
        <v>3466</v>
      </c>
      <c r="K3230" t="s">
        <v>3909</v>
      </c>
      <c r="L3230">
        <v>19140</v>
      </c>
      <c r="M3230" t="s">
        <v>1068</v>
      </c>
      <c r="N3230" t="s">
        <v>9</v>
      </c>
      <c r="O3230" t="s">
        <v>10</v>
      </c>
      <c r="P3230" t="s">
        <v>1069</v>
      </c>
      <c r="Q3230" s="4">
        <v>62000</v>
      </c>
      <c r="R3230">
        <v>4</v>
      </c>
      <c r="S3230" s="4">
        <f>Table3[[#This Row],[Harga]]*Table3[[#This Row],[Quantity]]</f>
        <v>248000</v>
      </c>
      <c r="T3230">
        <v>0.5</v>
      </c>
      <c r="U3230" s="4">
        <f>Table3[[#This Row],[Discount]]*Table3[[#This Row],[Revenue]]</f>
        <v>124000</v>
      </c>
      <c r="V3230" s="4">
        <f>Table3[[#This Row],[Revenue]]-Table3[[#This Row],[Total Discount]]</f>
        <v>124000</v>
      </c>
      <c r="W3230" s="6"/>
      <c r="X3230" s="5"/>
    </row>
    <row r="3231" spans="1:24" x14ac:dyDescent="0.35">
      <c r="A3231">
        <v>3230</v>
      </c>
      <c r="B3231" t="s">
        <v>6012</v>
      </c>
      <c r="C3231" s="8">
        <v>42889</v>
      </c>
      <c r="D3231" s="6">
        <v>2017</v>
      </c>
      <c r="E3231" s="8" t="s">
        <v>3497</v>
      </c>
      <c r="F3231" s="7">
        <v>3</v>
      </c>
      <c r="G3231" t="s">
        <v>3457</v>
      </c>
      <c r="H3231" t="s">
        <v>3451</v>
      </c>
      <c r="I3231" t="s">
        <v>4256</v>
      </c>
      <c r="J3231" t="s">
        <v>3449</v>
      </c>
      <c r="K3231" t="s">
        <v>3682</v>
      </c>
      <c r="L3231">
        <v>33024</v>
      </c>
      <c r="M3231" t="s">
        <v>2699</v>
      </c>
      <c r="N3231" t="s">
        <v>13</v>
      </c>
      <c r="O3231" t="s">
        <v>26</v>
      </c>
      <c r="P3231" t="s">
        <v>2700</v>
      </c>
      <c r="Q3231" s="4">
        <v>9000</v>
      </c>
      <c r="R3231">
        <v>3</v>
      </c>
      <c r="S3231" s="4">
        <f>Table3[[#This Row],[Harga]]*Table3[[#This Row],[Quantity]]</f>
        <v>27000</v>
      </c>
      <c r="T3231">
        <v>0.7</v>
      </c>
      <c r="U3231" s="4">
        <f>Table3[[#This Row],[Discount]]*Table3[[#This Row],[Revenue]]</f>
        <v>18900</v>
      </c>
      <c r="V3231" s="4">
        <f>Table3[[#This Row],[Revenue]]-Table3[[#This Row],[Total Discount]]</f>
        <v>8100</v>
      </c>
      <c r="W3231" s="6"/>
      <c r="X3231" s="5"/>
    </row>
    <row r="3232" spans="1:24" x14ac:dyDescent="0.35">
      <c r="A3232">
        <v>3231</v>
      </c>
      <c r="B3232" t="s">
        <v>6011</v>
      </c>
      <c r="C3232" s="8">
        <v>42889</v>
      </c>
      <c r="D3232" s="6">
        <v>2017</v>
      </c>
      <c r="E3232" s="8" t="s">
        <v>3497</v>
      </c>
      <c r="F3232" s="7">
        <v>3</v>
      </c>
      <c r="G3232" t="s">
        <v>3457</v>
      </c>
      <c r="H3232" t="s">
        <v>3451</v>
      </c>
      <c r="I3232" t="s">
        <v>3569</v>
      </c>
      <c r="J3232" t="s">
        <v>3466</v>
      </c>
      <c r="K3232" t="s">
        <v>3494</v>
      </c>
      <c r="L3232">
        <v>10011</v>
      </c>
      <c r="M3232" t="s">
        <v>2220</v>
      </c>
      <c r="N3232" t="s">
        <v>9</v>
      </c>
      <c r="O3232" t="s">
        <v>17</v>
      </c>
      <c r="P3232" t="s">
        <v>2221</v>
      </c>
      <c r="Q3232" s="4">
        <v>514000</v>
      </c>
      <c r="R3232">
        <v>2</v>
      </c>
      <c r="S3232" s="4">
        <f>Table3[[#This Row],[Harga]]*Table3[[#This Row],[Quantity]]</f>
        <v>1028000</v>
      </c>
      <c r="T3232">
        <v>0.4</v>
      </c>
      <c r="U3232" s="4">
        <f>Table3[[#This Row],[Discount]]*Table3[[#This Row],[Revenue]]</f>
        <v>411200</v>
      </c>
      <c r="V3232" s="4">
        <f>Table3[[#This Row],[Revenue]]-Table3[[#This Row],[Total Discount]]</f>
        <v>616800</v>
      </c>
      <c r="W3232" s="6"/>
      <c r="X3232" s="5"/>
    </row>
    <row r="3233" spans="1:24" x14ac:dyDescent="0.35">
      <c r="A3233">
        <v>3232</v>
      </c>
      <c r="B3233" t="s">
        <v>6010</v>
      </c>
      <c r="C3233" s="8">
        <v>42084</v>
      </c>
      <c r="D3233" s="6">
        <v>2015</v>
      </c>
      <c r="E3233" s="8" t="s">
        <v>3511</v>
      </c>
      <c r="F3233" s="7">
        <v>21</v>
      </c>
      <c r="G3233" t="s">
        <v>3538</v>
      </c>
      <c r="H3233" t="s">
        <v>3451</v>
      </c>
      <c r="I3233" t="s">
        <v>5642</v>
      </c>
      <c r="J3233" t="s">
        <v>3449</v>
      </c>
      <c r="K3233" t="s">
        <v>3494</v>
      </c>
      <c r="L3233">
        <v>28540</v>
      </c>
      <c r="M3233" t="s">
        <v>3012</v>
      </c>
      <c r="N3233" t="s">
        <v>13</v>
      </c>
      <c r="O3233" t="s">
        <v>29</v>
      </c>
      <c r="P3233" t="s">
        <v>3013</v>
      </c>
      <c r="Q3233" s="4">
        <v>963000</v>
      </c>
      <c r="R3233">
        <v>4</v>
      </c>
      <c r="S3233" s="4">
        <f>Table3[[#This Row],[Harga]]*Table3[[#This Row],[Quantity]]</f>
        <v>3852000</v>
      </c>
      <c r="T3233">
        <v>0.2</v>
      </c>
      <c r="U3233" s="4">
        <f>Table3[[#This Row],[Discount]]*Table3[[#This Row],[Revenue]]</f>
        <v>770400</v>
      </c>
      <c r="V3233" s="4">
        <f>Table3[[#This Row],[Revenue]]-Table3[[#This Row],[Total Discount]]</f>
        <v>3081600</v>
      </c>
      <c r="W3233" s="6"/>
      <c r="X3233" s="5"/>
    </row>
    <row r="3234" spans="1:24" x14ac:dyDescent="0.35">
      <c r="A3234">
        <v>3233</v>
      </c>
      <c r="B3234" t="s">
        <v>6009</v>
      </c>
      <c r="C3234" s="8">
        <v>42997</v>
      </c>
      <c r="D3234" s="6">
        <v>2017</v>
      </c>
      <c r="E3234" s="8" t="s">
        <v>3472</v>
      </c>
      <c r="F3234" s="7">
        <v>19</v>
      </c>
      <c r="G3234" t="s">
        <v>3457</v>
      </c>
      <c r="H3234" t="s">
        <v>3451</v>
      </c>
      <c r="I3234" t="s">
        <v>6008</v>
      </c>
      <c r="J3234" t="s">
        <v>3449</v>
      </c>
      <c r="K3234" t="s">
        <v>3509</v>
      </c>
      <c r="L3234">
        <v>10011</v>
      </c>
      <c r="M3234" t="s">
        <v>3014</v>
      </c>
      <c r="N3234" t="s">
        <v>13</v>
      </c>
      <c r="O3234" t="s">
        <v>23</v>
      </c>
      <c r="P3234" t="s">
        <v>3015</v>
      </c>
      <c r="Q3234" s="4">
        <v>33000</v>
      </c>
      <c r="R3234">
        <v>5</v>
      </c>
      <c r="S3234" s="4">
        <f>Table3[[#This Row],[Harga]]*Table3[[#This Row],[Quantity]]</f>
        <v>165000</v>
      </c>
      <c r="T3234">
        <v>0</v>
      </c>
      <c r="U3234" s="4">
        <f>Table3[[#This Row],[Discount]]*Table3[[#This Row],[Revenue]]</f>
        <v>0</v>
      </c>
      <c r="V3234" s="4">
        <f>Table3[[#This Row],[Revenue]]-Table3[[#This Row],[Total Discount]]</f>
        <v>165000</v>
      </c>
      <c r="W3234" s="6"/>
      <c r="X3234" s="5"/>
    </row>
    <row r="3235" spans="1:24" x14ac:dyDescent="0.35">
      <c r="A3235">
        <v>3234</v>
      </c>
      <c r="B3235" t="s">
        <v>6007</v>
      </c>
      <c r="C3235" s="8">
        <v>41897</v>
      </c>
      <c r="D3235" s="6">
        <v>2014</v>
      </c>
      <c r="E3235" s="8" t="s">
        <v>3472</v>
      </c>
      <c r="F3235" s="7">
        <v>15</v>
      </c>
      <c r="G3235" t="s">
        <v>3457</v>
      </c>
      <c r="H3235" t="s">
        <v>3462</v>
      </c>
      <c r="I3235" t="s">
        <v>4898</v>
      </c>
      <c r="J3235" t="s">
        <v>3466</v>
      </c>
      <c r="K3235" t="s">
        <v>3505</v>
      </c>
      <c r="L3235">
        <v>19120</v>
      </c>
      <c r="M3235" t="s">
        <v>638</v>
      </c>
      <c r="N3235" t="s">
        <v>9</v>
      </c>
      <c r="O3235" t="s">
        <v>20</v>
      </c>
      <c r="P3235" t="s">
        <v>639</v>
      </c>
      <c r="Q3235" s="4">
        <v>130000</v>
      </c>
      <c r="R3235">
        <v>4</v>
      </c>
      <c r="S3235" s="4">
        <f>Table3[[#This Row],[Harga]]*Table3[[#This Row],[Quantity]]</f>
        <v>520000</v>
      </c>
      <c r="T3235">
        <v>0.2</v>
      </c>
      <c r="U3235" s="4">
        <f>Table3[[#This Row],[Discount]]*Table3[[#This Row],[Revenue]]</f>
        <v>104000</v>
      </c>
      <c r="V3235" s="4">
        <f>Table3[[#This Row],[Revenue]]-Table3[[#This Row],[Total Discount]]</f>
        <v>416000</v>
      </c>
      <c r="W3235" s="6"/>
      <c r="X3235" s="5"/>
    </row>
    <row r="3236" spans="1:24" x14ac:dyDescent="0.35">
      <c r="A3236">
        <v>3235</v>
      </c>
      <c r="B3236" t="s">
        <v>6006</v>
      </c>
      <c r="C3236" s="8">
        <v>42694</v>
      </c>
      <c r="D3236" s="6">
        <v>2016</v>
      </c>
      <c r="E3236" s="8" t="s">
        <v>3468</v>
      </c>
      <c r="F3236" s="7">
        <v>20</v>
      </c>
      <c r="G3236" t="s">
        <v>3485</v>
      </c>
      <c r="H3236" t="s">
        <v>3451</v>
      </c>
      <c r="I3236" t="s">
        <v>4533</v>
      </c>
      <c r="J3236" t="s">
        <v>3466</v>
      </c>
      <c r="K3236" t="s">
        <v>3455</v>
      </c>
      <c r="L3236">
        <v>32839</v>
      </c>
      <c r="M3236" t="s">
        <v>3016</v>
      </c>
      <c r="N3236" t="s">
        <v>9</v>
      </c>
      <c r="O3236" t="s">
        <v>10</v>
      </c>
      <c r="P3236" t="s">
        <v>3017</v>
      </c>
      <c r="Q3236" s="4">
        <v>290000</v>
      </c>
      <c r="R3236">
        <v>2</v>
      </c>
      <c r="S3236" s="4">
        <f>Table3[[#This Row],[Harga]]*Table3[[#This Row],[Quantity]]</f>
        <v>580000</v>
      </c>
      <c r="T3236">
        <v>0.2</v>
      </c>
      <c r="U3236" s="4">
        <f>Table3[[#This Row],[Discount]]*Table3[[#This Row],[Revenue]]</f>
        <v>116000</v>
      </c>
      <c r="V3236" s="4">
        <f>Table3[[#This Row],[Revenue]]-Table3[[#This Row],[Total Discount]]</f>
        <v>464000</v>
      </c>
      <c r="W3236" s="6"/>
      <c r="X3236" s="5"/>
    </row>
    <row r="3237" spans="1:24" x14ac:dyDescent="0.35">
      <c r="A3237">
        <v>3236</v>
      </c>
      <c r="B3237" t="s">
        <v>6005</v>
      </c>
      <c r="C3237" s="8">
        <v>43036</v>
      </c>
      <c r="D3237" s="6">
        <v>2017</v>
      </c>
      <c r="E3237" s="8" t="s">
        <v>3517</v>
      </c>
      <c r="F3237" s="7">
        <v>28</v>
      </c>
      <c r="G3237" t="s">
        <v>3452</v>
      </c>
      <c r="H3237" t="s">
        <v>3462</v>
      </c>
      <c r="I3237" t="s">
        <v>3549</v>
      </c>
      <c r="J3237" t="s">
        <v>3449</v>
      </c>
      <c r="K3237" t="s">
        <v>3600</v>
      </c>
      <c r="L3237">
        <v>77095</v>
      </c>
      <c r="M3237" t="s">
        <v>68</v>
      </c>
      <c r="N3237" t="s">
        <v>51</v>
      </c>
      <c r="O3237" t="s">
        <v>64</v>
      </c>
      <c r="P3237" t="s">
        <v>69</v>
      </c>
      <c r="Q3237" s="4">
        <v>45000</v>
      </c>
      <c r="R3237">
        <v>2</v>
      </c>
      <c r="S3237" s="4">
        <f>Table3[[#This Row],[Harga]]*Table3[[#This Row],[Quantity]]</f>
        <v>90000</v>
      </c>
      <c r="T3237">
        <v>0.2</v>
      </c>
      <c r="U3237" s="4">
        <f>Table3[[#This Row],[Discount]]*Table3[[#This Row],[Revenue]]</f>
        <v>18000</v>
      </c>
      <c r="V3237" s="4">
        <f>Table3[[#This Row],[Revenue]]-Table3[[#This Row],[Total Discount]]</f>
        <v>72000</v>
      </c>
      <c r="W3237" s="6"/>
      <c r="X3237" s="5"/>
    </row>
    <row r="3238" spans="1:24" x14ac:dyDescent="0.35">
      <c r="A3238">
        <v>3237</v>
      </c>
      <c r="B3238" t="s">
        <v>6004</v>
      </c>
      <c r="C3238" s="8">
        <v>42209</v>
      </c>
      <c r="D3238" s="6">
        <v>2015</v>
      </c>
      <c r="E3238" s="8" t="s">
        <v>3507</v>
      </c>
      <c r="F3238" s="7">
        <v>24</v>
      </c>
      <c r="G3238" t="s">
        <v>3457</v>
      </c>
      <c r="H3238" t="s">
        <v>3462</v>
      </c>
      <c r="I3238" t="s">
        <v>5372</v>
      </c>
      <c r="J3238" t="s">
        <v>3488</v>
      </c>
      <c r="K3238" t="s">
        <v>3474</v>
      </c>
      <c r="L3238">
        <v>40214</v>
      </c>
      <c r="M3238" t="s">
        <v>19</v>
      </c>
      <c r="N3238" t="s">
        <v>9</v>
      </c>
      <c r="O3238" t="s">
        <v>20</v>
      </c>
      <c r="P3238" t="s">
        <v>21</v>
      </c>
      <c r="Q3238" s="4">
        <v>49000</v>
      </c>
      <c r="R3238">
        <v>3</v>
      </c>
      <c r="S3238" s="4">
        <f>Table3[[#This Row],[Harga]]*Table3[[#This Row],[Quantity]]</f>
        <v>147000</v>
      </c>
      <c r="T3238">
        <v>0</v>
      </c>
      <c r="U3238" s="4">
        <f>Table3[[#This Row],[Discount]]*Table3[[#This Row],[Revenue]]</f>
        <v>0</v>
      </c>
      <c r="V3238" s="4">
        <f>Table3[[#This Row],[Revenue]]-Table3[[#This Row],[Total Discount]]</f>
        <v>147000</v>
      </c>
      <c r="W3238" s="6"/>
      <c r="X3238" s="5"/>
    </row>
    <row r="3239" spans="1:24" x14ac:dyDescent="0.35">
      <c r="A3239">
        <v>3238</v>
      </c>
      <c r="B3239" t="s">
        <v>6003</v>
      </c>
      <c r="C3239" s="8">
        <v>41945</v>
      </c>
      <c r="D3239" s="6">
        <v>2014</v>
      </c>
      <c r="E3239" s="8" t="s">
        <v>3468</v>
      </c>
      <c r="F3239" s="7">
        <v>2</v>
      </c>
      <c r="G3239" t="s">
        <v>3457</v>
      </c>
      <c r="H3239" t="s">
        <v>3501</v>
      </c>
      <c r="I3239" t="s">
        <v>4696</v>
      </c>
      <c r="J3239" t="s">
        <v>3449</v>
      </c>
      <c r="K3239" t="s">
        <v>3455</v>
      </c>
      <c r="L3239">
        <v>44256</v>
      </c>
      <c r="M3239" t="s">
        <v>2358</v>
      </c>
      <c r="N3239" t="s">
        <v>51</v>
      </c>
      <c r="O3239" t="s">
        <v>52</v>
      </c>
      <c r="P3239" t="s">
        <v>2359</v>
      </c>
      <c r="Q3239" s="4">
        <v>360000</v>
      </c>
      <c r="R3239">
        <v>6</v>
      </c>
      <c r="S3239" s="4">
        <f>Table3[[#This Row],[Harga]]*Table3[[#This Row],[Quantity]]</f>
        <v>2160000</v>
      </c>
      <c r="T3239">
        <v>0.4</v>
      </c>
      <c r="U3239" s="4">
        <f>Table3[[#This Row],[Discount]]*Table3[[#This Row],[Revenue]]</f>
        <v>864000</v>
      </c>
      <c r="V3239" s="4">
        <f>Table3[[#This Row],[Revenue]]-Table3[[#This Row],[Total Discount]]</f>
        <v>1296000</v>
      </c>
      <c r="W3239" s="6"/>
      <c r="X3239" s="5"/>
    </row>
    <row r="3240" spans="1:24" x14ac:dyDescent="0.35">
      <c r="A3240">
        <v>3239</v>
      </c>
      <c r="B3240" t="s">
        <v>6002</v>
      </c>
      <c r="C3240" s="8">
        <v>43056</v>
      </c>
      <c r="D3240" s="6">
        <v>2017</v>
      </c>
      <c r="E3240" s="8" t="s">
        <v>3468</v>
      </c>
      <c r="F3240" s="7">
        <v>17</v>
      </c>
      <c r="G3240" t="s">
        <v>3452</v>
      </c>
      <c r="H3240" t="s">
        <v>3451</v>
      </c>
      <c r="I3240" t="s">
        <v>4064</v>
      </c>
      <c r="J3240" t="s">
        <v>3466</v>
      </c>
      <c r="K3240" t="s">
        <v>3561</v>
      </c>
      <c r="L3240">
        <v>10011</v>
      </c>
      <c r="M3240" t="s">
        <v>1304</v>
      </c>
      <c r="N3240" t="s">
        <v>13</v>
      </c>
      <c r="O3240" t="s">
        <v>32</v>
      </c>
      <c r="P3240" t="s">
        <v>1305</v>
      </c>
      <c r="Q3240" s="4">
        <v>1248000</v>
      </c>
      <c r="R3240">
        <v>3</v>
      </c>
      <c r="S3240" s="4">
        <f>Table3[[#This Row],[Harga]]*Table3[[#This Row],[Quantity]]</f>
        <v>3744000</v>
      </c>
      <c r="T3240">
        <v>0</v>
      </c>
      <c r="U3240" s="4">
        <f>Table3[[#This Row],[Discount]]*Table3[[#This Row],[Revenue]]</f>
        <v>0</v>
      </c>
      <c r="V3240" s="4">
        <f>Table3[[#This Row],[Revenue]]-Table3[[#This Row],[Total Discount]]</f>
        <v>3744000</v>
      </c>
      <c r="W3240" s="6"/>
      <c r="X3240" s="5"/>
    </row>
    <row r="3241" spans="1:24" x14ac:dyDescent="0.35">
      <c r="A3241">
        <v>3240</v>
      </c>
      <c r="B3241" t="s">
        <v>6001</v>
      </c>
      <c r="C3241" s="8">
        <v>42547</v>
      </c>
      <c r="D3241" s="6">
        <v>2016</v>
      </c>
      <c r="E3241" s="8" t="s">
        <v>3497</v>
      </c>
      <c r="F3241" s="7">
        <v>26</v>
      </c>
      <c r="G3241" t="s">
        <v>3452</v>
      </c>
      <c r="H3241" t="s">
        <v>3451</v>
      </c>
      <c r="I3241" t="s">
        <v>6000</v>
      </c>
      <c r="J3241" t="s">
        <v>3466</v>
      </c>
      <c r="K3241" t="s">
        <v>3460</v>
      </c>
      <c r="L3241">
        <v>60653</v>
      </c>
      <c r="M3241" t="s">
        <v>167</v>
      </c>
      <c r="N3241" t="s">
        <v>13</v>
      </c>
      <c r="O3241" t="s">
        <v>37</v>
      </c>
      <c r="P3241" t="s">
        <v>168</v>
      </c>
      <c r="Q3241" s="4">
        <v>7000</v>
      </c>
      <c r="R3241">
        <v>3</v>
      </c>
      <c r="S3241" s="4">
        <f>Table3[[#This Row],[Harga]]*Table3[[#This Row],[Quantity]]</f>
        <v>21000</v>
      </c>
      <c r="T3241">
        <v>0.2</v>
      </c>
      <c r="U3241" s="4">
        <f>Table3[[#This Row],[Discount]]*Table3[[#This Row],[Revenue]]</f>
        <v>4200</v>
      </c>
      <c r="V3241" s="4">
        <f>Table3[[#This Row],[Revenue]]-Table3[[#This Row],[Total Discount]]</f>
        <v>16800</v>
      </c>
      <c r="W3241" s="6"/>
      <c r="X3241" s="5"/>
    </row>
    <row r="3242" spans="1:24" x14ac:dyDescent="0.35">
      <c r="A3242">
        <v>3241</v>
      </c>
      <c r="B3242" t="s">
        <v>5999</v>
      </c>
      <c r="C3242" s="8">
        <v>42652</v>
      </c>
      <c r="D3242" s="6">
        <v>2016</v>
      </c>
      <c r="E3242" s="8" t="s">
        <v>3517</v>
      </c>
      <c r="F3242" s="7">
        <v>9</v>
      </c>
      <c r="G3242" t="s">
        <v>3457</v>
      </c>
      <c r="H3242" t="s">
        <v>3451</v>
      </c>
      <c r="I3242" t="s">
        <v>4468</v>
      </c>
      <c r="J3242" t="s">
        <v>3466</v>
      </c>
      <c r="K3242" t="s">
        <v>3571</v>
      </c>
      <c r="L3242">
        <v>19143</v>
      </c>
      <c r="M3242" t="s">
        <v>3018</v>
      </c>
      <c r="N3242" t="s">
        <v>13</v>
      </c>
      <c r="O3242" t="s">
        <v>23</v>
      </c>
      <c r="P3242" t="s">
        <v>3019</v>
      </c>
      <c r="Q3242" s="4">
        <v>20000</v>
      </c>
      <c r="R3242">
        <v>4</v>
      </c>
      <c r="S3242" s="4">
        <f>Table3[[#This Row],[Harga]]*Table3[[#This Row],[Quantity]]</f>
        <v>80000</v>
      </c>
      <c r="T3242">
        <v>0.2</v>
      </c>
      <c r="U3242" s="4">
        <f>Table3[[#This Row],[Discount]]*Table3[[#This Row],[Revenue]]</f>
        <v>16000</v>
      </c>
      <c r="V3242" s="4">
        <f>Table3[[#This Row],[Revenue]]-Table3[[#This Row],[Total Discount]]</f>
        <v>64000</v>
      </c>
      <c r="W3242" s="6"/>
      <c r="X3242" s="5"/>
    </row>
    <row r="3243" spans="1:24" x14ac:dyDescent="0.35">
      <c r="A3243">
        <v>3242</v>
      </c>
      <c r="B3243" t="s">
        <v>5998</v>
      </c>
      <c r="C3243" s="8">
        <v>43089</v>
      </c>
      <c r="D3243" s="6">
        <v>2017</v>
      </c>
      <c r="E3243" s="8" t="s">
        <v>3490</v>
      </c>
      <c r="F3243" s="7">
        <v>20</v>
      </c>
      <c r="G3243" t="s">
        <v>3452</v>
      </c>
      <c r="H3243" t="s">
        <v>3451</v>
      </c>
      <c r="I3243" t="s">
        <v>5997</v>
      </c>
      <c r="J3243" t="s">
        <v>3466</v>
      </c>
      <c r="K3243" t="s">
        <v>3542</v>
      </c>
      <c r="L3243">
        <v>10009</v>
      </c>
      <c r="M3243" t="s">
        <v>920</v>
      </c>
      <c r="N3243" t="s">
        <v>13</v>
      </c>
      <c r="O3243" t="s">
        <v>23</v>
      </c>
      <c r="P3243" t="s">
        <v>5996</v>
      </c>
      <c r="Q3243" s="4">
        <v>30000</v>
      </c>
      <c r="R3243">
        <v>5</v>
      </c>
      <c r="S3243" s="4">
        <f>Table3[[#This Row],[Harga]]*Table3[[#This Row],[Quantity]]</f>
        <v>150000</v>
      </c>
      <c r="T3243">
        <v>0</v>
      </c>
      <c r="U3243" s="4">
        <f>Table3[[#This Row],[Discount]]*Table3[[#This Row],[Revenue]]</f>
        <v>0</v>
      </c>
      <c r="V3243" s="4">
        <f>Table3[[#This Row],[Revenue]]-Table3[[#This Row],[Total Discount]]</f>
        <v>150000</v>
      </c>
      <c r="W3243" s="6"/>
      <c r="X3243" s="5"/>
    </row>
    <row r="3244" spans="1:24" x14ac:dyDescent="0.35">
      <c r="A3244">
        <v>3243</v>
      </c>
      <c r="B3244" t="s">
        <v>5995</v>
      </c>
      <c r="C3244" s="8">
        <v>42800</v>
      </c>
      <c r="D3244" s="6">
        <v>2017</v>
      </c>
      <c r="E3244" s="8" t="s">
        <v>3511</v>
      </c>
      <c r="F3244" s="7">
        <v>6</v>
      </c>
      <c r="G3244" t="s">
        <v>3452</v>
      </c>
      <c r="H3244" t="s">
        <v>3451</v>
      </c>
      <c r="I3244" t="s">
        <v>3884</v>
      </c>
      <c r="J3244" t="s">
        <v>3488</v>
      </c>
      <c r="K3244" t="s">
        <v>3580</v>
      </c>
      <c r="L3244">
        <v>94109</v>
      </c>
      <c r="M3244" t="s">
        <v>3020</v>
      </c>
      <c r="N3244" t="s">
        <v>13</v>
      </c>
      <c r="O3244" t="s">
        <v>37</v>
      </c>
      <c r="P3244" t="s">
        <v>3021</v>
      </c>
      <c r="Q3244" s="4">
        <v>24000</v>
      </c>
      <c r="R3244">
        <v>6</v>
      </c>
      <c r="S3244" s="4">
        <f>Table3[[#This Row],[Harga]]*Table3[[#This Row],[Quantity]]</f>
        <v>144000</v>
      </c>
      <c r="T3244">
        <v>0</v>
      </c>
      <c r="U3244" s="4">
        <f>Table3[[#This Row],[Discount]]*Table3[[#This Row],[Revenue]]</f>
        <v>0</v>
      </c>
      <c r="V3244" s="4">
        <f>Table3[[#This Row],[Revenue]]-Table3[[#This Row],[Total Discount]]</f>
        <v>144000</v>
      </c>
      <c r="W3244" s="6"/>
      <c r="X3244" s="5"/>
    </row>
    <row r="3245" spans="1:24" x14ac:dyDescent="0.35">
      <c r="A3245">
        <v>3244</v>
      </c>
      <c r="B3245" t="s">
        <v>5994</v>
      </c>
      <c r="C3245" s="8">
        <v>42993</v>
      </c>
      <c r="D3245" s="6">
        <v>2017</v>
      </c>
      <c r="E3245" s="8" t="s">
        <v>3472</v>
      </c>
      <c r="F3245" s="7">
        <v>15</v>
      </c>
      <c r="G3245" t="s">
        <v>3457</v>
      </c>
      <c r="H3245" t="s">
        <v>3462</v>
      </c>
      <c r="I3245" t="s">
        <v>4121</v>
      </c>
      <c r="J3245" t="s">
        <v>3449</v>
      </c>
      <c r="K3245" t="s">
        <v>3707</v>
      </c>
      <c r="L3245">
        <v>94122</v>
      </c>
      <c r="M3245" t="s">
        <v>1114</v>
      </c>
      <c r="N3245" t="s">
        <v>9</v>
      </c>
      <c r="O3245" t="s">
        <v>42</v>
      </c>
      <c r="P3245" t="s">
        <v>1115</v>
      </c>
      <c r="Q3245" s="4">
        <v>146000</v>
      </c>
      <c r="R3245">
        <v>3</v>
      </c>
      <c r="S3245" s="4">
        <f>Table3[[#This Row],[Harga]]*Table3[[#This Row],[Quantity]]</f>
        <v>438000</v>
      </c>
      <c r="T3245">
        <v>0.2</v>
      </c>
      <c r="U3245" s="4">
        <f>Table3[[#This Row],[Discount]]*Table3[[#This Row],[Revenue]]</f>
        <v>87600</v>
      </c>
      <c r="V3245" s="4">
        <f>Table3[[#This Row],[Revenue]]-Table3[[#This Row],[Total Discount]]</f>
        <v>350400</v>
      </c>
      <c r="W3245" s="6"/>
      <c r="X3245" s="5"/>
    </row>
    <row r="3246" spans="1:24" x14ac:dyDescent="0.35">
      <c r="A3246">
        <v>3245</v>
      </c>
      <c r="B3246" t="s">
        <v>5993</v>
      </c>
      <c r="C3246" s="8">
        <v>42751</v>
      </c>
      <c r="D3246" s="6">
        <v>2017</v>
      </c>
      <c r="E3246" s="8" t="s">
        <v>3463</v>
      </c>
      <c r="F3246" s="7">
        <v>16</v>
      </c>
      <c r="G3246" t="s">
        <v>3538</v>
      </c>
      <c r="H3246" t="s">
        <v>3462</v>
      </c>
      <c r="I3246" t="s">
        <v>5455</v>
      </c>
      <c r="J3246" t="s">
        <v>3449</v>
      </c>
      <c r="K3246" t="s">
        <v>3483</v>
      </c>
      <c r="L3246">
        <v>49201</v>
      </c>
      <c r="M3246" t="s">
        <v>2018</v>
      </c>
      <c r="N3246" t="s">
        <v>13</v>
      </c>
      <c r="O3246" t="s">
        <v>26</v>
      </c>
      <c r="P3246" t="s">
        <v>2019</v>
      </c>
      <c r="Q3246" s="4">
        <v>1634000</v>
      </c>
      <c r="R3246">
        <v>4</v>
      </c>
      <c r="S3246" s="4">
        <f>Table3[[#This Row],[Harga]]*Table3[[#This Row],[Quantity]]</f>
        <v>6536000</v>
      </c>
      <c r="T3246">
        <v>0</v>
      </c>
      <c r="U3246" s="4">
        <f>Table3[[#This Row],[Discount]]*Table3[[#This Row],[Revenue]]</f>
        <v>0</v>
      </c>
      <c r="V3246" s="4">
        <f>Table3[[#This Row],[Revenue]]-Table3[[#This Row],[Total Discount]]</f>
        <v>6536000</v>
      </c>
      <c r="W3246" s="6"/>
      <c r="X3246" s="5"/>
    </row>
    <row r="3247" spans="1:24" x14ac:dyDescent="0.35">
      <c r="A3247">
        <v>3246</v>
      </c>
      <c r="B3247" t="s">
        <v>5992</v>
      </c>
      <c r="C3247" s="8">
        <v>42558</v>
      </c>
      <c r="D3247" s="6">
        <v>2016</v>
      </c>
      <c r="E3247" s="8" t="s">
        <v>3507</v>
      </c>
      <c r="F3247" s="7">
        <v>7</v>
      </c>
      <c r="G3247" t="s">
        <v>3538</v>
      </c>
      <c r="H3247" t="s">
        <v>3451</v>
      </c>
      <c r="I3247" t="s">
        <v>3606</v>
      </c>
      <c r="J3247" t="s">
        <v>3488</v>
      </c>
      <c r="K3247" t="s">
        <v>3714</v>
      </c>
      <c r="L3247">
        <v>19120</v>
      </c>
      <c r="M3247" t="s">
        <v>3022</v>
      </c>
      <c r="N3247" t="s">
        <v>13</v>
      </c>
      <c r="O3247" t="s">
        <v>14</v>
      </c>
      <c r="P3247" t="s">
        <v>3023</v>
      </c>
      <c r="Q3247" s="4">
        <v>11000</v>
      </c>
      <c r="R3247">
        <v>2</v>
      </c>
      <c r="S3247" s="4">
        <f>Table3[[#This Row],[Harga]]*Table3[[#This Row],[Quantity]]</f>
        <v>22000</v>
      </c>
      <c r="T3247">
        <v>0.2</v>
      </c>
      <c r="U3247" s="4">
        <f>Table3[[#This Row],[Discount]]*Table3[[#This Row],[Revenue]]</f>
        <v>4400</v>
      </c>
      <c r="V3247" s="4">
        <f>Table3[[#This Row],[Revenue]]-Table3[[#This Row],[Total Discount]]</f>
        <v>17600</v>
      </c>
      <c r="W3247" s="6"/>
      <c r="X3247" s="5"/>
    </row>
    <row r="3248" spans="1:24" x14ac:dyDescent="0.35">
      <c r="A3248">
        <v>3247</v>
      </c>
      <c r="B3248" t="s">
        <v>5991</v>
      </c>
      <c r="C3248" s="8">
        <v>42727</v>
      </c>
      <c r="D3248" s="6">
        <v>2016</v>
      </c>
      <c r="E3248" s="8" t="s">
        <v>3490</v>
      </c>
      <c r="F3248" s="7">
        <v>23</v>
      </c>
      <c r="G3248" t="s">
        <v>3538</v>
      </c>
      <c r="H3248" t="s">
        <v>3462</v>
      </c>
      <c r="I3248" t="s">
        <v>5050</v>
      </c>
      <c r="J3248" t="s">
        <v>3466</v>
      </c>
      <c r="K3248" t="s">
        <v>3474</v>
      </c>
      <c r="L3248">
        <v>2886</v>
      </c>
      <c r="M3248" t="s">
        <v>658</v>
      </c>
      <c r="N3248" t="s">
        <v>51</v>
      </c>
      <c r="O3248" t="s">
        <v>471</v>
      </c>
      <c r="P3248" t="s">
        <v>659</v>
      </c>
      <c r="Q3248" s="4">
        <v>1200000</v>
      </c>
      <c r="R3248">
        <v>4</v>
      </c>
      <c r="S3248" s="4">
        <f>Table3[[#This Row],[Harga]]*Table3[[#This Row],[Quantity]]</f>
        <v>4800000</v>
      </c>
      <c r="T3248">
        <v>0</v>
      </c>
      <c r="U3248" s="4">
        <f>Table3[[#This Row],[Discount]]*Table3[[#This Row],[Revenue]]</f>
        <v>0</v>
      </c>
      <c r="V3248" s="4">
        <f>Table3[[#This Row],[Revenue]]-Table3[[#This Row],[Total Discount]]</f>
        <v>4800000</v>
      </c>
      <c r="W3248" s="6"/>
      <c r="X3248" s="5"/>
    </row>
    <row r="3249" spans="1:24" x14ac:dyDescent="0.35">
      <c r="A3249">
        <v>3248</v>
      </c>
      <c r="B3249" t="s">
        <v>5990</v>
      </c>
      <c r="C3249" s="8">
        <v>41995</v>
      </c>
      <c r="D3249" s="6">
        <v>2014</v>
      </c>
      <c r="E3249" s="8" t="s">
        <v>3490</v>
      </c>
      <c r="F3249" s="7">
        <v>22</v>
      </c>
      <c r="G3249" t="s">
        <v>3457</v>
      </c>
      <c r="H3249" t="s">
        <v>3451</v>
      </c>
      <c r="I3249" t="s">
        <v>4289</v>
      </c>
      <c r="J3249" t="s">
        <v>3488</v>
      </c>
      <c r="K3249" t="s">
        <v>3448</v>
      </c>
      <c r="L3249">
        <v>10024</v>
      </c>
      <c r="M3249" t="s">
        <v>3024</v>
      </c>
      <c r="N3249" t="s">
        <v>13</v>
      </c>
      <c r="O3249" t="s">
        <v>32</v>
      </c>
      <c r="P3249" t="s">
        <v>3025</v>
      </c>
      <c r="Q3249" s="4">
        <v>217000</v>
      </c>
      <c r="R3249">
        <v>4</v>
      </c>
      <c r="S3249" s="4">
        <f>Table3[[#This Row],[Harga]]*Table3[[#This Row],[Quantity]]</f>
        <v>868000</v>
      </c>
      <c r="T3249">
        <v>0</v>
      </c>
      <c r="U3249" s="4">
        <f>Table3[[#This Row],[Discount]]*Table3[[#This Row],[Revenue]]</f>
        <v>0</v>
      </c>
      <c r="V3249" s="4">
        <f>Table3[[#This Row],[Revenue]]-Table3[[#This Row],[Total Discount]]</f>
        <v>868000</v>
      </c>
      <c r="W3249" s="6"/>
      <c r="X3249" s="5"/>
    </row>
    <row r="3250" spans="1:24" x14ac:dyDescent="0.35">
      <c r="A3250">
        <v>3249</v>
      </c>
      <c r="B3250" t="s">
        <v>5989</v>
      </c>
      <c r="C3250" s="8">
        <v>41693</v>
      </c>
      <c r="D3250" s="6">
        <v>2014</v>
      </c>
      <c r="E3250" s="8" t="s">
        <v>3458</v>
      </c>
      <c r="F3250" s="7">
        <v>23</v>
      </c>
      <c r="G3250" t="s">
        <v>3457</v>
      </c>
      <c r="H3250" t="s">
        <v>3451</v>
      </c>
      <c r="I3250" t="s">
        <v>5988</v>
      </c>
      <c r="J3250" t="s">
        <v>3488</v>
      </c>
      <c r="K3250" t="s">
        <v>3556</v>
      </c>
      <c r="L3250">
        <v>79907</v>
      </c>
      <c r="M3250" t="s">
        <v>989</v>
      </c>
      <c r="N3250" t="s">
        <v>13</v>
      </c>
      <c r="O3250" t="s">
        <v>14</v>
      </c>
      <c r="P3250" t="s">
        <v>990</v>
      </c>
      <c r="Q3250" s="4">
        <v>12000</v>
      </c>
      <c r="R3250">
        <v>3</v>
      </c>
      <c r="S3250" s="4">
        <f>Table3[[#This Row],[Harga]]*Table3[[#This Row],[Quantity]]</f>
        <v>36000</v>
      </c>
      <c r="T3250">
        <v>0.2</v>
      </c>
      <c r="U3250" s="4">
        <f>Table3[[#This Row],[Discount]]*Table3[[#This Row],[Revenue]]</f>
        <v>7200</v>
      </c>
      <c r="V3250" s="4">
        <f>Table3[[#This Row],[Revenue]]-Table3[[#This Row],[Total Discount]]</f>
        <v>28800</v>
      </c>
      <c r="W3250" s="6"/>
      <c r="X3250" s="5"/>
    </row>
    <row r="3251" spans="1:24" x14ac:dyDescent="0.35">
      <c r="A3251">
        <v>3250</v>
      </c>
      <c r="B3251" t="s">
        <v>5987</v>
      </c>
      <c r="C3251" s="8">
        <v>43073</v>
      </c>
      <c r="D3251" s="6">
        <v>2017</v>
      </c>
      <c r="E3251" s="8" t="s">
        <v>3490</v>
      </c>
      <c r="F3251" s="7">
        <v>4</v>
      </c>
      <c r="G3251" t="s">
        <v>3538</v>
      </c>
      <c r="H3251" t="s">
        <v>3451</v>
      </c>
      <c r="I3251" t="s">
        <v>3882</v>
      </c>
      <c r="J3251" t="s">
        <v>3449</v>
      </c>
      <c r="K3251" t="s">
        <v>3505</v>
      </c>
      <c r="L3251">
        <v>55901</v>
      </c>
      <c r="M3251" t="s">
        <v>1248</v>
      </c>
      <c r="N3251" t="s">
        <v>13</v>
      </c>
      <c r="O3251" t="s">
        <v>37</v>
      </c>
      <c r="P3251" t="s">
        <v>1249</v>
      </c>
      <c r="Q3251" s="4">
        <v>6000</v>
      </c>
      <c r="R3251">
        <v>5</v>
      </c>
      <c r="S3251" s="4">
        <f>Table3[[#This Row],[Harga]]*Table3[[#This Row],[Quantity]]</f>
        <v>30000</v>
      </c>
      <c r="T3251">
        <v>0</v>
      </c>
      <c r="U3251" s="4">
        <f>Table3[[#This Row],[Discount]]*Table3[[#This Row],[Revenue]]</f>
        <v>0</v>
      </c>
      <c r="V3251" s="4">
        <f>Table3[[#This Row],[Revenue]]-Table3[[#This Row],[Total Discount]]</f>
        <v>30000</v>
      </c>
      <c r="W3251" s="6"/>
      <c r="X3251" s="5"/>
    </row>
    <row r="3252" spans="1:24" x14ac:dyDescent="0.35">
      <c r="A3252">
        <v>3251</v>
      </c>
      <c r="B3252" t="s">
        <v>5986</v>
      </c>
      <c r="C3252" s="8">
        <v>41960</v>
      </c>
      <c r="D3252" s="6">
        <v>2014</v>
      </c>
      <c r="E3252" s="8" t="s">
        <v>3468</v>
      </c>
      <c r="F3252" s="7">
        <v>17</v>
      </c>
      <c r="G3252" t="s">
        <v>3457</v>
      </c>
      <c r="H3252" t="s">
        <v>3451</v>
      </c>
      <c r="I3252" t="s">
        <v>5419</v>
      </c>
      <c r="J3252" t="s">
        <v>3449</v>
      </c>
      <c r="K3252" t="s">
        <v>3465</v>
      </c>
      <c r="L3252">
        <v>14215</v>
      </c>
      <c r="M3252" t="s">
        <v>1461</v>
      </c>
      <c r="N3252" t="s">
        <v>13</v>
      </c>
      <c r="O3252" t="s">
        <v>26</v>
      </c>
      <c r="P3252" t="s">
        <v>1462</v>
      </c>
      <c r="Q3252" s="4">
        <v>1794000</v>
      </c>
      <c r="R3252">
        <v>3</v>
      </c>
      <c r="S3252" s="4">
        <f>Table3[[#This Row],[Harga]]*Table3[[#This Row],[Quantity]]</f>
        <v>5382000</v>
      </c>
      <c r="T3252">
        <v>0.2</v>
      </c>
      <c r="U3252" s="4">
        <f>Table3[[#This Row],[Discount]]*Table3[[#This Row],[Revenue]]</f>
        <v>1076400</v>
      </c>
      <c r="V3252" s="4">
        <f>Table3[[#This Row],[Revenue]]-Table3[[#This Row],[Total Discount]]</f>
        <v>4305600</v>
      </c>
      <c r="W3252" s="6"/>
      <c r="X3252" s="5"/>
    </row>
    <row r="3253" spans="1:24" x14ac:dyDescent="0.35">
      <c r="A3253">
        <v>3252</v>
      </c>
      <c r="B3253" t="s">
        <v>5985</v>
      </c>
      <c r="C3253" s="8">
        <v>41932</v>
      </c>
      <c r="D3253" s="6">
        <v>2014</v>
      </c>
      <c r="E3253" s="8" t="s">
        <v>3517</v>
      </c>
      <c r="F3253" s="7">
        <v>20</v>
      </c>
      <c r="G3253" t="s">
        <v>3485</v>
      </c>
      <c r="H3253" t="s">
        <v>3451</v>
      </c>
      <c r="I3253" t="s">
        <v>4253</v>
      </c>
      <c r="J3253" t="s">
        <v>3466</v>
      </c>
      <c r="K3253" t="s">
        <v>3655</v>
      </c>
      <c r="L3253">
        <v>37918</v>
      </c>
      <c r="M3253" t="s">
        <v>1120</v>
      </c>
      <c r="N3253" t="s">
        <v>9</v>
      </c>
      <c r="O3253" t="s">
        <v>17</v>
      </c>
      <c r="P3253" t="s">
        <v>1121</v>
      </c>
      <c r="Q3253" s="4">
        <v>913000</v>
      </c>
      <c r="R3253">
        <v>3</v>
      </c>
      <c r="S3253" s="4">
        <f>Table3[[#This Row],[Harga]]*Table3[[#This Row],[Quantity]]</f>
        <v>2739000</v>
      </c>
      <c r="T3253">
        <v>0.4</v>
      </c>
      <c r="U3253" s="4">
        <f>Table3[[#This Row],[Discount]]*Table3[[#This Row],[Revenue]]</f>
        <v>1095600</v>
      </c>
      <c r="V3253" s="4">
        <f>Table3[[#This Row],[Revenue]]-Table3[[#This Row],[Total Discount]]</f>
        <v>1643400</v>
      </c>
      <c r="W3253" s="6"/>
      <c r="X3253" s="5"/>
    </row>
    <row r="3254" spans="1:24" x14ac:dyDescent="0.35">
      <c r="A3254">
        <v>3253</v>
      </c>
      <c r="B3254" t="s">
        <v>5984</v>
      </c>
      <c r="C3254" s="8">
        <v>42302</v>
      </c>
      <c r="D3254" s="6">
        <v>2015</v>
      </c>
      <c r="E3254" s="8" t="s">
        <v>3517</v>
      </c>
      <c r="F3254" s="7">
        <v>25</v>
      </c>
      <c r="G3254" t="s">
        <v>3538</v>
      </c>
      <c r="H3254" t="s">
        <v>3451</v>
      </c>
      <c r="I3254" t="s">
        <v>3779</v>
      </c>
      <c r="J3254" t="s">
        <v>3466</v>
      </c>
      <c r="K3254" t="s">
        <v>3605</v>
      </c>
      <c r="L3254">
        <v>19711</v>
      </c>
      <c r="M3254" t="s">
        <v>3026</v>
      </c>
      <c r="N3254" t="s">
        <v>51</v>
      </c>
      <c r="O3254" t="s">
        <v>52</v>
      </c>
      <c r="P3254" t="s">
        <v>3027</v>
      </c>
      <c r="Q3254" s="4">
        <v>159000</v>
      </c>
      <c r="R3254">
        <v>1</v>
      </c>
      <c r="S3254" s="4">
        <f>Table3[[#This Row],[Harga]]*Table3[[#This Row],[Quantity]]</f>
        <v>159000</v>
      </c>
      <c r="T3254">
        <v>0</v>
      </c>
      <c r="U3254" s="4">
        <f>Table3[[#This Row],[Discount]]*Table3[[#This Row],[Revenue]]</f>
        <v>0</v>
      </c>
      <c r="V3254" s="4">
        <f>Table3[[#This Row],[Revenue]]-Table3[[#This Row],[Total Discount]]</f>
        <v>159000</v>
      </c>
      <c r="W3254" s="6"/>
      <c r="X3254" s="5"/>
    </row>
    <row r="3255" spans="1:24" x14ac:dyDescent="0.35">
      <c r="A3255">
        <v>3254</v>
      </c>
      <c r="B3255" t="s">
        <v>5983</v>
      </c>
      <c r="C3255" s="8">
        <v>43055</v>
      </c>
      <c r="D3255" s="6">
        <v>2017</v>
      </c>
      <c r="E3255" s="8" t="s">
        <v>3468</v>
      </c>
      <c r="F3255" s="7">
        <v>16</v>
      </c>
      <c r="G3255" t="s">
        <v>3496</v>
      </c>
      <c r="H3255" t="s">
        <v>3462</v>
      </c>
      <c r="I3255" t="s">
        <v>3450</v>
      </c>
      <c r="J3255" t="s">
        <v>3449</v>
      </c>
      <c r="K3255" t="s">
        <v>3492</v>
      </c>
      <c r="L3255">
        <v>98103</v>
      </c>
      <c r="M3255" t="s">
        <v>3028</v>
      </c>
      <c r="N3255" t="s">
        <v>13</v>
      </c>
      <c r="O3255" t="s">
        <v>23</v>
      </c>
      <c r="P3255" t="s">
        <v>3029</v>
      </c>
      <c r="Q3255" s="4">
        <v>74000</v>
      </c>
      <c r="R3255">
        <v>6</v>
      </c>
      <c r="S3255" s="4">
        <f>Table3[[#This Row],[Harga]]*Table3[[#This Row],[Quantity]]</f>
        <v>444000</v>
      </c>
      <c r="T3255">
        <v>0</v>
      </c>
      <c r="U3255" s="4">
        <f>Table3[[#This Row],[Discount]]*Table3[[#This Row],[Revenue]]</f>
        <v>0</v>
      </c>
      <c r="V3255" s="4">
        <f>Table3[[#This Row],[Revenue]]-Table3[[#This Row],[Total Discount]]</f>
        <v>444000</v>
      </c>
      <c r="W3255" s="6"/>
      <c r="X3255" s="5"/>
    </row>
    <row r="3256" spans="1:24" x14ac:dyDescent="0.35">
      <c r="A3256">
        <v>3255</v>
      </c>
      <c r="B3256" t="s">
        <v>5982</v>
      </c>
      <c r="C3256" s="8">
        <v>42869</v>
      </c>
      <c r="D3256" s="6">
        <v>2017</v>
      </c>
      <c r="E3256" s="8" t="s">
        <v>3453</v>
      </c>
      <c r="F3256" s="7">
        <v>14</v>
      </c>
      <c r="G3256" t="s">
        <v>3485</v>
      </c>
      <c r="H3256" t="s">
        <v>3501</v>
      </c>
      <c r="I3256" t="s">
        <v>3576</v>
      </c>
      <c r="J3256" t="s">
        <v>3449</v>
      </c>
      <c r="K3256" t="s">
        <v>3455</v>
      </c>
      <c r="L3256">
        <v>44105</v>
      </c>
      <c r="M3256" t="s">
        <v>3030</v>
      </c>
      <c r="N3256" t="s">
        <v>13</v>
      </c>
      <c r="O3256" t="s">
        <v>26</v>
      </c>
      <c r="P3256" t="s">
        <v>3031</v>
      </c>
      <c r="Q3256" s="4">
        <v>59000</v>
      </c>
      <c r="R3256">
        <v>5</v>
      </c>
      <c r="S3256" s="4">
        <f>Table3[[#This Row],[Harga]]*Table3[[#This Row],[Quantity]]</f>
        <v>295000</v>
      </c>
      <c r="T3256">
        <v>0.7</v>
      </c>
      <c r="U3256" s="4">
        <f>Table3[[#This Row],[Discount]]*Table3[[#This Row],[Revenue]]</f>
        <v>206500</v>
      </c>
      <c r="V3256" s="4">
        <f>Table3[[#This Row],[Revenue]]-Table3[[#This Row],[Total Discount]]</f>
        <v>88500</v>
      </c>
      <c r="W3256" s="6"/>
      <c r="X3256" s="5"/>
    </row>
    <row r="3257" spans="1:24" x14ac:dyDescent="0.35">
      <c r="A3257">
        <v>3256</v>
      </c>
      <c r="B3257" t="s">
        <v>5981</v>
      </c>
      <c r="C3257" s="8">
        <v>41699</v>
      </c>
      <c r="D3257" s="6">
        <v>2014</v>
      </c>
      <c r="E3257" s="8" t="s">
        <v>3511</v>
      </c>
      <c r="F3257" s="7">
        <v>1</v>
      </c>
      <c r="G3257" t="s">
        <v>3457</v>
      </c>
      <c r="H3257" t="s">
        <v>3451</v>
      </c>
      <c r="I3257" t="s">
        <v>4213</v>
      </c>
      <c r="J3257" t="s">
        <v>3488</v>
      </c>
      <c r="K3257" t="s">
        <v>3714</v>
      </c>
      <c r="L3257">
        <v>60126</v>
      </c>
      <c r="M3257" t="s">
        <v>103</v>
      </c>
      <c r="N3257" t="s">
        <v>9</v>
      </c>
      <c r="O3257" t="s">
        <v>42</v>
      </c>
      <c r="P3257" t="s">
        <v>104</v>
      </c>
      <c r="Q3257" s="4">
        <v>302000</v>
      </c>
      <c r="R3257">
        <v>6</v>
      </c>
      <c r="S3257" s="4">
        <f>Table3[[#This Row],[Harga]]*Table3[[#This Row],[Quantity]]</f>
        <v>1812000</v>
      </c>
      <c r="T3257">
        <v>0.3</v>
      </c>
      <c r="U3257" s="4">
        <f>Table3[[#This Row],[Discount]]*Table3[[#This Row],[Revenue]]</f>
        <v>543600</v>
      </c>
      <c r="V3257" s="4">
        <f>Table3[[#This Row],[Revenue]]-Table3[[#This Row],[Total Discount]]</f>
        <v>1268400</v>
      </c>
      <c r="W3257" s="6"/>
      <c r="X3257" s="5"/>
    </row>
    <row r="3258" spans="1:24" x14ac:dyDescent="0.35">
      <c r="A3258">
        <v>3257</v>
      </c>
      <c r="B3258" t="s">
        <v>5980</v>
      </c>
      <c r="C3258" s="8">
        <v>42215</v>
      </c>
      <c r="D3258" s="6">
        <v>2015</v>
      </c>
      <c r="E3258" s="8" t="s">
        <v>3507</v>
      </c>
      <c r="F3258" s="7">
        <v>30</v>
      </c>
      <c r="G3258" t="s">
        <v>3452</v>
      </c>
      <c r="H3258" t="s">
        <v>3462</v>
      </c>
      <c r="I3258" t="s">
        <v>4277</v>
      </c>
      <c r="J3258" t="s">
        <v>3488</v>
      </c>
      <c r="K3258" t="s">
        <v>3641</v>
      </c>
      <c r="L3258">
        <v>55044</v>
      </c>
      <c r="M3258" t="s">
        <v>901</v>
      </c>
      <c r="N3258" t="s">
        <v>9</v>
      </c>
      <c r="O3258" t="s">
        <v>42</v>
      </c>
      <c r="P3258" t="s">
        <v>902</v>
      </c>
      <c r="Q3258" s="4">
        <v>255000</v>
      </c>
      <c r="R3258">
        <v>6</v>
      </c>
      <c r="S3258" s="4">
        <f>Table3[[#This Row],[Harga]]*Table3[[#This Row],[Quantity]]</f>
        <v>1530000</v>
      </c>
      <c r="T3258">
        <v>0</v>
      </c>
      <c r="U3258" s="4">
        <f>Table3[[#This Row],[Discount]]*Table3[[#This Row],[Revenue]]</f>
        <v>0</v>
      </c>
      <c r="V3258" s="4">
        <f>Table3[[#This Row],[Revenue]]-Table3[[#This Row],[Total Discount]]</f>
        <v>1530000</v>
      </c>
      <c r="W3258" s="6"/>
      <c r="X3258" s="5"/>
    </row>
    <row r="3259" spans="1:24" x14ac:dyDescent="0.35">
      <c r="A3259">
        <v>3258</v>
      </c>
      <c r="B3259" t="s">
        <v>5979</v>
      </c>
      <c r="C3259" s="8">
        <v>42309</v>
      </c>
      <c r="D3259" s="6">
        <v>2015</v>
      </c>
      <c r="E3259" s="8" t="s">
        <v>3468</v>
      </c>
      <c r="F3259" s="7">
        <v>1</v>
      </c>
      <c r="G3259" t="s">
        <v>3452</v>
      </c>
      <c r="H3259" t="s">
        <v>3451</v>
      </c>
      <c r="I3259" t="s">
        <v>4153</v>
      </c>
      <c r="J3259" t="s">
        <v>3449</v>
      </c>
      <c r="K3259" t="s">
        <v>3568</v>
      </c>
      <c r="L3259">
        <v>10035</v>
      </c>
      <c r="M3259" t="s">
        <v>2022</v>
      </c>
      <c r="N3259" t="s">
        <v>9</v>
      </c>
      <c r="O3259" t="s">
        <v>42</v>
      </c>
      <c r="P3259" t="s">
        <v>2023</v>
      </c>
      <c r="Q3259" s="4">
        <v>91000</v>
      </c>
      <c r="R3259">
        <v>4</v>
      </c>
      <c r="S3259" s="4">
        <f>Table3[[#This Row],[Harga]]*Table3[[#This Row],[Quantity]]</f>
        <v>364000</v>
      </c>
      <c r="T3259">
        <v>0.1</v>
      </c>
      <c r="U3259" s="4">
        <f>Table3[[#This Row],[Discount]]*Table3[[#This Row],[Revenue]]</f>
        <v>36400</v>
      </c>
      <c r="V3259" s="4">
        <f>Table3[[#This Row],[Revenue]]-Table3[[#This Row],[Total Discount]]</f>
        <v>327600</v>
      </c>
      <c r="W3259" s="6"/>
      <c r="X3259" s="5"/>
    </row>
    <row r="3260" spans="1:24" x14ac:dyDescent="0.35">
      <c r="A3260">
        <v>3259</v>
      </c>
      <c r="B3260" t="s">
        <v>5978</v>
      </c>
      <c r="C3260" s="8">
        <v>43085</v>
      </c>
      <c r="D3260" s="6">
        <v>2017</v>
      </c>
      <c r="E3260" s="8" t="s">
        <v>3490</v>
      </c>
      <c r="F3260" s="7">
        <v>16</v>
      </c>
      <c r="G3260" t="s">
        <v>3457</v>
      </c>
      <c r="H3260" t="s">
        <v>3451</v>
      </c>
      <c r="I3260" t="s">
        <v>4083</v>
      </c>
      <c r="J3260" t="s">
        <v>3488</v>
      </c>
      <c r="K3260" t="s">
        <v>3666</v>
      </c>
      <c r="L3260">
        <v>90036</v>
      </c>
      <c r="M3260" t="s">
        <v>1074</v>
      </c>
      <c r="N3260" t="s">
        <v>13</v>
      </c>
      <c r="O3260" t="s">
        <v>23</v>
      </c>
      <c r="P3260" t="s">
        <v>1075</v>
      </c>
      <c r="Q3260" s="4">
        <v>47000</v>
      </c>
      <c r="R3260">
        <v>2</v>
      </c>
      <c r="S3260" s="4">
        <f>Table3[[#This Row],[Harga]]*Table3[[#This Row],[Quantity]]</f>
        <v>94000</v>
      </c>
      <c r="T3260">
        <v>0</v>
      </c>
      <c r="U3260" s="4">
        <f>Table3[[#This Row],[Discount]]*Table3[[#This Row],[Revenue]]</f>
        <v>0</v>
      </c>
      <c r="V3260" s="4">
        <f>Table3[[#This Row],[Revenue]]-Table3[[#This Row],[Total Discount]]</f>
        <v>94000</v>
      </c>
      <c r="W3260" s="6"/>
      <c r="X3260" s="5"/>
    </row>
    <row r="3261" spans="1:24" x14ac:dyDescent="0.35">
      <c r="A3261">
        <v>3260</v>
      </c>
      <c r="B3261" t="s">
        <v>5977</v>
      </c>
      <c r="C3261" s="8">
        <v>41932</v>
      </c>
      <c r="D3261" s="6">
        <v>2014</v>
      </c>
      <c r="E3261" s="8" t="s">
        <v>3517</v>
      </c>
      <c r="F3261" s="7">
        <v>20</v>
      </c>
      <c r="G3261" t="s">
        <v>3452</v>
      </c>
      <c r="H3261" t="s">
        <v>3451</v>
      </c>
      <c r="I3261" t="s">
        <v>5198</v>
      </c>
      <c r="J3261" t="s">
        <v>3488</v>
      </c>
      <c r="K3261" t="s">
        <v>3909</v>
      </c>
      <c r="L3261">
        <v>60653</v>
      </c>
      <c r="M3261" t="s">
        <v>1527</v>
      </c>
      <c r="N3261" t="s">
        <v>51</v>
      </c>
      <c r="O3261" t="s">
        <v>64</v>
      </c>
      <c r="P3261" t="s">
        <v>1528</v>
      </c>
      <c r="Q3261" s="4">
        <v>160000</v>
      </c>
      <c r="R3261">
        <v>4</v>
      </c>
      <c r="S3261" s="4">
        <f>Table3[[#This Row],[Harga]]*Table3[[#This Row],[Quantity]]</f>
        <v>640000</v>
      </c>
      <c r="T3261">
        <v>0.2</v>
      </c>
      <c r="U3261" s="4">
        <f>Table3[[#This Row],[Discount]]*Table3[[#This Row],[Revenue]]</f>
        <v>128000</v>
      </c>
      <c r="V3261" s="4">
        <f>Table3[[#This Row],[Revenue]]-Table3[[#This Row],[Total Discount]]</f>
        <v>512000</v>
      </c>
      <c r="W3261" s="6"/>
      <c r="X3261" s="5"/>
    </row>
    <row r="3262" spans="1:24" x14ac:dyDescent="0.35">
      <c r="A3262">
        <v>3261</v>
      </c>
      <c r="B3262" t="s">
        <v>5976</v>
      </c>
      <c r="C3262" s="8">
        <v>42160</v>
      </c>
      <c r="D3262" s="6">
        <v>2015</v>
      </c>
      <c r="E3262" s="8" t="s">
        <v>3497</v>
      </c>
      <c r="F3262" s="7">
        <v>5</v>
      </c>
      <c r="G3262" t="s">
        <v>3452</v>
      </c>
      <c r="H3262" t="s">
        <v>3462</v>
      </c>
      <c r="I3262" t="s">
        <v>4863</v>
      </c>
      <c r="J3262" t="s">
        <v>3466</v>
      </c>
      <c r="K3262" t="s">
        <v>3477</v>
      </c>
      <c r="L3262">
        <v>14215</v>
      </c>
      <c r="M3262" t="s">
        <v>1952</v>
      </c>
      <c r="N3262" t="s">
        <v>9</v>
      </c>
      <c r="O3262" t="s">
        <v>42</v>
      </c>
      <c r="P3262" t="s">
        <v>1953</v>
      </c>
      <c r="Q3262" s="4">
        <v>602000</v>
      </c>
      <c r="R3262">
        <v>9</v>
      </c>
      <c r="S3262" s="4">
        <f>Table3[[#This Row],[Harga]]*Table3[[#This Row],[Quantity]]</f>
        <v>5418000</v>
      </c>
      <c r="T3262">
        <v>0.1</v>
      </c>
      <c r="U3262" s="4">
        <f>Table3[[#This Row],[Discount]]*Table3[[#This Row],[Revenue]]</f>
        <v>541800</v>
      </c>
      <c r="V3262" s="4">
        <f>Table3[[#This Row],[Revenue]]-Table3[[#This Row],[Total Discount]]</f>
        <v>4876200</v>
      </c>
      <c r="W3262" s="6"/>
      <c r="X3262" s="5"/>
    </row>
    <row r="3263" spans="1:24" x14ac:dyDescent="0.35">
      <c r="A3263">
        <v>3262</v>
      </c>
      <c r="B3263" t="s">
        <v>5975</v>
      </c>
      <c r="C3263" s="8">
        <v>42572</v>
      </c>
      <c r="D3263" s="6">
        <v>2016</v>
      </c>
      <c r="E3263" s="8" t="s">
        <v>3507</v>
      </c>
      <c r="F3263" s="7">
        <v>21</v>
      </c>
      <c r="G3263" t="s">
        <v>3485</v>
      </c>
      <c r="H3263" t="s">
        <v>3451</v>
      </c>
      <c r="I3263" t="s">
        <v>3916</v>
      </c>
      <c r="J3263" t="s">
        <v>3466</v>
      </c>
      <c r="K3263" t="s">
        <v>3460</v>
      </c>
      <c r="L3263">
        <v>95661</v>
      </c>
      <c r="M3263" t="s">
        <v>1809</v>
      </c>
      <c r="N3263" t="s">
        <v>13</v>
      </c>
      <c r="O3263" t="s">
        <v>55</v>
      </c>
      <c r="P3263" t="s">
        <v>1810</v>
      </c>
      <c r="Q3263" s="4">
        <v>605000</v>
      </c>
      <c r="R3263">
        <v>5</v>
      </c>
      <c r="S3263" s="4">
        <f>Table3[[#This Row],[Harga]]*Table3[[#This Row],[Quantity]]</f>
        <v>3025000</v>
      </c>
      <c r="T3263">
        <v>0</v>
      </c>
      <c r="U3263" s="4">
        <f>Table3[[#This Row],[Discount]]*Table3[[#This Row],[Revenue]]</f>
        <v>0</v>
      </c>
      <c r="V3263" s="4">
        <f>Table3[[#This Row],[Revenue]]-Table3[[#This Row],[Total Discount]]</f>
        <v>3025000</v>
      </c>
      <c r="W3263" s="6"/>
      <c r="X3263" s="5"/>
    </row>
    <row r="3264" spans="1:24" x14ac:dyDescent="0.35">
      <c r="A3264">
        <v>3263</v>
      </c>
      <c r="B3264" t="s">
        <v>5974</v>
      </c>
      <c r="C3264" s="8">
        <v>42825</v>
      </c>
      <c r="D3264" s="6">
        <v>2017</v>
      </c>
      <c r="E3264" s="8" t="s">
        <v>3511</v>
      </c>
      <c r="F3264" s="7">
        <v>31</v>
      </c>
      <c r="G3264" t="s">
        <v>3452</v>
      </c>
      <c r="H3264" t="s">
        <v>3462</v>
      </c>
      <c r="I3264" t="s">
        <v>4457</v>
      </c>
      <c r="J3264" t="s">
        <v>3466</v>
      </c>
      <c r="K3264" t="s">
        <v>3477</v>
      </c>
      <c r="L3264">
        <v>76017</v>
      </c>
      <c r="M3264" t="s">
        <v>3032</v>
      </c>
      <c r="N3264" t="s">
        <v>13</v>
      </c>
      <c r="O3264" t="s">
        <v>29</v>
      </c>
      <c r="P3264" t="s">
        <v>3033</v>
      </c>
      <c r="Q3264" s="4">
        <v>34000</v>
      </c>
      <c r="R3264">
        <v>5</v>
      </c>
      <c r="S3264" s="4">
        <f>Table3[[#This Row],[Harga]]*Table3[[#This Row],[Quantity]]</f>
        <v>170000</v>
      </c>
      <c r="T3264">
        <v>0.8</v>
      </c>
      <c r="U3264" s="4">
        <f>Table3[[#This Row],[Discount]]*Table3[[#This Row],[Revenue]]</f>
        <v>136000</v>
      </c>
      <c r="V3264" s="4">
        <f>Table3[[#This Row],[Revenue]]-Table3[[#This Row],[Total Discount]]</f>
        <v>34000</v>
      </c>
      <c r="W3264" s="6"/>
      <c r="X3264" s="5"/>
    </row>
    <row r="3265" spans="1:24" x14ac:dyDescent="0.35">
      <c r="A3265">
        <v>3264</v>
      </c>
      <c r="B3265" t="s">
        <v>5973</v>
      </c>
      <c r="C3265" s="8">
        <v>41766</v>
      </c>
      <c r="D3265" s="6">
        <v>2014</v>
      </c>
      <c r="E3265" s="8" t="s">
        <v>3453</v>
      </c>
      <c r="F3265" s="7">
        <v>7</v>
      </c>
      <c r="G3265" t="s">
        <v>3485</v>
      </c>
      <c r="H3265" t="s">
        <v>3462</v>
      </c>
      <c r="I3265" t="s">
        <v>4514</v>
      </c>
      <c r="J3265" t="s">
        <v>3449</v>
      </c>
      <c r="K3265" t="s">
        <v>3448</v>
      </c>
      <c r="L3265">
        <v>1841</v>
      </c>
      <c r="M3265" t="s">
        <v>784</v>
      </c>
      <c r="N3265" t="s">
        <v>13</v>
      </c>
      <c r="O3265" t="s">
        <v>26</v>
      </c>
      <c r="P3265" t="s">
        <v>785</v>
      </c>
      <c r="Q3265" s="4">
        <v>38000</v>
      </c>
      <c r="R3265">
        <v>3</v>
      </c>
      <c r="S3265" s="4">
        <f>Table3[[#This Row],[Harga]]*Table3[[#This Row],[Quantity]]</f>
        <v>114000</v>
      </c>
      <c r="T3265">
        <v>0</v>
      </c>
      <c r="U3265" s="4">
        <f>Table3[[#This Row],[Discount]]*Table3[[#This Row],[Revenue]]</f>
        <v>0</v>
      </c>
      <c r="V3265" s="4">
        <f>Table3[[#This Row],[Revenue]]-Table3[[#This Row],[Total Discount]]</f>
        <v>114000</v>
      </c>
      <c r="W3265" s="6"/>
      <c r="X3265" s="5"/>
    </row>
    <row r="3266" spans="1:24" x14ac:dyDescent="0.35">
      <c r="A3266">
        <v>3265</v>
      </c>
      <c r="B3266" t="s">
        <v>5972</v>
      </c>
      <c r="C3266" s="8">
        <v>42771</v>
      </c>
      <c r="D3266" s="6">
        <v>2017</v>
      </c>
      <c r="E3266" s="8" t="s">
        <v>3458</v>
      </c>
      <c r="F3266" s="7">
        <v>5</v>
      </c>
      <c r="G3266" t="s">
        <v>3457</v>
      </c>
      <c r="H3266" t="s">
        <v>3462</v>
      </c>
      <c r="I3266" t="s">
        <v>3658</v>
      </c>
      <c r="J3266" t="s">
        <v>3449</v>
      </c>
      <c r="K3266" t="s">
        <v>3695</v>
      </c>
      <c r="L3266">
        <v>76706</v>
      </c>
      <c r="M3266" t="s">
        <v>1459</v>
      </c>
      <c r="N3266" t="s">
        <v>13</v>
      </c>
      <c r="O3266" t="s">
        <v>26</v>
      </c>
      <c r="P3266" t="s">
        <v>1460</v>
      </c>
      <c r="Q3266" s="4">
        <v>488000</v>
      </c>
      <c r="R3266">
        <v>4</v>
      </c>
      <c r="S3266" s="4">
        <f>Table3[[#This Row],[Harga]]*Table3[[#This Row],[Quantity]]</f>
        <v>1952000</v>
      </c>
      <c r="T3266">
        <v>0.8</v>
      </c>
      <c r="U3266" s="4">
        <f>Table3[[#This Row],[Discount]]*Table3[[#This Row],[Revenue]]</f>
        <v>1561600</v>
      </c>
      <c r="V3266" s="4">
        <f>Table3[[#This Row],[Revenue]]-Table3[[#This Row],[Total Discount]]</f>
        <v>390400</v>
      </c>
      <c r="W3266" s="6"/>
      <c r="X3266" s="5"/>
    </row>
    <row r="3267" spans="1:24" x14ac:dyDescent="0.35">
      <c r="A3267">
        <v>3266</v>
      </c>
      <c r="B3267" t="s">
        <v>5971</v>
      </c>
      <c r="C3267" s="8">
        <v>41747</v>
      </c>
      <c r="D3267" s="6">
        <v>2014</v>
      </c>
      <c r="E3267" s="8" t="s">
        <v>3529</v>
      </c>
      <c r="F3267" s="7">
        <v>18</v>
      </c>
      <c r="G3267" t="s">
        <v>3457</v>
      </c>
      <c r="H3267" t="s">
        <v>3451</v>
      </c>
      <c r="I3267" t="s">
        <v>3746</v>
      </c>
      <c r="J3267" t="s">
        <v>3449</v>
      </c>
      <c r="K3267" t="s">
        <v>3494</v>
      </c>
      <c r="L3267">
        <v>77095</v>
      </c>
      <c r="M3267" t="s">
        <v>1207</v>
      </c>
      <c r="N3267" t="s">
        <v>13</v>
      </c>
      <c r="O3267" t="s">
        <v>37</v>
      </c>
      <c r="P3267" t="s">
        <v>1208</v>
      </c>
      <c r="Q3267" s="4">
        <v>7000</v>
      </c>
      <c r="R3267">
        <v>2</v>
      </c>
      <c r="S3267" s="4">
        <f>Table3[[#This Row],[Harga]]*Table3[[#This Row],[Quantity]]</f>
        <v>14000</v>
      </c>
      <c r="T3267">
        <v>0.2</v>
      </c>
      <c r="U3267" s="4">
        <f>Table3[[#This Row],[Discount]]*Table3[[#This Row],[Revenue]]</f>
        <v>2800</v>
      </c>
      <c r="V3267" s="4">
        <f>Table3[[#This Row],[Revenue]]-Table3[[#This Row],[Total Discount]]</f>
        <v>11200</v>
      </c>
      <c r="W3267" s="6"/>
      <c r="X3267" s="5"/>
    </row>
    <row r="3268" spans="1:24" x14ac:dyDescent="0.35">
      <c r="A3268">
        <v>3267</v>
      </c>
      <c r="B3268" t="s">
        <v>5970</v>
      </c>
      <c r="C3268" s="8">
        <v>42500</v>
      </c>
      <c r="D3268" s="6">
        <v>2016</v>
      </c>
      <c r="E3268" s="8" t="s">
        <v>3453</v>
      </c>
      <c r="F3268" s="7">
        <v>10</v>
      </c>
      <c r="G3268" t="s">
        <v>3485</v>
      </c>
      <c r="H3268" t="s">
        <v>3451</v>
      </c>
      <c r="I3268" t="s">
        <v>4730</v>
      </c>
      <c r="J3268" t="s">
        <v>3449</v>
      </c>
      <c r="K3268" t="s">
        <v>3455</v>
      </c>
      <c r="L3268">
        <v>98105</v>
      </c>
      <c r="M3268" t="s">
        <v>1682</v>
      </c>
      <c r="N3268" t="s">
        <v>13</v>
      </c>
      <c r="O3268" t="s">
        <v>23</v>
      </c>
      <c r="P3268" t="s">
        <v>1683</v>
      </c>
      <c r="Q3268" s="4">
        <v>15000</v>
      </c>
      <c r="R3268">
        <v>2</v>
      </c>
      <c r="S3268" s="4">
        <f>Table3[[#This Row],[Harga]]*Table3[[#This Row],[Quantity]]</f>
        <v>30000</v>
      </c>
      <c r="T3268">
        <v>0</v>
      </c>
      <c r="U3268" s="4">
        <f>Table3[[#This Row],[Discount]]*Table3[[#This Row],[Revenue]]</f>
        <v>0</v>
      </c>
      <c r="V3268" s="4">
        <f>Table3[[#This Row],[Revenue]]-Table3[[#This Row],[Total Discount]]</f>
        <v>30000</v>
      </c>
      <c r="W3268" s="6"/>
      <c r="X3268" s="5"/>
    </row>
    <row r="3269" spans="1:24" x14ac:dyDescent="0.35">
      <c r="A3269">
        <v>3268</v>
      </c>
      <c r="B3269" t="s">
        <v>5969</v>
      </c>
      <c r="C3269" s="8">
        <v>42699</v>
      </c>
      <c r="D3269" s="6">
        <v>2016</v>
      </c>
      <c r="E3269" s="8" t="s">
        <v>3468</v>
      </c>
      <c r="F3269" s="7">
        <v>25</v>
      </c>
      <c r="G3269" t="s">
        <v>3538</v>
      </c>
      <c r="H3269" t="s">
        <v>3462</v>
      </c>
      <c r="I3269" t="s">
        <v>4050</v>
      </c>
      <c r="J3269" t="s">
        <v>3466</v>
      </c>
      <c r="K3269" t="s">
        <v>3477</v>
      </c>
      <c r="L3269">
        <v>7060</v>
      </c>
      <c r="M3269" t="s">
        <v>1361</v>
      </c>
      <c r="N3269" t="s">
        <v>13</v>
      </c>
      <c r="O3269" t="s">
        <v>32</v>
      </c>
      <c r="P3269" t="s">
        <v>1362</v>
      </c>
      <c r="Q3269" s="4">
        <v>339000</v>
      </c>
      <c r="R3269">
        <v>4</v>
      </c>
      <c r="S3269" s="4">
        <f>Table3[[#This Row],[Harga]]*Table3[[#This Row],[Quantity]]</f>
        <v>1356000</v>
      </c>
      <c r="T3269">
        <v>0</v>
      </c>
      <c r="U3269" s="4">
        <f>Table3[[#This Row],[Discount]]*Table3[[#This Row],[Revenue]]</f>
        <v>0</v>
      </c>
      <c r="V3269" s="4">
        <f>Table3[[#This Row],[Revenue]]-Table3[[#This Row],[Total Discount]]</f>
        <v>1356000</v>
      </c>
      <c r="W3269" s="6"/>
      <c r="X3269" s="5"/>
    </row>
    <row r="3270" spans="1:24" x14ac:dyDescent="0.35">
      <c r="A3270">
        <v>3269</v>
      </c>
      <c r="B3270" t="s">
        <v>5968</v>
      </c>
      <c r="C3270" s="8">
        <v>42797</v>
      </c>
      <c r="D3270" s="6">
        <v>2017</v>
      </c>
      <c r="E3270" s="8" t="s">
        <v>3511</v>
      </c>
      <c r="F3270" s="7">
        <v>3</v>
      </c>
      <c r="G3270" t="s">
        <v>3457</v>
      </c>
      <c r="H3270" t="s">
        <v>3451</v>
      </c>
      <c r="I3270" t="s">
        <v>5397</v>
      </c>
      <c r="J3270" t="s">
        <v>3449</v>
      </c>
      <c r="K3270" t="s">
        <v>3605</v>
      </c>
      <c r="L3270">
        <v>90008</v>
      </c>
      <c r="M3270" t="s">
        <v>3034</v>
      </c>
      <c r="N3270" t="s">
        <v>51</v>
      </c>
      <c r="O3270" t="s">
        <v>64</v>
      </c>
      <c r="P3270" t="s">
        <v>3035</v>
      </c>
      <c r="Q3270" s="4">
        <v>1050000</v>
      </c>
      <c r="R3270">
        <v>8</v>
      </c>
      <c r="S3270" s="4">
        <f>Table3[[#This Row],[Harga]]*Table3[[#This Row],[Quantity]]</f>
        <v>8400000</v>
      </c>
      <c r="T3270">
        <v>0</v>
      </c>
      <c r="U3270" s="4">
        <f>Table3[[#This Row],[Discount]]*Table3[[#This Row],[Revenue]]</f>
        <v>0</v>
      </c>
      <c r="V3270" s="4">
        <f>Table3[[#This Row],[Revenue]]-Table3[[#This Row],[Total Discount]]</f>
        <v>8400000</v>
      </c>
      <c r="W3270" s="6"/>
      <c r="X3270" s="5"/>
    </row>
    <row r="3271" spans="1:24" x14ac:dyDescent="0.35">
      <c r="A3271">
        <v>3270</v>
      </c>
      <c r="B3271" t="s">
        <v>5967</v>
      </c>
      <c r="C3271" s="8">
        <v>42344</v>
      </c>
      <c r="D3271" s="6">
        <v>2015</v>
      </c>
      <c r="E3271" s="8" t="s">
        <v>3490</v>
      </c>
      <c r="F3271" s="7">
        <v>6</v>
      </c>
      <c r="G3271" t="s">
        <v>3452</v>
      </c>
      <c r="H3271" t="s">
        <v>3451</v>
      </c>
      <c r="I3271" t="s">
        <v>4129</v>
      </c>
      <c r="J3271" t="s">
        <v>3449</v>
      </c>
      <c r="K3271" t="s">
        <v>3494</v>
      </c>
      <c r="L3271">
        <v>22204</v>
      </c>
      <c r="M3271" t="s">
        <v>3036</v>
      </c>
      <c r="N3271" t="s">
        <v>51</v>
      </c>
      <c r="O3271" t="s">
        <v>52</v>
      </c>
      <c r="P3271" t="s">
        <v>3037</v>
      </c>
      <c r="Q3271" s="4">
        <v>174000</v>
      </c>
      <c r="R3271">
        <v>6</v>
      </c>
      <c r="S3271" s="4">
        <f>Table3[[#This Row],[Harga]]*Table3[[#This Row],[Quantity]]</f>
        <v>1044000</v>
      </c>
      <c r="T3271">
        <v>0</v>
      </c>
      <c r="U3271" s="4">
        <f>Table3[[#This Row],[Discount]]*Table3[[#This Row],[Revenue]]</f>
        <v>0</v>
      </c>
      <c r="V3271" s="4">
        <f>Table3[[#This Row],[Revenue]]-Table3[[#This Row],[Total Discount]]</f>
        <v>1044000</v>
      </c>
      <c r="W3271" s="6"/>
      <c r="X3271" s="5"/>
    </row>
    <row r="3272" spans="1:24" x14ac:dyDescent="0.35">
      <c r="A3272">
        <v>3271</v>
      </c>
      <c r="B3272" t="s">
        <v>5966</v>
      </c>
      <c r="C3272" s="8">
        <v>41876</v>
      </c>
      <c r="D3272" s="6">
        <v>2014</v>
      </c>
      <c r="E3272" s="8" t="s">
        <v>3481</v>
      </c>
      <c r="F3272" s="7">
        <v>25</v>
      </c>
      <c r="G3272" t="s">
        <v>3452</v>
      </c>
      <c r="H3272" t="s">
        <v>3451</v>
      </c>
      <c r="I3272" t="s">
        <v>3834</v>
      </c>
      <c r="J3272" t="s">
        <v>3449</v>
      </c>
      <c r="K3272" t="s">
        <v>3542</v>
      </c>
      <c r="L3272">
        <v>98103</v>
      </c>
      <c r="M3272" t="s">
        <v>1417</v>
      </c>
      <c r="N3272" t="s">
        <v>51</v>
      </c>
      <c r="O3272" t="s">
        <v>52</v>
      </c>
      <c r="P3272" t="s">
        <v>1418</v>
      </c>
      <c r="Q3272" s="4">
        <v>1440000</v>
      </c>
      <c r="R3272">
        <v>7</v>
      </c>
      <c r="S3272" s="4">
        <f>Table3[[#This Row],[Harga]]*Table3[[#This Row],[Quantity]]</f>
        <v>10080000</v>
      </c>
      <c r="T3272">
        <v>0.2</v>
      </c>
      <c r="U3272" s="4">
        <f>Table3[[#This Row],[Discount]]*Table3[[#This Row],[Revenue]]</f>
        <v>2016000</v>
      </c>
      <c r="V3272" s="4">
        <f>Table3[[#This Row],[Revenue]]-Table3[[#This Row],[Total Discount]]</f>
        <v>8064000</v>
      </c>
      <c r="W3272" s="6"/>
      <c r="X3272" s="5"/>
    </row>
    <row r="3273" spans="1:24" x14ac:dyDescent="0.35">
      <c r="A3273">
        <v>3272</v>
      </c>
      <c r="B3273" t="s">
        <v>5965</v>
      </c>
      <c r="C3273" s="8">
        <v>42665</v>
      </c>
      <c r="D3273" s="6">
        <v>2016</v>
      </c>
      <c r="E3273" s="8" t="s">
        <v>3517</v>
      </c>
      <c r="F3273" s="7">
        <v>22</v>
      </c>
      <c r="G3273" t="s">
        <v>3457</v>
      </c>
      <c r="H3273" t="s">
        <v>3462</v>
      </c>
      <c r="I3273" t="s">
        <v>5964</v>
      </c>
      <c r="J3273" t="s">
        <v>3449</v>
      </c>
      <c r="K3273" t="s">
        <v>3580</v>
      </c>
      <c r="L3273">
        <v>98105</v>
      </c>
      <c r="M3273" t="s">
        <v>3038</v>
      </c>
      <c r="N3273" t="s">
        <v>13</v>
      </c>
      <c r="O3273" t="s">
        <v>23</v>
      </c>
      <c r="P3273" t="s">
        <v>3039</v>
      </c>
      <c r="Q3273" s="4">
        <v>7000</v>
      </c>
      <c r="R3273">
        <v>1</v>
      </c>
      <c r="S3273" s="4">
        <f>Table3[[#This Row],[Harga]]*Table3[[#This Row],[Quantity]]</f>
        <v>7000</v>
      </c>
      <c r="T3273">
        <v>0</v>
      </c>
      <c r="U3273" s="4">
        <f>Table3[[#This Row],[Discount]]*Table3[[#This Row],[Revenue]]</f>
        <v>0</v>
      </c>
      <c r="V3273" s="4">
        <f>Table3[[#This Row],[Revenue]]-Table3[[#This Row],[Total Discount]]</f>
        <v>7000</v>
      </c>
      <c r="W3273" s="6"/>
      <c r="X3273" s="5"/>
    </row>
    <row r="3274" spans="1:24" x14ac:dyDescent="0.35">
      <c r="A3274">
        <v>3273</v>
      </c>
      <c r="B3274" t="s">
        <v>5963</v>
      </c>
      <c r="C3274" s="8">
        <v>42589</v>
      </c>
      <c r="D3274" s="6">
        <v>2016</v>
      </c>
      <c r="E3274" s="8" t="s">
        <v>3481</v>
      </c>
      <c r="F3274" s="7">
        <v>7</v>
      </c>
      <c r="G3274" t="s">
        <v>3457</v>
      </c>
      <c r="H3274" t="s">
        <v>3451</v>
      </c>
      <c r="I3274" t="s">
        <v>4328</v>
      </c>
      <c r="J3274" t="s">
        <v>3466</v>
      </c>
      <c r="K3274" t="s">
        <v>3509</v>
      </c>
      <c r="L3274">
        <v>98026</v>
      </c>
      <c r="M3274" t="s">
        <v>2677</v>
      </c>
      <c r="N3274" t="s">
        <v>51</v>
      </c>
      <c r="O3274" t="s">
        <v>64</v>
      </c>
      <c r="P3274" t="s">
        <v>2678</v>
      </c>
      <c r="Q3274" s="4">
        <v>240000</v>
      </c>
      <c r="R3274">
        <v>3</v>
      </c>
      <c r="S3274" s="4">
        <f>Table3[[#This Row],[Harga]]*Table3[[#This Row],[Quantity]]</f>
        <v>720000</v>
      </c>
      <c r="T3274">
        <v>0</v>
      </c>
      <c r="U3274" s="4">
        <f>Table3[[#This Row],[Discount]]*Table3[[#This Row],[Revenue]]</f>
        <v>0</v>
      </c>
      <c r="V3274" s="4">
        <f>Table3[[#This Row],[Revenue]]-Table3[[#This Row],[Total Discount]]</f>
        <v>720000</v>
      </c>
      <c r="W3274" s="6"/>
      <c r="X3274" s="5"/>
    </row>
    <row r="3275" spans="1:24" x14ac:dyDescent="0.35">
      <c r="A3275">
        <v>3274</v>
      </c>
      <c r="B3275" t="s">
        <v>5962</v>
      </c>
      <c r="C3275" s="8">
        <v>42937</v>
      </c>
      <c r="D3275" s="6">
        <v>2017</v>
      </c>
      <c r="E3275" s="8" t="s">
        <v>3507</v>
      </c>
      <c r="F3275" s="7">
        <v>21</v>
      </c>
      <c r="G3275" t="s">
        <v>3485</v>
      </c>
      <c r="H3275" t="s">
        <v>3451</v>
      </c>
      <c r="I3275" t="s">
        <v>4852</v>
      </c>
      <c r="J3275" t="s">
        <v>3449</v>
      </c>
      <c r="K3275" t="s">
        <v>3513</v>
      </c>
      <c r="L3275">
        <v>24153</v>
      </c>
      <c r="M3275" t="s">
        <v>1855</v>
      </c>
      <c r="N3275" t="s">
        <v>13</v>
      </c>
      <c r="O3275" t="s">
        <v>37</v>
      </c>
      <c r="P3275" t="s">
        <v>1856</v>
      </c>
      <c r="Q3275" s="4">
        <v>17000</v>
      </c>
      <c r="R3275">
        <v>6</v>
      </c>
      <c r="S3275" s="4">
        <f>Table3[[#This Row],[Harga]]*Table3[[#This Row],[Quantity]]</f>
        <v>102000</v>
      </c>
      <c r="T3275">
        <v>0</v>
      </c>
      <c r="U3275" s="4">
        <f>Table3[[#This Row],[Discount]]*Table3[[#This Row],[Revenue]]</f>
        <v>0</v>
      </c>
      <c r="V3275" s="4">
        <f>Table3[[#This Row],[Revenue]]-Table3[[#This Row],[Total Discount]]</f>
        <v>102000</v>
      </c>
      <c r="W3275" s="6"/>
      <c r="X3275" s="5"/>
    </row>
    <row r="3276" spans="1:24" x14ac:dyDescent="0.35">
      <c r="A3276">
        <v>3275</v>
      </c>
      <c r="B3276" t="s">
        <v>5961</v>
      </c>
      <c r="C3276" s="8">
        <v>41721</v>
      </c>
      <c r="D3276" s="6">
        <v>2014</v>
      </c>
      <c r="E3276" s="8" t="s">
        <v>3511</v>
      </c>
      <c r="F3276" s="7">
        <v>23</v>
      </c>
      <c r="G3276" t="s">
        <v>3452</v>
      </c>
      <c r="H3276" t="s">
        <v>3462</v>
      </c>
      <c r="I3276" t="s">
        <v>4953</v>
      </c>
      <c r="J3276" t="s">
        <v>3449</v>
      </c>
      <c r="K3276" t="s">
        <v>3494</v>
      </c>
      <c r="L3276">
        <v>33445</v>
      </c>
      <c r="M3276" t="s">
        <v>668</v>
      </c>
      <c r="N3276" t="s">
        <v>13</v>
      </c>
      <c r="O3276" t="s">
        <v>14</v>
      </c>
      <c r="P3276" t="s">
        <v>669</v>
      </c>
      <c r="Q3276" s="4">
        <v>13000</v>
      </c>
      <c r="R3276">
        <v>3</v>
      </c>
      <c r="S3276" s="4">
        <f>Table3[[#This Row],[Harga]]*Table3[[#This Row],[Quantity]]</f>
        <v>39000</v>
      </c>
      <c r="T3276">
        <v>0.2</v>
      </c>
      <c r="U3276" s="4">
        <f>Table3[[#This Row],[Discount]]*Table3[[#This Row],[Revenue]]</f>
        <v>7800</v>
      </c>
      <c r="V3276" s="4">
        <f>Table3[[#This Row],[Revenue]]-Table3[[#This Row],[Total Discount]]</f>
        <v>31200</v>
      </c>
      <c r="W3276" s="6"/>
      <c r="X3276" s="5"/>
    </row>
    <row r="3277" spans="1:24" x14ac:dyDescent="0.35">
      <c r="A3277">
        <v>3276</v>
      </c>
      <c r="B3277" t="s">
        <v>5960</v>
      </c>
      <c r="C3277" s="8">
        <v>42124</v>
      </c>
      <c r="D3277" s="6">
        <v>2015</v>
      </c>
      <c r="E3277" s="8" t="s">
        <v>3529</v>
      </c>
      <c r="F3277" s="7">
        <v>30</v>
      </c>
      <c r="G3277" t="s">
        <v>3452</v>
      </c>
      <c r="H3277" t="s">
        <v>3451</v>
      </c>
      <c r="I3277" t="s">
        <v>5951</v>
      </c>
      <c r="J3277" t="s">
        <v>3466</v>
      </c>
      <c r="K3277" t="s">
        <v>3666</v>
      </c>
      <c r="L3277">
        <v>94110</v>
      </c>
      <c r="M3277" t="s">
        <v>813</v>
      </c>
      <c r="N3277" t="s">
        <v>13</v>
      </c>
      <c r="O3277" t="s">
        <v>37</v>
      </c>
      <c r="P3277" t="s">
        <v>814</v>
      </c>
      <c r="Q3277" s="4">
        <v>47000</v>
      </c>
      <c r="R3277">
        <v>3</v>
      </c>
      <c r="S3277" s="4">
        <f>Table3[[#This Row],[Harga]]*Table3[[#This Row],[Quantity]]</f>
        <v>141000</v>
      </c>
      <c r="T3277">
        <v>0</v>
      </c>
      <c r="U3277" s="4">
        <f>Table3[[#This Row],[Discount]]*Table3[[#This Row],[Revenue]]</f>
        <v>0</v>
      </c>
      <c r="V3277" s="4">
        <f>Table3[[#This Row],[Revenue]]-Table3[[#This Row],[Total Discount]]</f>
        <v>141000</v>
      </c>
      <c r="W3277" s="6"/>
      <c r="X3277" s="5"/>
    </row>
    <row r="3278" spans="1:24" x14ac:dyDescent="0.35">
      <c r="A3278">
        <v>3277</v>
      </c>
      <c r="B3278" t="s">
        <v>5959</v>
      </c>
      <c r="C3278" s="8">
        <v>42534</v>
      </c>
      <c r="D3278" s="6">
        <v>2016</v>
      </c>
      <c r="E3278" s="8" t="s">
        <v>3497</v>
      </c>
      <c r="F3278" s="7">
        <v>13</v>
      </c>
      <c r="G3278" t="s">
        <v>3452</v>
      </c>
      <c r="H3278" t="s">
        <v>3451</v>
      </c>
      <c r="I3278" t="s">
        <v>5419</v>
      </c>
      <c r="J3278" t="s">
        <v>3449</v>
      </c>
      <c r="K3278" t="s">
        <v>3455</v>
      </c>
      <c r="L3278">
        <v>10024</v>
      </c>
      <c r="M3278" t="s">
        <v>567</v>
      </c>
      <c r="N3278" t="s">
        <v>13</v>
      </c>
      <c r="O3278" t="s">
        <v>26</v>
      </c>
      <c r="P3278" t="s">
        <v>568</v>
      </c>
      <c r="Q3278" s="4">
        <v>19000</v>
      </c>
      <c r="R3278">
        <v>2</v>
      </c>
      <c r="S3278" s="4">
        <f>Table3[[#This Row],[Harga]]*Table3[[#This Row],[Quantity]]</f>
        <v>38000</v>
      </c>
      <c r="T3278">
        <v>0.2</v>
      </c>
      <c r="U3278" s="4">
        <f>Table3[[#This Row],[Discount]]*Table3[[#This Row],[Revenue]]</f>
        <v>7600</v>
      </c>
      <c r="V3278" s="4">
        <f>Table3[[#This Row],[Revenue]]-Table3[[#This Row],[Total Discount]]</f>
        <v>30400</v>
      </c>
      <c r="W3278" s="6"/>
      <c r="X3278" s="5"/>
    </row>
    <row r="3279" spans="1:24" x14ac:dyDescent="0.35">
      <c r="A3279">
        <v>3278</v>
      </c>
      <c r="B3279" t="s">
        <v>5958</v>
      </c>
      <c r="C3279" s="8">
        <v>42128</v>
      </c>
      <c r="D3279" s="6">
        <v>2015</v>
      </c>
      <c r="E3279" s="8" t="s">
        <v>3453</v>
      </c>
      <c r="F3279" s="7">
        <v>4</v>
      </c>
      <c r="G3279" t="s">
        <v>3485</v>
      </c>
      <c r="H3279" t="s">
        <v>3451</v>
      </c>
      <c r="I3279" t="s">
        <v>3899</v>
      </c>
      <c r="J3279" t="s">
        <v>3466</v>
      </c>
      <c r="K3279" t="s">
        <v>3548</v>
      </c>
      <c r="L3279">
        <v>46203</v>
      </c>
      <c r="M3279" t="s">
        <v>710</v>
      </c>
      <c r="N3279" t="s">
        <v>13</v>
      </c>
      <c r="O3279" t="s">
        <v>37</v>
      </c>
      <c r="P3279" t="s">
        <v>711</v>
      </c>
      <c r="Q3279" s="4">
        <v>44000</v>
      </c>
      <c r="R3279">
        <v>7</v>
      </c>
      <c r="S3279" s="4">
        <f>Table3[[#This Row],[Harga]]*Table3[[#This Row],[Quantity]]</f>
        <v>308000</v>
      </c>
      <c r="T3279">
        <v>0</v>
      </c>
      <c r="U3279" s="4">
        <f>Table3[[#This Row],[Discount]]*Table3[[#This Row],[Revenue]]</f>
        <v>0</v>
      </c>
      <c r="V3279" s="4">
        <f>Table3[[#This Row],[Revenue]]-Table3[[#This Row],[Total Discount]]</f>
        <v>308000</v>
      </c>
      <c r="W3279" s="6"/>
      <c r="X3279" s="5"/>
    </row>
    <row r="3280" spans="1:24" x14ac:dyDescent="0.35">
      <c r="A3280">
        <v>3279</v>
      </c>
      <c r="B3280" t="s">
        <v>5957</v>
      </c>
      <c r="C3280" s="8">
        <v>42848</v>
      </c>
      <c r="D3280" s="6">
        <v>2017</v>
      </c>
      <c r="E3280" s="8" t="s">
        <v>3529</v>
      </c>
      <c r="F3280" s="7">
        <v>23</v>
      </c>
      <c r="G3280" t="s">
        <v>3457</v>
      </c>
      <c r="H3280" t="s">
        <v>3451</v>
      </c>
      <c r="I3280" t="s">
        <v>5165</v>
      </c>
      <c r="J3280" t="s">
        <v>3466</v>
      </c>
      <c r="K3280" t="s">
        <v>3455</v>
      </c>
      <c r="L3280">
        <v>43229</v>
      </c>
      <c r="M3280" t="s">
        <v>2152</v>
      </c>
      <c r="N3280" t="s">
        <v>13</v>
      </c>
      <c r="O3280" t="s">
        <v>26</v>
      </c>
      <c r="P3280" t="s">
        <v>2153</v>
      </c>
      <c r="Q3280" s="4">
        <v>4000</v>
      </c>
      <c r="R3280">
        <v>5</v>
      </c>
      <c r="S3280" s="4">
        <f>Table3[[#This Row],[Harga]]*Table3[[#This Row],[Quantity]]</f>
        <v>20000</v>
      </c>
      <c r="T3280">
        <v>0.7</v>
      </c>
      <c r="U3280" s="4">
        <f>Table3[[#This Row],[Discount]]*Table3[[#This Row],[Revenue]]</f>
        <v>14000</v>
      </c>
      <c r="V3280" s="4">
        <f>Table3[[#This Row],[Revenue]]-Table3[[#This Row],[Total Discount]]</f>
        <v>6000</v>
      </c>
      <c r="W3280" s="6"/>
      <c r="X3280" s="5"/>
    </row>
    <row r="3281" spans="1:24" x14ac:dyDescent="0.35">
      <c r="A3281">
        <v>3280</v>
      </c>
      <c r="B3281" t="s">
        <v>5956</v>
      </c>
      <c r="C3281" s="8">
        <v>41796</v>
      </c>
      <c r="D3281" s="6">
        <v>2014</v>
      </c>
      <c r="E3281" s="8" t="s">
        <v>3497</v>
      </c>
      <c r="F3281" s="7">
        <v>6</v>
      </c>
      <c r="G3281" t="s">
        <v>3485</v>
      </c>
      <c r="H3281" t="s">
        <v>3451</v>
      </c>
      <c r="I3281" t="s">
        <v>4325</v>
      </c>
      <c r="J3281" t="s">
        <v>3449</v>
      </c>
      <c r="K3281" t="s">
        <v>3465</v>
      </c>
      <c r="L3281">
        <v>32216</v>
      </c>
      <c r="M3281" t="s">
        <v>2121</v>
      </c>
      <c r="N3281" t="s">
        <v>13</v>
      </c>
      <c r="O3281" t="s">
        <v>26</v>
      </c>
      <c r="P3281" t="s">
        <v>2122</v>
      </c>
      <c r="Q3281" s="4">
        <v>7000</v>
      </c>
      <c r="R3281">
        <v>1</v>
      </c>
      <c r="S3281" s="4">
        <f>Table3[[#This Row],[Harga]]*Table3[[#This Row],[Quantity]]</f>
        <v>7000</v>
      </c>
      <c r="T3281">
        <v>0.7</v>
      </c>
      <c r="U3281" s="4">
        <f>Table3[[#This Row],[Discount]]*Table3[[#This Row],[Revenue]]</f>
        <v>4900</v>
      </c>
      <c r="V3281" s="4">
        <f>Table3[[#This Row],[Revenue]]-Table3[[#This Row],[Total Discount]]</f>
        <v>2100</v>
      </c>
      <c r="W3281" s="6"/>
      <c r="X3281" s="5"/>
    </row>
    <row r="3282" spans="1:24" x14ac:dyDescent="0.35">
      <c r="A3282">
        <v>3281</v>
      </c>
      <c r="B3282" t="s">
        <v>5955</v>
      </c>
      <c r="C3282" s="8">
        <v>41975</v>
      </c>
      <c r="D3282" s="6">
        <v>2014</v>
      </c>
      <c r="E3282" s="8" t="s">
        <v>3490</v>
      </c>
      <c r="F3282" s="7">
        <v>2</v>
      </c>
      <c r="G3282" t="s">
        <v>3452</v>
      </c>
      <c r="H3282" t="s">
        <v>3451</v>
      </c>
      <c r="I3282" t="s">
        <v>4873</v>
      </c>
      <c r="J3282" t="s">
        <v>3466</v>
      </c>
      <c r="K3282" t="s">
        <v>3714</v>
      </c>
      <c r="L3282">
        <v>20735</v>
      </c>
      <c r="M3282" t="s">
        <v>549</v>
      </c>
      <c r="N3282" t="s">
        <v>9</v>
      </c>
      <c r="O3282" t="s">
        <v>20</v>
      </c>
      <c r="P3282" t="s">
        <v>550</v>
      </c>
      <c r="Q3282" s="4">
        <v>41000</v>
      </c>
      <c r="R3282">
        <v>3</v>
      </c>
      <c r="S3282" s="4">
        <f>Table3[[#This Row],[Harga]]*Table3[[#This Row],[Quantity]]</f>
        <v>123000</v>
      </c>
      <c r="T3282">
        <v>0</v>
      </c>
      <c r="U3282" s="4">
        <f>Table3[[#This Row],[Discount]]*Table3[[#This Row],[Revenue]]</f>
        <v>0</v>
      </c>
      <c r="V3282" s="4">
        <f>Table3[[#This Row],[Revenue]]-Table3[[#This Row],[Total Discount]]</f>
        <v>123000</v>
      </c>
      <c r="W3282" s="6"/>
      <c r="X3282" s="5"/>
    </row>
    <row r="3283" spans="1:24" x14ac:dyDescent="0.35">
      <c r="A3283">
        <v>3282</v>
      </c>
      <c r="B3283" t="s">
        <v>5954</v>
      </c>
      <c r="C3283" s="8">
        <v>42903</v>
      </c>
      <c r="D3283" s="6">
        <v>2017</v>
      </c>
      <c r="E3283" s="8" t="s">
        <v>3497</v>
      </c>
      <c r="F3283" s="7">
        <v>17</v>
      </c>
      <c r="G3283" t="s">
        <v>3538</v>
      </c>
      <c r="H3283" t="s">
        <v>3451</v>
      </c>
      <c r="I3283" t="s">
        <v>4850</v>
      </c>
      <c r="J3283" t="s">
        <v>3449</v>
      </c>
      <c r="K3283" t="s">
        <v>3470</v>
      </c>
      <c r="L3283">
        <v>80022</v>
      </c>
      <c r="M3283" t="s">
        <v>2625</v>
      </c>
      <c r="N3283" t="s">
        <v>13</v>
      </c>
      <c r="O3283" t="s">
        <v>32</v>
      </c>
      <c r="P3283" t="s">
        <v>2626</v>
      </c>
      <c r="Q3283" s="4">
        <v>244000</v>
      </c>
      <c r="R3283">
        <v>3</v>
      </c>
      <c r="S3283" s="4">
        <f>Table3[[#This Row],[Harga]]*Table3[[#This Row],[Quantity]]</f>
        <v>732000</v>
      </c>
      <c r="T3283">
        <v>0.2</v>
      </c>
      <c r="U3283" s="4">
        <f>Table3[[#This Row],[Discount]]*Table3[[#This Row],[Revenue]]</f>
        <v>146400</v>
      </c>
      <c r="V3283" s="4">
        <f>Table3[[#This Row],[Revenue]]-Table3[[#This Row],[Total Discount]]</f>
        <v>585600</v>
      </c>
      <c r="W3283" s="6"/>
      <c r="X3283" s="5"/>
    </row>
    <row r="3284" spans="1:24" x14ac:dyDescent="0.35">
      <c r="A3284">
        <v>3283</v>
      </c>
      <c r="B3284" t="s">
        <v>5953</v>
      </c>
      <c r="C3284" s="8">
        <v>42516</v>
      </c>
      <c r="D3284" s="6">
        <v>2016</v>
      </c>
      <c r="E3284" s="8" t="s">
        <v>3453</v>
      </c>
      <c r="F3284" s="7">
        <v>26</v>
      </c>
      <c r="G3284" t="s">
        <v>3457</v>
      </c>
      <c r="H3284" t="s">
        <v>3451</v>
      </c>
      <c r="I3284" t="s">
        <v>4325</v>
      </c>
      <c r="J3284" t="s">
        <v>3449</v>
      </c>
      <c r="K3284" t="s">
        <v>3580</v>
      </c>
      <c r="L3284">
        <v>92704</v>
      </c>
      <c r="M3284" t="s">
        <v>517</v>
      </c>
      <c r="N3284" t="s">
        <v>13</v>
      </c>
      <c r="O3284" t="s">
        <v>73</v>
      </c>
      <c r="P3284" t="s">
        <v>518</v>
      </c>
      <c r="Q3284" s="4">
        <v>4000</v>
      </c>
      <c r="R3284">
        <v>3</v>
      </c>
      <c r="S3284" s="4">
        <f>Table3[[#This Row],[Harga]]*Table3[[#This Row],[Quantity]]</f>
        <v>12000</v>
      </c>
      <c r="T3284">
        <v>0</v>
      </c>
      <c r="U3284" s="4">
        <f>Table3[[#This Row],[Discount]]*Table3[[#This Row],[Revenue]]</f>
        <v>0</v>
      </c>
      <c r="V3284" s="4">
        <f>Table3[[#This Row],[Revenue]]-Table3[[#This Row],[Total Discount]]</f>
        <v>12000</v>
      </c>
      <c r="W3284" s="6"/>
      <c r="X3284" s="5"/>
    </row>
    <row r="3285" spans="1:24" x14ac:dyDescent="0.35">
      <c r="A3285">
        <v>3284</v>
      </c>
      <c r="B3285" t="s">
        <v>5952</v>
      </c>
      <c r="C3285" s="8">
        <v>42073</v>
      </c>
      <c r="D3285" s="6">
        <v>2015</v>
      </c>
      <c r="E3285" s="8" t="s">
        <v>3511</v>
      </c>
      <c r="F3285" s="7">
        <v>10</v>
      </c>
      <c r="G3285" t="s">
        <v>3457</v>
      </c>
      <c r="H3285" t="s">
        <v>3451</v>
      </c>
      <c r="I3285" t="s">
        <v>5951</v>
      </c>
      <c r="J3285" t="s">
        <v>3466</v>
      </c>
      <c r="K3285" t="s">
        <v>3494</v>
      </c>
      <c r="L3285">
        <v>20735</v>
      </c>
      <c r="M3285" t="s">
        <v>1266</v>
      </c>
      <c r="N3285" t="s">
        <v>13</v>
      </c>
      <c r="O3285" t="s">
        <v>32</v>
      </c>
      <c r="P3285" t="s">
        <v>1267</v>
      </c>
      <c r="Q3285" s="4">
        <v>24000</v>
      </c>
      <c r="R3285">
        <v>6</v>
      </c>
      <c r="S3285" s="4">
        <f>Table3[[#This Row],[Harga]]*Table3[[#This Row],[Quantity]]</f>
        <v>144000</v>
      </c>
      <c r="T3285">
        <v>0</v>
      </c>
      <c r="U3285" s="4">
        <f>Table3[[#This Row],[Discount]]*Table3[[#This Row],[Revenue]]</f>
        <v>0</v>
      </c>
      <c r="V3285" s="4">
        <f>Table3[[#This Row],[Revenue]]-Table3[[#This Row],[Total Discount]]</f>
        <v>144000</v>
      </c>
      <c r="W3285" s="6"/>
      <c r="X3285" s="5"/>
    </row>
    <row r="3286" spans="1:24" x14ac:dyDescent="0.35">
      <c r="A3286">
        <v>3285</v>
      </c>
      <c r="B3286" t="s">
        <v>5950</v>
      </c>
      <c r="C3286" s="8">
        <v>42663</v>
      </c>
      <c r="D3286" s="6">
        <v>2016</v>
      </c>
      <c r="E3286" s="8" t="s">
        <v>3517</v>
      </c>
      <c r="F3286" s="7">
        <v>20</v>
      </c>
      <c r="G3286" t="s">
        <v>3538</v>
      </c>
      <c r="H3286" t="s">
        <v>3451</v>
      </c>
      <c r="I3286" t="s">
        <v>3656</v>
      </c>
      <c r="J3286" t="s">
        <v>3466</v>
      </c>
      <c r="K3286" t="s">
        <v>3655</v>
      </c>
      <c r="L3286">
        <v>90049</v>
      </c>
      <c r="M3286" t="s">
        <v>2996</v>
      </c>
      <c r="N3286" t="s">
        <v>13</v>
      </c>
      <c r="O3286" t="s">
        <v>26</v>
      </c>
      <c r="P3286" t="s">
        <v>2997</v>
      </c>
      <c r="Q3286" s="4">
        <v>3000</v>
      </c>
      <c r="R3286">
        <v>3</v>
      </c>
      <c r="S3286" s="4">
        <f>Table3[[#This Row],[Harga]]*Table3[[#This Row],[Quantity]]</f>
        <v>9000</v>
      </c>
      <c r="T3286">
        <v>0.2</v>
      </c>
      <c r="U3286" s="4">
        <f>Table3[[#This Row],[Discount]]*Table3[[#This Row],[Revenue]]</f>
        <v>1800</v>
      </c>
      <c r="V3286" s="4">
        <f>Table3[[#This Row],[Revenue]]-Table3[[#This Row],[Total Discount]]</f>
        <v>7200</v>
      </c>
      <c r="W3286" s="6"/>
      <c r="X3286" s="5"/>
    </row>
    <row r="3287" spans="1:24" x14ac:dyDescent="0.35">
      <c r="A3287">
        <v>3286</v>
      </c>
      <c r="B3287" t="s">
        <v>5949</v>
      </c>
      <c r="C3287" s="8">
        <v>42115</v>
      </c>
      <c r="D3287" s="6">
        <v>2015</v>
      </c>
      <c r="E3287" s="8" t="s">
        <v>3529</v>
      </c>
      <c r="F3287" s="7">
        <v>21</v>
      </c>
      <c r="G3287" t="s">
        <v>3452</v>
      </c>
      <c r="H3287" t="s">
        <v>3451</v>
      </c>
      <c r="I3287" t="s">
        <v>5948</v>
      </c>
      <c r="J3287" t="s">
        <v>3449</v>
      </c>
      <c r="K3287" t="s">
        <v>3548</v>
      </c>
      <c r="L3287">
        <v>40214</v>
      </c>
      <c r="M3287" t="s">
        <v>3040</v>
      </c>
      <c r="N3287" t="s">
        <v>9</v>
      </c>
      <c r="O3287" t="s">
        <v>42</v>
      </c>
      <c r="P3287" t="s">
        <v>3041</v>
      </c>
      <c r="Q3287" s="4">
        <v>192000</v>
      </c>
      <c r="R3287">
        <v>2</v>
      </c>
      <c r="S3287" s="4">
        <f>Table3[[#This Row],[Harga]]*Table3[[#This Row],[Quantity]]</f>
        <v>384000</v>
      </c>
      <c r="T3287">
        <v>0</v>
      </c>
      <c r="U3287" s="4">
        <f>Table3[[#This Row],[Discount]]*Table3[[#This Row],[Revenue]]</f>
        <v>0</v>
      </c>
      <c r="V3287" s="4">
        <f>Table3[[#This Row],[Revenue]]-Table3[[#This Row],[Total Discount]]</f>
        <v>384000</v>
      </c>
      <c r="W3287" s="6"/>
      <c r="X3287" s="5"/>
    </row>
    <row r="3288" spans="1:24" x14ac:dyDescent="0.35">
      <c r="A3288">
        <v>3287</v>
      </c>
      <c r="B3288" t="s">
        <v>5947</v>
      </c>
      <c r="C3288" s="8">
        <v>42538</v>
      </c>
      <c r="D3288" s="6">
        <v>2016</v>
      </c>
      <c r="E3288" s="8" t="s">
        <v>3497</v>
      </c>
      <c r="F3288" s="7">
        <v>17</v>
      </c>
      <c r="G3288" t="s">
        <v>3538</v>
      </c>
      <c r="H3288" t="s">
        <v>3501</v>
      </c>
      <c r="I3288" t="s">
        <v>5093</v>
      </c>
      <c r="J3288" t="s">
        <v>3449</v>
      </c>
      <c r="K3288" t="s">
        <v>3580</v>
      </c>
      <c r="L3288">
        <v>90045</v>
      </c>
      <c r="M3288" t="s">
        <v>2777</v>
      </c>
      <c r="N3288" t="s">
        <v>9</v>
      </c>
      <c r="O3288" t="s">
        <v>10</v>
      </c>
      <c r="P3288" t="s">
        <v>2778</v>
      </c>
      <c r="Q3288" s="4">
        <v>600000</v>
      </c>
      <c r="R3288">
        <v>2</v>
      </c>
      <c r="S3288" s="4">
        <f>Table3[[#This Row],[Harga]]*Table3[[#This Row],[Quantity]]</f>
        <v>1200000</v>
      </c>
      <c r="T3288">
        <v>0.15</v>
      </c>
      <c r="U3288" s="4">
        <f>Table3[[#This Row],[Discount]]*Table3[[#This Row],[Revenue]]</f>
        <v>180000</v>
      </c>
      <c r="V3288" s="4">
        <f>Table3[[#This Row],[Revenue]]-Table3[[#This Row],[Total Discount]]</f>
        <v>1020000</v>
      </c>
      <c r="W3288" s="6"/>
      <c r="X3288" s="5"/>
    </row>
    <row r="3289" spans="1:24" x14ac:dyDescent="0.35">
      <c r="A3289">
        <v>3288</v>
      </c>
      <c r="B3289" t="s">
        <v>5946</v>
      </c>
      <c r="C3289" s="8">
        <v>42748</v>
      </c>
      <c r="D3289" s="6">
        <v>2017</v>
      </c>
      <c r="E3289" s="8" t="s">
        <v>3463</v>
      </c>
      <c r="F3289" s="7">
        <v>13</v>
      </c>
      <c r="G3289" t="s">
        <v>3452</v>
      </c>
      <c r="H3289" t="s">
        <v>3451</v>
      </c>
      <c r="I3289" t="s">
        <v>4185</v>
      </c>
      <c r="J3289" t="s">
        <v>3466</v>
      </c>
      <c r="K3289" t="s">
        <v>3655</v>
      </c>
      <c r="L3289">
        <v>65807</v>
      </c>
      <c r="M3289" t="s">
        <v>3042</v>
      </c>
      <c r="N3289" t="s">
        <v>13</v>
      </c>
      <c r="O3289" t="s">
        <v>23</v>
      </c>
      <c r="P3289" t="s">
        <v>3043</v>
      </c>
      <c r="Q3289" s="4">
        <v>33000</v>
      </c>
      <c r="R3289">
        <v>5</v>
      </c>
      <c r="S3289" s="4">
        <f>Table3[[#This Row],[Harga]]*Table3[[#This Row],[Quantity]]</f>
        <v>165000</v>
      </c>
      <c r="T3289">
        <v>0</v>
      </c>
      <c r="U3289" s="4">
        <f>Table3[[#This Row],[Discount]]*Table3[[#This Row],[Revenue]]</f>
        <v>0</v>
      </c>
      <c r="V3289" s="4">
        <f>Table3[[#This Row],[Revenue]]-Table3[[#This Row],[Total Discount]]</f>
        <v>165000</v>
      </c>
      <c r="W3289" s="6"/>
      <c r="X3289" s="5"/>
    </row>
    <row r="3290" spans="1:24" x14ac:dyDescent="0.35">
      <c r="A3290">
        <v>3289</v>
      </c>
      <c r="B3290" t="s">
        <v>5945</v>
      </c>
      <c r="C3290" s="8">
        <v>41888</v>
      </c>
      <c r="D3290" s="6">
        <v>2014</v>
      </c>
      <c r="E3290" s="8" t="s">
        <v>3472</v>
      </c>
      <c r="F3290" s="7">
        <v>6</v>
      </c>
      <c r="G3290" t="s">
        <v>3457</v>
      </c>
      <c r="H3290" t="s">
        <v>3451</v>
      </c>
      <c r="I3290" t="s">
        <v>4116</v>
      </c>
      <c r="J3290" t="s">
        <v>3466</v>
      </c>
      <c r="K3290" t="s">
        <v>3470</v>
      </c>
      <c r="L3290">
        <v>94109</v>
      </c>
      <c r="M3290" t="s">
        <v>19</v>
      </c>
      <c r="N3290" t="s">
        <v>9</v>
      </c>
      <c r="O3290" t="s">
        <v>20</v>
      </c>
      <c r="P3290" t="s">
        <v>21</v>
      </c>
      <c r="Q3290" s="4">
        <v>49000</v>
      </c>
      <c r="R3290">
        <v>6</v>
      </c>
      <c r="S3290" s="4">
        <f>Table3[[#This Row],[Harga]]*Table3[[#This Row],[Quantity]]</f>
        <v>294000</v>
      </c>
      <c r="T3290">
        <v>0</v>
      </c>
      <c r="U3290" s="4">
        <f>Table3[[#This Row],[Discount]]*Table3[[#This Row],[Revenue]]</f>
        <v>0</v>
      </c>
      <c r="V3290" s="4">
        <f>Table3[[#This Row],[Revenue]]-Table3[[#This Row],[Total Discount]]</f>
        <v>294000</v>
      </c>
      <c r="W3290" s="6"/>
      <c r="X3290" s="5"/>
    </row>
    <row r="3291" spans="1:24" x14ac:dyDescent="0.35">
      <c r="A3291">
        <v>3290</v>
      </c>
      <c r="B3291" t="s">
        <v>5944</v>
      </c>
      <c r="C3291" s="8">
        <v>42023</v>
      </c>
      <c r="D3291" s="6">
        <v>2015</v>
      </c>
      <c r="E3291" s="8" t="s">
        <v>3463</v>
      </c>
      <c r="F3291" s="7">
        <v>19</v>
      </c>
      <c r="G3291" t="s">
        <v>3452</v>
      </c>
      <c r="H3291" t="s">
        <v>3451</v>
      </c>
      <c r="I3291" t="s">
        <v>4756</v>
      </c>
      <c r="J3291" t="s">
        <v>3449</v>
      </c>
      <c r="K3291" t="s">
        <v>3628</v>
      </c>
      <c r="L3291">
        <v>77590</v>
      </c>
      <c r="M3291" t="s">
        <v>2558</v>
      </c>
      <c r="N3291" t="s">
        <v>9</v>
      </c>
      <c r="O3291" t="s">
        <v>17</v>
      </c>
      <c r="P3291" t="s">
        <v>2559</v>
      </c>
      <c r="Q3291" s="4">
        <v>352000</v>
      </c>
      <c r="R3291">
        <v>1</v>
      </c>
      <c r="S3291" s="4">
        <f>Table3[[#This Row],[Harga]]*Table3[[#This Row],[Quantity]]</f>
        <v>352000</v>
      </c>
      <c r="T3291">
        <v>0.3</v>
      </c>
      <c r="U3291" s="4">
        <f>Table3[[#This Row],[Discount]]*Table3[[#This Row],[Revenue]]</f>
        <v>105600</v>
      </c>
      <c r="V3291" s="4">
        <f>Table3[[#This Row],[Revenue]]-Table3[[#This Row],[Total Discount]]</f>
        <v>246400</v>
      </c>
      <c r="W3291" s="6"/>
      <c r="X3291" s="5"/>
    </row>
    <row r="3292" spans="1:24" x14ac:dyDescent="0.35">
      <c r="A3292">
        <v>3291</v>
      </c>
      <c r="B3292" t="s">
        <v>5943</v>
      </c>
      <c r="C3292" s="8">
        <v>41987</v>
      </c>
      <c r="D3292" s="6">
        <v>2014</v>
      </c>
      <c r="E3292" s="8" t="s">
        <v>3490</v>
      </c>
      <c r="F3292" s="7">
        <v>14</v>
      </c>
      <c r="G3292" t="s">
        <v>3452</v>
      </c>
      <c r="H3292" t="s">
        <v>3451</v>
      </c>
      <c r="I3292" t="s">
        <v>3461</v>
      </c>
      <c r="J3292" t="s">
        <v>3449</v>
      </c>
      <c r="K3292" t="s">
        <v>3548</v>
      </c>
      <c r="L3292">
        <v>10024</v>
      </c>
      <c r="M3292" t="s">
        <v>3044</v>
      </c>
      <c r="N3292" t="s">
        <v>51</v>
      </c>
      <c r="O3292" t="s">
        <v>254</v>
      </c>
      <c r="P3292" t="s">
        <v>3045</v>
      </c>
      <c r="Q3292" s="4">
        <v>7000000</v>
      </c>
      <c r="R3292">
        <v>4</v>
      </c>
      <c r="S3292" s="4">
        <f>Table3[[#This Row],[Harga]]*Table3[[#This Row],[Quantity]]</f>
        <v>28000000</v>
      </c>
      <c r="T3292">
        <v>0</v>
      </c>
      <c r="U3292" s="4">
        <f>Table3[[#This Row],[Discount]]*Table3[[#This Row],[Revenue]]</f>
        <v>0</v>
      </c>
      <c r="V3292" s="4">
        <f>Table3[[#This Row],[Revenue]]-Table3[[#This Row],[Total Discount]]</f>
        <v>28000000</v>
      </c>
      <c r="W3292" s="6"/>
      <c r="X3292" s="5"/>
    </row>
    <row r="3293" spans="1:24" x14ac:dyDescent="0.35">
      <c r="A3293">
        <v>3292</v>
      </c>
      <c r="B3293" t="s">
        <v>5942</v>
      </c>
      <c r="C3293" s="8">
        <v>41782</v>
      </c>
      <c r="D3293" s="6">
        <v>2014</v>
      </c>
      <c r="E3293" s="8" t="s">
        <v>3453</v>
      </c>
      <c r="F3293" s="7">
        <v>23</v>
      </c>
      <c r="G3293" t="s">
        <v>3457</v>
      </c>
      <c r="H3293" t="s">
        <v>3451</v>
      </c>
      <c r="I3293" t="s">
        <v>5941</v>
      </c>
      <c r="J3293" t="s">
        <v>3449</v>
      </c>
      <c r="K3293" t="s">
        <v>3548</v>
      </c>
      <c r="L3293">
        <v>98006</v>
      </c>
      <c r="M3293" t="s">
        <v>111</v>
      </c>
      <c r="N3293" t="s">
        <v>13</v>
      </c>
      <c r="O3293" t="s">
        <v>23</v>
      </c>
      <c r="P3293" t="s">
        <v>112</v>
      </c>
      <c r="Q3293" s="4">
        <v>13000</v>
      </c>
      <c r="R3293">
        <v>2</v>
      </c>
      <c r="S3293" s="4">
        <f>Table3[[#This Row],[Harga]]*Table3[[#This Row],[Quantity]]</f>
        <v>26000</v>
      </c>
      <c r="T3293">
        <v>0</v>
      </c>
      <c r="U3293" s="4">
        <f>Table3[[#This Row],[Discount]]*Table3[[#This Row],[Revenue]]</f>
        <v>0</v>
      </c>
      <c r="V3293" s="4">
        <f>Table3[[#This Row],[Revenue]]-Table3[[#This Row],[Total Discount]]</f>
        <v>26000</v>
      </c>
      <c r="W3293" s="6"/>
      <c r="X3293" s="5"/>
    </row>
    <row r="3294" spans="1:24" x14ac:dyDescent="0.35">
      <c r="A3294">
        <v>3293</v>
      </c>
      <c r="B3294" t="s">
        <v>5940</v>
      </c>
      <c r="C3294" s="8">
        <v>42266</v>
      </c>
      <c r="D3294" s="6">
        <v>2015</v>
      </c>
      <c r="E3294" s="8" t="s">
        <v>3472</v>
      </c>
      <c r="F3294" s="7">
        <v>19</v>
      </c>
      <c r="G3294" t="s">
        <v>3485</v>
      </c>
      <c r="H3294" t="s">
        <v>3532</v>
      </c>
      <c r="I3294" t="s">
        <v>4342</v>
      </c>
      <c r="J3294" t="s">
        <v>3449</v>
      </c>
      <c r="K3294" t="s">
        <v>3704</v>
      </c>
      <c r="L3294">
        <v>10024</v>
      </c>
      <c r="M3294" t="s">
        <v>547</v>
      </c>
      <c r="N3294" t="s">
        <v>51</v>
      </c>
      <c r="O3294" t="s">
        <v>52</v>
      </c>
      <c r="P3294" t="s">
        <v>548</v>
      </c>
      <c r="Q3294" s="4">
        <v>120000</v>
      </c>
      <c r="R3294">
        <v>14</v>
      </c>
      <c r="S3294" s="4">
        <f>Table3[[#This Row],[Harga]]*Table3[[#This Row],[Quantity]]</f>
        <v>1680000</v>
      </c>
      <c r="T3294">
        <v>0</v>
      </c>
      <c r="U3294" s="4">
        <f>Table3[[#This Row],[Discount]]*Table3[[#This Row],[Revenue]]</f>
        <v>0</v>
      </c>
      <c r="V3294" s="4">
        <f>Table3[[#This Row],[Revenue]]-Table3[[#This Row],[Total Discount]]</f>
        <v>1680000</v>
      </c>
      <c r="W3294" s="6"/>
      <c r="X3294" s="5"/>
    </row>
    <row r="3295" spans="1:24" x14ac:dyDescent="0.35">
      <c r="A3295">
        <v>3294</v>
      </c>
      <c r="B3295" t="s">
        <v>5939</v>
      </c>
      <c r="C3295" s="8">
        <v>42279</v>
      </c>
      <c r="D3295" s="6">
        <v>2015</v>
      </c>
      <c r="E3295" s="8" t="s">
        <v>3517</v>
      </c>
      <c r="F3295" s="7">
        <v>2</v>
      </c>
      <c r="G3295" t="s">
        <v>3452</v>
      </c>
      <c r="H3295" t="s">
        <v>3451</v>
      </c>
      <c r="I3295" t="s">
        <v>3614</v>
      </c>
      <c r="J3295" t="s">
        <v>3488</v>
      </c>
      <c r="K3295" t="s">
        <v>3580</v>
      </c>
      <c r="L3295">
        <v>27893</v>
      </c>
      <c r="M3295" t="s">
        <v>1467</v>
      </c>
      <c r="N3295" t="s">
        <v>13</v>
      </c>
      <c r="O3295" t="s">
        <v>26</v>
      </c>
      <c r="P3295" t="s">
        <v>1468</v>
      </c>
      <c r="Q3295" s="4">
        <v>3000</v>
      </c>
      <c r="R3295">
        <v>5</v>
      </c>
      <c r="S3295" s="4">
        <f>Table3[[#This Row],[Harga]]*Table3[[#This Row],[Quantity]]</f>
        <v>15000</v>
      </c>
      <c r="T3295">
        <v>0.7</v>
      </c>
      <c r="U3295" s="4">
        <f>Table3[[#This Row],[Discount]]*Table3[[#This Row],[Revenue]]</f>
        <v>10500</v>
      </c>
      <c r="V3295" s="4">
        <f>Table3[[#This Row],[Revenue]]-Table3[[#This Row],[Total Discount]]</f>
        <v>4500</v>
      </c>
      <c r="W3295" s="6"/>
      <c r="X3295" s="5"/>
    </row>
    <row r="3296" spans="1:24" x14ac:dyDescent="0.35">
      <c r="A3296">
        <v>3295</v>
      </c>
      <c r="B3296" t="s">
        <v>5938</v>
      </c>
      <c r="C3296" s="8">
        <v>42729</v>
      </c>
      <c r="D3296" s="6">
        <v>2016</v>
      </c>
      <c r="E3296" s="8" t="s">
        <v>3490</v>
      </c>
      <c r="F3296" s="7">
        <v>25</v>
      </c>
      <c r="G3296" t="s">
        <v>3457</v>
      </c>
      <c r="H3296" t="s">
        <v>3451</v>
      </c>
      <c r="I3296" t="s">
        <v>3742</v>
      </c>
      <c r="J3296" t="s">
        <v>3449</v>
      </c>
      <c r="K3296" t="s">
        <v>3556</v>
      </c>
      <c r="L3296">
        <v>98115</v>
      </c>
      <c r="M3296" t="s">
        <v>1178</v>
      </c>
      <c r="N3296" t="s">
        <v>9</v>
      </c>
      <c r="O3296" t="s">
        <v>42</v>
      </c>
      <c r="P3296" t="s">
        <v>1179</v>
      </c>
      <c r="Q3296" s="4">
        <v>873000</v>
      </c>
      <c r="R3296">
        <v>3</v>
      </c>
      <c r="S3296" s="4">
        <f>Table3[[#This Row],[Harga]]*Table3[[#This Row],[Quantity]]</f>
        <v>2619000</v>
      </c>
      <c r="T3296">
        <v>0.2</v>
      </c>
      <c r="U3296" s="4">
        <f>Table3[[#This Row],[Discount]]*Table3[[#This Row],[Revenue]]</f>
        <v>523800</v>
      </c>
      <c r="V3296" s="4">
        <f>Table3[[#This Row],[Revenue]]-Table3[[#This Row],[Total Discount]]</f>
        <v>2095200</v>
      </c>
      <c r="W3296" s="6"/>
      <c r="X3296" s="5"/>
    </row>
    <row r="3297" spans="1:24" x14ac:dyDescent="0.35">
      <c r="A3297">
        <v>3296</v>
      </c>
      <c r="B3297" t="s">
        <v>5937</v>
      </c>
      <c r="C3297" s="8">
        <v>42496</v>
      </c>
      <c r="D3297" s="6">
        <v>2016</v>
      </c>
      <c r="E3297" s="8" t="s">
        <v>3453</v>
      </c>
      <c r="F3297" s="7">
        <v>6</v>
      </c>
      <c r="G3297" t="s">
        <v>3452</v>
      </c>
      <c r="H3297" t="s">
        <v>3451</v>
      </c>
      <c r="I3297" t="s">
        <v>3610</v>
      </c>
      <c r="J3297" t="s">
        <v>3488</v>
      </c>
      <c r="K3297" t="s">
        <v>3595</v>
      </c>
      <c r="L3297">
        <v>65807</v>
      </c>
      <c r="M3297" t="s">
        <v>1720</v>
      </c>
      <c r="N3297" t="s">
        <v>13</v>
      </c>
      <c r="O3297" t="s">
        <v>29</v>
      </c>
      <c r="P3297" t="s">
        <v>1721</v>
      </c>
      <c r="Q3297" s="4">
        <v>491000</v>
      </c>
      <c r="R3297">
        <v>1</v>
      </c>
      <c r="S3297" s="4">
        <f>Table3[[#This Row],[Harga]]*Table3[[#This Row],[Quantity]]</f>
        <v>491000</v>
      </c>
      <c r="T3297">
        <v>0</v>
      </c>
      <c r="U3297" s="4">
        <f>Table3[[#This Row],[Discount]]*Table3[[#This Row],[Revenue]]</f>
        <v>0</v>
      </c>
      <c r="V3297" s="4">
        <f>Table3[[#This Row],[Revenue]]-Table3[[#This Row],[Total Discount]]</f>
        <v>491000</v>
      </c>
      <c r="W3297" s="6"/>
      <c r="X3297" s="5"/>
    </row>
    <row r="3298" spans="1:24" x14ac:dyDescent="0.35">
      <c r="A3298">
        <v>3297</v>
      </c>
      <c r="B3298" t="s">
        <v>5936</v>
      </c>
      <c r="C3298" s="8">
        <v>42667</v>
      </c>
      <c r="D3298" s="6">
        <v>2016</v>
      </c>
      <c r="E3298" s="8" t="s">
        <v>3517</v>
      </c>
      <c r="F3298" s="7">
        <v>24</v>
      </c>
      <c r="G3298" t="s">
        <v>3538</v>
      </c>
      <c r="H3298" t="s">
        <v>3451</v>
      </c>
      <c r="I3298" t="s">
        <v>5935</v>
      </c>
      <c r="J3298" t="s">
        <v>3449</v>
      </c>
      <c r="K3298" t="s">
        <v>3499</v>
      </c>
      <c r="L3298">
        <v>94109</v>
      </c>
      <c r="M3298" t="s">
        <v>2232</v>
      </c>
      <c r="N3298" t="s">
        <v>51</v>
      </c>
      <c r="O3298" t="s">
        <v>64</v>
      </c>
      <c r="P3298" t="s">
        <v>2233</v>
      </c>
      <c r="Q3298" s="4">
        <v>600000</v>
      </c>
      <c r="R3298">
        <v>1</v>
      </c>
      <c r="S3298" s="4">
        <f>Table3[[#This Row],[Harga]]*Table3[[#This Row],[Quantity]]</f>
        <v>600000</v>
      </c>
      <c r="T3298">
        <v>0</v>
      </c>
      <c r="U3298" s="4">
        <f>Table3[[#This Row],[Discount]]*Table3[[#This Row],[Revenue]]</f>
        <v>0</v>
      </c>
      <c r="V3298" s="4">
        <f>Table3[[#This Row],[Revenue]]-Table3[[#This Row],[Total Discount]]</f>
        <v>600000</v>
      </c>
      <c r="W3298" s="6"/>
      <c r="X3298" s="5"/>
    </row>
    <row r="3299" spans="1:24" x14ac:dyDescent="0.35">
      <c r="A3299">
        <v>3298</v>
      </c>
      <c r="B3299" t="s">
        <v>5934</v>
      </c>
      <c r="C3299" s="8">
        <v>42861</v>
      </c>
      <c r="D3299" s="6">
        <v>2017</v>
      </c>
      <c r="E3299" s="8" t="s">
        <v>3453</v>
      </c>
      <c r="F3299" s="7">
        <v>6</v>
      </c>
      <c r="G3299" t="s">
        <v>3457</v>
      </c>
      <c r="H3299" t="s">
        <v>3451</v>
      </c>
      <c r="I3299" t="s">
        <v>4350</v>
      </c>
      <c r="J3299" t="s">
        <v>3449</v>
      </c>
      <c r="K3299" t="s">
        <v>3695</v>
      </c>
      <c r="L3299">
        <v>28205</v>
      </c>
      <c r="M3299" t="s">
        <v>359</v>
      </c>
      <c r="N3299" t="s">
        <v>13</v>
      </c>
      <c r="O3299" t="s">
        <v>26</v>
      </c>
      <c r="P3299" t="s">
        <v>360</v>
      </c>
      <c r="Q3299" s="4">
        <v>13000</v>
      </c>
      <c r="R3299">
        <v>11</v>
      </c>
      <c r="S3299" s="4">
        <f>Table3[[#This Row],[Harga]]*Table3[[#This Row],[Quantity]]</f>
        <v>143000</v>
      </c>
      <c r="T3299">
        <v>0.7</v>
      </c>
      <c r="U3299" s="4">
        <f>Table3[[#This Row],[Discount]]*Table3[[#This Row],[Revenue]]</f>
        <v>100100</v>
      </c>
      <c r="V3299" s="4">
        <f>Table3[[#This Row],[Revenue]]-Table3[[#This Row],[Total Discount]]</f>
        <v>42900</v>
      </c>
      <c r="W3299" s="6"/>
      <c r="X3299" s="5"/>
    </row>
    <row r="3300" spans="1:24" x14ac:dyDescent="0.35">
      <c r="A3300">
        <v>3299</v>
      </c>
      <c r="B3300" t="s">
        <v>5933</v>
      </c>
      <c r="C3300" s="8">
        <v>43066</v>
      </c>
      <c r="D3300" s="6">
        <v>2017</v>
      </c>
      <c r="E3300" s="8" t="s">
        <v>3468</v>
      </c>
      <c r="F3300" s="7">
        <v>27</v>
      </c>
      <c r="G3300" t="s">
        <v>3485</v>
      </c>
      <c r="H3300" t="s">
        <v>3451</v>
      </c>
      <c r="I3300" t="s">
        <v>4222</v>
      </c>
      <c r="J3300" t="s">
        <v>3449</v>
      </c>
      <c r="K3300" t="s">
        <v>3499</v>
      </c>
      <c r="L3300">
        <v>10011</v>
      </c>
      <c r="M3300" t="s">
        <v>386</v>
      </c>
      <c r="N3300" t="s">
        <v>13</v>
      </c>
      <c r="O3300" t="s">
        <v>37</v>
      </c>
      <c r="P3300" t="s">
        <v>387</v>
      </c>
      <c r="Q3300" s="4">
        <v>10000</v>
      </c>
      <c r="R3300">
        <v>3</v>
      </c>
      <c r="S3300" s="4">
        <f>Table3[[#This Row],[Harga]]*Table3[[#This Row],[Quantity]]</f>
        <v>30000</v>
      </c>
      <c r="T3300">
        <v>0</v>
      </c>
      <c r="U3300" s="4">
        <f>Table3[[#This Row],[Discount]]*Table3[[#This Row],[Revenue]]</f>
        <v>0</v>
      </c>
      <c r="V3300" s="4">
        <f>Table3[[#This Row],[Revenue]]-Table3[[#This Row],[Total Discount]]</f>
        <v>30000</v>
      </c>
      <c r="W3300" s="6"/>
      <c r="X3300" s="5"/>
    </row>
    <row r="3301" spans="1:24" x14ac:dyDescent="0.35">
      <c r="A3301">
        <v>3300</v>
      </c>
      <c r="B3301" t="s">
        <v>5932</v>
      </c>
      <c r="C3301" s="8">
        <v>41943</v>
      </c>
      <c r="D3301" s="6">
        <v>2014</v>
      </c>
      <c r="E3301" s="8" t="s">
        <v>3517</v>
      </c>
      <c r="F3301" s="7">
        <v>31</v>
      </c>
      <c r="G3301" t="s">
        <v>3457</v>
      </c>
      <c r="H3301" t="s">
        <v>3451</v>
      </c>
      <c r="I3301" t="s">
        <v>4370</v>
      </c>
      <c r="J3301" t="s">
        <v>3466</v>
      </c>
      <c r="K3301" t="s">
        <v>3666</v>
      </c>
      <c r="L3301">
        <v>44052</v>
      </c>
      <c r="M3301" t="s">
        <v>3046</v>
      </c>
      <c r="N3301" t="s">
        <v>9</v>
      </c>
      <c r="O3301" t="s">
        <v>17</v>
      </c>
      <c r="P3301" t="s">
        <v>3047</v>
      </c>
      <c r="Q3301" s="4">
        <v>1422000</v>
      </c>
      <c r="R3301">
        <v>8</v>
      </c>
      <c r="S3301" s="4">
        <f>Table3[[#This Row],[Harga]]*Table3[[#This Row],[Quantity]]</f>
        <v>11376000</v>
      </c>
      <c r="T3301">
        <v>0.4</v>
      </c>
      <c r="U3301" s="4">
        <f>Table3[[#This Row],[Discount]]*Table3[[#This Row],[Revenue]]</f>
        <v>4550400</v>
      </c>
      <c r="V3301" s="4">
        <f>Table3[[#This Row],[Revenue]]-Table3[[#This Row],[Total Discount]]</f>
        <v>6825600</v>
      </c>
      <c r="W3301" s="6"/>
      <c r="X3301" s="5"/>
    </row>
    <row r="3302" spans="1:24" x14ac:dyDescent="0.35">
      <c r="A3302">
        <v>3301</v>
      </c>
      <c r="B3302" t="s">
        <v>5931</v>
      </c>
      <c r="C3302" s="8">
        <v>42952</v>
      </c>
      <c r="D3302" s="6">
        <v>2017</v>
      </c>
      <c r="E3302" s="8" t="s">
        <v>3481</v>
      </c>
      <c r="F3302" s="7">
        <v>5</v>
      </c>
      <c r="G3302" t="s">
        <v>3457</v>
      </c>
      <c r="H3302" t="s">
        <v>3451</v>
      </c>
      <c r="I3302" t="s">
        <v>4110</v>
      </c>
      <c r="J3302" t="s">
        <v>3449</v>
      </c>
      <c r="K3302" t="s">
        <v>3483</v>
      </c>
      <c r="L3302">
        <v>46203</v>
      </c>
      <c r="M3302" t="s">
        <v>567</v>
      </c>
      <c r="N3302" t="s">
        <v>13</v>
      </c>
      <c r="O3302" t="s">
        <v>26</v>
      </c>
      <c r="P3302" t="s">
        <v>568</v>
      </c>
      <c r="Q3302" s="4">
        <v>19000</v>
      </c>
      <c r="R3302">
        <v>6</v>
      </c>
      <c r="S3302" s="4">
        <f>Table3[[#This Row],[Harga]]*Table3[[#This Row],[Quantity]]</f>
        <v>114000</v>
      </c>
      <c r="T3302">
        <v>0</v>
      </c>
      <c r="U3302" s="4">
        <f>Table3[[#This Row],[Discount]]*Table3[[#This Row],[Revenue]]</f>
        <v>0</v>
      </c>
      <c r="V3302" s="4">
        <f>Table3[[#This Row],[Revenue]]-Table3[[#This Row],[Total Discount]]</f>
        <v>114000</v>
      </c>
      <c r="W3302" s="6"/>
      <c r="X3302" s="5"/>
    </row>
    <row r="3303" spans="1:24" x14ac:dyDescent="0.35">
      <c r="A3303">
        <v>3302</v>
      </c>
      <c r="B3303" t="s">
        <v>5930</v>
      </c>
      <c r="C3303" s="8">
        <v>42226</v>
      </c>
      <c r="D3303" s="6">
        <v>2015</v>
      </c>
      <c r="E3303" s="8" t="s">
        <v>3481</v>
      </c>
      <c r="F3303" s="7">
        <v>10</v>
      </c>
      <c r="G3303" t="s">
        <v>3452</v>
      </c>
      <c r="H3303" t="s">
        <v>3451</v>
      </c>
      <c r="I3303" t="s">
        <v>3642</v>
      </c>
      <c r="J3303" t="s">
        <v>3449</v>
      </c>
      <c r="K3303" t="s">
        <v>3641</v>
      </c>
      <c r="L3303">
        <v>97756</v>
      </c>
      <c r="M3303" t="s">
        <v>1837</v>
      </c>
      <c r="N3303" t="s">
        <v>51</v>
      </c>
      <c r="O3303" t="s">
        <v>52</v>
      </c>
      <c r="P3303" t="s">
        <v>1838</v>
      </c>
      <c r="Q3303" s="4">
        <v>165000</v>
      </c>
      <c r="R3303">
        <v>4</v>
      </c>
      <c r="S3303" s="4">
        <f>Table3[[#This Row],[Harga]]*Table3[[#This Row],[Quantity]]</f>
        <v>660000</v>
      </c>
      <c r="T3303">
        <v>0.2</v>
      </c>
      <c r="U3303" s="4">
        <f>Table3[[#This Row],[Discount]]*Table3[[#This Row],[Revenue]]</f>
        <v>132000</v>
      </c>
      <c r="V3303" s="4">
        <f>Table3[[#This Row],[Revenue]]-Table3[[#This Row],[Total Discount]]</f>
        <v>528000</v>
      </c>
      <c r="W3303" s="6"/>
      <c r="X3303" s="5"/>
    </row>
    <row r="3304" spans="1:24" x14ac:dyDescent="0.35">
      <c r="A3304">
        <v>3303</v>
      </c>
      <c r="B3304" t="s">
        <v>5929</v>
      </c>
      <c r="C3304" s="8">
        <v>42719</v>
      </c>
      <c r="D3304" s="6">
        <v>2016</v>
      </c>
      <c r="E3304" s="8" t="s">
        <v>3490</v>
      </c>
      <c r="F3304" s="7">
        <v>15</v>
      </c>
      <c r="G3304" t="s">
        <v>3457</v>
      </c>
      <c r="H3304" t="s">
        <v>3451</v>
      </c>
      <c r="I3304" t="s">
        <v>3581</v>
      </c>
      <c r="J3304" t="s">
        <v>3488</v>
      </c>
      <c r="K3304" t="s">
        <v>3487</v>
      </c>
      <c r="L3304">
        <v>97477</v>
      </c>
      <c r="M3304" t="s">
        <v>1724</v>
      </c>
      <c r="N3304" t="s">
        <v>9</v>
      </c>
      <c r="O3304" t="s">
        <v>17</v>
      </c>
      <c r="P3304" t="s">
        <v>1725</v>
      </c>
      <c r="Q3304" s="4">
        <v>1580000</v>
      </c>
      <c r="R3304">
        <v>3</v>
      </c>
      <c r="S3304" s="4">
        <f>Table3[[#This Row],[Harga]]*Table3[[#This Row],[Quantity]]</f>
        <v>4740000</v>
      </c>
      <c r="T3304">
        <v>0.5</v>
      </c>
      <c r="U3304" s="4">
        <f>Table3[[#This Row],[Discount]]*Table3[[#This Row],[Revenue]]</f>
        <v>2370000</v>
      </c>
      <c r="V3304" s="4">
        <f>Table3[[#This Row],[Revenue]]-Table3[[#This Row],[Total Discount]]</f>
        <v>2370000</v>
      </c>
      <c r="W3304" s="6"/>
      <c r="X3304" s="5"/>
    </row>
    <row r="3305" spans="1:24" x14ac:dyDescent="0.35">
      <c r="A3305">
        <v>3304</v>
      </c>
      <c r="B3305" t="s">
        <v>5928</v>
      </c>
      <c r="C3305" s="8">
        <v>42986</v>
      </c>
      <c r="D3305" s="6">
        <v>2017</v>
      </c>
      <c r="E3305" s="8" t="s">
        <v>3472</v>
      </c>
      <c r="F3305" s="7">
        <v>8</v>
      </c>
      <c r="G3305" t="s">
        <v>3452</v>
      </c>
      <c r="H3305" t="s">
        <v>3451</v>
      </c>
      <c r="I3305" t="s">
        <v>4816</v>
      </c>
      <c r="J3305" t="s">
        <v>3466</v>
      </c>
      <c r="K3305" t="s">
        <v>3641</v>
      </c>
      <c r="L3305">
        <v>76017</v>
      </c>
      <c r="M3305" t="s">
        <v>489</v>
      </c>
      <c r="N3305" t="s">
        <v>13</v>
      </c>
      <c r="O3305" t="s">
        <v>26</v>
      </c>
      <c r="P3305" t="s">
        <v>490</v>
      </c>
      <c r="Q3305" s="4">
        <v>43000</v>
      </c>
      <c r="R3305">
        <v>7</v>
      </c>
      <c r="S3305" s="4">
        <f>Table3[[#This Row],[Harga]]*Table3[[#This Row],[Quantity]]</f>
        <v>301000</v>
      </c>
      <c r="T3305">
        <v>0.8</v>
      </c>
      <c r="U3305" s="4">
        <f>Table3[[#This Row],[Discount]]*Table3[[#This Row],[Revenue]]</f>
        <v>240800</v>
      </c>
      <c r="V3305" s="4">
        <f>Table3[[#This Row],[Revenue]]-Table3[[#This Row],[Total Discount]]</f>
        <v>60200</v>
      </c>
      <c r="W3305" s="6"/>
      <c r="X3305" s="5"/>
    </row>
    <row r="3306" spans="1:24" x14ac:dyDescent="0.35">
      <c r="A3306">
        <v>3305</v>
      </c>
      <c r="B3306" t="s">
        <v>5927</v>
      </c>
      <c r="C3306" s="8">
        <v>42786</v>
      </c>
      <c r="D3306" s="6">
        <v>2017</v>
      </c>
      <c r="E3306" s="8" t="s">
        <v>3458</v>
      </c>
      <c r="F3306" s="7">
        <v>20</v>
      </c>
      <c r="G3306" t="s">
        <v>3457</v>
      </c>
      <c r="H3306" t="s">
        <v>3451</v>
      </c>
      <c r="I3306" t="s">
        <v>3710</v>
      </c>
      <c r="J3306" t="s">
        <v>3488</v>
      </c>
      <c r="K3306" t="s">
        <v>3714</v>
      </c>
      <c r="L3306">
        <v>85234</v>
      </c>
      <c r="M3306" t="s">
        <v>2870</v>
      </c>
      <c r="N3306" t="s">
        <v>51</v>
      </c>
      <c r="O3306" t="s">
        <v>52</v>
      </c>
      <c r="P3306" t="s">
        <v>2871</v>
      </c>
      <c r="Q3306" s="4">
        <v>334000</v>
      </c>
      <c r="R3306">
        <v>3</v>
      </c>
      <c r="S3306" s="4">
        <f>Table3[[#This Row],[Harga]]*Table3[[#This Row],[Quantity]]</f>
        <v>1002000</v>
      </c>
      <c r="T3306">
        <v>0.2</v>
      </c>
      <c r="U3306" s="4">
        <f>Table3[[#This Row],[Discount]]*Table3[[#This Row],[Revenue]]</f>
        <v>200400</v>
      </c>
      <c r="V3306" s="4">
        <f>Table3[[#This Row],[Revenue]]-Table3[[#This Row],[Total Discount]]</f>
        <v>801600</v>
      </c>
      <c r="W3306" s="6"/>
      <c r="X3306" s="5"/>
    </row>
    <row r="3307" spans="1:24" x14ac:dyDescent="0.35">
      <c r="A3307">
        <v>3306</v>
      </c>
      <c r="B3307" t="s">
        <v>5926</v>
      </c>
      <c r="C3307" s="8">
        <v>42224</v>
      </c>
      <c r="D3307" s="6">
        <v>2015</v>
      </c>
      <c r="E3307" s="8" t="s">
        <v>3481</v>
      </c>
      <c r="F3307" s="7">
        <v>8</v>
      </c>
      <c r="G3307" t="s">
        <v>3452</v>
      </c>
      <c r="H3307" t="s">
        <v>3451</v>
      </c>
      <c r="I3307" t="s">
        <v>5925</v>
      </c>
      <c r="J3307" t="s">
        <v>3449</v>
      </c>
      <c r="K3307" t="s">
        <v>3513</v>
      </c>
      <c r="L3307">
        <v>1841</v>
      </c>
      <c r="M3307" t="s">
        <v>2466</v>
      </c>
      <c r="N3307" t="s">
        <v>13</v>
      </c>
      <c r="O3307" t="s">
        <v>37</v>
      </c>
      <c r="P3307" t="s">
        <v>2467</v>
      </c>
      <c r="Q3307" s="4">
        <v>20000</v>
      </c>
      <c r="R3307">
        <v>2</v>
      </c>
      <c r="S3307" s="4">
        <f>Table3[[#This Row],[Harga]]*Table3[[#This Row],[Quantity]]</f>
        <v>40000</v>
      </c>
      <c r="T3307">
        <v>0</v>
      </c>
      <c r="U3307" s="4">
        <f>Table3[[#This Row],[Discount]]*Table3[[#This Row],[Revenue]]</f>
        <v>0</v>
      </c>
      <c r="V3307" s="4">
        <f>Table3[[#This Row],[Revenue]]-Table3[[#This Row],[Total Discount]]</f>
        <v>40000</v>
      </c>
      <c r="W3307" s="6"/>
      <c r="X3307" s="5"/>
    </row>
    <row r="3308" spans="1:24" x14ac:dyDescent="0.35">
      <c r="A3308">
        <v>3307</v>
      </c>
      <c r="B3308" t="s">
        <v>5924</v>
      </c>
      <c r="C3308" s="8">
        <v>43034</v>
      </c>
      <c r="D3308" s="6">
        <v>2017</v>
      </c>
      <c r="E3308" s="8" t="s">
        <v>3517</v>
      </c>
      <c r="F3308" s="7">
        <v>26</v>
      </c>
      <c r="G3308" t="s">
        <v>3452</v>
      </c>
      <c r="H3308" t="s">
        <v>3462</v>
      </c>
      <c r="I3308" t="s">
        <v>4689</v>
      </c>
      <c r="J3308" t="s">
        <v>3449</v>
      </c>
      <c r="K3308" t="s">
        <v>3670</v>
      </c>
      <c r="L3308">
        <v>23464</v>
      </c>
      <c r="M3308" t="s">
        <v>807</v>
      </c>
      <c r="N3308" t="s">
        <v>9</v>
      </c>
      <c r="O3308" t="s">
        <v>17</v>
      </c>
      <c r="P3308" t="s">
        <v>808</v>
      </c>
      <c r="Q3308" s="4">
        <v>100000</v>
      </c>
      <c r="R3308">
        <v>5</v>
      </c>
      <c r="S3308" s="4">
        <f>Table3[[#This Row],[Harga]]*Table3[[#This Row],[Quantity]]</f>
        <v>500000</v>
      </c>
      <c r="T3308">
        <v>0</v>
      </c>
      <c r="U3308" s="4">
        <f>Table3[[#This Row],[Discount]]*Table3[[#This Row],[Revenue]]</f>
        <v>0</v>
      </c>
      <c r="V3308" s="4">
        <f>Table3[[#This Row],[Revenue]]-Table3[[#This Row],[Total Discount]]</f>
        <v>500000</v>
      </c>
      <c r="W3308" s="6"/>
      <c r="X3308" s="5"/>
    </row>
    <row r="3309" spans="1:24" x14ac:dyDescent="0.35">
      <c r="A3309">
        <v>3308</v>
      </c>
      <c r="B3309" t="s">
        <v>5923</v>
      </c>
      <c r="C3309" s="8">
        <v>42565</v>
      </c>
      <c r="D3309" s="6">
        <v>2016</v>
      </c>
      <c r="E3309" s="8" t="s">
        <v>3507</v>
      </c>
      <c r="F3309" s="7">
        <v>14</v>
      </c>
      <c r="G3309" t="s">
        <v>3452</v>
      </c>
      <c r="H3309" t="s">
        <v>3462</v>
      </c>
      <c r="I3309" t="s">
        <v>5477</v>
      </c>
      <c r="J3309" t="s">
        <v>3449</v>
      </c>
      <c r="K3309" t="s">
        <v>3483</v>
      </c>
      <c r="L3309">
        <v>75061</v>
      </c>
      <c r="M3309" t="s">
        <v>2896</v>
      </c>
      <c r="N3309" t="s">
        <v>13</v>
      </c>
      <c r="O3309" t="s">
        <v>23</v>
      </c>
      <c r="P3309" t="s">
        <v>2897</v>
      </c>
      <c r="Q3309" s="4">
        <v>110000</v>
      </c>
      <c r="R3309">
        <v>5</v>
      </c>
      <c r="S3309" s="4">
        <f>Table3[[#This Row],[Harga]]*Table3[[#This Row],[Quantity]]</f>
        <v>550000</v>
      </c>
      <c r="T3309">
        <v>0.2</v>
      </c>
      <c r="U3309" s="4">
        <f>Table3[[#This Row],[Discount]]*Table3[[#This Row],[Revenue]]</f>
        <v>110000</v>
      </c>
      <c r="V3309" s="4">
        <f>Table3[[#This Row],[Revenue]]-Table3[[#This Row],[Total Discount]]</f>
        <v>440000</v>
      </c>
      <c r="W3309" s="6"/>
      <c r="X3309" s="5"/>
    </row>
    <row r="3310" spans="1:24" x14ac:dyDescent="0.35">
      <c r="A3310">
        <v>3309</v>
      </c>
      <c r="B3310" t="s">
        <v>5922</v>
      </c>
      <c r="C3310" s="8">
        <v>42867</v>
      </c>
      <c r="D3310" s="6">
        <v>2017</v>
      </c>
      <c r="E3310" s="8" t="s">
        <v>3453</v>
      </c>
      <c r="F3310" s="7">
        <v>12</v>
      </c>
      <c r="G3310" t="s">
        <v>3457</v>
      </c>
      <c r="H3310" t="s">
        <v>3451</v>
      </c>
      <c r="I3310" t="s">
        <v>4791</v>
      </c>
      <c r="J3310" t="s">
        <v>3449</v>
      </c>
      <c r="K3310" t="s">
        <v>3682</v>
      </c>
      <c r="L3310">
        <v>8360</v>
      </c>
      <c r="M3310" t="s">
        <v>2571</v>
      </c>
      <c r="N3310" t="s">
        <v>9</v>
      </c>
      <c r="O3310" t="s">
        <v>20</v>
      </c>
      <c r="P3310" t="s">
        <v>2572</v>
      </c>
      <c r="Q3310" s="4">
        <v>18000</v>
      </c>
      <c r="R3310">
        <v>5</v>
      </c>
      <c r="S3310" s="4">
        <f>Table3[[#This Row],[Harga]]*Table3[[#This Row],[Quantity]]</f>
        <v>90000</v>
      </c>
      <c r="T3310">
        <v>0</v>
      </c>
      <c r="U3310" s="4">
        <f>Table3[[#This Row],[Discount]]*Table3[[#This Row],[Revenue]]</f>
        <v>0</v>
      </c>
      <c r="V3310" s="4">
        <f>Table3[[#This Row],[Revenue]]-Table3[[#This Row],[Total Discount]]</f>
        <v>90000</v>
      </c>
      <c r="W3310" s="6"/>
      <c r="X3310" s="5"/>
    </row>
    <row r="3311" spans="1:24" x14ac:dyDescent="0.35">
      <c r="A3311">
        <v>3310</v>
      </c>
      <c r="B3311" t="s">
        <v>5921</v>
      </c>
      <c r="C3311" s="8">
        <v>42880</v>
      </c>
      <c r="D3311" s="6">
        <v>2017</v>
      </c>
      <c r="E3311" s="8" t="s">
        <v>3453</v>
      </c>
      <c r="F3311" s="7">
        <v>25</v>
      </c>
      <c r="G3311" t="s">
        <v>3538</v>
      </c>
      <c r="H3311" t="s">
        <v>3451</v>
      </c>
      <c r="I3311" t="s">
        <v>4414</v>
      </c>
      <c r="J3311" t="s">
        <v>3488</v>
      </c>
      <c r="K3311" t="s">
        <v>3600</v>
      </c>
      <c r="L3311">
        <v>31907</v>
      </c>
      <c r="M3311" t="s">
        <v>3048</v>
      </c>
      <c r="N3311" t="s">
        <v>13</v>
      </c>
      <c r="O3311" t="s">
        <v>26</v>
      </c>
      <c r="P3311" t="s">
        <v>3049</v>
      </c>
      <c r="Q3311" s="4">
        <v>30000</v>
      </c>
      <c r="R3311">
        <v>2</v>
      </c>
      <c r="S3311" s="4">
        <f>Table3[[#This Row],[Harga]]*Table3[[#This Row],[Quantity]]</f>
        <v>60000</v>
      </c>
      <c r="T3311">
        <v>0</v>
      </c>
      <c r="U3311" s="4">
        <f>Table3[[#This Row],[Discount]]*Table3[[#This Row],[Revenue]]</f>
        <v>0</v>
      </c>
      <c r="V3311" s="4">
        <f>Table3[[#This Row],[Revenue]]-Table3[[#This Row],[Total Discount]]</f>
        <v>60000</v>
      </c>
      <c r="W3311" s="6"/>
      <c r="X3311" s="5"/>
    </row>
    <row r="3312" spans="1:24" x14ac:dyDescent="0.35">
      <c r="A3312">
        <v>3311</v>
      </c>
      <c r="B3312" t="s">
        <v>5920</v>
      </c>
      <c r="C3312" s="8">
        <v>41874</v>
      </c>
      <c r="D3312" s="6">
        <v>2014</v>
      </c>
      <c r="E3312" s="8" t="s">
        <v>3481</v>
      </c>
      <c r="F3312" s="7">
        <v>23</v>
      </c>
      <c r="G3312" t="s">
        <v>3485</v>
      </c>
      <c r="H3312" t="s">
        <v>3554</v>
      </c>
      <c r="I3312" t="s">
        <v>5844</v>
      </c>
      <c r="J3312" t="s">
        <v>3466</v>
      </c>
      <c r="K3312" t="s">
        <v>3523</v>
      </c>
      <c r="L3312">
        <v>90032</v>
      </c>
      <c r="M3312" t="s">
        <v>1028</v>
      </c>
      <c r="N3312" t="s">
        <v>13</v>
      </c>
      <c r="O3312" t="s">
        <v>26</v>
      </c>
      <c r="P3312" t="s">
        <v>1029</v>
      </c>
      <c r="Q3312" s="4">
        <v>28000</v>
      </c>
      <c r="R3312">
        <v>2</v>
      </c>
      <c r="S3312" s="4">
        <f>Table3[[#This Row],[Harga]]*Table3[[#This Row],[Quantity]]</f>
        <v>56000</v>
      </c>
      <c r="T3312">
        <v>0.2</v>
      </c>
      <c r="U3312" s="4">
        <f>Table3[[#This Row],[Discount]]*Table3[[#This Row],[Revenue]]</f>
        <v>11200</v>
      </c>
      <c r="V3312" s="4">
        <f>Table3[[#This Row],[Revenue]]-Table3[[#This Row],[Total Discount]]</f>
        <v>44800</v>
      </c>
      <c r="W3312" s="6"/>
      <c r="X3312" s="5"/>
    </row>
    <row r="3313" spans="1:24" x14ac:dyDescent="0.35">
      <c r="A3313">
        <v>3312</v>
      </c>
      <c r="B3313" t="s">
        <v>5919</v>
      </c>
      <c r="C3313" s="8">
        <v>42258</v>
      </c>
      <c r="D3313" s="6">
        <v>2015</v>
      </c>
      <c r="E3313" s="8" t="s">
        <v>3472</v>
      </c>
      <c r="F3313" s="7">
        <v>11</v>
      </c>
      <c r="G3313" t="s">
        <v>3538</v>
      </c>
      <c r="H3313" t="s">
        <v>3451</v>
      </c>
      <c r="I3313" t="s">
        <v>5918</v>
      </c>
      <c r="J3313" t="s">
        <v>3466</v>
      </c>
      <c r="K3313" t="s">
        <v>3474</v>
      </c>
      <c r="L3313">
        <v>92024</v>
      </c>
      <c r="M3313" t="s">
        <v>133</v>
      </c>
      <c r="N3313" t="s">
        <v>13</v>
      </c>
      <c r="O3313" t="s">
        <v>37</v>
      </c>
      <c r="P3313" t="s">
        <v>134</v>
      </c>
      <c r="Q3313" s="4">
        <v>76000</v>
      </c>
      <c r="R3313">
        <v>7</v>
      </c>
      <c r="S3313" s="4">
        <f>Table3[[#This Row],[Harga]]*Table3[[#This Row],[Quantity]]</f>
        <v>532000</v>
      </c>
      <c r="T3313">
        <v>0</v>
      </c>
      <c r="U3313" s="4">
        <f>Table3[[#This Row],[Discount]]*Table3[[#This Row],[Revenue]]</f>
        <v>0</v>
      </c>
      <c r="V3313" s="4">
        <f>Table3[[#This Row],[Revenue]]-Table3[[#This Row],[Total Discount]]</f>
        <v>532000</v>
      </c>
      <c r="W3313" s="6"/>
      <c r="X3313" s="5"/>
    </row>
    <row r="3314" spans="1:24" x14ac:dyDescent="0.35">
      <c r="A3314">
        <v>3313</v>
      </c>
      <c r="B3314" t="s">
        <v>5917</v>
      </c>
      <c r="C3314" s="8">
        <v>42252</v>
      </c>
      <c r="D3314" s="6">
        <v>2015</v>
      </c>
      <c r="E3314" s="8" t="s">
        <v>3472</v>
      </c>
      <c r="F3314" s="7">
        <v>5</v>
      </c>
      <c r="G3314" t="s">
        <v>3485</v>
      </c>
      <c r="H3314" t="s">
        <v>3462</v>
      </c>
      <c r="I3314" t="s">
        <v>3752</v>
      </c>
      <c r="J3314" t="s">
        <v>3488</v>
      </c>
      <c r="K3314" t="s">
        <v>3561</v>
      </c>
      <c r="L3314">
        <v>22901</v>
      </c>
      <c r="M3314" t="s">
        <v>3050</v>
      </c>
      <c r="N3314" t="s">
        <v>9</v>
      </c>
      <c r="O3314" t="s">
        <v>20</v>
      </c>
      <c r="P3314" t="s">
        <v>3051</v>
      </c>
      <c r="Q3314" s="4">
        <v>68000</v>
      </c>
      <c r="R3314">
        <v>4</v>
      </c>
      <c r="S3314" s="4">
        <f>Table3[[#This Row],[Harga]]*Table3[[#This Row],[Quantity]]</f>
        <v>272000</v>
      </c>
      <c r="T3314">
        <v>0</v>
      </c>
      <c r="U3314" s="4">
        <f>Table3[[#This Row],[Discount]]*Table3[[#This Row],[Revenue]]</f>
        <v>0</v>
      </c>
      <c r="V3314" s="4">
        <f>Table3[[#This Row],[Revenue]]-Table3[[#This Row],[Total Discount]]</f>
        <v>272000</v>
      </c>
      <c r="W3314" s="6"/>
      <c r="X3314" s="5"/>
    </row>
    <row r="3315" spans="1:24" x14ac:dyDescent="0.35">
      <c r="A3315">
        <v>3314</v>
      </c>
      <c r="B3315" t="s">
        <v>5916</v>
      </c>
      <c r="C3315" s="8">
        <v>42329</v>
      </c>
      <c r="D3315" s="6">
        <v>2015</v>
      </c>
      <c r="E3315" s="8" t="s">
        <v>3468</v>
      </c>
      <c r="F3315" s="7">
        <v>21</v>
      </c>
      <c r="G3315" t="s">
        <v>3485</v>
      </c>
      <c r="H3315" t="s">
        <v>3451</v>
      </c>
      <c r="I3315" t="s">
        <v>5915</v>
      </c>
      <c r="J3315" t="s">
        <v>3449</v>
      </c>
      <c r="K3315" t="s">
        <v>3707</v>
      </c>
      <c r="L3315">
        <v>46226</v>
      </c>
      <c r="M3315" t="s">
        <v>967</v>
      </c>
      <c r="N3315" t="s">
        <v>13</v>
      </c>
      <c r="O3315" t="s">
        <v>37</v>
      </c>
      <c r="P3315" t="s">
        <v>968</v>
      </c>
      <c r="Q3315" s="4">
        <v>4000</v>
      </c>
      <c r="R3315">
        <v>6</v>
      </c>
      <c r="S3315" s="4">
        <f>Table3[[#This Row],[Harga]]*Table3[[#This Row],[Quantity]]</f>
        <v>24000</v>
      </c>
      <c r="T3315">
        <v>0</v>
      </c>
      <c r="U3315" s="4">
        <f>Table3[[#This Row],[Discount]]*Table3[[#This Row],[Revenue]]</f>
        <v>0</v>
      </c>
      <c r="V3315" s="4">
        <f>Table3[[#This Row],[Revenue]]-Table3[[#This Row],[Total Discount]]</f>
        <v>24000</v>
      </c>
      <c r="W3315" s="6"/>
      <c r="X3315" s="5"/>
    </row>
    <row r="3316" spans="1:24" x14ac:dyDescent="0.35">
      <c r="A3316">
        <v>3315</v>
      </c>
      <c r="B3316" t="s">
        <v>5914</v>
      </c>
      <c r="C3316" s="8">
        <v>41922</v>
      </c>
      <c r="D3316" s="6">
        <v>2014</v>
      </c>
      <c r="E3316" s="8" t="s">
        <v>3517</v>
      </c>
      <c r="F3316" s="7">
        <v>10</v>
      </c>
      <c r="G3316" t="s">
        <v>3452</v>
      </c>
      <c r="H3316" t="s">
        <v>3532</v>
      </c>
      <c r="I3316" t="s">
        <v>5343</v>
      </c>
      <c r="J3316" t="s">
        <v>3488</v>
      </c>
      <c r="K3316" t="s">
        <v>3704</v>
      </c>
      <c r="L3316">
        <v>85023</v>
      </c>
      <c r="M3316" t="s">
        <v>1098</v>
      </c>
      <c r="N3316" t="s">
        <v>9</v>
      </c>
      <c r="O3316" t="s">
        <v>20</v>
      </c>
      <c r="P3316" t="s">
        <v>1099</v>
      </c>
      <c r="Q3316" s="4">
        <v>26000</v>
      </c>
      <c r="R3316">
        <v>7</v>
      </c>
      <c r="S3316" s="4">
        <f>Table3[[#This Row],[Harga]]*Table3[[#This Row],[Quantity]]</f>
        <v>182000</v>
      </c>
      <c r="T3316">
        <v>0.2</v>
      </c>
      <c r="U3316" s="4">
        <f>Table3[[#This Row],[Discount]]*Table3[[#This Row],[Revenue]]</f>
        <v>36400</v>
      </c>
      <c r="V3316" s="4">
        <f>Table3[[#This Row],[Revenue]]-Table3[[#This Row],[Total Discount]]</f>
        <v>145600</v>
      </c>
      <c r="W3316" s="6"/>
      <c r="X3316" s="5"/>
    </row>
    <row r="3317" spans="1:24" x14ac:dyDescent="0.35">
      <c r="A3317">
        <v>3316</v>
      </c>
      <c r="B3317" t="s">
        <v>5913</v>
      </c>
      <c r="C3317" s="8">
        <v>42980</v>
      </c>
      <c r="D3317" s="6">
        <v>2017</v>
      </c>
      <c r="E3317" s="8" t="s">
        <v>3472</v>
      </c>
      <c r="F3317" s="7">
        <v>2</v>
      </c>
      <c r="G3317" t="s">
        <v>3452</v>
      </c>
      <c r="H3317" t="s">
        <v>3451</v>
      </c>
      <c r="I3317" t="s">
        <v>3480</v>
      </c>
      <c r="J3317" t="s">
        <v>3449</v>
      </c>
      <c r="K3317" t="s">
        <v>3695</v>
      </c>
      <c r="L3317">
        <v>6450</v>
      </c>
      <c r="M3317" t="s">
        <v>1938</v>
      </c>
      <c r="N3317" t="s">
        <v>13</v>
      </c>
      <c r="O3317" t="s">
        <v>32</v>
      </c>
      <c r="P3317" t="s">
        <v>1939</v>
      </c>
      <c r="Q3317" s="4">
        <v>55000</v>
      </c>
      <c r="R3317">
        <v>1</v>
      </c>
      <c r="S3317" s="4">
        <f>Table3[[#This Row],[Harga]]*Table3[[#This Row],[Quantity]]</f>
        <v>55000</v>
      </c>
      <c r="T3317">
        <v>0</v>
      </c>
      <c r="U3317" s="4">
        <f>Table3[[#This Row],[Discount]]*Table3[[#This Row],[Revenue]]</f>
        <v>0</v>
      </c>
      <c r="V3317" s="4">
        <f>Table3[[#This Row],[Revenue]]-Table3[[#This Row],[Total Discount]]</f>
        <v>55000</v>
      </c>
      <c r="W3317" s="6"/>
      <c r="X3317" s="5"/>
    </row>
    <row r="3318" spans="1:24" x14ac:dyDescent="0.35">
      <c r="A3318">
        <v>3317</v>
      </c>
      <c r="B3318" t="s">
        <v>5912</v>
      </c>
      <c r="C3318" s="8">
        <v>42736</v>
      </c>
      <c r="D3318" s="6">
        <v>2017</v>
      </c>
      <c r="E3318" s="8" t="s">
        <v>3463</v>
      </c>
      <c r="F3318" s="7">
        <v>1</v>
      </c>
      <c r="G3318" t="s">
        <v>3496</v>
      </c>
      <c r="H3318" t="s">
        <v>3462</v>
      </c>
      <c r="I3318" t="s">
        <v>4811</v>
      </c>
      <c r="J3318" t="s">
        <v>3488</v>
      </c>
      <c r="K3318" t="s">
        <v>3494</v>
      </c>
      <c r="L3318">
        <v>53132</v>
      </c>
      <c r="M3318" t="s">
        <v>849</v>
      </c>
      <c r="N3318" t="s">
        <v>13</v>
      </c>
      <c r="O3318" t="s">
        <v>26</v>
      </c>
      <c r="P3318" t="s">
        <v>850</v>
      </c>
      <c r="Q3318" s="4">
        <v>2000</v>
      </c>
      <c r="R3318">
        <v>2</v>
      </c>
      <c r="S3318" s="4">
        <f>Table3[[#This Row],[Harga]]*Table3[[#This Row],[Quantity]]</f>
        <v>4000</v>
      </c>
      <c r="T3318">
        <v>0</v>
      </c>
      <c r="U3318" s="4">
        <f>Table3[[#This Row],[Discount]]*Table3[[#This Row],[Revenue]]</f>
        <v>0</v>
      </c>
      <c r="V3318" s="4">
        <f>Table3[[#This Row],[Revenue]]-Table3[[#This Row],[Total Discount]]</f>
        <v>4000</v>
      </c>
      <c r="W3318" s="6"/>
      <c r="X3318" s="5"/>
    </row>
    <row r="3319" spans="1:24" x14ac:dyDescent="0.35">
      <c r="A3319">
        <v>3318</v>
      </c>
      <c r="B3319" t="s">
        <v>5911</v>
      </c>
      <c r="C3319" s="8">
        <v>41948</v>
      </c>
      <c r="D3319" s="6">
        <v>2014</v>
      </c>
      <c r="E3319" s="8" t="s">
        <v>3468</v>
      </c>
      <c r="F3319" s="7">
        <v>5</v>
      </c>
      <c r="G3319" t="s">
        <v>3457</v>
      </c>
      <c r="H3319" t="s">
        <v>3451</v>
      </c>
      <c r="I3319" t="s">
        <v>5910</v>
      </c>
      <c r="J3319" t="s">
        <v>3488</v>
      </c>
      <c r="K3319" t="s">
        <v>3492</v>
      </c>
      <c r="L3319">
        <v>90008</v>
      </c>
      <c r="M3319" t="s">
        <v>2182</v>
      </c>
      <c r="N3319" t="s">
        <v>9</v>
      </c>
      <c r="O3319" t="s">
        <v>20</v>
      </c>
      <c r="P3319" t="s">
        <v>2183</v>
      </c>
      <c r="Q3319" s="4">
        <v>25000</v>
      </c>
      <c r="R3319">
        <v>6</v>
      </c>
      <c r="S3319" s="4">
        <f>Table3[[#This Row],[Harga]]*Table3[[#This Row],[Quantity]]</f>
        <v>150000</v>
      </c>
      <c r="T3319">
        <v>0</v>
      </c>
      <c r="U3319" s="4">
        <f>Table3[[#This Row],[Discount]]*Table3[[#This Row],[Revenue]]</f>
        <v>0</v>
      </c>
      <c r="V3319" s="4">
        <f>Table3[[#This Row],[Revenue]]-Table3[[#This Row],[Total Discount]]</f>
        <v>150000</v>
      </c>
      <c r="W3319" s="6"/>
      <c r="X3319" s="5"/>
    </row>
    <row r="3320" spans="1:24" x14ac:dyDescent="0.35">
      <c r="A3320">
        <v>3319</v>
      </c>
      <c r="B3320" t="s">
        <v>5909</v>
      </c>
      <c r="C3320" s="8">
        <v>42355</v>
      </c>
      <c r="D3320" s="6">
        <v>2015</v>
      </c>
      <c r="E3320" s="8" t="s">
        <v>3490</v>
      </c>
      <c r="F3320" s="7">
        <v>17</v>
      </c>
      <c r="G3320" t="s">
        <v>3457</v>
      </c>
      <c r="H3320" t="s">
        <v>3451</v>
      </c>
      <c r="I3320" t="s">
        <v>3705</v>
      </c>
      <c r="J3320" t="s">
        <v>3449</v>
      </c>
      <c r="K3320" t="s">
        <v>3542</v>
      </c>
      <c r="L3320">
        <v>61701</v>
      </c>
      <c r="M3320" t="s">
        <v>2222</v>
      </c>
      <c r="N3320" t="s">
        <v>13</v>
      </c>
      <c r="O3320" t="s">
        <v>32</v>
      </c>
      <c r="P3320" t="s">
        <v>2223</v>
      </c>
      <c r="Q3320" s="4">
        <v>901000</v>
      </c>
      <c r="R3320">
        <v>1</v>
      </c>
      <c r="S3320" s="4">
        <f>Table3[[#This Row],[Harga]]*Table3[[#This Row],[Quantity]]</f>
        <v>901000</v>
      </c>
      <c r="T3320">
        <v>0.2</v>
      </c>
      <c r="U3320" s="4">
        <f>Table3[[#This Row],[Discount]]*Table3[[#This Row],[Revenue]]</f>
        <v>180200</v>
      </c>
      <c r="V3320" s="4">
        <f>Table3[[#This Row],[Revenue]]-Table3[[#This Row],[Total Discount]]</f>
        <v>720800</v>
      </c>
      <c r="W3320" s="6"/>
      <c r="X3320" s="5"/>
    </row>
    <row r="3321" spans="1:24" x14ac:dyDescent="0.35">
      <c r="A3321">
        <v>3320</v>
      </c>
      <c r="B3321" t="s">
        <v>5908</v>
      </c>
      <c r="C3321" s="8">
        <v>42138</v>
      </c>
      <c r="D3321" s="6">
        <v>2015</v>
      </c>
      <c r="E3321" s="8" t="s">
        <v>3453</v>
      </c>
      <c r="F3321" s="7">
        <v>14</v>
      </c>
      <c r="G3321" t="s">
        <v>3457</v>
      </c>
      <c r="H3321" t="s">
        <v>3501</v>
      </c>
      <c r="I3321" t="s">
        <v>5907</v>
      </c>
      <c r="J3321" t="s">
        <v>3449</v>
      </c>
      <c r="K3321" t="s">
        <v>3513</v>
      </c>
      <c r="L3321">
        <v>90032</v>
      </c>
      <c r="M3321" t="s">
        <v>1805</v>
      </c>
      <c r="N3321" t="s">
        <v>13</v>
      </c>
      <c r="O3321" t="s">
        <v>32</v>
      </c>
      <c r="P3321" t="s">
        <v>1806</v>
      </c>
      <c r="Q3321" s="4">
        <v>1118000</v>
      </c>
      <c r="R3321">
        <v>4</v>
      </c>
      <c r="S3321" s="4">
        <f>Table3[[#This Row],[Harga]]*Table3[[#This Row],[Quantity]]</f>
        <v>4472000</v>
      </c>
      <c r="T3321">
        <v>0</v>
      </c>
      <c r="U3321" s="4">
        <f>Table3[[#This Row],[Discount]]*Table3[[#This Row],[Revenue]]</f>
        <v>0</v>
      </c>
      <c r="V3321" s="4">
        <f>Table3[[#This Row],[Revenue]]-Table3[[#This Row],[Total Discount]]</f>
        <v>4472000</v>
      </c>
      <c r="W3321" s="6"/>
      <c r="X3321" s="5"/>
    </row>
    <row r="3322" spans="1:24" x14ac:dyDescent="0.35">
      <c r="A3322">
        <v>3321</v>
      </c>
      <c r="B3322" t="s">
        <v>5906</v>
      </c>
      <c r="C3322" s="8">
        <v>42804</v>
      </c>
      <c r="D3322" s="6">
        <v>2017</v>
      </c>
      <c r="E3322" s="8" t="s">
        <v>3511</v>
      </c>
      <c r="F3322" s="7">
        <v>10</v>
      </c>
      <c r="G3322" t="s">
        <v>3452</v>
      </c>
      <c r="H3322" t="s">
        <v>3462</v>
      </c>
      <c r="I3322" t="s">
        <v>4580</v>
      </c>
      <c r="J3322" t="s">
        <v>3466</v>
      </c>
      <c r="K3322" t="s">
        <v>3580</v>
      </c>
      <c r="L3322">
        <v>94109</v>
      </c>
      <c r="M3322" t="s">
        <v>3052</v>
      </c>
      <c r="N3322" t="s">
        <v>51</v>
      </c>
      <c r="O3322" t="s">
        <v>64</v>
      </c>
      <c r="P3322" t="s">
        <v>3053</v>
      </c>
      <c r="Q3322" s="4">
        <v>112000</v>
      </c>
      <c r="R3322">
        <v>4</v>
      </c>
      <c r="S3322" s="4">
        <f>Table3[[#This Row],[Harga]]*Table3[[#This Row],[Quantity]]</f>
        <v>448000</v>
      </c>
      <c r="T3322">
        <v>0</v>
      </c>
      <c r="U3322" s="4">
        <f>Table3[[#This Row],[Discount]]*Table3[[#This Row],[Revenue]]</f>
        <v>0</v>
      </c>
      <c r="V3322" s="4">
        <f>Table3[[#This Row],[Revenue]]-Table3[[#This Row],[Total Discount]]</f>
        <v>448000</v>
      </c>
      <c r="W3322" s="6"/>
      <c r="X3322" s="5"/>
    </row>
    <row r="3323" spans="1:24" x14ac:dyDescent="0.35">
      <c r="A3323">
        <v>3322</v>
      </c>
      <c r="B3323" t="s">
        <v>5905</v>
      </c>
      <c r="C3323" s="8">
        <v>43071</v>
      </c>
      <c r="D3323" s="6">
        <v>2017</v>
      </c>
      <c r="E3323" s="8" t="s">
        <v>3490</v>
      </c>
      <c r="F3323" s="7">
        <v>2</v>
      </c>
      <c r="G3323" t="s">
        <v>3457</v>
      </c>
      <c r="H3323" t="s">
        <v>3451</v>
      </c>
      <c r="I3323" t="s">
        <v>3572</v>
      </c>
      <c r="J3323" t="s">
        <v>3466</v>
      </c>
      <c r="K3323" t="s">
        <v>3909</v>
      </c>
      <c r="L3323">
        <v>77095</v>
      </c>
      <c r="M3323" t="s">
        <v>2844</v>
      </c>
      <c r="N3323" t="s">
        <v>13</v>
      </c>
      <c r="O3323" t="s">
        <v>37</v>
      </c>
      <c r="P3323" t="s">
        <v>2845</v>
      </c>
      <c r="Q3323" s="4">
        <v>28000</v>
      </c>
      <c r="R3323">
        <v>5</v>
      </c>
      <c r="S3323" s="4">
        <f>Table3[[#This Row],[Harga]]*Table3[[#This Row],[Quantity]]</f>
        <v>140000</v>
      </c>
      <c r="T3323">
        <v>0.2</v>
      </c>
      <c r="U3323" s="4">
        <f>Table3[[#This Row],[Discount]]*Table3[[#This Row],[Revenue]]</f>
        <v>28000</v>
      </c>
      <c r="V3323" s="4">
        <f>Table3[[#This Row],[Revenue]]-Table3[[#This Row],[Total Discount]]</f>
        <v>112000</v>
      </c>
      <c r="W3323" s="6"/>
      <c r="X3323" s="5"/>
    </row>
    <row r="3324" spans="1:24" x14ac:dyDescent="0.35">
      <c r="A3324">
        <v>3323</v>
      </c>
      <c r="B3324" t="s">
        <v>5904</v>
      </c>
      <c r="C3324" s="8">
        <v>42947</v>
      </c>
      <c r="D3324" s="6">
        <v>2017</v>
      </c>
      <c r="E3324" s="8" t="s">
        <v>3507</v>
      </c>
      <c r="F3324" s="7">
        <v>31</v>
      </c>
      <c r="G3324" t="s">
        <v>3457</v>
      </c>
      <c r="H3324" t="s">
        <v>3462</v>
      </c>
      <c r="I3324" t="s">
        <v>4714</v>
      </c>
      <c r="J3324" t="s">
        <v>3466</v>
      </c>
      <c r="K3324" t="s">
        <v>3682</v>
      </c>
      <c r="L3324">
        <v>53209</v>
      </c>
      <c r="M3324" t="s">
        <v>1574</v>
      </c>
      <c r="N3324" t="s">
        <v>13</v>
      </c>
      <c r="O3324" t="s">
        <v>26</v>
      </c>
      <c r="P3324" t="s">
        <v>1575</v>
      </c>
      <c r="Q3324" s="4">
        <v>1000</v>
      </c>
      <c r="R3324">
        <v>4</v>
      </c>
      <c r="S3324" s="4">
        <f>Table3[[#This Row],[Harga]]*Table3[[#This Row],[Quantity]]</f>
        <v>4000</v>
      </c>
      <c r="T3324">
        <v>0</v>
      </c>
      <c r="U3324" s="4">
        <f>Table3[[#This Row],[Discount]]*Table3[[#This Row],[Revenue]]</f>
        <v>0</v>
      </c>
      <c r="V3324" s="4">
        <f>Table3[[#This Row],[Revenue]]-Table3[[#This Row],[Total Discount]]</f>
        <v>4000</v>
      </c>
      <c r="W3324" s="6"/>
      <c r="X3324" s="5"/>
    </row>
    <row r="3325" spans="1:24" x14ac:dyDescent="0.35">
      <c r="A3325">
        <v>3324</v>
      </c>
      <c r="B3325" t="s">
        <v>5903</v>
      </c>
      <c r="C3325" s="8">
        <v>42958</v>
      </c>
      <c r="D3325" s="6">
        <v>2017</v>
      </c>
      <c r="E3325" s="8" t="s">
        <v>3481</v>
      </c>
      <c r="F3325" s="7">
        <v>11</v>
      </c>
      <c r="G3325" t="s">
        <v>3457</v>
      </c>
      <c r="H3325" t="s">
        <v>3501</v>
      </c>
      <c r="I3325" t="s">
        <v>4830</v>
      </c>
      <c r="J3325" t="s">
        <v>3488</v>
      </c>
      <c r="K3325" t="s">
        <v>3714</v>
      </c>
      <c r="L3325">
        <v>70601</v>
      </c>
      <c r="M3325" t="s">
        <v>1882</v>
      </c>
      <c r="N3325" t="s">
        <v>13</v>
      </c>
      <c r="O3325" t="s">
        <v>26</v>
      </c>
      <c r="P3325" t="s">
        <v>1883</v>
      </c>
      <c r="Q3325" s="4">
        <v>313000</v>
      </c>
      <c r="R3325">
        <v>11</v>
      </c>
      <c r="S3325" s="4">
        <f>Table3[[#This Row],[Harga]]*Table3[[#This Row],[Quantity]]</f>
        <v>3443000</v>
      </c>
      <c r="T3325">
        <v>0</v>
      </c>
      <c r="U3325" s="4">
        <f>Table3[[#This Row],[Discount]]*Table3[[#This Row],[Revenue]]</f>
        <v>0</v>
      </c>
      <c r="V3325" s="4">
        <f>Table3[[#This Row],[Revenue]]-Table3[[#This Row],[Total Discount]]</f>
        <v>3443000</v>
      </c>
      <c r="W3325" s="6"/>
      <c r="X3325" s="5"/>
    </row>
    <row r="3326" spans="1:24" x14ac:dyDescent="0.35">
      <c r="A3326">
        <v>3325</v>
      </c>
      <c r="B3326" t="s">
        <v>5902</v>
      </c>
      <c r="C3326" s="8">
        <v>43008</v>
      </c>
      <c r="D3326" s="6">
        <v>2017</v>
      </c>
      <c r="E3326" s="8" t="s">
        <v>3472</v>
      </c>
      <c r="F3326" s="7">
        <v>30</v>
      </c>
      <c r="G3326" t="s">
        <v>3457</v>
      </c>
      <c r="H3326" t="s">
        <v>3451</v>
      </c>
      <c r="I3326" t="s">
        <v>4519</v>
      </c>
      <c r="J3326" t="s">
        <v>3449</v>
      </c>
      <c r="K3326" t="s">
        <v>3494</v>
      </c>
      <c r="L3326">
        <v>21215</v>
      </c>
      <c r="M3326" t="s">
        <v>2749</v>
      </c>
      <c r="N3326" t="s">
        <v>13</v>
      </c>
      <c r="O3326" t="s">
        <v>23</v>
      </c>
      <c r="P3326" t="s">
        <v>2750</v>
      </c>
      <c r="Q3326" s="4">
        <v>308000</v>
      </c>
      <c r="R3326">
        <v>3</v>
      </c>
      <c r="S3326" s="4">
        <f>Table3[[#This Row],[Harga]]*Table3[[#This Row],[Quantity]]</f>
        <v>924000</v>
      </c>
      <c r="T3326">
        <v>0</v>
      </c>
      <c r="U3326" s="4">
        <f>Table3[[#This Row],[Discount]]*Table3[[#This Row],[Revenue]]</f>
        <v>0</v>
      </c>
      <c r="V3326" s="4">
        <f>Table3[[#This Row],[Revenue]]-Table3[[#This Row],[Total Discount]]</f>
        <v>924000</v>
      </c>
      <c r="W3326" s="6"/>
      <c r="X3326" s="5"/>
    </row>
    <row r="3327" spans="1:24" x14ac:dyDescent="0.35">
      <c r="A3327">
        <v>3326</v>
      </c>
      <c r="B3327" t="s">
        <v>5901</v>
      </c>
      <c r="C3327" s="8">
        <v>42608</v>
      </c>
      <c r="D3327" s="6">
        <v>2016</v>
      </c>
      <c r="E3327" s="8" t="s">
        <v>3481</v>
      </c>
      <c r="F3327" s="7">
        <v>26</v>
      </c>
      <c r="G3327" t="s">
        <v>3452</v>
      </c>
      <c r="H3327" t="s">
        <v>3451</v>
      </c>
      <c r="I3327" t="s">
        <v>5372</v>
      </c>
      <c r="J3327" t="s">
        <v>3488</v>
      </c>
      <c r="K3327" t="s">
        <v>3470</v>
      </c>
      <c r="L3327">
        <v>53132</v>
      </c>
      <c r="M3327" t="s">
        <v>1340</v>
      </c>
      <c r="N3327" t="s">
        <v>51</v>
      </c>
      <c r="O3327" t="s">
        <v>64</v>
      </c>
      <c r="P3327" t="s">
        <v>1341</v>
      </c>
      <c r="Q3327" s="4">
        <v>64000</v>
      </c>
      <c r="R3327">
        <v>3</v>
      </c>
      <c r="S3327" s="4">
        <f>Table3[[#This Row],[Harga]]*Table3[[#This Row],[Quantity]]</f>
        <v>192000</v>
      </c>
      <c r="T3327">
        <v>0</v>
      </c>
      <c r="U3327" s="4">
        <f>Table3[[#This Row],[Discount]]*Table3[[#This Row],[Revenue]]</f>
        <v>0</v>
      </c>
      <c r="V3327" s="4">
        <f>Table3[[#This Row],[Revenue]]-Table3[[#This Row],[Total Discount]]</f>
        <v>192000</v>
      </c>
      <c r="W3327" s="6"/>
      <c r="X3327" s="5"/>
    </row>
    <row r="3328" spans="1:24" x14ac:dyDescent="0.35">
      <c r="A3328">
        <v>3327</v>
      </c>
      <c r="B3328" t="s">
        <v>5900</v>
      </c>
      <c r="C3328" s="8">
        <v>42706</v>
      </c>
      <c r="D3328" s="6">
        <v>2016</v>
      </c>
      <c r="E3328" s="8" t="s">
        <v>3490</v>
      </c>
      <c r="F3328" s="7">
        <v>2</v>
      </c>
      <c r="G3328" t="s">
        <v>3457</v>
      </c>
      <c r="H3328" t="s">
        <v>3532</v>
      </c>
      <c r="I3328" t="s">
        <v>3564</v>
      </c>
      <c r="J3328" t="s">
        <v>3449</v>
      </c>
      <c r="K3328" t="s">
        <v>3580</v>
      </c>
      <c r="L3328">
        <v>10024</v>
      </c>
      <c r="M3328" t="s">
        <v>2326</v>
      </c>
      <c r="N3328" t="s">
        <v>13</v>
      </c>
      <c r="O3328" t="s">
        <v>26</v>
      </c>
      <c r="P3328" t="s">
        <v>2327</v>
      </c>
      <c r="Q3328" s="4">
        <v>692000</v>
      </c>
      <c r="R3328">
        <v>3</v>
      </c>
      <c r="S3328" s="4">
        <f>Table3[[#This Row],[Harga]]*Table3[[#This Row],[Quantity]]</f>
        <v>2076000</v>
      </c>
      <c r="T3328">
        <v>0.2</v>
      </c>
      <c r="U3328" s="4">
        <f>Table3[[#This Row],[Discount]]*Table3[[#This Row],[Revenue]]</f>
        <v>415200</v>
      </c>
      <c r="V3328" s="4">
        <f>Table3[[#This Row],[Revenue]]-Table3[[#This Row],[Total Discount]]</f>
        <v>1660800</v>
      </c>
      <c r="W3328" s="6"/>
      <c r="X3328" s="5"/>
    </row>
    <row r="3329" spans="1:24" x14ac:dyDescent="0.35">
      <c r="A3329">
        <v>3328</v>
      </c>
      <c r="B3329" t="s">
        <v>5899</v>
      </c>
      <c r="C3329" s="8">
        <v>42937</v>
      </c>
      <c r="D3329" s="6">
        <v>2017</v>
      </c>
      <c r="E3329" s="8" t="s">
        <v>3507</v>
      </c>
      <c r="F3329" s="7">
        <v>21</v>
      </c>
      <c r="G3329" t="s">
        <v>3452</v>
      </c>
      <c r="H3329" t="s">
        <v>3451</v>
      </c>
      <c r="I3329" t="s">
        <v>3484</v>
      </c>
      <c r="J3329" t="s">
        <v>3449</v>
      </c>
      <c r="K3329" t="s">
        <v>3595</v>
      </c>
      <c r="L3329">
        <v>92024</v>
      </c>
      <c r="M3329" t="s">
        <v>3054</v>
      </c>
      <c r="N3329" t="s">
        <v>13</v>
      </c>
      <c r="O3329" t="s">
        <v>23</v>
      </c>
      <c r="P3329" t="s">
        <v>3055</v>
      </c>
      <c r="Q3329" s="4">
        <v>17000</v>
      </c>
      <c r="R3329">
        <v>2</v>
      </c>
      <c r="S3329" s="4">
        <f>Table3[[#This Row],[Harga]]*Table3[[#This Row],[Quantity]]</f>
        <v>34000</v>
      </c>
      <c r="T3329">
        <v>0</v>
      </c>
      <c r="U3329" s="4">
        <f>Table3[[#This Row],[Discount]]*Table3[[#This Row],[Revenue]]</f>
        <v>0</v>
      </c>
      <c r="V3329" s="4">
        <f>Table3[[#This Row],[Revenue]]-Table3[[#This Row],[Total Discount]]</f>
        <v>34000</v>
      </c>
      <c r="W3329" s="6"/>
      <c r="X3329" s="5"/>
    </row>
    <row r="3330" spans="1:24" x14ac:dyDescent="0.35">
      <c r="A3330">
        <v>3329</v>
      </c>
      <c r="B3330" t="s">
        <v>5898</v>
      </c>
      <c r="C3330" s="8">
        <v>42144</v>
      </c>
      <c r="D3330" s="6">
        <v>2015</v>
      </c>
      <c r="E3330" s="8" t="s">
        <v>3453</v>
      </c>
      <c r="F3330" s="7">
        <v>20</v>
      </c>
      <c r="G3330" t="s">
        <v>3538</v>
      </c>
      <c r="H3330" t="s">
        <v>3451</v>
      </c>
      <c r="I3330" t="s">
        <v>4393</v>
      </c>
      <c r="J3330" t="s">
        <v>3449</v>
      </c>
      <c r="K3330" t="s">
        <v>3714</v>
      </c>
      <c r="L3330">
        <v>27893</v>
      </c>
      <c r="M3330" t="s">
        <v>3056</v>
      </c>
      <c r="N3330" t="s">
        <v>9</v>
      </c>
      <c r="O3330" t="s">
        <v>20</v>
      </c>
      <c r="P3330" t="s">
        <v>3057</v>
      </c>
      <c r="Q3330" s="4">
        <v>164000</v>
      </c>
      <c r="R3330">
        <v>4</v>
      </c>
      <c r="S3330" s="4">
        <f>Table3[[#This Row],[Harga]]*Table3[[#This Row],[Quantity]]</f>
        <v>656000</v>
      </c>
      <c r="T3330">
        <v>0.2</v>
      </c>
      <c r="U3330" s="4">
        <f>Table3[[#This Row],[Discount]]*Table3[[#This Row],[Revenue]]</f>
        <v>131200</v>
      </c>
      <c r="V3330" s="4">
        <f>Table3[[#This Row],[Revenue]]-Table3[[#This Row],[Total Discount]]</f>
        <v>524800</v>
      </c>
      <c r="W3330" s="6"/>
      <c r="X3330" s="5"/>
    </row>
    <row r="3331" spans="1:24" x14ac:dyDescent="0.35">
      <c r="A3331">
        <v>3330</v>
      </c>
      <c r="B3331" t="s">
        <v>5897</v>
      </c>
      <c r="C3331" s="8">
        <v>42178</v>
      </c>
      <c r="D3331" s="6">
        <v>2015</v>
      </c>
      <c r="E3331" s="8" t="s">
        <v>3497</v>
      </c>
      <c r="F3331" s="7">
        <v>23</v>
      </c>
      <c r="G3331" t="s">
        <v>3457</v>
      </c>
      <c r="H3331" t="s">
        <v>3462</v>
      </c>
      <c r="I3331" t="s">
        <v>4420</v>
      </c>
      <c r="J3331" t="s">
        <v>3449</v>
      </c>
      <c r="K3331" t="s">
        <v>3483</v>
      </c>
      <c r="L3331">
        <v>90805</v>
      </c>
      <c r="M3331" t="s">
        <v>3010</v>
      </c>
      <c r="N3331" t="s">
        <v>51</v>
      </c>
      <c r="O3331" t="s">
        <v>52</v>
      </c>
      <c r="P3331" t="s">
        <v>3011</v>
      </c>
      <c r="Q3331" s="4">
        <v>136000</v>
      </c>
      <c r="R3331">
        <v>2</v>
      </c>
      <c r="S3331" s="4">
        <f>Table3[[#This Row],[Harga]]*Table3[[#This Row],[Quantity]]</f>
        <v>272000</v>
      </c>
      <c r="T3331">
        <v>0.2</v>
      </c>
      <c r="U3331" s="4">
        <f>Table3[[#This Row],[Discount]]*Table3[[#This Row],[Revenue]]</f>
        <v>54400</v>
      </c>
      <c r="V3331" s="4">
        <f>Table3[[#This Row],[Revenue]]-Table3[[#This Row],[Total Discount]]</f>
        <v>217600</v>
      </c>
      <c r="W3331" s="6"/>
      <c r="X3331" s="5"/>
    </row>
    <row r="3332" spans="1:24" x14ac:dyDescent="0.35">
      <c r="A3332">
        <v>3331</v>
      </c>
      <c r="B3332" t="s">
        <v>5896</v>
      </c>
      <c r="C3332" s="8">
        <v>42623</v>
      </c>
      <c r="D3332" s="6">
        <v>2016</v>
      </c>
      <c r="E3332" s="8" t="s">
        <v>3472</v>
      </c>
      <c r="F3332" s="7">
        <v>10</v>
      </c>
      <c r="G3332" t="s">
        <v>3452</v>
      </c>
      <c r="H3332" t="s">
        <v>3462</v>
      </c>
      <c r="I3332" t="s">
        <v>3781</v>
      </c>
      <c r="J3332" t="s">
        <v>3466</v>
      </c>
      <c r="K3332" t="s">
        <v>3641</v>
      </c>
      <c r="L3332">
        <v>33311</v>
      </c>
      <c r="M3332" t="s">
        <v>1046</v>
      </c>
      <c r="N3332" t="s">
        <v>51</v>
      </c>
      <c r="O3332" t="s">
        <v>52</v>
      </c>
      <c r="P3332" t="s">
        <v>1047</v>
      </c>
      <c r="Q3332" s="4">
        <v>279000</v>
      </c>
      <c r="R3332">
        <v>7</v>
      </c>
      <c r="S3332" s="4">
        <f>Table3[[#This Row],[Harga]]*Table3[[#This Row],[Quantity]]</f>
        <v>1953000</v>
      </c>
      <c r="T3332">
        <v>0.2</v>
      </c>
      <c r="U3332" s="4">
        <f>Table3[[#This Row],[Discount]]*Table3[[#This Row],[Revenue]]</f>
        <v>390600</v>
      </c>
      <c r="V3332" s="4">
        <f>Table3[[#This Row],[Revenue]]-Table3[[#This Row],[Total Discount]]</f>
        <v>1562400</v>
      </c>
      <c r="W3332" s="6"/>
      <c r="X3332" s="5"/>
    </row>
    <row r="3333" spans="1:24" x14ac:dyDescent="0.35">
      <c r="A3333">
        <v>3332</v>
      </c>
      <c r="B3333" t="s">
        <v>5895</v>
      </c>
      <c r="C3333" s="8">
        <v>41742</v>
      </c>
      <c r="D3333" s="6">
        <v>2014</v>
      </c>
      <c r="E3333" s="8" t="s">
        <v>3529</v>
      </c>
      <c r="F3333" s="7">
        <v>13</v>
      </c>
      <c r="G3333" t="s">
        <v>3485</v>
      </c>
      <c r="H3333" t="s">
        <v>3462</v>
      </c>
      <c r="I3333" t="s">
        <v>4599</v>
      </c>
      <c r="J3333" t="s">
        <v>3488</v>
      </c>
      <c r="K3333" t="s">
        <v>3505</v>
      </c>
      <c r="L3333">
        <v>21215</v>
      </c>
      <c r="M3333" t="s">
        <v>3058</v>
      </c>
      <c r="N3333" t="s">
        <v>13</v>
      </c>
      <c r="O3333" t="s">
        <v>14</v>
      </c>
      <c r="P3333" t="s">
        <v>3059</v>
      </c>
      <c r="Q3333" s="4">
        <v>8000</v>
      </c>
      <c r="R3333">
        <v>3</v>
      </c>
      <c r="S3333" s="4">
        <f>Table3[[#This Row],[Harga]]*Table3[[#This Row],[Quantity]]</f>
        <v>24000</v>
      </c>
      <c r="T3333">
        <v>0</v>
      </c>
      <c r="U3333" s="4">
        <f>Table3[[#This Row],[Discount]]*Table3[[#This Row],[Revenue]]</f>
        <v>0</v>
      </c>
      <c r="V3333" s="4">
        <f>Table3[[#This Row],[Revenue]]-Table3[[#This Row],[Total Discount]]</f>
        <v>24000</v>
      </c>
      <c r="W3333" s="6"/>
      <c r="X3333" s="5"/>
    </row>
    <row r="3334" spans="1:24" x14ac:dyDescent="0.35">
      <c r="A3334">
        <v>3333</v>
      </c>
      <c r="B3334" t="s">
        <v>5894</v>
      </c>
      <c r="C3334" s="8">
        <v>42322</v>
      </c>
      <c r="D3334" s="6">
        <v>2015</v>
      </c>
      <c r="E3334" s="8" t="s">
        <v>3468</v>
      </c>
      <c r="F3334" s="7">
        <v>14</v>
      </c>
      <c r="G3334" t="s">
        <v>3452</v>
      </c>
      <c r="H3334" t="s">
        <v>3451</v>
      </c>
      <c r="I3334" t="s">
        <v>4497</v>
      </c>
      <c r="J3334" t="s">
        <v>3449</v>
      </c>
      <c r="K3334" t="s">
        <v>3595</v>
      </c>
      <c r="L3334">
        <v>87124</v>
      </c>
      <c r="M3334" t="s">
        <v>1874</v>
      </c>
      <c r="N3334" t="s">
        <v>9</v>
      </c>
      <c r="O3334" t="s">
        <v>42</v>
      </c>
      <c r="P3334" t="s">
        <v>1875</v>
      </c>
      <c r="Q3334" s="4">
        <v>884000</v>
      </c>
      <c r="R3334">
        <v>4</v>
      </c>
      <c r="S3334" s="4">
        <f>Table3[[#This Row],[Harga]]*Table3[[#This Row],[Quantity]]</f>
        <v>3536000</v>
      </c>
      <c r="T3334">
        <v>0.2</v>
      </c>
      <c r="U3334" s="4">
        <f>Table3[[#This Row],[Discount]]*Table3[[#This Row],[Revenue]]</f>
        <v>707200</v>
      </c>
      <c r="V3334" s="4">
        <f>Table3[[#This Row],[Revenue]]-Table3[[#This Row],[Total Discount]]</f>
        <v>2828800</v>
      </c>
      <c r="W3334" s="6"/>
      <c r="X3334" s="5"/>
    </row>
    <row r="3335" spans="1:24" x14ac:dyDescent="0.35">
      <c r="A3335">
        <v>3334</v>
      </c>
      <c r="B3335" t="s">
        <v>5893</v>
      </c>
      <c r="C3335" s="8">
        <v>42713</v>
      </c>
      <c r="D3335" s="6">
        <v>2016</v>
      </c>
      <c r="E3335" s="8" t="s">
        <v>3490</v>
      </c>
      <c r="F3335" s="7">
        <v>9</v>
      </c>
      <c r="G3335" t="s">
        <v>3457</v>
      </c>
      <c r="H3335" t="s">
        <v>3451</v>
      </c>
      <c r="I3335" t="s">
        <v>4344</v>
      </c>
      <c r="J3335" t="s">
        <v>3466</v>
      </c>
      <c r="K3335" t="s">
        <v>3605</v>
      </c>
      <c r="L3335">
        <v>95207</v>
      </c>
      <c r="M3335" t="s">
        <v>2789</v>
      </c>
      <c r="N3335" t="s">
        <v>13</v>
      </c>
      <c r="O3335" t="s">
        <v>26</v>
      </c>
      <c r="P3335" t="s">
        <v>2790</v>
      </c>
      <c r="Q3335" s="4">
        <v>129000</v>
      </c>
      <c r="R3335">
        <v>8</v>
      </c>
      <c r="S3335" s="4">
        <f>Table3[[#This Row],[Harga]]*Table3[[#This Row],[Quantity]]</f>
        <v>1032000</v>
      </c>
      <c r="T3335">
        <v>0.2</v>
      </c>
      <c r="U3335" s="4">
        <f>Table3[[#This Row],[Discount]]*Table3[[#This Row],[Revenue]]</f>
        <v>206400</v>
      </c>
      <c r="V3335" s="4">
        <f>Table3[[#This Row],[Revenue]]-Table3[[#This Row],[Total Discount]]</f>
        <v>825600</v>
      </c>
      <c r="W3335" s="6"/>
      <c r="X3335" s="5"/>
    </row>
    <row r="3336" spans="1:24" x14ac:dyDescent="0.35">
      <c r="A3336">
        <v>3335</v>
      </c>
      <c r="B3336" t="s">
        <v>5892</v>
      </c>
      <c r="C3336" s="8">
        <v>42965</v>
      </c>
      <c r="D3336" s="6">
        <v>2017</v>
      </c>
      <c r="E3336" s="8" t="s">
        <v>3481</v>
      </c>
      <c r="F3336" s="7">
        <v>18</v>
      </c>
      <c r="G3336" t="s">
        <v>3457</v>
      </c>
      <c r="H3336" t="s">
        <v>3554</v>
      </c>
      <c r="I3336" t="s">
        <v>3668</v>
      </c>
      <c r="J3336" t="s">
        <v>3449</v>
      </c>
      <c r="K3336" t="s">
        <v>3571</v>
      </c>
      <c r="L3336">
        <v>43229</v>
      </c>
      <c r="M3336" t="s">
        <v>1221</v>
      </c>
      <c r="N3336" t="s">
        <v>13</v>
      </c>
      <c r="O3336" t="s">
        <v>37</v>
      </c>
      <c r="P3336" t="s">
        <v>1222</v>
      </c>
      <c r="Q3336" s="4">
        <v>17000</v>
      </c>
      <c r="R3336">
        <v>3</v>
      </c>
      <c r="S3336" s="4">
        <f>Table3[[#This Row],[Harga]]*Table3[[#This Row],[Quantity]]</f>
        <v>51000</v>
      </c>
      <c r="T3336">
        <v>0.2</v>
      </c>
      <c r="U3336" s="4">
        <f>Table3[[#This Row],[Discount]]*Table3[[#This Row],[Revenue]]</f>
        <v>10200</v>
      </c>
      <c r="V3336" s="4">
        <f>Table3[[#This Row],[Revenue]]-Table3[[#This Row],[Total Discount]]</f>
        <v>40800</v>
      </c>
      <c r="W3336" s="6"/>
      <c r="X3336" s="5"/>
    </row>
    <row r="3337" spans="1:24" x14ac:dyDescent="0.35">
      <c r="A3337">
        <v>3336</v>
      </c>
      <c r="B3337" t="s">
        <v>5891</v>
      </c>
      <c r="C3337" s="8">
        <v>43083</v>
      </c>
      <c r="D3337" s="6">
        <v>2017</v>
      </c>
      <c r="E3337" s="8" t="s">
        <v>3490</v>
      </c>
      <c r="F3337" s="7">
        <v>14</v>
      </c>
      <c r="G3337" t="s">
        <v>3457</v>
      </c>
      <c r="H3337" t="s">
        <v>3451</v>
      </c>
      <c r="I3337" t="s">
        <v>3456</v>
      </c>
      <c r="J3337" t="s">
        <v>3449</v>
      </c>
      <c r="K3337" t="s">
        <v>3595</v>
      </c>
      <c r="L3337">
        <v>60076</v>
      </c>
      <c r="M3337" t="s">
        <v>1734</v>
      </c>
      <c r="N3337" t="s">
        <v>9</v>
      </c>
      <c r="O3337" t="s">
        <v>20</v>
      </c>
      <c r="P3337" t="s">
        <v>1735</v>
      </c>
      <c r="Q3337" s="4">
        <v>533000</v>
      </c>
      <c r="R3337">
        <v>6</v>
      </c>
      <c r="S3337" s="4">
        <f>Table3[[#This Row],[Harga]]*Table3[[#This Row],[Quantity]]</f>
        <v>3198000</v>
      </c>
      <c r="T3337">
        <v>0.6</v>
      </c>
      <c r="U3337" s="4">
        <f>Table3[[#This Row],[Discount]]*Table3[[#This Row],[Revenue]]</f>
        <v>1918800</v>
      </c>
      <c r="V3337" s="4">
        <f>Table3[[#This Row],[Revenue]]-Table3[[#This Row],[Total Discount]]</f>
        <v>1279200</v>
      </c>
      <c r="W3337" s="6"/>
      <c r="X3337" s="5"/>
    </row>
    <row r="3338" spans="1:24" x14ac:dyDescent="0.35">
      <c r="A3338">
        <v>3337</v>
      </c>
      <c r="B3338" t="s">
        <v>5890</v>
      </c>
      <c r="C3338" s="8">
        <v>42468</v>
      </c>
      <c r="D3338" s="6">
        <v>2016</v>
      </c>
      <c r="E3338" s="8" t="s">
        <v>3529</v>
      </c>
      <c r="F3338" s="7">
        <v>8</v>
      </c>
      <c r="G3338" t="s">
        <v>3457</v>
      </c>
      <c r="H3338" t="s">
        <v>3451</v>
      </c>
      <c r="I3338" t="s">
        <v>4133</v>
      </c>
      <c r="J3338" t="s">
        <v>3488</v>
      </c>
      <c r="K3338" t="s">
        <v>3509</v>
      </c>
      <c r="L3338">
        <v>71901</v>
      </c>
      <c r="M3338" t="s">
        <v>724</v>
      </c>
      <c r="N3338" t="s">
        <v>13</v>
      </c>
      <c r="O3338" t="s">
        <v>73</v>
      </c>
      <c r="P3338" t="s">
        <v>725</v>
      </c>
      <c r="Q3338" s="4">
        <v>35000</v>
      </c>
      <c r="R3338">
        <v>6</v>
      </c>
      <c r="S3338" s="4">
        <f>Table3[[#This Row],[Harga]]*Table3[[#This Row],[Quantity]]</f>
        <v>210000</v>
      </c>
      <c r="T3338">
        <v>0</v>
      </c>
      <c r="U3338" s="4">
        <f>Table3[[#This Row],[Discount]]*Table3[[#This Row],[Revenue]]</f>
        <v>0</v>
      </c>
      <c r="V3338" s="4">
        <f>Table3[[#This Row],[Revenue]]-Table3[[#This Row],[Total Discount]]</f>
        <v>210000</v>
      </c>
      <c r="W3338" s="6"/>
      <c r="X3338" s="5"/>
    </row>
    <row r="3339" spans="1:24" x14ac:dyDescent="0.35">
      <c r="A3339">
        <v>3338</v>
      </c>
      <c r="B3339" t="s">
        <v>5889</v>
      </c>
      <c r="C3339" s="8">
        <v>42720</v>
      </c>
      <c r="D3339" s="6">
        <v>2016</v>
      </c>
      <c r="E3339" s="8" t="s">
        <v>3490</v>
      </c>
      <c r="F3339" s="7">
        <v>16</v>
      </c>
      <c r="G3339" t="s">
        <v>3457</v>
      </c>
      <c r="H3339" t="s">
        <v>3554</v>
      </c>
      <c r="I3339" t="s">
        <v>3912</v>
      </c>
      <c r="J3339" t="s">
        <v>3449</v>
      </c>
      <c r="K3339" t="s">
        <v>3494</v>
      </c>
      <c r="L3339">
        <v>27534</v>
      </c>
      <c r="M3339" t="s">
        <v>1082</v>
      </c>
      <c r="N3339" t="s">
        <v>13</v>
      </c>
      <c r="O3339" t="s">
        <v>29</v>
      </c>
      <c r="P3339" t="s">
        <v>1083</v>
      </c>
      <c r="Q3339" s="4">
        <v>73000</v>
      </c>
      <c r="R3339">
        <v>3</v>
      </c>
      <c r="S3339" s="4">
        <f>Table3[[#This Row],[Harga]]*Table3[[#This Row],[Quantity]]</f>
        <v>219000</v>
      </c>
      <c r="T3339">
        <v>0.2</v>
      </c>
      <c r="U3339" s="4">
        <f>Table3[[#This Row],[Discount]]*Table3[[#This Row],[Revenue]]</f>
        <v>43800</v>
      </c>
      <c r="V3339" s="4">
        <f>Table3[[#This Row],[Revenue]]-Table3[[#This Row],[Total Discount]]</f>
        <v>175200</v>
      </c>
      <c r="W3339" s="6"/>
      <c r="X3339" s="5"/>
    </row>
    <row r="3340" spans="1:24" x14ac:dyDescent="0.35">
      <c r="A3340">
        <v>3339</v>
      </c>
      <c r="B3340" t="s">
        <v>5888</v>
      </c>
      <c r="C3340" s="8">
        <v>42997</v>
      </c>
      <c r="D3340" s="6">
        <v>2017</v>
      </c>
      <c r="E3340" s="8" t="s">
        <v>3472</v>
      </c>
      <c r="F3340" s="7">
        <v>19</v>
      </c>
      <c r="G3340" t="s">
        <v>3538</v>
      </c>
      <c r="H3340" t="s">
        <v>3462</v>
      </c>
      <c r="I3340" t="s">
        <v>4085</v>
      </c>
      <c r="J3340" t="s">
        <v>3466</v>
      </c>
      <c r="K3340" t="s">
        <v>3492</v>
      </c>
      <c r="L3340">
        <v>90032</v>
      </c>
      <c r="M3340" t="s">
        <v>3060</v>
      </c>
      <c r="N3340" t="s">
        <v>51</v>
      </c>
      <c r="O3340" t="s">
        <v>64</v>
      </c>
      <c r="P3340" t="s">
        <v>3061</v>
      </c>
      <c r="Q3340" s="4">
        <v>150000</v>
      </c>
      <c r="R3340">
        <v>5</v>
      </c>
      <c r="S3340" s="4">
        <f>Table3[[#This Row],[Harga]]*Table3[[#This Row],[Quantity]]</f>
        <v>750000</v>
      </c>
      <c r="T3340">
        <v>0</v>
      </c>
      <c r="U3340" s="4">
        <f>Table3[[#This Row],[Discount]]*Table3[[#This Row],[Revenue]]</f>
        <v>0</v>
      </c>
      <c r="V3340" s="4">
        <f>Table3[[#This Row],[Revenue]]-Table3[[#This Row],[Total Discount]]</f>
        <v>750000</v>
      </c>
      <c r="W3340" s="6"/>
      <c r="X3340" s="5"/>
    </row>
    <row r="3341" spans="1:24" x14ac:dyDescent="0.35">
      <c r="A3341">
        <v>3340</v>
      </c>
      <c r="B3341" t="s">
        <v>5887</v>
      </c>
      <c r="C3341" s="8">
        <v>42982</v>
      </c>
      <c r="D3341" s="6">
        <v>2017</v>
      </c>
      <c r="E3341" s="8" t="s">
        <v>3472</v>
      </c>
      <c r="F3341" s="7">
        <v>4</v>
      </c>
      <c r="G3341" t="s">
        <v>3485</v>
      </c>
      <c r="H3341" t="s">
        <v>3451</v>
      </c>
      <c r="I3341" t="s">
        <v>3986</v>
      </c>
      <c r="J3341" t="s">
        <v>3449</v>
      </c>
      <c r="K3341" t="s">
        <v>3492</v>
      </c>
      <c r="L3341">
        <v>3060</v>
      </c>
      <c r="M3341" t="s">
        <v>1344</v>
      </c>
      <c r="N3341" t="s">
        <v>13</v>
      </c>
      <c r="O3341" t="s">
        <v>73</v>
      </c>
      <c r="P3341" t="s">
        <v>476</v>
      </c>
      <c r="Q3341" s="4">
        <v>13000</v>
      </c>
      <c r="R3341">
        <v>6</v>
      </c>
      <c r="S3341" s="4">
        <f>Table3[[#This Row],[Harga]]*Table3[[#This Row],[Quantity]]</f>
        <v>78000</v>
      </c>
      <c r="T3341">
        <v>0</v>
      </c>
      <c r="U3341" s="4">
        <f>Table3[[#This Row],[Discount]]*Table3[[#This Row],[Revenue]]</f>
        <v>0</v>
      </c>
      <c r="V3341" s="4">
        <f>Table3[[#This Row],[Revenue]]-Table3[[#This Row],[Total Discount]]</f>
        <v>78000</v>
      </c>
      <c r="W3341" s="6"/>
      <c r="X3341" s="5"/>
    </row>
    <row r="3342" spans="1:24" x14ac:dyDescent="0.35">
      <c r="A3342">
        <v>3341</v>
      </c>
      <c r="B3342" t="s">
        <v>5886</v>
      </c>
      <c r="C3342" s="8">
        <v>42625</v>
      </c>
      <c r="D3342" s="6">
        <v>2016</v>
      </c>
      <c r="E3342" s="8" t="s">
        <v>3472</v>
      </c>
      <c r="F3342" s="7">
        <v>12</v>
      </c>
      <c r="G3342" t="s">
        <v>3485</v>
      </c>
      <c r="H3342" t="s">
        <v>3462</v>
      </c>
      <c r="I3342" t="s">
        <v>4102</v>
      </c>
      <c r="J3342" t="s">
        <v>3449</v>
      </c>
      <c r="K3342" t="s">
        <v>3487</v>
      </c>
      <c r="L3342">
        <v>98103</v>
      </c>
      <c r="M3342" t="s">
        <v>227</v>
      </c>
      <c r="N3342" t="s">
        <v>13</v>
      </c>
      <c r="O3342" t="s">
        <v>73</v>
      </c>
      <c r="P3342" t="s">
        <v>228</v>
      </c>
      <c r="Q3342" s="4">
        <v>6000</v>
      </c>
      <c r="R3342">
        <v>3</v>
      </c>
      <c r="S3342" s="4">
        <f>Table3[[#This Row],[Harga]]*Table3[[#This Row],[Quantity]]</f>
        <v>18000</v>
      </c>
      <c r="T3342">
        <v>0</v>
      </c>
      <c r="U3342" s="4">
        <f>Table3[[#This Row],[Discount]]*Table3[[#This Row],[Revenue]]</f>
        <v>0</v>
      </c>
      <c r="V3342" s="4">
        <f>Table3[[#This Row],[Revenue]]-Table3[[#This Row],[Total Discount]]</f>
        <v>18000</v>
      </c>
      <c r="W3342" s="6"/>
      <c r="X3342" s="5"/>
    </row>
    <row r="3343" spans="1:24" x14ac:dyDescent="0.35">
      <c r="A3343">
        <v>3342</v>
      </c>
      <c r="B3343" t="s">
        <v>5885</v>
      </c>
      <c r="C3343" s="8">
        <v>42957</v>
      </c>
      <c r="D3343" s="6">
        <v>2017</v>
      </c>
      <c r="E3343" s="8" t="s">
        <v>3481</v>
      </c>
      <c r="F3343" s="7">
        <v>10</v>
      </c>
      <c r="G3343" t="s">
        <v>3452</v>
      </c>
      <c r="H3343" t="s">
        <v>3451</v>
      </c>
      <c r="I3343" t="s">
        <v>3781</v>
      </c>
      <c r="J3343" t="s">
        <v>3466</v>
      </c>
      <c r="K3343" t="s">
        <v>3655</v>
      </c>
      <c r="L3343">
        <v>47374</v>
      </c>
      <c r="M3343" t="s">
        <v>2757</v>
      </c>
      <c r="N3343" t="s">
        <v>13</v>
      </c>
      <c r="O3343" t="s">
        <v>23</v>
      </c>
      <c r="P3343" t="s">
        <v>2758</v>
      </c>
      <c r="Q3343" s="4">
        <v>86000</v>
      </c>
      <c r="R3343">
        <v>5</v>
      </c>
      <c r="S3343" s="4">
        <f>Table3[[#This Row],[Harga]]*Table3[[#This Row],[Quantity]]</f>
        <v>430000</v>
      </c>
      <c r="T3343">
        <v>0</v>
      </c>
      <c r="U3343" s="4">
        <f>Table3[[#This Row],[Discount]]*Table3[[#This Row],[Revenue]]</f>
        <v>0</v>
      </c>
      <c r="V3343" s="4">
        <f>Table3[[#This Row],[Revenue]]-Table3[[#This Row],[Total Discount]]</f>
        <v>430000</v>
      </c>
      <c r="W3343" s="6"/>
      <c r="X3343" s="5"/>
    </row>
    <row r="3344" spans="1:24" x14ac:dyDescent="0.35">
      <c r="A3344">
        <v>3343</v>
      </c>
      <c r="B3344" t="s">
        <v>5884</v>
      </c>
      <c r="C3344" s="8">
        <v>42678</v>
      </c>
      <c r="D3344" s="6">
        <v>2016</v>
      </c>
      <c r="E3344" s="8" t="s">
        <v>3468</v>
      </c>
      <c r="F3344" s="7">
        <v>4</v>
      </c>
      <c r="G3344" t="s">
        <v>3457</v>
      </c>
      <c r="H3344" t="s">
        <v>3451</v>
      </c>
      <c r="I3344" t="s">
        <v>3994</v>
      </c>
      <c r="J3344" t="s">
        <v>3466</v>
      </c>
      <c r="K3344" t="s">
        <v>3568</v>
      </c>
      <c r="L3344">
        <v>33180</v>
      </c>
      <c r="M3344" t="s">
        <v>1453</v>
      </c>
      <c r="N3344" t="s">
        <v>9</v>
      </c>
      <c r="O3344" t="s">
        <v>20</v>
      </c>
      <c r="P3344" t="s">
        <v>1454</v>
      </c>
      <c r="Q3344" s="4">
        <v>32000</v>
      </c>
      <c r="R3344">
        <v>6</v>
      </c>
      <c r="S3344" s="4">
        <f>Table3[[#This Row],[Harga]]*Table3[[#This Row],[Quantity]]</f>
        <v>192000</v>
      </c>
      <c r="T3344">
        <v>0.2</v>
      </c>
      <c r="U3344" s="4">
        <f>Table3[[#This Row],[Discount]]*Table3[[#This Row],[Revenue]]</f>
        <v>38400</v>
      </c>
      <c r="V3344" s="4">
        <f>Table3[[#This Row],[Revenue]]-Table3[[#This Row],[Total Discount]]</f>
        <v>153600</v>
      </c>
      <c r="W3344" s="6"/>
      <c r="X3344" s="5"/>
    </row>
    <row r="3345" spans="1:24" x14ac:dyDescent="0.35">
      <c r="A3345">
        <v>3344</v>
      </c>
      <c r="B3345" t="s">
        <v>5883</v>
      </c>
      <c r="C3345" s="8">
        <v>42173</v>
      </c>
      <c r="D3345" s="6">
        <v>2015</v>
      </c>
      <c r="E3345" s="8" t="s">
        <v>3497</v>
      </c>
      <c r="F3345" s="7">
        <v>18</v>
      </c>
      <c r="G3345" t="s">
        <v>3485</v>
      </c>
      <c r="H3345" t="s">
        <v>3462</v>
      </c>
      <c r="I3345" t="s">
        <v>5882</v>
      </c>
      <c r="J3345" t="s">
        <v>3466</v>
      </c>
      <c r="K3345" t="s">
        <v>3571</v>
      </c>
      <c r="L3345">
        <v>37167</v>
      </c>
      <c r="M3345" t="s">
        <v>2240</v>
      </c>
      <c r="N3345" t="s">
        <v>13</v>
      </c>
      <c r="O3345" t="s">
        <v>26</v>
      </c>
      <c r="P3345" t="s">
        <v>2241</v>
      </c>
      <c r="Q3345" s="4">
        <v>22000</v>
      </c>
      <c r="R3345">
        <v>3</v>
      </c>
      <c r="S3345" s="4">
        <f>Table3[[#This Row],[Harga]]*Table3[[#This Row],[Quantity]]</f>
        <v>66000</v>
      </c>
      <c r="T3345">
        <v>0.7</v>
      </c>
      <c r="U3345" s="4">
        <f>Table3[[#This Row],[Discount]]*Table3[[#This Row],[Revenue]]</f>
        <v>46200</v>
      </c>
      <c r="V3345" s="4">
        <f>Table3[[#This Row],[Revenue]]-Table3[[#This Row],[Total Discount]]</f>
        <v>19800</v>
      </c>
      <c r="W3345" s="6"/>
      <c r="X3345" s="5"/>
    </row>
    <row r="3346" spans="1:24" x14ac:dyDescent="0.35">
      <c r="A3346">
        <v>3345</v>
      </c>
      <c r="B3346" t="s">
        <v>5881</v>
      </c>
      <c r="C3346" s="8">
        <v>41824</v>
      </c>
      <c r="D3346" s="6">
        <v>2014</v>
      </c>
      <c r="E3346" s="8" t="s">
        <v>3507</v>
      </c>
      <c r="F3346" s="7">
        <v>4</v>
      </c>
      <c r="G3346" t="s">
        <v>3457</v>
      </c>
      <c r="H3346" t="s">
        <v>3462</v>
      </c>
      <c r="I3346" t="s">
        <v>3601</v>
      </c>
      <c r="J3346" t="s">
        <v>3466</v>
      </c>
      <c r="K3346" t="s">
        <v>3455</v>
      </c>
      <c r="L3346">
        <v>80013</v>
      </c>
      <c r="M3346" t="s">
        <v>2367</v>
      </c>
      <c r="N3346" t="s">
        <v>13</v>
      </c>
      <c r="O3346" t="s">
        <v>23</v>
      </c>
      <c r="P3346" t="s">
        <v>2368</v>
      </c>
      <c r="Q3346" s="4">
        <v>45000</v>
      </c>
      <c r="R3346">
        <v>4</v>
      </c>
      <c r="S3346" s="4">
        <f>Table3[[#This Row],[Harga]]*Table3[[#This Row],[Quantity]]</f>
        <v>180000</v>
      </c>
      <c r="T3346">
        <v>0.2</v>
      </c>
      <c r="U3346" s="4">
        <f>Table3[[#This Row],[Discount]]*Table3[[#This Row],[Revenue]]</f>
        <v>36000</v>
      </c>
      <c r="V3346" s="4">
        <f>Table3[[#This Row],[Revenue]]-Table3[[#This Row],[Total Discount]]</f>
        <v>144000</v>
      </c>
      <c r="W3346" s="6"/>
      <c r="X3346" s="5"/>
    </row>
    <row r="3347" spans="1:24" x14ac:dyDescent="0.35">
      <c r="A3347">
        <v>3346</v>
      </c>
      <c r="B3347" t="s">
        <v>5880</v>
      </c>
      <c r="C3347" s="8">
        <v>42358</v>
      </c>
      <c r="D3347" s="6">
        <v>2015</v>
      </c>
      <c r="E3347" s="8" t="s">
        <v>3490</v>
      </c>
      <c r="F3347" s="7">
        <v>20</v>
      </c>
      <c r="G3347" t="s">
        <v>3457</v>
      </c>
      <c r="H3347" t="s">
        <v>3554</v>
      </c>
      <c r="I3347" t="s">
        <v>5177</v>
      </c>
      <c r="J3347" t="s">
        <v>3488</v>
      </c>
      <c r="K3347" t="s">
        <v>3523</v>
      </c>
      <c r="L3347">
        <v>33142</v>
      </c>
      <c r="M3347" t="s">
        <v>1704</v>
      </c>
      <c r="N3347" t="s">
        <v>13</v>
      </c>
      <c r="O3347" t="s">
        <v>14</v>
      </c>
      <c r="P3347" t="s">
        <v>1705</v>
      </c>
      <c r="Q3347" s="4">
        <v>15000</v>
      </c>
      <c r="R3347">
        <v>2</v>
      </c>
      <c r="S3347" s="4">
        <f>Table3[[#This Row],[Harga]]*Table3[[#This Row],[Quantity]]</f>
        <v>30000</v>
      </c>
      <c r="T3347">
        <v>0.2</v>
      </c>
      <c r="U3347" s="4">
        <f>Table3[[#This Row],[Discount]]*Table3[[#This Row],[Revenue]]</f>
        <v>6000</v>
      </c>
      <c r="V3347" s="4">
        <f>Table3[[#This Row],[Revenue]]-Table3[[#This Row],[Total Discount]]</f>
        <v>24000</v>
      </c>
      <c r="W3347" s="6"/>
      <c r="X3347" s="5"/>
    </row>
    <row r="3348" spans="1:24" x14ac:dyDescent="0.35">
      <c r="A3348">
        <v>3347</v>
      </c>
      <c r="B3348" t="s">
        <v>5879</v>
      </c>
      <c r="C3348" s="8">
        <v>42470</v>
      </c>
      <c r="D3348" s="6">
        <v>2016</v>
      </c>
      <c r="E3348" s="8" t="s">
        <v>3529</v>
      </c>
      <c r="F3348" s="7">
        <v>10</v>
      </c>
      <c r="G3348" t="s">
        <v>3452</v>
      </c>
      <c r="H3348" t="s">
        <v>3462</v>
      </c>
      <c r="I3348" t="s">
        <v>4250</v>
      </c>
      <c r="J3348" t="s">
        <v>3449</v>
      </c>
      <c r="K3348" t="s">
        <v>3487</v>
      </c>
      <c r="L3348">
        <v>94122</v>
      </c>
      <c r="M3348" t="s">
        <v>3062</v>
      </c>
      <c r="N3348" t="s">
        <v>13</v>
      </c>
      <c r="O3348" t="s">
        <v>29</v>
      </c>
      <c r="P3348" t="s">
        <v>3063</v>
      </c>
      <c r="Q3348" s="4">
        <v>114000</v>
      </c>
      <c r="R3348">
        <v>3</v>
      </c>
      <c r="S3348" s="4">
        <f>Table3[[#This Row],[Harga]]*Table3[[#This Row],[Quantity]]</f>
        <v>342000</v>
      </c>
      <c r="T3348">
        <v>0</v>
      </c>
      <c r="U3348" s="4">
        <f>Table3[[#This Row],[Discount]]*Table3[[#This Row],[Revenue]]</f>
        <v>0</v>
      </c>
      <c r="V3348" s="4">
        <f>Table3[[#This Row],[Revenue]]-Table3[[#This Row],[Total Discount]]</f>
        <v>342000</v>
      </c>
      <c r="W3348" s="6"/>
      <c r="X3348" s="5"/>
    </row>
    <row r="3349" spans="1:24" x14ac:dyDescent="0.35">
      <c r="A3349">
        <v>3348</v>
      </c>
      <c r="B3349" t="s">
        <v>5878</v>
      </c>
      <c r="C3349" s="8">
        <v>41785</v>
      </c>
      <c r="D3349" s="6">
        <v>2014</v>
      </c>
      <c r="E3349" s="8" t="s">
        <v>3453</v>
      </c>
      <c r="F3349" s="7">
        <v>26</v>
      </c>
      <c r="G3349" t="s">
        <v>3452</v>
      </c>
      <c r="H3349" t="s">
        <v>3451</v>
      </c>
      <c r="I3349" t="s">
        <v>3962</v>
      </c>
      <c r="J3349" t="s">
        <v>3449</v>
      </c>
      <c r="K3349" t="s">
        <v>3641</v>
      </c>
      <c r="L3349">
        <v>60623</v>
      </c>
      <c r="M3349" t="s">
        <v>1791</v>
      </c>
      <c r="N3349" t="s">
        <v>13</v>
      </c>
      <c r="O3349" t="s">
        <v>32</v>
      </c>
      <c r="P3349" t="s">
        <v>1792</v>
      </c>
      <c r="Q3349" s="4">
        <v>86000</v>
      </c>
      <c r="R3349">
        <v>3</v>
      </c>
      <c r="S3349" s="4">
        <f>Table3[[#This Row],[Harga]]*Table3[[#This Row],[Quantity]]</f>
        <v>258000</v>
      </c>
      <c r="T3349">
        <v>0.2</v>
      </c>
      <c r="U3349" s="4">
        <f>Table3[[#This Row],[Discount]]*Table3[[#This Row],[Revenue]]</f>
        <v>51600</v>
      </c>
      <c r="V3349" s="4">
        <f>Table3[[#This Row],[Revenue]]-Table3[[#This Row],[Total Discount]]</f>
        <v>206400</v>
      </c>
      <c r="W3349" s="6"/>
      <c r="X3349" s="5"/>
    </row>
    <row r="3350" spans="1:24" x14ac:dyDescent="0.35">
      <c r="A3350">
        <v>3349</v>
      </c>
      <c r="B3350" t="s">
        <v>5877</v>
      </c>
      <c r="C3350" s="8">
        <v>42922</v>
      </c>
      <c r="D3350" s="6">
        <v>2017</v>
      </c>
      <c r="E3350" s="8" t="s">
        <v>3507</v>
      </c>
      <c r="F3350" s="7">
        <v>6</v>
      </c>
      <c r="G3350" t="s">
        <v>3485</v>
      </c>
      <c r="H3350" t="s">
        <v>3501</v>
      </c>
      <c r="I3350" t="s">
        <v>3786</v>
      </c>
      <c r="J3350" t="s">
        <v>3449</v>
      </c>
      <c r="K3350" t="s">
        <v>3455</v>
      </c>
      <c r="L3350">
        <v>90008</v>
      </c>
      <c r="M3350" t="s">
        <v>79</v>
      </c>
      <c r="N3350" t="s">
        <v>9</v>
      </c>
      <c r="O3350" t="s">
        <v>42</v>
      </c>
      <c r="P3350" t="s">
        <v>4835</v>
      </c>
      <c r="Q3350" s="4">
        <v>214000</v>
      </c>
      <c r="R3350">
        <v>3</v>
      </c>
      <c r="S3350" s="4">
        <f>Table3[[#This Row],[Harga]]*Table3[[#This Row],[Quantity]]</f>
        <v>642000</v>
      </c>
      <c r="T3350">
        <v>0.2</v>
      </c>
      <c r="U3350" s="4">
        <f>Table3[[#This Row],[Discount]]*Table3[[#This Row],[Revenue]]</f>
        <v>128400</v>
      </c>
      <c r="V3350" s="4">
        <f>Table3[[#This Row],[Revenue]]-Table3[[#This Row],[Total Discount]]</f>
        <v>513600</v>
      </c>
      <c r="W3350" s="6"/>
      <c r="X3350" s="5"/>
    </row>
    <row r="3351" spans="1:24" x14ac:dyDescent="0.35">
      <c r="A3351">
        <v>3350</v>
      </c>
      <c r="B3351" t="s">
        <v>5876</v>
      </c>
      <c r="C3351" s="8">
        <v>42051</v>
      </c>
      <c r="D3351" s="6">
        <v>2015</v>
      </c>
      <c r="E3351" s="8" t="s">
        <v>3458</v>
      </c>
      <c r="F3351" s="7">
        <v>16</v>
      </c>
      <c r="G3351" t="s">
        <v>3452</v>
      </c>
      <c r="H3351" t="s">
        <v>3462</v>
      </c>
      <c r="I3351" t="s">
        <v>4621</v>
      </c>
      <c r="J3351" t="s">
        <v>3466</v>
      </c>
      <c r="K3351" t="s">
        <v>3448</v>
      </c>
      <c r="L3351">
        <v>3820</v>
      </c>
      <c r="M3351" t="s">
        <v>171</v>
      </c>
      <c r="N3351" t="s">
        <v>13</v>
      </c>
      <c r="O3351" t="s">
        <v>23</v>
      </c>
      <c r="P3351" t="s">
        <v>172</v>
      </c>
      <c r="Q3351" s="4">
        <v>6000</v>
      </c>
      <c r="R3351">
        <v>6</v>
      </c>
      <c r="S3351" s="4">
        <f>Table3[[#This Row],[Harga]]*Table3[[#This Row],[Quantity]]</f>
        <v>36000</v>
      </c>
      <c r="T3351">
        <v>0</v>
      </c>
      <c r="U3351" s="4">
        <f>Table3[[#This Row],[Discount]]*Table3[[#This Row],[Revenue]]</f>
        <v>0</v>
      </c>
      <c r="V3351" s="4">
        <f>Table3[[#This Row],[Revenue]]-Table3[[#This Row],[Total Discount]]</f>
        <v>36000</v>
      </c>
      <c r="W3351" s="6"/>
      <c r="X3351" s="5"/>
    </row>
    <row r="3352" spans="1:24" x14ac:dyDescent="0.35">
      <c r="A3352">
        <v>3351</v>
      </c>
      <c r="B3352" t="s">
        <v>5875</v>
      </c>
      <c r="C3352" s="8">
        <v>42902</v>
      </c>
      <c r="D3352" s="6">
        <v>2017</v>
      </c>
      <c r="E3352" s="8" t="s">
        <v>3497</v>
      </c>
      <c r="F3352" s="7">
        <v>16</v>
      </c>
      <c r="G3352" t="s">
        <v>3452</v>
      </c>
      <c r="H3352" t="s">
        <v>3451</v>
      </c>
      <c r="I3352" t="s">
        <v>4420</v>
      </c>
      <c r="J3352" t="s">
        <v>3449</v>
      </c>
      <c r="K3352" t="s">
        <v>3641</v>
      </c>
      <c r="L3352">
        <v>43017</v>
      </c>
      <c r="M3352" t="s">
        <v>1527</v>
      </c>
      <c r="N3352" t="s">
        <v>51</v>
      </c>
      <c r="O3352" t="s">
        <v>64</v>
      </c>
      <c r="P3352" t="s">
        <v>1528</v>
      </c>
      <c r="Q3352" s="4">
        <v>160000</v>
      </c>
      <c r="R3352">
        <v>6</v>
      </c>
      <c r="S3352" s="4">
        <f>Table3[[#This Row],[Harga]]*Table3[[#This Row],[Quantity]]</f>
        <v>960000</v>
      </c>
      <c r="T3352">
        <v>0.2</v>
      </c>
      <c r="U3352" s="4">
        <f>Table3[[#This Row],[Discount]]*Table3[[#This Row],[Revenue]]</f>
        <v>192000</v>
      </c>
      <c r="V3352" s="4">
        <f>Table3[[#This Row],[Revenue]]-Table3[[#This Row],[Total Discount]]</f>
        <v>768000</v>
      </c>
      <c r="W3352" s="6"/>
      <c r="X3352" s="5"/>
    </row>
    <row r="3353" spans="1:24" x14ac:dyDescent="0.35">
      <c r="A3353">
        <v>3352</v>
      </c>
      <c r="B3353" t="s">
        <v>5874</v>
      </c>
      <c r="C3353" s="8">
        <v>43052</v>
      </c>
      <c r="D3353" s="6">
        <v>2017</v>
      </c>
      <c r="E3353" s="8" t="s">
        <v>3468</v>
      </c>
      <c r="F3353" s="7">
        <v>13</v>
      </c>
      <c r="G3353" t="s">
        <v>3485</v>
      </c>
      <c r="H3353" t="s">
        <v>3462</v>
      </c>
      <c r="I3353" t="s">
        <v>4113</v>
      </c>
      <c r="J3353" t="s">
        <v>3466</v>
      </c>
      <c r="K3353" t="s">
        <v>3707</v>
      </c>
      <c r="L3353">
        <v>10009</v>
      </c>
      <c r="M3353" t="s">
        <v>3064</v>
      </c>
      <c r="N3353" t="s">
        <v>51</v>
      </c>
      <c r="O3353" t="s">
        <v>52</v>
      </c>
      <c r="P3353" t="s">
        <v>3065</v>
      </c>
      <c r="Q3353" s="4">
        <v>630000</v>
      </c>
      <c r="R3353">
        <v>5</v>
      </c>
      <c r="S3353" s="4">
        <f>Table3[[#This Row],[Harga]]*Table3[[#This Row],[Quantity]]</f>
        <v>3150000</v>
      </c>
      <c r="T3353">
        <v>0</v>
      </c>
      <c r="U3353" s="4">
        <f>Table3[[#This Row],[Discount]]*Table3[[#This Row],[Revenue]]</f>
        <v>0</v>
      </c>
      <c r="V3353" s="4">
        <f>Table3[[#This Row],[Revenue]]-Table3[[#This Row],[Total Discount]]</f>
        <v>3150000</v>
      </c>
      <c r="W3353" s="6"/>
      <c r="X3353" s="5"/>
    </row>
    <row r="3354" spans="1:24" x14ac:dyDescent="0.35">
      <c r="A3354">
        <v>3353</v>
      </c>
      <c r="B3354" t="s">
        <v>5873</v>
      </c>
      <c r="C3354" s="8">
        <v>43080</v>
      </c>
      <c r="D3354" s="6">
        <v>2017</v>
      </c>
      <c r="E3354" s="8" t="s">
        <v>3490</v>
      </c>
      <c r="F3354" s="7">
        <v>11</v>
      </c>
      <c r="G3354" t="s">
        <v>3538</v>
      </c>
      <c r="H3354" t="s">
        <v>3451</v>
      </c>
      <c r="I3354" t="s">
        <v>3943</v>
      </c>
      <c r="J3354" t="s">
        <v>3449</v>
      </c>
      <c r="K3354" t="s">
        <v>3483</v>
      </c>
      <c r="L3354">
        <v>10035</v>
      </c>
      <c r="M3354" t="s">
        <v>460</v>
      </c>
      <c r="N3354" t="s">
        <v>13</v>
      </c>
      <c r="O3354" t="s">
        <v>26</v>
      </c>
      <c r="P3354" t="s">
        <v>461</v>
      </c>
      <c r="Q3354" s="4">
        <v>120000</v>
      </c>
      <c r="R3354">
        <v>1</v>
      </c>
      <c r="S3354" s="4">
        <f>Table3[[#This Row],[Harga]]*Table3[[#This Row],[Quantity]]</f>
        <v>120000</v>
      </c>
      <c r="T3354">
        <v>0.2</v>
      </c>
      <c r="U3354" s="4">
        <f>Table3[[#This Row],[Discount]]*Table3[[#This Row],[Revenue]]</f>
        <v>24000</v>
      </c>
      <c r="V3354" s="4">
        <f>Table3[[#This Row],[Revenue]]-Table3[[#This Row],[Total Discount]]</f>
        <v>96000</v>
      </c>
      <c r="W3354" s="6"/>
      <c r="X3354" s="5"/>
    </row>
    <row r="3355" spans="1:24" x14ac:dyDescent="0.35">
      <c r="A3355">
        <v>3354</v>
      </c>
      <c r="B3355" t="s">
        <v>5872</v>
      </c>
      <c r="C3355" s="8">
        <v>42549</v>
      </c>
      <c r="D3355" s="6">
        <v>2016</v>
      </c>
      <c r="E3355" s="8" t="s">
        <v>3497</v>
      </c>
      <c r="F3355" s="7">
        <v>28</v>
      </c>
      <c r="G3355" t="s">
        <v>3457</v>
      </c>
      <c r="H3355" t="s">
        <v>3451</v>
      </c>
      <c r="I3355" t="s">
        <v>5580</v>
      </c>
      <c r="J3355" t="s">
        <v>3449</v>
      </c>
      <c r="K3355" t="s">
        <v>3655</v>
      </c>
      <c r="L3355">
        <v>7501</v>
      </c>
      <c r="M3355" t="s">
        <v>2528</v>
      </c>
      <c r="N3355" t="s">
        <v>9</v>
      </c>
      <c r="O3355" t="s">
        <v>42</v>
      </c>
      <c r="P3355" t="s">
        <v>2529</v>
      </c>
      <c r="Q3355" s="4">
        <v>129000</v>
      </c>
      <c r="R3355">
        <v>2</v>
      </c>
      <c r="S3355" s="4">
        <f>Table3[[#This Row],[Harga]]*Table3[[#This Row],[Quantity]]</f>
        <v>258000</v>
      </c>
      <c r="T3355">
        <v>0</v>
      </c>
      <c r="U3355" s="4">
        <f>Table3[[#This Row],[Discount]]*Table3[[#This Row],[Revenue]]</f>
        <v>0</v>
      </c>
      <c r="V3355" s="4">
        <f>Table3[[#This Row],[Revenue]]-Table3[[#This Row],[Total Discount]]</f>
        <v>258000</v>
      </c>
      <c r="W3355" s="6"/>
      <c r="X3355" s="5"/>
    </row>
    <row r="3356" spans="1:24" x14ac:dyDescent="0.35">
      <c r="A3356">
        <v>3355</v>
      </c>
      <c r="B3356" t="s">
        <v>5871</v>
      </c>
      <c r="C3356" s="8">
        <v>42993</v>
      </c>
      <c r="D3356" s="6">
        <v>2017</v>
      </c>
      <c r="E3356" s="8" t="s">
        <v>3472</v>
      </c>
      <c r="F3356" s="7">
        <v>15</v>
      </c>
      <c r="G3356" t="s">
        <v>3452</v>
      </c>
      <c r="H3356" t="s">
        <v>3501</v>
      </c>
      <c r="I3356" t="s">
        <v>5870</v>
      </c>
      <c r="J3356" t="s">
        <v>3466</v>
      </c>
      <c r="K3356" t="s">
        <v>3494</v>
      </c>
      <c r="L3356">
        <v>8701</v>
      </c>
      <c r="M3356" t="s">
        <v>2178</v>
      </c>
      <c r="N3356" t="s">
        <v>9</v>
      </c>
      <c r="O3356" t="s">
        <v>20</v>
      </c>
      <c r="P3356" t="s">
        <v>2179</v>
      </c>
      <c r="Q3356" s="4">
        <v>29000</v>
      </c>
      <c r="R3356">
        <v>5</v>
      </c>
      <c r="S3356" s="4">
        <f>Table3[[#This Row],[Harga]]*Table3[[#This Row],[Quantity]]</f>
        <v>145000</v>
      </c>
      <c r="T3356">
        <v>0</v>
      </c>
      <c r="U3356" s="4">
        <f>Table3[[#This Row],[Discount]]*Table3[[#This Row],[Revenue]]</f>
        <v>0</v>
      </c>
      <c r="V3356" s="4">
        <f>Table3[[#This Row],[Revenue]]-Table3[[#This Row],[Total Discount]]</f>
        <v>145000</v>
      </c>
      <c r="W3356" s="6"/>
      <c r="X3356" s="5"/>
    </row>
    <row r="3357" spans="1:24" x14ac:dyDescent="0.35">
      <c r="A3357">
        <v>3356</v>
      </c>
      <c r="B3357" t="s">
        <v>5869</v>
      </c>
      <c r="C3357" s="8">
        <v>43071</v>
      </c>
      <c r="D3357" s="6">
        <v>2017</v>
      </c>
      <c r="E3357" s="8" t="s">
        <v>3490</v>
      </c>
      <c r="F3357" s="7">
        <v>2</v>
      </c>
      <c r="G3357" t="s">
        <v>3452</v>
      </c>
      <c r="H3357" t="s">
        <v>3451</v>
      </c>
      <c r="I3357" t="s">
        <v>3680</v>
      </c>
      <c r="J3357" t="s">
        <v>3449</v>
      </c>
      <c r="K3357" t="s">
        <v>3561</v>
      </c>
      <c r="L3357">
        <v>27405</v>
      </c>
      <c r="M3357" t="s">
        <v>2212</v>
      </c>
      <c r="N3357" t="s">
        <v>13</v>
      </c>
      <c r="O3357" t="s">
        <v>37</v>
      </c>
      <c r="P3357" t="s">
        <v>2213</v>
      </c>
      <c r="Q3357" s="4">
        <v>287000</v>
      </c>
      <c r="R3357">
        <v>1</v>
      </c>
      <c r="S3357" s="4">
        <f>Table3[[#This Row],[Harga]]*Table3[[#This Row],[Quantity]]</f>
        <v>287000</v>
      </c>
      <c r="T3357">
        <v>0.2</v>
      </c>
      <c r="U3357" s="4">
        <f>Table3[[#This Row],[Discount]]*Table3[[#This Row],[Revenue]]</f>
        <v>57400</v>
      </c>
      <c r="V3357" s="4">
        <f>Table3[[#This Row],[Revenue]]-Table3[[#This Row],[Total Discount]]</f>
        <v>229600</v>
      </c>
      <c r="W3357" s="6"/>
      <c r="X3357" s="5"/>
    </row>
    <row r="3358" spans="1:24" x14ac:dyDescent="0.35">
      <c r="A3358">
        <v>3357</v>
      </c>
      <c r="B3358" t="s">
        <v>5868</v>
      </c>
      <c r="C3358" s="8">
        <v>42912</v>
      </c>
      <c r="D3358" s="6">
        <v>2017</v>
      </c>
      <c r="E3358" s="8" t="s">
        <v>3497</v>
      </c>
      <c r="F3358" s="7">
        <v>26</v>
      </c>
      <c r="G3358" t="s">
        <v>3452</v>
      </c>
      <c r="H3358" t="s">
        <v>3462</v>
      </c>
      <c r="I3358" t="s">
        <v>4564</v>
      </c>
      <c r="J3358" t="s">
        <v>3449</v>
      </c>
      <c r="K3358" t="s">
        <v>3499</v>
      </c>
      <c r="L3358">
        <v>10035</v>
      </c>
      <c r="M3358" t="s">
        <v>3066</v>
      </c>
      <c r="N3358" t="s">
        <v>13</v>
      </c>
      <c r="O3358" t="s">
        <v>32</v>
      </c>
      <c r="P3358" t="s">
        <v>3067</v>
      </c>
      <c r="Q3358" s="4">
        <v>273000</v>
      </c>
      <c r="R3358">
        <v>3</v>
      </c>
      <c r="S3358" s="4">
        <f>Table3[[#This Row],[Harga]]*Table3[[#This Row],[Quantity]]</f>
        <v>819000</v>
      </c>
      <c r="T3358">
        <v>0</v>
      </c>
      <c r="U3358" s="4">
        <f>Table3[[#This Row],[Discount]]*Table3[[#This Row],[Revenue]]</f>
        <v>0</v>
      </c>
      <c r="V3358" s="4">
        <f>Table3[[#This Row],[Revenue]]-Table3[[#This Row],[Total Discount]]</f>
        <v>819000</v>
      </c>
      <c r="W3358" s="6"/>
      <c r="X3358" s="5"/>
    </row>
    <row r="3359" spans="1:24" x14ac:dyDescent="0.35">
      <c r="A3359">
        <v>3358</v>
      </c>
      <c r="B3359" t="s">
        <v>5867</v>
      </c>
      <c r="C3359" s="8">
        <v>42575</v>
      </c>
      <c r="D3359" s="6">
        <v>2016</v>
      </c>
      <c r="E3359" s="8" t="s">
        <v>3507</v>
      </c>
      <c r="F3359" s="7">
        <v>24</v>
      </c>
      <c r="G3359" t="s">
        <v>3485</v>
      </c>
      <c r="H3359" t="s">
        <v>3451</v>
      </c>
      <c r="I3359" t="s">
        <v>3521</v>
      </c>
      <c r="J3359" t="s">
        <v>3466</v>
      </c>
      <c r="K3359" t="s">
        <v>3492</v>
      </c>
      <c r="L3359">
        <v>10035</v>
      </c>
      <c r="M3359" t="s">
        <v>2645</v>
      </c>
      <c r="N3359" t="s">
        <v>9</v>
      </c>
      <c r="O3359" t="s">
        <v>42</v>
      </c>
      <c r="P3359" t="s">
        <v>2646</v>
      </c>
      <c r="Q3359" s="4">
        <v>1269000</v>
      </c>
      <c r="R3359">
        <v>2</v>
      </c>
      <c r="S3359" s="4">
        <f>Table3[[#This Row],[Harga]]*Table3[[#This Row],[Quantity]]</f>
        <v>2538000</v>
      </c>
      <c r="T3359">
        <v>0.1</v>
      </c>
      <c r="U3359" s="4">
        <f>Table3[[#This Row],[Discount]]*Table3[[#This Row],[Revenue]]</f>
        <v>253800</v>
      </c>
      <c r="V3359" s="4">
        <f>Table3[[#This Row],[Revenue]]-Table3[[#This Row],[Total Discount]]</f>
        <v>2284200</v>
      </c>
      <c r="W3359" s="6"/>
      <c r="X3359" s="5"/>
    </row>
    <row r="3360" spans="1:24" x14ac:dyDescent="0.35">
      <c r="A3360">
        <v>3359</v>
      </c>
      <c r="B3360" t="s">
        <v>5866</v>
      </c>
      <c r="C3360" s="8">
        <v>42615</v>
      </c>
      <c r="D3360" s="6">
        <v>2016</v>
      </c>
      <c r="E3360" s="8" t="s">
        <v>3472</v>
      </c>
      <c r="F3360" s="7">
        <v>2</v>
      </c>
      <c r="G3360" t="s">
        <v>3457</v>
      </c>
      <c r="H3360" t="s">
        <v>3532</v>
      </c>
      <c r="I3360" t="s">
        <v>4435</v>
      </c>
      <c r="J3360" t="s">
        <v>3449</v>
      </c>
      <c r="K3360" t="s">
        <v>3605</v>
      </c>
      <c r="L3360">
        <v>60623</v>
      </c>
      <c r="M3360" t="s">
        <v>12</v>
      </c>
      <c r="N3360" t="s">
        <v>13</v>
      </c>
      <c r="O3360" t="s">
        <v>14</v>
      </c>
      <c r="P3360" t="s">
        <v>15</v>
      </c>
      <c r="Q3360" s="4">
        <v>15000</v>
      </c>
      <c r="R3360">
        <v>5</v>
      </c>
      <c r="S3360" s="4">
        <f>Table3[[#This Row],[Harga]]*Table3[[#This Row],[Quantity]]</f>
        <v>75000</v>
      </c>
      <c r="T3360">
        <v>0.2</v>
      </c>
      <c r="U3360" s="4">
        <f>Table3[[#This Row],[Discount]]*Table3[[#This Row],[Revenue]]</f>
        <v>15000</v>
      </c>
      <c r="V3360" s="4">
        <f>Table3[[#This Row],[Revenue]]-Table3[[#This Row],[Total Discount]]</f>
        <v>60000</v>
      </c>
      <c r="W3360" s="6"/>
      <c r="X3360" s="5"/>
    </row>
    <row r="3361" spans="1:24" x14ac:dyDescent="0.35">
      <c r="A3361">
        <v>3360</v>
      </c>
      <c r="B3361" t="s">
        <v>5865</v>
      </c>
      <c r="C3361" s="8">
        <v>42845</v>
      </c>
      <c r="D3361" s="6">
        <v>2017</v>
      </c>
      <c r="E3361" s="8" t="s">
        <v>3529</v>
      </c>
      <c r="F3361" s="7">
        <v>20</v>
      </c>
      <c r="G3361" t="s">
        <v>3452</v>
      </c>
      <c r="H3361" t="s">
        <v>3451</v>
      </c>
      <c r="I3361" t="s">
        <v>5571</v>
      </c>
      <c r="J3361" t="s">
        <v>3449</v>
      </c>
      <c r="K3361" t="s">
        <v>3655</v>
      </c>
      <c r="L3361">
        <v>60653</v>
      </c>
      <c r="M3361" t="s">
        <v>305</v>
      </c>
      <c r="N3361" t="s">
        <v>9</v>
      </c>
      <c r="O3361" t="s">
        <v>42</v>
      </c>
      <c r="P3361" t="s">
        <v>306</v>
      </c>
      <c r="Q3361" s="4">
        <v>136000</v>
      </c>
      <c r="R3361">
        <v>3</v>
      </c>
      <c r="S3361" s="4">
        <f>Table3[[#This Row],[Harga]]*Table3[[#This Row],[Quantity]]</f>
        <v>408000</v>
      </c>
      <c r="T3361">
        <v>0.3</v>
      </c>
      <c r="U3361" s="4">
        <f>Table3[[#This Row],[Discount]]*Table3[[#This Row],[Revenue]]</f>
        <v>122400</v>
      </c>
      <c r="V3361" s="4">
        <f>Table3[[#This Row],[Revenue]]-Table3[[#This Row],[Total Discount]]</f>
        <v>285600</v>
      </c>
      <c r="W3361" s="6"/>
      <c r="X3361" s="5"/>
    </row>
    <row r="3362" spans="1:24" x14ac:dyDescent="0.35">
      <c r="A3362">
        <v>3361</v>
      </c>
      <c r="B3362" t="s">
        <v>5864</v>
      </c>
      <c r="C3362" s="8">
        <v>41863</v>
      </c>
      <c r="D3362" s="6">
        <v>2014</v>
      </c>
      <c r="E3362" s="8" t="s">
        <v>3481</v>
      </c>
      <c r="F3362" s="7">
        <v>12</v>
      </c>
      <c r="G3362" t="s">
        <v>3452</v>
      </c>
      <c r="H3362" t="s">
        <v>3451</v>
      </c>
      <c r="I3362" t="s">
        <v>4615</v>
      </c>
      <c r="J3362" t="s">
        <v>3466</v>
      </c>
      <c r="K3362" t="s">
        <v>3455</v>
      </c>
      <c r="L3362">
        <v>8701</v>
      </c>
      <c r="M3362" t="s">
        <v>2422</v>
      </c>
      <c r="N3362" t="s">
        <v>13</v>
      </c>
      <c r="O3362" t="s">
        <v>26</v>
      </c>
      <c r="P3362" t="s">
        <v>2423</v>
      </c>
      <c r="Q3362" s="4">
        <v>113000</v>
      </c>
      <c r="R3362">
        <v>7</v>
      </c>
      <c r="S3362" s="4">
        <f>Table3[[#This Row],[Harga]]*Table3[[#This Row],[Quantity]]</f>
        <v>791000</v>
      </c>
      <c r="T3362">
        <v>0</v>
      </c>
      <c r="U3362" s="4">
        <f>Table3[[#This Row],[Discount]]*Table3[[#This Row],[Revenue]]</f>
        <v>0</v>
      </c>
      <c r="V3362" s="4">
        <f>Table3[[#This Row],[Revenue]]-Table3[[#This Row],[Total Discount]]</f>
        <v>791000</v>
      </c>
      <c r="W3362" s="6"/>
      <c r="X3362" s="5"/>
    </row>
    <row r="3363" spans="1:24" x14ac:dyDescent="0.35">
      <c r="A3363">
        <v>3362</v>
      </c>
      <c r="B3363" t="s">
        <v>5863</v>
      </c>
      <c r="C3363" s="8">
        <v>42997</v>
      </c>
      <c r="D3363" s="6">
        <v>2017</v>
      </c>
      <c r="E3363" s="8" t="s">
        <v>3472</v>
      </c>
      <c r="F3363" s="7">
        <v>19</v>
      </c>
      <c r="G3363" t="s">
        <v>3452</v>
      </c>
      <c r="H3363" t="s">
        <v>3462</v>
      </c>
      <c r="I3363" t="s">
        <v>4442</v>
      </c>
      <c r="J3363" t="s">
        <v>3488</v>
      </c>
      <c r="K3363" t="s">
        <v>3561</v>
      </c>
      <c r="L3363">
        <v>31907</v>
      </c>
      <c r="M3363" t="s">
        <v>2518</v>
      </c>
      <c r="N3363" t="s">
        <v>13</v>
      </c>
      <c r="O3363" t="s">
        <v>37</v>
      </c>
      <c r="P3363" t="s">
        <v>2519</v>
      </c>
      <c r="Q3363" s="4">
        <v>12000</v>
      </c>
      <c r="R3363">
        <v>5</v>
      </c>
      <c r="S3363" s="4">
        <f>Table3[[#This Row],[Harga]]*Table3[[#This Row],[Quantity]]</f>
        <v>60000</v>
      </c>
      <c r="T3363">
        <v>0</v>
      </c>
      <c r="U3363" s="4">
        <f>Table3[[#This Row],[Discount]]*Table3[[#This Row],[Revenue]]</f>
        <v>0</v>
      </c>
      <c r="V3363" s="4">
        <f>Table3[[#This Row],[Revenue]]-Table3[[#This Row],[Total Discount]]</f>
        <v>60000</v>
      </c>
      <c r="W3363" s="6"/>
      <c r="X3363" s="5"/>
    </row>
    <row r="3364" spans="1:24" x14ac:dyDescent="0.35">
      <c r="A3364">
        <v>3363</v>
      </c>
      <c r="B3364" t="s">
        <v>5862</v>
      </c>
      <c r="C3364" s="8">
        <v>43078</v>
      </c>
      <c r="D3364" s="6">
        <v>2017</v>
      </c>
      <c r="E3364" s="8" t="s">
        <v>3490</v>
      </c>
      <c r="F3364" s="7">
        <v>9</v>
      </c>
      <c r="G3364" t="s">
        <v>3452</v>
      </c>
      <c r="H3364" t="s">
        <v>3451</v>
      </c>
      <c r="I3364" t="s">
        <v>3740</v>
      </c>
      <c r="J3364" t="s">
        <v>3466</v>
      </c>
      <c r="K3364" t="s">
        <v>3483</v>
      </c>
      <c r="L3364">
        <v>85023</v>
      </c>
      <c r="M3364" t="s">
        <v>1606</v>
      </c>
      <c r="N3364" t="s">
        <v>13</v>
      </c>
      <c r="O3364" t="s">
        <v>23</v>
      </c>
      <c r="P3364" t="s">
        <v>1607</v>
      </c>
      <c r="Q3364" s="4">
        <v>315000</v>
      </c>
      <c r="R3364">
        <v>5</v>
      </c>
      <c r="S3364" s="4">
        <f>Table3[[#This Row],[Harga]]*Table3[[#This Row],[Quantity]]</f>
        <v>1575000</v>
      </c>
      <c r="T3364">
        <v>0.2</v>
      </c>
      <c r="U3364" s="4">
        <f>Table3[[#This Row],[Discount]]*Table3[[#This Row],[Revenue]]</f>
        <v>315000</v>
      </c>
      <c r="V3364" s="4">
        <f>Table3[[#This Row],[Revenue]]-Table3[[#This Row],[Total Discount]]</f>
        <v>1260000</v>
      </c>
      <c r="W3364" s="6"/>
      <c r="X3364" s="5"/>
    </row>
    <row r="3365" spans="1:24" x14ac:dyDescent="0.35">
      <c r="A3365">
        <v>3364</v>
      </c>
      <c r="B3365" t="s">
        <v>5861</v>
      </c>
      <c r="C3365" s="8">
        <v>42678</v>
      </c>
      <c r="D3365" s="6">
        <v>2016</v>
      </c>
      <c r="E3365" s="8" t="s">
        <v>3468</v>
      </c>
      <c r="F3365" s="7">
        <v>4</v>
      </c>
      <c r="G3365" t="s">
        <v>3452</v>
      </c>
      <c r="H3365" t="s">
        <v>3451</v>
      </c>
      <c r="I3365" t="s">
        <v>4931</v>
      </c>
      <c r="J3365" t="s">
        <v>3488</v>
      </c>
      <c r="K3365" t="s">
        <v>3470</v>
      </c>
      <c r="L3365">
        <v>90004</v>
      </c>
      <c r="M3365" t="s">
        <v>319</v>
      </c>
      <c r="N3365" t="s">
        <v>13</v>
      </c>
      <c r="O3365" t="s">
        <v>26</v>
      </c>
      <c r="P3365" t="s">
        <v>320</v>
      </c>
      <c r="Q3365" s="4">
        <v>8000</v>
      </c>
      <c r="R3365">
        <v>2</v>
      </c>
      <c r="S3365" s="4">
        <f>Table3[[#This Row],[Harga]]*Table3[[#This Row],[Quantity]]</f>
        <v>16000</v>
      </c>
      <c r="T3365">
        <v>0.2</v>
      </c>
      <c r="U3365" s="4">
        <f>Table3[[#This Row],[Discount]]*Table3[[#This Row],[Revenue]]</f>
        <v>3200</v>
      </c>
      <c r="V3365" s="4">
        <f>Table3[[#This Row],[Revenue]]-Table3[[#This Row],[Total Discount]]</f>
        <v>12800</v>
      </c>
      <c r="W3365" s="6"/>
      <c r="X3365" s="5"/>
    </row>
    <row r="3366" spans="1:24" x14ac:dyDescent="0.35">
      <c r="A3366">
        <v>3365</v>
      </c>
      <c r="B3366" t="s">
        <v>5860</v>
      </c>
      <c r="C3366" s="8">
        <v>42092</v>
      </c>
      <c r="D3366" s="6">
        <v>2015</v>
      </c>
      <c r="E3366" s="8" t="s">
        <v>3511</v>
      </c>
      <c r="F3366" s="7">
        <v>29</v>
      </c>
      <c r="G3366" t="s">
        <v>3538</v>
      </c>
      <c r="H3366" t="s">
        <v>3554</v>
      </c>
      <c r="I3366" t="s">
        <v>5029</v>
      </c>
      <c r="J3366" t="s">
        <v>3449</v>
      </c>
      <c r="K3366" t="s">
        <v>3513</v>
      </c>
      <c r="L3366">
        <v>10024</v>
      </c>
      <c r="M3366" t="s">
        <v>270</v>
      </c>
      <c r="N3366" t="s">
        <v>13</v>
      </c>
      <c r="O3366" t="s">
        <v>23</v>
      </c>
      <c r="P3366" t="s">
        <v>271</v>
      </c>
      <c r="Q3366" s="4">
        <v>9000</v>
      </c>
      <c r="R3366">
        <v>4</v>
      </c>
      <c r="S3366" s="4">
        <f>Table3[[#This Row],[Harga]]*Table3[[#This Row],[Quantity]]</f>
        <v>36000</v>
      </c>
      <c r="T3366">
        <v>0</v>
      </c>
      <c r="U3366" s="4">
        <f>Table3[[#This Row],[Discount]]*Table3[[#This Row],[Revenue]]</f>
        <v>0</v>
      </c>
      <c r="V3366" s="4">
        <f>Table3[[#This Row],[Revenue]]-Table3[[#This Row],[Total Discount]]</f>
        <v>36000</v>
      </c>
      <c r="W3366" s="6"/>
      <c r="X3366" s="5"/>
    </row>
    <row r="3367" spans="1:24" x14ac:dyDescent="0.35">
      <c r="A3367">
        <v>3366</v>
      </c>
      <c r="B3367" t="s">
        <v>5859</v>
      </c>
      <c r="C3367" s="8">
        <v>42618</v>
      </c>
      <c r="D3367" s="6">
        <v>2016</v>
      </c>
      <c r="E3367" s="8" t="s">
        <v>3472</v>
      </c>
      <c r="F3367" s="7">
        <v>5</v>
      </c>
      <c r="G3367" t="s">
        <v>3538</v>
      </c>
      <c r="H3367" t="s">
        <v>3532</v>
      </c>
      <c r="I3367" t="s">
        <v>3662</v>
      </c>
      <c r="J3367" t="s">
        <v>3449</v>
      </c>
      <c r="K3367" t="s">
        <v>3548</v>
      </c>
      <c r="L3367">
        <v>78207</v>
      </c>
      <c r="M3367" t="s">
        <v>59</v>
      </c>
      <c r="N3367" t="s">
        <v>13</v>
      </c>
      <c r="O3367" t="s">
        <v>32</v>
      </c>
      <c r="P3367" t="s">
        <v>60</v>
      </c>
      <c r="Q3367" s="4">
        <v>78000</v>
      </c>
      <c r="R3367">
        <v>3</v>
      </c>
      <c r="S3367" s="4">
        <f>Table3[[#This Row],[Harga]]*Table3[[#This Row],[Quantity]]</f>
        <v>234000</v>
      </c>
      <c r="T3367">
        <v>0.2</v>
      </c>
      <c r="U3367" s="4">
        <f>Table3[[#This Row],[Discount]]*Table3[[#This Row],[Revenue]]</f>
        <v>46800</v>
      </c>
      <c r="V3367" s="4">
        <f>Table3[[#This Row],[Revenue]]-Table3[[#This Row],[Total Discount]]</f>
        <v>187200</v>
      </c>
      <c r="W3367" s="6"/>
      <c r="X3367" s="5"/>
    </row>
    <row r="3368" spans="1:24" x14ac:dyDescent="0.35">
      <c r="A3368">
        <v>3367</v>
      </c>
      <c r="B3368" t="s">
        <v>5858</v>
      </c>
      <c r="C3368" s="8">
        <v>42763</v>
      </c>
      <c r="D3368" s="6">
        <v>2017</v>
      </c>
      <c r="E3368" s="8" t="s">
        <v>3463</v>
      </c>
      <c r="F3368" s="7">
        <v>28</v>
      </c>
      <c r="G3368" t="s">
        <v>3538</v>
      </c>
      <c r="H3368" t="s">
        <v>3451</v>
      </c>
      <c r="I3368" t="s">
        <v>3514</v>
      </c>
      <c r="J3368" t="s">
        <v>3488</v>
      </c>
      <c r="K3368" t="s">
        <v>3641</v>
      </c>
      <c r="L3368">
        <v>10009</v>
      </c>
      <c r="M3368" t="s">
        <v>1546</v>
      </c>
      <c r="N3368" t="s">
        <v>51</v>
      </c>
      <c r="O3368" t="s">
        <v>64</v>
      </c>
      <c r="P3368" t="s">
        <v>1547</v>
      </c>
      <c r="Q3368" s="4">
        <v>200000</v>
      </c>
      <c r="R3368">
        <v>9</v>
      </c>
      <c r="S3368" s="4">
        <f>Table3[[#This Row],[Harga]]*Table3[[#This Row],[Quantity]]</f>
        <v>1800000</v>
      </c>
      <c r="T3368">
        <v>0</v>
      </c>
      <c r="U3368" s="4">
        <f>Table3[[#This Row],[Discount]]*Table3[[#This Row],[Revenue]]</f>
        <v>0</v>
      </c>
      <c r="V3368" s="4">
        <f>Table3[[#This Row],[Revenue]]-Table3[[#This Row],[Total Discount]]</f>
        <v>1800000</v>
      </c>
      <c r="W3368" s="6"/>
      <c r="X3368" s="5"/>
    </row>
    <row r="3369" spans="1:24" x14ac:dyDescent="0.35">
      <c r="A3369">
        <v>3368</v>
      </c>
      <c r="B3369" t="s">
        <v>5857</v>
      </c>
      <c r="C3369" s="8">
        <v>42616</v>
      </c>
      <c r="D3369" s="6">
        <v>2016</v>
      </c>
      <c r="E3369" s="8" t="s">
        <v>3472</v>
      </c>
      <c r="F3369" s="7">
        <v>3</v>
      </c>
      <c r="G3369" t="s">
        <v>3485</v>
      </c>
      <c r="H3369" t="s">
        <v>3451</v>
      </c>
      <c r="I3369" t="s">
        <v>5613</v>
      </c>
      <c r="J3369" t="s">
        <v>3449</v>
      </c>
      <c r="K3369" t="s">
        <v>3483</v>
      </c>
      <c r="L3369">
        <v>21215</v>
      </c>
      <c r="M3369" t="s">
        <v>1946</v>
      </c>
      <c r="N3369" t="s">
        <v>9</v>
      </c>
      <c r="O3369" t="s">
        <v>10</v>
      </c>
      <c r="P3369" t="s">
        <v>1947</v>
      </c>
      <c r="Q3369" s="4">
        <v>196000</v>
      </c>
      <c r="R3369">
        <v>3</v>
      </c>
      <c r="S3369" s="4">
        <f>Table3[[#This Row],[Harga]]*Table3[[#This Row],[Quantity]]</f>
        <v>588000</v>
      </c>
      <c r="T3369">
        <v>0</v>
      </c>
      <c r="U3369" s="4">
        <f>Table3[[#This Row],[Discount]]*Table3[[#This Row],[Revenue]]</f>
        <v>0</v>
      </c>
      <c r="V3369" s="4">
        <f>Table3[[#This Row],[Revenue]]-Table3[[#This Row],[Total Discount]]</f>
        <v>588000</v>
      </c>
      <c r="W3369" s="6"/>
      <c r="X3369" s="5"/>
    </row>
    <row r="3370" spans="1:24" x14ac:dyDescent="0.35">
      <c r="A3370">
        <v>3369</v>
      </c>
      <c r="B3370" t="s">
        <v>5856</v>
      </c>
      <c r="C3370" s="8">
        <v>42941</v>
      </c>
      <c r="D3370" s="6">
        <v>2017</v>
      </c>
      <c r="E3370" s="8" t="s">
        <v>3507</v>
      </c>
      <c r="F3370" s="7">
        <v>25</v>
      </c>
      <c r="G3370" t="s">
        <v>3457</v>
      </c>
      <c r="H3370" t="s">
        <v>3532</v>
      </c>
      <c r="I3370" t="s">
        <v>4015</v>
      </c>
      <c r="J3370" t="s">
        <v>3449</v>
      </c>
      <c r="K3370" t="s">
        <v>3548</v>
      </c>
      <c r="L3370">
        <v>19143</v>
      </c>
      <c r="M3370" t="s">
        <v>571</v>
      </c>
      <c r="N3370" t="s">
        <v>9</v>
      </c>
      <c r="O3370" t="s">
        <v>20</v>
      </c>
      <c r="P3370" t="s">
        <v>572</v>
      </c>
      <c r="Q3370" s="4">
        <v>19000</v>
      </c>
      <c r="R3370">
        <v>4</v>
      </c>
      <c r="S3370" s="4">
        <f>Table3[[#This Row],[Harga]]*Table3[[#This Row],[Quantity]]</f>
        <v>76000</v>
      </c>
      <c r="T3370">
        <v>0.2</v>
      </c>
      <c r="U3370" s="4">
        <f>Table3[[#This Row],[Discount]]*Table3[[#This Row],[Revenue]]</f>
        <v>15200</v>
      </c>
      <c r="V3370" s="4">
        <f>Table3[[#This Row],[Revenue]]-Table3[[#This Row],[Total Discount]]</f>
        <v>60800</v>
      </c>
      <c r="W3370" s="6"/>
      <c r="X3370" s="5"/>
    </row>
    <row r="3371" spans="1:24" x14ac:dyDescent="0.35">
      <c r="A3371">
        <v>3370</v>
      </c>
      <c r="B3371" t="s">
        <v>5855</v>
      </c>
      <c r="C3371" s="8">
        <v>42260</v>
      </c>
      <c r="D3371" s="6">
        <v>2015</v>
      </c>
      <c r="E3371" s="8" t="s">
        <v>3472</v>
      </c>
      <c r="F3371" s="7">
        <v>13</v>
      </c>
      <c r="G3371" t="s">
        <v>3485</v>
      </c>
      <c r="H3371" t="s">
        <v>3451</v>
      </c>
      <c r="I3371" t="s">
        <v>5783</v>
      </c>
      <c r="J3371" t="s">
        <v>3449</v>
      </c>
      <c r="K3371" t="s">
        <v>3600</v>
      </c>
      <c r="L3371">
        <v>30318</v>
      </c>
      <c r="M3371" t="s">
        <v>891</v>
      </c>
      <c r="N3371" t="s">
        <v>9</v>
      </c>
      <c r="O3371" t="s">
        <v>20</v>
      </c>
      <c r="P3371" t="s">
        <v>892</v>
      </c>
      <c r="Q3371" s="4">
        <v>87000</v>
      </c>
      <c r="R3371">
        <v>3</v>
      </c>
      <c r="S3371" s="4">
        <f>Table3[[#This Row],[Harga]]*Table3[[#This Row],[Quantity]]</f>
        <v>261000</v>
      </c>
      <c r="T3371">
        <v>0</v>
      </c>
      <c r="U3371" s="4">
        <f>Table3[[#This Row],[Discount]]*Table3[[#This Row],[Revenue]]</f>
        <v>0</v>
      </c>
      <c r="V3371" s="4">
        <f>Table3[[#This Row],[Revenue]]-Table3[[#This Row],[Total Discount]]</f>
        <v>261000</v>
      </c>
      <c r="W3371" s="6"/>
      <c r="X3371" s="5"/>
    </row>
    <row r="3372" spans="1:24" x14ac:dyDescent="0.35">
      <c r="A3372">
        <v>3371</v>
      </c>
      <c r="B3372" t="s">
        <v>5854</v>
      </c>
      <c r="C3372" s="8">
        <v>42254</v>
      </c>
      <c r="D3372" s="6">
        <v>2015</v>
      </c>
      <c r="E3372" s="8" t="s">
        <v>3472</v>
      </c>
      <c r="F3372" s="7">
        <v>7</v>
      </c>
      <c r="G3372" t="s">
        <v>3485</v>
      </c>
      <c r="H3372" t="s">
        <v>3451</v>
      </c>
      <c r="I3372" t="s">
        <v>4267</v>
      </c>
      <c r="J3372" t="s">
        <v>3466</v>
      </c>
      <c r="K3372" t="s">
        <v>3556</v>
      </c>
      <c r="L3372">
        <v>27707</v>
      </c>
      <c r="M3372" t="s">
        <v>2510</v>
      </c>
      <c r="N3372" t="s">
        <v>13</v>
      </c>
      <c r="O3372" t="s">
        <v>37</v>
      </c>
      <c r="P3372" t="s">
        <v>2511</v>
      </c>
      <c r="Q3372" s="4">
        <v>132000</v>
      </c>
      <c r="R3372">
        <v>4</v>
      </c>
      <c r="S3372" s="4">
        <f>Table3[[#This Row],[Harga]]*Table3[[#This Row],[Quantity]]</f>
        <v>528000</v>
      </c>
      <c r="T3372">
        <v>0.2</v>
      </c>
      <c r="U3372" s="4">
        <f>Table3[[#This Row],[Discount]]*Table3[[#This Row],[Revenue]]</f>
        <v>105600</v>
      </c>
      <c r="V3372" s="4">
        <f>Table3[[#This Row],[Revenue]]-Table3[[#This Row],[Total Discount]]</f>
        <v>422400</v>
      </c>
      <c r="W3372" s="6"/>
      <c r="X3372" s="5"/>
    </row>
    <row r="3373" spans="1:24" x14ac:dyDescent="0.35">
      <c r="A3373">
        <v>3372</v>
      </c>
      <c r="B3373" t="s">
        <v>5853</v>
      </c>
      <c r="C3373" s="8">
        <v>42690</v>
      </c>
      <c r="D3373" s="6">
        <v>2016</v>
      </c>
      <c r="E3373" s="8" t="s">
        <v>3468</v>
      </c>
      <c r="F3373" s="7">
        <v>16</v>
      </c>
      <c r="G3373" t="s">
        <v>3452</v>
      </c>
      <c r="H3373" t="s">
        <v>3451</v>
      </c>
      <c r="I3373" t="s">
        <v>3551</v>
      </c>
      <c r="J3373" t="s">
        <v>3449</v>
      </c>
      <c r="K3373" t="s">
        <v>3655</v>
      </c>
      <c r="L3373">
        <v>95661</v>
      </c>
      <c r="M3373" t="s">
        <v>274</v>
      </c>
      <c r="N3373" t="s">
        <v>13</v>
      </c>
      <c r="O3373" t="s">
        <v>26</v>
      </c>
      <c r="P3373" t="s">
        <v>275</v>
      </c>
      <c r="Q3373" s="4">
        <v>3000</v>
      </c>
      <c r="R3373">
        <v>5</v>
      </c>
      <c r="S3373" s="4">
        <f>Table3[[#This Row],[Harga]]*Table3[[#This Row],[Quantity]]</f>
        <v>15000</v>
      </c>
      <c r="T3373">
        <v>0.2</v>
      </c>
      <c r="U3373" s="4">
        <f>Table3[[#This Row],[Discount]]*Table3[[#This Row],[Revenue]]</f>
        <v>3000</v>
      </c>
      <c r="V3373" s="4">
        <f>Table3[[#This Row],[Revenue]]-Table3[[#This Row],[Total Discount]]</f>
        <v>12000</v>
      </c>
      <c r="W3373" s="6"/>
      <c r="X3373" s="5"/>
    </row>
    <row r="3374" spans="1:24" x14ac:dyDescent="0.35">
      <c r="A3374">
        <v>3373</v>
      </c>
      <c r="B3374" t="s">
        <v>5852</v>
      </c>
      <c r="C3374" s="8">
        <v>42684</v>
      </c>
      <c r="D3374" s="6">
        <v>2016</v>
      </c>
      <c r="E3374" s="8" t="s">
        <v>3468</v>
      </c>
      <c r="F3374" s="7">
        <v>10</v>
      </c>
      <c r="G3374" t="s">
        <v>3452</v>
      </c>
      <c r="H3374" t="s">
        <v>3451</v>
      </c>
      <c r="I3374" t="s">
        <v>4599</v>
      </c>
      <c r="J3374" t="s">
        <v>3488</v>
      </c>
      <c r="K3374" t="s">
        <v>3704</v>
      </c>
      <c r="L3374">
        <v>95823</v>
      </c>
      <c r="M3374" t="s">
        <v>2377</v>
      </c>
      <c r="N3374" t="s">
        <v>9</v>
      </c>
      <c r="O3374" t="s">
        <v>20</v>
      </c>
      <c r="P3374" t="s">
        <v>2378</v>
      </c>
      <c r="Q3374" s="4">
        <v>40000</v>
      </c>
      <c r="R3374">
        <v>1</v>
      </c>
      <c r="S3374" s="4">
        <f>Table3[[#This Row],[Harga]]*Table3[[#This Row],[Quantity]]</f>
        <v>40000</v>
      </c>
      <c r="T3374">
        <v>0</v>
      </c>
      <c r="U3374" s="4">
        <f>Table3[[#This Row],[Discount]]*Table3[[#This Row],[Revenue]]</f>
        <v>0</v>
      </c>
      <c r="V3374" s="4">
        <f>Table3[[#This Row],[Revenue]]-Table3[[#This Row],[Total Discount]]</f>
        <v>40000</v>
      </c>
      <c r="W3374" s="6"/>
      <c r="X3374" s="5"/>
    </row>
    <row r="3375" spans="1:24" x14ac:dyDescent="0.35">
      <c r="A3375">
        <v>3374</v>
      </c>
      <c r="B3375" t="s">
        <v>5851</v>
      </c>
      <c r="C3375" s="8">
        <v>41866</v>
      </c>
      <c r="D3375" s="6">
        <v>2014</v>
      </c>
      <c r="E3375" s="8" t="s">
        <v>3481</v>
      </c>
      <c r="F3375" s="7">
        <v>15</v>
      </c>
      <c r="G3375" t="s">
        <v>3452</v>
      </c>
      <c r="H3375" t="s">
        <v>3462</v>
      </c>
      <c r="I3375" t="s">
        <v>4420</v>
      </c>
      <c r="J3375" t="s">
        <v>3449</v>
      </c>
      <c r="K3375" t="s">
        <v>3568</v>
      </c>
      <c r="L3375">
        <v>6824</v>
      </c>
      <c r="M3375" t="s">
        <v>567</v>
      </c>
      <c r="N3375" t="s">
        <v>13</v>
      </c>
      <c r="O3375" t="s">
        <v>26</v>
      </c>
      <c r="P3375" t="s">
        <v>568</v>
      </c>
      <c r="Q3375" s="4">
        <v>19000</v>
      </c>
      <c r="R3375">
        <v>3</v>
      </c>
      <c r="S3375" s="4">
        <f>Table3[[#This Row],[Harga]]*Table3[[#This Row],[Quantity]]</f>
        <v>57000</v>
      </c>
      <c r="T3375">
        <v>0</v>
      </c>
      <c r="U3375" s="4">
        <f>Table3[[#This Row],[Discount]]*Table3[[#This Row],[Revenue]]</f>
        <v>0</v>
      </c>
      <c r="V3375" s="4">
        <f>Table3[[#This Row],[Revenue]]-Table3[[#This Row],[Total Discount]]</f>
        <v>57000</v>
      </c>
      <c r="W3375" s="6"/>
      <c r="X3375" s="5"/>
    </row>
    <row r="3376" spans="1:24" x14ac:dyDescent="0.35">
      <c r="A3376">
        <v>3375</v>
      </c>
      <c r="B3376" t="s">
        <v>5850</v>
      </c>
      <c r="C3376" s="8">
        <v>42324</v>
      </c>
      <c r="D3376" s="6">
        <v>2015</v>
      </c>
      <c r="E3376" s="8" t="s">
        <v>3468</v>
      </c>
      <c r="F3376" s="7">
        <v>16</v>
      </c>
      <c r="G3376" t="s">
        <v>3457</v>
      </c>
      <c r="H3376" t="s">
        <v>3462</v>
      </c>
      <c r="I3376" t="s">
        <v>4968</v>
      </c>
      <c r="J3376" t="s">
        <v>3466</v>
      </c>
      <c r="K3376" t="s">
        <v>3509</v>
      </c>
      <c r="L3376">
        <v>60610</v>
      </c>
      <c r="M3376" t="s">
        <v>1229</v>
      </c>
      <c r="N3376" t="s">
        <v>13</v>
      </c>
      <c r="O3376" t="s">
        <v>32</v>
      </c>
      <c r="P3376" t="s">
        <v>1230</v>
      </c>
      <c r="Q3376" s="4">
        <v>11000</v>
      </c>
      <c r="R3376">
        <v>2</v>
      </c>
      <c r="S3376" s="4">
        <f>Table3[[#This Row],[Harga]]*Table3[[#This Row],[Quantity]]</f>
        <v>22000</v>
      </c>
      <c r="T3376">
        <v>0.2</v>
      </c>
      <c r="U3376" s="4">
        <f>Table3[[#This Row],[Discount]]*Table3[[#This Row],[Revenue]]</f>
        <v>4400</v>
      </c>
      <c r="V3376" s="4">
        <f>Table3[[#This Row],[Revenue]]-Table3[[#This Row],[Total Discount]]</f>
        <v>17600</v>
      </c>
      <c r="W3376" s="6"/>
      <c r="X3376" s="5"/>
    </row>
    <row r="3377" spans="1:24" x14ac:dyDescent="0.35">
      <c r="A3377">
        <v>3376</v>
      </c>
      <c r="B3377" t="s">
        <v>5849</v>
      </c>
      <c r="C3377" s="8">
        <v>42241</v>
      </c>
      <c r="D3377" s="6">
        <v>2015</v>
      </c>
      <c r="E3377" s="8" t="s">
        <v>3481</v>
      </c>
      <c r="F3377" s="7">
        <v>25</v>
      </c>
      <c r="G3377" t="s">
        <v>3452</v>
      </c>
      <c r="H3377" t="s">
        <v>3451</v>
      </c>
      <c r="I3377" t="s">
        <v>3705</v>
      </c>
      <c r="J3377" t="s">
        <v>3449</v>
      </c>
      <c r="K3377" t="s">
        <v>3568</v>
      </c>
      <c r="L3377">
        <v>77041</v>
      </c>
      <c r="M3377" t="s">
        <v>1172</v>
      </c>
      <c r="N3377" t="s">
        <v>9</v>
      </c>
      <c r="O3377" t="s">
        <v>20</v>
      </c>
      <c r="P3377" t="s">
        <v>5848</v>
      </c>
      <c r="Q3377" s="4">
        <v>28000</v>
      </c>
      <c r="R3377">
        <v>2</v>
      </c>
      <c r="S3377" s="4">
        <f>Table3[[#This Row],[Harga]]*Table3[[#This Row],[Quantity]]</f>
        <v>56000</v>
      </c>
      <c r="T3377">
        <v>0.6</v>
      </c>
      <c r="U3377" s="4">
        <f>Table3[[#This Row],[Discount]]*Table3[[#This Row],[Revenue]]</f>
        <v>33600</v>
      </c>
      <c r="V3377" s="4">
        <f>Table3[[#This Row],[Revenue]]-Table3[[#This Row],[Total Discount]]</f>
        <v>22400</v>
      </c>
      <c r="W3377" s="6"/>
      <c r="X3377" s="5"/>
    </row>
    <row r="3378" spans="1:24" x14ac:dyDescent="0.35">
      <c r="A3378">
        <v>3377</v>
      </c>
      <c r="B3378" t="s">
        <v>5847</v>
      </c>
      <c r="C3378" s="8">
        <v>42729</v>
      </c>
      <c r="D3378" s="6">
        <v>2016</v>
      </c>
      <c r="E3378" s="8" t="s">
        <v>3490</v>
      </c>
      <c r="F3378" s="7">
        <v>25</v>
      </c>
      <c r="G3378" t="s">
        <v>3538</v>
      </c>
      <c r="H3378" t="s">
        <v>3532</v>
      </c>
      <c r="I3378" t="s">
        <v>5078</v>
      </c>
      <c r="J3378" t="s">
        <v>3466</v>
      </c>
      <c r="K3378" t="s">
        <v>3641</v>
      </c>
      <c r="L3378">
        <v>85023</v>
      </c>
      <c r="M3378" t="s">
        <v>652</v>
      </c>
      <c r="N3378" t="s">
        <v>9</v>
      </c>
      <c r="O3378" t="s">
        <v>17</v>
      </c>
      <c r="P3378" t="s">
        <v>653</v>
      </c>
      <c r="Q3378" s="4">
        <v>568000</v>
      </c>
      <c r="R3378">
        <v>1</v>
      </c>
      <c r="S3378" s="4">
        <f>Table3[[#This Row],[Harga]]*Table3[[#This Row],[Quantity]]</f>
        <v>568000</v>
      </c>
      <c r="T3378">
        <v>0.5</v>
      </c>
      <c r="U3378" s="4">
        <f>Table3[[#This Row],[Discount]]*Table3[[#This Row],[Revenue]]</f>
        <v>284000</v>
      </c>
      <c r="V3378" s="4">
        <f>Table3[[#This Row],[Revenue]]-Table3[[#This Row],[Total Discount]]</f>
        <v>284000</v>
      </c>
      <c r="W3378" s="6"/>
      <c r="X3378" s="5"/>
    </row>
    <row r="3379" spans="1:24" x14ac:dyDescent="0.35">
      <c r="A3379">
        <v>3378</v>
      </c>
      <c r="B3379" t="s">
        <v>5846</v>
      </c>
      <c r="C3379" s="8">
        <v>41917</v>
      </c>
      <c r="D3379" s="6">
        <v>2014</v>
      </c>
      <c r="E3379" s="8" t="s">
        <v>3517</v>
      </c>
      <c r="F3379" s="7">
        <v>5</v>
      </c>
      <c r="G3379" t="s">
        <v>3457</v>
      </c>
      <c r="H3379" t="s">
        <v>3462</v>
      </c>
      <c r="I3379" t="s">
        <v>3549</v>
      </c>
      <c r="J3379" t="s">
        <v>3449</v>
      </c>
      <c r="K3379" t="s">
        <v>3494</v>
      </c>
      <c r="L3379">
        <v>91767</v>
      </c>
      <c r="M3379" t="s">
        <v>1546</v>
      </c>
      <c r="N3379" t="s">
        <v>51</v>
      </c>
      <c r="O3379" t="s">
        <v>64</v>
      </c>
      <c r="P3379" t="s">
        <v>1547</v>
      </c>
      <c r="Q3379" s="4">
        <v>200000</v>
      </c>
      <c r="R3379">
        <v>2</v>
      </c>
      <c r="S3379" s="4">
        <f>Table3[[#This Row],[Harga]]*Table3[[#This Row],[Quantity]]</f>
        <v>400000</v>
      </c>
      <c r="T3379">
        <v>0</v>
      </c>
      <c r="U3379" s="4">
        <f>Table3[[#This Row],[Discount]]*Table3[[#This Row],[Revenue]]</f>
        <v>0</v>
      </c>
      <c r="V3379" s="4">
        <f>Table3[[#This Row],[Revenue]]-Table3[[#This Row],[Total Discount]]</f>
        <v>400000</v>
      </c>
      <c r="W3379" s="6"/>
      <c r="X3379" s="5"/>
    </row>
    <row r="3380" spans="1:24" x14ac:dyDescent="0.35">
      <c r="A3380">
        <v>3379</v>
      </c>
      <c r="B3380" t="s">
        <v>5845</v>
      </c>
      <c r="C3380" s="8">
        <v>41965</v>
      </c>
      <c r="D3380" s="6">
        <v>2014</v>
      </c>
      <c r="E3380" s="8" t="s">
        <v>3468</v>
      </c>
      <c r="F3380" s="7">
        <v>22</v>
      </c>
      <c r="G3380" t="s">
        <v>3485</v>
      </c>
      <c r="H3380" t="s">
        <v>3451</v>
      </c>
      <c r="I3380" t="s">
        <v>5844</v>
      </c>
      <c r="J3380" t="s">
        <v>3466</v>
      </c>
      <c r="K3380" t="s">
        <v>3487</v>
      </c>
      <c r="L3380">
        <v>30318</v>
      </c>
      <c r="M3380" t="s">
        <v>2689</v>
      </c>
      <c r="N3380" t="s">
        <v>13</v>
      </c>
      <c r="O3380" t="s">
        <v>23</v>
      </c>
      <c r="P3380" t="s">
        <v>2690</v>
      </c>
      <c r="Q3380" s="4">
        <v>8000</v>
      </c>
      <c r="R3380">
        <v>2</v>
      </c>
      <c r="S3380" s="4">
        <f>Table3[[#This Row],[Harga]]*Table3[[#This Row],[Quantity]]</f>
        <v>16000</v>
      </c>
      <c r="T3380">
        <v>0</v>
      </c>
      <c r="U3380" s="4">
        <f>Table3[[#This Row],[Discount]]*Table3[[#This Row],[Revenue]]</f>
        <v>0</v>
      </c>
      <c r="V3380" s="4">
        <f>Table3[[#This Row],[Revenue]]-Table3[[#This Row],[Total Discount]]</f>
        <v>16000</v>
      </c>
      <c r="W3380" s="6"/>
      <c r="X3380" s="5"/>
    </row>
    <row r="3381" spans="1:24" x14ac:dyDescent="0.35">
      <c r="A3381">
        <v>3380</v>
      </c>
      <c r="B3381" t="s">
        <v>5843</v>
      </c>
      <c r="C3381" s="8">
        <v>43094</v>
      </c>
      <c r="D3381" s="6">
        <v>2017</v>
      </c>
      <c r="E3381" s="8" t="s">
        <v>3490</v>
      </c>
      <c r="F3381" s="7">
        <v>25</v>
      </c>
      <c r="G3381" t="s">
        <v>3457</v>
      </c>
      <c r="H3381" t="s">
        <v>3462</v>
      </c>
      <c r="I3381" t="s">
        <v>4718</v>
      </c>
      <c r="J3381" t="s">
        <v>3466</v>
      </c>
      <c r="K3381" t="s">
        <v>3542</v>
      </c>
      <c r="L3381">
        <v>98208</v>
      </c>
      <c r="M3381" t="s">
        <v>319</v>
      </c>
      <c r="N3381" t="s">
        <v>13</v>
      </c>
      <c r="O3381" t="s">
        <v>26</v>
      </c>
      <c r="P3381" t="s">
        <v>320</v>
      </c>
      <c r="Q3381" s="4">
        <v>8000</v>
      </c>
      <c r="R3381">
        <v>1</v>
      </c>
      <c r="S3381" s="4">
        <f>Table3[[#This Row],[Harga]]*Table3[[#This Row],[Quantity]]</f>
        <v>8000</v>
      </c>
      <c r="T3381">
        <v>0.2</v>
      </c>
      <c r="U3381" s="4">
        <f>Table3[[#This Row],[Discount]]*Table3[[#This Row],[Revenue]]</f>
        <v>1600</v>
      </c>
      <c r="V3381" s="4">
        <f>Table3[[#This Row],[Revenue]]-Table3[[#This Row],[Total Discount]]</f>
        <v>6400</v>
      </c>
      <c r="W3381" s="6"/>
      <c r="X3381" s="5"/>
    </row>
    <row r="3382" spans="1:24" x14ac:dyDescent="0.35">
      <c r="A3382">
        <v>3381</v>
      </c>
      <c r="B3382" t="s">
        <v>5842</v>
      </c>
      <c r="C3382" s="8">
        <v>42094</v>
      </c>
      <c r="D3382" s="6">
        <v>2015</v>
      </c>
      <c r="E3382" s="8" t="s">
        <v>3511</v>
      </c>
      <c r="F3382" s="7">
        <v>31</v>
      </c>
      <c r="G3382" t="s">
        <v>3452</v>
      </c>
      <c r="H3382" t="s">
        <v>3451</v>
      </c>
      <c r="I3382" t="s">
        <v>3880</v>
      </c>
      <c r="J3382" t="s">
        <v>3466</v>
      </c>
      <c r="K3382" t="s">
        <v>3628</v>
      </c>
      <c r="L3382">
        <v>77095</v>
      </c>
      <c r="M3382" t="s">
        <v>1260</v>
      </c>
      <c r="N3382" t="s">
        <v>13</v>
      </c>
      <c r="O3382" t="s">
        <v>23</v>
      </c>
      <c r="P3382" t="s">
        <v>1261</v>
      </c>
      <c r="Q3382" s="4">
        <v>123000</v>
      </c>
      <c r="R3382">
        <v>3</v>
      </c>
      <c r="S3382" s="4">
        <f>Table3[[#This Row],[Harga]]*Table3[[#This Row],[Quantity]]</f>
        <v>369000</v>
      </c>
      <c r="T3382">
        <v>0.2</v>
      </c>
      <c r="U3382" s="4">
        <f>Table3[[#This Row],[Discount]]*Table3[[#This Row],[Revenue]]</f>
        <v>73800</v>
      </c>
      <c r="V3382" s="4">
        <f>Table3[[#This Row],[Revenue]]-Table3[[#This Row],[Total Discount]]</f>
        <v>295200</v>
      </c>
      <c r="W3382" s="6"/>
      <c r="X3382" s="5"/>
    </row>
    <row r="3383" spans="1:24" x14ac:dyDescent="0.35">
      <c r="A3383">
        <v>3382</v>
      </c>
      <c r="B3383" t="s">
        <v>5841</v>
      </c>
      <c r="C3383" s="8">
        <v>42992</v>
      </c>
      <c r="D3383" s="6">
        <v>2017</v>
      </c>
      <c r="E3383" s="8" t="s">
        <v>3472</v>
      </c>
      <c r="F3383" s="7">
        <v>14</v>
      </c>
      <c r="G3383" t="s">
        <v>3457</v>
      </c>
      <c r="H3383" t="s">
        <v>3451</v>
      </c>
      <c r="I3383" t="s">
        <v>3910</v>
      </c>
      <c r="J3383" t="s">
        <v>3449</v>
      </c>
      <c r="K3383" t="s">
        <v>3492</v>
      </c>
      <c r="L3383">
        <v>19140</v>
      </c>
      <c r="M3383" t="s">
        <v>983</v>
      </c>
      <c r="N3383" t="s">
        <v>13</v>
      </c>
      <c r="O3383" t="s">
        <v>26</v>
      </c>
      <c r="P3383" t="s">
        <v>984</v>
      </c>
      <c r="Q3383" s="4">
        <v>6000</v>
      </c>
      <c r="R3383">
        <v>2</v>
      </c>
      <c r="S3383" s="4">
        <f>Table3[[#This Row],[Harga]]*Table3[[#This Row],[Quantity]]</f>
        <v>12000</v>
      </c>
      <c r="T3383">
        <v>0.7</v>
      </c>
      <c r="U3383" s="4">
        <f>Table3[[#This Row],[Discount]]*Table3[[#This Row],[Revenue]]</f>
        <v>8400</v>
      </c>
      <c r="V3383" s="4">
        <f>Table3[[#This Row],[Revenue]]-Table3[[#This Row],[Total Discount]]</f>
        <v>3600</v>
      </c>
      <c r="W3383" s="6"/>
      <c r="X3383" s="5"/>
    </row>
    <row r="3384" spans="1:24" x14ac:dyDescent="0.35">
      <c r="A3384">
        <v>3383</v>
      </c>
      <c r="B3384" t="s">
        <v>5840</v>
      </c>
      <c r="C3384" s="8">
        <v>41807</v>
      </c>
      <c r="D3384" s="6">
        <v>2014</v>
      </c>
      <c r="E3384" s="8" t="s">
        <v>3497</v>
      </c>
      <c r="F3384" s="7">
        <v>17</v>
      </c>
      <c r="G3384" t="s">
        <v>3538</v>
      </c>
      <c r="H3384" t="s">
        <v>3451</v>
      </c>
      <c r="I3384" t="s">
        <v>5514</v>
      </c>
      <c r="J3384" t="s">
        <v>3449</v>
      </c>
      <c r="K3384" t="s">
        <v>3542</v>
      </c>
      <c r="L3384">
        <v>98105</v>
      </c>
      <c r="M3384" t="s">
        <v>1237</v>
      </c>
      <c r="N3384" t="s">
        <v>9</v>
      </c>
      <c r="O3384" t="s">
        <v>20</v>
      </c>
      <c r="P3384" t="s">
        <v>429</v>
      </c>
      <c r="Q3384" s="4">
        <v>9000</v>
      </c>
      <c r="R3384">
        <v>3</v>
      </c>
      <c r="S3384" s="4">
        <f>Table3[[#This Row],[Harga]]*Table3[[#This Row],[Quantity]]</f>
        <v>27000</v>
      </c>
      <c r="T3384">
        <v>0</v>
      </c>
      <c r="U3384" s="4">
        <f>Table3[[#This Row],[Discount]]*Table3[[#This Row],[Revenue]]</f>
        <v>0</v>
      </c>
      <c r="V3384" s="4">
        <f>Table3[[#This Row],[Revenue]]-Table3[[#This Row],[Total Discount]]</f>
        <v>27000</v>
      </c>
      <c r="W3384" s="6"/>
      <c r="X3384" s="5"/>
    </row>
    <row r="3385" spans="1:24" x14ac:dyDescent="0.35">
      <c r="A3385">
        <v>3384</v>
      </c>
      <c r="B3385" t="s">
        <v>5839</v>
      </c>
      <c r="C3385" s="8">
        <v>43097</v>
      </c>
      <c r="D3385" s="6">
        <v>2017</v>
      </c>
      <c r="E3385" s="8" t="s">
        <v>3490</v>
      </c>
      <c r="F3385" s="7">
        <v>28</v>
      </c>
      <c r="G3385" t="s">
        <v>3457</v>
      </c>
      <c r="H3385" t="s">
        <v>3462</v>
      </c>
      <c r="I3385" t="s">
        <v>4337</v>
      </c>
      <c r="J3385" t="s">
        <v>3466</v>
      </c>
      <c r="K3385" t="s">
        <v>3448</v>
      </c>
      <c r="L3385">
        <v>61604</v>
      </c>
      <c r="M3385" t="s">
        <v>1761</v>
      </c>
      <c r="N3385" t="s">
        <v>13</v>
      </c>
      <c r="O3385" t="s">
        <v>26</v>
      </c>
      <c r="P3385" t="s">
        <v>1762</v>
      </c>
      <c r="Q3385" s="4">
        <v>2000</v>
      </c>
      <c r="R3385">
        <v>5</v>
      </c>
      <c r="S3385" s="4">
        <f>Table3[[#This Row],[Harga]]*Table3[[#This Row],[Quantity]]</f>
        <v>10000</v>
      </c>
      <c r="T3385">
        <v>0.8</v>
      </c>
      <c r="U3385" s="4">
        <f>Table3[[#This Row],[Discount]]*Table3[[#This Row],[Revenue]]</f>
        <v>8000</v>
      </c>
      <c r="V3385" s="4">
        <f>Table3[[#This Row],[Revenue]]-Table3[[#This Row],[Total Discount]]</f>
        <v>2000</v>
      </c>
      <c r="W3385" s="6"/>
      <c r="X3385" s="5"/>
    </row>
    <row r="3386" spans="1:24" x14ac:dyDescent="0.35">
      <c r="A3386">
        <v>3385</v>
      </c>
      <c r="B3386" t="s">
        <v>5838</v>
      </c>
      <c r="C3386" s="8">
        <v>43041</v>
      </c>
      <c r="D3386" s="6">
        <v>2017</v>
      </c>
      <c r="E3386" s="8" t="s">
        <v>3468</v>
      </c>
      <c r="F3386" s="7">
        <v>2</v>
      </c>
      <c r="G3386" t="s">
        <v>3485</v>
      </c>
      <c r="H3386" t="s">
        <v>3451</v>
      </c>
      <c r="I3386" t="s">
        <v>3825</v>
      </c>
      <c r="J3386" t="s">
        <v>3449</v>
      </c>
      <c r="K3386" t="s">
        <v>3448</v>
      </c>
      <c r="L3386">
        <v>90036</v>
      </c>
      <c r="M3386" t="s">
        <v>3032</v>
      </c>
      <c r="N3386" t="s">
        <v>13</v>
      </c>
      <c r="O3386" t="s">
        <v>29</v>
      </c>
      <c r="P3386" t="s">
        <v>3033</v>
      </c>
      <c r="Q3386" s="4">
        <v>34000</v>
      </c>
      <c r="R3386">
        <v>5</v>
      </c>
      <c r="S3386" s="4">
        <f>Table3[[#This Row],[Harga]]*Table3[[#This Row],[Quantity]]</f>
        <v>170000</v>
      </c>
      <c r="T3386">
        <v>0</v>
      </c>
      <c r="U3386" s="4">
        <f>Table3[[#This Row],[Discount]]*Table3[[#This Row],[Revenue]]</f>
        <v>0</v>
      </c>
      <c r="V3386" s="4">
        <f>Table3[[#This Row],[Revenue]]-Table3[[#This Row],[Total Discount]]</f>
        <v>170000</v>
      </c>
      <c r="W3386" s="6"/>
      <c r="X3386" s="5"/>
    </row>
    <row r="3387" spans="1:24" x14ac:dyDescent="0.35">
      <c r="A3387">
        <v>3386</v>
      </c>
      <c r="B3387" t="s">
        <v>5837</v>
      </c>
      <c r="C3387" s="8">
        <v>42210</v>
      </c>
      <c r="D3387" s="6">
        <v>2015</v>
      </c>
      <c r="E3387" s="8" t="s">
        <v>3507</v>
      </c>
      <c r="F3387" s="7">
        <v>25</v>
      </c>
      <c r="G3387" t="s">
        <v>3485</v>
      </c>
      <c r="H3387" t="s">
        <v>3451</v>
      </c>
      <c r="I3387" t="s">
        <v>4926</v>
      </c>
      <c r="J3387" t="s">
        <v>3466</v>
      </c>
      <c r="K3387" t="s">
        <v>3494</v>
      </c>
      <c r="L3387">
        <v>36116</v>
      </c>
      <c r="M3387" t="s">
        <v>841</v>
      </c>
      <c r="N3387" t="s">
        <v>13</v>
      </c>
      <c r="O3387" t="s">
        <v>55</v>
      </c>
      <c r="P3387" t="s">
        <v>842</v>
      </c>
      <c r="Q3387" s="4">
        <v>22000</v>
      </c>
      <c r="R3387">
        <v>9</v>
      </c>
      <c r="S3387" s="4">
        <f>Table3[[#This Row],[Harga]]*Table3[[#This Row],[Quantity]]</f>
        <v>198000</v>
      </c>
      <c r="T3387">
        <v>0</v>
      </c>
      <c r="U3387" s="4">
        <f>Table3[[#This Row],[Discount]]*Table3[[#This Row],[Revenue]]</f>
        <v>0</v>
      </c>
      <c r="V3387" s="4">
        <f>Table3[[#This Row],[Revenue]]-Table3[[#This Row],[Total Discount]]</f>
        <v>198000</v>
      </c>
      <c r="W3387" s="6"/>
      <c r="X3387" s="5"/>
    </row>
    <row r="3388" spans="1:24" x14ac:dyDescent="0.35">
      <c r="A3388">
        <v>3387</v>
      </c>
      <c r="B3388" t="s">
        <v>5836</v>
      </c>
      <c r="C3388" s="8">
        <v>42645</v>
      </c>
      <c r="D3388" s="6">
        <v>2016</v>
      </c>
      <c r="E3388" s="8" t="s">
        <v>3517</v>
      </c>
      <c r="F3388" s="7">
        <v>2</v>
      </c>
      <c r="G3388" t="s">
        <v>3452</v>
      </c>
      <c r="H3388" t="s">
        <v>3451</v>
      </c>
      <c r="I3388" t="s">
        <v>4928</v>
      </c>
      <c r="J3388" t="s">
        <v>3466</v>
      </c>
      <c r="K3388" t="s">
        <v>3483</v>
      </c>
      <c r="L3388">
        <v>47905</v>
      </c>
      <c r="M3388" t="s">
        <v>1914</v>
      </c>
      <c r="N3388" t="s">
        <v>13</v>
      </c>
      <c r="O3388" t="s">
        <v>32</v>
      </c>
      <c r="P3388" t="s">
        <v>1915</v>
      </c>
      <c r="Q3388" s="4">
        <v>82000</v>
      </c>
      <c r="R3388">
        <v>2</v>
      </c>
      <c r="S3388" s="4">
        <f>Table3[[#This Row],[Harga]]*Table3[[#This Row],[Quantity]]</f>
        <v>164000</v>
      </c>
      <c r="T3388">
        <v>0</v>
      </c>
      <c r="U3388" s="4">
        <f>Table3[[#This Row],[Discount]]*Table3[[#This Row],[Revenue]]</f>
        <v>0</v>
      </c>
      <c r="V3388" s="4">
        <f>Table3[[#This Row],[Revenue]]-Table3[[#This Row],[Total Discount]]</f>
        <v>164000</v>
      </c>
      <c r="W3388" s="6"/>
      <c r="X3388" s="5"/>
    </row>
    <row r="3389" spans="1:24" x14ac:dyDescent="0.35">
      <c r="A3389">
        <v>3388</v>
      </c>
      <c r="B3389" t="s">
        <v>5835</v>
      </c>
      <c r="C3389" s="8">
        <v>42728</v>
      </c>
      <c r="D3389" s="6">
        <v>2016</v>
      </c>
      <c r="E3389" s="8" t="s">
        <v>3490</v>
      </c>
      <c r="F3389" s="7">
        <v>24</v>
      </c>
      <c r="G3389" t="s">
        <v>3452</v>
      </c>
      <c r="H3389" t="s">
        <v>3462</v>
      </c>
      <c r="I3389" t="s">
        <v>3859</v>
      </c>
      <c r="J3389" t="s">
        <v>3466</v>
      </c>
      <c r="K3389" t="s">
        <v>3571</v>
      </c>
      <c r="L3389">
        <v>10009</v>
      </c>
      <c r="M3389" t="s">
        <v>3008</v>
      </c>
      <c r="N3389" t="s">
        <v>51</v>
      </c>
      <c r="O3389" t="s">
        <v>52</v>
      </c>
      <c r="P3389" t="s">
        <v>3009</v>
      </c>
      <c r="Q3389" s="4">
        <v>159000</v>
      </c>
      <c r="R3389">
        <v>3</v>
      </c>
      <c r="S3389" s="4">
        <f>Table3[[#This Row],[Harga]]*Table3[[#This Row],[Quantity]]</f>
        <v>477000</v>
      </c>
      <c r="T3389">
        <v>0</v>
      </c>
      <c r="U3389" s="4">
        <f>Table3[[#This Row],[Discount]]*Table3[[#This Row],[Revenue]]</f>
        <v>0</v>
      </c>
      <c r="V3389" s="4">
        <f>Table3[[#This Row],[Revenue]]-Table3[[#This Row],[Total Discount]]</f>
        <v>477000</v>
      </c>
      <c r="W3389" s="6"/>
      <c r="X3389" s="5"/>
    </row>
    <row r="3390" spans="1:24" x14ac:dyDescent="0.35">
      <c r="A3390">
        <v>3389</v>
      </c>
      <c r="B3390" t="s">
        <v>5834</v>
      </c>
      <c r="C3390" s="8">
        <v>42937</v>
      </c>
      <c r="D3390" s="6">
        <v>2017</v>
      </c>
      <c r="E3390" s="8" t="s">
        <v>3507</v>
      </c>
      <c r="F3390" s="7">
        <v>21</v>
      </c>
      <c r="G3390" t="s">
        <v>3452</v>
      </c>
      <c r="H3390" t="s">
        <v>3451</v>
      </c>
      <c r="I3390" t="s">
        <v>4407</v>
      </c>
      <c r="J3390" t="s">
        <v>3449</v>
      </c>
      <c r="K3390" t="s">
        <v>3556</v>
      </c>
      <c r="L3390">
        <v>10024</v>
      </c>
      <c r="M3390" t="s">
        <v>1686</v>
      </c>
      <c r="N3390" t="s">
        <v>13</v>
      </c>
      <c r="O3390" t="s">
        <v>29</v>
      </c>
      <c r="P3390" t="s">
        <v>1687</v>
      </c>
      <c r="Q3390" s="4">
        <v>18000</v>
      </c>
      <c r="R3390">
        <v>4</v>
      </c>
      <c r="S3390" s="4">
        <f>Table3[[#This Row],[Harga]]*Table3[[#This Row],[Quantity]]</f>
        <v>72000</v>
      </c>
      <c r="T3390">
        <v>0</v>
      </c>
      <c r="U3390" s="4">
        <f>Table3[[#This Row],[Discount]]*Table3[[#This Row],[Revenue]]</f>
        <v>0</v>
      </c>
      <c r="V3390" s="4">
        <f>Table3[[#This Row],[Revenue]]-Table3[[#This Row],[Total Discount]]</f>
        <v>72000</v>
      </c>
      <c r="W3390" s="6"/>
      <c r="X3390" s="5"/>
    </row>
    <row r="3391" spans="1:24" x14ac:dyDescent="0.35">
      <c r="A3391">
        <v>3390</v>
      </c>
      <c r="B3391" t="s">
        <v>5833</v>
      </c>
      <c r="C3391" s="8">
        <v>42287</v>
      </c>
      <c r="D3391" s="6">
        <v>2015</v>
      </c>
      <c r="E3391" s="8" t="s">
        <v>3517</v>
      </c>
      <c r="F3391" s="7">
        <v>10</v>
      </c>
      <c r="G3391" t="s">
        <v>3538</v>
      </c>
      <c r="H3391" t="s">
        <v>3451</v>
      </c>
      <c r="I3391" t="s">
        <v>5832</v>
      </c>
      <c r="J3391" t="s">
        <v>3449</v>
      </c>
      <c r="K3391" t="s">
        <v>3487</v>
      </c>
      <c r="L3391">
        <v>60610</v>
      </c>
      <c r="M3391" t="s">
        <v>2131</v>
      </c>
      <c r="N3391" t="s">
        <v>13</v>
      </c>
      <c r="O3391" t="s">
        <v>37</v>
      </c>
      <c r="P3391" t="s">
        <v>2132</v>
      </c>
      <c r="Q3391" s="4">
        <v>19000</v>
      </c>
      <c r="R3391">
        <v>3</v>
      </c>
      <c r="S3391" s="4">
        <f>Table3[[#This Row],[Harga]]*Table3[[#This Row],[Quantity]]</f>
        <v>57000</v>
      </c>
      <c r="T3391">
        <v>0.2</v>
      </c>
      <c r="U3391" s="4">
        <f>Table3[[#This Row],[Discount]]*Table3[[#This Row],[Revenue]]</f>
        <v>11400</v>
      </c>
      <c r="V3391" s="4">
        <f>Table3[[#This Row],[Revenue]]-Table3[[#This Row],[Total Discount]]</f>
        <v>45600</v>
      </c>
      <c r="W3391" s="6"/>
      <c r="X3391" s="5"/>
    </row>
    <row r="3392" spans="1:24" x14ac:dyDescent="0.35">
      <c r="A3392">
        <v>3391</v>
      </c>
      <c r="B3392" t="s">
        <v>5831</v>
      </c>
      <c r="C3392" s="8">
        <v>42621</v>
      </c>
      <c r="D3392" s="6">
        <v>2016</v>
      </c>
      <c r="E3392" s="8" t="s">
        <v>3472</v>
      </c>
      <c r="F3392" s="7">
        <v>8</v>
      </c>
      <c r="G3392" t="s">
        <v>3538</v>
      </c>
      <c r="H3392" t="s">
        <v>3532</v>
      </c>
      <c r="I3392" t="s">
        <v>3668</v>
      </c>
      <c r="J3392" t="s">
        <v>3449</v>
      </c>
      <c r="K3392" t="s">
        <v>3595</v>
      </c>
      <c r="L3392">
        <v>92704</v>
      </c>
      <c r="M3392" t="s">
        <v>1120</v>
      </c>
      <c r="N3392" t="s">
        <v>9</v>
      </c>
      <c r="O3392" t="s">
        <v>17</v>
      </c>
      <c r="P3392" t="s">
        <v>1121</v>
      </c>
      <c r="Q3392" s="4">
        <v>913000</v>
      </c>
      <c r="R3392">
        <v>1</v>
      </c>
      <c r="S3392" s="4">
        <f>Table3[[#This Row],[Harga]]*Table3[[#This Row],[Quantity]]</f>
        <v>913000</v>
      </c>
      <c r="T3392">
        <v>0.2</v>
      </c>
      <c r="U3392" s="4">
        <f>Table3[[#This Row],[Discount]]*Table3[[#This Row],[Revenue]]</f>
        <v>182600</v>
      </c>
      <c r="V3392" s="4">
        <f>Table3[[#This Row],[Revenue]]-Table3[[#This Row],[Total Discount]]</f>
        <v>730400</v>
      </c>
      <c r="W3392" s="6"/>
      <c r="X3392" s="5"/>
    </row>
    <row r="3393" spans="1:24" x14ac:dyDescent="0.35">
      <c r="A3393">
        <v>3392</v>
      </c>
      <c r="B3393" t="s">
        <v>5830</v>
      </c>
      <c r="C3393" s="8">
        <v>42694</v>
      </c>
      <c r="D3393" s="6">
        <v>2016</v>
      </c>
      <c r="E3393" s="8" t="s">
        <v>3468</v>
      </c>
      <c r="F3393" s="7">
        <v>20</v>
      </c>
      <c r="G3393" t="s">
        <v>3496</v>
      </c>
      <c r="H3393" t="s">
        <v>3451</v>
      </c>
      <c r="I3393" t="s">
        <v>3896</v>
      </c>
      <c r="J3393" t="s">
        <v>3466</v>
      </c>
      <c r="K3393" t="s">
        <v>3505</v>
      </c>
      <c r="L3393">
        <v>90640</v>
      </c>
      <c r="M3393" t="s">
        <v>3068</v>
      </c>
      <c r="N3393" t="s">
        <v>51</v>
      </c>
      <c r="O3393" t="s">
        <v>64</v>
      </c>
      <c r="P3393" t="s">
        <v>3069</v>
      </c>
      <c r="Q3393" s="4">
        <v>28000</v>
      </c>
      <c r="R3393">
        <v>2</v>
      </c>
      <c r="S3393" s="4">
        <f>Table3[[#This Row],[Harga]]*Table3[[#This Row],[Quantity]]</f>
        <v>56000</v>
      </c>
      <c r="T3393">
        <v>0</v>
      </c>
      <c r="U3393" s="4">
        <f>Table3[[#This Row],[Discount]]*Table3[[#This Row],[Revenue]]</f>
        <v>0</v>
      </c>
      <c r="V3393" s="4">
        <f>Table3[[#This Row],[Revenue]]-Table3[[#This Row],[Total Discount]]</f>
        <v>56000</v>
      </c>
      <c r="W3393" s="6"/>
      <c r="X3393" s="5"/>
    </row>
    <row r="3394" spans="1:24" x14ac:dyDescent="0.35">
      <c r="A3394">
        <v>3393</v>
      </c>
      <c r="B3394" t="s">
        <v>5829</v>
      </c>
      <c r="C3394" s="8">
        <v>43023</v>
      </c>
      <c r="D3394" s="6">
        <v>2017</v>
      </c>
      <c r="E3394" s="8" t="s">
        <v>3517</v>
      </c>
      <c r="F3394" s="7">
        <v>15</v>
      </c>
      <c r="G3394" t="s">
        <v>3452</v>
      </c>
      <c r="H3394" t="s">
        <v>3451</v>
      </c>
      <c r="I3394" t="s">
        <v>5828</v>
      </c>
      <c r="J3394" t="s">
        <v>3466</v>
      </c>
      <c r="K3394" t="s">
        <v>3704</v>
      </c>
      <c r="L3394">
        <v>91360</v>
      </c>
      <c r="M3394" t="s">
        <v>1556</v>
      </c>
      <c r="N3394" t="s">
        <v>13</v>
      </c>
      <c r="O3394" t="s">
        <v>14</v>
      </c>
      <c r="P3394" t="s">
        <v>1557</v>
      </c>
      <c r="Q3394" s="4">
        <v>123000</v>
      </c>
      <c r="R3394">
        <v>5</v>
      </c>
      <c r="S3394" s="4">
        <f>Table3[[#This Row],[Harga]]*Table3[[#This Row],[Quantity]]</f>
        <v>615000</v>
      </c>
      <c r="T3394">
        <v>0</v>
      </c>
      <c r="U3394" s="4">
        <f>Table3[[#This Row],[Discount]]*Table3[[#This Row],[Revenue]]</f>
        <v>0</v>
      </c>
      <c r="V3394" s="4">
        <f>Table3[[#This Row],[Revenue]]-Table3[[#This Row],[Total Discount]]</f>
        <v>615000</v>
      </c>
      <c r="W3394" s="6"/>
      <c r="X3394" s="5"/>
    </row>
    <row r="3395" spans="1:24" x14ac:dyDescent="0.35">
      <c r="A3395">
        <v>3394</v>
      </c>
      <c r="B3395" t="s">
        <v>5827</v>
      </c>
      <c r="C3395" s="8">
        <v>42191</v>
      </c>
      <c r="D3395" s="6">
        <v>2015</v>
      </c>
      <c r="E3395" s="8" t="s">
        <v>3507</v>
      </c>
      <c r="F3395" s="7">
        <v>6</v>
      </c>
      <c r="G3395" t="s">
        <v>3457</v>
      </c>
      <c r="H3395" t="s">
        <v>3451</v>
      </c>
      <c r="I3395" t="s">
        <v>4239</v>
      </c>
      <c r="J3395" t="s">
        <v>3466</v>
      </c>
      <c r="K3395" t="s">
        <v>3542</v>
      </c>
      <c r="L3395">
        <v>8360</v>
      </c>
      <c r="M3395" t="s">
        <v>918</v>
      </c>
      <c r="N3395" t="s">
        <v>13</v>
      </c>
      <c r="O3395" t="s">
        <v>37</v>
      </c>
      <c r="P3395" t="s">
        <v>919</v>
      </c>
      <c r="Q3395" s="4">
        <v>20000</v>
      </c>
      <c r="R3395">
        <v>4</v>
      </c>
      <c r="S3395" s="4">
        <f>Table3[[#This Row],[Harga]]*Table3[[#This Row],[Quantity]]</f>
        <v>80000</v>
      </c>
      <c r="T3395">
        <v>0</v>
      </c>
      <c r="U3395" s="4">
        <f>Table3[[#This Row],[Discount]]*Table3[[#This Row],[Revenue]]</f>
        <v>0</v>
      </c>
      <c r="V3395" s="4">
        <f>Table3[[#This Row],[Revenue]]-Table3[[#This Row],[Total Discount]]</f>
        <v>80000</v>
      </c>
      <c r="W3395" s="6"/>
      <c r="X3395" s="5"/>
    </row>
    <row r="3396" spans="1:24" x14ac:dyDescent="0.35">
      <c r="A3396">
        <v>3395</v>
      </c>
      <c r="B3396" t="s">
        <v>5826</v>
      </c>
      <c r="C3396" s="8">
        <v>42771</v>
      </c>
      <c r="D3396" s="6">
        <v>2017</v>
      </c>
      <c r="E3396" s="8" t="s">
        <v>3458</v>
      </c>
      <c r="F3396" s="7">
        <v>5</v>
      </c>
      <c r="G3396" t="s">
        <v>3485</v>
      </c>
      <c r="H3396" t="s">
        <v>3451</v>
      </c>
      <c r="I3396" t="s">
        <v>4187</v>
      </c>
      <c r="J3396" t="s">
        <v>3466</v>
      </c>
      <c r="K3396" t="s">
        <v>3561</v>
      </c>
      <c r="L3396">
        <v>90503</v>
      </c>
      <c r="M3396" t="s">
        <v>2779</v>
      </c>
      <c r="N3396" t="s">
        <v>13</v>
      </c>
      <c r="O3396" t="s">
        <v>29</v>
      </c>
      <c r="P3396" t="s">
        <v>2780</v>
      </c>
      <c r="Q3396" s="4">
        <v>1641000</v>
      </c>
      <c r="R3396">
        <v>5</v>
      </c>
      <c r="S3396" s="4">
        <f>Table3[[#This Row],[Harga]]*Table3[[#This Row],[Quantity]]</f>
        <v>8205000</v>
      </c>
      <c r="T3396">
        <v>0</v>
      </c>
      <c r="U3396" s="4">
        <f>Table3[[#This Row],[Discount]]*Table3[[#This Row],[Revenue]]</f>
        <v>0</v>
      </c>
      <c r="V3396" s="4">
        <f>Table3[[#This Row],[Revenue]]-Table3[[#This Row],[Total Discount]]</f>
        <v>8205000</v>
      </c>
      <c r="W3396" s="6"/>
      <c r="X3396" s="5"/>
    </row>
    <row r="3397" spans="1:24" x14ac:dyDescent="0.35">
      <c r="A3397">
        <v>3396</v>
      </c>
      <c r="B3397" t="s">
        <v>5825</v>
      </c>
      <c r="C3397" s="8">
        <v>42344</v>
      </c>
      <c r="D3397" s="6">
        <v>2015</v>
      </c>
      <c r="E3397" s="8" t="s">
        <v>3490</v>
      </c>
      <c r="F3397" s="7">
        <v>6</v>
      </c>
      <c r="G3397" t="s">
        <v>3485</v>
      </c>
      <c r="H3397" t="s">
        <v>3451</v>
      </c>
      <c r="I3397" t="s">
        <v>3581</v>
      </c>
      <c r="J3397" t="s">
        <v>3488</v>
      </c>
      <c r="K3397" t="s">
        <v>3448</v>
      </c>
      <c r="L3397">
        <v>45373</v>
      </c>
      <c r="M3397" t="s">
        <v>1940</v>
      </c>
      <c r="N3397" t="s">
        <v>13</v>
      </c>
      <c r="O3397" t="s">
        <v>26</v>
      </c>
      <c r="P3397" t="s">
        <v>1941</v>
      </c>
      <c r="Q3397" s="4">
        <v>50000</v>
      </c>
      <c r="R3397">
        <v>3</v>
      </c>
      <c r="S3397" s="4">
        <f>Table3[[#This Row],[Harga]]*Table3[[#This Row],[Quantity]]</f>
        <v>150000</v>
      </c>
      <c r="T3397">
        <v>0.7</v>
      </c>
      <c r="U3397" s="4">
        <f>Table3[[#This Row],[Discount]]*Table3[[#This Row],[Revenue]]</f>
        <v>105000</v>
      </c>
      <c r="V3397" s="4">
        <f>Table3[[#This Row],[Revenue]]-Table3[[#This Row],[Total Discount]]</f>
        <v>45000</v>
      </c>
      <c r="W3397" s="6"/>
      <c r="X3397" s="5"/>
    </row>
    <row r="3398" spans="1:24" x14ac:dyDescent="0.35">
      <c r="A3398">
        <v>3397</v>
      </c>
      <c r="B3398" t="s">
        <v>5824</v>
      </c>
      <c r="C3398" s="8">
        <v>42625</v>
      </c>
      <c r="D3398" s="6">
        <v>2016</v>
      </c>
      <c r="E3398" s="8" t="s">
        <v>3472</v>
      </c>
      <c r="F3398" s="7">
        <v>12</v>
      </c>
      <c r="G3398" t="s">
        <v>3452</v>
      </c>
      <c r="H3398" t="s">
        <v>3451</v>
      </c>
      <c r="I3398" t="s">
        <v>5823</v>
      </c>
      <c r="J3398" t="s">
        <v>3466</v>
      </c>
      <c r="K3398" t="s">
        <v>3628</v>
      </c>
      <c r="L3398">
        <v>22153</v>
      </c>
      <c r="M3398" t="s">
        <v>3070</v>
      </c>
      <c r="N3398" t="s">
        <v>51</v>
      </c>
      <c r="O3398" t="s">
        <v>64</v>
      </c>
      <c r="P3398" t="s">
        <v>3071</v>
      </c>
      <c r="Q3398" s="4">
        <v>21000</v>
      </c>
      <c r="R3398">
        <v>3</v>
      </c>
      <c r="S3398" s="4">
        <f>Table3[[#This Row],[Harga]]*Table3[[#This Row],[Quantity]]</f>
        <v>63000</v>
      </c>
      <c r="T3398">
        <v>0</v>
      </c>
      <c r="U3398" s="4">
        <f>Table3[[#This Row],[Discount]]*Table3[[#This Row],[Revenue]]</f>
        <v>0</v>
      </c>
      <c r="V3398" s="4">
        <f>Table3[[#This Row],[Revenue]]-Table3[[#This Row],[Total Discount]]</f>
        <v>63000</v>
      </c>
      <c r="W3398" s="6"/>
      <c r="X3398" s="5"/>
    </row>
    <row r="3399" spans="1:24" x14ac:dyDescent="0.35">
      <c r="A3399">
        <v>3398</v>
      </c>
      <c r="B3399" t="s">
        <v>5822</v>
      </c>
      <c r="C3399" s="8">
        <v>41826</v>
      </c>
      <c r="D3399" s="6">
        <v>2014</v>
      </c>
      <c r="E3399" s="8" t="s">
        <v>3507</v>
      </c>
      <c r="F3399" s="7">
        <v>6</v>
      </c>
      <c r="G3399" t="s">
        <v>3452</v>
      </c>
      <c r="H3399" t="s">
        <v>3451</v>
      </c>
      <c r="I3399" t="s">
        <v>4004</v>
      </c>
      <c r="J3399" t="s">
        <v>3488</v>
      </c>
      <c r="K3399" t="s">
        <v>3470</v>
      </c>
      <c r="L3399">
        <v>92020</v>
      </c>
      <c r="M3399" t="s">
        <v>2933</v>
      </c>
      <c r="N3399" t="s">
        <v>9</v>
      </c>
      <c r="O3399" t="s">
        <v>42</v>
      </c>
      <c r="P3399" t="s">
        <v>2934</v>
      </c>
      <c r="Q3399" s="4">
        <v>240000</v>
      </c>
      <c r="R3399">
        <v>2</v>
      </c>
      <c r="S3399" s="4">
        <f>Table3[[#This Row],[Harga]]*Table3[[#This Row],[Quantity]]</f>
        <v>480000</v>
      </c>
      <c r="T3399">
        <v>0.2</v>
      </c>
      <c r="U3399" s="4">
        <f>Table3[[#This Row],[Discount]]*Table3[[#This Row],[Revenue]]</f>
        <v>96000</v>
      </c>
      <c r="V3399" s="4">
        <f>Table3[[#This Row],[Revenue]]-Table3[[#This Row],[Total Discount]]</f>
        <v>384000</v>
      </c>
      <c r="W3399" s="6"/>
      <c r="X3399" s="5"/>
    </row>
    <row r="3400" spans="1:24" x14ac:dyDescent="0.35">
      <c r="A3400">
        <v>3399</v>
      </c>
      <c r="B3400" t="s">
        <v>5821</v>
      </c>
      <c r="C3400" s="8">
        <v>42499</v>
      </c>
      <c r="D3400" s="6">
        <v>2016</v>
      </c>
      <c r="E3400" s="8" t="s">
        <v>3453</v>
      </c>
      <c r="F3400" s="7">
        <v>9</v>
      </c>
      <c r="G3400" t="s">
        <v>3485</v>
      </c>
      <c r="H3400" t="s">
        <v>3462</v>
      </c>
      <c r="I3400" t="s">
        <v>5338</v>
      </c>
      <c r="J3400" t="s">
        <v>3466</v>
      </c>
      <c r="K3400" t="s">
        <v>3448</v>
      </c>
      <c r="L3400">
        <v>90036</v>
      </c>
      <c r="M3400" t="s">
        <v>3072</v>
      </c>
      <c r="N3400" t="s">
        <v>13</v>
      </c>
      <c r="O3400" t="s">
        <v>23</v>
      </c>
      <c r="P3400" t="s">
        <v>3073</v>
      </c>
      <c r="Q3400" s="4">
        <v>33000</v>
      </c>
      <c r="R3400">
        <v>4</v>
      </c>
      <c r="S3400" s="4">
        <f>Table3[[#This Row],[Harga]]*Table3[[#This Row],[Quantity]]</f>
        <v>132000</v>
      </c>
      <c r="T3400">
        <v>0</v>
      </c>
      <c r="U3400" s="4">
        <f>Table3[[#This Row],[Discount]]*Table3[[#This Row],[Revenue]]</f>
        <v>0</v>
      </c>
      <c r="V3400" s="4">
        <f>Table3[[#This Row],[Revenue]]-Table3[[#This Row],[Total Discount]]</f>
        <v>132000</v>
      </c>
      <c r="W3400" s="6"/>
      <c r="X3400" s="5"/>
    </row>
    <row r="3401" spans="1:24" x14ac:dyDescent="0.35">
      <c r="A3401">
        <v>3400</v>
      </c>
      <c r="B3401" t="s">
        <v>5820</v>
      </c>
      <c r="C3401" s="8">
        <v>42569</v>
      </c>
      <c r="D3401" s="6">
        <v>2016</v>
      </c>
      <c r="E3401" s="8" t="s">
        <v>3507</v>
      </c>
      <c r="F3401" s="7">
        <v>18</v>
      </c>
      <c r="G3401" t="s">
        <v>3452</v>
      </c>
      <c r="H3401" t="s">
        <v>3451</v>
      </c>
      <c r="I3401" t="s">
        <v>4865</v>
      </c>
      <c r="J3401" t="s">
        <v>3449</v>
      </c>
      <c r="K3401" t="s">
        <v>3909</v>
      </c>
      <c r="L3401">
        <v>85023</v>
      </c>
      <c r="M3401" t="s">
        <v>2765</v>
      </c>
      <c r="N3401" t="s">
        <v>51</v>
      </c>
      <c r="O3401" t="s">
        <v>52</v>
      </c>
      <c r="P3401" t="s">
        <v>2766</v>
      </c>
      <c r="Q3401" s="4">
        <v>168000</v>
      </c>
      <c r="R3401">
        <v>1</v>
      </c>
      <c r="S3401" s="4">
        <f>Table3[[#This Row],[Harga]]*Table3[[#This Row],[Quantity]]</f>
        <v>168000</v>
      </c>
      <c r="T3401">
        <v>0.2</v>
      </c>
      <c r="U3401" s="4">
        <f>Table3[[#This Row],[Discount]]*Table3[[#This Row],[Revenue]]</f>
        <v>33600</v>
      </c>
      <c r="V3401" s="4">
        <f>Table3[[#This Row],[Revenue]]-Table3[[#This Row],[Total Discount]]</f>
        <v>134400</v>
      </c>
      <c r="W3401" s="6"/>
      <c r="X3401" s="5"/>
    </row>
    <row r="3402" spans="1:24" x14ac:dyDescent="0.35">
      <c r="A3402">
        <v>3401</v>
      </c>
      <c r="B3402" t="s">
        <v>5819</v>
      </c>
      <c r="C3402" s="8">
        <v>42539</v>
      </c>
      <c r="D3402" s="6">
        <v>2016</v>
      </c>
      <c r="E3402" s="8" t="s">
        <v>3497</v>
      </c>
      <c r="F3402" s="7">
        <v>18</v>
      </c>
      <c r="G3402" t="s">
        <v>3485</v>
      </c>
      <c r="H3402" t="s">
        <v>3451</v>
      </c>
      <c r="I3402" t="s">
        <v>3851</v>
      </c>
      <c r="J3402" t="s">
        <v>3449</v>
      </c>
      <c r="K3402" t="s">
        <v>3509</v>
      </c>
      <c r="L3402">
        <v>60423</v>
      </c>
      <c r="M3402" t="s">
        <v>3074</v>
      </c>
      <c r="N3402" t="s">
        <v>13</v>
      </c>
      <c r="O3402" t="s">
        <v>23</v>
      </c>
      <c r="P3402" t="s">
        <v>3075</v>
      </c>
      <c r="Q3402" s="4">
        <v>77000</v>
      </c>
      <c r="R3402">
        <v>2</v>
      </c>
      <c r="S3402" s="4">
        <f>Table3[[#This Row],[Harga]]*Table3[[#This Row],[Quantity]]</f>
        <v>154000</v>
      </c>
      <c r="T3402">
        <v>0.2</v>
      </c>
      <c r="U3402" s="4">
        <f>Table3[[#This Row],[Discount]]*Table3[[#This Row],[Revenue]]</f>
        <v>30800</v>
      </c>
      <c r="V3402" s="4">
        <f>Table3[[#This Row],[Revenue]]-Table3[[#This Row],[Total Discount]]</f>
        <v>123200</v>
      </c>
      <c r="W3402" s="6"/>
      <c r="X3402" s="5"/>
    </row>
    <row r="3403" spans="1:24" x14ac:dyDescent="0.35">
      <c r="A3403">
        <v>3402</v>
      </c>
      <c r="B3403" t="s">
        <v>5818</v>
      </c>
      <c r="C3403" s="8">
        <v>41749</v>
      </c>
      <c r="D3403" s="6">
        <v>2014</v>
      </c>
      <c r="E3403" s="8" t="s">
        <v>3529</v>
      </c>
      <c r="F3403" s="7">
        <v>20</v>
      </c>
      <c r="G3403" t="s">
        <v>3452</v>
      </c>
      <c r="H3403" t="s">
        <v>3451</v>
      </c>
      <c r="I3403" t="s">
        <v>5817</v>
      </c>
      <c r="J3403" t="s">
        <v>3449</v>
      </c>
      <c r="K3403" t="s">
        <v>3460</v>
      </c>
      <c r="L3403">
        <v>90045</v>
      </c>
      <c r="M3403" t="s">
        <v>1976</v>
      </c>
      <c r="N3403" t="s">
        <v>9</v>
      </c>
      <c r="O3403" t="s">
        <v>20</v>
      </c>
      <c r="P3403" t="s">
        <v>1977</v>
      </c>
      <c r="Q3403" s="4">
        <v>15000</v>
      </c>
      <c r="R3403">
        <v>4</v>
      </c>
      <c r="S3403" s="4">
        <f>Table3[[#This Row],[Harga]]*Table3[[#This Row],[Quantity]]</f>
        <v>60000</v>
      </c>
      <c r="T3403">
        <v>0</v>
      </c>
      <c r="U3403" s="4">
        <f>Table3[[#This Row],[Discount]]*Table3[[#This Row],[Revenue]]</f>
        <v>0</v>
      </c>
      <c r="V3403" s="4">
        <f>Table3[[#This Row],[Revenue]]-Table3[[#This Row],[Total Discount]]</f>
        <v>60000</v>
      </c>
      <c r="W3403" s="6"/>
      <c r="X3403" s="5"/>
    </row>
    <row r="3404" spans="1:24" x14ac:dyDescent="0.35">
      <c r="A3404">
        <v>3403</v>
      </c>
      <c r="B3404" t="s">
        <v>5816</v>
      </c>
      <c r="C3404" s="8">
        <v>42377</v>
      </c>
      <c r="D3404" s="6">
        <v>2016</v>
      </c>
      <c r="E3404" s="8" t="s">
        <v>3463</v>
      </c>
      <c r="F3404" s="7">
        <v>8</v>
      </c>
      <c r="G3404" t="s">
        <v>3538</v>
      </c>
      <c r="H3404" t="s">
        <v>3451</v>
      </c>
      <c r="I3404" t="s">
        <v>4066</v>
      </c>
      <c r="J3404" t="s">
        <v>3466</v>
      </c>
      <c r="K3404" t="s">
        <v>3695</v>
      </c>
      <c r="L3404">
        <v>53132</v>
      </c>
      <c r="M3404" t="s">
        <v>1722</v>
      </c>
      <c r="N3404" t="s">
        <v>9</v>
      </c>
      <c r="O3404" t="s">
        <v>10</v>
      </c>
      <c r="P3404" t="s">
        <v>1723</v>
      </c>
      <c r="Q3404" s="4">
        <v>1553000</v>
      </c>
      <c r="R3404">
        <v>6</v>
      </c>
      <c r="S3404" s="4">
        <f>Table3[[#This Row],[Harga]]*Table3[[#This Row],[Quantity]]</f>
        <v>9318000</v>
      </c>
      <c r="T3404">
        <v>0</v>
      </c>
      <c r="U3404" s="4">
        <f>Table3[[#This Row],[Discount]]*Table3[[#This Row],[Revenue]]</f>
        <v>0</v>
      </c>
      <c r="V3404" s="4">
        <f>Table3[[#This Row],[Revenue]]-Table3[[#This Row],[Total Discount]]</f>
        <v>9318000</v>
      </c>
      <c r="W3404" s="6"/>
      <c r="X3404" s="5"/>
    </row>
    <row r="3405" spans="1:24" x14ac:dyDescent="0.35">
      <c r="A3405">
        <v>3404</v>
      </c>
      <c r="B3405" t="s">
        <v>5815</v>
      </c>
      <c r="C3405" s="8">
        <v>43092</v>
      </c>
      <c r="D3405" s="6">
        <v>2017</v>
      </c>
      <c r="E3405" s="8" t="s">
        <v>3490</v>
      </c>
      <c r="F3405" s="7">
        <v>23</v>
      </c>
      <c r="G3405" t="s">
        <v>3457</v>
      </c>
      <c r="H3405" t="s">
        <v>3462</v>
      </c>
      <c r="I3405" t="s">
        <v>4898</v>
      </c>
      <c r="J3405" t="s">
        <v>3466</v>
      </c>
      <c r="K3405" t="s">
        <v>3523</v>
      </c>
      <c r="L3405">
        <v>72209</v>
      </c>
      <c r="M3405" t="s">
        <v>199</v>
      </c>
      <c r="N3405" t="s">
        <v>13</v>
      </c>
      <c r="O3405" t="s">
        <v>32</v>
      </c>
      <c r="P3405" t="s">
        <v>200</v>
      </c>
      <c r="Q3405" s="4">
        <v>38000</v>
      </c>
      <c r="R3405">
        <v>4</v>
      </c>
      <c r="S3405" s="4">
        <f>Table3[[#This Row],[Harga]]*Table3[[#This Row],[Quantity]]</f>
        <v>152000</v>
      </c>
      <c r="T3405">
        <v>0</v>
      </c>
      <c r="U3405" s="4">
        <f>Table3[[#This Row],[Discount]]*Table3[[#This Row],[Revenue]]</f>
        <v>0</v>
      </c>
      <c r="V3405" s="4">
        <f>Table3[[#This Row],[Revenue]]-Table3[[#This Row],[Total Discount]]</f>
        <v>152000</v>
      </c>
      <c r="W3405" s="6"/>
      <c r="X3405" s="5"/>
    </row>
    <row r="3406" spans="1:24" x14ac:dyDescent="0.35">
      <c r="A3406">
        <v>3405</v>
      </c>
      <c r="B3406" t="s">
        <v>5814</v>
      </c>
      <c r="C3406" s="8">
        <v>42842</v>
      </c>
      <c r="D3406" s="6">
        <v>2017</v>
      </c>
      <c r="E3406" s="8" t="s">
        <v>3529</v>
      </c>
      <c r="F3406" s="7">
        <v>17</v>
      </c>
      <c r="G3406" t="s">
        <v>3538</v>
      </c>
      <c r="H3406" t="s">
        <v>3451</v>
      </c>
      <c r="I3406" t="s">
        <v>3910</v>
      </c>
      <c r="J3406" t="s">
        <v>3449</v>
      </c>
      <c r="K3406" t="s">
        <v>3542</v>
      </c>
      <c r="L3406">
        <v>90008</v>
      </c>
      <c r="M3406" t="s">
        <v>2113</v>
      </c>
      <c r="N3406" t="s">
        <v>13</v>
      </c>
      <c r="O3406" t="s">
        <v>23</v>
      </c>
      <c r="P3406" t="s">
        <v>2114</v>
      </c>
      <c r="Q3406" s="4">
        <v>19000</v>
      </c>
      <c r="R3406">
        <v>3</v>
      </c>
      <c r="S3406" s="4">
        <f>Table3[[#This Row],[Harga]]*Table3[[#This Row],[Quantity]]</f>
        <v>57000</v>
      </c>
      <c r="T3406">
        <v>0</v>
      </c>
      <c r="U3406" s="4">
        <f>Table3[[#This Row],[Discount]]*Table3[[#This Row],[Revenue]]</f>
        <v>0</v>
      </c>
      <c r="V3406" s="4">
        <f>Table3[[#This Row],[Revenue]]-Table3[[#This Row],[Total Discount]]</f>
        <v>57000</v>
      </c>
      <c r="W3406" s="6"/>
      <c r="X3406" s="5"/>
    </row>
    <row r="3407" spans="1:24" x14ac:dyDescent="0.35">
      <c r="A3407">
        <v>3406</v>
      </c>
      <c r="B3407" t="s">
        <v>5813</v>
      </c>
      <c r="C3407" s="8">
        <v>43070</v>
      </c>
      <c r="D3407" s="6">
        <v>2017</v>
      </c>
      <c r="E3407" s="8" t="s">
        <v>3490</v>
      </c>
      <c r="F3407" s="7">
        <v>1</v>
      </c>
      <c r="G3407" t="s">
        <v>3452</v>
      </c>
      <c r="H3407" t="s">
        <v>3462</v>
      </c>
      <c r="I3407" t="s">
        <v>4197</v>
      </c>
      <c r="J3407" t="s">
        <v>3466</v>
      </c>
      <c r="K3407" t="s">
        <v>3465</v>
      </c>
      <c r="L3407">
        <v>78207</v>
      </c>
      <c r="M3407" t="s">
        <v>3076</v>
      </c>
      <c r="N3407" t="s">
        <v>13</v>
      </c>
      <c r="O3407" t="s">
        <v>23</v>
      </c>
      <c r="P3407" t="s">
        <v>3077</v>
      </c>
      <c r="Q3407" s="4">
        <v>11000</v>
      </c>
      <c r="R3407">
        <v>2</v>
      </c>
      <c r="S3407" s="4">
        <f>Table3[[#This Row],[Harga]]*Table3[[#This Row],[Quantity]]</f>
        <v>22000</v>
      </c>
      <c r="T3407">
        <v>0.2</v>
      </c>
      <c r="U3407" s="4">
        <f>Table3[[#This Row],[Discount]]*Table3[[#This Row],[Revenue]]</f>
        <v>4400</v>
      </c>
      <c r="V3407" s="4">
        <f>Table3[[#This Row],[Revenue]]-Table3[[#This Row],[Total Discount]]</f>
        <v>17600</v>
      </c>
      <c r="W3407" s="6"/>
      <c r="X3407" s="5"/>
    </row>
    <row r="3408" spans="1:24" x14ac:dyDescent="0.35">
      <c r="A3408">
        <v>3407</v>
      </c>
      <c r="B3408" t="s">
        <v>5812</v>
      </c>
      <c r="C3408" s="8">
        <v>42603</v>
      </c>
      <c r="D3408" s="6">
        <v>2016</v>
      </c>
      <c r="E3408" s="8" t="s">
        <v>3481</v>
      </c>
      <c r="F3408" s="7">
        <v>21</v>
      </c>
      <c r="G3408" t="s">
        <v>3485</v>
      </c>
      <c r="H3408" t="s">
        <v>3451</v>
      </c>
      <c r="I3408" t="s">
        <v>4246</v>
      </c>
      <c r="J3408" t="s">
        <v>3466</v>
      </c>
      <c r="K3408" t="s">
        <v>3509</v>
      </c>
      <c r="L3408">
        <v>90004</v>
      </c>
      <c r="M3408" t="s">
        <v>2107</v>
      </c>
      <c r="N3408" t="s">
        <v>13</v>
      </c>
      <c r="O3408" t="s">
        <v>26</v>
      </c>
      <c r="P3408" t="s">
        <v>2108</v>
      </c>
      <c r="Q3408" s="4">
        <v>4000</v>
      </c>
      <c r="R3408">
        <v>2</v>
      </c>
      <c r="S3408" s="4">
        <f>Table3[[#This Row],[Harga]]*Table3[[#This Row],[Quantity]]</f>
        <v>8000</v>
      </c>
      <c r="T3408">
        <v>0.2</v>
      </c>
      <c r="U3408" s="4">
        <f>Table3[[#This Row],[Discount]]*Table3[[#This Row],[Revenue]]</f>
        <v>1600</v>
      </c>
      <c r="V3408" s="4">
        <f>Table3[[#This Row],[Revenue]]-Table3[[#This Row],[Total Discount]]</f>
        <v>6400</v>
      </c>
      <c r="W3408" s="6"/>
      <c r="X3408" s="5"/>
    </row>
    <row r="3409" spans="1:24" x14ac:dyDescent="0.35">
      <c r="A3409">
        <v>3408</v>
      </c>
      <c r="B3409" t="s">
        <v>5811</v>
      </c>
      <c r="C3409" s="8">
        <v>42709</v>
      </c>
      <c r="D3409" s="6">
        <v>2016</v>
      </c>
      <c r="E3409" s="8" t="s">
        <v>3490</v>
      </c>
      <c r="F3409" s="7">
        <v>5</v>
      </c>
      <c r="G3409" t="s">
        <v>3457</v>
      </c>
      <c r="H3409" t="s">
        <v>3501</v>
      </c>
      <c r="I3409" t="s">
        <v>5101</v>
      </c>
      <c r="J3409" t="s">
        <v>3466</v>
      </c>
      <c r="K3409" t="s">
        <v>3494</v>
      </c>
      <c r="L3409">
        <v>60610</v>
      </c>
      <c r="M3409" t="s">
        <v>756</v>
      </c>
      <c r="N3409" t="s">
        <v>13</v>
      </c>
      <c r="O3409" t="s">
        <v>14</v>
      </c>
      <c r="P3409" t="s">
        <v>757</v>
      </c>
      <c r="Q3409" s="4">
        <v>16000</v>
      </c>
      <c r="R3409">
        <v>3</v>
      </c>
      <c r="S3409" s="4">
        <f>Table3[[#This Row],[Harga]]*Table3[[#This Row],[Quantity]]</f>
        <v>48000</v>
      </c>
      <c r="T3409">
        <v>0.2</v>
      </c>
      <c r="U3409" s="4">
        <f>Table3[[#This Row],[Discount]]*Table3[[#This Row],[Revenue]]</f>
        <v>9600</v>
      </c>
      <c r="V3409" s="4">
        <f>Table3[[#This Row],[Revenue]]-Table3[[#This Row],[Total Discount]]</f>
        <v>38400</v>
      </c>
      <c r="W3409" s="6"/>
      <c r="X3409" s="5"/>
    </row>
    <row r="3410" spans="1:24" x14ac:dyDescent="0.35">
      <c r="A3410">
        <v>3409</v>
      </c>
      <c r="B3410" t="s">
        <v>5810</v>
      </c>
      <c r="C3410" s="8">
        <v>42354</v>
      </c>
      <c r="D3410" s="6">
        <v>2015</v>
      </c>
      <c r="E3410" s="8" t="s">
        <v>3490</v>
      </c>
      <c r="F3410" s="7">
        <v>16</v>
      </c>
      <c r="G3410" t="s">
        <v>3452</v>
      </c>
      <c r="H3410" t="s">
        <v>3462</v>
      </c>
      <c r="I3410" t="s">
        <v>5809</v>
      </c>
      <c r="J3410" t="s">
        <v>3449</v>
      </c>
      <c r="K3410" t="s">
        <v>3641</v>
      </c>
      <c r="L3410">
        <v>98105</v>
      </c>
      <c r="M3410" t="s">
        <v>2532</v>
      </c>
      <c r="N3410" t="s">
        <v>13</v>
      </c>
      <c r="O3410" t="s">
        <v>23</v>
      </c>
      <c r="P3410" t="s">
        <v>2533</v>
      </c>
      <c r="Q3410" s="4">
        <v>25000</v>
      </c>
      <c r="R3410">
        <v>1</v>
      </c>
      <c r="S3410" s="4">
        <f>Table3[[#This Row],[Harga]]*Table3[[#This Row],[Quantity]]</f>
        <v>25000</v>
      </c>
      <c r="T3410">
        <v>0</v>
      </c>
      <c r="U3410" s="4">
        <f>Table3[[#This Row],[Discount]]*Table3[[#This Row],[Revenue]]</f>
        <v>0</v>
      </c>
      <c r="V3410" s="4">
        <f>Table3[[#This Row],[Revenue]]-Table3[[#This Row],[Total Discount]]</f>
        <v>25000</v>
      </c>
      <c r="W3410" s="6"/>
      <c r="X3410" s="5"/>
    </row>
    <row r="3411" spans="1:24" x14ac:dyDescent="0.35">
      <c r="A3411">
        <v>3410</v>
      </c>
      <c r="B3411" t="s">
        <v>5808</v>
      </c>
      <c r="C3411" s="8">
        <v>41929</v>
      </c>
      <c r="D3411" s="6">
        <v>2014</v>
      </c>
      <c r="E3411" s="8" t="s">
        <v>3517</v>
      </c>
      <c r="F3411" s="7">
        <v>17</v>
      </c>
      <c r="G3411" t="s">
        <v>3485</v>
      </c>
      <c r="H3411" t="s">
        <v>3451</v>
      </c>
      <c r="I3411" t="s">
        <v>4224</v>
      </c>
      <c r="J3411" t="s">
        <v>3449</v>
      </c>
      <c r="K3411" t="s">
        <v>3605</v>
      </c>
      <c r="L3411">
        <v>77705</v>
      </c>
      <c r="M3411" t="s">
        <v>1345</v>
      </c>
      <c r="N3411" t="s">
        <v>13</v>
      </c>
      <c r="O3411" t="s">
        <v>26</v>
      </c>
      <c r="P3411" t="s">
        <v>1346</v>
      </c>
      <c r="Q3411" s="4">
        <v>10000</v>
      </c>
      <c r="R3411">
        <v>5</v>
      </c>
      <c r="S3411" s="4">
        <f>Table3[[#This Row],[Harga]]*Table3[[#This Row],[Quantity]]</f>
        <v>50000</v>
      </c>
      <c r="T3411">
        <v>0.8</v>
      </c>
      <c r="U3411" s="4">
        <f>Table3[[#This Row],[Discount]]*Table3[[#This Row],[Revenue]]</f>
        <v>40000</v>
      </c>
      <c r="V3411" s="4">
        <f>Table3[[#This Row],[Revenue]]-Table3[[#This Row],[Total Discount]]</f>
        <v>10000</v>
      </c>
      <c r="W3411" s="6"/>
      <c r="X3411" s="5"/>
    </row>
    <row r="3412" spans="1:24" x14ac:dyDescent="0.35">
      <c r="A3412">
        <v>3411</v>
      </c>
      <c r="B3412" t="s">
        <v>5807</v>
      </c>
      <c r="C3412" s="8">
        <v>42618</v>
      </c>
      <c r="D3412" s="6">
        <v>2016</v>
      </c>
      <c r="E3412" s="8" t="s">
        <v>3472</v>
      </c>
      <c r="F3412" s="7">
        <v>5</v>
      </c>
      <c r="G3412" t="s">
        <v>3452</v>
      </c>
      <c r="H3412" t="s">
        <v>3451</v>
      </c>
      <c r="I3412" t="s">
        <v>3587</v>
      </c>
      <c r="J3412" t="s">
        <v>3449</v>
      </c>
      <c r="K3412" t="s">
        <v>3448</v>
      </c>
      <c r="L3412">
        <v>23320</v>
      </c>
      <c r="M3412" t="s">
        <v>2872</v>
      </c>
      <c r="N3412" t="s">
        <v>13</v>
      </c>
      <c r="O3412" t="s">
        <v>14</v>
      </c>
      <c r="P3412" t="s">
        <v>2873</v>
      </c>
      <c r="Q3412" s="4">
        <v>61000</v>
      </c>
      <c r="R3412">
        <v>2</v>
      </c>
      <c r="S3412" s="4">
        <f>Table3[[#This Row],[Harga]]*Table3[[#This Row],[Quantity]]</f>
        <v>122000</v>
      </c>
      <c r="T3412">
        <v>0</v>
      </c>
      <c r="U3412" s="4">
        <f>Table3[[#This Row],[Discount]]*Table3[[#This Row],[Revenue]]</f>
        <v>0</v>
      </c>
      <c r="V3412" s="4">
        <f>Table3[[#This Row],[Revenue]]-Table3[[#This Row],[Total Discount]]</f>
        <v>122000</v>
      </c>
      <c r="W3412" s="6"/>
      <c r="X3412" s="5"/>
    </row>
    <row r="3413" spans="1:24" x14ac:dyDescent="0.35">
      <c r="A3413">
        <v>3412</v>
      </c>
      <c r="B3413" t="s">
        <v>5806</v>
      </c>
      <c r="C3413" s="8">
        <v>42292</v>
      </c>
      <c r="D3413" s="6">
        <v>2015</v>
      </c>
      <c r="E3413" s="8" t="s">
        <v>3517</v>
      </c>
      <c r="F3413" s="7">
        <v>15</v>
      </c>
      <c r="G3413" t="s">
        <v>3457</v>
      </c>
      <c r="H3413" t="s">
        <v>3462</v>
      </c>
      <c r="I3413" t="s">
        <v>5805</v>
      </c>
      <c r="J3413" t="s">
        <v>3449</v>
      </c>
      <c r="K3413" t="s">
        <v>3595</v>
      </c>
      <c r="L3413">
        <v>75217</v>
      </c>
      <c r="M3413" t="s">
        <v>977</v>
      </c>
      <c r="N3413" t="s">
        <v>9</v>
      </c>
      <c r="O3413" t="s">
        <v>20</v>
      </c>
      <c r="P3413" t="s">
        <v>978</v>
      </c>
      <c r="Q3413" s="4">
        <v>110000</v>
      </c>
      <c r="R3413">
        <v>6</v>
      </c>
      <c r="S3413" s="4">
        <f>Table3[[#This Row],[Harga]]*Table3[[#This Row],[Quantity]]</f>
        <v>660000</v>
      </c>
      <c r="T3413">
        <v>0.6</v>
      </c>
      <c r="U3413" s="4">
        <f>Table3[[#This Row],[Discount]]*Table3[[#This Row],[Revenue]]</f>
        <v>396000</v>
      </c>
      <c r="V3413" s="4">
        <f>Table3[[#This Row],[Revenue]]-Table3[[#This Row],[Total Discount]]</f>
        <v>264000</v>
      </c>
      <c r="W3413" s="6"/>
      <c r="X3413" s="5"/>
    </row>
    <row r="3414" spans="1:24" x14ac:dyDescent="0.35">
      <c r="A3414">
        <v>3413</v>
      </c>
      <c r="B3414" t="s">
        <v>5804</v>
      </c>
      <c r="C3414" s="8">
        <v>42339</v>
      </c>
      <c r="D3414" s="6">
        <v>2015</v>
      </c>
      <c r="E3414" s="8" t="s">
        <v>3490</v>
      </c>
      <c r="F3414" s="7">
        <v>1</v>
      </c>
      <c r="G3414" t="s">
        <v>3457</v>
      </c>
      <c r="H3414" t="s">
        <v>3451</v>
      </c>
      <c r="I3414" t="s">
        <v>3752</v>
      </c>
      <c r="J3414" t="s">
        <v>3488</v>
      </c>
      <c r="K3414" t="s">
        <v>3707</v>
      </c>
      <c r="L3414">
        <v>98105</v>
      </c>
      <c r="M3414" t="s">
        <v>588</v>
      </c>
      <c r="N3414" t="s">
        <v>9</v>
      </c>
      <c r="O3414" t="s">
        <v>42</v>
      </c>
      <c r="P3414" t="s">
        <v>589</v>
      </c>
      <c r="Q3414" s="4">
        <v>702000</v>
      </c>
      <c r="R3414">
        <v>5</v>
      </c>
      <c r="S3414" s="4">
        <f>Table3[[#This Row],[Harga]]*Table3[[#This Row],[Quantity]]</f>
        <v>3510000</v>
      </c>
      <c r="T3414">
        <v>0.2</v>
      </c>
      <c r="U3414" s="4">
        <f>Table3[[#This Row],[Discount]]*Table3[[#This Row],[Revenue]]</f>
        <v>702000</v>
      </c>
      <c r="V3414" s="4">
        <f>Table3[[#This Row],[Revenue]]-Table3[[#This Row],[Total Discount]]</f>
        <v>2808000</v>
      </c>
      <c r="W3414" s="6"/>
      <c r="X3414" s="5"/>
    </row>
    <row r="3415" spans="1:24" x14ac:dyDescent="0.35">
      <c r="A3415">
        <v>3414</v>
      </c>
      <c r="B3415" t="s">
        <v>5803</v>
      </c>
      <c r="C3415" s="8">
        <v>42155</v>
      </c>
      <c r="D3415" s="6">
        <v>2015</v>
      </c>
      <c r="E3415" s="8" t="s">
        <v>3453</v>
      </c>
      <c r="F3415" s="7">
        <v>31</v>
      </c>
      <c r="G3415" t="s">
        <v>3452</v>
      </c>
      <c r="H3415" t="s">
        <v>3462</v>
      </c>
      <c r="I3415" t="s">
        <v>3863</v>
      </c>
      <c r="J3415" t="s">
        <v>3449</v>
      </c>
      <c r="K3415" t="s">
        <v>3666</v>
      </c>
      <c r="L3415">
        <v>55407</v>
      </c>
      <c r="M3415" t="s">
        <v>3078</v>
      </c>
      <c r="N3415" t="s">
        <v>9</v>
      </c>
      <c r="O3415" t="s">
        <v>42</v>
      </c>
      <c r="P3415" t="s">
        <v>3079</v>
      </c>
      <c r="Q3415" s="4">
        <v>2568000</v>
      </c>
      <c r="R3415">
        <v>8</v>
      </c>
      <c r="S3415" s="4">
        <f>Table3[[#This Row],[Harga]]*Table3[[#This Row],[Quantity]]</f>
        <v>20544000</v>
      </c>
      <c r="T3415">
        <v>0</v>
      </c>
      <c r="U3415" s="4">
        <f>Table3[[#This Row],[Discount]]*Table3[[#This Row],[Revenue]]</f>
        <v>0</v>
      </c>
      <c r="V3415" s="4">
        <f>Table3[[#This Row],[Revenue]]-Table3[[#This Row],[Total Discount]]</f>
        <v>20544000</v>
      </c>
      <c r="W3415" s="6"/>
      <c r="X3415" s="5"/>
    </row>
    <row r="3416" spans="1:24" x14ac:dyDescent="0.35">
      <c r="A3416">
        <v>3415</v>
      </c>
      <c r="B3416" t="s">
        <v>5802</v>
      </c>
      <c r="C3416" s="8">
        <v>42988</v>
      </c>
      <c r="D3416" s="6">
        <v>2017</v>
      </c>
      <c r="E3416" s="8" t="s">
        <v>3472</v>
      </c>
      <c r="F3416" s="7">
        <v>10</v>
      </c>
      <c r="G3416" t="s">
        <v>3496</v>
      </c>
      <c r="H3416" t="s">
        <v>3451</v>
      </c>
      <c r="I3416" t="s">
        <v>5117</v>
      </c>
      <c r="J3416" t="s">
        <v>3449</v>
      </c>
      <c r="K3416" t="s">
        <v>3695</v>
      </c>
      <c r="L3416">
        <v>45503</v>
      </c>
      <c r="M3416" t="s">
        <v>127</v>
      </c>
      <c r="N3416" t="s">
        <v>51</v>
      </c>
      <c r="O3416" t="s">
        <v>64</v>
      </c>
      <c r="P3416" t="s">
        <v>128</v>
      </c>
      <c r="Q3416" s="4">
        <v>75000</v>
      </c>
      <c r="R3416">
        <v>4</v>
      </c>
      <c r="S3416" s="4">
        <f>Table3[[#This Row],[Harga]]*Table3[[#This Row],[Quantity]]</f>
        <v>300000</v>
      </c>
      <c r="T3416">
        <v>0.2</v>
      </c>
      <c r="U3416" s="4">
        <f>Table3[[#This Row],[Discount]]*Table3[[#This Row],[Revenue]]</f>
        <v>60000</v>
      </c>
      <c r="V3416" s="4">
        <f>Table3[[#This Row],[Revenue]]-Table3[[#This Row],[Total Discount]]</f>
        <v>240000</v>
      </c>
      <c r="W3416" s="6"/>
      <c r="X3416" s="5"/>
    </row>
    <row r="3417" spans="1:24" x14ac:dyDescent="0.35">
      <c r="A3417">
        <v>3416</v>
      </c>
      <c r="B3417" t="s">
        <v>5801</v>
      </c>
      <c r="C3417" s="8">
        <v>42850</v>
      </c>
      <c r="D3417" s="6">
        <v>2017</v>
      </c>
      <c r="E3417" s="8" t="s">
        <v>3529</v>
      </c>
      <c r="F3417" s="7">
        <v>25</v>
      </c>
      <c r="G3417" t="s">
        <v>3457</v>
      </c>
      <c r="H3417" t="s">
        <v>3462</v>
      </c>
      <c r="I3417" t="s">
        <v>3603</v>
      </c>
      <c r="J3417" t="s">
        <v>3449</v>
      </c>
      <c r="K3417" t="s">
        <v>3704</v>
      </c>
      <c r="L3417">
        <v>90032</v>
      </c>
      <c r="M3417" t="s">
        <v>87</v>
      </c>
      <c r="N3417" t="s">
        <v>13</v>
      </c>
      <c r="O3417" t="s">
        <v>23</v>
      </c>
      <c r="P3417" t="s">
        <v>88</v>
      </c>
      <c r="Q3417" s="4">
        <v>20000</v>
      </c>
      <c r="R3417">
        <v>3</v>
      </c>
      <c r="S3417" s="4">
        <f>Table3[[#This Row],[Harga]]*Table3[[#This Row],[Quantity]]</f>
        <v>60000</v>
      </c>
      <c r="T3417">
        <v>0</v>
      </c>
      <c r="U3417" s="4">
        <f>Table3[[#This Row],[Discount]]*Table3[[#This Row],[Revenue]]</f>
        <v>0</v>
      </c>
      <c r="V3417" s="4">
        <f>Table3[[#This Row],[Revenue]]-Table3[[#This Row],[Total Discount]]</f>
        <v>60000</v>
      </c>
      <c r="W3417" s="6"/>
      <c r="X3417" s="5"/>
    </row>
    <row r="3418" spans="1:24" x14ac:dyDescent="0.35">
      <c r="A3418">
        <v>3417</v>
      </c>
      <c r="B3418" t="s">
        <v>5800</v>
      </c>
      <c r="C3418" s="8">
        <v>42996</v>
      </c>
      <c r="D3418" s="6">
        <v>2017</v>
      </c>
      <c r="E3418" s="8" t="s">
        <v>3472</v>
      </c>
      <c r="F3418" s="7">
        <v>18</v>
      </c>
      <c r="G3418" t="s">
        <v>3452</v>
      </c>
      <c r="H3418" t="s">
        <v>3451</v>
      </c>
      <c r="I3418" t="s">
        <v>4473</v>
      </c>
      <c r="J3418" t="s">
        <v>3466</v>
      </c>
      <c r="K3418" t="s">
        <v>3580</v>
      </c>
      <c r="L3418">
        <v>31907</v>
      </c>
      <c r="M3418" t="s">
        <v>740</v>
      </c>
      <c r="N3418" t="s">
        <v>51</v>
      </c>
      <c r="O3418" t="s">
        <v>52</v>
      </c>
      <c r="P3418" t="s">
        <v>741</v>
      </c>
      <c r="Q3418" s="4">
        <v>84000</v>
      </c>
      <c r="R3418">
        <v>8</v>
      </c>
      <c r="S3418" s="4">
        <f>Table3[[#This Row],[Harga]]*Table3[[#This Row],[Quantity]]</f>
        <v>672000</v>
      </c>
      <c r="T3418">
        <v>0</v>
      </c>
      <c r="U3418" s="4">
        <f>Table3[[#This Row],[Discount]]*Table3[[#This Row],[Revenue]]</f>
        <v>0</v>
      </c>
      <c r="V3418" s="4">
        <f>Table3[[#This Row],[Revenue]]-Table3[[#This Row],[Total Discount]]</f>
        <v>672000</v>
      </c>
      <c r="W3418" s="6"/>
      <c r="X3418" s="5"/>
    </row>
    <row r="3419" spans="1:24" x14ac:dyDescent="0.35">
      <c r="A3419">
        <v>3418</v>
      </c>
      <c r="B3419" t="s">
        <v>5799</v>
      </c>
      <c r="C3419" s="8">
        <v>42965</v>
      </c>
      <c r="D3419" s="6">
        <v>2017</v>
      </c>
      <c r="E3419" s="8" t="s">
        <v>3481</v>
      </c>
      <c r="F3419" s="7">
        <v>18</v>
      </c>
      <c r="G3419" t="s">
        <v>3452</v>
      </c>
      <c r="H3419" t="s">
        <v>3451</v>
      </c>
      <c r="I3419" t="s">
        <v>4608</v>
      </c>
      <c r="J3419" t="s">
        <v>3449</v>
      </c>
      <c r="K3419" t="s">
        <v>3580</v>
      </c>
      <c r="L3419">
        <v>44107</v>
      </c>
      <c r="M3419" t="s">
        <v>1539</v>
      </c>
      <c r="N3419" t="s">
        <v>13</v>
      </c>
      <c r="O3419" t="s">
        <v>26</v>
      </c>
      <c r="P3419" t="s">
        <v>1540</v>
      </c>
      <c r="Q3419" s="4">
        <v>58000</v>
      </c>
      <c r="R3419">
        <v>3</v>
      </c>
      <c r="S3419" s="4">
        <f>Table3[[#This Row],[Harga]]*Table3[[#This Row],[Quantity]]</f>
        <v>174000</v>
      </c>
      <c r="T3419">
        <v>0.7</v>
      </c>
      <c r="U3419" s="4">
        <f>Table3[[#This Row],[Discount]]*Table3[[#This Row],[Revenue]]</f>
        <v>121799.99999999999</v>
      </c>
      <c r="V3419" s="4">
        <f>Table3[[#This Row],[Revenue]]-Table3[[#This Row],[Total Discount]]</f>
        <v>52200.000000000015</v>
      </c>
      <c r="W3419" s="6"/>
      <c r="X3419" s="5"/>
    </row>
    <row r="3420" spans="1:24" x14ac:dyDescent="0.35">
      <c r="A3420">
        <v>3419</v>
      </c>
      <c r="B3420" t="s">
        <v>5798</v>
      </c>
      <c r="C3420" s="8">
        <v>42148</v>
      </c>
      <c r="D3420" s="6">
        <v>2015</v>
      </c>
      <c r="E3420" s="8" t="s">
        <v>3453</v>
      </c>
      <c r="F3420" s="7">
        <v>24</v>
      </c>
      <c r="G3420" t="s">
        <v>3485</v>
      </c>
      <c r="H3420" t="s">
        <v>3451</v>
      </c>
      <c r="I3420" t="s">
        <v>5252</v>
      </c>
      <c r="J3420" t="s">
        <v>3449</v>
      </c>
      <c r="K3420" t="s">
        <v>3571</v>
      </c>
      <c r="L3420">
        <v>60540</v>
      </c>
      <c r="M3420" t="s">
        <v>1106</v>
      </c>
      <c r="N3420" t="s">
        <v>9</v>
      </c>
      <c r="O3420" t="s">
        <v>42</v>
      </c>
      <c r="P3420" t="s">
        <v>1107</v>
      </c>
      <c r="Q3420" s="4">
        <v>259000</v>
      </c>
      <c r="R3420">
        <v>7</v>
      </c>
      <c r="S3420" s="4">
        <f>Table3[[#This Row],[Harga]]*Table3[[#This Row],[Quantity]]</f>
        <v>1813000</v>
      </c>
      <c r="T3420">
        <v>0.3</v>
      </c>
      <c r="U3420" s="4">
        <f>Table3[[#This Row],[Discount]]*Table3[[#This Row],[Revenue]]</f>
        <v>543900</v>
      </c>
      <c r="V3420" s="4">
        <f>Table3[[#This Row],[Revenue]]-Table3[[#This Row],[Total Discount]]</f>
        <v>1269100</v>
      </c>
      <c r="W3420" s="6"/>
      <c r="X3420" s="5"/>
    </row>
    <row r="3421" spans="1:24" x14ac:dyDescent="0.35">
      <c r="A3421">
        <v>3420</v>
      </c>
      <c r="B3421" t="s">
        <v>5797</v>
      </c>
      <c r="C3421" s="8">
        <v>42254</v>
      </c>
      <c r="D3421" s="6">
        <v>2015</v>
      </c>
      <c r="E3421" s="8" t="s">
        <v>3472</v>
      </c>
      <c r="F3421" s="7">
        <v>7</v>
      </c>
      <c r="G3421" t="s">
        <v>3538</v>
      </c>
      <c r="H3421" t="s">
        <v>3451</v>
      </c>
      <c r="I3421" t="s">
        <v>4423</v>
      </c>
      <c r="J3421" t="s">
        <v>3488</v>
      </c>
      <c r="K3421" t="s">
        <v>3655</v>
      </c>
      <c r="L3421">
        <v>10009</v>
      </c>
      <c r="M3421" t="s">
        <v>720</v>
      </c>
      <c r="N3421" t="s">
        <v>51</v>
      </c>
      <c r="O3421" t="s">
        <v>64</v>
      </c>
      <c r="P3421" t="s">
        <v>721</v>
      </c>
      <c r="Q3421" s="4">
        <v>240000</v>
      </c>
      <c r="R3421">
        <v>7</v>
      </c>
      <c r="S3421" s="4">
        <f>Table3[[#This Row],[Harga]]*Table3[[#This Row],[Quantity]]</f>
        <v>1680000</v>
      </c>
      <c r="T3421">
        <v>0</v>
      </c>
      <c r="U3421" s="4">
        <f>Table3[[#This Row],[Discount]]*Table3[[#This Row],[Revenue]]</f>
        <v>0</v>
      </c>
      <c r="V3421" s="4">
        <f>Table3[[#This Row],[Revenue]]-Table3[[#This Row],[Total Discount]]</f>
        <v>1680000</v>
      </c>
      <c r="W3421" s="6"/>
      <c r="X3421" s="5"/>
    </row>
    <row r="3422" spans="1:24" x14ac:dyDescent="0.35">
      <c r="A3422">
        <v>3421</v>
      </c>
      <c r="B3422" t="s">
        <v>5796</v>
      </c>
      <c r="C3422" s="8">
        <v>42940</v>
      </c>
      <c r="D3422" s="6">
        <v>2017</v>
      </c>
      <c r="E3422" s="8" t="s">
        <v>3507</v>
      </c>
      <c r="F3422" s="7">
        <v>24</v>
      </c>
      <c r="G3422" t="s">
        <v>3496</v>
      </c>
      <c r="H3422" t="s">
        <v>3451</v>
      </c>
      <c r="I3422" t="s">
        <v>4768</v>
      </c>
      <c r="J3422" t="s">
        <v>3466</v>
      </c>
      <c r="K3422" t="s">
        <v>3460</v>
      </c>
      <c r="L3422">
        <v>92646</v>
      </c>
      <c r="M3422" t="s">
        <v>1517</v>
      </c>
      <c r="N3422" t="s">
        <v>51</v>
      </c>
      <c r="O3422" t="s">
        <v>471</v>
      </c>
      <c r="P3422" t="s">
        <v>1518</v>
      </c>
      <c r="Q3422" s="4">
        <v>1440000</v>
      </c>
      <c r="R3422">
        <v>5</v>
      </c>
      <c r="S3422" s="4">
        <f>Table3[[#This Row],[Harga]]*Table3[[#This Row],[Quantity]]</f>
        <v>7200000</v>
      </c>
      <c r="T3422">
        <v>0.2</v>
      </c>
      <c r="U3422" s="4">
        <f>Table3[[#This Row],[Discount]]*Table3[[#This Row],[Revenue]]</f>
        <v>1440000</v>
      </c>
      <c r="V3422" s="4">
        <f>Table3[[#This Row],[Revenue]]-Table3[[#This Row],[Total Discount]]</f>
        <v>5760000</v>
      </c>
      <c r="W3422" s="6"/>
      <c r="X3422" s="5"/>
    </row>
    <row r="3423" spans="1:24" x14ac:dyDescent="0.35">
      <c r="A3423">
        <v>3422</v>
      </c>
      <c r="B3423" t="s">
        <v>5795</v>
      </c>
      <c r="C3423" s="8">
        <v>42980</v>
      </c>
      <c r="D3423" s="6">
        <v>2017</v>
      </c>
      <c r="E3423" s="8" t="s">
        <v>3472</v>
      </c>
      <c r="F3423" s="7">
        <v>2</v>
      </c>
      <c r="G3423" t="s">
        <v>3457</v>
      </c>
      <c r="H3423" t="s">
        <v>3462</v>
      </c>
      <c r="I3423" t="s">
        <v>5582</v>
      </c>
      <c r="J3423" t="s">
        <v>3466</v>
      </c>
      <c r="K3423" t="s">
        <v>3487</v>
      </c>
      <c r="L3423">
        <v>60653</v>
      </c>
      <c r="M3423" t="s">
        <v>724</v>
      </c>
      <c r="N3423" t="s">
        <v>13</v>
      </c>
      <c r="O3423" t="s">
        <v>73</v>
      </c>
      <c r="P3423" t="s">
        <v>725</v>
      </c>
      <c r="Q3423" s="4">
        <v>35000</v>
      </c>
      <c r="R3423">
        <v>4</v>
      </c>
      <c r="S3423" s="4">
        <f>Table3[[#This Row],[Harga]]*Table3[[#This Row],[Quantity]]</f>
        <v>140000</v>
      </c>
      <c r="T3423">
        <v>0.2</v>
      </c>
      <c r="U3423" s="4">
        <f>Table3[[#This Row],[Discount]]*Table3[[#This Row],[Revenue]]</f>
        <v>28000</v>
      </c>
      <c r="V3423" s="4">
        <f>Table3[[#This Row],[Revenue]]-Table3[[#This Row],[Total Discount]]</f>
        <v>112000</v>
      </c>
      <c r="W3423" s="6"/>
      <c r="X3423" s="5"/>
    </row>
    <row r="3424" spans="1:24" x14ac:dyDescent="0.35">
      <c r="A3424">
        <v>3423</v>
      </c>
      <c r="B3424" t="s">
        <v>5794</v>
      </c>
      <c r="C3424" s="8">
        <v>43075</v>
      </c>
      <c r="D3424" s="6">
        <v>2017</v>
      </c>
      <c r="E3424" s="8" t="s">
        <v>3490</v>
      </c>
      <c r="F3424" s="7">
        <v>6</v>
      </c>
      <c r="G3424" t="s">
        <v>3452</v>
      </c>
      <c r="H3424" t="s">
        <v>3532</v>
      </c>
      <c r="I3424" t="s">
        <v>4847</v>
      </c>
      <c r="J3424" t="s">
        <v>3466</v>
      </c>
      <c r="K3424" t="s">
        <v>3455</v>
      </c>
      <c r="L3424">
        <v>94513</v>
      </c>
      <c r="M3424" t="s">
        <v>3080</v>
      </c>
      <c r="N3424" t="s">
        <v>13</v>
      </c>
      <c r="O3424" t="s">
        <v>32</v>
      </c>
      <c r="P3424" t="s">
        <v>1482</v>
      </c>
      <c r="Q3424" s="4">
        <v>11000</v>
      </c>
      <c r="R3424">
        <v>1</v>
      </c>
      <c r="S3424" s="4">
        <f>Table3[[#This Row],[Harga]]*Table3[[#This Row],[Quantity]]</f>
        <v>11000</v>
      </c>
      <c r="T3424">
        <v>0</v>
      </c>
      <c r="U3424" s="4">
        <f>Table3[[#This Row],[Discount]]*Table3[[#This Row],[Revenue]]</f>
        <v>0</v>
      </c>
      <c r="V3424" s="4">
        <f>Table3[[#This Row],[Revenue]]-Table3[[#This Row],[Total Discount]]</f>
        <v>11000</v>
      </c>
      <c r="W3424" s="6"/>
      <c r="X3424" s="5"/>
    </row>
    <row r="3425" spans="1:24" x14ac:dyDescent="0.35">
      <c r="A3425">
        <v>3424</v>
      </c>
      <c r="B3425" t="s">
        <v>5793</v>
      </c>
      <c r="C3425" s="8">
        <v>42875</v>
      </c>
      <c r="D3425" s="6">
        <v>2017</v>
      </c>
      <c r="E3425" s="8" t="s">
        <v>3453</v>
      </c>
      <c r="F3425" s="7">
        <v>20</v>
      </c>
      <c r="G3425" t="s">
        <v>3485</v>
      </c>
      <c r="H3425" t="s">
        <v>3451</v>
      </c>
      <c r="I3425" t="s">
        <v>5792</v>
      </c>
      <c r="J3425" t="s">
        <v>3466</v>
      </c>
      <c r="K3425" t="s">
        <v>3707</v>
      </c>
      <c r="L3425">
        <v>48183</v>
      </c>
      <c r="M3425" t="s">
        <v>1533</v>
      </c>
      <c r="N3425" t="s">
        <v>13</v>
      </c>
      <c r="O3425" t="s">
        <v>26</v>
      </c>
      <c r="P3425" t="s">
        <v>1534</v>
      </c>
      <c r="Q3425" s="4">
        <v>34000</v>
      </c>
      <c r="R3425">
        <v>2</v>
      </c>
      <c r="S3425" s="4">
        <f>Table3[[#This Row],[Harga]]*Table3[[#This Row],[Quantity]]</f>
        <v>68000</v>
      </c>
      <c r="T3425">
        <v>0</v>
      </c>
      <c r="U3425" s="4">
        <f>Table3[[#This Row],[Discount]]*Table3[[#This Row],[Revenue]]</f>
        <v>0</v>
      </c>
      <c r="V3425" s="4">
        <f>Table3[[#This Row],[Revenue]]-Table3[[#This Row],[Total Discount]]</f>
        <v>68000</v>
      </c>
      <c r="W3425" s="6"/>
      <c r="X3425" s="5"/>
    </row>
    <row r="3426" spans="1:24" x14ac:dyDescent="0.35">
      <c r="A3426">
        <v>3425</v>
      </c>
      <c r="B3426" t="s">
        <v>5791</v>
      </c>
      <c r="C3426" s="8">
        <v>42640</v>
      </c>
      <c r="D3426" s="6">
        <v>2016</v>
      </c>
      <c r="E3426" s="8" t="s">
        <v>3472</v>
      </c>
      <c r="F3426" s="7">
        <v>27</v>
      </c>
      <c r="G3426" t="s">
        <v>3457</v>
      </c>
      <c r="H3426" t="s">
        <v>3451</v>
      </c>
      <c r="I3426" t="s">
        <v>3484</v>
      </c>
      <c r="J3426" t="s">
        <v>3449</v>
      </c>
      <c r="K3426" t="s">
        <v>3483</v>
      </c>
      <c r="L3426">
        <v>98103</v>
      </c>
      <c r="M3426" t="s">
        <v>2705</v>
      </c>
      <c r="N3426" t="s">
        <v>51</v>
      </c>
      <c r="O3426" t="s">
        <v>52</v>
      </c>
      <c r="P3426" t="s">
        <v>2706</v>
      </c>
      <c r="Q3426" s="4">
        <v>1002000</v>
      </c>
      <c r="R3426">
        <v>2</v>
      </c>
      <c r="S3426" s="4">
        <f>Table3[[#This Row],[Harga]]*Table3[[#This Row],[Quantity]]</f>
        <v>2004000</v>
      </c>
      <c r="T3426">
        <v>0.2</v>
      </c>
      <c r="U3426" s="4">
        <f>Table3[[#This Row],[Discount]]*Table3[[#This Row],[Revenue]]</f>
        <v>400800</v>
      </c>
      <c r="V3426" s="4">
        <f>Table3[[#This Row],[Revenue]]-Table3[[#This Row],[Total Discount]]</f>
        <v>1603200</v>
      </c>
      <c r="W3426" s="6"/>
      <c r="X3426" s="5"/>
    </row>
    <row r="3427" spans="1:24" x14ac:dyDescent="0.35">
      <c r="A3427">
        <v>3426</v>
      </c>
      <c r="B3427" t="s">
        <v>5790</v>
      </c>
      <c r="C3427" s="8">
        <v>43079</v>
      </c>
      <c r="D3427" s="6">
        <v>2017</v>
      </c>
      <c r="E3427" s="8" t="s">
        <v>3490</v>
      </c>
      <c r="F3427" s="7">
        <v>10</v>
      </c>
      <c r="G3427" t="s">
        <v>3452</v>
      </c>
      <c r="H3427" t="s">
        <v>3451</v>
      </c>
      <c r="I3427" t="s">
        <v>5789</v>
      </c>
      <c r="J3427" t="s">
        <v>3466</v>
      </c>
      <c r="K3427" t="s">
        <v>3670</v>
      </c>
      <c r="L3427">
        <v>29406</v>
      </c>
      <c r="M3427" t="s">
        <v>1590</v>
      </c>
      <c r="N3427" t="s">
        <v>9</v>
      </c>
      <c r="O3427" t="s">
        <v>20</v>
      </c>
      <c r="P3427" t="s">
        <v>1591</v>
      </c>
      <c r="Q3427" s="4">
        <v>15000</v>
      </c>
      <c r="R3427">
        <v>2</v>
      </c>
      <c r="S3427" s="4">
        <f>Table3[[#This Row],[Harga]]*Table3[[#This Row],[Quantity]]</f>
        <v>30000</v>
      </c>
      <c r="T3427">
        <v>0</v>
      </c>
      <c r="U3427" s="4">
        <f>Table3[[#This Row],[Discount]]*Table3[[#This Row],[Revenue]]</f>
        <v>0</v>
      </c>
      <c r="V3427" s="4">
        <f>Table3[[#This Row],[Revenue]]-Table3[[#This Row],[Total Discount]]</f>
        <v>30000</v>
      </c>
      <c r="W3427" s="6"/>
      <c r="X3427" s="5"/>
    </row>
    <row r="3428" spans="1:24" x14ac:dyDescent="0.35">
      <c r="A3428">
        <v>3427</v>
      </c>
      <c r="B3428" t="s">
        <v>5788</v>
      </c>
      <c r="C3428" s="8">
        <v>41895</v>
      </c>
      <c r="D3428" s="6">
        <v>2014</v>
      </c>
      <c r="E3428" s="8" t="s">
        <v>3472</v>
      </c>
      <c r="F3428" s="7">
        <v>13</v>
      </c>
      <c r="G3428" t="s">
        <v>3457</v>
      </c>
      <c r="H3428" t="s">
        <v>3532</v>
      </c>
      <c r="I3428" t="s">
        <v>4994</v>
      </c>
      <c r="J3428" t="s">
        <v>3449</v>
      </c>
      <c r="K3428" t="s">
        <v>3477</v>
      </c>
      <c r="L3428">
        <v>43229</v>
      </c>
      <c r="M3428" t="s">
        <v>857</v>
      </c>
      <c r="N3428" t="s">
        <v>13</v>
      </c>
      <c r="O3428" t="s">
        <v>26</v>
      </c>
      <c r="P3428" t="s">
        <v>858</v>
      </c>
      <c r="Q3428" s="4">
        <v>2000</v>
      </c>
      <c r="R3428">
        <v>3</v>
      </c>
      <c r="S3428" s="4">
        <f>Table3[[#This Row],[Harga]]*Table3[[#This Row],[Quantity]]</f>
        <v>6000</v>
      </c>
      <c r="T3428">
        <v>0.7</v>
      </c>
      <c r="U3428" s="4">
        <f>Table3[[#This Row],[Discount]]*Table3[[#This Row],[Revenue]]</f>
        <v>4200</v>
      </c>
      <c r="V3428" s="4">
        <f>Table3[[#This Row],[Revenue]]-Table3[[#This Row],[Total Discount]]</f>
        <v>1800</v>
      </c>
      <c r="W3428" s="6"/>
      <c r="X3428" s="5"/>
    </row>
    <row r="3429" spans="1:24" x14ac:dyDescent="0.35">
      <c r="A3429">
        <v>3428</v>
      </c>
      <c r="B3429" t="s">
        <v>5787</v>
      </c>
      <c r="C3429" s="8">
        <v>42945</v>
      </c>
      <c r="D3429" s="6">
        <v>2017</v>
      </c>
      <c r="E3429" s="8" t="s">
        <v>3507</v>
      </c>
      <c r="F3429" s="7">
        <v>29</v>
      </c>
      <c r="G3429" t="s">
        <v>3452</v>
      </c>
      <c r="H3429" t="s">
        <v>3462</v>
      </c>
      <c r="I3429" t="s">
        <v>4452</v>
      </c>
      <c r="J3429" t="s">
        <v>3449</v>
      </c>
      <c r="K3429" t="s">
        <v>3641</v>
      </c>
      <c r="L3429">
        <v>98103</v>
      </c>
      <c r="M3429" t="s">
        <v>2382</v>
      </c>
      <c r="N3429" t="s">
        <v>9</v>
      </c>
      <c r="O3429" t="s">
        <v>10</v>
      </c>
      <c r="P3429" t="s">
        <v>2383</v>
      </c>
      <c r="Q3429" s="4">
        <v>232000</v>
      </c>
      <c r="R3429">
        <v>2</v>
      </c>
      <c r="S3429" s="4">
        <f>Table3[[#This Row],[Harga]]*Table3[[#This Row],[Quantity]]</f>
        <v>464000</v>
      </c>
      <c r="T3429">
        <v>0</v>
      </c>
      <c r="U3429" s="4">
        <f>Table3[[#This Row],[Discount]]*Table3[[#This Row],[Revenue]]</f>
        <v>0</v>
      </c>
      <c r="V3429" s="4">
        <f>Table3[[#This Row],[Revenue]]-Table3[[#This Row],[Total Discount]]</f>
        <v>464000</v>
      </c>
      <c r="W3429" s="6"/>
      <c r="X3429" s="5"/>
    </row>
    <row r="3430" spans="1:24" x14ac:dyDescent="0.35">
      <c r="A3430">
        <v>3429</v>
      </c>
      <c r="B3430" t="s">
        <v>5786</v>
      </c>
      <c r="C3430" s="8">
        <v>42948</v>
      </c>
      <c r="D3430" s="6">
        <v>2017</v>
      </c>
      <c r="E3430" s="8" t="s">
        <v>3481</v>
      </c>
      <c r="F3430" s="7">
        <v>1</v>
      </c>
      <c r="G3430" t="s">
        <v>3457</v>
      </c>
      <c r="H3430" t="s">
        <v>3554</v>
      </c>
      <c r="I3430" t="s">
        <v>3996</v>
      </c>
      <c r="J3430" t="s">
        <v>3449</v>
      </c>
      <c r="K3430" t="s">
        <v>3682</v>
      </c>
      <c r="L3430">
        <v>94109</v>
      </c>
      <c r="M3430" t="s">
        <v>939</v>
      </c>
      <c r="N3430" t="s">
        <v>13</v>
      </c>
      <c r="O3430" t="s">
        <v>32</v>
      </c>
      <c r="P3430" t="s">
        <v>940</v>
      </c>
      <c r="Q3430" s="4">
        <v>349000</v>
      </c>
      <c r="R3430">
        <v>3</v>
      </c>
      <c r="S3430" s="4">
        <f>Table3[[#This Row],[Harga]]*Table3[[#This Row],[Quantity]]</f>
        <v>1047000</v>
      </c>
      <c r="T3430">
        <v>0</v>
      </c>
      <c r="U3430" s="4">
        <f>Table3[[#This Row],[Discount]]*Table3[[#This Row],[Revenue]]</f>
        <v>0</v>
      </c>
      <c r="V3430" s="4">
        <f>Table3[[#This Row],[Revenue]]-Table3[[#This Row],[Total Discount]]</f>
        <v>1047000</v>
      </c>
      <c r="W3430" s="6"/>
      <c r="X3430" s="5"/>
    </row>
    <row r="3431" spans="1:24" x14ac:dyDescent="0.35">
      <c r="A3431">
        <v>3430</v>
      </c>
      <c r="B3431" t="s">
        <v>5785</v>
      </c>
      <c r="C3431" s="8">
        <v>42857</v>
      </c>
      <c r="D3431" s="6">
        <v>2017</v>
      </c>
      <c r="E3431" s="8" t="s">
        <v>3453</v>
      </c>
      <c r="F3431" s="7">
        <v>2</v>
      </c>
      <c r="G3431" t="s">
        <v>3457</v>
      </c>
      <c r="H3431" t="s">
        <v>3532</v>
      </c>
      <c r="I3431" t="s">
        <v>3685</v>
      </c>
      <c r="J3431" t="s">
        <v>3466</v>
      </c>
      <c r="K3431" t="s">
        <v>3465</v>
      </c>
      <c r="L3431">
        <v>90049</v>
      </c>
      <c r="M3431" t="s">
        <v>752</v>
      </c>
      <c r="N3431" t="s">
        <v>51</v>
      </c>
      <c r="O3431" t="s">
        <v>64</v>
      </c>
      <c r="P3431" t="s">
        <v>753</v>
      </c>
      <c r="Q3431" s="4">
        <v>192000</v>
      </c>
      <c r="R3431">
        <v>4</v>
      </c>
      <c r="S3431" s="4">
        <f>Table3[[#This Row],[Harga]]*Table3[[#This Row],[Quantity]]</f>
        <v>768000</v>
      </c>
      <c r="T3431">
        <v>0</v>
      </c>
      <c r="U3431" s="4">
        <f>Table3[[#This Row],[Discount]]*Table3[[#This Row],[Revenue]]</f>
        <v>0</v>
      </c>
      <c r="V3431" s="4">
        <f>Table3[[#This Row],[Revenue]]-Table3[[#This Row],[Total Discount]]</f>
        <v>768000</v>
      </c>
      <c r="W3431" s="6"/>
      <c r="X3431" s="5"/>
    </row>
    <row r="3432" spans="1:24" x14ac:dyDescent="0.35">
      <c r="A3432">
        <v>3431</v>
      </c>
      <c r="B3432" t="s">
        <v>5784</v>
      </c>
      <c r="C3432" s="8">
        <v>42167</v>
      </c>
      <c r="D3432" s="6">
        <v>2015</v>
      </c>
      <c r="E3432" s="8" t="s">
        <v>3497</v>
      </c>
      <c r="F3432" s="7">
        <v>12</v>
      </c>
      <c r="G3432" t="s">
        <v>3485</v>
      </c>
      <c r="H3432" t="s">
        <v>3451</v>
      </c>
      <c r="I3432" t="s">
        <v>5783</v>
      </c>
      <c r="J3432" t="s">
        <v>3449</v>
      </c>
      <c r="K3432" t="s">
        <v>3494</v>
      </c>
      <c r="L3432">
        <v>33407</v>
      </c>
      <c r="M3432" t="s">
        <v>3081</v>
      </c>
      <c r="N3432" t="s">
        <v>51</v>
      </c>
      <c r="O3432" t="s">
        <v>52</v>
      </c>
      <c r="P3432" t="s">
        <v>3082</v>
      </c>
      <c r="Q3432" s="4">
        <v>56000</v>
      </c>
      <c r="R3432">
        <v>2</v>
      </c>
      <c r="S3432" s="4">
        <f>Table3[[#This Row],[Harga]]*Table3[[#This Row],[Quantity]]</f>
        <v>112000</v>
      </c>
      <c r="T3432">
        <v>0.2</v>
      </c>
      <c r="U3432" s="4">
        <f>Table3[[#This Row],[Discount]]*Table3[[#This Row],[Revenue]]</f>
        <v>22400</v>
      </c>
      <c r="V3432" s="4">
        <f>Table3[[#This Row],[Revenue]]-Table3[[#This Row],[Total Discount]]</f>
        <v>89600</v>
      </c>
      <c r="W3432" s="6"/>
      <c r="X3432" s="5"/>
    </row>
    <row r="3433" spans="1:24" x14ac:dyDescent="0.35">
      <c r="A3433">
        <v>3432</v>
      </c>
      <c r="B3433" t="s">
        <v>5782</v>
      </c>
      <c r="C3433" s="8">
        <v>41995</v>
      </c>
      <c r="D3433" s="6">
        <v>2014</v>
      </c>
      <c r="E3433" s="8" t="s">
        <v>3490</v>
      </c>
      <c r="F3433" s="7">
        <v>22</v>
      </c>
      <c r="G3433" t="s">
        <v>3538</v>
      </c>
      <c r="H3433" t="s">
        <v>3462</v>
      </c>
      <c r="I3433" t="s">
        <v>4087</v>
      </c>
      <c r="J3433" t="s">
        <v>3449</v>
      </c>
      <c r="K3433" t="s">
        <v>3494</v>
      </c>
      <c r="L3433">
        <v>60623</v>
      </c>
      <c r="M3433" t="s">
        <v>573</v>
      </c>
      <c r="N3433" t="s">
        <v>13</v>
      </c>
      <c r="O3433" t="s">
        <v>32</v>
      </c>
      <c r="P3433" t="s">
        <v>574</v>
      </c>
      <c r="Q3433" s="4">
        <v>331000</v>
      </c>
      <c r="R3433">
        <v>1</v>
      </c>
      <c r="S3433" s="4">
        <f>Table3[[#This Row],[Harga]]*Table3[[#This Row],[Quantity]]</f>
        <v>331000</v>
      </c>
      <c r="T3433">
        <v>0.2</v>
      </c>
      <c r="U3433" s="4">
        <f>Table3[[#This Row],[Discount]]*Table3[[#This Row],[Revenue]]</f>
        <v>66200</v>
      </c>
      <c r="V3433" s="4">
        <f>Table3[[#This Row],[Revenue]]-Table3[[#This Row],[Total Discount]]</f>
        <v>264800</v>
      </c>
      <c r="W3433" s="6"/>
      <c r="X3433" s="5"/>
    </row>
    <row r="3434" spans="1:24" x14ac:dyDescent="0.35">
      <c r="A3434">
        <v>3433</v>
      </c>
      <c r="B3434" t="s">
        <v>5781</v>
      </c>
      <c r="C3434" s="8">
        <v>41989</v>
      </c>
      <c r="D3434" s="6">
        <v>2014</v>
      </c>
      <c r="E3434" s="8" t="s">
        <v>3490</v>
      </c>
      <c r="F3434" s="7">
        <v>16</v>
      </c>
      <c r="G3434" t="s">
        <v>3457</v>
      </c>
      <c r="H3434" t="s">
        <v>3554</v>
      </c>
      <c r="I3434" t="s">
        <v>5780</v>
      </c>
      <c r="J3434" t="s">
        <v>3466</v>
      </c>
      <c r="K3434" t="s">
        <v>3580</v>
      </c>
      <c r="L3434">
        <v>95823</v>
      </c>
      <c r="M3434" t="s">
        <v>1389</v>
      </c>
      <c r="N3434" t="s">
        <v>9</v>
      </c>
      <c r="O3434" t="s">
        <v>42</v>
      </c>
      <c r="P3434" t="s">
        <v>1390</v>
      </c>
      <c r="Q3434" s="4">
        <v>2808000</v>
      </c>
      <c r="R3434">
        <v>5</v>
      </c>
      <c r="S3434" s="4">
        <f>Table3[[#This Row],[Harga]]*Table3[[#This Row],[Quantity]]</f>
        <v>14040000</v>
      </c>
      <c r="T3434">
        <v>0.2</v>
      </c>
      <c r="U3434" s="4">
        <f>Table3[[#This Row],[Discount]]*Table3[[#This Row],[Revenue]]</f>
        <v>2808000</v>
      </c>
      <c r="V3434" s="4">
        <f>Table3[[#This Row],[Revenue]]-Table3[[#This Row],[Total Discount]]</f>
        <v>11232000</v>
      </c>
      <c r="W3434" s="6"/>
      <c r="X3434" s="5"/>
    </row>
    <row r="3435" spans="1:24" x14ac:dyDescent="0.35">
      <c r="A3435">
        <v>3434</v>
      </c>
      <c r="B3435" t="s">
        <v>5779</v>
      </c>
      <c r="C3435" s="8">
        <v>42476</v>
      </c>
      <c r="D3435" s="6">
        <v>2016</v>
      </c>
      <c r="E3435" s="8" t="s">
        <v>3529</v>
      </c>
      <c r="F3435" s="7">
        <v>16</v>
      </c>
      <c r="G3435" t="s">
        <v>3496</v>
      </c>
      <c r="H3435" t="s">
        <v>3451</v>
      </c>
      <c r="I3435" t="s">
        <v>4056</v>
      </c>
      <c r="J3435" t="s">
        <v>3449</v>
      </c>
      <c r="K3435" t="s">
        <v>3523</v>
      </c>
      <c r="L3435">
        <v>98115</v>
      </c>
      <c r="M3435" t="s">
        <v>3083</v>
      </c>
      <c r="N3435" t="s">
        <v>13</v>
      </c>
      <c r="O3435" t="s">
        <v>366</v>
      </c>
      <c r="P3435" t="s">
        <v>3084</v>
      </c>
      <c r="Q3435" s="4">
        <v>29000</v>
      </c>
      <c r="R3435">
        <v>3</v>
      </c>
      <c r="S3435" s="4">
        <f>Table3[[#This Row],[Harga]]*Table3[[#This Row],[Quantity]]</f>
        <v>87000</v>
      </c>
      <c r="T3435">
        <v>0</v>
      </c>
      <c r="U3435" s="4">
        <f>Table3[[#This Row],[Discount]]*Table3[[#This Row],[Revenue]]</f>
        <v>0</v>
      </c>
      <c r="V3435" s="4">
        <f>Table3[[#This Row],[Revenue]]-Table3[[#This Row],[Total Discount]]</f>
        <v>87000</v>
      </c>
      <c r="W3435" s="6"/>
      <c r="X3435" s="5"/>
    </row>
    <row r="3436" spans="1:24" x14ac:dyDescent="0.35">
      <c r="A3436">
        <v>3435</v>
      </c>
      <c r="B3436" t="s">
        <v>5778</v>
      </c>
      <c r="C3436" s="8">
        <v>42145</v>
      </c>
      <c r="D3436" s="6">
        <v>2015</v>
      </c>
      <c r="E3436" s="8" t="s">
        <v>3453</v>
      </c>
      <c r="F3436" s="7">
        <v>21</v>
      </c>
      <c r="G3436" t="s">
        <v>3452</v>
      </c>
      <c r="H3436" t="s">
        <v>3451</v>
      </c>
      <c r="I3436" t="s">
        <v>3870</v>
      </c>
      <c r="J3436" t="s">
        <v>3466</v>
      </c>
      <c r="K3436" t="s">
        <v>3714</v>
      </c>
      <c r="L3436">
        <v>19143</v>
      </c>
      <c r="M3436" t="s">
        <v>3002</v>
      </c>
      <c r="N3436" t="s">
        <v>13</v>
      </c>
      <c r="O3436" t="s">
        <v>26</v>
      </c>
      <c r="P3436" t="s">
        <v>3003</v>
      </c>
      <c r="Q3436" s="4">
        <v>33000</v>
      </c>
      <c r="R3436">
        <v>2</v>
      </c>
      <c r="S3436" s="4">
        <f>Table3[[#This Row],[Harga]]*Table3[[#This Row],[Quantity]]</f>
        <v>66000</v>
      </c>
      <c r="T3436">
        <v>0.7</v>
      </c>
      <c r="U3436" s="4">
        <f>Table3[[#This Row],[Discount]]*Table3[[#This Row],[Revenue]]</f>
        <v>46200</v>
      </c>
      <c r="V3436" s="4">
        <f>Table3[[#This Row],[Revenue]]-Table3[[#This Row],[Total Discount]]</f>
        <v>19800</v>
      </c>
      <c r="W3436" s="6"/>
      <c r="X3436" s="5"/>
    </row>
    <row r="3437" spans="1:24" x14ac:dyDescent="0.35">
      <c r="A3437">
        <v>3436</v>
      </c>
      <c r="B3437" t="s">
        <v>5777</v>
      </c>
      <c r="C3437" s="8">
        <v>42792</v>
      </c>
      <c r="D3437" s="6">
        <v>2017</v>
      </c>
      <c r="E3437" s="8" t="s">
        <v>3458</v>
      </c>
      <c r="F3437" s="7">
        <v>26</v>
      </c>
      <c r="G3437" t="s">
        <v>3496</v>
      </c>
      <c r="H3437" t="s">
        <v>3451</v>
      </c>
      <c r="I3437" t="s">
        <v>4355</v>
      </c>
      <c r="J3437" t="s">
        <v>3449</v>
      </c>
      <c r="K3437" t="s">
        <v>3561</v>
      </c>
      <c r="L3437">
        <v>93101</v>
      </c>
      <c r="M3437" t="s">
        <v>3085</v>
      </c>
      <c r="N3437" t="s">
        <v>13</v>
      </c>
      <c r="O3437" t="s">
        <v>29</v>
      </c>
      <c r="P3437" t="s">
        <v>3086</v>
      </c>
      <c r="Q3437" s="4">
        <v>357000</v>
      </c>
      <c r="R3437">
        <v>7</v>
      </c>
      <c r="S3437" s="4">
        <f>Table3[[#This Row],[Harga]]*Table3[[#This Row],[Quantity]]</f>
        <v>2499000</v>
      </c>
      <c r="T3437">
        <v>0</v>
      </c>
      <c r="U3437" s="4">
        <f>Table3[[#This Row],[Discount]]*Table3[[#This Row],[Revenue]]</f>
        <v>0</v>
      </c>
      <c r="V3437" s="4">
        <f>Table3[[#This Row],[Revenue]]-Table3[[#This Row],[Total Discount]]</f>
        <v>2499000</v>
      </c>
      <c r="W3437" s="6"/>
      <c r="X3437" s="5"/>
    </row>
    <row r="3438" spans="1:24" x14ac:dyDescent="0.35">
      <c r="A3438">
        <v>3437</v>
      </c>
      <c r="B3438" t="s">
        <v>5776</v>
      </c>
      <c r="C3438" s="8">
        <v>42829</v>
      </c>
      <c r="D3438" s="6">
        <v>2017</v>
      </c>
      <c r="E3438" s="8" t="s">
        <v>3529</v>
      </c>
      <c r="F3438" s="7">
        <v>4</v>
      </c>
      <c r="G3438" t="s">
        <v>3452</v>
      </c>
      <c r="H3438" t="s">
        <v>3532</v>
      </c>
      <c r="I3438" t="s">
        <v>5775</v>
      </c>
      <c r="J3438" t="s">
        <v>3488</v>
      </c>
      <c r="K3438" t="s">
        <v>3499</v>
      </c>
      <c r="L3438">
        <v>10011</v>
      </c>
      <c r="M3438" t="s">
        <v>1765</v>
      </c>
      <c r="N3438" t="s">
        <v>13</v>
      </c>
      <c r="O3438" t="s">
        <v>55</v>
      </c>
      <c r="P3438" t="s">
        <v>1766</v>
      </c>
      <c r="Q3438" s="4">
        <v>34000</v>
      </c>
      <c r="R3438">
        <v>1</v>
      </c>
      <c r="S3438" s="4">
        <f>Table3[[#This Row],[Harga]]*Table3[[#This Row],[Quantity]]</f>
        <v>34000</v>
      </c>
      <c r="T3438">
        <v>0</v>
      </c>
      <c r="U3438" s="4">
        <f>Table3[[#This Row],[Discount]]*Table3[[#This Row],[Revenue]]</f>
        <v>0</v>
      </c>
      <c r="V3438" s="4">
        <f>Table3[[#This Row],[Revenue]]-Table3[[#This Row],[Total Discount]]</f>
        <v>34000</v>
      </c>
      <c r="W3438" s="6"/>
      <c r="X3438" s="5"/>
    </row>
    <row r="3439" spans="1:24" x14ac:dyDescent="0.35">
      <c r="A3439">
        <v>3438</v>
      </c>
      <c r="B3439" t="s">
        <v>5774</v>
      </c>
      <c r="C3439" s="8">
        <v>42079</v>
      </c>
      <c r="D3439" s="6">
        <v>2015</v>
      </c>
      <c r="E3439" s="8" t="s">
        <v>3511</v>
      </c>
      <c r="F3439" s="7">
        <v>16</v>
      </c>
      <c r="G3439" t="s">
        <v>3452</v>
      </c>
      <c r="H3439" t="s">
        <v>3451</v>
      </c>
      <c r="I3439" t="s">
        <v>3964</v>
      </c>
      <c r="J3439" t="s">
        <v>3449</v>
      </c>
      <c r="K3439" t="s">
        <v>3455</v>
      </c>
      <c r="L3439">
        <v>36830</v>
      </c>
      <c r="M3439" t="s">
        <v>1324</v>
      </c>
      <c r="N3439" t="s">
        <v>13</v>
      </c>
      <c r="O3439" t="s">
        <v>14</v>
      </c>
      <c r="P3439" t="s">
        <v>1325</v>
      </c>
      <c r="Q3439" s="4">
        <v>197000</v>
      </c>
      <c r="R3439">
        <v>5</v>
      </c>
      <c r="S3439" s="4">
        <f>Table3[[#This Row],[Harga]]*Table3[[#This Row],[Quantity]]</f>
        <v>985000</v>
      </c>
      <c r="T3439">
        <v>0</v>
      </c>
      <c r="U3439" s="4">
        <f>Table3[[#This Row],[Discount]]*Table3[[#This Row],[Revenue]]</f>
        <v>0</v>
      </c>
      <c r="V3439" s="4">
        <f>Table3[[#This Row],[Revenue]]-Table3[[#This Row],[Total Discount]]</f>
        <v>985000</v>
      </c>
      <c r="W3439" s="6"/>
      <c r="X3439" s="5"/>
    </row>
    <row r="3440" spans="1:24" x14ac:dyDescent="0.35">
      <c r="A3440">
        <v>3439</v>
      </c>
      <c r="B3440" t="s">
        <v>5773</v>
      </c>
      <c r="C3440" s="8">
        <v>42338</v>
      </c>
      <c r="D3440" s="6">
        <v>2015</v>
      </c>
      <c r="E3440" s="8" t="s">
        <v>3468</v>
      </c>
      <c r="F3440" s="7">
        <v>30</v>
      </c>
      <c r="G3440" t="s">
        <v>3452</v>
      </c>
      <c r="H3440" t="s">
        <v>3451</v>
      </c>
      <c r="I3440" t="s">
        <v>4912</v>
      </c>
      <c r="J3440" t="s">
        <v>3449</v>
      </c>
      <c r="K3440" t="s">
        <v>3465</v>
      </c>
      <c r="L3440">
        <v>10035</v>
      </c>
      <c r="M3440" t="s">
        <v>1084</v>
      </c>
      <c r="N3440" t="s">
        <v>13</v>
      </c>
      <c r="O3440" t="s">
        <v>23</v>
      </c>
      <c r="P3440" t="s">
        <v>1085</v>
      </c>
      <c r="Q3440" s="4">
        <v>11000</v>
      </c>
      <c r="R3440">
        <v>7</v>
      </c>
      <c r="S3440" s="4">
        <f>Table3[[#This Row],[Harga]]*Table3[[#This Row],[Quantity]]</f>
        <v>77000</v>
      </c>
      <c r="T3440">
        <v>0</v>
      </c>
      <c r="U3440" s="4">
        <f>Table3[[#This Row],[Discount]]*Table3[[#This Row],[Revenue]]</f>
        <v>0</v>
      </c>
      <c r="V3440" s="4">
        <f>Table3[[#This Row],[Revenue]]-Table3[[#This Row],[Total Discount]]</f>
        <v>77000</v>
      </c>
      <c r="W3440" s="6"/>
      <c r="X3440" s="5"/>
    </row>
    <row r="3441" spans="1:24" x14ac:dyDescent="0.35">
      <c r="A3441">
        <v>3440</v>
      </c>
      <c r="B3441" t="s">
        <v>5772</v>
      </c>
      <c r="C3441" s="8">
        <v>42579</v>
      </c>
      <c r="D3441" s="6">
        <v>2016</v>
      </c>
      <c r="E3441" s="8" t="s">
        <v>3507</v>
      </c>
      <c r="F3441" s="7">
        <v>28</v>
      </c>
      <c r="G3441" t="s">
        <v>3452</v>
      </c>
      <c r="H3441" t="s">
        <v>3451</v>
      </c>
      <c r="I3441" t="s">
        <v>3775</v>
      </c>
      <c r="J3441" t="s">
        <v>3449</v>
      </c>
      <c r="K3441" t="s">
        <v>3505</v>
      </c>
      <c r="L3441">
        <v>90032</v>
      </c>
      <c r="M3441" t="s">
        <v>2741</v>
      </c>
      <c r="N3441" t="s">
        <v>13</v>
      </c>
      <c r="O3441" t="s">
        <v>14</v>
      </c>
      <c r="P3441" t="s">
        <v>2742</v>
      </c>
      <c r="Q3441" s="4">
        <v>51000</v>
      </c>
      <c r="R3441">
        <v>3</v>
      </c>
      <c r="S3441" s="4">
        <f>Table3[[#This Row],[Harga]]*Table3[[#This Row],[Quantity]]</f>
        <v>153000</v>
      </c>
      <c r="T3441">
        <v>0</v>
      </c>
      <c r="U3441" s="4">
        <f>Table3[[#This Row],[Discount]]*Table3[[#This Row],[Revenue]]</f>
        <v>0</v>
      </c>
      <c r="V3441" s="4">
        <f>Table3[[#This Row],[Revenue]]-Table3[[#This Row],[Total Discount]]</f>
        <v>153000</v>
      </c>
      <c r="W3441" s="6"/>
      <c r="X3441" s="5"/>
    </row>
    <row r="3442" spans="1:24" x14ac:dyDescent="0.35">
      <c r="A3442">
        <v>3441</v>
      </c>
      <c r="B3442" t="s">
        <v>5771</v>
      </c>
      <c r="C3442" s="8">
        <v>42544</v>
      </c>
      <c r="D3442" s="6">
        <v>2016</v>
      </c>
      <c r="E3442" s="8" t="s">
        <v>3497</v>
      </c>
      <c r="F3442" s="7">
        <v>23</v>
      </c>
      <c r="G3442" t="s">
        <v>3457</v>
      </c>
      <c r="H3442" t="s">
        <v>3451</v>
      </c>
      <c r="I3442" t="s">
        <v>3976</v>
      </c>
      <c r="J3442" t="s">
        <v>3449</v>
      </c>
      <c r="K3442" t="s">
        <v>3670</v>
      </c>
      <c r="L3442">
        <v>94109</v>
      </c>
      <c r="M3442" t="s">
        <v>3087</v>
      </c>
      <c r="N3442" t="s">
        <v>13</v>
      </c>
      <c r="O3442" t="s">
        <v>32</v>
      </c>
      <c r="P3442" t="s">
        <v>3088</v>
      </c>
      <c r="Q3442" s="4">
        <v>94000</v>
      </c>
      <c r="R3442">
        <v>4</v>
      </c>
      <c r="S3442" s="4">
        <f>Table3[[#This Row],[Harga]]*Table3[[#This Row],[Quantity]]</f>
        <v>376000</v>
      </c>
      <c r="T3442">
        <v>0</v>
      </c>
      <c r="U3442" s="4">
        <f>Table3[[#This Row],[Discount]]*Table3[[#This Row],[Revenue]]</f>
        <v>0</v>
      </c>
      <c r="V3442" s="4">
        <f>Table3[[#This Row],[Revenue]]-Table3[[#This Row],[Total Discount]]</f>
        <v>376000</v>
      </c>
      <c r="W3442" s="6"/>
      <c r="X3442" s="5"/>
    </row>
    <row r="3443" spans="1:24" x14ac:dyDescent="0.35">
      <c r="A3443">
        <v>3442</v>
      </c>
      <c r="B3443" t="s">
        <v>5770</v>
      </c>
      <c r="C3443" s="8">
        <v>41834</v>
      </c>
      <c r="D3443" s="6">
        <v>2014</v>
      </c>
      <c r="E3443" s="8" t="s">
        <v>3507</v>
      </c>
      <c r="F3443" s="7">
        <v>14</v>
      </c>
      <c r="G3443" t="s">
        <v>3485</v>
      </c>
      <c r="H3443" t="s">
        <v>3451</v>
      </c>
      <c r="I3443" t="s">
        <v>4740</v>
      </c>
      <c r="J3443" t="s">
        <v>3449</v>
      </c>
      <c r="K3443" t="s">
        <v>3670</v>
      </c>
      <c r="L3443">
        <v>19140</v>
      </c>
      <c r="M3443" t="s">
        <v>3089</v>
      </c>
      <c r="N3443" t="s">
        <v>51</v>
      </c>
      <c r="O3443" t="s">
        <v>52</v>
      </c>
      <c r="P3443" t="s">
        <v>3090</v>
      </c>
      <c r="Q3443" s="4">
        <v>14000</v>
      </c>
      <c r="R3443">
        <v>1</v>
      </c>
      <c r="S3443" s="4">
        <f>Table3[[#This Row],[Harga]]*Table3[[#This Row],[Quantity]]</f>
        <v>14000</v>
      </c>
      <c r="T3443">
        <v>0.4</v>
      </c>
      <c r="U3443" s="4">
        <f>Table3[[#This Row],[Discount]]*Table3[[#This Row],[Revenue]]</f>
        <v>5600</v>
      </c>
      <c r="V3443" s="4">
        <f>Table3[[#This Row],[Revenue]]-Table3[[#This Row],[Total Discount]]</f>
        <v>8400</v>
      </c>
      <c r="W3443" s="6"/>
      <c r="X3443" s="5"/>
    </row>
    <row r="3444" spans="1:24" x14ac:dyDescent="0.35">
      <c r="A3444">
        <v>3443</v>
      </c>
      <c r="B3444" t="s">
        <v>5769</v>
      </c>
      <c r="C3444" s="8">
        <v>43069</v>
      </c>
      <c r="D3444" s="6">
        <v>2017</v>
      </c>
      <c r="E3444" s="8" t="s">
        <v>3468</v>
      </c>
      <c r="F3444" s="7">
        <v>30</v>
      </c>
      <c r="G3444" t="s">
        <v>3452</v>
      </c>
      <c r="H3444" t="s">
        <v>3462</v>
      </c>
      <c r="I3444" t="s">
        <v>4574</v>
      </c>
      <c r="J3444" t="s">
        <v>3466</v>
      </c>
      <c r="K3444" t="s">
        <v>3448</v>
      </c>
      <c r="L3444">
        <v>79907</v>
      </c>
      <c r="M3444" t="s">
        <v>1523</v>
      </c>
      <c r="N3444" t="s">
        <v>51</v>
      </c>
      <c r="O3444" t="s">
        <v>64</v>
      </c>
      <c r="P3444" t="s">
        <v>1524</v>
      </c>
      <c r="Q3444" s="4">
        <v>200000</v>
      </c>
      <c r="R3444">
        <v>3</v>
      </c>
      <c r="S3444" s="4">
        <f>Table3[[#This Row],[Harga]]*Table3[[#This Row],[Quantity]]</f>
        <v>600000</v>
      </c>
      <c r="T3444">
        <v>0.2</v>
      </c>
      <c r="U3444" s="4">
        <f>Table3[[#This Row],[Discount]]*Table3[[#This Row],[Revenue]]</f>
        <v>120000</v>
      </c>
      <c r="V3444" s="4">
        <f>Table3[[#This Row],[Revenue]]-Table3[[#This Row],[Total Discount]]</f>
        <v>480000</v>
      </c>
      <c r="W3444" s="6"/>
      <c r="X3444" s="5"/>
    </row>
    <row r="3445" spans="1:24" x14ac:dyDescent="0.35">
      <c r="A3445">
        <v>3444</v>
      </c>
      <c r="B3445" t="s">
        <v>5768</v>
      </c>
      <c r="C3445" s="8">
        <v>42615</v>
      </c>
      <c r="D3445" s="6">
        <v>2016</v>
      </c>
      <c r="E3445" s="8" t="s">
        <v>3472</v>
      </c>
      <c r="F3445" s="7">
        <v>2</v>
      </c>
      <c r="G3445" t="s">
        <v>3538</v>
      </c>
      <c r="H3445" t="s">
        <v>3462</v>
      </c>
      <c r="I3445" t="s">
        <v>3788</v>
      </c>
      <c r="J3445" t="s">
        <v>3488</v>
      </c>
      <c r="K3445" t="s">
        <v>3492</v>
      </c>
      <c r="L3445">
        <v>60653</v>
      </c>
      <c r="M3445" t="s">
        <v>3091</v>
      </c>
      <c r="N3445" t="s">
        <v>9</v>
      </c>
      <c r="O3445" t="s">
        <v>20</v>
      </c>
      <c r="P3445" t="s">
        <v>3092</v>
      </c>
      <c r="Q3445" s="4">
        <v>85000</v>
      </c>
      <c r="R3445">
        <v>2</v>
      </c>
      <c r="S3445" s="4">
        <f>Table3[[#This Row],[Harga]]*Table3[[#This Row],[Quantity]]</f>
        <v>170000</v>
      </c>
      <c r="T3445">
        <v>0.6</v>
      </c>
      <c r="U3445" s="4">
        <f>Table3[[#This Row],[Discount]]*Table3[[#This Row],[Revenue]]</f>
        <v>102000</v>
      </c>
      <c r="V3445" s="4">
        <f>Table3[[#This Row],[Revenue]]-Table3[[#This Row],[Total Discount]]</f>
        <v>68000</v>
      </c>
      <c r="W3445" s="6"/>
      <c r="X3445" s="5"/>
    </row>
    <row r="3446" spans="1:24" x14ac:dyDescent="0.35">
      <c r="A3446">
        <v>3445</v>
      </c>
      <c r="B3446" t="s">
        <v>5767</v>
      </c>
      <c r="C3446" s="8">
        <v>41805</v>
      </c>
      <c r="D3446" s="6">
        <v>2014</v>
      </c>
      <c r="E3446" s="8" t="s">
        <v>3497</v>
      </c>
      <c r="F3446" s="7">
        <v>15</v>
      </c>
      <c r="G3446" t="s">
        <v>3452</v>
      </c>
      <c r="H3446" t="s">
        <v>3451</v>
      </c>
      <c r="I3446" t="s">
        <v>3910</v>
      </c>
      <c r="J3446" t="s">
        <v>3449</v>
      </c>
      <c r="K3446" t="s">
        <v>3605</v>
      </c>
      <c r="L3446">
        <v>79907</v>
      </c>
      <c r="M3446" t="s">
        <v>2906</v>
      </c>
      <c r="N3446" t="s">
        <v>13</v>
      </c>
      <c r="O3446" t="s">
        <v>23</v>
      </c>
      <c r="P3446" t="s">
        <v>2907</v>
      </c>
      <c r="Q3446" s="4">
        <v>46000</v>
      </c>
      <c r="R3446">
        <v>2</v>
      </c>
      <c r="S3446" s="4">
        <f>Table3[[#This Row],[Harga]]*Table3[[#This Row],[Quantity]]</f>
        <v>92000</v>
      </c>
      <c r="T3446">
        <v>0.2</v>
      </c>
      <c r="U3446" s="4">
        <f>Table3[[#This Row],[Discount]]*Table3[[#This Row],[Revenue]]</f>
        <v>18400</v>
      </c>
      <c r="V3446" s="4">
        <f>Table3[[#This Row],[Revenue]]-Table3[[#This Row],[Total Discount]]</f>
        <v>73600</v>
      </c>
      <c r="W3446" s="6"/>
      <c r="X3446" s="5"/>
    </row>
    <row r="3447" spans="1:24" x14ac:dyDescent="0.35">
      <c r="A3447">
        <v>3446</v>
      </c>
      <c r="B3447" t="s">
        <v>5766</v>
      </c>
      <c r="C3447" s="8">
        <v>42679</v>
      </c>
      <c r="D3447" s="6">
        <v>2016</v>
      </c>
      <c r="E3447" s="8" t="s">
        <v>3468</v>
      </c>
      <c r="F3447" s="7">
        <v>5</v>
      </c>
      <c r="G3447" t="s">
        <v>3485</v>
      </c>
      <c r="H3447" t="s">
        <v>3532</v>
      </c>
      <c r="I3447" t="s">
        <v>4087</v>
      </c>
      <c r="J3447" t="s">
        <v>3449</v>
      </c>
      <c r="K3447" t="s">
        <v>3492</v>
      </c>
      <c r="L3447">
        <v>98105</v>
      </c>
      <c r="M3447" t="s">
        <v>3093</v>
      </c>
      <c r="N3447" t="s">
        <v>51</v>
      </c>
      <c r="O3447" t="s">
        <v>64</v>
      </c>
      <c r="P3447" t="s">
        <v>3094</v>
      </c>
      <c r="Q3447" s="4">
        <v>480000</v>
      </c>
      <c r="R3447">
        <v>4</v>
      </c>
      <c r="S3447" s="4">
        <f>Table3[[#This Row],[Harga]]*Table3[[#This Row],[Quantity]]</f>
        <v>1920000</v>
      </c>
      <c r="T3447">
        <v>0</v>
      </c>
      <c r="U3447" s="4">
        <f>Table3[[#This Row],[Discount]]*Table3[[#This Row],[Revenue]]</f>
        <v>0</v>
      </c>
      <c r="V3447" s="4">
        <f>Table3[[#This Row],[Revenue]]-Table3[[#This Row],[Total Discount]]</f>
        <v>1920000</v>
      </c>
      <c r="W3447" s="6"/>
      <c r="X3447" s="5"/>
    </row>
    <row r="3448" spans="1:24" x14ac:dyDescent="0.35">
      <c r="A3448">
        <v>3447</v>
      </c>
      <c r="B3448" t="s">
        <v>5765</v>
      </c>
      <c r="C3448" s="8">
        <v>42912</v>
      </c>
      <c r="D3448" s="6">
        <v>2017</v>
      </c>
      <c r="E3448" s="8" t="s">
        <v>3497</v>
      </c>
      <c r="F3448" s="7">
        <v>26</v>
      </c>
      <c r="G3448" t="s">
        <v>3485</v>
      </c>
      <c r="H3448" t="s">
        <v>3451</v>
      </c>
      <c r="I3448" t="s">
        <v>4457</v>
      </c>
      <c r="J3448" t="s">
        <v>3466</v>
      </c>
      <c r="K3448" t="s">
        <v>3704</v>
      </c>
      <c r="L3448">
        <v>10009</v>
      </c>
      <c r="M3448" t="s">
        <v>730</v>
      </c>
      <c r="N3448" t="s">
        <v>13</v>
      </c>
      <c r="O3448" t="s">
        <v>26</v>
      </c>
      <c r="P3448" t="s">
        <v>731</v>
      </c>
      <c r="Q3448" s="4">
        <v>52000</v>
      </c>
      <c r="R3448">
        <v>2</v>
      </c>
      <c r="S3448" s="4">
        <f>Table3[[#This Row],[Harga]]*Table3[[#This Row],[Quantity]]</f>
        <v>104000</v>
      </c>
      <c r="T3448">
        <v>0.2</v>
      </c>
      <c r="U3448" s="4">
        <f>Table3[[#This Row],[Discount]]*Table3[[#This Row],[Revenue]]</f>
        <v>20800</v>
      </c>
      <c r="V3448" s="4">
        <f>Table3[[#This Row],[Revenue]]-Table3[[#This Row],[Total Discount]]</f>
        <v>83200</v>
      </c>
      <c r="W3448" s="6"/>
      <c r="X3448" s="5"/>
    </row>
    <row r="3449" spans="1:24" x14ac:dyDescent="0.35">
      <c r="A3449">
        <v>3448</v>
      </c>
      <c r="B3449" t="s">
        <v>5764</v>
      </c>
      <c r="C3449" s="8">
        <v>42210</v>
      </c>
      <c r="D3449" s="6">
        <v>2015</v>
      </c>
      <c r="E3449" s="8" t="s">
        <v>3507</v>
      </c>
      <c r="F3449" s="7">
        <v>25</v>
      </c>
      <c r="G3449" t="s">
        <v>3457</v>
      </c>
      <c r="H3449" t="s">
        <v>3501</v>
      </c>
      <c r="I3449" t="s">
        <v>5004</v>
      </c>
      <c r="J3449" t="s">
        <v>3449</v>
      </c>
      <c r="K3449" t="s">
        <v>3580</v>
      </c>
      <c r="L3449">
        <v>90032</v>
      </c>
      <c r="M3449" t="s">
        <v>3095</v>
      </c>
      <c r="N3449" t="s">
        <v>51</v>
      </c>
      <c r="O3449" t="s">
        <v>52</v>
      </c>
      <c r="P3449" t="s">
        <v>3096</v>
      </c>
      <c r="Q3449" s="4">
        <v>624000</v>
      </c>
      <c r="R3449">
        <v>5</v>
      </c>
      <c r="S3449" s="4">
        <f>Table3[[#This Row],[Harga]]*Table3[[#This Row],[Quantity]]</f>
        <v>3120000</v>
      </c>
      <c r="T3449">
        <v>0.2</v>
      </c>
      <c r="U3449" s="4">
        <f>Table3[[#This Row],[Discount]]*Table3[[#This Row],[Revenue]]</f>
        <v>624000</v>
      </c>
      <c r="V3449" s="4">
        <f>Table3[[#This Row],[Revenue]]-Table3[[#This Row],[Total Discount]]</f>
        <v>2496000</v>
      </c>
      <c r="W3449" s="6"/>
      <c r="X3449" s="5"/>
    </row>
    <row r="3450" spans="1:24" x14ac:dyDescent="0.35">
      <c r="A3450">
        <v>3449</v>
      </c>
      <c r="B3450" t="s">
        <v>5763</v>
      </c>
      <c r="C3450" s="8">
        <v>41905</v>
      </c>
      <c r="D3450" s="6">
        <v>2014</v>
      </c>
      <c r="E3450" s="8" t="s">
        <v>3472</v>
      </c>
      <c r="F3450" s="7">
        <v>23</v>
      </c>
      <c r="G3450" t="s">
        <v>3485</v>
      </c>
      <c r="H3450" t="s">
        <v>3532</v>
      </c>
      <c r="I3450" t="s">
        <v>4839</v>
      </c>
      <c r="J3450" t="s">
        <v>3466</v>
      </c>
      <c r="K3450" t="s">
        <v>3556</v>
      </c>
      <c r="L3450">
        <v>19711</v>
      </c>
      <c r="M3450" t="s">
        <v>1163</v>
      </c>
      <c r="N3450" t="s">
        <v>13</v>
      </c>
      <c r="O3450" t="s">
        <v>26</v>
      </c>
      <c r="P3450" t="s">
        <v>1164</v>
      </c>
      <c r="Q3450" s="4">
        <v>3000</v>
      </c>
      <c r="R3450">
        <v>4</v>
      </c>
      <c r="S3450" s="4">
        <f>Table3[[#This Row],[Harga]]*Table3[[#This Row],[Quantity]]</f>
        <v>12000</v>
      </c>
      <c r="T3450">
        <v>0</v>
      </c>
      <c r="U3450" s="4">
        <f>Table3[[#This Row],[Discount]]*Table3[[#This Row],[Revenue]]</f>
        <v>0</v>
      </c>
      <c r="V3450" s="4">
        <f>Table3[[#This Row],[Revenue]]-Table3[[#This Row],[Total Discount]]</f>
        <v>12000</v>
      </c>
      <c r="W3450" s="6"/>
      <c r="X3450" s="5"/>
    </row>
    <row r="3451" spans="1:24" x14ac:dyDescent="0.35">
      <c r="A3451">
        <v>3450</v>
      </c>
      <c r="B3451" t="s">
        <v>5762</v>
      </c>
      <c r="C3451" s="8">
        <v>42643</v>
      </c>
      <c r="D3451" s="6">
        <v>2016</v>
      </c>
      <c r="E3451" s="8" t="s">
        <v>3472</v>
      </c>
      <c r="F3451" s="7">
        <v>30</v>
      </c>
      <c r="G3451" t="s">
        <v>3538</v>
      </c>
      <c r="H3451" t="s">
        <v>3532</v>
      </c>
      <c r="I3451" t="s">
        <v>4052</v>
      </c>
      <c r="J3451" t="s">
        <v>3449</v>
      </c>
      <c r="K3451" t="s">
        <v>3470</v>
      </c>
      <c r="L3451">
        <v>10011</v>
      </c>
      <c r="M3451" t="s">
        <v>1525</v>
      </c>
      <c r="N3451" t="s">
        <v>9</v>
      </c>
      <c r="O3451" t="s">
        <v>10</v>
      </c>
      <c r="P3451" t="s">
        <v>1526</v>
      </c>
      <c r="Q3451" s="4">
        <v>184000</v>
      </c>
      <c r="R3451">
        <v>5</v>
      </c>
      <c r="S3451" s="4">
        <f>Table3[[#This Row],[Harga]]*Table3[[#This Row],[Quantity]]</f>
        <v>920000</v>
      </c>
      <c r="T3451">
        <v>0.2</v>
      </c>
      <c r="U3451" s="4">
        <f>Table3[[#This Row],[Discount]]*Table3[[#This Row],[Revenue]]</f>
        <v>184000</v>
      </c>
      <c r="V3451" s="4">
        <f>Table3[[#This Row],[Revenue]]-Table3[[#This Row],[Total Discount]]</f>
        <v>736000</v>
      </c>
      <c r="W3451" s="6"/>
      <c r="X3451" s="5"/>
    </row>
    <row r="3452" spans="1:24" x14ac:dyDescent="0.35">
      <c r="A3452">
        <v>3451</v>
      </c>
      <c r="B3452" t="s">
        <v>5761</v>
      </c>
      <c r="C3452" s="8">
        <v>42317</v>
      </c>
      <c r="D3452" s="6">
        <v>2015</v>
      </c>
      <c r="E3452" s="8" t="s">
        <v>3468</v>
      </c>
      <c r="F3452" s="7">
        <v>9</v>
      </c>
      <c r="G3452" t="s">
        <v>3496</v>
      </c>
      <c r="H3452" t="s">
        <v>3451</v>
      </c>
      <c r="I3452" t="s">
        <v>5318</v>
      </c>
      <c r="J3452" t="s">
        <v>3488</v>
      </c>
      <c r="K3452" t="s">
        <v>3499</v>
      </c>
      <c r="L3452">
        <v>95661</v>
      </c>
      <c r="M3452" t="s">
        <v>321</v>
      </c>
      <c r="N3452" t="s">
        <v>13</v>
      </c>
      <c r="O3452" t="s">
        <v>73</v>
      </c>
      <c r="P3452" t="s">
        <v>322</v>
      </c>
      <c r="Q3452" s="4">
        <v>5000</v>
      </c>
      <c r="R3452">
        <v>2</v>
      </c>
      <c r="S3452" s="4">
        <f>Table3[[#This Row],[Harga]]*Table3[[#This Row],[Quantity]]</f>
        <v>10000</v>
      </c>
      <c r="T3452">
        <v>0</v>
      </c>
      <c r="U3452" s="4">
        <f>Table3[[#This Row],[Discount]]*Table3[[#This Row],[Revenue]]</f>
        <v>0</v>
      </c>
      <c r="V3452" s="4">
        <f>Table3[[#This Row],[Revenue]]-Table3[[#This Row],[Total Discount]]</f>
        <v>10000</v>
      </c>
      <c r="W3452" s="6"/>
      <c r="X3452" s="5"/>
    </row>
    <row r="3453" spans="1:24" x14ac:dyDescent="0.35">
      <c r="A3453">
        <v>3452</v>
      </c>
      <c r="B3453" t="s">
        <v>5760</v>
      </c>
      <c r="C3453" s="8">
        <v>42119</v>
      </c>
      <c r="D3453" s="6">
        <v>2015</v>
      </c>
      <c r="E3453" s="8" t="s">
        <v>3529</v>
      </c>
      <c r="F3453" s="7">
        <v>25</v>
      </c>
      <c r="G3453" t="s">
        <v>3452</v>
      </c>
      <c r="H3453" t="s">
        <v>3451</v>
      </c>
      <c r="I3453" t="s">
        <v>4477</v>
      </c>
      <c r="J3453" t="s">
        <v>3449</v>
      </c>
      <c r="K3453" t="s">
        <v>3704</v>
      </c>
      <c r="L3453">
        <v>60505</v>
      </c>
      <c r="M3453" t="s">
        <v>1096</v>
      </c>
      <c r="N3453" t="s">
        <v>13</v>
      </c>
      <c r="O3453" t="s">
        <v>32</v>
      </c>
      <c r="P3453" t="s">
        <v>1097</v>
      </c>
      <c r="Q3453" s="4">
        <v>553000</v>
      </c>
      <c r="R3453">
        <v>2</v>
      </c>
      <c r="S3453" s="4">
        <f>Table3[[#This Row],[Harga]]*Table3[[#This Row],[Quantity]]</f>
        <v>1106000</v>
      </c>
      <c r="T3453">
        <v>0.2</v>
      </c>
      <c r="U3453" s="4">
        <f>Table3[[#This Row],[Discount]]*Table3[[#This Row],[Revenue]]</f>
        <v>221200</v>
      </c>
      <c r="V3453" s="4">
        <f>Table3[[#This Row],[Revenue]]-Table3[[#This Row],[Total Discount]]</f>
        <v>884800</v>
      </c>
      <c r="W3453" s="6"/>
      <c r="X3453" s="5"/>
    </row>
    <row r="3454" spans="1:24" x14ac:dyDescent="0.35">
      <c r="A3454">
        <v>3453</v>
      </c>
      <c r="B3454" t="s">
        <v>5759</v>
      </c>
      <c r="C3454" s="8">
        <v>43058</v>
      </c>
      <c r="D3454" s="6">
        <v>2017</v>
      </c>
      <c r="E3454" s="8" t="s">
        <v>3468</v>
      </c>
      <c r="F3454" s="7">
        <v>19</v>
      </c>
      <c r="G3454" t="s">
        <v>3538</v>
      </c>
      <c r="H3454" t="s">
        <v>3451</v>
      </c>
      <c r="I3454" t="s">
        <v>3489</v>
      </c>
      <c r="J3454" t="s">
        <v>3488</v>
      </c>
      <c r="K3454" t="s">
        <v>3483</v>
      </c>
      <c r="L3454">
        <v>10011</v>
      </c>
      <c r="M3454" t="s">
        <v>1379</v>
      </c>
      <c r="N3454" t="s">
        <v>13</v>
      </c>
      <c r="O3454" t="s">
        <v>26</v>
      </c>
      <c r="P3454" t="s">
        <v>1380</v>
      </c>
      <c r="Q3454" s="4">
        <v>21000</v>
      </c>
      <c r="R3454">
        <v>7</v>
      </c>
      <c r="S3454" s="4">
        <f>Table3[[#This Row],[Harga]]*Table3[[#This Row],[Quantity]]</f>
        <v>147000</v>
      </c>
      <c r="T3454">
        <v>0.2</v>
      </c>
      <c r="U3454" s="4">
        <f>Table3[[#This Row],[Discount]]*Table3[[#This Row],[Revenue]]</f>
        <v>29400</v>
      </c>
      <c r="V3454" s="4">
        <f>Table3[[#This Row],[Revenue]]-Table3[[#This Row],[Total Discount]]</f>
        <v>117600</v>
      </c>
      <c r="W3454" s="6"/>
      <c r="X3454" s="5"/>
    </row>
    <row r="3455" spans="1:24" x14ac:dyDescent="0.35">
      <c r="A3455">
        <v>3454</v>
      </c>
      <c r="B3455" t="s">
        <v>5758</v>
      </c>
      <c r="C3455" s="8">
        <v>42328</v>
      </c>
      <c r="D3455" s="6">
        <v>2015</v>
      </c>
      <c r="E3455" s="8" t="s">
        <v>3468</v>
      </c>
      <c r="F3455" s="7">
        <v>20</v>
      </c>
      <c r="G3455" t="s">
        <v>3485</v>
      </c>
      <c r="H3455" t="s">
        <v>3451</v>
      </c>
      <c r="I3455" t="s">
        <v>3811</v>
      </c>
      <c r="J3455" t="s">
        <v>3466</v>
      </c>
      <c r="K3455" t="s">
        <v>3682</v>
      </c>
      <c r="L3455">
        <v>75217</v>
      </c>
      <c r="M3455" t="s">
        <v>3097</v>
      </c>
      <c r="N3455" t="s">
        <v>51</v>
      </c>
      <c r="O3455" t="s">
        <v>254</v>
      </c>
      <c r="P3455" t="s">
        <v>3098</v>
      </c>
      <c r="Q3455" s="4">
        <v>480000</v>
      </c>
      <c r="R3455">
        <v>2</v>
      </c>
      <c r="S3455" s="4">
        <f>Table3[[#This Row],[Harga]]*Table3[[#This Row],[Quantity]]</f>
        <v>960000</v>
      </c>
      <c r="T3455">
        <v>0.4</v>
      </c>
      <c r="U3455" s="4">
        <f>Table3[[#This Row],[Discount]]*Table3[[#This Row],[Revenue]]</f>
        <v>384000</v>
      </c>
      <c r="V3455" s="4">
        <f>Table3[[#This Row],[Revenue]]-Table3[[#This Row],[Total Discount]]</f>
        <v>576000</v>
      </c>
      <c r="W3455" s="6"/>
      <c r="X3455" s="5"/>
    </row>
    <row r="3456" spans="1:24" x14ac:dyDescent="0.35">
      <c r="A3456">
        <v>3455</v>
      </c>
      <c r="B3456" t="s">
        <v>5757</v>
      </c>
      <c r="C3456" s="8">
        <v>42279</v>
      </c>
      <c r="D3456" s="6">
        <v>2015</v>
      </c>
      <c r="E3456" s="8" t="s">
        <v>3517</v>
      </c>
      <c r="F3456" s="7">
        <v>2</v>
      </c>
      <c r="G3456" t="s">
        <v>3485</v>
      </c>
      <c r="H3456" t="s">
        <v>3451</v>
      </c>
      <c r="I3456" t="s">
        <v>4683</v>
      </c>
      <c r="J3456" t="s">
        <v>3449</v>
      </c>
      <c r="K3456" t="s">
        <v>3448</v>
      </c>
      <c r="L3456">
        <v>90008</v>
      </c>
      <c r="M3456" t="s">
        <v>1467</v>
      </c>
      <c r="N3456" t="s">
        <v>13</v>
      </c>
      <c r="O3456" t="s">
        <v>26</v>
      </c>
      <c r="P3456" t="s">
        <v>1468</v>
      </c>
      <c r="Q3456" s="4">
        <v>3000</v>
      </c>
      <c r="R3456">
        <v>3</v>
      </c>
      <c r="S3456" s="4">
        <f>Table3[[#This Row],[Harga]]*Table3[[#This Row],[Quantity]]</f>
        <v>9000</v>
      </c>
      <c r="T3456">
        <v>0.2</v>
      </c>
      <c r="U3456" s="4">
        <f>Table3[[#This Row],[Discount]]*Table3[[#This Row],[Revenue]]</f>
        <v>1800</v>
      </c>
      <c r="V3456" s="4">
        <f>Table3[[#This Row],[Revenue]]-Table3[[#This Row],[Total Discount]]</f>
        <v>7200</v>
      </c>
      <c r="W3456" s="6"/>
      <c r="X3456" s="5"/>
    </row>
    <row r="3457" spans="1:24" x14ac:dyDescent="0.35">
      <c r="A3457">
        <v>3456</v>
      </c>
      <c r="B3457" t="s">
        <v>5756</v>
      </c>
      <c r="C3457" s="8">
        <v>42119</v>
      </c>
      <c r="D3457" s="6">
        <v>2015</v>
      </c>
      <c r="E3457" s="8" t="s">
        <v>3529</v>
      </c>
      <c r="F3457" s="7">
        <v>25</v>
      </c>
      <c r="G3457" t="s">
        <v>3457</v>
      </c>
      <c r="H3457" t="s">
        <v>3462</v>
      </c>
      <c r="I3457" t="s">
        <v>5755</v>
      </c>
      <c r="J3457" t="s">
        <v>3466</v>
      </c>
      <c r="K3457" t="s">
        <v>3474</v>
      </c>
      <c r="L3457">
        <v>90004</v>
      </c>
      <c r="M3457" t="s">
        <v>863</v>
      </c>
      <c r="N3457" t="s">
        <v>13</v>
      </c>
      <c r="O3457" t="s">
        <v>55</v>
      </c>
      <c r="P3457" t="s">
        <v>864</v>
      </c>
      <c r="Q3457" s="4">
        <v>11000</v>
      </c>
      <c r="R3457">
        <v>2</v>
      </c>
      <c r="S3457" s="4">
        <f>Table3[[#This Row],[Harga]]*Table3[[#This Row],[Quantity]]</f>
        <v>22000</v>
      </c>
      <c r="T3457">
        <v>0</v>
      </c>
      <c r="U3457" s="4">
        <f>Table3[[#This Row],[Discount]]*Table3[[#This Row],[Revenue]]</f>
        <v>0</v>
      </c>
      <c r="V3457" s="4">
        <f>Table3[[#This Row],[Revenue]]-Table3[[#This Row],[Total Discount]]</f>
        <v>22000</v>
      </c>
      <c r="W3457" s="6"/>
      <c r="X3457" s="5"/>
    </row>
    <row r="3458" spans="1:24" x14ac:dyDescent="0.35">
      <c r="A3458">
        <v>3457</v>
      </c>
      <c r="B3458" t="s">
        <v>5754</v>
      </c>
      <c r="C3458" s="8">
        <v>42565</v>
      </c>
      <c r="D3458" s="6">
        <v>2016</v>
      </c>
      <c r="E3458" s="8" t="s">
        <v>3507</v>
      </c>
      <c r="F3458" s="7">
        <v>14</v>
      </c>
      <c r="G3458" t="s">
        <v>3457</v>
      </c>
      <c r="H3458" t="s">
        <v>3451</v>
      </c>
      <c r="I3458" t="s">
        <v>5753</v>
      </c>
      <c r="J3458" t="s">
        <v>3449</v>
      </c>
      <c r="K3458" t="s">
        <v>3655</v>
      </c>
      <c r="L3458">
        <v>31907</v>
      </c>
      <c r="M3458" t="s">
        <v>1771</v>
      </c>
      <c r="N3458" t="s">
        <v>13</v>
      </c>
      <c r="O3458" t="s">
        <v>26</v>
      </c>
      <c r="P3458" t="s">
        <v>1772</v>
      </c>
      <c r="Q3458" s="4">
        <v>30000</v>
      </c>
      <c r="R3458">
        <v>5</v>
      </c>
      <c r="S3458" s="4">
        <f>Table3[[#This Row],[Harga]]*Table3[[#This Row],[Quantity]]</f>
        <v>150000</v>
      </c>
      <c r="T3458">
        <v>0</v>
      </c>
      <c r="U3458" s="4">
        <f>Table3[[#This Row],[Discount]]*Table3[[#This Row],[Revenue]]</f>
        <v>0</v>
      </c>
      <c r="V3458" s="4">
        <f>Table3[[#This Row],[Revenue]]-Table3[[#This Row],[Total Discount]]</f>
        <v>150000</v>
      </c>
      <c r="W3458" s="6"/>
      <c r="X3458" s="5"/>
    </row>
    <row r="3459" spans="1:24" x14ac:dyDescent="0.35">
      <c r="A3459">
        <v>3458</v>
      </c>
      <c r="B3459" t="s">
        <v>5752</v>
      </c>
      <c r="C3459" s="8">
        <v>42274</v>
      </c>
      <c r="D3459" s="6">
        <v>2015</v>
      </c>
      <c r="E3459" s="8" t="s">
        <v>3472</v>
      </c>
      <c r="F3459" s="7">
        <v>27</v>
      </c>
      <c r="G3459" t="s">
        <v>3457</v>
      </c>
      <c r="H3459" t="s">
        <v>3451</v>
      </c>
      <c r="I3459" t="s">
        <v>4296</v>
      </c>
      <c r="J3459" t="s">
        <v>3488</v>
      </c>
      <c r="K3459" t="s">
        <v>3448</v>
      </c>
      <c r="L3459">
        <v>94110</v>
      </c>
      <c r="M3459" t="s">
        <v>199</v>
      </c>
      <c r="N3459" t="s">
        <v>13</v>
      </c>
      <c r="O3459" t="s">
        <v>32</v>
      </c>
      <c r="P3459" t="s">
        <v>200</v>
      </c>
      <c r="Q3459" s="4">
        <v>38000</v>
      </c>
      <c r="R3459">
        <v>1</v>
      </c>
      <c r="S3459" s="4">
        <f>Table3[[#This Row],[Harga]]*Table3[[#This Row],[Quantity]]</f>
        <v>38000</v>
      </c>
      <c r="T3459">
        <v>0</v>
      </c>
      <c r="U3459" s="4">
        <f>Table3[[#This Row],[Discount]]*Table3[[#This Row],[Revenue]]</f>
        <v>0</v>
      </c>
      <c r="V3459" s="4">
        <f>Table3[[#This Row],[Revenue]]-Table3[[#This Row],[Total Discount]]</f>
        <v>38000</v>
      </c>
      <c r="W3459" s="6"/>
      <c r="X3459" s="5"/>
    </row>
    <row r="3460" spans="1:24" x14ac:dyDescent="0.35">
      <c r="A3460">
        <v>3459</v>
      </c>
      <c r="B3460" t="s">
        <v>5751</v>
      </c>
      <c r="C3460" s="8">
        <v>43049</v>
      </c>
      <c r="D3460" s="6">
        <v>2017</v>
      </c>
      <c r="E3460" s="8" t="s">
        <v>3468</v>
      </c>
      <c r="F3460" s="7">
        <v>10</v>
      </c>
      <c r="G3460" t="s">
        <v>3485</v>
      </c>
      <c r="H3460" t="s">
        <v>3451</v>
      </c>
      <c r="I3460" t="s">
        <v>5450</v>
      </c>
      <c r="J3460" t="s">
        <v>3488</v>
      </c>
      <c r="K3460" t="s">
        <v>3477</v>
      </c>
      <c r="L3460">
        <v>92503</v>
      </c>
      <c r="M3460" t="s">
        <v>1223</v>
      </c>
      <c r="N3460" t="s">
        <v>13</v>
      </c>
      <c r="O3460" t="s">
        <v>37</v>
      </c>
      <c r="P3460" t="s">
        <v>1224</v>
      </c>
      <c r="Q3460" s="4">
        <v>5000</v>
      </c>
      <c r="R3460">
        <v>3</v>
      </c>
      <c r="S3460" s="4">
        <f>Table3[[#This Row],[Harga]]*Table3[[#This Row],[Quantity]]</f>
        <v>15000</v>
      </c>
      <c r="T3460">
        <v>0</v>
      </c>
      <c r="U3460" s="4">
        <f>Table3[[#This Row],[Discount]]*Table3[[#This Row],[Revenue]]</f>
        <v>0</v>
      </c>
      <c r="V3460" s="4">
        <f>Table3[[#This Row],[Revenue]]-Table3[[#This Row],[Total Discount]]</f>
        <v>15000</v>
      </c>
      <c r="W3460" s="6"/>
      <c r="X3460" s="5"/>
    </row>
    <row r="3461" spans="1:24" x14ac:dyDescent="0.35">
      <c r="A3461">
        <v>3460</v>
      </c>
      <c r="B3461" t="s">
        <v>5750</v>
      </c>
      <c r="C3461" s="8">
        <v>42567</v>
      </c>
      <c r="D3461" s="6">
        <v>2016</v>
      </c>
      <c r="E3461" s="8" t="s">
        <v>3507</v>
      </c>
      <c r="F3461" s="7">
        <v>16</v>
      </c>
      <c r="G3461" t="s">
        <v>3452</v>
      </c>
      <c r="H3461" t="s">
        <v>3462</v>
      </c>
      <c r="I3461" t="s">
        <v>4125</v>
      </c>
      <c r="J3461" t="s">
        <v>3466</v>
      </c>
      <c r="K3461" t="s">
        <v>3605</v>
      </c>
      <c r="L3461">
        <v>29203</v>
      </c>
      <c r="M3461" t="s">
        <v>203</v>
      </c>
      <c r="N3461" t="s">
        <v>13</v>
      </c>
      <c r="O3461" t="s">
        <v>55</v>
      </c>
      <c r="P3461" t="s">
        <v>204</v>
      </c>
      <c r="Q3461" s="4">
        <v>15000</v>
      </c>
      <c r="R3461">
        <v>5</v>
      </c>
      <c r="S3461" s="4">
        <f>Table3[[#This Row],[Harga]]*Table3[[#This Row],[Quantity]]</f>
        <v>75000</v>
      </c>
      <c r="T3461">
        <v>0</v>
      </c>
      <c r="U3461" s="4">
        <f>Table3[[#This Row],[Discount]]*Table3[[#This Row],[Revenue]]</f>
        <v>0</v>
      </c>
      <c r="V3461" s="4">
        <f>Table3[[#This Row],[Revenue]]-Table3[[#This Row],[Total Discount]]</f>
        <v>75000</v>
      </c>
      <c r="W3461" s="6"/>
      <c r="X3461" s="5"/>
    </row>
    <row r="3462" spans="1:24" x14ac:dyDescent="0.35">
      <c r="A3462">
        <v>3461</v>
      </c>
      <c r="B3462" t="s">
        <v>5749</v>
      </c>
      <c r="C3462" s="8">
        <v>42293</v>
      </c>
      <c r="D3462" s="6">
        <v>2015</v>
      </c>
      <c r="E3462" s="8" t="s">
        <v>3517</v>
      </c>
      <c r="F3462" s="7">
        <v>16</v>
      </c>
      <c r="G3462" t="s">
        <v>3457</v>
      </c>
      <c r="H3462" t="s">
        <v>3451</v>
      </c>
      <c r="I3462" t="s">
        <v>4161</v>
      </c>
      <c r="J3462" t="s">
        <v>3466</v>
      </c>
      <c r="K3462" t="s">
        <v>3707</v>
      </c>
      <c r="L3462">
        <v>10011</v>
      </c>
      <c r="M3462" t="s">
        <v>1024</v>
      </c>
      <c r="N3462" t="s">
        <v>51</v>
      </c>
      <c r="O3462" t="s">
        <v>52</v>
      </c>
      <c r="P3462" t="s">
        <v>1025</v>
      </c>
      <c r="Q3462" s="4">
        <v>1100000</v>
      </c>
      <c r="R3462">
        <v>3</v>
      </c>
      <c r="S3462" s="4">
        <f>Table3[[#This Row],[Harga]]*Table3[[#This Row],[Quantity]]</f>
        <v>3300000</v>
      </c>
      <c r="T3462">
        <v>0</v>
      </c>
      <c r="U3462" s="4">
        <f>Table3[[#This Row],[Discount]]*Table3[[#This Row],[Revenue]]</f>
        <v>0</v>
      </c>
      <c r="V3462" s="4">
        <f>Table3[[#This Row],[Revenue]]-Table3[[#This Row],[Total Discount]]</f>
        <v>3300000</v>
      </c>
      <c r="W3462" s="6"/>
      <c r="X3462" s="5"/>
    </row>
    <row r="3463" spans="1:24" x14ac:dyDescent="0.35">
      <c r="A3463">
        <v>3462</v>
      </c>
      <c r="B3463" t="s">
        <v>5748</v>
      </c>
      <c r="C3463" s="8">
        <v>42379</v>
      </c>
      <c r="D3463" s="6">
        <v>2016</v>
      </c>
      <c r="E3463" s="8" t="s">
        <v>3463</v>
      </c>
      <c r="F3463" s="7">
        <v>10</v>
      </c>
      <c r="G3463" t="s">
        <v>3457</v>
      </c>
      <c r="H3463" t="s">
        <v>3462</v>
      </c>
      <c r="I3463" t="s">
        <v>5182</v>
      </c>
      <c r="J3463" t="s">
        <v>3449</v>
      </c>
      <c r="K3463" t="s">
        <v>3595</v>
      </c>
      <c r="L3463">
        <v>98632</v>
      </c>
      <c r="M3463" t="s">
        <v>628</v>
      </c>
      <c r="N3463" t="s">
        <v>9</v>
      </c>
      <c r="O3463" t="s">
        <v>20</v>
      </c>
      <c r="P3463" t="s">
        <v>629</v>
      </c>
      <c r="Q3463" s="4">
        <v>10000</v>
      </c>
      <c r="R3463">
        <v>5</v>
      </c>
      <c r="S3463" s="4">
        <f>Table3[[#This Row],[Harga]]*Table3[[#This Row],[Quantity]]</f>
        <v>50000</v>
      </c>
      <c r="T3463">
        <v>0</v>
      </c>
      <c r="U3463" s="4">
        <f>Table3[[#This Row],[Discount]]*Table3[[#This Row],[Revenue]]</f>
        <v>0</v>
      </c>
      <c r="V3463" s="4">
        <f>Table3[[#This Row],[Revenue]]-Table3[[#This Row],[Total Discount]]</f>
        <v>50000</v>
      </c>
      <c r="W3463" s="6"/>
      <c r="X3463" s="5"/>
    </row>
    <row r="3464" spans="1:24" x14ac:dyDescent="0.35">
      <c r="A3464">
        <v>3463</v>
      </c>
      <c r="B3464" t="s">
        <v>5747</v>
      </c>
      <c r="C3464" s="8">
        <v>42997</v>
      </c>
      <c r="D3464" s="6">
        <v>2017</v>
      </c>
      <c r="E3464" s="8" t="s">
        <v>3472</v>
      </c>
      <c r="F3464" s="7">
        <v>19</v>
      </c>
      <c r="G3464" t="s">
        <v>3457</v>
      </c>
      <c r="H3464" t="s">
        <v>3462</v>
      </c>
      <c r="I3464" t="s">
        <v>4248</v>
      </c>
      <c r="J3464" t="s">
        <v>3449</v>
      </c>
      <c r="K3464" t="s">
        <v>3628</v>
      </c>
      <c r="L3464">
        <v>85023</v>
      </c>
      <c r="M3464" t="s">
        <v>2244</v>
      </c>
      <c r="N3464" t="s">
        <v>13</v>
      </c>
      <c r="O3464" t="s">
        <v>32</v>
      </c>
      <c r="P3464" t="s">
        <v>2245</v>
      </c>
      <c r="Q3464" s="4">
        <v>8000</v>
      </c>
      <c r="R3464">
        <v>2</v>
      </c>
      <c r="S3464" s="4">
        <f>Table3[[#This Row],[Harga]]*Table3[[#This Row],[Quantity]]</f>
        <v>16000</v>
      </c>
      <c r="T3464">
        <v>0.2</v>
      </c>
      <c r="U3464" s="4">
        <f>Table3[[#This Row],[Discount]]*Table3[[#This Row],[Revenue]]</f>
        <v>3200</v>
      </c>
      <c r="V3464" s="4">
        <f>Table3[[#This Row],[Revenue]]-Table3[[#This Row],[Total Discount]]</f>
        <v>12800</v>
      </c>
      <c r="W3464" s="6"/>
      <c r="X3464" s="5"/>
    </row>
    <row r="3465" spans="1:24" x14ac:dyDescent="0.35">
      <c r="A3465">
        <v>3464</v>
      </c>
      <c r="B3465" t="s">
        <v>5746</v>
      </c>
      <c r="C3465" s="8">
        <v>42993</v>
      </c>
      <c r="D3465" s="6">
        <v>2017</v>
      </c>
      <c r="E3465" s="8" t="s">
        <v>3472</v>
      </c>
      <c r="F3465" s="7">
        <v>15</v>
      </c>
      <c r="G3465" t="s">
        <v>3452</v>
      </c>
      <c r="H3465" t="s">
        <v>3451</v>
      </c>
      <c r="I3465" t="s">
        <v>5745</v>
      </c>
      <c r="J3465" t="s">
        <v>3449</v>
      </c>
      <c r="K3465" t="s">
        <v>3571</v>
      </c>
      <c r="L3465">
        <v>77095</v>
      </c>
      <c r="M3465" t="s">
        <v>3099</v>
      </c>
      <c r="N3465" t="s">
        <v>13</v>
      </c>
      <c r="O3465" t="s">
        <v>37</v>
      </c>
      <c r="P3465" t="s">
        <v>3100</v>
      </c>
      <c r="Q3465" s="4">
        <v>32000</v>
      </c>
      <c r="R3465">
        <v>2</v>
      </c>
      <c r="S3465" s="4">
        <f>Table3[[#This Row],[Harga]]*Table3[[#This Row],[Quantity]]</f>
        <v>64000</v>
      </c>
      <c r="T3465">
        <v>0.2</v>
      </c>
      <c r="U3465" s="4">
        <f>Table3[[#This Row],[Discount]]*Table3[[#This Row],[Revenue]]</f>
        <v>12800</v>
      </c>
      <c r="V3465" s="4">
        <f>Table3[[#This Row],[Revenue]]-Table3[[#This Row],[Total Discount]]</f>
        <v>51200</v>
      </c>
      <c r="W3465" s="6"/>
      <c r="X3465" s="5"/>
    </row>
    <row r="3466" spans="1:24" x14ac:dyDescent="0.35">
      <c r="A3466">
        <v>3465</v>
      </c>
      <c r="B3466" t="s">
        <v>5744</v>
      </c>
      <c r="C3466" s="8">
        <v>42183</v>
      </c>
      <c r="D3466" s="6">
        <v>2015</v>
      </c>
      <c r="E3466" s="8" t="s">
        <v>3497</v>
      </c>
      <c r="F3466" s="7">
        <v>28</v>
      </c>
      <c r="G3466" t="s">
        <v>3452</v>
      </c>
      <c r="H3466" t="s">
        <v>3462</v>
      </c>
      <c r="I3466" t="s">
        <v>3644</v>
      </c>
      <c r="J3466" t="s">
        <v>3466</v>
      </c>
      <c r="K3466" t="s">
        <v>3568</v>
      </c>
      <c r="L3466">
        <v>85234</v>
      </c>
      <c r="M3466" t="s">
        <v>1403</v>
      </c>
      <c r="N3466" t="s">
        <v>13</v>
      </c>
      <c r="O3466" t="s">
        <v>14</v>
      </c>
      <c r="P3466" t="s">
        <v>1404</v>
      </c>
      <c r="Q3466" s="4">
        <v>8000</v>
      </c>
      <c r="R3466">
        <v>2</v>
      </c>
      <c r="S3466" s="4">
        <f>Table3[[#This Row],[Harga]]*Table3[[#This Row],[Quantity]]</f>
        <v>16000</v>
      </c>
      <c r="T3466">
        <v>0.2</v>
      </c>
      <c r="U3466" s="4">
        <f>Table3[[#This Row],[Discount]]*Table3[[#This Row],[Revenue]]</f>
        <v>3200</v>
      </c>
      <c r="V3466" s="4">
        <f>Table3[[#This Row],[Revenue]]-Table3[[#This Row],[Total Discount]]</f>
        <v>12800</v>
      </c>
      <c r="W3466" s="6"/>
      <c r="X3466" s="5"/>
    </row>
    <row r="3467" spans="1:24" x14ac:dyDescent="0.35">
      <c r="A3467">
        <v>3466</v>
      </c>
      <c r="B3467" t="s">
        <v>5743</v>
      </c>
      <c r="C3467" s="8">
        <v>42699</v>
      </c>
      <c r="D3467" s="6">
        <v>2016</v>
      </c>
      <c r="E3467" s="8" t="s">
        <v>3468</v>
      </c>
      <c r="F3467" s="7">
        <v>25</v>
      </c>
      <c r="G3467" t="s">
        <v>3485</v>
      </c>
      <c r="H3467" t="s">
        <v>3462</v>
      </c>
      <c r="I3467" t="s">
        <v>3719</v>
      </c>
      <c r="J3467" t="s">
        <v>3449</v>
      </c>
      <c r="K3467" t="s">
        <v>3474</v>
      </c>
      <c r="L3467">
        <v>72401</v>
      </c>
      <c r="M3467" t="s">
        <v>2298</v>
      </c>
      <c r="N3467" t="s">
        <v>51</v>
      </c>
      <c r="O3467" t="s">
        <v>52</v>
      </c>
      <c r="P3467" t="s">
        <v>2299</v>
      </c>
      <c r="Q3467" s="4">
        <v>72000</v>
      </c>
      <c r="R3467">
        <v>2</v>
      </c>
      <c r="S3467" s="4">
        <f>Table3[[#This Row],[Harga]]*Table3[[#This Row],[Quantity]]</f>
        <v>144000</v>
      </c>
      <c r="T3467">
        <v>0</v>
      </c>
      <c r="U3467" s="4">
        <f>Table3[[#This Row],[Discount]]*Table3[[#This Row],[Revenue]]</f>
        <v>0</v>
      </c>
      <c r="V3467" s="4">
        <f>Table3[[#This Row],[Revenue]]-Table3[[#This Row],[Total Discount]]</f>
        <v>144000</v>
      </c>
      <c r="W3467" s="6"/>
      <c r="X3467" s="5"/>
    </row>
    <row r="3468" spans="1:24" x14ac:dyDescent="0.35">
      <c r="A3468">
        <v>3467</v>
      </c>
      <c r="B3468" t="s">
        <v>5742</v>
      </c>
      <c r="C3468" s="8">
        <v>43064</v>
      </c>
      <c r="D3468" s="6">
        <v>2017</v>
      </c>
      <c r="E3468" s="8" t="s">
        <v>3468</v>
      </c>
      <c r="F3468" s="7">
        <v>25</v>
      </c>
      <c r="G3468" t="s">
        <v>3457</v>
      </c>
      <c r="H3468" t="s">
        <v>3451</v>
      </c>
      <c r="I3468" t="s">
        <v>3966</v>
      </c>
      <c r="J3468" t="s">
        <v>3449</v>
      </c>
      <c r="K3468" t="s">
        <v>3477</v>
      </c>
      <c r="L3468">
        <v>30318</v>
      </c>
      <c r="M3468" t="s">
        <v>3101</v>
      </c>
      <c r="N3468" t="s">
        <v>13</v>
      </c>
      <c r="O3468" t="s">
        <v>23</v>
      </c>
      <c r="P3468" t="s">
        <v>3102</v>
      </c>
      <c r="Q3468" s="4">
        <v>49000</v>
      </c>
      <c r="R3468">
        <v>9</v>
      </c>
      <c r="S3468" s="4">
        <f>Table3[[#This Row],[Harga]]*Table3[[#This Row],[Quantity]]</f>
        <v>441000</v>
      </c>
      <c r="T3468">
        <v>0</v>
      </c>
      <c r="U3468" s="4">
        <f>Table3[[#This Row],[Discount]]*Table3[[#This Row],[Revenue]]</f>
        <v>0</v>
      </c>
      <c r="V3468" s="4">
        <f>Table3[[#This Row],[Revenue]]-Table3[[#This Row],[Total Discount]]</f>
        <v>441000</v>
      </c>
      <c r="W3468" s="6"/>
      <c r="X3468" s="5"/>
    </row>
    <row r="3469" spans="1:24" x14ac:dyDescent="0.35">
      <c r="A3469">
        <v>3468</v>
      </c>
      <c r="B3469" t="s">
        <v>5741</v>
      </c>
      <c r="C3469" s="8">
        <v>42749</v>
      </c>
      <c r="D3469" s="6">
        <v>2017</v>
      </c>
      <c r="E3469" s="8" t="s">
        <v>3463</v>
      </c>
      <c r="F3469" s="7">
        <v>14</v>
      </c>
      <c r="G3469" t="s">
        <v>3538</v>
      </c>
      <c r="H3469" t="s">
        <v>3451</v>
      </c>
      <c r="I3469" t="s">
        <v>4722</v>
      </c>
      <c r="J3469" t="s">
        <v>3449</v>
      </c>
      <c r="K3469" t="s">
        <v>3455</v>
      </c>
      <c r="L3469">
        <v>90036</v>
      </c>
      <c r="M3469" t="s">
        <v>2939</v>
      </c>
      <c r="N3469" t="s">
        <v>13</v>
      </c>
      <c r="O3469" t="s">
        <v>23</v>
      </c>
      <c r="P3469" t="s">
        <v>2940</v>
      </c>
      <c r="Q3469" s="4">
        <v>174000</v>
      </c>
      <c r="R3469">
        <v>5</v>
      </c>
      <c r="S3469" s="4">
        <f>Table3[[#This Row],[Harga]]*Table3[[#This Row],[Quantity]]</f>
        <v>870000</v>
      </c>
      <c r="T3469">
        <v>0</v>
      </c>
      <c r="U3469" s="4">
        <f>Table3[[#This Row],[Discount]]*Table3[[#This Row],[Revenue]]</f>
        <v>0</v>
      </c>
      <c r="V3469" s="4">
        <f>Table3[[#This Row],[Revenue]]-Table3[[#This Row],[Total Discount]]</f>
        <v>870000</v>
      </c>
      <c r="W3469" s="6"/>
      <c r="X3469" s="5"/>
    </row>
    <row r="3470" spans="1:24" x14ac:dyDescent="0.35">
      <c r="A3470">
        <v>3469</v>
      </c>
      <c r="B3470" t="s">
        <v>5740</v>
      </c>
      <c r="C3470" s="8">
        <v>41950</v>
      </c>
      <c r="D3470" s="6">
        <v>2014</v>
      </c>
      <c r="E3470" s="8" t="s">
        <v>3468</v>
      </c>
      <c r="F3470" s="7">
        <v>7</v>
      </c>
      <c r="G3470" t="s">
        <v>3452</v>
      </c>
      <c r="H3470" t="s">
        <v>3451</v>
      </c>
      <c r="I3470" t="s">
        <v>4574</v>
      </c>
      <c r="J3470" t="s">
        <v>3466</v>
      </c>
      <c r="K3470" t="s">
        <v>3483</v>
      </c>
      <c r="L3470">
        <v>10024</v>
      </c>
      <c r="M3470" t="s">
        <v>2324</v>
      </c>
      <c r="N3470" t="s">
        <v>13</v>
      </c>
      <c r="O3470" t="s">
        <v>73</v>
      </c>
      <c r="P3470" t="s">
        <v>2325</v>
      </c>
      <c r="Q3470" s="4">
        <v>3000</v>
      </c>
      <c r="R3470">
        <v>4</v>
      </c>
      <c r="S3470" s="4">
        <f>Table3[[#This Row],[Harga]]*Table3[[#This Row],[Quantity]]</f>
        <v>12000</v>
      </c>
      <c r="T3470">
        <v>0</v>
      </c>
      <c r="U3470" s="4">
        <f>Table3[[#This Row],[Discount]]*Table3[[#This Row],[Revenue]]</f>
        <v>0</v>
      </c>
      <c r="V3470" s="4">
        <f>Table3[[#This Row],[Revenue]]-Table3[[#This Row],[Total Discount]]</f>
        <v>12000</v>
      </c>
      <c r="W3470" s="6"/>
      <c r="X3470" s="5"/>
    </row>
    <row r="3471" spans="1:24" x14ac:dyDescent="0.35">
      <c r="A3471">
        <v>3470</v>
      </c>
      <c r="B3471" t="s">
        <v>5739</v>
      </c>
      <c r="C3471" s="8">
        <v>42614</v>
      </c>
      <c r="D3471" s="6">
        <v>2016</v>
      </c>
      <c r="E3471" s="8" t="s">
        <v>3472</v>
      </c>
      <c r="F3471" s="7">
        <v>1</v>
      </c>
      <c r="G3471" t="s">
        <v>3485</v>
      </c>
      <c r="H3471" t="s">
        <v>3451</v>
      </c>
      <c r="I3471" t="s">
        <v>5069</v>
      </c>
      <c r="J3471" t="s">
        <v>3449</v>
      </c>
      <c r="K3471" t="s">
        <v>3704</v>
      </c>
      <c r="L3471">
        <v>48227</v>
      </c>
      <c r="M3471" t="s">
        <v>2115</v>
      </c>
      <c r="N3471" t="s">
        <v>13</v>
      </c>
      <c r="O3471" t="s">
        <v>26</v>
      </c>
      <c r="P3471" t="s">
        <v>2116</v>
      </c>
      <c r="Q3471" s="4">
        <v>10000</v>
      </c>
      <c r="R3471">
        <v>5</v>
      </c>
      <c r="S3471" s="4">
        <f>Table3[[#This Row],[Harga]]*Table3[[#This Row],[Quantity]]</f>
        <v>50000</v>
      </c>
      <c r="T3471">
        <v>0</v>
      </c>
      <c r="U3471" s="4">
        <f>Table3[[#This Row],[Discount]]*Table3[[#This Row],[Revenue]]</f>
        <v>0</v>
      </c>
      <c r="V3471" s="4">
        <f>Table3[[#This Row],[Revenue]]-Table3[[#This Row],[Total Discount]]</f>
        <v>50000</v>
      </c>
      <c r="W3471" s="6"/>
      <c r="X3471" s="5"/>
    </row>
    <row r="3472" spans="1:24" x14ac:dyDescent="0.35">
      <c r="A3472">
        <v>3471</v>
      </c>
      <c r="B3472" t="s">
        <v>5738</v>
      </c>
      <c r="C3472" s="8">
        <v>43050</v>
      </c>
      <c r="D3472" s="6">
        <v>2017</v>
      </c>
      <c r="E3472" s="8" t="s">
        <v>3468</v>
      </c>
      <c r="F3472" s="7">
        <v>11</v>
      </c>
      <c r="G3472" t="s">
        <v>3485</v>
      </c>
      <c r="H3472" t="s">
        <v>3462</v>
      </c>
      <c r="I3472" t="s">
        <v>4548</v>
      </c>
      <c r="J3472" t="s">
        <v>3466</v>
      </c>
      <c r="K3472" t="s">
        <v>3523</v>
      </c>
      <c r="L3472">
        <v>33311</v>
      </c>
      <c r="M3472" t="s">
        <v>2619</v>
      </c>
      <c r="N3472" t="s">
        <v>13</v>
      </c>
      <c r="O3472" t="s">
        <v>29</v>
      </c>
      <c r="P3472" t="s">
        <v>2620</v>
      </c>
      <c r="Q3472" s="4">
        <v>464000</v>
      </c>
      <c r="R3472">
        <v>5</v>
      </c>
      <c r="S3472" s="4">
        <f>Table3[[#This Row],[Harga]]*Table3[[#This Row],[Quantity]]</f>
        <v>2320000</v>
      </c>
      <c r="T3472">
        <v>0.2</v>
      </c>
      <c r="U3472" s="4">
        <f>Table3[[#This Row],[Discount]]*Table3[[#This Row],[Revenue]]</f>
        <v>464000</v>
      </c>
      <c r="V3472" s="4">
        <f>Table3[[#This Row],[Revenue]]-Table3[[#This Row],[Total Discount]]</f>
        <v>1856000</v>
      </c>
      <c r="W3472" s="6"/>
      <c r="X3472" s="5"/>
    </row>
    <row r="3473" spans="1:24" x14ac:dyDescent="0.35">
      <c r="A3473">
        <v>3472</v>
      </c>
      <c r="B3473" t="s">
        <v>5737</v>
      </c>
      <c r="C3473" s="8">
        <v>43080</v>
      </c>
      <c r="D3473" s="6">
        <v>2017</v>
      </c>
      <c r="E3473" s="8" t="s">
        <v>3490</v>
      </c>
      <c r="F3473" s="7">
        <v>11</v>
      </c>
      <c r="G3473" t="s">
        <v>3457</v>
      </c>
      <c r="H3473" t="s">
        <v>3462</v>
      </c>
      <c r="I3473" t="s">
        <v>3758</v>
      </c>
      <c r="J3473" t="s">
        <v>3449</v>
      </c>
      <c r="K3473" t="s">
        <v>3600</v>
      </c>
      <c r="L3473">
        <v>79605</v>
      </c>
      <c r="M3473" t="s">
        <v>3103</v>
      </c>
      <c r="N3473" t="s">
        <v>13</v>
      </c>
      <c r="O3473" t="s">
        <v>29</v>
      </c>
      <c r="P3473" t="s">
        <v>3104</v>
      </c>
      <c r="Q3473" s="4">
        <v>2000</v>
      </c>
      <c r="R3473">
        <v>2</v>
      </c>
      <c r="S3473" s="4">
        <f>Table3[[#This Row],[Harga]]*Table3[[#This Row],[Quantity]]</f>
        <v>4000</v>
      </c>
      <c r="T3473">
        <v>0.8</v>
      </c>
      <c r="U3473" s="4">
        <f>Table3[[#This Row],[Discount]]*Table3[[#This Row],[Revenue]]</f>
        <v>3200</v>
      </c>
      <c r="V3473" s="4">
        <f>Table3[[#This Row],[Revenue]]-Table3[[#This Row],[Total Discount]]</f>
        <v>800</v>
      </c>
      <c r="W3473" s="6"/>
      <c r="X3473" s="5"/>
    </row>
    <row r="3474" spans="1:24" x14ac:dyDescent="0.35">
      <c r="A3474">
        <v>3473</v>
      </c>
      <c r="B3474" t="s">
        <v>5736</v>
      </c>
      <c r="C3474" s="8">
        <v>42316</v>
      </c>
      <c r="D3474" s="6">
        <v>2015</v>
      </c>
      <c r="E3474" s="8" t="s">
        <v>3468</v>
      </c>
      <c r="F3474" s="7">
        <v>8</v>
      </c>
      <c r="G3474" t="s">
        <v>3457</v>
      </c>
      <c r="H3474" t="s">
        <v>3451</v>
      </c>
      <c r="I3474" t="s">
        <v>5735</v>
      </c>
      <c r="J3474" t="s">
        <v>3449</v>
      </c>
      <c r="K3474" t="s">
        <v>3595</v>
      </c>
      <c r="L3474">
        <v>23666</v>
      </c>
      <c r="M3474" t="s">
        <v>3105</v>
      </c>
      <c r="N3474" t="s">
        <v>13</v>
      </c>
      <c r="O3474" t="s">
        <v>29</v>
      </c>
      <c r="P3474" t="s">
        <v>3106</v>
      </c>
      <c r="Q3474" s="4">
        <v>45000</v>
      </c>
      <c r="R3474">
        <v>3</v>
      </c>
      <c r="S3474" s="4">
        <f>Table3[[#This Row],[Harga]]*Table3[[#This Row],[Quantity]]</f>
        <v>135000</v>
      </c>
      <c r="T3474">
        <v>0</v>
      </c>
      <c r="U3474" s="4">
        <f>Table3[[#This Row],[Discount]]*Table3[[#This Row],[Revenue]]</f>
        <v>0</v>
      </c>
      <c r="V3474" s="4">
        <f>Table3[[#This Row],[Revenue]]-Table3[[#This Row],[Total Discount]]</f>
        <v>135000</v>
      </c>
      <c r="W3474" s="6"/>
      <c r="X3474" s="5"/>
    </row>
    <row r="3475" spans="1:24" x14ac:dyDescent="0.35">
      <c r="A3475">
        <v>3474</v>
      </c>
      <c r="B3475" t="s">
        <v>5734</v>
      </c>
      <c r="C3475" s="8">
        <v>42327</v>
      </c>
      <c r="D3475" s="6">
        <v>2015</v>
      </c>
      <c r="E3475" s="8" t="s">
        <v>3468</v>
      </c>
      <c r="F3475" s="7">
        <v>19</v>
      </c>
      <c r="G3475" t="s">
        <v>3452</v>
      </c>
      <c r="H3475" t="s">
        <v>3532</v>
      </c>
      <c r="I3475" t="s">
        <v>5733</v>
      </c>
      <c r="J3475" t="s">
        <v>3466</v>
      </c>
      <c r="K3475" t="s">
        <v>3707</v>
      </c>
      <c r="L3475">
        <v>89115</v>
      </c>
      <c r="M3475" t="s">
        <v>1242</v>
      </c>
      <c r="N3475" t="s">
        <v>13</v>
      </c>
      <c r="O3475" t="s">
        <v>29</v>
      </c>
      <c r="P3475" t="s">
        <v>1243</v>
      </c>
      <c r="Q3475" s="4">
        <v>10000</v>
      </c>
      <c r="R3475">
        <v>4</v>
      </c>
      <c r="S3475" s="4">
        <f>Table3[[#This Row],[Harga]]*Table3[[#This Row],[Quantity]]</f>
        <v>40000</v>
      </c>
      <c r="T3475">
        <v>0</v>
      </c>
      <c r="U3475" s="4">
        <f>Table3[[#This Row],[Discount]]*Table3[[#This Row],[Revenue]]</f>
        <v>0</v>
      </c>
      <c r="V3475" s="4">
        <f>Table3[[#This Row],[Revenue]]-Table3[[#This Row],[Total Discount]]</f>
        <v>40000</v>
      </c>
      <c r="W3475" s="6"/>
      <c r="X3475" s="5"/>
    </row>
    <row r="3476" spans="1:24" x14ac:dyDescent="0.35">
      <c r="A3476">
        <v>3475</v>
      </c>
      <c r="B3476" t="s">
        <v>5732</v>
      </c>
      <c r="C3476" s="8">
        <v>43092</v>
      </c>
      <c r="D3476" s="6">
        <v>2017</v>
      </c>
      <c r="E3476" s="8" t="s">
        <v>3490</v>
      </c>
      <c r="F3476" s="7">
        <v>23</v>
      </c>
      <c r="G3476" t="s">
        <v>3538</v>
      </c>
      <c r="H3476" t="s">
        <v>3462</v>
      </c>
      <c r="I3476" t="s">
        <v>3960</v>
      </c>
      <c r="J3476" t="s">
        <v>3466</v>
      </c>
      <c r="K3476" t="s">
        <v>3455</v>
      </c>
      <c r="L3476">
        <v>61107</v>
      </c>
      <c r="M3476" t="s">
        <v>177</v>
      </c>
      <c r="N3476" t="s">
        <v>13</v>
      </c>
      <c r="O3476" t="s">
        <v>26</v>
      </c>
      <c r="P3476" t="s">
        <v>178</v>
      </c>
      <c r="Q3476" s="4">
        <v>28000</v>
      </c>
      <c r="R3476">
        <v>4</v>
      </c>
      <c r="S3476" s="4">
        <f>Table3[[#This Row],[Harga]]*Table3[[#This Row],[Quantity]]</f>
        <v>112000</v>
      </c>
      <c r="T3476">
        <v>0.8</v>
      </c>
      <c r="U3476" s="4">
        <f>Table3[[#This Row],[Discount]]*Table3[[#This Row],[Revenue]]</f>
        <v>89600</v>
      </c>
      <c r="V3476" s="4">
        <f>Table3[[#This Row],[Revenue]]-Table3[[#This Row],[Total Discount]]</f>
        <v>22400</v>
      </c>
      <c r="W3476" s="6"/>
      <c r="X3476" s="5"/>
    </row>
    <row r="3477" spans="1:24" x14ac:dyDescent="0.35">
      <c r="A3477">
        <v>3476</v>
      </c>
      <c r="B3477" t="s">
        <v>5731</v>
      </c>
      <c r="C3477" s="8">
        <v>42629</v>
      </c>
      <c r="D3477" s="6">
        <v>2016</v>
      </c>
      <c r="E3477" s="8" t="s">
        <v>3472</v>
      </c>
      <c r="F3477" s="7">
        <v>16</v>
      </c>
      <c r="G3477" t="s">
        <v>3485</v>
      </c>
      <c r="H3477" t="s">
        <v>3462</v>
      </c>
      <c r="I3477" t="s">
        <v>4004</v>
      </c>
      <c r="J3477" t="s">
        <v>3488</v>
      </c>
      <c r="K3477" t="s">
        <v>3600</v>
      </c>
      <c r="L3477">
        <v>92677</v>
      </c>
      <c r="M3477" t="s">
        <v>815</v>
      </c>
      <c r="N3477" t="s">
        <v>13</v>
      </c>
      <c r="O3477" t="s">
        <v>23</v>
      </c>
      <c r="P3477" t="s">
        <v>5730</v>
      </c>
      <c r="Q3477" s="4">
        <v>13000</v>
      </c>
      <c r="R3477">
        <v>2</v>
      </c>
      <c r="S3477" s="4">
        <f>Table3[[#This Row],[Harga]]*Table3[[#This Row],[Quantity]]</f>
        <v>26000</v>
      </c>
      <c r="T3477">
        <v>0</v>
      </c>
      <c r="U3477" s="4">
        <f>Table3[[#This Row],[Discount]]*Table3[[#This Row],[Revenue]]</f>
        <v>0</v>
      </c>
      <c r="V3477" s="4">
        <f>Table3[[#This Row],[Revenue]]-Table3[[#This Row],[Total Discount]]</f>
        <v>26000</v>
      </c>
      <c r="W3477" s="6"/>
      <c r="X3477" s="5"/>
    </row>
    <row r="3478" spans="1:24" x14ac:dyDescent="0.35">
      <c r="A3478">
        <v>3477</v>
      </c>
      <c r="B3478" t="s">
        <v>5729</v>
      </c>
      <c r="C3478" s="8">
        <v>42881</v>
      </c>
      <c r="D3478" s="6">
        <v>2017</v>
      </c>
      <c r="E3478" s="8" t="s">
        <v>3453</v>
      </c>
      <c r="F3478" s="7">
        <v>26</v>
      </c>
      <c r="G3478" t="s">
        <v>3457</v>
      </c>
      <c r="H3478" t="s">
        <v>3451</v>
      </c>
      <c r="I3478" t="s">
        <v>4680</v>
      </c>
      <c r="J3478" t="s">
        <v>3466</v>
      </c>
      <c r="K3478" t="s">
        <v>3641</v>
      </c>
      <c r="L3478">
        <v>40214</v>
      </c>
      <c r="M3478" t="s">
        <v>2647</v>
      </c>
      <c r="N3478" t="s">
        <v>13</v>
      </c>
      <c r="O3478" t="s">
        <v>29</v>
      </c>
      <c r="P3478" t="s">
        <v>2648</v>
      </c>
      <c r="Q3478" s="4">
        <v>70000</v>
      </c>
      <c r="R3478">
        <v>3</v>
      </c>
      <c r="S3478" s="4">
        <f>Table3[[#This Row],[Harga]]*Table3[[#This Row],[Quantity]]</f>
        <v>210000</v>
      </c>
      <c r="T3478">
        <v>0</v>
      </c>
      <c r="U3478" s="4">
        <f>Table3[[#This Row],[Discount]]*Table3[[#This Row],[Revenue]]</f>
        <v>0</v>
      </c>
      <c r="V3478" s="4">
        <f>Table3[[#This Row],[Revenue]]-Table3[[#This Row],[Total Discount]]</f>
        <v>210000</v>
      </c>
      <c r="W3478" s="6"/>
      <c r="X3478" s="5"/>
    </row>
    <row r="3479" spans="1:24" x14ac:dyDescent="0.35">
      <c r="A3479">
        <v>3478</v>
      </c>
      <c r="B3479" t="s">
        <v>5728</v>
      </c>
      <c r="C3479" s="8">
        <v>42093</v>
      </c>
      <c r="D3479" s="6">
        <v>2015</v>
      </c>
      <c r="E3479" s="8" t="s">
        <v>3511</v>
      </c>
      <c r="F3479" s="7">
        <v>30</v>
      </c>
      <c r="G3479" t="s">
        <v>3457</v>
      </c>
      <c r="H3479" t="s">
        <v>3554</v>
      </c>
      <c r="I3479" t="s">
        <v>4830</v>
      </c>
      <c r="J3479" t="s">
        <v>3488</v>
      </c>
      <c r="K3479" t="s">
        <v>3670</v>
      </c>
      <c r="L3479">
        <v>61761</v>
      </c>
      <c r="M3479" t="s">
        <v>2561</v>
      </c>
      <c r="N3479" t="s">
        <v>9</v>
      </c>
      <c r="O3479" t="s">
        <v>42</v>
      </c>
      <c r="P3479" t="s">
        <v>2562</v>
      </c>
      <c r="Q3479" s="4">
        <v>420000</v>
      </c>
      <c r="R3479">
        <v>4</v>
      </c>
      <c r="S3479" s="4">
        <f>Table3[[#This Row],[Harga]]*Table3[[#This Row],[Quantity]]</f>
        <v>1680000</v>
      </c>
      <c r="T3479">
        <v>0.3</v>
      </c>
      <c r="U3479" s="4">
        <f>Table3[[#This Row],[Discount]]*Table3[[#This Row],[Revenue]]</f>
        <v>504000</v>
      </c>
      <c r="V3479" s="4">
        <f>Table3[[#This Row],[Revenue]]-Table3[[#This Row],[Total Discount]]</f>
        <v>1176000</v>
      </c>
      <c r="W3479" s="6"/>
      <c r="X3479" s="5"/>
    </row>
    <row r="3480" spans="1:24" x14ac:dyDescent="0.35">
      <c r="A3480">
        <v>3479</v>
      </c>
      <c r="B3480" t="s">
        <v>5727</v>
      </c>
      <c r="C3480" s="8">
        <v>41870</v>
      </c>
      <c r="D3480" s="6">
        <v>2014</v>
      </c>
      <c r="E3480" s="8" t="s">
        <v>3481</v>
      </c>
      <c r="F3480" s="7">
        <v>19</v>
      </c>
      <c r="G3480" t="s">
        <v>3457</v>
      </c>
      <c r="H3480" t="s">
        <v>3451</v>
      </c>
      <c r="I3480" t="s">
        <v>5726</v>
      </c>
      <c r="J3480" t="s">
        <v>3466</v>
      </c>
      <c r="K3480" t="s">
        <v>3666</v>
      </c>
      <c r="L3480">
        <v>90045</v>
      </c>
      <c r="M3480" t="s">
        <v>2880</v>
      </c>
      <c r="N3480" t="s">
        <v>9</v>
      </c>
      <c r="O3480" t="s">
        <v>20</v>
      </c>
      <c r="P3480" t="s">
        <v>2881</v>
      </c>
      <c r="Q3480" s="4">
        <v>133000</v>
      </c>
      <c r="R3480">
        <v>7</v>
      </c>
      <c r="S3480" s="4">
        <f>Table3[[#This Row],[Harga]]*Table3[[#This Row],[Quantity]]</f>
        <v>931000</v>
      </c>
      <c r="T3480">
        <v>0</v>
      </c>
      <c r="U3480" s="4">
        <f>Table3[[#This Row],[Discount]]*Table3[[#This Row],[Revenue]]</f>
        <v>0</v>
      </c>
      <c r="V3480" s="4">
        <f>Table3[[#This Row],[Revenue]]-Table3[[#This Row],[Total Discount]]</f>
        <v>931000</v>
      </c>
      <c r="W3480" s="6"/>
      <c r="X3480" s="5"/>
    </row>
    <row r="3481" spans="1:24" x14ac:dyDescent="0.35">
      <c r="A3481">
        <v>3480</v>
      </c>
      <c r="B3481" t="s">
        <v>5725</v>
      </c>
      <c r="C3481" s="8">
        <v>41996</v>
      </c>
      <c r="D3481" s="6">
        <v>2014</v>
      </c>
      <c r="E3481" s="8" t="s">
        <v>3490</v>
      </c>
      <c r="F3481" s="7">
        <v>23</v>
      </c>
      <c r="G3481" t="s">
        <v>3457</v>
      </c>
      <c r="H3481" t="s">
        <v>3451</v>
      </c>
      <c r="I3481" t="s">
        <v>5724</v>
      </c>
      <c r="J3481" t="s">
        <v>3466</v>
      </c>
      <c r="K3481" t="s">
        <v>3483</v>
      </c>
      <c r="L3481">
        <v>77642</v>
      </c>
      <c r="M3481" t="s">
        <v>1978</v>
      </c>
      <c r="N3481" t="s">
        <v>13</v>
      </c>
      <c r="O3481" t="s">
        <v>23</v>
      </c>
      <c r="P3481" t="s">
        <v>1979</v>
      </c>
      <c r="Q3481" s="4">
        <v>21000</v>
      </c>
      <c r="R3481">
        <v>1</v>
      </c>
      <c r="S3481" s="4">
        <f>Table3[[#This Row],[Harga]]*Table3[[#This Row],[Quantity]]</f>
        <v>21000</v>
      </c>
      <c r="T3481">
        <v>0.2</v>
      </c>
      <c r="U3481" s="4">
        <f>Table3[[#This Row],[Discount]]*Table3[[#This Row],[Revenue]]</f>
        <v>4200</v>
      </c>
      <c r="V3481" s="4">
        <f>Table3[[#This Row],[Revenue]]-Table3[[#This Row],[Total Discount]]</f>
        <v>16800</v>
      </c>
      <c r="W3481" s="6"/>
      <c r="X3481" s="5"/>
    </row>
    <row r="3482" spans="1:24" x14ac:dyDescent="0.35">
      <c r="A3482">
        <v>3481</v>
      </c>
      <c r="B3482" t="s">
        <v>5723</v>
      </c>
      <c r="C3482" s="8">
        <v>42309</v>
      </c>
      <c r="D3482" s="6">
        <v>2015</v>
      </c>
      <c r="E3482" s="8" t="s">
        <v>3468</v>
      </c>
      <c r="F3482" s="7">
        <v>1</v>
      </c>
      <c r="G3482" t="s">
        <v>3452</v>
      </c>
      <c r="H3482" t="s">
        <v>3451</v>
      </c>
      <c r="I3482" t="s">
        <v>3557</v>
      </c>
      <c r="J3482" t="s">
        <v>3449</v>
      </c>
      <c r="K3482" t="s">
        <v>3628</v>
      </c>
      <c r="L3482">
        <v>10009</v>
      </c>
      <c r="M3482" t="s">
        <v>2876</v>
      </c>
      <c r="N3482" t="s">
        <v>9</v>
      </c>
      <c r="O3482" t="s">
        <v>42</v>
      </c>
      <c r="P3482" t="s">
        <v>2877</v>
      </c>
      <c r="Q3482" s="4">
        <v>639000</v>
      </c>
      <c r="R3482">
        <v>2</v>
      </c>
      <c r="S3482" s="4">
        <f>Table3[[#This Row],[Harga]]*Table3[[#This Row],[Quantity]]</f>
        <v>1278000</v>
      </c>
      <c r="T3482">
        <v>0.1</v>
      </c>
      <c r="U3482" s="4">
        <f>Table3[[#This Row],[Discount]]*Table3[[#This Row],[Revenue]]</f>
        <v>127800</v>
      </c>
      <c r="V3482" s="4">
        <f>Table3[[#This Row],[Revenue]]-Table3[[#This Row],[Total Discount]]</f>
        <v>1150200</v>
      </c>
      <c r="W3482" s="6"/>
      <c r="X3482" s="5"/>
    </row>
    <row r="3483" spans="1:24" x14ac:dyDescent="0.35">
      <c r="A3483">
        <v>3482</v>
      </c>
      <c r="B3483" t="s">
        <v>5722</v>
      </c>
      <c r="C3483" s="8">
        <v>41988</v>
      </c>
      <c r="D3483" s="6">
        <v>2014</v>
      </c>
      <c r="E3483" s="8" t="s">
        <v>3490</v>
      </c>
      <c r="F3483" s="7">
        <v>15</v>
      </c>
      <c r="G3483" t="s">
        <v>3538</v>
      </c>
      <c r="H3483" t="s">
        <v>3451</v>
      </c>
      <c r="I3483" t="s">
        <v>4621</v>
      </c>
      <c r="J3483" t="s">
        <v>3466</v>
      </c>
      <c r="K3483" t="s">
        <v>3523</v>
      </c>
      <c r="L3483">
        <v>60623</v>
      </c>
      <c r="M3483" t="s">
        <v>1980</v>
      </c>
      <c r="N3483" t="s">
        <v>9</v>
      </c>
      <c r="O3483" t="s">
        <v>20</v>
      </c>
      <c r="P3483" t="s">
        <v>1981</v>
      </c>
      <c r="Q3483" s="4">
        <v>18000</v>
      </c>
      <c r="R3483">
        <v>2</v>
      </c>
      <c r="S3483" s="4">
        <f>Table3[[#This Row],[Harga]]*Table3[[#This Row],[Quantity]]</f>
        <v>36000</v>
      </c>
      <c r="T3483">
        <v>0.6</v>
      </c>
      <c r="U3483" s="4">
        <f>Table3[[#This Row],[Discount]]*Table3[[#This Row],[Revenue]]</f>
        <v>21600</v>
      </c>
      <c r="V3483" s="4">
        <f>Table3[[#This Row],[Revenue]]-Table3[[#This Row],[Total Discount]]</f>
        <v>14400</v>
      </c>
      <c r="W3483" s="6"/>
      <c r="X3483" s="5"/>
    </row>
    <row r="3484" spans="1:24" x14ac:dyDescent="0.35">
      <c r="A3484">
        <v>3483</v>
      </c>
      <c r="B3484" t="s">
        <v>5721</v>
      </c>
      <c r="C3484" s="8">
        <v>42237</v>
      </c>
      <c r="D3484" s="6">
        <v>2015</v>
      </c>
      <c r="E3484" s="8" t="s">
        <v>3481</v>
      </c>
      <c r="F3484" s="7">
        <v>21</v>
      </c>
      <c r="G3484" t="s">
        <v>3496</v>
      </c>
      <c r="H3484" t="s">
        <v>3451</v>
      </c>
      <c r="I3484" t="s">
        <v>3569</v>
      </c>
      <c r="J3484" t="s">
        <v>3466</v>
      </c>
      <c r="K3484" t="s">
        <v>3509</v>
      </c>
      <c r="L3484">
        <v>45503</v>
      </c>
      <c r="M3484" t="s">
        <v>682</v>
      </c>
      <c r="N3484" t="s">
        <v>13</v>
      </c>
      <c r="O3484" t="s">
        <v>26</v>
      </c>
      <c r="P3484" t="s">
        <v>683</v>
      </c>
      <c r="Q3484" s="4">
        <v>33000</v>
      </c>
      <c r="R3484">
        <v>2</v>
      </c>
      <c r="S3484" s="4">
        <f>Table3[[#This Row],[Harga]]*Table3[[#This Row],[Quantity]]</f>
        <v>66000</v>
      </c>
      <c r="T3484">
        <v>0.7</v>
      </c>
      <c r="U3484" s="4">
        <f>Table3[[#This Row],[Discount]]*Table3[[#This Row],[Revenue]]</f>
        <v>46200</v>
      </c>
      <c r="V3484" s="4">
        <f>Table3[[#This Row],[Revenue]]-Table3[[#This Row],[Total Discount]]</f>
        <v>19800</v>
      </c>
      <c r="W3484" s="6"/>
      <c r="X3484" s="5"/>
    </row>
    <row r="3485" spans="1:24" x14ac:dyDescent="0.35">
      <c r="A3485">
        <v>3484</v>
      </c>
      <c r="B3485" t="s">
        <v>5720</v>
      </c>
      <c r="C3485" s="8">
        <v>41782</v>
      </c>
      <c r="D3485" s="6">
        <v>2014</v>
      </c>
      <c r="E3485" s="8" t="s">
        <v>3453</v>
      </c>
      <c r="F3485" s="7">
        <v>23</v>
      </c>
      <c r="G3485" t="s">
        <v>3452</v>
      </c>
      <c r="H3485" t="s">
        <v>3451</v>
      </c>
      <c r="I3485" t="s">
        <v>5419</v>
      </c>
      <c r="J3485" t="s">
        <v>3449</v>
      </c>
      <c r="K3485" t="s">
        <v>3561</v>
      </c>
      <c r="L3485">
        <v>10035</v>
      </c>
      <c r="M3485" t="s">
        <v>1873</v>
      </c>
      <c r="N3485" t="s">
        <v>13</v>
      </c>
      <c r="O3485" t="s">
        <v>26</v>
      </c>
      <c r="P3485" t="s">
        <v>946</v>
      </c>
      <c r="Q3485" s="4">
        <v>11000</v>
      </c>
      <c r="R3485">
        <v>5</v>
      </c>
      <c r="S3485" s="4">
        <f>Table3[[#This Row],[Harga]]*Table3[[#This Row],[Quantity]]</f>
        <v>55000</v>
      </c>
      <c r="T3485">
        <v>0.2</v>
      </c>
      <c r="U3485" s="4">
        <f>Table3[[#This Row],[Discount]]*Table3[[#This Row],[Revenue]]</f>
        <v>11000</v>
      </c>
      <c r="V3485" s="4">
        <f>Table3[[#This Row],[Revenue]]-Table3[[#This Row],[Total Discount]]</f>
        <v>44000</v>
      </c>
      <c r="W3485" s="6"/>
      <c r="X3485" s="5"/>
    </row>
    <row r="3486" spans="1:24" x14ac:dyDescent="0.35">
      <c r="A3486">
        <v>3485</v>
      </c>
      <c r="B3486" t="s">
        <v>5719</v>
      </c>
      <c r="C3486" s="8">
        <v>43078</v>
      </c>
      <c r="D3486" s="6">
        <v>2017</v>
      </c>
      <c r="E3486" s="8" t="s">
        <v>3490</v>
      </c>
      <c r="F3486" s="7">
        <v>9</v>
      </c>
      <c r="G3486" t="s">
        <v>3452</v>
      </c>
      <c r="H3486" t="s">
        <v>3451</v>
      </c>
      <c r="I3486" t="s">
        <v>5211</v>
      </c>
      <c r="J3486" t="s">
        <v>3488</v>
      </c>
      <c r="K3486" t="s">
        <v>3542</v>
      </c>
      <c r="L3486">
        <v>93905</v>
      </c>
      <c r="M3486" t="s">
        <v>2912</v>
      </c>
      <c r="N3486" t="s">
        <v>9</v>
      </c>
      <c r="O3486" t="s">
        <v>10</v>
      </c>
      <c r="P3486" t="s">
        <v>2913</v>
      </c>
      <c r="Q3486" s="4">
        <v>88000</v>
      </c>
      <c r="R3486">
        <v>3</v>
      </c>
      <c r="S3486" s="4">
        <f>Table3[[#This Row],[Harga]]*Table3[[#This Row],[Quantity]]</f>
        <v>264000</v>
      </c>
      <c r="T3486">
        <v>0.15</v>
      </c>
      <c r="U3486" s="4">
        <f>Table3[[#This Row],[Discount]]*Table3[[#This Row],[Revenue]]</f>
        <v>39600</v>
      </c>
      <c r="V3486" s="4">
        <f>Table3[[#This Row],[Revenue]]-Table3[[#This Row],[Total Discount]]</f>
        <v>224400</v>
      </c>
      <c r="W3486" s="6"/>
      <c r="X3486" s="5"/>
    </row>
    <row r="3487" spans="1:24" x14ac:dyDescent="0.35">
      <c r="A3487">
        <v>3486</v>
      </c>
      <c r="B3487" t="s">
        <v>5718</v>
      </c>
      <c r="C3487" s="8">
        <v>41709</v>
      </c>
      <c r="D3487" s="6">
        <v>2014</v>
      </c>
      <c r="E3487" s="8" t="s">
        <v>3511</v>
      </c>
      <c r="F3487" s="7">
        <v>11</v>
      </c>
      <c r="G3487" t="s">
        <v>3452</v>
      </c>
      <c r="H3487" t="s">
        <v>3462</v>
      </c>
      <c r="I3487" t="s">
        <v>3693</v>
      </c>
      <c r="J3487" t="s">
        <v>3466</v>
      </c>
      <c r="K3487" t="s">
        <v>3499</v>
      </c>
      <c r="L3487">
        <v>40475</v>
      </c>
      <c r="M3487" t="s">
        <v>1775</v>
      </c>
      <c r="N3487" t="s">
        <v>13</v>
      </c>
      <c r="O3487" t="s">
        <v>29</v>
      </c>
      <c r="P3487" t="s">
        <v>1776</v>
      </c>
      <c r="Q3487" s="4">
        <v>98000</v>
      </c>
      <c r="R3487">
        <v>3</v>
      </c>
      <c r="S3487" s="4">
        <f>Table3[[#This Row],[Harga]]*Table3[[#This Row],[Quantity]]</f>
        <v>294000</v>
      </c>
      <c r="T3487">
        <v>0</v>
      </c>
      <c r="U3487" s="4">
        <f>Table3[[#This Row],[Discount]]*Table3[[#This Row],[Revenue]]</f>
        <v>0</v>
      </c>
      <c r="V3487" s="4">
        <f>Table3[[#This Row],[Revenue]]-Table3[[#This Row],[Total Discount]]</f>
        <v>294000</v>
      </c>
      <c r="W3487" s="6"/>
      <c r="X3487" s="5"/>
    </row>
    <row r="3488" spans="1:24" x14ac:dyDescent="0.35">
      <c r="A3488">
        <v>3487</v>
      </c>
      <c r="B3488" t="s">
        <v>5717</v>
      </c>
      <c r="C3488" s="8">
        <v>42544</v>
      </c>
      <c r="D3488" s="6">
        <v>2016</v>
      </c>
      <c r="E3488" s="8" t="s">
        <v>3497</v>
      </c>
      <c r="F3488" s="7">
        <v>23</v>
      </c>
      <c r="G3488" t="s">
        <v>3485</v>
      </c>
      <c r="H3488" t="s">
        <v>3532</v>
      </c>
      <c r="I3488" t="s">
        <v>4147</v>
      </c>
      <c r="J3488" t="s">
        <v>3449</v>
      </c>
      <c r="K3488" t="s">
        <v>3523</v>
      </c>
      <c r="L3488">
        <v>10035</v>
      </c>
      <c r="M3488" t="s">
        <v>2484</v>
      </c>
      <c r="N3488" t="s">
        <v>13</v>
      </c>
      <c r="O3488" t="s">
        <v>14</v>
      </c>
      <c r="P3488" t="s">
        <v>2485</v>
      </c>
      <c r="Q3488" s="4">
        <v>4000</v>
      </c>
      <c r="R3488">
        <v>7</v>
      </c>
      <c r="S3488" s="4">
        <f>Table3[[#This Row],[Harga]]*Table3[[#This Row],[Quantity]]</f>
        <v>28000</v>
      </c>
      <c r="T3488">
        <v>0</v>
      </c>
      <c r="U3488" s="4">
        <f>Table3[[#This Row],[Discount]]*Table3[[#This Row],[Revenue]]</f>
        <v>0</v>
      </c>
      <c r="V3488" s="4">
        <f>Table3[[#This Row],[Revenue]]-Table3[[#This Row],[Total Discount]]</f>
        <v>28000</v>
      </c>
      <c r="W3488" s="6"/>
      <c r="X3488" s="5"/>
    </row>
    <row r="3489" spans="1:24" x14ac:dyDescent="0.35">
      <c r="A3489">
        <v>3488</v>
      </c>
      <c r="B3489" t="s">
        <v>5716</v>
      </c>
      <c r="C3489" s="8">
        <v>41874</v>
      </c>
      <c r="D3489" s="6">
        <v>2014</v>
      </c>
      <c r="E3489" s="8" t="s">
        <v>3481</v>
      </c>
      <c r="F3489" s="7">
        <v>23</v>
      </c>
      <c r="G3489" t="s">
        <v>3485</v>
      </c>
      <c r="H3489" t="s">
        <v>3501</v>
      </c>
      <c r="I3489" t="s">
        <v>5715</v>
      </c>
      <c r="J3489" t="s">
        <v>3449</v>
      </c>
      <c r="K3489" t="s">
        <v>3492</v>
      </c>
      <c r="L3489">
        <v>80219</v>
      </c>
      <c r="M3489" t="s">
        <v>3107</v>
      </c>
      <c r="N3489" t="s">
        <v>13</v>
      </c>
      <c r="O3489" t="s">
        <v>23</v>
      </c>
      <c r="P3489" t="s">
        <v>3108</v>
      </c>
      <c r="Q3489" s="4">
        <v>16000</v>
      </c>
      <c r="R3489">
        <v>3</v>
      </c>
      <c r="S3489" s="4">
        <f>Table3[[#This Row],[Harga]]*Table3[[#This Row],[Quantity]]</f>
        <v>48000</v>
      </c>
      <c r="T3489">
        <v>0.2</v>
      </c>
      <c r="U3489" s="4">
        <f>Table3[[#This Row],[Discount]]*Table3[[#This Row],[Revenue]]</f>
        <v>9600</v>
      </c>
      <c r="V3489" s="4">
        <f>Table3[[#This Row],[Revenue]]-Table3[[#This Row],[Total Discount]]</f>
        <v>38400</v>
      </c>
      <c r="W3489" s="6"/>
      <c r="X3489" s="5"/>
    </row>
    <row r="3490" spans="1:24" x14ac:dyDescent="0.35">
      <c r="A3490">
        <v>3489</v>
      </c>
      <c r="B3490" t="s">
        <v>5714</v>
      </c>
      <c r="C3490" s="8">
        <v>42772</v>
      </c>
      <c r="D3490" s="6">
        <v>2017</v>
      </c>
      <c r="E3490" s="8" t="s">
        <v>3458</v>
      </c>
      <c r="F3490" s="7">
        <v>6</v>
      </c>
      <c r="G3490" t="s">
        <v>3538</v>
      </c>
      <c r="H3490" t="s">
        <v>3451</v>
      </c>
      <c r="I3490" t="s">
        <v>4468</v>
      </c>
      <c r="J3490" t="s">
        <v>3466</v>
      </c>
      <c r="K3490" t="s">
        <v>3561</v>
      </c>
      <c r="L3490">
        <v>10024</v>
      </c>
      <c r="M3490" t="s">
        <v>3109</v>
      </c>
      <c r="N3490" t="s">
        <v>51</v>
      </c>
      <c r="O3490" t="s">
        <v>52</v>
      </c>
      <c r="P3490" t="s">
        <v>3110</v>
      </c>
      <c r="Q3490" s="4">
        <v>228000</v>
      </c>
      <c r="R3490">
        <v>6</v>
      </c>
      <c r="S3490" s="4">
        <f>Table3[[#This Row],[Harga]]*Table3[[#This Row],[Quantity]]</f>
        <v>1368000</v>
      </c>
      <c r="T3490">
        <v>0</v>
      </c>
      <c r="U3490" s="4">
        <f>Table3[[#This Row],[Discount]]*Table3[[#This Row],[Revenue]]</f>
        <v>0</v>
      </c>
      <c r="V3490" s="4">
        <f>Table3[[#This Row],[Revenue]]-Table3[[#This Row],[Total Discount]]</f>
        <v>1368000</v>
      </c>
      <c r="W3490" s="6"/>
      <c r="X3490" s="5"/>
    </row>
    <row r="3491" spans="1:24" x14ac:dyDescent="0.35">
      <c r="A3491">
        <v>3490</v>
      </c>
      <c r="B3491" t="s">
        <v>5713</v>
      </c>
      <c r="C3491" s="8">
        <v>42764</v>
      </c>
      <c r="D3491" s="6">
        <v>2017</v>
      </c>
      <c r="E3491" s="8" t="s">
        <v>3463</v>
      </c>
      <c r="F3491" s="7">
        <v>29</v>
      </c>
      <c r="G3491" t="s">
        <v>3538</v>
      </c>
      <c r="H3491" t="s">
        <v>3451</v>
      </c>
      <c r="I3491" t="s">
        <v>3593</v>
      </c>
      <c r="J3491" t="s">
        <v>3449</v>
      </c>
      <c r="K3491" t="s">
        <v>3682</v>
      </c>
      <c r="L3491">
        <v>10011</v>
      </c>
      <c r="M3491" t="s">
        <v>797</v>
      </c>
      <c r="N3491" t="s">
        <v>13</v>
      </c>
      <c r="O3491" t="s">
        <v>14</v>
      </c>
      <c r="P3491" t="s">
        <v>798</v>
      </c>
      <c r="Q3491" s="4">
        <v>11000</v>
      </c>
      <c r="R3491">
        <v>2</v>
      </c>
      <c r="S3491" s="4">
        <f>Table3[[#This Row],[Harga]]*Table3[[#This Row],[Quantity]]</f>
        <v>22000</v>
      </c>
      <c r="T3491">
        <v>0</v>
      </c>
      <c r="U3491" s="4">
        <f>Table3[[#This Row],[Discount]]*Table3[[#This Row],[Revenue]]</f>
        <v>0</v>
      </c>
      <c r="V3491" s="4">
        <f>Table3[[#This Row],[Revenue]]-Table3[[#This Row],[Total Discount]]</f>
        <v>22000</v>
      </c>
      <c r="W3491" s="6"/>
      <c r="X3491" s="5"/>
    </row>
    <row r="3492" spans="1:24" x14ac:dyDescent="0.35">
      <c r="A3492">
        <v>3491</v>
      </c>
      <c r="B3492" t="s">
        <v>5712</v>
      </c>
      <c r="C3492" s="8">
        <v>42724</v>
      </c>
      <c r="D3492" s="6">
        <v>2016</v>
      </c>
      <c r="E3492" s="8" t="s">
        <v>3490</v>
      </c>
      <c r="F3492" s="7">
        <v>20</v>
      </c>
      <c r="G3492" t="s">
        <v>3452</v>
      </c>
      <c r="H3492" t="s">
        <v>3451</v>
      </c>
      <c r="I3492" t="s">
        <v>5711</v>
      </c>
      <c r="J3492" t="s">
        <v>3449</v>
      </c>
      <c r="K3492" t="s">
        <v>3448</v>
      </c>
      <c r="L3492">
        <v>68025</v>
      </c>
      <c r="M3492" t="s">
        <v>1150</v>
      </c>
      <c r="N3492" t="s">
        <v>13</v>
      </c>
      <c r="O3492" t="s">
        <v>23</v>
      </c>
      <c r="P3492" t="s">
        <v>1151</v>
      </c>
      <c r="Q3492" s="4">
        <v>34000</v>
      </c>
      <c r="R3492">
        <v>5</v>
      </c>
      <c r="S3492" s="4">
        <f>Table3[[#This Row],[Harga]]*Table3[[#This Row],[Quantity]]</f>
        <v>170000</v>
      </c>
      <c r="T3492">
        <v>0</v>
      </c>
      <c r="U3492" s="4">
        <f>Table3[[#This Row],[Discount]]*Table3[[#This Row],[Revenue]]</f>
        <v>0</v>
      </c>
      <c r="V3492" s="4">
        <f>Table3[[#This Row],[Revenue]]-Table3[[#This Row],[Total Discount]]</f>
        <v>170000</v>
      </c>
      <c r="W3492" s="6"/>
      <c r="X3492" s="5"/>
    </row>
    <row r="3493" spans="1:24" x14ac:dyDescent="0.35">
      <c r="A3493">
        <v>3492</v>
      </c>
      <c r="B3493" t="s">
        <v>5710</v>
      </c>
      <c r="C3493" s="8">
        <v>42685</v>
      </c>
      <c r="D3493" s="6">
        <v>2016</v>
      </c>
      <c r="E3493" s="8" t="s">
        <v>3468</v>
      </c>
      <c r="F3493" s="7">
        <v>11</v>
      </c>
      <c r="G3493" t="s">
        <v>3538</v>
      </c>
      <c r="H3493" t="s">
        <v>3451</v>
      </c>
      <c r="I3493" t="s">
        <v>4863</v>
      </c>
      <c r="J3493" t="s">
        <v>3466</v>
      </c>
      <c r="K3493" t="s">
        <v>3483</v>
      </c>
      <c r="L3493">
        <v>10011</v>
      </c>
      <c r="M3493" t="s">
        <v>1481</v>
      </c>
      <c r="N3493" t="s">
        <v>13</v>
      </c>
      <c r="O3493" t="s">
        <v>32</v>
      </c>
      <c r="P3493" t="s">
        <v>1482</v>
      </c>
      <c r="Q3493" s="4">
        <v>16000</v>
      </c>
      <c r="R3493">
        <v>3</v>
      </c>
      <c r="S3493" s="4">
        <f>Table3[[#This Row],[Harga]]*Table3[[#This Row],[Quantity]]</f>
        <v>48000</v>
      </c>
      <c r="T3493">
        <v>0</v>
      </c>
      <c r="U3493" s="4">
        <f>Table3[[#This Row],[Discount]]*Table3[[#This Row],[Revenue]]</f>
        <v>0</v>
      </c>
      <c r="V3493" s="4">
        <f>Table3[[#This Row],[Revenue]]-Table3[[#This Row],[Total Discount]]</f>
        <v>48000</v>
      </c>
      <c r="W3493" s="6"/>
      <c r="X3493" s="5"/>
    </row>
    <row r="3494" spans="1:24" x14ac:dyDescent="0.35">
      <c r="A3494">
        <v>3493</v>
      </c>
      <c r="B3494" t="s">
        <v>5709</v>
      </c>
      <c r="C3494" s="8">
        <v>43048</v>
      </c>
      <c r="D3494" s="6">
        <v>2017</v>
      </c>
      <c r="E3494" s="8" t="s">
        <v>3468</v>
      </c>
      <c r="F3494" s="7">
        <v>9</v>
      </c>
      <c r="G3494" t="s">
        <v>3452</v>
      </c>
      <c r="H3494" t="s">
        <v>3451</v>
      </c>
      <c r="I3494" t="s">
        <v>4837</v>
      </c>
      <c r="J3494" t="s">
        <v>3466</v>
      </c>
      <c r="K3494" t="s">
        <v>3714</v>
      </c>
      <c r="L3494">
        <v>92105</v>
      </c>
      <c r="M3494" t="s">
        <v>688</v>
      </c>
      <c r="N3494" t="s">
        <v>9</v>
      </c>
      <c r="O3494" t="s">
        <v>42</v>
      </c>
      <c r="P3494" t="s">
        <v>689</v>
      </c>
      <c r="Q3494" s="4">
        <v>349000</v>
      </c>
      <c r="R3494">
        <v>3</v>
      </c>
      <c r="S3494" s="4">
        <f>Table3[[#This Row],[Harga]]*Table3[[#This Row],[Quantity]]</f>
        <v>1047000</v>
      </c>
      <c r="T3494">
        <v>0.2</v>
      </c>
      <c r="U3494" s="4">
        <f>Table3[[#This Row],[Discount]]*Table3[[#This Row],[Revenue]]</f>
        <v>209400</v>
      </c>
      <c r="V3494" s="4">
        <f>Table3[[#This Row],[Revenue]]-Table3[[#This Row],[Total Discount]]</f>
        <v>837600</v>
      </c>
      <c r="W3494" s="6"/>
      <c r="X3494" s="5"/>
    </row>
    <row r="3495" spans="1:24" x14ac:dyDescent="0.35">
      <c r="A3495">
        <v>3494</v>
      </c>
      <c r="B3495" t="s">
        <v>5708</v>
      </c>
      <c r="C3495" s="8">
        <v>41761</v>
      </c>
      <c r="D3495" s="6">
        <v>2014</v>
      </c>
      <c r="E3495" s="8" t="s">
        <v>3453</v>
      </c>
      <c r="F3495" s="7">
        <v>2</v>
      </c>
      <c r="G3495" t="s">
        <v>3452</v>
      </c>
      <c r="H3495" t="s">
        <v>3451</v>
      </c>
      <c r="I3495" t="s">
        <v>4407</v>
      </c>
      <c r="J3495" t="s">
        <v>3449</v>
      </c>
      <c r="K3495" t="s">
        <v>3487</v>
      </c>
      <c r="L3495">
        <v>33801</v>
      </c>
      <c r="M3495" t="s">
        <v>2563</v>
      </c>
      <c r="N3495" t="s">
        <v>51</v>
      </c>
      <c r="O3495" t="s">
        <v>471</v>
      </c>
      <c r="P3495" t="s">
        <v>2564</v>
      </c>
      <c r="Q3495" s="4">
        <v>480000</v>
      </c>
      <c r="R3495">
        <v>2</v>
      </c>
      <c r="S3495" s="4">
        <f>Table3[[#This Row],[Harga]]*Table3[[#This Row],[Quantity]]</f>
        <v>960000</v>
      </c>
      <c r="T3495">
        <v>0.2</v>
      </c>
      <c r="U3495" s="4">
        <f>Table3[[#This Row],[Discount]]*Table3[[#This Row],[Revenue]]</f>
        <v>192000</v>
      </c>
      <c r="V3495" s="4">
        <f>Table3[[#This Row],[Revenue]]-Table3[[#This Row],[Total Discount]]</f>
        <v>768000</v>
      </c>
      <c r="W3495" s="6"/>
      <c r="X3495" s="5"/>
    </row>
    <row r="3496" spans="1:24" x14ac:dyDescent="0.35">
      <c r="A3496">
        <v>3495</v>
      </c>
      <c r="B3496" t="s">
        <v>5707</v>
      </c>
      <c r="C3496" s="8">
        <v>43000</v>
      </c>
      <c r="D3496" s="6">
        <v>2017</v>
      </c>
      <c r="E3496" s="8" t="s">
        <v>3472</v>
      </c>
      <c r="F3496" s="7">
        <v>22</v>
      </c>
      <c r="G3496" t="s">
        <v>3452</v>
      </c>
      <c r="H3496" t="s">
        <v>3451</v>
      </c>
      <c r="I3496" t="s">
        <v>5323</v>
      </c>
      <c r="J3496" t="s">
        <v>3449</v>
      </c>
      <c r="K3496" t="s">
        <v>3605</v>
      </c>
      <c r="L3496">
        <v>30080</v>
      </c>
      <c r="M3496" t="s">
        <v>1743</v>
      </c>
      <c r="N3496" t="s">
        <v>13</v>
      </c>
      <c r="O3496" t="s">
        <v>23</v>
      </c>
      <c r="P3496" t="s">
        <v>1744</v>
      </c>
      <c r="Q3496" s="4">
        <v>7000</v>
      </c>
      <c r="R3496">
        <v>2</v>
      </c>
      <c r="S3496" s="4">
        <f>Table3[[#This Row],[Harga]]*Table3[[#This Row],[Quantity]]</f>
        <v>14000</v>
      </c>
      <c r="T3496">
        <v>0</v>
      </c>
      <c r="U3496" s="4">
        <f>Table3[[#This Row],[Discount]]*Table3[[#This Row],[Revenue]]</f>
        <v>0</v>
      </c>
      <c r="V3496" s="4">
        <f>Table3[[#This Row],[Revenue]]-Table3[[#This Row],[Total Discount]]</f>
        <v>14000</v>
      </c>
      <c r="W3496" s="6"/>
      <c r="X3496" s="5"/>
    </row>
    <row r="3497" spans="1:24" x14ac:dyDescent="0.35">
      <c r="A3497">
        <v>3496</v>
      </c>
      <c r="B3497" t="s">
        <v>5706</v>
      </c>
      <c r="C3497" s="8">
        <v>43086</v>
      </c>
      <c r="D3497" s="6">
        <v>2017</v>
      </c>
      <c r="E3497" s="8" t="s">
        <v>3490</v>
      </c>
      <c r="F3497" s="7">
        <v>17</v>
      </c>
      <c r="G3497" t="s">
        <v>3485</v>
      </c>
      <c r="H3497" t="s">
        <v>3451</v>
      </c>
      <c r="I3497" t="s">
        <v>3760</v>
      </c>
      <c r="J3497" t="s">
        <v>3449</v>
      </c>
      <c r="K3497" t="s">
        <v>3494</v>
      </c>
      <c r="L3497">
        <v>10009</v>
      </c>
      <c r="M3497" t="s">
        <v>1217</v>
      </c>
      <c r="N3497" t="s">
        <v>13</v>
      </c>
      <c r="O3497" t="s">
        <v>32</v>
      </c>
      <c r="P3497" t="s">
        <v>1218</v>
      </c>
      <c r="Q3497" s="4">
        <v>201000</v>
      </c>
      <c r="R3497">
        <v>2</v>
      </c>
      <c r="S3497" s="4">
        <f>Table3[[#This Row],[Harga]]*Table3[[#This Row],[Quantity]]</f>
        <v>402000</v>
      </c>
      <c r="T3497">
        <v>0</v>
      </c>
      <c r="U3497" s="4">
        <f>Table3[[#This Row],[Discount]]*Table3[[#This Row],[Revenue]]</f>
        <v>0</v>
      </c>
      <c r="V3497" s="4">
        <f>Table3[[#This Row],[Revenue]]-Table3[[#This Row],[Total Discount]]</f>
        <v>402000</v>
      </c>
      <c r="W3497" s="6"/>
      <c r="X3497" s="5"/>
    </row>
    <row r="3498" spans="1:24" x14ac:dyDescent="0.35">
      <c r="A3498">
        <v>3497</v>
      </c>
      <c r="B3498" t="s">
        <v>5705</v>
      </c>
      <c r="C3498" s="8">
        <v>42934</v>
      </c>
      <c r="D3498" s="6">
        <v>2017</v>
      </c>
      <c r="E3498" s="8" t="s">
        <v>3507</v>
      </c>
      <c r="F3498" s="7">
        <v>18</v>
      </c>
      <c r="G3498" t="s">
        <v>3452</v>
      </c>
      <c r="H3498" t="s">
        <v>3451</v>
      </c>
      <c r="I3498" t="s">
        <v>4687</v>
      </c>
      <c r="J3498" t="s">
        <v>3449</v>
      </c>
      <c r="K3498" t="s">
        <v>3568</v>
      </c>
      <c r="L3498">
        <v>19134</v>
      </c>
      <c r="M3498" t="s">
        <v>2575</v>
      </c>
      <c r="N3498" t="s">
        <v>51</v>
      </c>
      <c r="O3498" t="s">
        <v>471</v>
      </c>
      <c r="P3498" t="s">
        <v>2576</v>
      </c>
      <c r="Q3498" s="4">
        <v>1600000</v>
      </c>
      <c r="R3498">
        <v>5</v>
      </c>
      <c r="S3498" s="4">
        <f>Table3[[#This Row],[Harga]]*Table3[[#This Row],[Quantity]]</f>
        <v>8000000</v>
      </c>
      <c r="T3498">
        <v>0.4</v>
      </c>
      <c r="U3498" s="4">
        <f>Table3[[#This Row],[Discount]]*Table3[[#This Row],[Revenue]]</f>
        <v>3200000</v>
      </c>
      <c r="V3498" s="4">
        <f>Table3[[#This Row],[Revenue]]-Table3[[#This Row],[Total Discount]]</f>
        <v>4800000</v>
      </c>
      <c r="W3498" s="6"/>
      <c r="X3498" s="5"/>
    </row>
    <row r="3499" spans="1:24" x14ac:dyDescent="0.35">
      <c r="A3499">
        <v>3498</v>
      </c>
      <c r="B3499" t="s">
        <v>5704</v>
      </c>
      <c r="C3499" s="8">
        <v>42677</v>
      </c>
      <c r="D3499" s="6">
        <v>2016</v>
      </c>
      <c r="E3499" s="8" t="s">
        <v>3468</v>
      </c>
      <c r="F3499" s="7">
        <v>3</v>
      </c>
      <c r="G3499" t="s">
        <v>3452</v>
      </c>
      <c r="H3499" t="s">
        <v>3462</v>
      </c>
      <c r="I3499" t="s">
        <v>5703</v>
      </c>
      <c r="J3499" t="s">
        <v>3466</v>
      </c>
      <c r="K3499" t="s">
        <v>3494</v>
      </c>
      <c r="L3499">
        <v>75217</v>
      </c>
      <c r="M3499" t="s">
        <v>1998</v>
      </c>
      <c r="N3499" t="s">
        <v>13</v>
      </c>
      <c r="O3499" t="s">
        <v>23</v>
      </c>
      <c r="P3499" t="s">
        <v>1999</v>
      </c>
      <c r="Q3499" s="4">
        <v>24000</v>
      </c>
      <c r="R3499">
        <v>2</v>
      </c>
      <c r="S3499" s="4">
        <f>Table3[[#This Row],[Harga]]*Table3[[#This Row],[Quantity]]</f>
        <v>48000</v>
      </c>
      <c r="T3499">
        <v>0.2</v>
      </c>
      <c r="U3499" s="4">
        <f>Table3[[#This Row],[Discount]]*Table3[[#This Row],[Revenue]]</f>
        <v>9600</v>
      </c>
      <c r="V3499" s="4">
        <f>Table3[[#This Row],[Revenue]]-Table3[[#This Row],[Total Discount]]</f>
        <v>38400</v>
      </c>
      <c r="W3499" s="6"/>
      <c r="X3499" s="5"/>
    </row>
    <row r="3500" spans="1:24" x14ac:dyDescent="0.35">
      <c r="A3500">
        <v>3499</v>
      </c>
      <c r="B3500" t="s">
        <v>5702</v>
      </c>
      <c r="C3500" s="8">
        <v>41737</v>
      </c>
      <c r="D3500" s="6">
        <v>2014</v>
      </c>
      <c r="E3500" s="8" t="s">
        <v>3529</v>
      </c>
      <c r="F3500" s="7">
        <v>8</v>
      </c>
      <c r="G3500" t="s">
        <v>3452</v>
      </c>
      <c r="H3500" t="s">
        <v>3554</v>
      </c>
      <c r="I3500" t="s">
        <v>4171</v>
      </c>
      <c r="J3500" t="s">
        <v>3488</v>
      </c>
      <c r="K3500" t="s">
        <v>3561</v>
      </c>
      <c r="L3500">
        <v>94521</v>
      </c>
      <c r="M3500" t="s">
        <v>875</v>
      </c>
      <c r="N3500" t="s">
        <v>9</v>
      </c>
      <c r="O3500" t="s">
        <v>17</v>
      </c>
      <c r="P3500" t="s">
        <v>876</v>
      </c>
      <c r="Q3500" s="4">
        <v>1619000</v>
      </c>
      <c r="R3500">
        <v>1</v>
      </c>
      <c r="S3500" s="4">
        <f>Table3[[#This Row],[Harga]]*Table3[[#This Row],[Quantity]]</f>
        <v>1619000</v>
      </c>
      <c r="T3500">
        <v>0.2</v>
      </c>
      <c r="U3500" s="4">
        <f>Table3[[#This Row],[Discount]]*Table3[[#This Row],[Revenue]]</f>
        <v>323800</v>
      </c>
      <c r="V3500" s="4">
        <f>Table3[[#This Row],[Revenue]]-Table3[[#This Row],[Total Discount]]</f>
        <v>1295200</v>
      </c>
      <c r="W3500" s="6"/>
      <c r="X3500" s="5"/>
    </row>
    <row r="3501" spans="1:24" x14ac:dyDescent="0.35">
      <c r="A3501">
        <v>3500</v>
      </c>
      <c r="B3501" t="s">
        <v>5701</v>
      </c>
      <c r="C3501" s="8">
        <v>42596</v>
      </c>
      <c r="D3501" s="6">
        <v>2016</v>
      </c>
      <c r="E3501" s="8" t="s">
        <v>3481</v>
      </c>
      <c r="F3501" s="7">
        <v>14</v>
      </c>
      <c r="G3501" t="s">
        <v>3485</v>
      </c>
      <c r="H3501" t="s">
        <v>3451</v>
      </c>
      <c r="I3501" t="s">
        <v>5483</v>
      </c>
      <c r="J3501" t="s">
        <v>3449</v>
      </c>
      <c r="K3501" t="s">
        <v>3571</v>
      </c>
      <c r="L3501">
        <v>37211</v>
      </c>
      <c r="M3501" t="s">
        <v>2242</v>
      </c>
      <c r="N3501" t="s">
        <v>13</v>
      </c>
      <c r="O3501" t="s">
        <v>23</v>
      </c>
      <c r="P3501" t="s">
        <v>2243</v>
      </c>
      <c r="Q3501" s="4">
        <v>13000</v>
      </c>
      <c r="R3501">
        <v>3</v>
      </c>
      <c r="S3501" s="4">
        <f>Table3[[#This Row],[Harga]]*Table3[[#This Row],[Quantity]]</f>
        <v>39000</v>
      </c>
      <c r="T3501">
        <v>0.2</v>
      </c>
      <c r="U3501" s="4">
        <f>Table3[[#This Row],[Discount]]*Table3[[#This Row],[Revenue]]</f>
        <v>7800</v>
      </c>
      <c r="V3501" s="4">
        <f>Table3[[#This Row],[Revenue]]-Table3[[#This Row],[Total Discount]]</f>
        <v>31200</v>
      </c>
      <c r="W3501" s="6"/>
      <c r="X3501" s="5"/>
    </row>
    <row r="3502" spans="1:24" x14ac:dyDescent="0.35">
      <c r="A3502">
        <v>3501</v>
      </c>
      <c r="B3502" t="s">
        <v>5700</v>
      </c>
      <c r="C3502" s="8">
        <v>41907</v>
      </c>
      <c r="D3502" s="6">
        <v>2014</v>
      </c>
      <c r="E3502" s="8" t="s">
        <v>3472</v>
      </c>
      <c r="F3502" s="7">
        <v>25</v>
      </c>
      <c r="G3502" t="s">
        <v>3538</v>
      </c>
      <c r="H3502" t="s">
        <v>3462</v>
      </c>
      <c r="I3502" t="s">
        <v>3890</v>
      </c>
      <c r="J3502" t="s">
        <v>3488</v>
      </c>
      <c r="K3502" t="s">
        <v>3695</v>
      </c>
      <c r="L3502">
        <v>80013</v>
      </c>
      <c r="M3502" t="s">
        <v>2414</v>
      </c>
      <c r="N3502" t="s">
        <v>13</v>
      </c>
      <c r="O3502" t="s">
        <v>37</v>
      </c>
      <c r="P3502" t="s">
        <v>2415</v>
      </c>
      <c r="Q3502" s="4">
        <v>55000</v>
      </c>
      <c r="R3502">
        <v>2</v>
      </c>
      <c r="S3502" s="4">
        <f>Table3[[#This Row],[Harga]]*Table3[[#This Row],[Quantity]]</f>
        <v>110000</v>
      </c>
      <c r="T3502">
        <v>0.2</v>
      </c>
      <c r="U3502" s="4">
        <f>Table3[[#This Row],[Discount]]*Table3[[#This Row],[Revenue]]</f>
        <v>22000</v>
      </c>
      <c r="V3502" s="4">
        <f>Table3[[#This Row],[Revenue]]-Table3[[#This Row],[Total Discount]]</f>
        <v>88000</v>
      </c>
      <c r="W3502" s="6"/>
      <c r="X3502" s="5"/>
    </row>
    <row r="3503" spans="1:24" x14ac:dyDescent="0.35">
      <c r="A3503">
        <v>3502</v>
      </c>
      <c r="B3503" t="s">
        <v>5699</v>
      </c>
      <c r="C3503" s="8">
        <v>42715</v>
      </c>
      <c r="D3503" s="6">
        <v>2016</v>
      </c>
      <c r="E3503" s="8" t="s">
        <v>3490</v>
      </c>
      <c r="F3503" s="7">
        <v>11</v>
      </c>
      <c r="G3503" t="s">
        <v>3452</v>
      </c>
      <c r="H3503" t="s">
        <v>3451</v>
      </c>
      <c r="I3503" t="s">
        <v>3642</v>
      </c>
      <c r="J3503" t="s">
        <v>3449</v>
      </c>
      <c r="K3503" t="s">
        <v>3509</v>
      </c>
      <c r="L3503">
        <v>92804</v>
      </c>
      <c r="M3503" t="s">
        <v>309</v>
      </c>
      <c r="N3503" t="s">
        <v>13</v>
      </c>
      <c r="O3503" t="s">
        <v>26</v>
      </c>
      <c r="P3503" t="s">
        <v>310</v>
      </c>
      <c r="Q3503" s="4">
        <v>252000</v>
      </c>
      <c r="R3503">
        <v>5</v>
      </c>
      <c r="S3503" s="4">
        <f>Table3[[#This Row],[Harga]]*Table3[[#This Row],[Quantity]]</f>
        <v>1260000</v>
      </c>
      <c r="T3503">
        <v>0.2</v>
      </c>
      <c r="U3503" s="4">
        <f>Table3[[#This Row],[Discount]]*Table3[[#This Row],[Revenue]]</f>
        <v>252000</v>
      </c>
      <c r="V3503" s="4">
        <f>Table3[[#This Row],[Revenue]]-Table3[[#This Row],[Total Discount]]</f>
        <v>1008000</v>
      </c>
      <c r="W3503" s="6"/>
      <c r="X3503" s="5"/>
    </row>
    <row r="3504" spans="1:24" x14ac:dyDescent="0.35">
      <c r="A3504">
        <v>3503</v>
      </c>
      <c r="B3504" t="s">
        <v>5698</v>
      </c>
      <c r="C3504" s="8">
        <v>42038</v>
      </c>
      <c r="D3504" s="6">
        <v>2015</v>
      </c>
      <c r="E3504" s="8" t="s">
        <v>3458</v>
      </c>
      <c r="F3504" s="7">
        <v>3</v>
      </c>
      <c r="G3504" t="s">
        <v>3452</v>
      </c>
      <c r="H3504" t="s">
        <v>3451</v>
      </c>
      <c r="I3504" t="s">
        <v>4340</v>
      </c>
      <c r="J3504" t="s">
        <v>3466</v>
      </c>
      <c r="K3504" t="s">
        <v>3556</v>
      </c>
      <c r="L3504">
        <v>84062</v>
      </c>
      <c r="M3504" t="s">
        <v>2699</v>
      </c>
      <c r="N3504" t="s">
        <v>13</v>
      </c>
      <c r="O3504" t="s">
        <v>26</v>
      </c>
      <c r="P3504" t="s">
        <v>2700</v>
      </c>
      <c r="Q3504" s="4">
        <v>9000</v>
      </c>
      <c r="R3504">
        <v>3</v>
      </c>
      <c r="S3504" s="4">
        <f>Table3[[#This Row],[Harga]]*Table3[[#This Row],[Quantity]]</f>
        <v>27000</v>
      </c>
      <c r="T3504">
        <v>0.2</v>
      </c>
      <c r="U3504" s="4">
        <f>Table3[[#This Row],[Discount]]*Table3[[#This Row],[Revenue]]</f>
        <v>5400</v>
      </c>
      <c r="V3504" s="4">
        <f>Table3[[#This Row],[Revenue]]-Table3[[#This Row],[Total Discount]]</f>
        <v>21600</v>
      </c>
      <c r="W3504" s="6"/>
      <c r="X3504" s="5"/>
    </row>
    <row r="3505" spans="1:24" x14ac:dyDescent="0.35">
      <c r="A3505">
        <v>3504</v>
      </c>
      <c r="B3505" t="s">
        <v>5697</v>
      </c>
      <c r="C3505" s="8">
        <v>42733</v>
      </c>
      <c r="D3505" s="6">
        <v>2016</v>
      </c>
      <c r="E3505" s="8" t="s">
        <v>3490</v>
      </c>
      <c r="F3505" s="7">
        <v>29</v>
      </c>
      <c r="G3505" t="s">
        <v>3485</v>
      </c>
      <c r="H3505" t="s">
        <v>3451</v>
      </c>
      <c r="I3505" t="s">
        <v>3809</v>
      </c>
      <c r="J3505" t="s">
        <v>3449</v>
      </c>
      <c r="K3505" t="s">
        <v>3595</v>
      </c>
      <c r="L3505">
        <v>97477</v>
      </c>
      <c r="M3505" t="s">
        <v>3111</v>
      </c>
      <c r="N3505" t="s">
        <v>13</v>
      </c>
      <c r="O3505" t="s">
        <v>55</v>
      </c>
      <c r="P3505" t="s">
        <v>2716</v>
      </c>
      <c r="Q3505" s="4">
        <v>28000</v>
      </c>
      <c r="R3505">
        <v>3</v>
      </c>
      <c r="S3505" s="4">
        <f>Table3[[#This Row],[Harga]]*Table3[[#This Row],[Quantity]]</f>
        <v>84000</v>
      </c>
      <c r="T3505">
        <v>0.2</v>
      </c>
      <c r="U3505" s="4">
        <f>Table3[[#This Row],[Discount]]*Table3[[#This Row],[Revenue]]</f>
        <v>16800</v>
      </c>
      <c r="V3505" s="4">
        <f>Table3[[#This Row],[Revenue]]-Table3[[#This Row],[Total Discount]]</f>
        <v>67200</v>
      </c>
      <c r="W3505" s="6"/>
      <c r="X3505" s="5"/>
    </row>
    <row r="3506" spans="1:24" x14ac:dyDescent="0.35">
      <c r="A3506">
        <v>3505</v>
      </c>
      <c r="B3506" t="s">
        <v>5696</v>
      </c>
      <c r="C3506" s="8">
        <v>42978</v>
      </c>
      <c r="D3506" s="6">
        <v>2017</v>
      </c>
      <c r="E3506" s="8" t="s">
        <v>3481</v>
      </c>
      <c r="F3506" s="7">
        <v>31</v>
      </c>
      <c r="G3506" t="s">
        <v>3452</v>
      </c>
      <c r="H3506" t="s">
        <v>3554</v>
      </c>
      <c r="I3506" t="s">
        <v>4907</v>
      </c>
      <c r="J3506" t="s">
        <v>3488</v>
      </c>
      <c r="K3506" t="s">
        <v>3595</v>
      </c>
      <c r="L3506">
        <v>97301</v>
      </c>
      <c r="M3506" t="s">
        <v>2846</v>
      </c>
      <c r="N3506" t="s">
        <v>13</v>
      </c>
      <c r="O3506" t="s">
        <v>366</v>
      </c>
      <c r="P3506" t="s">
        <v>2847</v>
      </c>
      <c r="Q3506" s="4">
        <v>12000</v>
      </c>
      <c r="R3506">
        <v>2</v>
      </c>
      <c r="S3506" s="4">
        <f>Table3[[#This Row],[Harga]]*Table3[[#This Row],[Quantity]]</f>
        <v>24000</v>
      </c>
      <c r="T3506">
        <v>0.2</v>
      </c>
      <c r="U3506" s="4">
        <f>Table3[[#This Row],[Discount]]*Table3[[#This Row],[Revenue]]</f>
        <v>4800</v>
      </c>
      <c r="V3506" s="4">
        <f>Table3[[#This Row],[Revenue]]-Table3[[#This Row],[Total Discount]]</f>
        <v>19200</v>
      </c>
      <c r="W3506" s="6"/>
      <c r="X3506" s="5"/>
    </row>
    <row r="3507" spans="1:24" x14ac:dyDescent="0.35">
      <c r="A3507">
        <v>3506</v>
      </c>
      <c r="B3507" t="s">
        <v>5695</v>
      </c>
      <c r="C3507" s="8">
        <v>42770</v>
      </c>
      <c r="D3507" s="6">
        <v>2017</v>
      </c>
      <c r="E3507" s="8" t="s">
        <v>3458</v>
      </c>
      <c r="F3507" s="7">
        <v>4</v>
      </c>
      <c r="G3507" t="s">
        <v>3457</v>
      </c>
      <c r="H3507" t="s">
        <v>3451</v>
      </c>
      <c r="I3507" t="s">
        <v>5300</v>
      </c>
      <c r="J3507" t="s">
        <v>3449</v>
      </c>
      <c r="K3507" t="s">
        <v>3682</v>
      </c>
      <c r="L3507">
        <v>14609</v>
      </c>
      <c r="M3507" t="s">
        <v>1944</v>
      </c>
      <c r="N3507" t="s">
        <v>13</v>
      </c>
      <c r="O3507" t="s">
        <v>29</v>
      </c>
      <c r="P3507" t="s">
        <v>1945</v>
      </c>
      <c r="Q3507" s="4">
        <v>61000</v>
      </c>
      <c r="R3507">
        <v>3</v>
      </c>
      <c r="S3507" s="4">
        <f>Table3[[#This Row],[Harga]]*Table3[[#This Row],[Quantity]]</f>
        <v>183000</v>
      </c>
      <c r="T3507">
        <v>0</v>
      </c>
      <c r="U3507" s="4">
        <f>Table3[[#This Row],[Discount]]*Table3[[#This Row],[Revenue]]</f>
        <v>0</v>
      </c>
      <c r="V3507" s="4">
        <f>Table3[[#This Row],[Revenue]]-Table3[[#This Row],[Total Discount]]</f>
        <v>183000</v>
      </c>
      <c r="W3507" s="6"/>
      <c r="X3507" s="5"/>
    </row>
    <row r="3508" spans="1:24" x14ac:dyDescent="0.35">
      <c r="A3508">
        <v>3507</v>
      </c>
      <c r="B3508" t="s">
        <v>5694</v>
      </c>
      <c r="C3508" s="8">
        <v>41979</v>
      </c>
      <c r="D3508" s="6">
        <v>2014</v>
      </c>
      <c r="E3508" s="8" t="s">
        <v>3490</v>
      </c>
      <c r="F3508" s="7">
        <v>6</v>
      </c>
      <c r="G3508" t="s">
        <v>3485</v>
      </c>
      <c r="H3508" t="s">
        <v>3462</v>
      </c>
      <c r="I3508" t="s">
        <v>4167</v>
      </c>
      <c r="J3508" t="s">
        <v>3466</v>
      </c>
      <c r="K3508" t="s">
        <v>3605</v>
      </c>
      <c r="L3508">
        <v>90008</v>
      </c>
      <c r="M3508" t="s">
        <v>2282</v>
      </c>
      <c r="N3508" t="s">
        <v>13</v>
      </c>
      <c r="O3508" t="s">
        <v>32</v>
      </c>
      <c r="P3508" t="s">
        <v>2283</v>
      </c>
      <c r="Q3508" s="4">
        <v>361000</v>
      </c>
      <c r="R3508">
        <v>7</v>
      </c>
      <c r="S3508" s="4">
        <f>Table3[[#This Row],[Harga]]*Table3[[#This Row],[Quantity]]</f>
        <v>2527000</v>
      </c>
      <c r="T3508">
        <v>0</v>
      </c>
      <c r="U3508" s="4">
        <f>Table3[[#This Row],[Discount]]*Table3[[#This Row],[Revenue]]</f>
        <v>0</v>
      </c>
      <c r="V3508" s="4">
        <f>Table3[[#This Row],[Revenue]]-Table3[[#This Row],[Total Discount]]</f>
        <v>2527000</v>
      </c>
      <c r="W3508" s="6"/>
      <c r="X3508" s="5"/>
    </row>
    <row r="3509" spans="1:24" x14ac:dyDescent="0.35">
      <c r="A3509">
        <v>3508</v>
      </c>
      <c r="B3509" t="s">
        <v>5693</v>
      </c>
      <c r="C3509" s="8">
        <v>42520</v>
      </c>
      <c r="D3509" s="6">
        <v>2016</v>
      </c>
      <c r="E3509" s="8" t="s">
        <v>3453</v>
      </c>
      <c r="F3509" s="7">
        <v>30</v>
      </c>
      <c r="G3509" t="s">
        <v>3452</v>
      </c>
      <c r="H3509" t="s">
        <v>3462</v>
      </c>
      <c r="I3509" t="s">
        <v>4955</v>
      </c>
      <c r="J3509" t="s">
        <v>3488</v>
      </c>
      <c r="K3509" t="s">
        <v>3542</v>
      </c>
      <c r="L3509">
        <v>90049</v>
      </c>
      <c r="M3509" t="s">
        <v>3014</v>
      </c>
      <c r="N3509" t="s">
        <v>13</v>
      </c>
      <c r="O3509" t="s">
        <v>23</v>
      </c>
      <c r="P3509" t="s">
        <v>3015</v>
      </c>
      <c r="Q3509" s="4">
        <v>33000</v>
      </c>
      <c r="R3509">
        <v>6</v>
      </c>
      <c r="S3509" s="4">
        <f>Table3[[#This Row],[Harga]]*Table3[[#This Row],[Quantity]]</f>
        <v>198000</v>
      </c>
      <c r="T3509">
        <v>0</v>
      </c>
      <c r="U3509" s="4">
        <f>Table3[[#This Row],[Discount]]*Table3[[#This Row],[Revenue]]</f>
        <v>0</v>
      </c>
      <c r="V3509" s="4">
        <f>Table3[[#This Row],[Revenue]]-Table3[[#This Row],[Total Discount]]</f>
        <v>198000</v>
      </c>
      <c r="W3509" s="6"/>
      <c r="X3509" s="5"/>
    </row>
    <row r="3510" spans="1:24" x14ac:dyDescent="0.35">
      <c r="A3510">
        <v>3509</v>
      </c>
      <c r="B3510" t="s">
        <v>5692</v>
      </c>
      <c r="C3510" s="8">
        <v>42511</v>
      </c>
      <c r="D3510" s="6">
        <v>2016</v>
      </c>
      <c r="E3510" s="8" t="s">
        <v>3453</v>
      </c>
      <c r="F3510" s="7">
        <v>21</v>
      </c>
      <c r="G3510" t="s">
        <v>3452</v>
      </c>
      <c r="H3510" t="s">
        <v>3451</v>
      </c>
      <c r="I3510" t="s">
        <v>4823</v>
      </c>
      <c r="J3510" t="s">
        <v>3466</v>
      </c>
      <c r="K3510" t="s">
        <v>3505</v>
      </c>
      <c r="L3510">
        <v>75081</v>
      </c>
      <c r="M3510" t="s">
        <v>209</v>
      </c>
      <c r="N3510" t="s">
        <v>13</v>
      </c>
      <c r="O3510" t="s">
        <v>26</v>
      </c>
      <c r="P3510" t="s">
        <v>210</v>
      </c>
      <c r="Q3510" s="4">
        <v>3000</v>
      </c>
      <c r="R3510">
        <v>2</v>
      </c>
      <c r="S3510" s="4">
        <f>Table3[[#This Row],[Harga]]*Table3[[#This Row],[Quantity]]</f>
        <v>6000</v>
      </c>
      <c r="T3510">
        <v>0.8</v>
      </c>
      <c r="U3510" s="4">
        <f>Table3[[#This Row],[Discount]]*Table3[[#This Row],[Revenue]]</f>
        <v>4800</v>
      </c>
      <c r="V3510" s="4">
        <f>Table3[[#This Row],[Revenue]]-Table3[[#This Row],[Total Discount]]</f>
        <v>1200</v>
      </c>
      <c r="W3510" s="6"/>
      <c r="X3510" s="5"/>
    </row>
    <row r="3511" spans="1:24" x14ac:dyDescent="0.35">
      <c r="A3511">
        <v>3510</v>
      </c>
      <c r="B3511" t="s">
        <v>5691</v>
      </c>
      <c r="C3511" s="8">
        <v>41860</v>
      </c>
      <c r="D3511" s="6">
        <v>2014</v>
      </c>
      <c r="E3511" s="8" t="s">
        <v>3481</v>
      </c>
      <c r="F3511" s="7">
        <v>9</v>
      </c>
      <c r="G3511" t="s">
        <v>3485</v>
      </c>
      <c r="H3511" t="s">
        <v>3451</v>
      </c>
      <c r="I3511" t="s">
        <v>3803</v>
      </c>
      <c r="J3511" t="s">
        <v>3449</v>
      </c>
      <c r="K3511" t="s">
        <v>3714</v>
      </c>
      <c r="L3511">
        <v>93727</v>
      </c>
      <c r="M3511" t="s">
        <v>3112</v>
      </c>
      <c r="N3511" t="s">
        <v>13</v>
      </c>
      <c r="O3511" t="s">
        <v>23</v>
      </c>
      <c r="P3511" t="s">
        <v>3113</v>
      </c>
      <c r="Q3511" s="4">
        <v>6000</v>
      </c>
      <c r="R3511">
        <v>1</v>
      </c>
      <c r="S3511" s="4">
        <f>Table3[[#This Row],[Harga]]*Table3[[#This Row],[Quantity]]</f>
        <v>6000</v>
      </c>
      <c r="T3511">
        <v>0</v>
      </c>
      <c r="U3511" s="4">
        <f>Table3[[#This Row],[Discount]]*Table3[[#This Row],[Revenue]]</f>
        <v>0</v>
      </c>
      <c r="V3511" s="4">
        <f>Table3[[#This Row],[Revenue]]-Table3[[#This Row],[Total Discount]]</f>
        <v>6000</v>
      </c>
      <c r="W3511" s="6"/>
      <c r="X3511" s="5"/>
    </row>
    <row r="3512" spans="1:24" x14ac:dyDescent="0.35">
      <c r="A3512">
        <v>3511</v>
      </c>
      <c r="B3512" t="s">
        <v>5690</v>
      </c>
      <c r="C3512" s="8">
        <v>42618</v>
      </c>
      <c r="D3512" s="6">
        <v>2016</v>
      </c>
      <c r="E3512" s="8" t="s">
        <v>3472</v>
      </c>
      <c r="F3512" s="7">
        <v>5</v>
      </c>
      <c r="G3512" t="s">
        <v>3496</v>
      </c>
      <c r="H3512" t="s">
        <v>3451</v>
      </c>
      <c r="I3512" t="s">
        <v>4201</v>
      </c>
      <c r="J3512" t="s">
        <v>3488</v>
      </c>
      <c r="K3512" t="s">
        <v>3483</v>
      </c>
      <c r="L3512">
        <v>60653</v>
      </c>
      <c r="M3512" t="s">
        <v>2365</v>
      </c>
      <c r="N3512" t="s">
        <v>13</v>
      </c>
      <c r="O3512" t="s">
        <v>23</v>
      </c>
      <c r="P3512" t="s">
        <v>2366</v>
      </c>
      <c r="Q3512" s="4">
        <v>18000</v>
      </c>
      <c r="R3512">
        <v>2</v>
      </c>
      <c r="S3512" s="4">
        <f>Table3[[#This Row],[Harga]]*Table3[[#This Row],[Quantity]]</f>
        <v>36000</v>
      </c>
      <c r="T3512">
        <v>0.2</v>
      </c>
      <c r="U3512" s="4">
        <f>Table3[[#This Row],[Discount]]*Table3[[#This Row],[Revenue]]</f>
        <v>7200</v>
      </c>
      <c r="V3512" s="4">
        <f>Table3[[#This Row],[Revenue]]-Table3[[#This Row],[Total Discount]]</f>
        <v>28800</v>
      </c>
      <c r="W3512" s="6"/>
      <c r="X3512" s="5"/>
    </row>
    <row r="3513" spans="1:24" x14ac:dyDescent="0.35">
      <c r="A3513">
        <v>3512</v>
      </c>
      <c r="B3513" t="s">
        <v>5689</v>
      </c>
      <c r="C3513" s="8">
        <v>42574</v>
      </c>
      <c r="D3513" s="6">
        <v>2016</v>
      </c>
      <c r="E3513" s="8" t="s">
        <v>3507</v>
      </c>
      <c r="F3513" s="7">
        <v>23</v>
      </c>
      <c r="G3513" t="s">
        <v>3538</v>
      </c>
      <c r="H3513" t="s">
        <v>3451</v>
      </c>
      <c r="I3513" t="s">
        <v>4608</v>
      </c>
      <c r="J3513" t="s">
        <v>3449</v>
      </c>
      <c r="K3513" t="s">
        <v>3548</v>
      </c>
      <c r="L3513">
        <v>78501</v>
      </c>
      <c r="M3513" t="s">
        <v>2063</v>
      </c>
      <c r="N3513" t="s">
        <v>13</v>
      </c>
      <c r="O3513" t="s">
        <v>37</v>
      </c>
      <c r="P3513" t="s">
        <v>2064</v>
      </c>
      <c r="Q3513" s="4">
        <v>14000</v>
      </c>
      <c r="R3513">
        <v>2</v>
      </c>
      <c r="S3513" s="4">
        <f>Table3[[#This Row],[Harga]]*Table3[[#This Row],[Quantity]]</f>
        <v>28000</v>
      </c>
      <c r="T3513">
        <v>0.2</v>
      </c>
      <c r="U3513" s="4">
        <f>Table3[[#This Row],[Discount]]*Table3[[#This Row],[Revenue]]</f>
        <v>5600</v>
      </c>
      <c r="V3513" s="4">
        <f>Table3[[#This Row],[Revenue]]-Table3[[#This Row],[Total Discount]]</f>
        <v>22400</v>
      </c>
      <c r="W3513" s="6"/>
      <c r="X3513" s="5"/>
    </row>
    <row r="3514" spans="1:24" x14ac:dyDescent="0.35">
      <c r="A3514">
        <v>3513</v>
      </c>
      <c r="B3514" t="s">
        <v>5688</v>
      </c>
      <c r="C3514" s="8">
        <v>42502</v>
      </c>
      <c r="D3514" s="6">
        <v>2016</v>
      </c>
      <c r="E3514" s="8" t="s">
        <v>3453</v>
      </c>
      <c r="F3514" s="7">
        <v>12</v>
      </c>
      <c r="G3514" t="s">
        <v>3496</v>
      </c>
      <c r="H3514" t="s">
        <v>3451</v>
      </c>
      <c r="I3514" t="s">
        <v>5687</v>
      </c>
      <c r="J3514" t="s">
        <v>3449</v>
      </c>
      <c r="K3514" t="s">
        <v>3655</v>
      </c>
      <c r="L3514">
        <v>98105</v>
      </c>
      <c r="M3514" t="s">
        <v>642</v>
      </c>
      <c r="N3514" t="s">
        <v>13</v>
      </c>
      <c r="O3514" t="s">
        <v>55</v>
      </c>
      <c r="P3514" t="s">
        <v>643</v>
      </c>
      <c r="Q3514" s="4">
        <v>18000</v>
      </c>
      <c r="R3514">
        <v>5</v>
      </c>
      <c r="S3514" s="4">
        <f>Table3[[#This Row],[Harga]]*Table3[[#This Row],[Quantity]]</f>
        <v>90000</v>
      </c>
      <c r="T3514">
        <v>0</v>
      </c>
      <c r="U3514" s="4">
        <f>Table3[[#This Row],[Discount]]*Table3[[#This Row],[Revenue]]</f>
        <v>0</v>
      </c>
      <c r="V3514" s="4">
        <f>Table3[[#This Row],[Revenue]]-Table3[[#This Row],[Total Discount]]</f>
        <v>90000</v>
      </c>
      <c r="W3514" s="6"/>
      <c r="X3514" s="5"/>
    </row>
    <row r="3515" spans="1:24" x14ac:dyDescent="0.35">
      <c r="A3515">
        <v>3514</v>
      </c>
      <c r="B3515" t="s">
        <v>5686</v>
      </c>
      <c r="C3515" s="8">
        <v>42615</v>
      </c>
      <c r="D3515" s="6">
        <v>2016</v>
      </c>
      <c r="E3515" s="8" t="s">
        <v>3472</v>
      </c>
      <c r="F3515" s="7">
        <v>2</v>
      </c>
      <c r="G3515" t="s">
        <v>3452</v>
      </c>
      <c r="H3515" t="s">
        <v>3554</v>
      </c>
      <c r="I3515" t="s">
        <v>3742</v>
      </c>
      <c r="J3515" t="s">
        <v>3449</v>
      </c>
      <c r="K3515" t="s">
        <v>3909</v>
      </c>
      <c r="L3515">
        <v>28205</v>
      </c>
      <c r="M3515" t="s">
        <v>686</v>
      </c>
      <c r="N3515" t="s">
        <v>13</v>
      </c>
      <c r="O3515" t="s">
        <v>26</v>
      </c>
      <c r="P3515" t="s">
        <v>687</v>
      </c>
      <c r="Q3515" s="4">
        <v>18000</v>
      </c>
      <c r="R3515">
        <v>7</v>
      </c>
      <c r="S3515" s="4">
        <f>Table3[[#This Row],[Harga]]*Table3[[#This Row],[Quantity]]</f>
        <v>126000</v>
      </c>
      <c r="T3515">
        <v>0.7</v>
      </c>
      <c r="U3515" s="4">
        <f>Table3[[#This Row],[Discount]]*Table3[[#This Row],[Revenue]]</f>
        <v>88200</v>
      </c>
      <c r="V3515" s="4">
        <f>Table3[[#This Row],[Revenue]]-Table3[[#This Row],[Total Discount]]</f>
        <v>37800</v>
      </c>
      <c r="W3515" s="6"/>
      <c r="X3515" s="5"/>
    </row>
    <row r="3516" spans="1:24" x14ac:dyDescent="0.35">
      <c r="A3516">
        <v>3515</v>
      </c>
      <c r="B3516" t="s">
        <v>5685</v>
      </c>
      <c r="C3516" s="8">
        <v>42937</v>
      </c>
      <c r="D3516" s="6">
        <v>2017</v>
      </c>
      <c r="E3516" s="8" t="s">
        <v>3507</v>
      </c>
      <c r="F3516" s="7">
        <v>21</v>
      </c>
      <c r="G3516" t="s">
        <v>3452</v>
      </c>
      <c r="H3516" t="s">
        <v>3451</v>
      </c>
      <c r="I3516" t="s">
        <v>4149</v>
      </c>
      <c r="J3516" t="s">
        <v>3466</v>
      </c>
      <c r="K3516" t="s">
        <v>3568</v>
      </c>
      <c r="L3516">
        <v>94521</v>
      </c>
      <c r="M3516" t="s">
        <v>1634</v>
      </c>
      <c r="N3516" t="s">
        <v>13</v>
      </c>
      <c r="O3516" t="s">
        <v>37</v>
      </c>
      <c r="P3516" t="s">
        <v>1635</v>
      </c>
      <c r="Q3516" s="4">
        <v>3000</v>
      </c>
      <c r="R3516">
        <v>2</v>
      </c>
      <c r="S3516" s="4">
        <f>Table3[[#This Row],[Harga]]*Table3[[#This Row],[Quantity]]</f>
        <v>6000</v>
      </c>
      <c r="T3516">
        <v>0</v>
      </c>
      <c r="U3516" s="4">
        <f>Table3[[#This Row],[Discount]]*Table3[[#This Row],[Revenue]]</f>
        <v>0</v>
      </c>
      <c r="V3516" s="4">
        <f>Table3[[#This Row],[Revenue]]-Table3[[#This Row],[Total Discount]]</f>
        <v>6000</v>
      </c>
      <c r="W3516" s="6"/>
      <c r="X3516" s="5"/>
    </row>
    <row r="3517" spans="1:24" x14ac:dyDescent="0.35">
      <c r="A3517">
        <v>3516</v>
      </c>
      <c r="B3517" t="s">
        <v>5684</v>
      </c>
      <c r="C3517" s="8">
        <v>43003</v>
      </c>
      <c r="D3517" s="6">
        <v>2017</v>
      </c>
      <c r="E3517" s="8" t="s">
        <v>3472</v>
      </c>
      <c r="F3517" s="7">
        <v>25</v>
      </c>
      <c r="G3517" t="s">
        <v>3457</v>
      </c>
      <c r="H3517" t="s">
        <v>3451</v>
      </c>
      <c r="I3517" t="s">
        <v>4646</v>
      </c>
      <c r="J3517" t="s">
        <v>3466</v>
      </c>
      <c r="K3517" t="s">
        <v>3523</v>
      </c>
      <c r="L3517">
        <v>19013</v>
      </c>
      <c r="M3517" t="s">
        <v>2639</v>
      </c>
      <c r="N3517" t="s">
        <v>13</v>
      </c>
      <c r="O3517" t="s">
        <v>26</v>
      </c>
      <c r="P3517" t="s">
        <v>2640</v>
      </c>
      <c r="Q3517" s="4">
        <v>23000</v>
      </c>
      <c r="R3517">
        <v>5</v>
      </c>
      <c r="S3517" s="4">
        <f>Table3[[#This Row],[Harga]]*Table3[[#This Row],[Quantity]]</f>
        <v>115000</v>
      </c>
      <c r="T3517">
        <v>0.7</v>
      </c>
      <c r="U3517" s="4">
        <f>Table3[[#This Row],[Discount]]*Table3[[#This Row],[Revenue]]</f>
        <v>80500</v>
      </c>
      <c r="V3517" s="4">
        <f>Table3[[#This Row],[Revenue]]-Table3[[#This Row],[Total Discount]]</f>
        <v>34500</v>
      </c>
      <c r="W3517" s="6"/>
      <c r="X3517" s="5"/>
    </row>
    <row r="3518" spans="1:24" x14ac:dyDescent="0.35">
      <c r="A3518">
        <v>3517</v>
      </c>
      <c r="B3518" t="s">
        <v>5683</v>
      </c>
      <c r="C3518" s="8">
        <v>42950</v>
      </c>
      <c r="D3518" s="6">
        <v>2017</v>
      </c>
      <c r="E3518" s="8" t="s">
        <v>3481</v>
      </c>
      <c r="F3518" s="7">
        <v>3</v>
      </c>
      <c r="G3518" t="s">
        <v>3457</v>
      </c>
      <c r="H3518" t="s">
        <v>3554</v>
      </c>
      <c r="I3518" t="s">
        <v>3629</v>
      </c>
      <c r="J3518" t="s">
        <v>3449</v>
      </c>
      <c r="K3518" t="s">
        <v>3460</v>
      </c>
      <c r="L3518">
        <v>90004</v>
      </c>
      <c r="M3518" t="s">
        <v>1674</v>
      </c>
      <c r="N3518" t="s">
        <v>13</v>
      </c>
      <c r="O3518" t="s">
        <v>32</v>
      </c>
      <c r="P3518" t="s">
        <v>1675</v>
      </c>
      <c r="Q3518" s="4">
        <v>200000</v>
      </c>
      <c r="R3518">
        <v>3</v>
      </c>
      <c r="S3518" s="4">
        <f>Table3[[#This Row],[Harga]]*Table3[[#This Row],[Quantity]]</f>
        <v>600000</v>
      </c>
      <c r="T3518">
        <v>0</v>
      </c>
      <c r="U3518" s="4">
        <f>Table3[[#This Row],[Discount]]*Table3[[#This Row],[Revenue]]</f>
        <v>0</v>
      </c>
      <c r="V3518" s="4">
        <f>Table3[[#This Row],[Revenue]]-Table3[[#This Row],[Total Discount]]</f>
        <v>600000</v>
      </c>
      <c r="W3518" s="6"/>
      <c r="X3518" s="5"/>
    </row>
    <row r="3519" spans="1:24" x14ac:dyDescent="0.35">
      <c r="A3519">
        <v>3518</v>
      </c>
      <c r="B3519" t="s">
        <v>5682</v>
      </c>
      <c r="C3519" s="8">
        <v>42302</v>
      </c>
      <c r="D3519" s="6">
        <v>2015</v>
      </c>
      <c r="E3519" s="8" t="s">
        <v>3517</v>
      </c>
      <c r="F3519" s="7">
        <v>25</v>
      </c>
      <c r="G3519" t="s">
        <v>3452</v>
      </c>
      <c r="H3519" t="s">
        <v>3451</v>
      </c>
      <c r="I3519" t="s">
        <v>3585</v>
      </c>
      <c r="J3519" t="s">
        <v>3449</v>
      </c>
      <c r="K3519" t="s">
        <v>3707</v>
      </c>
      <c r="L3519">
        <v>89431</v>
      </c>
      <c r="M3519" t="s">
        <v>3114</v>
      </c>
      <c r="N3519" t="s">
        <v>13</v>
      </c>
      <c r="O3519" t="s">
        <v>37</v>
      </c>
      <c r="P3519" t="s">
        <v>3115</v>
      </c>
      <c r="Q3519" s="4">
        <v>80000</v>
      </c>
      <c r="R3519">
        <v>4</v>
      </c>
      <c r="S3519" s="4">
        <f>Table3[[#This Row],[Harga]]*Table3[[#This Row],[Quantity]]</f>
        <v>320000</v>
      </c>
      <c r="T3519">
        <v>0</v>
      </c>
      <c r="U3519" s="4">
        <f>Table3[[#This Row],[Discount]]*Table3[[#This Row],[Revenue]]</f>
        <v>0</v>
      </c>
      <c r="V3519" s="4">
        <f>Table3[[#This Row],[Revenue]]-Table3[[#This Row],[Total Discount]]</f>
        <v>320000</v>
      </c>
      <c r="W3519" s="6"/>
      <c r="X3519" s="5"/>
    </row>
    <row r="3520" spans="1:24" x14ac:dyDescent="0.35">
      <c r="A3520">
        <v>3519</v>
      </c>
      <c r="B3520" t="s">
        <v>5681</v>
      </c>
      <c r="C3520" s="8">
        <v>42901</v>
      </c>
      <c r="D3520" s="6">
        <v>2017</v>
      </c>
      <c r="E3520" s="8" t="s">
        <v>3497</v>
      </c>
      <c r="F3520" s="7">
        <v>15</v>
      </c>
      <c r="G3520" t="s">
        <v>3496</v>
      </c>
      <c r="H3520" t="s">
        <v>3451</v>
      </c>
      <c r="I3520" t="s">
        <v>3819</v>
      </c>
      <c r="J3520" t="s">
        <v>3466</v>
      </c>
      <c r="K3520" t="s">
        <v>3499</v>
      </c>
      <c r="L3520">
        <v>90032</v>
      </c>
      <c r="M3520" t="s">
        <v>1477</v>
      </c>
      <c r="N3520" t="s">
        <v>51</v>
      </c>
      <c r="O3520" t="s">
        <v>52</v>
      </c>
      <c r="P3520" t="s">
        <v>1478</v>
      </c>
      <c r="Q3520" s="4">
        <v>300000</v>
      </c>
      <c r="R3520">
        <v>1</v>
      </c>
      <c r="S3520" s="4">
        <f>Table3[[#This Row],[Harga]]*Table3[[#This Row],[Quantity]]</f>
        <v>300000</v>
      </c>
      <c r="T3520">
        <v>0.2</v>
      </c>
      <c r="U3520" s="4">
        <f>Table3[[#This Row],[Discount]]*Table3[[#This Row],[Revenue]]</f>
        <v>60000</v>
      </c>
      <c r="V3520" s="4">
        <f>Table3[[#This Row],[Revenue]]-Table3[[#This Row],[Total Discount]]</f>
        <v>240000</v>
      </c>
      <c r="W3520" s="6"/>
      <c r="X3520" s="5"/>
    </row>
    <row r="3521" spans="1:24" x14ac:dyDescent="0.35">
      <c r="A3521">
        <v>3520</v>
      </c>
      <c r="B3521" t="s">
        <v>5680</v>
      </c>
      <c r="C3521" s="8">
        <v>42013</v>
      </c>
      <c r="D3521" s="6">
        <v>2015</v>
      </c>
      <c r="E3521" s="8" t="s">
        <v>3463</v>
      </c>
      <c r="F3521" s="7">
        <v>9</v>
      </c>
      <c r="G3521" t="s">
        <v>3457</v>
      </c>
      <c r="H3521" t="s">
        <v>3462</v>
      </c>
      <c r="I3521" t="s">
        <v>4801</v>
      </c>
      <c r="J3521" t="s">
        <v>3449</v>
      </c>
      <c r="K3521" t="s">
        <v>3509</v>
      </c>
      <c r="L3521">
        <v>42420</v>
      </c>
      <c r="M3521" t="s">
        <v>278</v>
      </c>
      <c r="N3521" t="s">
        <v>13</v>
      </c>
      <c r="O3521" t="s">
        <v>23</v>
      </c>
      <c r="P3521" t="s">
        <v>49</v>
      </c>
      <c r="Q3521" s="4">
        <v>142000</v>
      </c>
      <c r="R3521">
        <v>3</v>
      </c>
      <c r="S3521" s="4">
        <f>Table3[[#This Row],[Harga]]*Table3[[#This Row],[Quantity]]</f>
        <v>426000</v>
      </c>
      <c r="T3521">
        <v>0</v>
      </c>
      <c r="U3521" s="4">
        <f>Table3[[#This Row],[Discount]]*Table3[[#This Row],[Revenue]]</f>
        <v>0</v>
      </c>
      <c r="V3521" s="4">
        <f>Table3[[#This Row],[Revenue]]-Table3[[#This Row],[Total Discount]]</f>
        <v>426000</v>
      </c>
      <c r="W3521" s="6"/>
      <c r="X3521" s="5"/>
    </row>
    <row r="3522" spans="1:24" x14ac:dyDescent="0.35">
      <c r="A3522">
        <v>3521</v>
      </c>
      <c r="B3522" t="s">
        <v>5679</v>
      </c>
      <c r="C3522" s="8">
        <v>42044</v>
      </c>
      <c r="D3522" s="6">
        <v>2015</v>
      </c>
      <c r="E3522" s="8" t="s">
        <v>3458</v>
      </c>
      <c r="F3522" s="7">
        <v>9</v>
      </c>
      <c r="G3522" t="s">
        <v>3452</v>
      </c>
      <c r="H3522" t="s">
        <v>3451</v>
      </c>
      <c r="I3522" t="s">
        <v>3754</v>
      </c>
      <c r="J3522" t="s">
        <v>3449</v>
      </c>
      <c r="K3522" t="s">
        <v>3666</v>
      </c>
      <c r="L3522">
        <v>62521</v>
      </c>
      <c r="M3522" t="s">
        <v>1485</v>
      </c>
      <c r="N3522" t="s">
        <v>51</v>
      </c>
      <c r="O3522" t="s">
        <v>64</v>
      </c>
      <c r="P3522" t="s">
        <v>1486</v>
      </c>
      <c r="Q3522" s="4">
        <v>200000</v>
      </c>
      <c r="R3522">
        <v>6</v>
      </c>
      <c r="S3522" s="4">
        <f>Table3[[#This Row],[Harga]]*Table3[[#This Row],[Quantity]]</f>
        <v>1200000</v>
      </c>
      <c r="T3522">
        <v>0.2</v>
      </c>
      <c r="U3522" s="4">
        <f>Table3[[#This Row],[Discount]]*Table3[[#This Row],[Revenue]]</f>
        <v>240000</v>
      </c>
      <c r="V3522" s="4">
        <f>Table3[[#This Row],[Revenue]]-Table3[[#This Row],[Total Discount]]</f>
        <v>960000</v>
      </c>
      <c r="W3522" s="6"/>
      <c r="X3522" s="5"/>
    </row>
    <row r="3523" spans="1:24" x14ac:dyDescent="0.35">
      <c r="A3523">
        <v>3522</v>
      </c>
      <c r="B3523" t="s">
        <v>5678</v>
      </c>
      <c r="C3523" s="8">
        <v>42601</v>
      </c>
      <c r="D3523" s="6">
        <v>2016</v>
      </c>
      <c r="E3523" s="8" t="s">
        <v>3481</v>
      </c>
      <c r="F3523" s="7">
        <v>19</v>
      </c>
      <c r="G3523" t="s">
        <v>3452</v>
      </c>
      <c r="H3523" t="s">
        <v>3451</v>
      </c>
      <c r="I3523" t="s">
        <v>4222</v>
      </c>
      <c r="J3523" t="s">
        <v>3449</v>
      </c>
      <c r="K3523" t="s">
        <v>3714</v>
      </c>
      <c r="L3523">
        <v>10009</v>
      </c>
      <c r="M3523" t="s">
        <v>2047</v>
      </c>
      <c r="N3523" t="s">
        <v>13</v>
      </c>
      <c r="O3523" t="s">
        <v>26</v>
      </c>
      <c r="P3523" t="s">
        <v>2048</v>
      </c>
      <c r="Q3523" s="4">
        <v>92000</v>
      </c>
      <c r="R3523">
        <v>6</v>
      </c>
      <c r="S3523" s="4">
        <f>Table3[[#This Row],[Harga]]*Table3[[#This Row],[Quantity]]</f>
        <v>552000</v>
      </c>
      <c r="T3523">
        <v>0.2</v>
      </c>
      <c r="U3523" s="4">
        <f>Table3[[#This Row],[Discount]]*Table3[[#This Row],[Revenue]]</f>
        <v>110400</v>
      </c>
      <c r="V3523" s="4">
        <f>Table3[[#This Row],[Revenue]]-Table3[[#This Row],[Total Discount]]</f>
        <v>441600</v>
      </c>
      <c r="W3523" s="6"/>
      <c r="X3523" s="5"/>
    </row>
    <row r="3524" spans="1:24" x14ac:dyDescent="0.35">
      <c r="A3524">
        <v>3523</v>
      </c>
      <c r="B3524" t="s">
        <v>5677</v>
      </c>
      <c r="C3524" s="8">
        <v>43045</v>
      </c>
      <c r="D3524" s="6">
        <v>2017</v>
      </c>
      <c r="E3524" s="8" t="s">
        <v>3468</v>
      </c>
      <c r="F3524" s="7">
        <v>6</v>
      </c>
      <c r="G3524" t="s">
        <v>3496</v>
      </c>
      <c r="H3524" t="s">
        <v>3451</v>
      </c>
      <c r="I3524" t="s">
        <v>5676</v>
      </c>
      <c r="J3524" t="s">
        <v>3449</v>
      </c>
      <c r="K3524" t="s">
        <v>3492</v>
      </c>
      <c r="L3524">
        <v>10011</v>
      </c>
      <c r="M3524" t="s">
        <v>2757</v>
      </c>
      <c r="N3524" t="s">
        <v>13</v>
      </c>
      <c r="O3524" t="s">
        <v>23</v>
      </c>
      <c r="P3524" t="s">
        <v>2758</v>
      </c>
      <c r="Q3524" s="4">
        <v>86000</v>
      </c>
      <c r="R3524">
        <v>9</v>
      </c>
      <c r="S3524" s="4">
        <f>Table3[[#This Row],[Harga]]*Table3[[#This Row],[Quantity]]</f>
        <v>774000</v>
      </c>
      <c r="T3524">
        <v>0</v>
      </c>
      <c r="U3524" s="4">
        <f>Table3[[#This Row],[Discount]]*Table3[[#This Row],[Revenue]]</f>
        <v>0</v>
      </c>
      <c r="V3524" s="4">
        <f>Table3[[#This Row],[Revenue]]-Table3[[#This Row],[Total Discount]]</f>
        <v>774000</v>
      </c>
      <c r="W3524" s="6"/>
      <c r="X3524" s="5"/>
    </row>
    <row r="3525" spans="1:24" x14ac:dyDescent="0.35">
      <c r="A3525">
        <v>3524</v>
      </c>
      <c r="B3525" t="s">
        <v>5675</v>
      </c>
      <c r="C3525" s="8">
        <v>42364</v>
      </c>
      <c r="D3525" s="6">
        <v>2015</v>
      </c>
      <c r="E3525" s="8" t="s">
        <v>3490</v>
      </c>
      <c r="F3525" s="7">
        <v>26</v>
      </c>
      <c r="G3525" t="s">
        <v>3538</v>
      </c>
      <c r="H3525" t="s">
        <v>3532</v>
      </c>
      <c r="I3525" t="s">
        <v>4475</v>
      </c>
      <c r="J3525" t="s">
        <v>3449</v>
      </c>
      <c r="K3525" t="s">
        <v>3628</v>
      </c>
      <c r="L3525">
        <v>10009</v>
      </c>
      <c r="M3525" t="s">
        <v>2757</v>
      </c>
      <c r="N3525" t="s">
        <v>13</v>
      </c>
      <c r="O3525" t="s">
        <v>23</v>
      </c>
      <c r="P3525" t="s">
        <v>2758</v>
      </c>
      <c r="Q3525" s="4">
        <v>86000</v>
      </c>
      <c r="R3525">
        <v>6</v>
      </c>
      <c r="S3525" s="4">
        <f>Table3[[#This Row],[Harga]]*Table3[[#This Row],[Quantity]]</f>
        <v>516000</v>
      </c>
      <c r="T3525">
        <v>0</v>
      </c>
      <c r="U3525" s="4">
        <f>Table3[[#This Row],[Discount]]*Table3[[#This Row],[Revenue]]</f>
        <v>0</v>
      </c>
      <c r="V3525" s="4">
        <f>Table3[[#This Row],[Revenue]]-Table3[[#This Row],[Total Discount]]</f>
        <v>516000</v>
      </c>
      <c r="W3525" s="6"/>
      <c r="X3525" s="5"/>
    </row>
    <row r="3526" spans="1:24" x14ac:dyDescent="0.35">
      <c r="A3526">
        <v>3525</v>
      </c>
      <c r="B3526" t="s">
        <v>5674</v>
      </c>
      <c r="C3526" s="8">
        <v>41966</v>
      </c>
      <c r="D3526" s="6">
        <v>2014</v>
      </c>
      <c r="E3526" s="8" t="s">
        <v>3468</v>
      </c>
      <c r="F3526" s="7">
        <v>23</v>
      </c>
      <c r="G3526" t="s">
        <v>3452</v>
      </c>
      <c r="H3526" t="s">
        <v>3451</v>
      </c>
      <c r="I3526" t="s">
        <v>4147</v>
      </c>
      <c r="J3526" t="s">
        <v>3449</v>
      </c>
      <c r="K3526" t="s">
        <v>3460</v>
      </c>
      <c r="L3526">
        <v>85254</v>
      </c>
      <c r="M3526" t="s">
        <v>1448</v>
      </c>
      <c r="N3526" t="s">
        <v>13</v>
      </c>
      <c r="O3526" t="s">
        <v>55</v>
      </c>
      <c r="P3526" t="s">
        <v>176</v>
      </c>
      <c r="Q3526" s="4">
        <v>30000</v>
      </c>
      <c r="R3526">
        <v>3</v>
      </c>
      <c r="S3526" s="4">
        <f>Table3[[#This Row],[Harga]]*Table3[[#This Row],[Quantity]]</f>
        <v>90000</v>
      </c>
      <c r="T3526">
        <v>0.2</v>
      </c>
      <c r="U3526" s="4">
        <f>Table3[[#This Row],[Discount]]*Table3[[#This Row],[Revenue]]</f>
        <v>18000</v>
      </c>
      <c r="V3526" s="4">
        <f>Table3[[#This Row],[Revenue]]-Table3[[#This Row],[Total Discount]]</f>
        <v>72000</v>
      </c>
      <c r="W3526" s="6"/>
      <c r="X3526" s="5"/>
    </row>
    <row r="3527" spans="1:24" x14ac:dyDescent="0.35">
      <c r="A3527">
        <v>3526</v>
      </c>
      <c r="B3527" t="s">
        <v>5673</v>
      </c>
      <c r="C3527" s="8">
        <v>42583</v>
      </c>
      <c r="D3527" s="6">
        <v>2016</v>
      </c>
      <c r="E3527" s="8" t="s">
        <v>3481</v>
      </c>
      <c r="F3527" s="7">
        <v>1</v>
      </c>
      <c r="G3527" t="s">
        <v>3452</v>
      </c>
      <c r="H3527" t="s">
        <v>3462</v>
      </c>
      <c r="I3527" t="s">
        <v>5672</v>
      </c>
      <c r="J3527" t="s">
        <v>3466</v>
      </c>
      <c r="K3527" t="s">
        <v>3448</v>
      </c>
      <c r="L3527">
        <v>79109</v>
      </c>
      <c r="M3527" t="s">
        <v>48</v>
      </c>
      <c r="N3527" t="s">
        <v>13</v>
      </c>
      <c r="O3527" t="s">
        <v>23</v>
      </c>
      <c r="P3527" t="s">
        <v>49</v>
      </c>
      <c r="Q3527" s="4">
        <v>30000</v>
      </c>
      <c r="R3527">
        <v>2</v>
      </c>
      <c r="S3527" s="4">
        <f>Table3[[#This Row],[Harga]]*Table3[[#This Row],[Quantity]]</f>
        <v>60000</v>
      </c>
      <c r="T3527">
        <v>0.2</v>
      </c>
      <c r="U3527" s="4">
        <f>Table3[[#This Row],[Discount]]*Table3[[#This Row],[Revenue]]</f>
        <v>12000</v>
      </c>
      <c r="V3527" s="4">
        <f>Table3[[#This Row],[Revenue]]-Table3[[#This Row],[Total Discount]]</f>
        <v>48000</v>
      </c>
      <c r="W3527" s="6"/>
      <c r="X3527" s="5"/>
    </row>
    <row r="3528" spans="1:24" x14ac:dyDescent="0.35">
      <c r="A3528">
        <v>3527</v>
      </c>
      <c r="B3528" t="s">
        <v>5671</v>
      </c>
      <c r="C3528" s="8">
        <v>41903</v>
      </c>
      <c r="D3528" s="6">
        <v>2014</v>
      </c>
      <c r="E3528" s="8" t="s">
        <v>3472</v>
      </c>
      <c r="F3528" s="7">
        <v>21</v>
      </c>
      <c r="G3528" t="s">
        <v>3485</v>
      </c>
      <c r="H3528" t="s">
        <v>3451</v>
      </c>
      <c r="I3528" t="s">
        <v>5670</v>
      </c>
      <c r="J3528" t="s">
        <v>3449</v>
      </c>
      <c r="K3528" t="s">
        <v>3509</v>
      </c>
      <c r="L3528">
        <v>19140</v>
      </c>
      <c r="M3528" t="s">
        <v>355</v>
      </c>
      <c r="N3528" t="s">
        <v>13</v>
      </c>
      <c r="O3528" t="s">
        <v>26</v>
      </c>
      <c r="P3528" t="s">
        <v>356</v>
      </c>
      <c r="Q3528" s="4">
        <v>24000</v>
      </c>
      <c r="R3528">
        <v>3</v>
      </c>
      <c r="S3528" s="4">
        <f>Table3[[#This Row],[Harga]]*Table3[[#This Row],[Quantity]]</f>
        <v>72000</v>
      </c>
      <c r="T3528">
        <v>0.7</v>
      </c>
      <c r="U3528" s="4">
        <f>Table3[[#This Row],[Discount]]*Table3[[#This Row],[Revenue]]</f>
        <v>50400</v>
      </c>
      <c r="V3528" s="4">
        <f>Table3[[#This Row],[Revenue]]-Table3[[#This Row],[Total Discount]]</f>
        <v>21600</v>
      </c>
      <c r="W3528" s="6"/>
      <c r="X3528" s="5"/>
    </row>
    <row r="3529" spans="1:24" x14ac:dyDescent="0.35">
      <c r="A3529">
        <v>3528</v>
      </c>
      <c r="B3529" t="s">
        <v>5669</v>
      </c>
      <c r="C3529" s="8">
        <v>42982</v>
      </c>
      <c r="D3529" s="6">
        <v>2017</v>
      </c>
      <c r="E3529" s="8" t="s">
        <v>3472</v>
      </c>
      <c r="F3529" s="7">
        <v>4</v>
      </c>
      <c r="G3529" t="s">
        <v>3538</v>
      </c>
      <c r="H3529" t="s">
        <v>3451</v>
      </c>
      <c r="I3529" t="s">
        <v>4631</v>
      </c>
      <c r="J3529" t="s">
        <v>3449</v>
      </c>
      <c r="K3529" t="s">
        <v>3509</v>
      </c>
      <c r="L3529">
        <v>92704</v>
      </c>
      <c r="M3529" t="s">
        <v>2546</v>
      </c>
      <c r="N3529" t="s">
        <v>13</v>
      </c>
      <c r="O3529" t="s">
        <v>32</v>
      </c>
      <c r="P3529" t="s">
        <v>2547</v>
      </c>
      <c r="Q3529" s="4">
        <v>1348000</v>
      </c>
      <c r="R3529">
        <v>2</v>
      </c>
      <c r="S3529" s="4">
        <f>Table3[[#This Row],[Harga]]*Table3[[#This Row],[Quantity]]</f>
        <v>2696000</v>
      </c>
      <c r="T3529">
        <v>0</v>
      </c>
      <c r="U3529" s="4">
        <f>Table3[[#This Row],[Discount]]*Table3[[#This Row],[Revenue]]</f>
        <v>0</v>
      </c>
      <c r="V3529" s="4">
        <f>Table3[[#This Row],[Revenue]]-Table3[[#This Row],[Total Discount]]</f>
        <v>2696000</v>
      </c>
      <c r="W3529" s="6"/>
      <c r="X3529" s="5"/>
    </row>
    <row r="3530" spans="1:24" x14ac:dyDescent="0.35">
      <c r="A3530">
        <v>3529</v>
      </c>
      <c r="B3530" t="s">
        <v>5668</v>
      </c>
      <c r="C3530" s="8">
        <v>42905</v>
      </c>
      <c r="D3530" s="6">
        <v>2017</v>
      </c>
      <c r="E3530" s="8" t="s">
        <v>3497</v>
      </c>
      <c r="F3530" s="7">
        <v>19</v>
      </c>
      <c r="G3530" t="s">
        <v>3538</v>
      </c>
      <c r="H3530" t="s">
        <v>3462</v>
      </c>
      <c r="I3530" t="s">
        <v>5167</v>
      </c>
      <c r="J3530" t="s">
        <v>3466</v>
      </c>
      <c r="K3530" t="s">
        <v>3548</v>
      </c>
      <c r="L3530">
        <v>43055</v>
      </c>
      <c r="M3530" t="s">
        <v>1700</v>
      </c>
      <c r="N3530" t="s">
        <v>9</v>
      </c>
      <c r="O3530" t="s">
        <v>42</v>
      </c>
      <c r="P3530" t="s">
        <v>1701</v>
      </c>
      <c r="Q3530" s="4">
        <v>724000</v>
      </c>
      <c r="R3530">
        <v>6</v>
      </c>
      <c r="S3530" s="4">
        <f>Table3[[#This Row],[Harga]]*Table3[[#This Row],[Quantity]]</f>
        <v>4344000</v>
      </c>
      <c r="T3530">
        <v>0.3</v>
      </c>
      <c r="U3530" s="4">
        <f>Table3[[#This Row],[Discount]]*Table3[[#This Row],[Revenue]]</f>
        <v>1303200</v>
      </c>
      <c r="V3530" s="4">
        <f>Table3[[#This Row],[Revenue]]-Table3[[#This Row],[Total Discount]]</f>
        <v>3040800</v>
      </c>
      <c r="W3530" s="6"/>
      <c r="X3530" s="5"/>
    </row>
    <row r="3531" spans="1:24" x14ac:dyDescent="0.35">
      <c r="A3531">
        <v>3530</v>
      </c>
      <c r="B3531" t="s">
        <v>5667</v>
      </c>
      <c r="C3531" s="8">
        <v>42479</v>
      </c>
      <c r="D3531" s="6">
        <v>2016</v>
      </c>
      <c r="E3531" s="8" t="s">
        <v>3529</v>
      </c>
      <c r="F3531" s="7">
        <v>19</v>
      </c>
      <c r="G3531" t="s">
        <v>3485</v>
      </c>
      <c r="H3531" t="s">
        <v>3462</v>
      </c>
      <c r="I3531" t="s">
        <v>3746</v>
      </c>
      <c r="J3531" t="s">
        <v>3449</v>
      </c>
      <c r="K3531" t="s">
        <v>3670</v>
      </c>
      <c r="L3531">
        <v>10035</v>
      </c>
      <c r="M3531" t="s">
        <v>2395</v>
      </c>
      <c r="N3531" t="s">
        <v>51</v>
      </c>
      <c r="O3531" t="s">
        <v>52</v>
      </c>
      <c r="P3531" t="s">
        <v>2396</v>
      </c>
      <c r="Q3531" s="4">
        <v>73000</v>
      </c>
      <c r="R3531">
        <v>2</v>
      </c>
      <c r="S3531" s="4">
        <f>Table3[[#This Row],[Harga]]*Table3[[#This Row],[Quantity]]</f>
        <v>146000</v>
      </c>
      <c r="T3531">
        <v>0</v>
      </c>
      <c r="U3531" s="4">
        <f>Table3[[#This Row],[Discount]]*Table3[[#This Row],[Revenue]]</f>
        <v>0</v>
      </c>
      <c r="V3531" s="4">
        <f>Table3[[#This Row],[Revenue]]-Table3[[#This Row],[Total Discount]]</f>
        <v>146000</v>
      </c>
      <c r="W3531" s="6"/>
      <c r="X3531" s="5"/>
    </row>
    <row r="3532" spans="1:24" x14ac:dyDescent="0.35">
      <c r="A3532">
        <v>3531</v>
      </c>
      <c r="B3532" t="s">
        <v>5666</v>
      </c>
      <c r="C3532" s="8">
        <v>42495</v>
      </c>
      <c r="D3532" s="6">
        <v>2016</v>
      </c>
      <c r="E3532" s="8" t="s">
        <v>3453</v>
      </c>
      <c r="F3532" s="7">
        <v>5</v>
      </c>
      <c r="G3532" t="s">
        <v>3485</v>
      </c>
      <c r="H3532" t="s">
        <v>3462</v>
      </c>
      <c r="I3532" t="s">
        <v>5665</v>
      </c>
      <c r="J3532" t="s">
        <v>3466</v>
      </c>
      <c r="K3532" t="s">
        <v>3513</v>
      </c>
      <c r="L3532">
        <v>89015</v>
      </c>
      <c r="M3532" t="s">
        <v>3116</v>
      </c>
      <c r="N3532" t="s">
        <v>9</v>
      </c>
      <c r="O3532" t="s">
        <v>17</v>
      </c>
      <c r="P3532" t="s">
        <v>3117</v>
      </c>
      <c r="Q3532" s="4">
        <v>1686000</v>
      </c>
      <c r="R3532">
        <v>6</v>
      </c>
      <c r="S3532" s="4">
        <f>Table3[[#This Row],[Harga]]*Table3[[#This Row],[Quantity]]</f>
        <v>10116000</v>
      </c>
      <c r="T3532">
        <v>0</v>
      </c>
      <c r="U3532" s="4">
        <f>Table3[[#This Row],[Discount]]*Table3[[#This Row],[Revenue]]</f>
        <v>0</v>
      </c>
      <c r="V3532" s="4">
        <f>Table3[[#This Row],[Revenue]]-Table3[[#This Row],[Total Discount]]</f>
        <v>10116000</v>
      </c>
      <c r="W3532" s="6"/>
      <c r="X3532" s="5"/>
    </row>
    <row r="3533" spans="1:24" x14ac:dyDescent="0.35">
      <c r="A3533">
        <v>3532</v>
      </c>
      <c r="B3533" t="s">
        <v>5664</v>
      </c>
      <c r="C3533" s="8">
        <v>41930</v>
      </c>
      <c r="D3533" s="6">
        <v>2014</v>
      </c>
      <c r="E3533" s="8" t="s">
        <v>3517</v>
      </c>
      <c r="F3533" s="7">
        <v>18</v>
      </c>
      <c r="G3533" t="s">
        <v>3538</v>
      </c>
      <c r="H3533" t="s">
        <v>3451</v>
      </c>
      <c r="I3533" t="s">
        <v>4826</v>
      </c>
      <c r="J3533" t="s">
        <v>3449</v>
      </c>
      <c r="K3533" t="s">
        <v>3556</v>
      </c>
      <c r="L3533">
        <v>98103</v>
      </c>
      <c r="M3533" t="s">
        <v>2795</v>
      </c>
      <c r="N3533" t="s">
        <v>13</v>
      </c>
      <c r="O3533" t="s">
        <v>23</v>
      </c>
      <c r="P3533" t="s">
        <v>2796</v>
      </c>
      <c r="Q3533" s="4">
        <v>62000</v>
      </c>
      <c r="R3533">
        <v>2</v>
      </c>
      <c r="S3533" s="4">
        <f>Table3[[#This Row],[Harga]]*Table3[[#This Row],[Quantity]]</f>
        <v>124000</v>
      </c>
      <c r="T3533">
        <v>0</v>
      </c>
      <c r="U3533" s="4">
        <f>Table3[[#This Row],[Discount]]*Table3[[#This Row],[Revenue]]</f>
        <v>0</v>
      </c>
      <c r="V3533" s="4">
        <f>Table3[[#This Row],[Revenue]]-Table3[[#This Row],[Total Discount]]</f>
        <v>124000</v>
      </c>
      <c r="W3533" s="6"/>
      <c r="X3533" s="5"/>
    </row>
    <row r="3534" spans="1:24" x14ac:dyDescent="0.35">
      <c r="A3534">
        <v>3533</v>
      </c>
      <c r="B3534" t="s">
        <v>5663</v>
      </c>
      <c r="C3534" s="8">
        <v>42779</v>
      </c>
      <c r="D3534" s="6">
        <v>2017</v>
      </c>
      <c r="E3534" s="8" t="s">
        <v>3458</v>
      </c>
      <c r="F3534" s="7">
        <v>13</v>
      </c>
      <c r="G3534" t="s">
        <v>3496</v>
      </c>
      <c r="H3534" t="s">
        <v>3462</v>
      </c>
      <c r="I3534" t="s">
        <v>4433</v>
      </c>
      <c r="J3534" t="s">
        <v>3466</v>
      </c>
      <c r="K3534" t="s">
        <v>3505</v>
      </c>
      <c r="L3534">
        <v>10009</v>
      </c>
      <c r="M3534" t="s">
        <v>3118</v>
      </c>
      <c r="N3534" t="s">
        <v>13</v>
      </c>
      <c r="O3534" t="s">
        <v>23</v>
      </c>
      <c r="P3534" t="s">
        <v>3119</v>
      </c>
      <c r="Q3534" s="4">
        <v>18000</v>
      </c>
      <c r="R3534">
        <v>3</v>
      </c>
      <c r="S3534" s="4">
        <f>Table3[[#This Row],[Harga]]*Table3[[#This Row],[Quantity]]</f>
        <v>54000</v>
      </c>
      <c r="T3534">
        <v>0</v>
      </c>
      <c r="U3534" s="4">
        <f>Table3[[#This Row],[Discount]]*Table3[[#This Row],[Revenue]]</f>
        <v>0</v>
      </c>
      <c r="V3534" s="4">
        <f>Table3[[#This Row],[Revenue]]-Table3[[#This Row],[Total Discount]]</f>
        <v>54000</v>
      </c>
      <c r="W3534" s="6"/>
      <c r="X3534" s="5"/>
    </row>
    <row r="3535" spans="1:24" x14ac:dyDescent="0.35">
      <c r="A3535">
        <v>3534</v>
      </c>
      <c r="B3535" t="s">
        <v>5662</v>
      </c>
      <c r="C3535" s="8">
        <v>43056</v>
      </c>
      <c r="D3535" s="6">
        <v>2017</v>
      </c>
      <c r="E3535" s="8" t="s">
        <v>3468</v>
      </c>
      <c r="F3535" s="7">
        <v>17</v>
      </c>
      <c r="G3535" t="s">
        <v>3485</v>
      </c>
      <c r="H3535" t="s">
        <v>3462</v>
      </c>
      <c r="I3535" t="s">
        <v>5165</v>
      </c>
      <c r="J3535" t="s">
        <v>3466</v>
      </c>
      <c r="K3535" t="s">
        <v>3714</v>
      </c>
      <c r="L3535">
        <v>98103</v>
      </c>
      <c r="M3535" t="s">
        <v>551</v>
      </c>
      <c r="N3535" t="s">
        <v>13</v>
      </c>
      <c r="O3535" t="s">
        <v>26</v>
      </c>
      <c r="P3535" t="s">
        <v>552</v>
      </c>
      <c r="Q3535" s="4">
        <v>9000</v>
      </c>
      <c r="R3535">
        <v>2</v>
      </c>
      <c r="S3535" s="4">
        <f>Table3[[#This Row],[Harga]]*Table3[[#This Row],[Quantity]]</f>
        <v>18000</v>
      </c>
      <c r="T3535">
        <v>0.2</v>
      </c>
      <c r="U3535" s="4">
        <f>Table3[[#This Row],[Discount]]*Table3[[#This Row],[Revenue]]</f>
        <v>3600</v>
      </c>
      <c r="V3535" s="4">
        <f>Table3[[#This Row],[Revenue]]-Table3[[#This Row],[Total Discount]]</f>
        <v>14400</v>
      </c>
      <c r="W3535" s="6"/>
      <c r="X3535" s="5"/>
    </row>
    <row r="3536" spans="1:24" x14ac:dyDescent="0.35">
      <c r="A3536">
        <v>3535</v>
      </c>
      <c r="B3536" t="s">
        <v>5661</v>
      </c>
      <c r="C3536" s="8">
        <v>41659</v>
      </c>
      <c r="D3536" s="6">
        <v>2014</v>
      </c>
      <c r="E3536" s="8" t="s">
        <v>3463</v>
      </c>
      <c r="F3536" s="7">
        <v>20</v>
      </c>
      <c r="G3536" t="s">
        <v>3452</v>
      </c>
      <c r="H3536" t="s">
        <v>3462</v>
      </c>
      <c r="I3536" t="s">
        <v>4320</v>
      </c>
      <c r="J3536" t="s">
        <v>3466</v>
      </c>
      <c r="K3536" t="s">
        <v>3704</v>
      </c>
      <c r="L3536">
        <v>37167</v>
      </c>
      <c r="M3536" t="s">
        <v>1479</v>
      </c>
      <c r="N3536" t="s">
        <v>13</v>
      </c>
      <c r="O3536" t="s">
        <v>26</v>
      </c>
      <c r="P3536" t="s">
        <v>1480</v>
      </c>
      <c r="Q3536" s="4">
        <v>896000</v>
      </c>
      <c r="R3536">
        <v>1</v>
      </c>
      <c r="S3536" s="4">
        <f>Table3[[#This Row],[Harga]]*Table3[[#This Row],[Quantity]]</f>
        <v>896000</v>
      </c>
      <c r="T3536">
        <v>0.7</v>
      </c>
      <c r="U3536" s="4">
        <f>Table3[[#This Row],[Discount]]*Table3[[#This Row],[Revenue]]</f>
        <v>627200</v>
      </c>
      <c r="V3536" s="4">
        <f>Table3[[#This Row],[Revenue]]-Table3[[#This Row],[Total Discount]]</f>
        <v>268800</v>
      </c>
      <c r="W3536" s="6"/>
      <c r="X3536" s="5"/>
    </row>
    <row r="3537" spans="1:24" x14ac:dyDescent="0.35">
      <c r="A3537">
        <v>3536</v>
      </c>
      <c r="B3537" t="s">
        <v>5660</v>
      </c>
      <c r="C3537" s="8">
        <v>43070</v>
      </c>
      <c r="D3537" s="6">
        <v>2017</v>
      </c>
      <c r="E3537" s="8" t="s">
        <v>3490</v>
      </c>
      <c r="F3537" s="7">
        <v>1</v>
      </c>
      <c r="G3537" t="s">
        <v>3457</v>
      </c>
      <c r="H3537" t="s">
        <v>3451</v>
      </c>
      <c r="I3537" t="s">
        <v>4722</v>
      </c>
      <c r="J3537" t="s">
        <v>3449</v>
      </c>
      <c r="K3537" t="s">
        <v>3505</v>
      </c>
      <c r="L3537">
        <v>98105</v>
      </c>
      <c r="M3537" t="s">
        <v>3018</v>
      </c>
      <c r="N3537" t="s">
        <v>13</v>
      </c>
      <c r="O3537" t="s">
        <v>23</v>
      </c>
      <c r="P3537" t="s">
        <v>3019</v>
      </c>
      <c r="Q3537" s="4">
        <v>20000</v>
      </c>
      <c r="R3537">
        <v>7</v>
      </c>
      <c r="S3537" s="4">
        <f>Table3[[#This Row],[Harga]]*Table3[[#This Row],[Quantity]]</f>
        <v>140000</v>
      </c>
      <c r="T3537">
        <v>0</v>
      </c>
      <c r="U3537" s="4">
        <f>Table3[[#This Row],[Discount]]*Table3[[#This Row],[Revenue]]</f>
        <v>0</v>
      </c>
      <c r="V3537" s="4">
        <f>Table3[[#This Row],[Revenue]]-Table3[[#This Row],[Total Discount]]</f>
        <v>140000</v>
      </c>
      <c r="W3537" s="6"/>
      <c r="X3537" s="5"/>
    </row>
    <row r="3538" spans="1:24" x14ac:dyDescent="0.35">
      <c r="A3538">
        <v>3537</v>
      </c>
      <c r="B3538" t="s">
        <v>5659</v>
      </c>
      <c r="C3538" s="8">
        <v>42225</v>
      </c>
      <c r="D3538" s="6">
        <v>2015</v>
      </c>
      <c r="E3538" s="8" t="s">
        <v>3481</v>
      </c>
      <c r="F3538" s="7">
        <v>9</v>
      </c>
      <c r="G3538" t="s">
        <v>3452</v>
      </c>
      <c r="H3538" t="s">
        <v>3451</v>
      </c>
      <c r="I3538" t="s">
        <v>4898</v>
      </c>
      <c r="J3538" t="s">
        <v>3466</v>
      </c>
      <c r="K3538" t="s">
        <v>3455</v>
      </c>
      <c r="L3538">
        <v>10035</v>
      </c>
      <c r="M3538" t="s">
        <v>2182</v>
      </c>
      <c r="N3538" t="s">
        <v>9</v>
      </c>
      <c r="O3538" t="s">
        <v>20</v>
      </c>
      <c r="P3538" t="s">
        <v>2183</v>
      </c>
      <c r="Q3538" s="4">
        <v>25000</v>
      </c>
      <c r="R3538">
        <v>3</v>
      </c>
      <c r="S3538" s="4">
        <f>Table3[[#This Row],[Harga]]*Table3[[#This Row],[Quantity]]</f>
        <v>75000</v>
      </c>
      <c r="T3538">
        <v>0</v>
      </c>
      <c r="U3538" s="4">
        <f>Table3[[#This Row],[Discount]]*Table3[[#This Row],[Revenue]]</f>
        <v>0</v>
      </c>
      <c r="V3538" s="4">
        <f>Table3[[#This Row],[Revenue]]-Table3[[#This Row],[Total Discount]]</f>
        <v>75000</v>
      </c>
      <c r="W3538" s="6"/>
      <c r="X3538" s="5"/>
    </row>
    <row r="3539" spans="1:24" x14ac:dyDescent="0.35">
      <c r="A3539">
        <v>3538</v>
      </c>
      <c r="B3539" t="s">
        <v>5658</v>
      </c>
      <c r="C3539" s="8">
        <v>42640</v>
      </c>
      <c r="D3539" s="6">
        <v>2016</v>
      </c>
      <c r="E3539" s="8" t="s">
        <v>3472</v>
      </c>
      <c r="F3539" s="7">
        <v>27</v>
      </c>
      <c r="G3539" t="s">
        <v>3452</v>
      </c>
      <c r="H3539" t="s">
        <v>3451</v>
      </c>
      <c r="I3539" t="s">
        <v>4612</v>
      </c>
      <c r="J3539" t="s">
        <v>3449</v>
      </c>
      <c r="K3539" t="s">
        <v>3455</v>
      </c>
      <c r="L3539">
        <v>30318</v>
      </c>
      <c r="M3539" t="s">
        <v>1682</v>
      </c>
      <c r="N3539" t="s">
        <v>13</v>
      </c>
      <c r="O3539" t="s">
        <v>23</v>
      </c>
      <c r="P3539" t="s">
        <v>1683</v>
      </c>
      <c r="Q3539" s="4">
        <v>15000</v>
      </c>
      <c r="R3539">
        <v>3</v>
      </c>
      <c r="S3539" s="4">
        <f>Table3[[#This Row],[Harga]]*Table3[[#This Row],[Quantity]]</f>
        <v>45000</v>
      </c>
      <c r="T3539">
        <v>0</v>
      </c>
      <c r="U3539" s="4">
        <f>Table3[[#This Row],[Discount]]*Table3[[#This Row],[Revenue]]</f>
        <v>0</v>
      </c>
      <c r="V3539" s="4">
        <f>Table3[[#This Row],[Revenue]]-Table3[[#This Row],[Total Discount]]</f>
        <v>45000</v>
      </c>
      <c r="W3539" s="6"/>
      <c r="X3539" s="5"/>
    </row>
    <row r="3540" spans="1:24" x14ac:dyDescent="0.35">
      <c r="A3540">
        <v>3539</v>
      </c>
      <c r="B3540" t="s">
        <v>5657</v>
      </c>
      <c r="C3540" s="8">
        <v>42688</v>
      </c>
      <c r="D3540" s="6">
        <v>2016</v>
      </c>
      <c r="E3540" s="8" t="s">
        <v>3468</v>
      </c>
      <c r="F3540" s="7">
        <v>14</v>
      </c>
      <c r="G3540" t="s">
        <v>3538</v>
      </c>
      <c r="H3540" t="s">
        <v>3451</v>
      </c>
      <c r="I3540" t="s">
        <v>4685</v>
      </c>
      <c r="J3540" t="s">
        <v>3449</v>
      </c>
      <c r="K3540" t="s">
        <v>3505</v>
      </c>
      <c r="L3540">
        <v>19711</v>
      </c>
      <c r="M3540" t="s">
        <v>1385</v>
      </c>
      <c r="N3540" t="s">
        <v>13</v>
      </c>
      <c r="O3540" t="s">
        <v>23</v>
      </c>
      <c r="P3540" t="s">
        <v>1386</v>
      </c>
      <c r="Q3540" s="4">
        <v>7000</v>
      </c>
      <c r="R3540">
        <v>5</v>
      </c>
      <c r="S3540" s="4">
        <f>Table3[[#This Row],[Harga]]*Table3[[#This Row],[Quantity]]</f>
        <v>35000</v>
      </c>
      <c r="T3540">
        <v>0</v>
      </c>
      <c r="U3540" s="4">
        <f>Table3[[#This Row],[Discount]]*Table3[[#This Row],[Revenue]]</f>
        <v>0</v>
      </c>
      <c r="V3540" s="4">
        <f>Table3[[#This Row],[Revenue]]-Table3[[#This Row],[Total Discount]]</f>
        <v>35000</v>
      </c>
      <c r="W3540" s="6"/>
      <c r="X3540" s="5"/>
    </row>
    <row r="3541" spans="1:24" x14ac:dyDescent="0.35">
      <c r="A3541">
        <v>3540</v>
      </c>
      <c r="B3541" t="s">
        <v>5656</v>
      </c>
      <c r="C3541" s="8">
        <v>42476</v>
      </c>
      <c r="D3541" s="6">
        <v>2016</v>
      </c>
      <c r="E3541" s="8" t="s">
        <v>3529</v>
      </c>
      <c r="F3541" s="7">
        <v>16</v>
      </c>
      <c r="G3541" t="s">
        <v>3452</v>
      </c>
      <c r="H3541" t="s">
        <v>3451</v>
      </c>
      <c r="I3541" t="s">
        <v>4193</v>
      </c>
      <c r="J3541" t="s">
        <v>3449</v>
      </c>
      <c r="K3541" t="s">
        <v>3548</v>
      </c>
      <c r="L3541">
        <v>37211</v>
      </c>
      <c r="M3541" t="s">
        <v>1044</v>
      </c>
      <c r="N3541" t="s">
        <v>51</v>
      </c>
      <c r="O3541" t="s">
        <v>64</v>
      </c>
      <c r="P3541" t="s">
        <v>1045</v>
      </c>
      <c r="Q3541" s="4">
        <v>33000</v>
      </c>
      <c r="R3541">
        <v>4</v>
      </c>
      <c r="S3541" s="4">
        <f>Table3[[#This Row],[Harga]]*Table3[[#This Row],[Quantity]]</f>
        <v>132000</v>
      </c>
      <c r="T3541">
        <v>0.2</v>
      </c>
      <c r="U3541" s="4">
        <f>Table3[[#This Row],[Discount]]*Table3[[#This Row],[Revenue]]</f>
        <v>26400</v>
      </c>
      <c r="V3541" s="4">
        <f>Table3[[#This Row],[Revenue]]-Table3[[#This Row],[Total Discount]]</f>
        <v>105600</v>
      </c>
      <c r="W3541" s="6"/>
      <c r="X3541" s="5"/>
    </row>
    <row r="3542" spans="1:24" x14ac:dyDescent="0.35">
      <c r="A3542">
        <v>3541</v>
      </c>
      <c r="B3542" t="s">
        <v>5655</v>
      </c>
      <c r="C3542" s="8">
        <v>43065</v>
      </c>
      <c r="D3542" s="6">
        <v>2017</v>
      </c>
      <c r="E3542" s="8" t="s">
        <v>3468</v>
      </c>
      <c r="F3542" s="7">
        <v>26</v>
      </c>
      <c r="G3542" t="s">
        <v>3485</v>
      </c>
      <c r="H3542" t="s">
        <v>3462</v>
      </c>
      <c r="I3542" t="s">
        <v>4526</v>
      </c>
      <c r="J3542" t="s">
        <v>3488</v>
      </c>
      <c r="K3542" t="s">
        <v>3513</v>
      </c>
      <c r="L3542">
        <v>47374</v>
      </c>
      <c r="M3542" t="s">
        <v>1251</v>
      </c>
      <c r="N3542" t="s">
        <v>9</v>
      </c>
      <c r="O3542" t="s">
        <v>17</v>
      </c>
      <c r="P3542" t="s">
        <v>958</v>
      </c>
      <c r="Q3542" s="4">
        <v>172000</v>
      </c>
      <c r="R3542">
        <v>3</v>
      </c>
      <c r="S3542" s="4">
        <f>Table3[[#This Row],[Harga]]*Table3[[#This Row],[Quantity]]</f>
        <v>516000</v>
      </c>
      <c r="T3542">
        <v>0</v>
      </c>
      <c r="U3542" s="4">
        <f>Table3[[#This Row],[Discount]]*Table3[[#This Row],[Revenue]]</f>
        <v>0</v>
      </c>
      <c r="V3542" s="4">
        <f>Table3[[#This Row],[Revenue]]-Table3[[#This Row],[Total Discount]]</f>
        <v>516000</v>
      </c>
      <c r="W3542" s="6"/>
      <c r="X3542" s="5"/>
    </row>
    <row r="3543" spans="1:24" x14ac:dyDescent="0.35">
      <c r="A3543">
        <v>3542</v>
      </c>
      <c r="B3543" t="s">
        <v>5654</v>
      </c>
      <c r="C3543" s="8">
        <v>42328</v>
      </c>
      <c r="D3543" s="6">
        <v>2015</v>
      </c>
      <c r="E3543" s="8" t="s">
        <v>3468</v>
      </c>
      <c r="F3543" s="7">
        <v>20</v>
      </c>
      <c r="G3543" t="s">
        <v>3538</v>
      </c>
      <c r="H3543" t="s">
        <v>3462</v>
      </c>
      <c r="I3543" t="s">
        <v>5653</v>
      </c>
      <c r="J3543" t="s">
        <v>3449</v>
      </c>
      <c r="K3543" t="s">
        <v>3600</v>
      </c>
      <c r="L3543">
        <v>33180</v>
      </c>
      <c r="M3543" t="s">
        <v>2115</v>
      </c>
      <c r="N3543" t="s">
        <v>13</v>
      </c>
      <c r="O3543" t="s">
        <v>26</v>
      </c>
      <c r="P3543" t="s">
        <v>2116</v>
      </c>
      <c r="Q3543" s="4">
        <v>10000</v>
      </c>
      <c r="R3543">
        <v>5</v>
      </c>
      <c r="S3543" s="4">
        <f>Table3[[#This Row],[Harga]]*Table3[[#This Row],[Quantity]]</f>
        <v>50000</v>
      </c>
      <c r="T3543">
        <v>0.7</v>
      </c>
      <c r="U3543" s="4">
        <f>Table3[[#This Row],[Discount]]*Table3[[#This Row],[Revenue]]</f>
        <v>35000</v>
      </c>
      <c r="V3543" s="4">
        <f>Table3[[#This Row],[Revenue]]-Table3[[#This Row],[Total Discount]]</f>
        <v>15000</v>
      </c>
      <c r="W3543" s="6"/>
      <c r="X3543" s="5"/>
    </row>
    <row r="3544" spans="1:24" x14ac:dyDescent="0.35">
      <c r="A3544">
        <v>3543</v>
      </c>
      <c r="B3544" t="s">
        <v>5652</v>
      </c>
      <c r="C3544" s="8">
        <v>42985</v>
      </c>
      <c r="D3544" s="6">
        <v>2017</v>
      </c>
      <c r="E3544" s="8" t="s">
        <v>3472</v>
      </c>
      <c r="F3544" s="7">
        <v>7</v>
      </c>
      <c r="G3544" t="s">
        <v>3485</v>
      </c>
      <c r="H3544" t="s">
        <v>3451</v>
      </c>
      <c r="I3544" t="s">
        <v>3918</v>
      </c>
      <c r="J3544" t="s">
        <v>3449</v>
      </c>
      <c r="K3544" t="s">
        <v>3483</v>
      </c>
      <c r="L3544">
        <v>63301</v>
      </c>
      <c r="M3544" t="s">
        <v>809</v>
      </c>
      <c r="N3544" t="s">
        <v>51</v>
      </c>
      <c r="O3544" t="s">
        <v>64</v>
      </c>
      <c r="P3544" t="s">
        <v>810</v>
      </c>
      <c r="Q3544" s="4">
        <v>86000</v>
      </c>
      <c r="R3544">
        <v>4</v>
      </c>
      <c r="S3544" s="4">
        <f>Table3[[#This Row],[Harga]]*Table3[[#This Row],[Quantity]]</f>
        <v>344000</v>
      </c>
      <c r="T3544">
        <v>0</v>
      </c>
      <c r="U3544" s="4">
        <f>Table3[[#This Row],[Discount]]*Table3[[#This Row],[Revenue]]</f>
        <v>0</v>
      </c>
      <c r="V3544" s="4">
        <f>Table3[[#This Row],[Revenue]]-Table3[[#This Row],[Total Discount]]</f>
        <v>344000</v>
      </c>
      <c r="W3544" s="6"/>
      <c r="X3544" s="5"/>
    </row>
    <row r="3545" spans="1:24" x14ac:dyDescent="0.35">
      <c r="A3545">
        <v>3544</v>
      </c>
      <c r="B3545" t="s">
        <v>5651</v>
      </c>
      <c r="C3545" s="8">
        <v>41967</v>
      </c>
      <c r="D3545" s="6">
        <v>2014</v>
      </c>
      <c r="E3545" s="8" t="s">
        <v>3468</v>
      </c>
      <c r="F3545" s="7">
        <v>24</v>
      </c>
      <c r="G3545" t="s">
        <v>3452</v>
      </c>
      <c r="H3545" t="s">
        <v>3462</v>
      </c>
      <c r="I3545" t="s">
        <v>3829</v>
      </c>
      <c r="J3545" t="s">
        <v>3488</v>
      </c>
      <c r="K3545" t="s">
        <v>3628</v>
      </c>
      <c r="L3545">
        <v>23464</v>
      </c>
      <c r="M3545" t="s">
        <v>2214</v>
      </c>
      <c r="N3545" t="s">
        <v>9</v>
      </c>
      <c r="O3545" t="s">
        <v>20</v>
      </c>
      <c r="P3545" t="s">
        <v>2215</v>
      </c>
      <c r="Q3545" s="4">
        <v>134000</v>
      </c>
      <c r="R3545">
        <v>5</v>
      </c>
      <c r="S3545" s="4">
        <f>Table3[[#This Row],[Harga]]*Table3[[#This Row],[Quantity]]</f>
        <v>670000</v>
      </c>
      <c r="T3545">
        <v>0</v>
      </c>
      <c r="U3545" s="4">
        <f>Table3[[#This Row],[Discount]]*Table3[[#This Row],[Revenue]]</f>
        <v>0</v>
      </c>
      <c r="V3545" s="4">
        <f>Table3[[#This Row],[Revenue]]-Table3[[#This Row],[Total Discount]]</f>
        <v>670000</v>
      </c>
      <c r="W3545" s="6"/>
      <c r="X3545" s="5"/>
    </row>
    <row r="3546" spans="1:24" x14ac:dyDescent="0.35">
      <c r="A3546">
        <v>3545</v>
      </c>
      <c r="B3546" t="s">
        <v>5650</v>
      </c>
      <c r="C3546" s="8">
        <v>42805</v>
      </c>
      <c r="D3546" s="6">
        <v>2017</v>
      </c>
      <c r="E3546" s="8" t="s">
        <v>3511</v>
      </c>
      <c r="F3546" s="7">
        <v>11</v>
      </c>
      <c r="G3546" t="s">
        <v>3485</v>
      </c>
      <c r="H3546" t="s">
        <v>3462</v>
      </c>
      <c r="I3546" t="s">
        <v>3635</v>
      </c>
      <c r="J3546" t="s">
        <v>3488</v>
      </c>
      <c r="K3546" t="s">
        <v>3548</v>
      </c>
      <c r="L3546">
        <v>19140</v>
      </c>
      <c r="M3546" t="s">
        <v>2067</v>
      </c>
      <c r="N3546" t="s">
        <v>51</v>
      </c>
      <c r="O3546" t="s">
        <v>52</v>
      </c>
      <c r="P3546" t="s">
        <v>2068</v>
      </c>
      <c r="Q3546" s="4">
        <v>518000</v>
      </c>
      <c r="R3546">
        <v>5</v>
      </c>
      <c r="S3546" s="4">
        <f>Table3[[#This Row],[Harga]]*Table3[[#This Row],[Quantity]]</f>
        <v>2590000</v>
      </c>
      <c r="T3546">
        <v>0.4</v>
      </c>
      <c r="U3546" s="4">
        <f>Table3[[#This Row],[Discount]]*Table3[[#This Row],[Revenue]]</f>
        <v>1036000</v>
      </c>
      <c r="V3546" s="4">
        <f>Table3[[#This Row],[Revenue]]-Table3[[#This Row],[Total Discount]]</f>
        <v>1554000</v>
      </c>
      <c r="W3546" s="6"/>
      <c r="X3546" s="5"/>
    </row>
    <row r="3547" spans="1:24" x14ac:dyDescent="0.35">
      <c r="A3547">
        <v>3546</v>
      </c>
      <c r="B3547" t="s">
        <v>5649</v>
      </c>
      <c r="C3547" s="8">
        <v>42533</v>
      </c>
      <c r="D3547" s="6">
        <v>2016</v>
      </c>
      <c r="E3547" s="8" t="s">
        <v>3497</v>
      </c>
      <c r="F3547" s="7">
        <v>12</v>
      </c>
      <c r="G3547" t="s">
        <v>3457</v>
      </c>
      <c r="H3547" t="s">
        <v>3451</v>
      </c>
      <c r="I3547" t="s">
        <v>4346</v>
      </c>
      <c r="J3547" t="s">
        <v>3449</v>
      </c>
      <c r="K3547" t="s">
        <v>3509</v>
      </c>
      <c r="L3547">
        <v>11561</v>
      </c>
      <c r="M3547" t="s">
        <v>1455</v>
      </c>
      <c r="N3547" t="s">
        <v>13</v>
      </c>
      <c r="O3547" t="s">
        <v>23</v>
      </c>
      <c r="P3547" t="s">
        <v>1456</v>
      </c>
      <c r="Q3547" s="4">
        <v>25000</v>
      </c>
      <c r="R3547">
        <v>3</v>
      </c>
      <c r="S3547" s="4">
        <f>Table3[[#This Row],[Harga]]*Table3[[#This Row],[Quantity]]</f>
        <v>75000</v>
      </c>
      <c r="T3547">
        <v>0</v>
      </c>
      <c r="U3547" s="4">
        <f>Table3[[#This Row],[Discount]]*Table3[[#This Row],[Revenue]]</f>
        <v>0</v>
      </c>
      <c r="V3547" s="4">
        <f>Table3[[#This Row],[Revenue]]-Table3[[#This Row],[Total Discount]]</f>
        <v>75000</v>
      </c>
      <c r="W3547" s="6"/>
      <c r="X3547" s="5"/>
    </row>
    <row r="3548" spans="1:24" x14ac:dyDescent="0.35">
      <c r="A3548">
        <v>3547</v>
      </c>
      <c r="B3548" t="s">
        <v>5648</v>
      </c>
      <c r="C3548" s="8">
        <v>42181</v>
      </c>
      <c r="D3548" s="6">
        <v>2015</v>
      </c>
      <c r="E3548" s="8" t="s">
        <v>3497</v>
      </c>
      <c r="F3548" s="7">
        <v>26</v>
      </c>
      <c r="G3548" t="s">
        <v>3485</v>
      </c>
      <c r="H3548" t="s">
        <v>3451</v>
      </c>
      <c r="I3548" t="s">
        <v>5647</v>
      </c>
      <c r="J3548" t="s">
        <v>3449</v>
      </c>
      <c r="K3548" t="s">
        <v>3707</v>
      </c>
      <c r="L3548">
        <v>77070</v>
      </c>
      <c r="M3548" t="s">
        <v>1636</v>
      </c>
      <c r="N3548" t="s">
        <v>51</v>
      </c>
      <c r="O3548" t="s">
        <v>52</v>
      </c>
      <c r="P3548" t="s">
        <v>1637</v>
      </c>
      <c r="Q3548" s="4">
        <v>486000</v>
      </c>
      <c r="R3548">
        <v>3</v>
      </c>
      <c r="S3548" s="4">
        <f>Table3[[#This Row],[Harga]]*Table3[[#This Row],[Quantity]]</f>
        <v>1458000</v>
      </c>
      <c r="T3548">
        <v>0.2</v>
      </c>
      <c r="U3548" s="4">
        <f>Table3[[#This Row],[Discount]]*Table3[[#This Row],[Revenue]]</f>
        <v>291600</v>
      </c>
      <c r="V3548" s="4">
        <f>Table3[[#This Row],[Revenue]]-Table3[[#This Row],[Total Discount]]</f>
        <v>1166400</v>
      </c>
      <c r="W3548" s="6"/>
      <c r="X3548" s="5"/>
    </row>
    <row r="3549" spans="1:24" x14ac:dyDescent="0.35">
      <c r="A3549">
        <v>3548</v>
      </c>
      <c r="B3549" t="s">
        <v>5646</v>
      </c>
      <c r="C3549" s="8">
        <v>43091</v>
      </c>
      <c r="D3549" s="6">
        <v>2017</v>
      </c>
      <c r="E3549" s="8" t="s">
        <v>3490</v>
      </c>
      <c r="F3549" s="7">
        <v>22</v>
      </c>
      <c r="G3549" t="s">
        <v>3452</v>
      </c>
      <c r="H3549" t="s">
        <v>3451</v>
      </c>
      <c r="I3549" t="s">
        <v>4881</v>
      </c>
      <c r="J3549" t="s">
        <v>3488</v>
      </c>
      <c r="K3549" t="s">
        <v>3483</v>
      </c>
      <c r="L3549">
        <v>35401</v>
      </c>
      <c r="M3549" t="s">
        <v>700</v>
      </c>
      <c r="N3549" t="s">
        <v>9</v>
      </c>
      <c r="O3549" t="s">
        <v>42</v>
      </c>
      <c r="P3549" t="s">
        <v>701</v>
      </c>
      <c r="Q3549" s="4">
        <v>284000</v>
      </c>
      <c r="R3549">
        <v>2</v>
      </c>
      <c r="S3549" s="4">
        <f>Table3[[#This Row],[Harga]]*Table3[[#This Row],[Quantity]]</f>
        <v>568000</v>
      </c>
      <c r="T3549">
        <v>0</v>
      </c>
      <c r="U3549" s="4">
        <f>Table3[[#This Row],[Discount]]*Table3[[#This Row],[Revenue]]</f>
        <v>0</v>
      </c>
      <c r="V3549" s="4">
        <f>Table3[[#This Row],[Revenue]]-Table3[[#This Row],[Total Discount]]</f>
        <v>568000</v>
      </c>
      <c r="W3549" s="6"/>
      <c r="X3549" s="5"/>
    </row>
    <row r="3550" spans="1:24" x14ac:dyDescent="0.35">
      <c r="A3550">
        <v>3549</v>
      </c>
      <c r="B3550" t="s">
        <v>5645</v>
      </c>
      <c r="C3550" s="8">
        <v>43091</v>
      </c>
      <c r="D3550" s="6">
        <v>2017</v>
      </c>
      <c r="E3550" s="8" t="s">
        <v>3490</v>
      </c>
      <c r="F3550" s="7">
        <v>22</v>
      </c>
      <c r="G3550" t="s">
        <v>3457</v>
      </c>
      <c r="H3550" t="s">
        <v>3451</v>
      </c>
      <c r="I3550" t="s">
        <v>5302</v>
      </c>
      <c r="J3550" t="s">
        <v>3449</v>
      </c>
      <c r="K3550" t="s">
        <v>3487</v>
      </c>
      <c r="L3550">
        <v>85204</v>
      </c>
      <c r="M3550" t="s">
        <v>1120</v>
      </c>
      <c r="N3550" t="s">
        <v>9</v>
      </c>
      <c r="O3550" t="s">
        <v>17</v>
      </c>
      <c r="P3550" t="s">
        <v>1121</v>
      </c>
      <c r="Q3550" s="4">
        <v>913000</v>
      </c>
      <c r="R3550">
        <v>2</v>
      </c>
      <c r="S3550" s="4">
        <f>Table3[[#This Row],[Harga]]*Table3[[#This Row],[Quantity]]</f>
        <v>1826000</v>
      </c>
      <c r="T3550">
        <v>0.5</v>
      </c>
      <c r="U3550" s="4">
        <f>Table3[[#This Row],[Discount]]*Table3[[#This Row],[Revenue]]</f>
        <v>913000</v>
      </c>
      <c r="V3550" s="4">
        <f>Table3[[#This Row],[Revenue]]-Table3[[#This Row],[Total Discount]]</f>
        <v>913000</v>
      </c>
      <c r="W3550" s="6"/>
      <c r="X3550" s="5"/>
    </row>
    <row r="3551" spans="1:24" x14ac:dyDescent="0.35">
      <c r="A3551">
        <v>3550</v>
      </c>
      <c r="B3551" t="s">
        <v>5644</v>
      </c>
      <c r="C3551" s="8">
        <v>41921</v>
      </c>
      <c r="D3551" s="6">
        <v>2014</v>
      </c>
      <c r="E3551" s="8" t="s">
        <v>3517</v>
      </c>
      <c r="F3551" s="7">
        <v>9</v>
      </c>
      <c r="G3551" t="s">
        <v>3452</v>
      </c>
      <c r="H3551" t="s">
        <v>3462</v>
      </c>
      <c r="I3551" t="s">
        <v>4574</v>
      </c>
      <c r="J3551" t="s">
        <v>3466</v>
      </c>
      <c r="K3551" t="s">
        <v>3448</v>
      </c>
      <c r="L3551">
        <v>28540</v>
      </c>
      <c r="M3551" t="s">
        <v>436</v>
      </c>
      <c r="N3551" t="s">
        <v>13</v>
      </c>
      <c r="O3551" t="s">
        <v>23</v>
      </c>
      <c r="P3551" t="s">
        <v>437</v>
      </c>
      <c r="Q3551" s="4">
        <v>56000</v>
      </c>
      <c r="R3551">
        <v>2</v>
      </c>
      <c r="S3551" s="4">
        <f>Table3[[#This Row],[Harga]]*Table3[[#This Row],[Quantity]]</f>
        <v>112000</v>
      </c>
      <c r="T3551">
        <v>0.2</v>
      </c>
      <c r="U3551" s="4">
        <f>Table3[[#This Row],[Discount]]*Table3[[#This Row],[Revenue]]</f>
        <v>22400</v>
      </c>
      <c r="V3551" s="4">
        <f>Table3[[#This Row],[Revenue]]-Table3[[#This Row],[Total Discount]]</f>
        <v>89600</v>
      </c>
      <c r="W3551" s="6"/>
      <c r="X3551" s="5"/>
    </row>
    <row r="3552" spans="1:24" x14ac:dyDescent="0.35">
      <c r="A3552">
        <v>3551</v>
      </c>
      <c r="B3552" t="s">
        <v>5643</v>
      </c>
      <c r="C3552" s="8">
        <v>42348</v>
      </c>
      <c r="D3552" s="6">
        <v>2015</v>
      </c>
      <c r="E3552" s="8" t="s">
        <v>3490</v>
      </c>
      <c r="F3552" s="7">
        <v>10</v>
      </c>
      <c r="G3552" t="s">
        <v>3485</v>
      </c>
      <c r="H3552" t="s">
        <v>3451</v>
      </c>
      <c r="I3552" t="s">
        <v>5642</v>
      </c>
      <c r="J3552" t="s">
        <v>3449</v>
      </c>
      <c r="K3552" t="s">
        <v>3580</v>
      </c>
      <c r="L3552">
        <v>60610</v>
      </c>
      <c r="M3552" t="s">
        <v>3062</v>
      </c>
      <c r="N3552" t="s">
        <v>13</v>
      </c>
      <c r="O3552" t="s">
        <v>29</v>
      </c>
      <c r="P3552" t="s">
        <v>3063</v>
      </c>
      <c r="Q3552" s="4">
        <v>114000</v>
      </c>
      <c r="R3552">
        <v>7</v>
      </c>
      <c r="S3552" s="4">
        <f>Table3[[#This Row],[Harga]]*Table3[[#This Row],[Quantity]]</f>
        <v>798000</v>
      </c>
      <c r="T3552">
        <v>0.8</v>
      </c>
      <c r="U3552" s="4">
        <f>Table3[[#This Row],[Discount]]*Table3[[#This Row],[Revenue]]</f>
        <v>638400</v>
      </c>
      <c r="V3552" s="4">
        <f>Table3[[#This Row],[Revenue]]-Table3[[#This Row],[Total Discount]]</f>
        <v>159600</v>
      </c>
      <c r="W3552" s="6"/>
      <c r="X3552" s="5"/>
    </row>
    <row r="3553" spans="1:24" x14ac:dyDescent="0.35">
      <c r="A3553">
        <v>3552</v>
      </c>
      <c r="B3553" t="s">
        <v>5641</v>
      </c>
      <c r="C3553" s="8">
        <v>42363</v>
      </c>
      <c r="D3553" s="6">
        <v>2015</v>
      </c>
      <c r="E3553" s="8" t="s">
        <v>3490</v>
      </c>
      <c r="F3553" s="7">
        <v>25</v>
      </c>
      <c r="G3553" t="s">
        <v>3538</v>
      </c>
      <c r="H3553" t="s">
        <v>3451</v>
      </c>
      <c r="I3553" t="s">
        <v>4994</v>
      </c>
      <c r="J3553" t="s">
        <v>3449</v>
      </c>
      <c r="K3553" t="s">
        <v>3595</v>
      </c>
      <c r="L3553">
        <v>31907</v>
      </c>
      <c r="M3553" t="s">
        <v>2928</v>
      </c>
      <c r="N3553" t="s">
        <v>9</v>
      </c>
      <c r="O3553" t="s">
        <v>20</v>
      </c>
      <c r="P3553" t="s">
        <v>2929</v>
      </c>
      <c r="Q3553" s="4">
        <v>92000</v>
      </c>
      <c r="R3553">
        <v>6</v>
      </c>
      <c r="S3553" s="4">
        <f>Table3[[#This Row],[Harga]]*Table3[[#This Row],[Quantity]]</f>
        <v>552000</v>
      </c>
      <c r="T3553">
        <v>0</v>
      </c>
      <c r="U3553" s="4">
        <f>Table3[[#This Row],[Discount]]*Table3[[#This Row],[Revenue]]</f>
        <v>0</v>
      </c>
      <c r="V3553" s="4">
        <f>Table3[[#This Row],[Revenue]]-Table3[[#This Row],[Total Discount]]</f>
        <v>552000</v>
      </c>
      <c r="W3553" s="6"/>
      <c r="X3553" s="5"/>
    </row>
    <row r="3554" spans="1:24" x14ac:dyDescent="0.35">
      <c r="A3554">
        <v>3553</v>
      </c>
      <c r="B3554" t="s">
        <v>5640</v>
      </c>
      <c r="C3554" s="8">
        <v>42854</v>
      </c>
      <c r="D3554" s="6">
        <v>2017</v>
      </c>
      <c r="E3554" s="8" t="s">
        <v>3529</v>
      </c>
      <c r="F3554" s="7">
        <v>29</v>
      </c>
      <c r="G3554" t="s">
        <v>3452</v>
      </c>
      <c r="H3554" t="s">
        <v>3451</v>
      </c>
      <c r="I3554" t="s">
        <v>3970</v>
      </c>
      <c r="J3554" t="s">
        <v>3449</v>
      </c>
      <c r="K3554" t="s">
        <v>3628</v>
      </c>
      <c r="L3554">
        <v>7050</v>
      </c>
      <c r="M3554" t="s">
        <v>845</v>
      </c>
      <c r="N3554" t="s">
        <v>13</v>
      </c>
      <c r="O3554" t="s">
        <v>14</v>
      </c>
      <c r="P3554" t="s">
        <v>846</v>
      </c>
      <c r="Q3554" s="4">
        <v>10000</v>
      </c>
      <c r="R3554">
        <v>1</v>
      </c>
      <c r="S3554" s="4">
        <f>Table3[[#This Row],[Harga]]*Table3[[#This Row],[Quantity]]</f>
        <v>10000</v>
      </c>
      <c r="T3554">
        <v>0</v>
      </c>
      <c r="U3554" s="4">
        <f>Table3[[#This Row],[Discount]]*Table3[[#This Row],[Revenue]]</f>
        <v>0</v>
      </c>
      <c r="V3554" s="4">
        <f>Table3[[#This Row],[Revenue]]-Table3[[#This Row],[Total Discount]]</f>
        <v>10000</v>
      </c>
      <c r="W3554" s="6"/>
      <c r="X3554" s="5"/>
    </row>
    <row r="3555" spans="1:24" x14ac:dyDescent="0.35">
      <c r="A3555">
        <v>3554</v>
      </c>
      <c r="B3555" t="s">
        <v>5639</v>
      </c>
      <c r="C3555" s="8">
        <v>42457</v>
      </c>
      <c r="D3555" s="6">
        <v>2016</v>
      </c>
      <c r="E3555" s="8" t="s">
        <v>3511</v>
      </c>
      <c r="F3555" s="7">
        <v>28</v>
      </c>
      <c r="G3555" t="s">
        <v>3452</v>
      </c>
      <c r="H3555" t="s">
        <v>3462</v>
      </c>
      <c r="I3555" t="s">
        <v>3450</v>
      </c>
      <c r="J3555" t="s">
        <v>3449</v>
      </c>
      <c r="K3555" t="s">
        <v>3655</v>
      </c>
      <c r="L3555">
        <v>90032</v>
      </c>
      <c r="M3555" t="s">
        <v>2952</v>
      </c>
      <c r="N3555" t="s">
        <v>13</v>
      </c>
      <c r="O3555" t="s">
        <v>32</v>
      </c>
      <c r="P3555" t="s">
        <v>2953</v>
      </c>
      <c r="Q3555" s="4">
        <v>88000</v>
      </c>
      <c r="R3555">
        <v>4</v>
      </c>
      <c r="S3555" s="4">
        <f>Table3[[#This Row],[Harga]]*Table3[[#This Row],[Quantity]]</f>
        <v>352000</v>
      </c>
      <c r="T3555">
        <v>0</v>
      </c>
      <c r="U3555" s="4">
        <f>Table3[[#This Row],[Discount]]*Table3[[#This Row],[Revenue]]</f>
        <v>0</v>
      </c>
      <c r="V3555" s="4">
        <f>Table3[[#This Row],[Revenue]]-Table3[[#This Row],[Total Discount]]</f>
        <v>352000</v>
      </c>
      <c r="W3555" s="6"/>
      <c r="X3555" s="5"/>
    </row>
    <row r="3556" spans="1:24" x14ac:dyDescent="0.35">
      <c r="A3556">
        <v>3555</v>
      </c>
      <c r="B3556" t="s">
        <v>5638</v>
      </c>
      <c r="C3556" s="8">
        <v>42137</v>
      </c>
      <c r="D3556" s="6">
        <v>2015</v>
      </c>
      <c r="E3556" s="8" t="s">
        <v>3453</v>
      </c>
      <c r="F3556" s="7">
        <v>13</v>
      </c>
      <c r="G3556" t="s">
        <v>3457</v>
      </c>
      <c r="H3556" t="s">
        <v>3462</v>
      </c>
      <c r="I3556" t="s">
        <v>4599</v>
      </c>
      <c r="J3556" t="s">
        <v>3488</v>
      </c>
      <c r="K3556" t="s">
        <v>3628</v>
      </c>
      <c r="L3556">
        <v>60623</v>
      </c>
      <c r="M3556" t="s">
        <v>2870</v>
      </c>
      <c r="N3556" t="s">
        <v>51</v>
      </c>
      <c r="O3556" t="s">
        <v>52</v>
      </c>
      <c r="P3556" t="s">
        <v>2871</v>
      </c>
      <c r="Q3556" s="4">
        <v>334000</v>
      </c>
      <c r="R3556">
        <v>2</v>
      </c>
      <c r="S3556" s="4">
        <f>Table3[[#This Row],[Harga]]*Table3[[#This Row],[Quantity]]</f>
        <v>668000</v>
      </c>
      <c r="T3556">
        <v>0.2</v>
      </c>
      <c r="U3556" s="4">
        <f>Table3[[#This Row],[Discount]]*Table3[[#This Row],[Revenue]]</f>
        <v>133600</v>
      </c>
      <c r="V3556" s="4">
        <f>Table3[[#This Row],[Revenue]]-Table3[[#This Row],[Total Discount]]</f>
        <v>534400</v>
      </c>
      <c r="W3556" s="6"/>
      <c r="X3556" s="5"/>
    </row>
    <row r="3557" spans="1:24" x14ac:dyDescent="0.35">
      <c r="A3557">
        <v>3556</v>
      </c>
      <c r="B3557" t="s">
        <v>5637</v>
      </c>
      <c r="C3557" s="8">
        <v>41824</v>
      </c>
      <c r="D3557" s="6">
        <v>2014</v>
      </c>
      <c r="E3557" s="8" t="s">
        <v>3507</v>
      </c>
      <c r="F3557" s="7">
        <v>4</v>
      </c>
      <c r="G3557" t="s">
        <v>3452</v>
      </c>
      <c r="H3557" t="s">
        <v>3462</v>
      </c>
      <c r="I3557" t="s">
        <v>3821</v>
      </c>
      <c r="J3557" t="s">
        <v>3449</v>
      </c>
      <c r="K3557" t="s">
        <v>3465</v>
      </c>
      <c r="L3557">
        <v>23223</v>
      </c>
      <c r="M3557" t="s">
        <v>345</v>
      </c>
      <c r="N3557" t="s">
        <v>13</v>
      </c>
      <c r="O3557" t="s">
        <v>23</v>
      </c>
      <c r="P3557" t="s">
        <v>346</v>
      </c>
      <c r="Q3557" s="4">
        <v>51000</v>
      </c>
      <c r="R3557">
        <v>3</v>
      </c>
      <c r="S3557" s="4">
        <f>Table3[[#This Row],[Harga]]*Table3[[#This Row],[Quantity]]</f>
        <v>153000</v>
      </c>
      <c r="T3557">
        <v>0</v>
      </c>
      <c r="U3557" s="4">
        <f>Table3[[#This Row],[Discount]]*Table3[[#This Row],[Revenue]]</f>
        <v>0</v>
      </c>
      <c r="V3557" s="4">
        <f>Table3[[#This Row],[Revenue]]-Table3[[#This Row],[Total Discount]]</f>
        <v>153000</v>
      </c>
      <c r="W3557" s="6"/>
      <c r="X3557" s="5"/>
    </row>
    <row r="3558" spans="1:24" x14ac:dyDescent="0.35">
      <c r="A3558">
        <v>3557</v>
      </c>
      <c r="B3558" t="s">
        <v>5636</v>
      </c>
      <c r="C3558" s="8">
        <v>41751</v>
      </c>
      <c r="D3558" s="6">
        <v>2014</v>
      </c>
      <c r="E3558" s="8" t="s">
        <v>3529</v>
      </c>
      <c r="F3558" s="7">
        <v>22</v>
      </c>
      <c r="G3558" t="s">
        <v>3538</v>
      </c>
      <c r="H3558" t="s">
        <v>3451</v>
      </c>
      <c r="I3558" t="s">
        <v>3798</v>
      </c>
      <c r="J3558" t="s">
        <v>3466</v>
      </c>
      <c r="K3558" t="s">
        <v>3509</v>
      </c>
      <c r="L3558">
        <v>12180</v>
      </c>
      <c r="M3558" t="s">
        <v>2560</v>
      </c>
      <c r="N3558" t="s">
        <v>13</v>
      </c>
      <c r="O3558" t="s">
        <v>55</v>
      </c>
      <c r="P3558" t="s">
        <v>176</v>
      </c>
      <c r="Q3558" s="4">
        <v>50000</v>
      </c>
      <c r="R3558">
        <v>8</v>
      </c>
      <c r="S3558" s="4">
        <f>Table3[[#This Row],[Harga]]*Table3[[#This Row],[Quantity]]</f>
        <v>400000</v>
      </c>
      <c r="T3558">
        <v>0</v>
      </c>
      <c r="U3558" s="4">
        <f>Table3[[#This Row],[Discount]]*Table3[[#This Row],[Revenue]]</f>
        <v>0</v>
      </c>
      <c r="V3558" s="4">
        <f>Table3[[#This Row],[Revenue]]-Table3[[#This Row],[Total Discount]]</f>
        <v>400000</v>
      </c>
      <c r="W3558" s="6"/>
      <c r="X3558" s="5"/>
    </row>
    <row r="3559" spans="1:24" x14ac:dyDescent="0.35">
      <c r="A3559">
        <v>3558</v>
      </c>
      <c r="B3559" t="s">
        <v>5635</v>
      </c>
      <c r="C3559" s="8">
        <v>42632</v>
      </c>
      <c r="D3559" s="6">
        <v>2016</v>
      </c>
      <c r="E3559" s="8" t="s">
        <v>3472</v>
      </c>
      <c r="F3559" s="7">
        <v>19</v>
      </c>
      <c r="G3559" t="s">
        <v>3452</v>
      </c>
      <c r="H3559" t="s">
        <v>3532</v>
      </c>
      <c r="I3559" t="s">
        <v>5286</v>
      </c>
      <c r="J3559" t="s">
        <v>3449</v>
      </c>
      <c r="K3559" t="s">
        <v>3523</v>
      </c>
      <c r="L3559">
        <v>2908</v>
      </c>
      <c r="M3559" t="s">
        <v>75</v>
      </c>
      <c r="N3559" t="s">
        <v>13</v>
      </c>
      <c r="O3559" t="s">
        <v>32</v>
      </c>
      <c r="P3559" t="s">
        <v>76</v>
      </c>
      <c r="Q3559" s="4">
        <v>209000</v>
      </c>
      <c r="R3559">
        <v>2</v>
      </c>
      <c r="S3559" s="4">
        <f>Table3[[#This Row],[Harga]]*Table3[[#This Row],[Quantity]]</f>
        <v>418000</v>
      </c>
      <c r="T3559">
        <v>0</v>
      </c>
      <c r="U3559" s="4">
        <f>Table3[[#This Row],[Discount]]*Table3[[#This Row],[Revenue]]</f>
        <v>0</v>
      </c>
      <c r="V3559" s="4">
        <f>Table3[[#This Row],[Revenue]]-Table3[[#This Row],[Total Discount]]</f>
        <v>418000</v>
      </c>
      <c r="W3559" s="6"/>
      <c r="X3559" s="5"/>
    </row>
    <row r="3560" spans="1:24" x14ac:dyDescent="0.35">
      <c r="A3560">
        <v>3559</v>
      </c>
      <c r="B3560" t="s">
        <v>5634</v>
      </c>
      <c r="C3560" s="8">
        <v>41842</v>
      </c>
      <c r="D3560" s="6">
        <v>2014</v>
      </c>
      <c r="E3560" s="8" t="s">
        <v>3507</v>
      </c>
      <c r="F3560" s="7">
        <v>22</v>
      </c>
      <c r="G3560" t="s">
        <v>3457</v>
      </c>
      <c r="H3560" t="s">
        <v>3451</v>
      </c>
      <c r="I3560" t="s">
        <v>5633</v>
      </c>
      <c r="J3560" t="s">
        <v>3449</v>
      </c>
      <c r="K3560" t="s">
        <v>3707</v>
      </c>
      <c r="L3560">
        <v>94122</v>
      </c>
      <c r="M3560" t="s">
        <v>712</v>
      </c>
      <c r="N3560" t="s">
        <v>13</v>
      </c>
      <c r="O3560" t="s">
        <v>37</v>
      </c>
      <c r="P3560" t="s">
        <v>713</v>
      </c>
      <c r="Q3560" s="4">
        <v>12000</v>
      </c>
      <c r="R3560">
        <v>4</v>
      </c>
      <c r="S3560" s="4">
        <f>Table3[[#This Row],[Harga]]*Table3[[#This Row],[Quantity]]</f>
        <v>48000</v>
      </c>
      <c r="T3560">
        <v>0</v>
      </c>
      <c r="U3560" s="4">
        <f>Table3[[#This Row],[Discount]]*Table3[[#This Row],[Revenue]]</f>
        <v>0</v>
      </c>
      <c r="V3560" s="4">
        <f>Table3[[#This Row],[Revenue]]-Table3[[#This Row],[Total Discount]]</f>
        <v>48000</v>
      </c>
      <c r="W3560" s="6"/>
      <c r="X3560" s="5"/>
    </row>
    <row r="3561" spans="1:24" x14ac:dyDescent="0.35">
      <c r="A3561">
        <v>3560</v>
      </c>
      <c r="B3561" t="s">
        <v>5632</v>
      </c>
      <c r="C3561" s="8">
        <v>43016</v>
      </c>
      <c r="D3561" s="6">
        <v>2017</v>
      </c>
      <c r="E3561" s="8" t="s">
        <v>3517</v>
      </c>
      <c r="F3561" s="7">
        <v>8</v>
      </c>
      <c r="G3561" t="s">
        <v>3496</v>
      </c>
      <c r="H3561" t="s">
        <v>3451</v>
      </c>
      <c r="I3561" t="s">
        <v>4920</v>
      </c>
      <c r="J3561" t="s">
        <v>3449</v>
      </c>
      <c r="K3561" t="s">
        <v>3568</v>
      </c>
      <c r="L3561">
        <v>10009</v>
      </c>
      <c r="M3561" t="s">
        <v>1570</v>
      </c>
      <c r="N3561" t="s">
        <v>9</v>
      </c>
      <c r="O3561" t="s">
        <v>42</v>
      </c>
      <c r="P3561" t="s">
        <v>1571</v>
      </c>
      <c r="Q3561" s="4">
        <v>260000</v>
      </c>
      <c r="R3561">
        <v>2</v>
      </c>
      <c r="S3561" s="4">
        <f>Table3[[#This Row],[Harga]]*Table3[[#This Row],[Quantity]]</f>
        <v>520000</v>
      </c>
      <c r="T3561">
        <v>0.1</v>
      </c>
      <c r="U3561" s="4">
        <f>Table3[[#This Row],[Discount]]*Table3[[#This Row],[Revenue]]</f>
        <v>52000</v>
      </c>
      <c r="V3561" s="4">
        <f>Table3[[#This Row],[Revenue]]-Table3[[#This Row],[Total Discount]]</f>
        <v>468000</v>
      </c>
      <c r="W3561" s="6"/>
      <c r="X3561" s="5"/>
    </row>
    <row r="3562" spans="1:24" x14ac:dyDescent="0.35">
      <c r="A3562">
        <v>3561</v>
      </c>
      <c r="B3562" t="s">
        <v>5631</v>
      </c>
      <c r="C3562" s="8">
        <v>42850</v>
      </c>
      <c r="D3562" s="6">
        <v>2017</v>
      </c>
      <c r="E3562" s="8" t="s">
        <v>3529</v>
      </c>
      <c r="F3562" s="7">
        <v>25</v>
      </c>
      <c r="G3562" t="s">
        <v>3485</v>
      </c>
      <c r="H3562" t="s">
        <v>3462</v>
      </c>
      <c r="I3562" t="s">
        <v>3598</v>
      </c>
      <c r="J3562" t="s">
        <v>3449</v>
      </c>
      <c r="K3562" t="s">
        <v>3505</v>
      </c>
      <c r="L3562">
        <v>94109</v>
      </c>
      <c r="M3562" t="s">
        <v>376</v>
      </c>
      <c r="N3562" t="s">
        <v>51</v>
      </c>
      <c r="O3562" t="s">
        <v>64</v>
      </c>
      <c r="P3562" t="s">
        <v>377</v>
      </c>
      <c r="Q3562" s="4">
        <v>180000</v>
      </c>
      <c r="R3562">
        <v>3</v>
      </c>
      <c r="S3562" s="4">
        <f>Table3[[#This Row],[Harga]]*Table3[[#This Row],[Quantity]]</f>
        <v>540000</v>
      </c>
      <c r="T3562">
        <v>0</v>
      </c>
      <c r="U3562" s="4">
        <f>Table3[[#This Row],[Discount]]*Table3[[#This Row],[Revenue]]</f>
        <v>0</v>
      </c>
      <c r="V3562" s="4">
        <f>Table3[[#This Row],[Revenue]]-Table3[[#This Row],[Total Discount]]</f>
        <v>540000</v>
      </c>
      <c r="W3562" s="6"/>
      <c r="X3562" s="5"/>
    </row>
    <row r="3563" spans="1:24" x14ac:dyDescent="0.35">
      <c r="A3563">
        <v>3562</v>
      </c>
      <c r="B3563" t="s">
        <v>5630</v>
      </c>
      <c r="C3563" s="8">
        <v>42820</v>
      </c>
      <c r="D3563" s="6">
        <v>2017</v>
      </c>
      <c r="E3563" s="8" t="s">
        <v>3511</v>
      </c>
      <c r="F3563" s="7">
        <v>26</v>
      </c>
      <c r="G3563" t="s">
        <v>3538</v>
      </c>
      <c r="H3563" t="s">
        <v>3451</v>
      </c>
      <c r="I3563" t="s">
        <v>3779</v>
      </c>
      <c r="J3563" t="s">
        <v>3466</v>
      </c>
      <c r="K3563" t="s">
        <v>3695</v>
      </c>
      <c r="L3563">
        <v>77070</v>
      </c>
      <c r="M3563" t="s">
        <v>376</v>
      </c>
      <c r="N3563" t="s">
        <v>51</v>
      </c>
      <c r="O3563" t="s">
        <v>64</v>
      </c>
      <c r="P3563" t="s">
        <v>377</v>
      </c>
      <c r="Q3563" s="4">
        <v>180000</v>
      </c>
      <c r="R3563">
        <v>5</v>
      </c>
      <c r="S3563" s="4">
        <f>Table3[[#This Row],[Harga]]*Table3[[#This Row],[Quantity]]</f>
        <v>900000</v>
      </c>
      <c r="T3563">
        <v>0.2</v>
      </c>
      <c r="U3563" s="4">
        <f>Table3[[#This Row],[Discount]]*Table3[[#This Row],[Revenue]]</f>
        <v>180000</v>
      </c>
      <c r="V3563" s="4">
        <f>Table3[[#This Row],[Revenue]]-Table3[[#This Row],[Total Discount]]</f>
        <v>720000</v>
      </c>
      <c r="W3563" s="6"/>
      <c r="X3563" s="5"/>
    </row>
    <row r="3564" spans="1:24" x14ac:dyDescent="0.35">
      <c r="A3564">
        <v>3563</v>
      </c>
      <c r="B3564" t="s">
        <v>5629</v>
      </c>
      <c r="C3564" s="8">
        <v>42859</v>
      </c>
      <c r="D3564" s="6">
        <v>2017</v>
      </c>
      <c r="E3564" s="8" t="s">
        <v>3453</v>
      </c>
      <c r="F3564" s="7">
        <v>4</v>
      </c>
      <c r="G3564" t="s">
        <v>3485</v>
      </c>
      <c r="H3564" t="s">
        <v>3451</v>
      </c>
      <c r="I3564" t="s">
        <v>3562</v>
      </c>
      <c r="J3564" t="s">
        <v>3466</v>
      </c>
      <c r="K3564" t="s">
        <v>3568</v>
      </c>
      <c r="L3564">
        <v>19140</v>
      </c>
      <c r="M3564" t="s">
        <v>3120</v>
      </c>
      <c r="N3564" t="s">
        <v>13</v>
      </c>
      <c r="O3564" t="s">
        <v>26</v>
      </c>
      <c r="P3564" t="s">
        <v>3121</v>
      </c>
      <c r="Q3564" s="4">
        <v>3000</v>
      </c>
      <c r="R3564">
        <v>2</v>
      </c>
      <c r="S3564" s="4">
        <f>Table3[[#This Row],[Harga]]*Table3[[#This Row],[Quantity]]</f>
        <v>6000</v>
      </c>
      <c r="T3564">
        <v>0.7</v>
      </c>
      <c r="U3564" s="4">
        <f>Table3[[#This Row],[Discount]]*Table3[[#This Row],[Revenue]]</f>
        <v>4200</v>
      </c>
      <c r="V3564" s="4">
        <f>Table3[[#This Row],[Revenue]]-Table3[[#This Row],[Total Discount]]</f>
        <v>1800</v>
      </c>
      <c r="W3564" s="6"/>
      <c r="X3564" s="5"/>
    </row>
    <row r="3565" spans="1:24" x14ac:dyDescent="0.35">
      <c r="A3565">
        <v>3564</v>
      </c>
      <c r="B3565" t="s">
        <v>5628</v>
      </c>
      <c r="C3565" s="8">
        <v>42688</v>
      </c>
      <c r="D3565" s="6">
        <v>2016</v>
      </c>
      <c r="E3565" s="8" t="s">
        <v>3468</v>
      </c>
      <c r="F3565" s="7">
        <v>14</v>
      </c>
      <c r="G3565" t="s">
        <v>3485</v>
      </c>
      <c r="H3565" t="s">
        <v>3554</v>
      </c>
      <c r="I3565" t="s">
        <v>3478</v>
      </c>
      <c r="J3565" t="s">
        <v>3449</v>
      </c>
      <c r="K3565" t="s">
        <v>3666</v>
      </c>
      <c r="L3565">
        <v>21215</v>
      </c>
      <c r="M3565" t="s">
        <v>2129</v>
      </c>
      <c r="N3565" t="s">
        <v>51</v>
      </c>
      <c r="O3565" t="s">
        <v>52</v>
      </c>
      <c r="P3565" t="s">
        <v>2130</v>
      </c>
      <c r="Q3565" s="4">
        <v>96000</v>
      </c>
      <c r="R3565">
        <v>3</v>
      </c>
      <c r="S3565" s="4">
        <f>Table3[[#This Row],[Harga]]*Table3[[#This Row],[Quantity]]</f>
        <v>288000</v>
      </c>
      <c r="T3565">
        <v>0</v>
      </c>
      <c r="U3565" s="4">
        <f>Table3[[#This Row],[Discount]]*Table3[[#This Row],[Revenue]]</f>
        <v>0</v>
      </c>
      <c r="V3565" s="4">
        <f>Table3[[#This Row],[Revenue]]-Table3[[#This Row],[Total Discount]]</f>
        <v>288000</v>
      </c>
      <c r="W3565" s="6"/>
      <c r="X3565" s="5"/>
    </row>
    <row r="3566" spans="1:24" x14ac:dyDescent="0.35">
      <c r="A3566">
        <v>3565</v>
      </c>
      <c r="B3566" t="s">
        <v>5627</v>
      </c>
      <c r="C3566" s="8">
        <v>41645</v>
      </c>
      <c r="D3566" s="6">
        <v>2014</v>
      </c>
      <c r="E3566" s="8" t="s">
        <v>3463</v>
      </c>
      <c r="F3566" s="7">
        <v>6</v>
      </c>
      <c r="G3566" t="s">
        <v>3452</v>
      </c>
      <c r="H3566" t="s">
        <v>3532</v>
      </c>
      <c r="I3566" t="s">
        <v>4066</v>
      </c>
      <c r="J3566" t="s">
        <v>3466</v>
      </c>
      <c r="K3566" t="s">
        <v>3670</v>
      </c>
      <c r="L3566">
        <v>30605</v>
      </c>
      <c r="M3566" t="s">
        <v>1984</v>
      </c>
      <c r="N3566" t="s">
        <v>13</v>
      </c>
      <c r="O3566" t="s">
        <v>37</v>
      </c>
      <c r="P3566" t="s">
        <v>1985</v>
      </c>
      <c r="Q3566" s="4">
        <v>5000</v>
      </c>
      <c r="R3566">
        <v>3</v>
      </c>
      <c r="S3566" s="4">
        <f>Table3[[#This Row],[Harga]]*Table3[[#This Row],[Quantity]]</f>
        <v>15000</v>
      </c>
      <c r="T3566">
        <v>0</v>
      </c>
      <c r="U3566" s="4">
        <f>Table3[[#This Row],[Discount]]*Table3[[#This Row],[Revenue]]</f>
        <v>0</v>
      </c>
      <c r="V3566" s="4">
        <f>Table3[[#This Row],[Revenue]]-Table3[[#This Row],[Total Discount]]</f>
        <v>15000</v>
      </c>
      <c r="W3566" s="6"/>
      <c r="X3566" s="5"/>
    </row>
    <row r="3567" spans="1:24" x14ac:dyDescent="0.35">
      <c r="A3567">
        <v>3566</v>
      </c>
      <c r="B3567" t="s">
        <v>5626</v>
      </c>
      <c r="C3567" s="8">
        <v>42731</v>
      </c>
      <c r="D3567" s="6">
        <v>2016</v>
      </c>
      <c r="E3567" s="8" t="s">
        <v>3490</v>
      </c>
      <c r="F3567" s="7">
        <v>27</v>
      </c>
      <c r="G3567" t="s">
        <v>3485</v>
      </c>
      <c r="H3567" t="s">
        <v>3451</v>
      </c>
      <c r="I3567" t="s">
        <v>3834</v>
      </c>
      <c r="J3567" t="s">
        <v>3449</v>
      </c>
      <c r="K3567" t="s">
        <v>3523</v>
      </c>
      <c r="L3567">
        <v>43130</v>
      </c>
      <c r="M3567" t="s">
        <v>1357</v>
      </c>
      <c r="N3567" t="s">
        <v>51</v>
      </c>
      <c r="O3567" t="s">
        <v>64</v>
      </c>
      <c r="P3567" t="s">
        <v>1358</v>
      </c>
      <c r="Q3567" s="4">
        <v>100000</v>
      </c>
      <c r="R3567">
        <v>2</v>
      </c>
      <c r="S3567" s="4">
        <f>Table3[[#This Row],[Harga]]*Table3[[#This Row],[Quantity]]</f>
        <v>200000</v>
      </c>
      <c r="T3567">
        <v>0.2</v>
      </c>
      <c r="U3567" s="4">
        <f>Table3[[#This Row],[Discount]]*Table3[[#This Row],[Revenue]]</f>
        <v>40000</v>
      </c>
      <c r="V3567" s="4">
        <f>Table3[[#This Row],[Revenue]]-Table3[[#This Row],[Total Discount]]</f>
        <v>160000</v>
      </c>
      <c r="W3567" s="6"/>
      <c r="X3567" s="5"/>
    </row>
    <row r="3568" spans="1:24" x14ac:dyDescent="0.35">
      <c r="A3568">
        <v>3567</v>
      </c>
      <c r="B3568" t="s">
        <v>5625</v>
      </c>
      <c r="C3568" s="8">
        <v>42855</v>
      </c>
      <c r="D3568" s="6">
        <v>2017</v>
      </c>
      <c r="E3568" s="8" t="s">
        <v>3529</v>
      </c>
      <c r="F3568" s="7">
        <v>30</v>
      </c>
      <c r="G3568" t="s">
        <v>3452</v>
      </c>
      <c r="H3568" t="s">
        <v>3451</v>
      </c>
      <c r="I3568" t="s">
        <v>3717</v>
      </c>
      <c r="J3568" t="s">
        <v>3488</v>
      </c>
      <c r="K3568" t="s">
        <v>3605</v>
      </c>
      <c r="L3568">
        <v>90032</v>
      </c>
      <c r="M3568" t="s">
        <v>780</v>
      </c>
      <c r="N3568" t="s">
        <v>13</v>
      </c>
      <c r="O3568" t="s">
        <v>26</v>
      </c>
      <c r="P3568" t="s">
        <v>781</v>
      </c>
      <c r="Q3568" s="4">
        <v>14000</v>
      </c>
      <c r="R3568">
        <v>5</v>
      </c>
      <c r="S3568" s="4">
        <f>Table3[[#This Row],[Harga]]*Table3[[#This Row],[Quantity]]</f>
        <v>70000</v>
      </c>
      <c r="T3568">
        <v>0.2</v>
      </c>
      <c r="U3568" s="4">
        <f>Table3[[#This Row],[Discount]]*Table3[[#This Row],[Revenue]]</f>
        <v>14000</v>
      </c>
      <c r="V3568" s="4">
        <f>Table3[[#This Row],[Revenue]]-Table3[[#This Row],[Total Discount]]</f>
        <v>56000</v>
      </c>
      <c r="W3568" s="6"/>
      <c r="X3568" s="5"/>
    </row>
    <row r="3569" spans="1:24" x14ac:dyDescent="0.35">
      <c r="A3569">
        <v>3568</v>
      </c>
      <c r="B3569" t="s">
        <v>5624</v>
      </c>
      <c r="C3569" s="8">
        <v>42846</v>
      </c>
      <c r="D3569" s="6">
        <v>2017</v>
      </c>
      <c r="E3569" s="8" t="s">
        <v>3529</v>
      </c>
      <c r="F3569" s="7">
        <v>21</v>
      </c>
      <c r="G3569" t="s">
        <v>3485</v>
      </c>
      <c r="H3569" t="s">
        <v>3462</v>
      </c>
      <c r="I3569" t="s">
        <v>5103</v>
      </c>
      <c r="J3569" t="s">
        <v>3449</v>
      </c>
      <c r="K3569" t="s">
        <v>3666</v>
      </c>
      <c r="L3569">
        <v>21215</v>
      </c>
      <c r="M3569" t="s">
        <v>2962</v>
      </c>
      <c r="N3569" t="s">
        <v>9</v>
      </c>
      <c r="O3569" t="s">
        <v>42</v>
      </c>
      <c r="P3569" t="s">
        <v>2963</v>
      </c>
      <c r="Q3569" s="4">
        <v>404000</v>
      </c>
      <c r="R3569">
        <v>9</v>
      </c>
      <c r="S3569" s="4">
        <f>Table3[[#This Row],[Harga]]*Table3[[#This Row],[Quantity]]</f>
        <v>3636000</v>
      </c>
      <c r="T3569">
        <v>0</v>
      </c>
      <c r="U3569" s="4">
        <f>Table3[[#This Row],[Discount]]*Table3[[#This Row],[Revenue]]</f>
        <v>0</v>
      </c>
      <c r="V3569" s="4">
        <f>Table3[[#This Row],[Revenue]]-Table3[[#This Row],[Total Discount]]</f>
        <v>3636000</v>
      </c>
      <c r="W3569" s="6"/>
      <c r="X3569" s="5"/>
    </row>
    <row r="3570" spans="1:24" x14ac:dyDescent="0.35">
      <c r="A3570">
        <v>3569</v>
      </c>
      <c r="B3570" t="s">
        <v>5623</v>
      </c>
      <c r="C3570" s="8">
        <v>42964</v>
      </c>
      <c r="D3570" s="6">
        <v>2017</v>
      </c>
      <c r="E3570" s="8" t="s">
        <v>3481</v>
      </c>
      <c r="F3570" s="7">
        <v>17</v>
      </c>
      <c r="G3570" t="s">
        <v>3496</v>
      </c>
      <c r="H3570" t="s">
        <v>3451</v>
      </c>
      <c r="I3570" t="s">
        <v>4364</v>
      </c>
      <c r="J3570" t="s">
        <v>3488</v>
      </c>
      <c r="K3570" t="s">
        <v>3513</v>
      </c>
      <c r="L3570">
        <v>77095</v>
      </c>
      <c r="M3570" t="s">
        <v>3122</v>
      </c>
      <c r="N3570" t="s">
        <v>13</v>
      </c>
      <c r="O3570" t="s">
        <v>366</v>
      </c>
      <c r="P3570" t="s">
        <v>3123</v>
      </c>
      <c r="Q3570" s="4">
        <v>6000</v>
      </c>
      <c r="R3570">
        <v>2</v>
      </c>
      <c r="S3570" s="4">
        <f>Table3[[#This Row],[Harga]]*Table3[[#This Row],[Quantity]]</f>
        <v>12000</v>
      </c>
      <c r="T3570">
        <v>0.2</v>
      </c>
      <c r="U3570" s="4">
        <f>Table3[[#This Row],[Discount]]*Table3[[#This Row],[Revenue]]</f>
        <v>2400</v>
      </c>
      <c r="V3570" s="4">
        <f>Table3[[#This Row],[Revenue]]-Table3[[#This Row],[Total Discount]]</f>
        <v>9600</v>
      </c>
      <c r="W3570" s="6"/>
      <c r="X3570" s="5"/>
    </row>
    <row r="3571" spans="1:24" x14ac:dyDescent="0.35">
      <c r="A3571">
        <v>3570</v>
      </c>
      <c r="B3571" t="s">
        <v>5622</v>
      </c>
      <c r="C3571" s="8">
        <v>42686</v>
      </c>
      <c r="D3571" s="6">
        <v>2016</v>
      </c>
      <c r="E3571" s="8" t="s">
        <v>3468</v>
      </c>
      <c r="F3571" s="7">
        <v>12</v>
      </c>
      <c r="G3571" t="s">
        <v>3457</v>
      </c>
      <c r="H3571" t="s">
        <v>3554</v>
      </c>
      <c r="I3571" t="s">
        <v>5621</v>
      </c>
      <c r="J3571" t="s">
        <v>3488</v>
      </c>
      <c r="K3571" t="s">
        <v>3448</v>
      </c>
      <c r="L3571">
        <v>92024</v>
      </c>
      <c r="M3571" t="s">
        <v>3124</v>
      </c>
      <c r="N3571" t="s">
        <v>51</v>
      </c>
      <c r="O3571" t="s">
        <v>52</v>
      </c>
      <c r="P3571" t="s">
        <v>3125</v>
      </c>
      <c r="Q3571" s="4">
        <v>204000</v>
      </c>
      <c r="R3571">
        <v>3</v>
      </c>
      <c r="S3571" s="4">
        <f>Table3[[#This Row],[Harga]]*Table3[[#This Row],[Quantity]]</f>
        <v>612000</v>
      </c>
      <c r="T3571">
        <v>0.2</v>
      </c>
      <c r="U3571" s="4">
        <f>Table3[[#This Row],[Discount]]*Table3[[#This Row],[Revenue]]</f>
        <v>122400</v>
      </c>
      <c r="V3571" s="4">
        <f>Table3[[#This Row],[Revenue]]-Table3[[#This Row],[Total Discount]]</f>
        <v>489600</v>
      </c>
      <c r="W3571" s="6"/>
      <c r="X3571" s="5"/>
    </row>
    <row r="3572" spans="1:24" x14ac:dyDescent="0.35">
      <c r="A3572">
        <v>3571</v>
      </c>
      <c r="B3572" t="s">
        <v>5620</v>
      </c>
      <c r="C3572" s="8">
        <v>42644</v>
      </c>
      <c r="D3572" s="6">
        <v>2016</v>
      </c>
      <c r="E3572" s="8" t="s">
        <v>3517</v>
      </c>
      <c r="F3572" s="7">
        <v>1</v>
      </c>
      <c r="G3572" t="s">
        <v>3485</v>
      </c>
      <c r="H3572" t="s">
        <v>3451</v>
      </c>
      <c r="I3572" t="s">
        <v>3546</v>
      </c>
      <c r="J3572" t="s">
        <v>3449</v>
      </c>
      <c r="K3572" t="s">
        <v>3628</v>
      </c>
      <c r="L3572">
        <v>33012</v>
      </c>
      <c r="M3572" t="s">
        <v>945</v>
      </c>
      <c r="N3572" t="s">
        <v>13</v>
      </c>
      <c r="O3572" t="s">
        <v>26</v>
      </c>
      <c r="P3572" t="s">
        <v>946</v>
      </c>
      <c r="Q3572" s="4">
        <v>3000</v>
      </c>
      <c r="R3572">
        <v>4</v>
      </c>
      <c r="S3572" s="4">
        <f>Table3[[#This Row],[Harga]]*Table3[[#This Row],[Quantity]]</f>
        <v>12000</v>
      </c>
      <c r="T3572">
        <v>0.7</v>
      </c>
      <c r="U3572" s="4">
        <f>Table3[[#This Row],[Discount]]*Table3[[#This Row],[Revenue]]</f>
        <v>8400</v>
      </c>
      <c r="V3572" s="4">
        <f>Table3[[#This Row],[Revenue]]-Table3[[#This Row],[Total Discount]]</f>
        <v>3600</v>
      </c>
      <c r="W3572" s="6"/>
      <c r="X3572" s="5"/>
    </row>
    <row r="3573" spans="1:24" x14ac:dyDescent="0.35">
      <c r="A3573">
        <v>3572</v>
      </c>
      <c r="B3573" t="s">
        <v>5619</v>
      </c>
      <c r="C3573" s="8">
        <v>42412</v>
      </c>
      <c r="D3573" s="6">
        <v>2016</v>
      </c>
      <c r="E3573" s="8" t="s">
        <v>3458</v>
      </c>
      <c r="F3573" s="7">
        <v>12</v>
      </c>
      <c r="G3573" t="s">
        <v>3457</v>
      </c>
      <c r="H3573" t="s">
        <v>3451</v>
      </c>
      <c r="I3573" t="s">
        <v>5477</v>
      </c>
      <c r="J3573" t="s">
        <v>3449</v>
      </c>
      <c r="K3573" t="s">
        <v>3909</v>
      </c>
      <c r="L3573">
        <v>30318</v>
      </c>
      <c r="M3573" t="s">
        <v>2222</v>
      </c>
      <c r="N3573" t="s">
        <v>13</v>
      </c>
      <c r="O3573" t="s">
        <v>32</v>
      </c>
      <c r="P3573" t="s">
        <v>2223</v>
      </c>
      <c r="Q3573" s="4">
        <v>901000</v>
      </c>
      <c r="R3573">
        <v>6</v>
      </c>
      <c r="S3573" s="4">
        <f>Table3[[#This Row],[Harga]]*Table3[[#This Row],[Quantity]]</f>
        <v>5406000</v>
      </c>
      <c r="T3573">
        <v>0</v>
      </c>
      <c r="U3573" s="4">
        <f>Table3[[#This Row],[Discount]]*Table3[[#This Row],[Revenue]]</f>
        <v>0</v>
      </c>
      <c r="V3573" s="4">
        <f>Table3[[#This Row],[Revenue]]-Table3[[#This Row],[Total Discount]]</f>
        <v>5406000</v>
      </c>
      <c r="W3573" s="6"/>
      <c r="X3573" s="5"/>
    </row>
    <row r="3574" spans="1:24" x14ac:dyDescent="0.35">
      <c r="A3574">
        <v>3573</v>
      </c>
      <c r="B3574" t="s">
        <v>5618</v>
      </c>
      <c r="C3574" s="8">
        <v>42687</v>
      </c>
      <c r="D3574" s="6">
        <v>2016</v>
      </c>
      <c r="E3574" s="8" t="s">
        <v>3468</v>
      </c>
      <c r="F3574" s="7">
        <v>13</v>
      </c>
      <c r="G3574" t="s">
        <v>3457</v>
      </c>
      <c r="H3574" t="s">
        <v>3451</v>
      </c>
      <c r="I3574" t="s">
        <v>4593</v>
      </c>
      <c r="J3574" t="s">
        <v>3488</v>
      </c>
      <c r="K3574" t="s">
        <v>3695</v>
      </c>
      <c r="L3574">
        <v>98103</v>
      </c>
      <c r="M3574" t="s">
        <v>153</v>
      </c>
      <c r="N3574" t="s">
        <v>9</v>
      </c>
      <c r="O3574" t="s">
        <v>20</v>
      </c>
      <c r="P3574" t="s">
        <v>5617</v>
      </c>
      <c r="Q3574" s="4">
        <v>83000</v>
      </c>
      <c r="R3574">
        <v>2</v>
      </c>
      <c r="S3574" s="4">
        <f>Table3[[#This Row],[Harga]]*Table3[[#This Row],[Quantity]]</f>
        <v>166000</v>
      </c>
      <c r="T3574">
        <v>0</v>
      </c>
      <c r="U3574" s="4">
        <f>Table3[[#This Row],[Discount]]*Table3[[#This Row],[Revenue]]</f>
        <v>0</v>
      </c>
      <c r="V3574" s="4">
        <f>Table3[[#This Row],[Revenue]]-Table3[[#This Row],[Total Discount]]</f>
        <v>166000</v>
      </c>
      <c r="W3574" s="6"/>
      <c r="X3574" s="5"/>
    </row>
    <row r="3575" spans="1:24" x14ac:dyDescent="0.35">
      <c r="A3575">
        <v>3574</v>
      </c>
      <c r="B3575" t="s">
        <v>5616</v>
      </c>
      <c r="C3575" s="8">
        <v>41755</v>
      </c>
      <c r="D3575" s="6">
        <v>2014</v>
      </c>
      <c r="E3575" s="8" t="s">
        <v>3529</v>
      </c>
      <c r="F3575" s="7">
        <v>26</v>
      </c>
      <c r="G3575" t="s">
        <v>3538</v>
      </c>
      <c r="H3575" t="s">
        <v>3532</v>
      </c>
      <c r="I3575" t="s">
        <v>3635</v>
      </c>
      <c r="J3575" t="s">
        <v>3488</v>
      </c>
      <c r="K3575" t="s">
        <v>3483</v>
      </c>
      <c r="L3575">
        <v>90036</v>
      </c>
      <c r="M3575" t="s">
        <v>1262</v>
      </c>
      <c r="N3575" t="s">
        <v>13</v>
      </c>
      <c r="O3575" t="s">
        <v>37</v>
      </c>
      <c r="P3575" t="s">
        <v>1263</v>
      </c>
      <c r="Q3575" s="4">
        <v>13000</v>
      </c>
      <c r="R3575">
        <v>5</v>
      </c>
      <c r="S3575" s="4">
        <f>Table3[[#This Row],[Harga]]*Table3[[#This Row],[Quantity]]</f>
        <v>65000</v>
      </c>
      <c r="T3575">
        <v>0</v>
      </c>
      <c r="U3575" s="4">
        <f>Table3[[#This Row],[Discount]]*Table3[[#This Row],[Revenue]]</f>
        <v>0</v>
      </c>
      <c r="V3575" s="4">
        <f>Table3[[#This Row],[Revenue]]-Table3[[#This Row],[Total Discount]]</f>
        <v>65000</v>
      </c>
      <c r="W3575" s="6"/>
      <c r="X3575" s="5"/>
    </row>
    <row r="3576" spans="1:24" x14ac:dyDescent="0.35">
      <c r="A3576">
        <v>3575</v>
      </c>
      <c r="B3576" t="s">
        <v>5615</v>
      </c>
      <c r="C3576" s="8">
        <v>42227</v>
      </c>
      <c r="D3576" s="6">
        <v>2015</v>
      </c>
      <c r="E3576" s="8" t="s">
        <v>3481</v>
      </c>
      <c r="F3576" s="7">
        <v>11</v>
      </c>
      <c r="G3576" t="s">
        <v>3496</v>
      </c>
      <c r="H3576" t="s">
        <v>3462</v>
      </c>
      <c r="I3576" t="s">
        <v>4593</v>
      </c>
      <c r="J3576" t="s">
        <v>3488</v>
      </c>
      <c r="K3576" t="s">
        <v>3695</v>
      </c>
      <c r="L3576">
        <v>10035</v>
      </c>
      <c r="M3576" t="s">
        <v>3126</v>
      </c>
      <c r="N3576" t="s">
        <v>13</v>
      </c>
      <c r="O3576" t="s">
        <v>37</v>
      </c>
      <c r="P3576" t="s">
        <v>3127</v>
      </c>
      <c r="Q3576" s="4">
        <v>12000</v>
      </c>
      <c r="R3576">
        <v>2</v>
      </c>
      <c r="S3576" s="4">
        <f>Table3[[#This Row],[Harga]]*Table3[[#This Row],[Quantity]]</f>
        <v>24000</v>
      </c>
      <c r="T3576">
        <v>0</v>
      </c>
      <c r="U3576" s="4">
        <f>Table3[[#This Row],[Discount]]*Table3[[#This Row],[Revenue]]</f>
        <v>0</v>
      </c>
      <c r="V3576" s="4">
        <f>Table3[[#This Row],[Revenue]]-Table3[[#This Row],[Total Discount]]</f>
        <v>24000</v>
      </c>
      <c r="W3576" s="6"/>
      <c r="X3576" s="5"/>
    </row>
    <row r="3577" spans="1:24" x14ac:dyDescent="0.35">
      <c r="A3577">
        <v>3576</v>
      </c>
      <c r="B3577" t="s">
        <v>5614</v>
      </c>
      <c r="C3577" s="8">
        <v>42701</v>
      </c>
      <c r="D3577" s="6">
        <v>2016</v>
      </c>
      <c r="E3577" s="8" t="s">
        <v>3468</v>
      </c>
      <c r="F3577" s="7">
        <v>27</v>
      </c>
      <c r="G3577" t="s">
        <v>3457</v>
      </c>
      <c r="H3577" t="s">
        <v>3451</v>
      </c>
      <c r="I3577" t="s">
        <v>5613</v>
      </c>
      <c r="J3577" t="s">
        <v>3449</v>
      </c>
      <c r="K3577" t="s">
        <v>3704</v>
      </c>
      <c r="L3577">
        <v>33311</v>
      </c>
      <c r="M3577" t="s">
        <v>1664</v>
      </c>
      <c r="N3577" t="s">
        <v>51</v>
      </c>
      <c r="O3577" t="s">
        <v>52</v>
      </c>
      <c r="P3577" t="s">
        <v>1665</v>
      </c>
      <c r="Q3577" s="4">
        <v>438000</v>
      </c>
      <c r="R3577">
        <v>1</v>
      </c>
      <c r="S3577" s="4">
        <f>Table3[[#This Row],[Harga]]*Table3[[#This Row],[Quantity]]</f>
        <v>438000</v>
      </c>
      <c r="T3577">
        <v>0.2</v>
      </c>
      <c r="U3577" s="4">
        <f>Table3[[#This Row],[Discount]]*Table3[[#This Row],[Revenue]]</f>
        <v>87600</v>
      </c>
      <c r="V3577" s="4">
        <f>Table3[[#This Row],[Revenue]]-Table3[[#This Row],[Total Discount]]</f>
        <v>350400</v>
      </c>
      <c r="W3577" s="6"/>
      <c r="X3577" s="5"/>
    </row>
    <row r="3578" spans="1:24" x14ac:dyDescent="0.35">
      <c r="A3578">
        <v>3577</v>
      </c>
      <c r="B3578" t="s">
        <v>5612</v>
      </c>
      <c r="C3578" s="8">
        <v>42671</v>
      </c>
      <c r="D3578" s="6">
        <v>2016</v>
      </c>
      <c r="E3578" s="8" t="s">
        <v>3517</v>
      </c>
      <c r="F3578" s="7">
        <v>28</v>
      </c>
      <c r="G3578" t="s">
        <v>3457</v>
      </c>
      <c r="H3578" t="s">
        <v>3451</v>
      </c>
      <c r="I3578" t="s">
        <v>4761</v>
      </c>
      <c r="J3578" t="s">
        <v>3466</v>
      </c>
      <c r="K3578" t="s">
        <v>3494</v>
      </c>
      <c r="L3578">
        <v>14609</v>
      </c>
      <c r="M3578" t="s">
        <v>3128</v>
      </c>
      <c r="N3578" t="s">
        <v>9</v>
      </c>
      <c r="O3578" t="s">
        <v>20</v>
      </c>
      <c r="P3578" t="s">
        <v>3129</v>
      </c>
      <c r="Q3578" s="4">
        <v>757000</v>
      </c>
      <c r="R3578">
        <v>5</v>
      </c>
      <c r="S3578" s="4">
        <f>Table3[[#This Row],[Harga]]*Table3[[#This Row],[Quantity]]</f>
        <v>3785000</v>
      </c>
      <c r="T3578">
        <v>0</v>
      </c>
      <c r="U3578" s="4">
        <f>Table3[[#This Row],[Discount]]*Table3[[#This Row],[Revenue]]</f>
        <v>0</v>
      </c>
      <c r="V3578" s="4">
        <f>Table3[[#This Row],[Revenue]]-Table3[[#This Row],[Total Discount]]</f>
        <v>3785000</v>
      </c>
      <c r="W3578" s="6"/>
      <c r="X3578" s="5"/>
    </row>
    <row r="3579" spans="1:24" x14ac:dyDescent="0.35">
      <c r="A3579">
        <v>3578</v>
      </c>
      <c r="B3579" t="s">
        <v>5611</v>
      </c>
      <c r="C3579" s="8">
        <v>42002</v>
      </c>
      <c r="D3579" s="6">
        <v>2014</v>
      </c>
      <c r="E3579" s="8" t="s">
        <v>3490</v>
      </c>
      <c r="F3579" s="7">
        <v>29</v>
      </c>
      <c r="G3579" t="s">
        <v>3538</v>
      </c>
      <c r="H3579" t="s">
        <v>3451</v>
      </c>
      <c r="I3579" t="s">
        <v>4907</v>
      </c>
      <c r="J3579" t="s">
        <v>3488</v>
      </c>
      <c r="K3579" t="s">
        <v>3580</v>
      </c>
      <c r="L3579">
        <v>60174</v>
      </c>
      <c r="M3579" t="s">
        <v>3130</v>
      </c>
      <c r="N3579" t="s">
        <v>9</v>
      </c>
      <c r="O3579" t="s">
        <v>20</v>
      </c>
      <c r="P3579" t="s">
        <v>3131</v>
      </c>
      <c r="Q3579" s="4">
        <v>9000</v>
      </c>
      <c r="R3579">
        <v>3</v>
      </c>
      <c r="S3579" s="4">
        <f>Table3[[#This Row],[Harga]]*Table3[[#This Row],[Quantity]]</f>
        <v>27000</v>
      </c>
      <c r="T3579">
        <v>0.6</v>
      </c>
      <c r="U3579" s="4">
        <f>Table3[[#This Row],[Discount]]*Table3[[#This Row],[Revenue]]</f>
        <v>16200</v>
      </c>
      <c r="V3579" s="4">
        <f>Table3[[#This Row],[Revenue]]-Table3[[#This Row],[Total Discount]]</f>
        <v>10800</v>
      </c>
      <c r="W3579" s="6"/>
      <c r="X3579" s="5"/>
    </row>
    <row r="3580" spans="1:24" x14ac:dyDescent="0.35">
      <c r="A3580">
        <v>3579</v>
      </c>
      <c r="B3580" t="s">
        <v>5610</v>
      </c>
      <c r="C3580" s="8">
        <v>42257</v>
      </c>
      <c r="D3580" s="6">
        <v>2015</v>
      </c>
      <c r="E3580" s="8" t="s">
        <v>3472</v>
      </c>
      <c r="F3580" s="7">
        <v>10</v>
      </c>
      <c r="G3580" t="s">
        <v>3485</v>
      </c>
      <c r="H3580" t="s">
        <v>3451</v>
      </c>
      <c r="I3580" t="s">
        <v>5609</v>
      </c>
      <c r="J3580" t="s">
        <v>3449</v>
      </c>
      <c r="K3580" t="s">
        <v>3499</v>
      </c>
      <c r="L3580">
        <v>10024</v>
      </c>
      <c r="M3580" t="s">
        <v>2844</v>
      </c>
      <c r="N3580" t="s">
        <v>13</v>
      </c>
      <c r="O3580" t="s">
        <v>37</v>
      </c>
      <c r="P3580" t="s">
        <v>2845</v>
      </c>
      <c r="Q3580" s="4">
        <v>28000</v>
      </c>
      <c r="R3580">
        <v>2</v>
      </c>
      <c r="S3580" s="4">
        <f>Table3[[#This Row],[Harga]]*Table3[[#This Row],[Quantity]]</f>
        <v>56000</v>
      </c>
      <c r="T3580">
        <v>0</v>
      </c>
      <c r="U3580" s="4">
        <f>Table3[[#This Row],[Discount]]*Table3[[#This Row],[Revenue]]</f>
        <v>0</v>
      </c>
      <c r="V3580" s="4">
        <f>Table3[[#This Row],[Revenue]]-Table3[[#This Row],[Total Discount]]</f>
        <v>56000</v>
      </c>
      <c r="W3580" s="6"/>
      <c r="X3580" s="5"/>
    </row>
    <row r="3581" spans="1:24" x14ac:dyDescent="0.35">
      <c r="A3581">
        <v>3580</v>
      </c>
      <c r="B3581" t="s">
        <v>5608</v>
      </c>
      <c r="C3581" s="8">
        <v>43010</v>
      </c>
      <c r="D3581" s="6">
        <v>2017</v>
      </c>
      <c r="E3581" s="8" t="s">
        <v>3517</v>
      </c>
      <c r="F3581" s="7">
        <v>2</v>
      </c>
      <c r="G3581" t="s">
        <v>3457</v>
      </c>
      <c r="H3581" t="s">
        <v>3451</v>
      </c>
      <c r="I3581" t="s">
        <v>5029</v>
      </c>
      <c r="J3581" t="s">
        <v>3449</v>
      </c>
      <c r="K3581" t="s">
        <v>3494</v>
      </c>
      <c r="L3581">
        <v>94109</v>
      </c>
      <c r="M3581" t="s">
        <v>778</v>
      </c>
      <c r="N3581" t="s">
        <v>9</v>
      </c>
      <c r="O3581" t="s">
        <v>20</v>
      </c>
      <c r="P3581" t="s">
        <v>779</v>
      </c>
      <c r="Q3581" s="4">
        <v>18000</v>
      </c>
      <c r="R3581">
        <v>2</v>
      </c>
      <c r="S3581" s="4">
        <f>Table3[[#This Row],[Harga]]*Table3[[#This Row],[Quantity]]</f>
        <v>36000</v>
      </c>
      <c r="T3581">
        <v>0</v>
      </c>
      <c r="U3581" s="4">
        <f>Table3[[#This Row],[Discount]]*Table3[[#This Row],[Revenue]]</f>
        <v>0</v>
      </c>
      <c r="V3581" s="4">
        <f>Table3[[#This Row],[Revenue]]-Table3[[#This Row],[Total Discount]]</f>
        <v>36000</v>
      </c>
      <c r="W3581" s="6"/>
      <c r="X3581" s="5"/>
    </row>
    <row r="3582" spans="1:24" x14ac:dyDescent="0.35">
      <c r="A3582">
        <v>3581</v>
      </c>
      <c r="B3582" t="s">
        <v>5607</v>
      </c>
      <c r="C3582" s="8">
        <v>42624</v>
      </c>
      <c r="D3582" s="6">
        <v>2016</v>
      </c>
      <c r="E3582" s="8" t="s">
        <v>3472</v>
      </c>
      <c r="F3582" s="7">
        <v>11</v>
      </c>
      <c r="G3582" t="s">
        <v>3457</v>
      </c>
      <c r="H3582" t="s">
        <v>3462</v>
      </c>
      <c r="I3582" t="s">
        <v>5606</v>
      </c>
      <c r="J3582" t="s">
        <v>3466</v>
      </c>
      <c r="K3582" t="s">
        <v>3448</v>
      </c>
      <c r="L3582">
        <v>85023</v>
      </c>
      <c r="M3582" t="s">
        <v>967</v>
      </c>
      <c r="N3582" t="s">
        <v>13</v>
      </c>
      <c r="O3582" t="s">
        <v>37</v>
      </c>
      <c r="P3582" t="s">
        <v>968</v>
      </c>
      <c r="Q3582" s="4">
        <v>4000</v>
      </c>
      <c r="R3582">
        <v>2</v>
      </c>
      <c r="S3582" s="4">
        <f>Table3[[#This Row],[Harga]]*Table3[[#This Row],[Quantity]]</f>
        <v>8000</v>
      </c>
      <c r="T3582">
        <v>0.2</v>
      </c>
      <c r="U3582" s="4">
        <f>Table3[[#This Row],[Discount]]*Table3[[#This Row],[Revenue]]</f>
        <v>1600</v>
      </c>
      <c r="V3582" s="4">
        <f>Table3[[#This Row],[Revenue]]-Table3[[#This Row],[Total Discount]]</f>
        <v>6400</v>
      </c>
      <c r="W3582" s="6"/>
      <c r="X3582" s="5"/>
    </row>
    <row r="3583" spans="1:24" x14ac:dyDescent="0.35">
      <c r="A3583">
        <v>3582</v>
      </c>
      <c r="B3583" t="s">
        <v>5605</v>
      </c>
      <c r="C3583" s="8">
        <v>42523</v>
      </c>
      <c r="D3583" s="6">
        <v>2016</v>
      </c>
      <c r="E3583" s="8" t="s">
        <v>3497</v>
      </c>
      <c r="F3583" s="7">
        <v>2</v>
      </c>
      <c r="G3583" t="s">
        <v>3452</v>
      </c>
      <c r="H3583" t="s">
        <v>3451</v>
      </c>
      <c r="I3583" t="s">
        <v>3632</v>
      </c>
      <c r="J3583" t="s">
        <v>3466</v>
      </c>
      <c r="K3583" t="s">
        <v>3513</v>
      </c>
      <c r="L3583">
        <v>98115</v>
      </c>
      <c r="M3583" t="s">
        <v>3132</v>
      </c>
      <c r="N3583" t="s">
        <v>13</v>
      </c>
      <c r="O3583" t="s">
        <v>23</v>
      </c>
      <c r="P3583" t="s">
        <v>3133</v>
      </c>
      <c r="Q3583" s="4">
        <v>31000</v>
      </c>
      <c r="R3583">
        <v>3</v>
      </c>
      <c r="S3583" s="4">
        <f>Table3[[#This Row],[Harga]]*Table3[[#This Row],[Quantity]]</f>
        <v>93000</v>
      </c>
      <c r="T3583">
        <v>0</v>
      </c>
      <c r="U3583" s="4">
        <f>Table3[[#This Row],[Discount]]*Table3[[#This Row],[Revenue]]</f>
        <v>0</v>
      </c>
      <c r="V3583" s="4">
        <f>Table3[[#This Row],[Revenue]]-Table3[[#This Row],[Total Discount]]</f>
        <v>93000</v>
      </c>
      <c r="W3583" s="6"/>
      <c r="X3583" s="5"/>
    </row>
    <row r="3584" spans="1:24" x14ac:dyDescent="0.35">
      <c r="A3584">
        <v>3583</v>
      </c>
      <c r="B3584" t="s">
        <v>5604</v>
      </c>
      <c r="C3584" s="8">
        <v>43023</v>
      </c>
      <c r="D3584" s="6">
        <v>2017</v>
      </c>
      <c r="E3584" s="8" t="s">
        <v>3517</v>
      </c>
      <c r="F3584" s="7">
        <v>15</v>
      </c>
      <c r="G3584" t="s">
        <v>3457</v>
      </c>
      <c r="H3584" t="s">
        <v>3462</v>
      </c>
      <c r="I3584" t="s">
        <v>5335</v>
      </c>
      <c r="J3584" t="s">
        <v>3449</v>
      </c>
      <c r="K3584" t="s">
        <v>3505</v>
      </c>
      <c r="L3584">
        <v>93010</v>
      </c>
      <c r="M3584" t="s">
        <v>2992</v>
      </c>
      <c r="N3584" t="s">
        <v>13</v>
      </c>
      <c r="O3584" t="s">
        <v>14</v>
      </c>
      <c r="P3584" t="s">
        <v>2993</v>
      </c>
      <c r="Q3584" s="4">
        <v>25000</v>
      </c>
      <c r="R3584">
        <v>3</v>
      </c>
      <c r="S3584" s="4">
        <f>Table3[[#This Row],[Harga]]*Table3[[#This Row],[Quantity]]</f>
        <v>75000</v>
      </c>
      <c r="T3584">
        <v>0</v>
      </c>
      <c r="U3584" s="4">
        <f>Table3[[#This Row],[Discount]]*Table3[[#This Row],[Revenue]]</f>
        <v>0</v>
      </c>
      <c r="V3584" s="4">
        <f>Table3[[#This Row],[Revenue]]-Table3[[#This Row],[Total Discount]]</f>
        <v>75000</v>
      </c>
      <c r="W3584" s="6"/>
      <c r="X3584" s="5"/>
    </row>
    <row r="3585" spans="1:24" x14ac:dyDescent="0.35">
      <c r="A3585">
        <v>3584</v>
      </c>
      <c r="B3585" t="s">
        <v>5603</v>
      </c>
      <c r="C3585" s="8">
        <v>42274</v>
      </c>
      <c r="D3585" s="6">
        <v>2015</v>
      </c>
      <c r="E3585" s="8" t="s">
        <v>3472</v>
      </c>
      <c r="F3585" s="7">
        <v>27</v>
      </c>
      <c r="G3585" t="s">
        <v>3457</v>
      </c>
      <c r="H3585" t="s">
        <v>3451</v>
      </c>
      <c r="I3585" t="s">
        <v>3524</v>
      </c>
      <c r="J3585" t="s">
        <v>3466</v>
      </c>
      <c r="K3585" t="s">
        <v>3707</v>
      </c>
      <c r="L3585">
        <v>48205</v>
      </c>
      <c r="M3585" t="s">
        <v>1511</v>
      </c>
      <c r="N3585" t="s">
        <v>13</v>
      </c>
      <c r="O3585" t="s">
        <v>37</v>
      </c>
      <c r="P3585" t="s">
        <v>1512</v>
      </c>
      <c r="Q3585" s="4">
        <v>6000</v>
      </c>
      <c r="R3585">
        <v>5</v>
      </c>
      <c r="S3585" s="4">
        <f>Table3[[#This Row],[Harga]]*Table3[[#This Row],[Quantity]]</f>
        <v>30000</v>
      </c>
      <c r="T3585">
        <v>0</v>
      </c>
      <c r="U3585" s="4">
        <f>Table3[[#This Row],[Discount]]*Table3[[#This Row],[Revenue]]</f>
        <v>0</v>
      </c>
      <c r="V3585" s="4">
        <f>Table3[[#This Row],[Revenue]]-Table3[[#This Row],[Total Discount]]</f>
        <v>30000</v>
      </c>
      <c r="W3585" s="6"/>
      <c r="X3585" s="5"/>
    </row>
    <row r="3586" spans="1:24" x14ac:dyDescent="0.35">
      <c r="A3586">
        <v>3585</v>
      </c>
      <c r="B3586" t="s">
        <v>5602</v>
      </c>
      <c r="C3586" s="8">
        <v>42127</v>
      </c>
      <c r="D3586" s="6">
        <v>2015</v>
      </c>
      <c r="E3586" s="8" t="s">
        <v>3453</v>
      </c>
      <c r="F3586" s="7">
        <v>3</v>
      </c>
      <c r="G3586" t="s">
        <v>3457</v>
      </c>
      <c r="H3586" t="s">
        <v>3462</v>
      </c>
      <c r="I3586" t="s">
        <v>3715</v>
      </c>
      <c r="J3586" t="s">
        <v>3449</v>
      </c>
      <c r="K3586" t="s">
        <v>3561</v>
      </c>
      <c r="L3586">
        <v>94109</v>
      </c>
      <c r="M3586" t="s">
        <v>2314</v>
      </c>
      <c r="N3586" t="s">
        <v>13</v>
      </c>
      <c r="O3586" t="s">
        <v>37</v>
      </c>
      <c r="P3586" t="s">
        <v>2315</v>
      </c>
      <c r="Q3586" s="4">
        <v>12000</v>
      </c>
      <c r="R3586">
        <v>3</v>
      </c>
      <c r="S3586" s="4">
        <f>Table3[[#This Row],[Harga]]*Table3[[#This Row],[Quantity]]</f>
        <v>36000</v>
      </c>
      <c r="T3586">
        <v>0</v>
      </c>
      <c r="U3586" s="4">
        <f>Table3[[#This Row],[Discount]]*Table3[[#This Row],[Revenue]]</f>
        <v>0</v>
      </c>
      <c r="V3586" s="4">
        <f>Table3[[#This Row],[Revenue]]-Table3[[#This Row],[Total Discount]]</f>
        <v>36000</v>
      </c>
      <c r="W3586" s="6"/>
      <c r="X3586" s="5"/>
    </row>
    <row r="3587" spans="1:24" x14ac:dyDescent="0.35">
      <c r="A3587">
        <v>3586</v>
      </c>
      <c r="B3587" t="s">
        <v>5601</v>
      </c>
      <c r="C3587" s="8">
        <v>42744</v>
      </c>
      <c r="D3587" s="6">
        <v>2017</v>
      </c>
      <c r="E3587" s="8" t="s">
        <v>3463</v>
      </c>
      <c r="F3587" s="7">
        <v>9</v>
      </c>
      <c r="G3587" t="s">
        <v>3457</v>
      </c>
      <c r="H3587" t="s">
        <v>3462</v>
      </c>
      <c r="I3587" t="s">
        <v>3725</v>
      </c>
      <c r="J3587" t="s">
        <v>3449</v>
      </c>
      <c r="K3587" t="s">
        <v>3492</v>
      </c>
      <c r="L3587">
        <v>19140</v>
      </c>
      <c r="M3587" t="s">
        <v>1459</v>
      </c>
      <c r="N3587" t="s">
        <v>13</v>
      </c>
      <c r="O3587" t="s">
        <v>26</v>
      </c>
      <c r="P3587" t="s">
        <v>1460</v>
      </c>
      <c r="Q3587" s="4">
        <v>488000</v>
      </c>
      <c r="R3587">
        <v>3</v>
      </c>
      <c r="S3587" s="4">
        <f>Table3[[#This Row],[Harga]]*Table3[[#This Row],[Quantity]]</f>
        <v>1464000</v>
      </c>
      <c r="T3587">
        <v>0.7</v>
      </c>
      <c r="U3587" s="4">
        <f>Table3[[#This Row],[Discount]]*Table3[[#This Row],[Revenue]]</f>
        <v>1024799.9999999999</v>
      </c>
      <c r="V3587" s="4">
        <f>Table3[[#This Row],[Revenue]]-Table3[[#This Row],[Total Discount]]</f>
        <v>439200.00000000012</v>
      </c>
      <c r="W3587" s="6"/>
      <c r="X3587" s="5"/>
    </row>
    <row r="3588" spans="1:24" x14ac:dyDescent="0.35">
      <c r="A3588">
        <v>3587</v>
      </c>
      <c r="B3588" t="s">
        <v>5600</v>
      </c>
      <c r="C3588" s="8">
        <v>42762</v>
      </c>
      <c r="D3588" s="6">
        <v>2017</v>
      </c>
      <c r="E3588" s="8" t="s">
        <v>3463</v>
      </c>
      <c r="F3588" s="7">
        <v>27</v>
      </c>
      <c r="G3588" t="s">
        <v>3496</v>
      </c>
      <c r="H3588" t="s">
        <v>3451</v>
      </c>
      <c r="I3588" t="s">
        <v>5027</v>
      </c>
      <c r="J3588" t="s">
        <v>3449</v>
      </c>
      <c r="K3588" t="s">
        <v>3509</v>
      </c>
      <c r="L3588">
        <v>10035</v>
      </c>
      <c r="M3588" t="s">
        <v>3134</v>
      </c>
      <c r="N3588" t="s">
        <v>51</v>
      </c>
      <c r="O3588" t="s">
        <v>52</v>
      </c>
      <c r="P3588" t="s">
        <v>3135</v>
      </c>
      <c r="Q3588" s="4">
        <v>138000</v>
      </c>
      <c r="R3588">
        <v>3</v>
      </c>
      <c r="S3588" s="4">
        <f>Table3[[#This Row],[Harga]]*Table3[[#This Row],[Quantity]]</f>
        <v>414000</v>
      </c>
      <c r="T3588">
        <v>0</v>
      </c>
      <c r="U3588" s="4">
        <f>Table3[[#This Row],[Discount]]*Table3[[#This Row],[Revenue]]</f>
        <v>0</v>
      </c>
      <c r="V3588" s="4">
        <f>Table3[[#This Row],[Revenue]]-Table3[[#This Row],[Total Discount]]</f>
        <v>414000</v>
      </c>
      <c r="W3588" s="6"/>
      <c r="X3588" s="5"/>
    </row>
    <row r="3589" spans="1:24" x14ac:dyDescent="0.35">
      <c r="A3589">
        <v>3588</v>
      </c>
      <c r="B3589" t="s">
        <v>5599</v>
      </c>
      <c r="C3589" s="8">
        <v>42980</v>
      </c>
      <c r="D3589" s="6">
        <v>2017</v>
      </c>
      <c r="E3589" s="8" t="s">
        <v>3472</v>
      </c>
      <c r="F3589" s="7">
        <v>2</v>
      </c>
      <c r="G3589" t="s">
        <v>3485</v>
      </c>
      <c r="H3589" t="s">
        <v>3501</v>
      </c>
      <c r="I3589" t="s">
        <v>3705</v>
      </c>
      <c r="J3589" t="s">
        <v>3449</v>
      </c>
      <c r="K3589" t="s">
        <v>3605</v>
      </c>
      <c r="L3589">
        <v>60623</v>
      </c>
      <c r="M3589" t="s">
        <v>722</v>
      </c>
      <c r="N3589" t="s">
        <v>51</v>
      </c>
      <c r="O3589" t="s">
        <v>64</v>
      </c>
      <c r="P3589" t="s">
        <v>723</v>
      </c>
      <c r="Q3589" s="4">
        <v>68000</v>
      </c>
      <c r="R3589">
        <v>3</v>
      </c>
      <c r="S3589" s="4">
        <f>Table3[[#This Row],[Harga]]*Table3[[#This Row],[Quantity]]</f>
        <v>204000</v>
      </c>
      <c r="T3589">
        <v>0.2</v>
      </c>
      <c r="U3589" s="4">
        <f>Table3[[#This Row],[Discount]]*Table3[[#This Row],[Revenue]]</f>
        <v>40800</v>
      </c>
      <c r="V3589" s="4">
        <f>Table3[[#This Row],[Revenue]]-Table3[[#This Row],[Total Discount]]</f>
        <v>163200</v>
      </c>
      <c r="W3589" s="6"/>
      <c r="X3589" s="5"/>
    </row>
    <row r="3590" spans="1:24" x14ac:dyDescent="0.35">
      <c r="A3590">
        <v>3589</v>
      </c>
      <c r="B3590" t="s">
        <v>5598</v>
      </c>
      <c r="C3590" s="8">
        <v>42565</v>
      </c>
      <c r="D3590" s="6">
        <v>2016</v>
      </c>
      <c r="E3590" s="8" t="s">
        <v>3507</v>
      </c>
      <c r="F3590" s="7">
        <v>14</v>
      </c>
      <c r="G3590" t="s">
        <v>3457</v>
      </c>
      <c r="H3590" t="s">
        <v>3451</v>
      </c>
      <c r="I3590" t="s">
        <v>5048</v>
      </c>
      <c r="J3590" t="s">
        <v>3449</v>
      </c>
      <c r="K3590" t="s">
        <v>3483</v>
      </c>
      <c r="L3590">
        <v>94122</v>
      </c>
      <c r="M3590" t="s">
        <v>57</v>
      </c>
      <c r="N3590" t="s">
        <v>51</v>
      </c>
      <c r="O3590" t="s">
        <v>52</v>
      </c>
      <c r="P3590" t="s">
        <v>58</v>
      </c>
      <c r="Q3590" s="4">
        <v>148000</v>
      </c>
      <c r="R3590">
        <v>3</v>
      </c>
      <c r="S3590" s="4">
        <f>Table3[[#This Row],[Harga]]*Table3[[#This Row],[Quantity]]</f>
        <v>444000</v>
      </c>
      <c r="T3590">
        <v>0.2</v>
      </c>
      <c r="U3590" s="4">
        <f>Table3[[#This Row],[Discount]]*Table3[[#This Row],[Revenue]]</f>
        <v>88800</v>
      </c>
      <c r="V3590" s="4">
        <f>Table3[[#This Row],[Revenue]]-Table3[[#This Row],[Total Discount]]</f>
        <v>355200</v>
      </c>
      <c r="W3590" s="6"/>
      <c r="X3590" s="5"/>
    </row>
    <row r="3591" spans="1:24" x14ac:dyDescent="0.35">
      <c r="A3591">
        <v>3590</v>
      </c>
      <c r="B3591" t="s">
        <v>5597</v>
      </c>
      <c r="C3591" s="8">
        <v>42790</v>
      </c>
      <c r="D3591" s="6">
        <v>2017</v>
      </c>
      <c r="E3591" s="8" t="s">
        <v>3458</v>
      </c>
      <c r="F3591" s="7">
        <v>24</v>
      </c>
      <c r="G3591" t="s">
        <v>3452</v>
      </c>
      <c r="H3591" t="s">
        <v>3532</v>
      </c>
      <c r="I3591" t="s">
        <v>4119</v>
      </c>
      <c r="J3591" t="s">
        <v>3466</v>
      </c>
      <c r="K3591" t="s">
        <v>3600</v>
      </c>
      <c r="L3591">
        <v>19134</v>
      </c>
      <c r="M3591" t="s">
        <v>1227</v>
      </c>
      <c r="N3591" t="s">
        <v>13</v>
      </c>
      <c r="O3591" t="s">
        <v>23</v>
      </c>
      <c r="P3591" t="s">
        <v>1228</v>
      </c>
      <c r="Q3591" s="4">
        <v>75000</v>
      </c>
      <c r="R3591">
        <v>5</v>
      </c>
      <c r="S3591" s="4">
        <f>Table3[[#This Row],[Harga]]*Table3[[#This Row],[Quantity]]</f>
        <v>375000</v>
      </c>
      <c r="T3591">
        <v>0.2</v>
      </c>
      <c r="U3591" s="4">
        <f>Table3[[#This Row],[Discount]]*Table3[[#This Row],[Revenue]]</f>
        <v>75000</v>
      </c>
      <c r="V3591" s="4">
        <f>Table3[[#This Row],[Revenue]]-Table3[[#This Row],[Total Discount]]</f>
        <v>300000</v>
      </c>
      <c r="W3591" s="6"/>
      <c r="X3591" s="5"/>
    </row>
    <row r="3592" spans="1:24" x14ac:dyDescent="0.35">
      <c r="A3592">
        <v>3591</v>
      </c>
      <c r="B3592" t="s">
        <v>5596</v>
      </c>
      <c r="C3592" s="8">
        <v>41840</v>
      </c>
      <c r="D3592" s="6">
        <v>2014</v>
      </c>
      <c r="E3592" s="8" t="s">
        <v>3507</v>
      </c>
      <c r="F3592" s="7">
        <v>20</v>
      </c>
      <c r="G3592" t="s">
        <v>3457</v>
      </c>
      <c r="H3592" t="s">
        <v>3462</v>
      </c>
      <c r="I3592" t="s">
        <v>4730</v>
      </c>
      <c r="J3592" t="s">
        <v>3449</v>
      </c>
      <c r="K3592" t="s">
        <v>3487</v>
      </c>
      <c r="L3592">
        <v>94122</v>
      </c>
      <c r="M3592" t="s">
        <v>460</v>
      </c>
      <c r="N3592" t="s">
        <v>13</v>
      </c>
      <c r="O3592" t="s">
        <v>26</v>
      </c>
      <c r="P3592" t="s">
        <v>461</v>
      </c>
      <c r="Q3592" s="4">
        <v>120000</v>
      </c>
      <c r="R3592">
        <v>6</v>
      </c>
      <c r="S3592" s="4">
        <f>Table3[[#This Row],[Harga]]*Table3[[#This Row],[Quantity]]</f>
        <v>720000</v>
      </c>
      <c r="T3592">
        <v>0.2</v>
      </c>
      <c r="U3592" s="4">
        <f>Table3[[#This Row],[Discount]]*Table3[[#This Row],[Revenue]]</f>
        <v>144000</v>
      </c>
      <c r="V3592" s="4">
        <f>Table3[[#This Row],[Revenue]]-Table3[[#This Row],[Total Discount]]</f>
        <v>576000</v>
      </c>
      <c r="W3592" s="6"/>
      <c r="X3592" s="5"/>
    </row>
    <row r="3593" spans="1:24" x14ac:dyDescent="0.35">
      <c r="A3593">
        <v>3592</v>
      </c>
      <c r="B3593" t="s">
        <v>5595</v>
      </c>
      <c r="C3593" s="8">
        <v>42807</v>
      </c>
      <c r="D3593" s="6">
        <v>2017</v>
      </c>
      <c r="E3593" s="8" t="s">
        <v>3511</v>
      </c>
      <c r="F3593" s="7">
        <v>13</v>
      </c>
      <c r="G3593" t="s">
        <v>3457</v>
      </c>
      <c r="H3593" t="s">
        <v>3462</v>
      </c>
      <c r="I3593" t="s">
        <v>3748</v>
      </c>
      <c r="J3593" t="s">
        <v>3449</v>
      </c>
      <c r="K3593" t="s">
        <v>3605</v>
      </c>
      <c r="L3593">
        <v>6824</v>
      </c>
      <c r="M3593" t="s">
        <v>1610</v>
      </c>
      <c r="N3593" t="s">
        <v>13</v>
      </c>
      <c r="O3593" t="s">
        <v>26</v>
      </c>
      <c r="P3593" t="s">
        <v>1611</v>
      </c>
      <c r="Q3593" s="4">
        <v>10000</v>
      </c>
      <c r="R3593">
        <v>2</v>
      </c>
      <c r="S3593" s="4">
        <f>Table3[[#This Row],[Harga]]*Table3[[#This Row],[Quantity]]</f>
        <v>20000</v>
      </c>
      <c r="T3593">
        <v>0</v>
      </c>
      <c r="U3593" s="4">
        <f>Table3[[#This Row],[Discount]]*Table3[[#This Row],[Revenue]]</f>
        <v>0</v>
      </c>
      <c r="V3593" s="4">
        <f>Table3[[#This Row],[Revenue]]-Table3[[#This Row],[Total Discount]]</f>
        <v>20000</v>
      </c>
      <c r="W3593" s="6"/>
      <c r="X3593" s="5"/>
    </row>
    <row r="3594" spans="1:24" x14ac:dyDescent="0.35">
      <c r="A3594">
        <v>3593</v>
      </c>
      <c r="B3594" t="s">
        <v>5594</v>
      </c>
      <c r="C3594" s="8">
        <v>42437</v>
      </c>
      <c r="D3594" s="6">
        <v>2016</v>
      </c>
      <c r="E3594" s="8" t="s">
        <v>3511</v>
      </c>
      <c r="F3594" s="7">
        <v>8</v>
      </c>
      <c r="G3594" t="s">
        <v>3485</v>
      </c>
      <c r="H3594" t="s">
        <v>3451</v>
      </c>
      <c r="I3594" t="s">
        <v>5593</v>
      </c>
      <c r="J3594" t="s">
        <v>3449</v>
      </c>
      <c r="K3594" t="s">
        <v>3455</v>
      </c>
      <c r="L3594">
        <v>10011</v>
      </c>
      <c r="M3594" t="s">
        <v>394</v>
      </c>
      <c r="N3594" t="s">
        <v>9</v>
      </c>
      <c r="O3594" t="s">
        <v>20</v>
      </c>
      <c r="P3594" t="s">
        <v>395</v>
      </c>
      <c r="Q3594" s="4">
        <v>29000</v>
      </c>
      <c r="R3594">
        <v>8</v>
      </c>
      <c r="S3594" s="4">
        <f>Table3[[#This Row],[Harga]]*Table3[[#This Row],[Quantity]]</f>
        <v>232000</v>
      </c>
      <c r="T3594">
        <v>0</v>
      </c>
      <c r="U3594" s="4">
        <f>Table3[[#This Row],[Discount]]*Table3[[#This Row],[Revenue]]</f>
        <v>0</v>
      </c>
      <c r="V3594" s="4">
        <f>Table3[[#This Row],[Revenue]]-Table3[[#This Row],[Total Discount]]</f>
        <v>232000</v>
      </c>
      <c r="W3594" s="6"/>
      <c r="X3594" s="5"/>
    </row>
    <row r="3595" spans="1:24" x14ac:dyDescent="0.35">
      <c r="A3595">
        <v>3594</v>
      </c>
      <c r="B3595" t="s">
        <v>5592</v>
      </c>
      <c r="C3595" s="8">
        <v>41980</v>
      </c>
      <c r="D3595" s="6">
        <v>2014</v>
      </c>
      <c r="E3595" s="8" t="s">
        <v>3490</v>
      </c>
      <c r="F3595" s="7">
        <v>7</v>
      </c>
      <c r="G3595" t="s">
        <v>3457</v>
      </c>
      <c r="H3595" t="s">
        <v>3451</v>
      </c>
      <c r="I3595" t="s">
        <v>4471</v>
      </c>
      <c r="J3595" t="s">
        <v>3449</v>
      </c>
      <c r="K3595" t="s">
        <v>3483</v>
      </c>
      <c r="L3595">
        <v>90049</v>
      </c>
      <c r="M3595" t="s">
        <v>712</v>
      </c>
      <c r="N3595" t="s">
        <v>13</v>
      </c>
      <c r="O3595" t="s">
        <v>37</v>
      </c>
      <c r="P3595" t="s">
        <v>713</v>
      </c>
      <c r="Q3595" s="4">
        <v>12000</v>
      </c>
      <c r="R3595">
        <v>3</v>
      </c>
      <c r="S3595" s="4">
        <f>Table3[[#This Row],[Harga]]*Table3[[#This Row],[Quantity]]</f>
        <v>36000</v>
      </c>
      <c r="T3595">
        <v>0</v>
      </c>
      <c r="U3595" s="4">
        <f>Table3[[#This Row],[Discount]]*Table3[[#This Row],[Revenue]]</f>
        <v>0</v>
      </c>
      <c r="V3595" s="4">
        <f>Table3[[#This Row],[Revenue]]-Table3[[#This Row],[Total Discount]]</f>
        <v>36000</v>
      </c>
      <c r="W3595" s="6"/>
      <c r="X3595" s="5"/>
    </row>
    <row r="3596" spans="1:24" x14ac:dyDescent="0.35">
      <c r="A3596">
        <v>3595</v>
      </c>
      <c r="B3596" t="s">
        <v>5591</v>
      </c>
      <c r="C3596" s="8">
        <v>42561</v>
      </c>
      <c r="D3596" s="6">
        <v>2016</v>
      </c>
      <c r="E3596" s="8" t="s">
        <v>3507</v>
      </c>
      <c r="F3596" s="7">
        <v>10</v>
      </c>
      <c r="G3596" t="s">
        <v>3452</v>
      </c>
      <c r="H3596" t="s">
        <v>3462</v>
      </c>
      <c r="I3596" t="s">
        <v>3620</v>
      </c>
      <c r="J3596" t="s">
        <v>3466</v>
      </c>
      <c r="K3596" t="s">
        <v>3505</v>
      </c>
      <c r="L3596">
        <v>19143</v>
      </c>
      <c r="M3596" t="s">
        <v>3136</v>
      </c>
      <c r="N3596" t="s">
        <v>51</v>
      </c>
      <c r="O3596" t="s">
        <v>254</v>
      </c>
      <c r="P3596" t="s">
        <v>3137</v>
      </c>
      <c r="Q3596" s="4">
        <v>342000</v>
      </c>
      <c r="R3596">
        <v>3</v>
      </c>
      <c r="S3596" s="4">
        <f>Table3[[#This Row],[Harga]]*Table3[[#This Row],[Quantity]]</f>
        <v>1026000</v>
      </c>
      <c r="T3596">
        <v>0.7</v>
      </c>
      <c r="U3596" s="4">
        <f>Table3[[#This Row],[Discount]]*Table3[[#This Row],[Revenue]]</f>
        <v>718200</v>
      </c>
      <c r="V3596" s="4">
        <f>Table3[[#This Row],[Revenue]]-Table3[[#This Row],[Total Discount]]</f>
        <v>307800</v>
      </c>
      <c r="W3596" s="6"/>
      <c r="X3596" s="5"/>
    </row>
    <row r="3597" spans="1:24" x14ac:dyDescent="0.35">
      <c r="A3597">
        <v>3596</v>
      </c>
      <c r="B3597" t="s">
        <v>5590</v>
      </c>
      <c r="C3597" s="8">
        <v>42728</v>
      </c>
      <c r="D3597" s="6">
        <v>2016</v>
      </c>
      <c r="E3597" s="8" t="s">
        <v>3490</v>
      </c>
      <c r="F3597" s="7">
        <v>24</v>
      </c>
      <c r="G3597" t="s">
        <v>3457</v>
      </c>
      <c r="H3597" t="s">
        <v>3462</v>
      </c>
      <c r="I3597" t="s">
        <v>3647</v>
      </c>
      <c r="J3597" t="s">
        <v>3449</v>
      </c>
      <c r="K3597" t="s">
        <v>3509</v>
      </c>
      <c r="L3597">
        <v>95123</v>
      </c>
      <c r="M3597" t="s">
        <v>2016</v>
      </c>
      <c r="N3597" t="s">
        <v>9</v>
      </c>
      <c r="O3597" t="s">
        <v>20</v>
      </c>
      <c r="P3597" t="s">
        <v>2017</v>
      </c>
      <c r="Q3597" s="4">
        <v>19000</v>
      </c>
      <c r="R3597">
        <v>7</v>
      </c>
      <c r="S3597" s="4">
        <f>Table3[[#This Row],[Harga]]*Table3[[#This Row],[Quantity]]</f>
        <v>133000</v>
      </c>
      <c r="T3597">
        <v>0</v>
      </c>
      <c r="U3597" s="4">
        <f>Table3[[#This Row],[Discount]]*Table3[[#This Row],[Revenue]]</f>
        <v>0</v>
      </c>
      <c r="V3597" s="4">
        <f>Table3[[#This Row],[Revenue]]-Table3[[#This Row],[Total Discount]]</f>
        <v>133000</v>
      </c>
      <c r="W3597" s="6"/>
      <c r="X3597" s="5"/>
    </row>
    <row r="3598" spans="1:24" x14ac:dyDescent="0.35">
      <c r="A3598">
        <v>3597</v>
      </c>
      <c r="B3598" t="s">
        <v>5589</v>
      </c>
      <c r="C3598" s="8">
        <v>42848</v>
      </c>
      <c r="D3598" s="6">
        <v>2017</v>
      </c>
      <c r="E3598" s="8" t="s">
        <v>3529</v>
      </c>
      <c r="F3598" s="7">
        <v>23</v>
      </c>
      <c r="G3598" t="s">
        <v>3457</v>
      </c>
      <c r="H3598" t="s">
        <v>3451</v>
      </c>
      <c r="I3598" t="s">
        <v>5300</v>
      </c>
      <c r="J3598" t="s">
        <v>3449</v>
      </c>
      <c r="K3598" t="s">
        <v>3483</v>
      </c>
      <c r="L3598">
        <v>91104</v>
      </c>
      <c r="M3598" t="s">
        <v>2178</v>
      </c>
      <c r="N3598" t="s">
        <v>9</v>
      </c>
      <c r="O3598" t="s">
        <v>20</v>
      </c>
      <c r="P3598" t="s">
        <v>2179</v>
      </c>
      <c r="Q3598" s="4">
        <v>29000</v>
      </c>
      <c r="R3598">
        <v>7</v>
      </c>
      <c r="S3598" s="4">
        <f>Table3[[#This Row],[Harga]]*Table3[[#This Row],[Quantity]]</f>
        <v>203000</v>
      </c>
      <c r="T3598">
        <v>0</v>
      </c>
      <c r="U3598" s="4">
        <f>Table3[[#This Row],[Discount]]*Table3[[#This Row],[Revenue]]</f>
        <v>0</v>
      </c>
      <c r="V3598" s="4">
        <f>Table3[[#This Row],[Revenue]]-Table3[[#This Row],[Total Discount]]</f>
        <v>203000</v>
      </c>
      <c r="W3598" s="6"/>
      <c r="X3598" s="5"/>
    </row>
    <row r="3599" spans="1:24" x14ac:dyDescent="0.35">
      <c r="A3599">
        <v>3598</v>
      </c>
      <c r="B3599" t="s">
        <v>5588</v>
      </c>
      <c r="C3599" s="8">
        <v>42964</v>
      </c>
      <c r="D3599" s="6">
        <v>2017</v>
      </c>
      <c r="E3599" s="8" t="s">
        <v>3481</v>
      </c>
      <c r="F3599" s="7">
        <v>17</v>
      </c>
      <c r="G3599" t="s">
        <v>3452</v>
      </c>
      <c r="H3599" t="s">
        <v>3451</v>
      </c>
      <c r="I3599" t="s">
        <v>5587</v>
      </c>
      <c r="J3599" t="s">
        <v>3449</v>
      </c>
      <c r="K3599" t="s">
        <v>3483</v>
      </c>
      <c r="L3599">
        <v>19134</v>
      </c>
      <c r="M3599" t="s">
        <v>503</v>
      </c>
      <c r="N3599" t="s">
        <v>9</v>
      </c>
      <c r="O3599" t="s">
        <v>42</v>
      </c>
      <c r="P3599" t="s">
        <v>504</v>
      </c>
      <c r="Q3599" s="4">
        <v>1122000</v>
      </c>
      <c r="R3599">
        <v>9</v>
      </c>
      <c r="S3599" s="4">
        <f>Table3[[#This Row],[Harga]]*Table3[[#This Row],[Quantity]]</f>
        <v>10098000</v>
      </c>
      <c r="T3599">
        <v>0.3</v>
      </c>
      <c r="U3599" s="4">
        <f>Table3[[#This Row],[Discount]]*Table3[[#This Row],[Revenue]]</f>
        <v>3029400</v>
      </c>
      <c r="V3599" s="4">
        <f>Table3[[#This Row],[Revenue]]-Table3[[#This Row],[Total Discount]]</f>
        <v>7068600</v>
      </c>
      <c r="W3599" s="6"/>
      <c r="X3599" s="5"/>
    </row>
    <row r="3600" spans="1:24" x14ac:dyDescent="0.35">
      <c r="A3600">
        <v>3599</v>
      </c>
      <c r="B3600" t="s">
        <v>5586</v>
      </c>
      <c r="C3600" s="8">
        <v>42877</v>
      </c>
      <c r="D3600" s="6">
        <v>2017</v>
      </c>
      <c r="E3600" s="8" t="s">
        <v>3453</v>
      </c>
      <c r="F3600" s="7">
        <v>22</v>
      </c>
      <c r="G3600" t="s">
        <v>3538</v>
      </c>
      <c r="H3600" t="s">
        <v>3451</v>
      </c>
      <c r="I3600" t="s">
        <v>4435</v>
      </c>
      <c r="J3600" t="s">
        <v>3449</v>
      </c>
      <c r="K3600" t="s">
        <v>3542</v>
      </c>
      <c r="L3600">
        <v>90049</v>
      </c>
      <c r="M3600" t="s">
        <v>2518</v>
      </c>
      <c r="N3600" t="s">
        <v>13</v>
      </c>
      <c r="O3600" t="s">
        <v>37</v>
      </c>
      <c r="P3600" t="s">
        <v>2519</v>
      </c>
      <c r="Q3600" s="4">
        <v>12000</v>
      </c>
      <c r="R3600">
        <v>7</v>
      </c>
      <c r="S3600" s="4">
        <f>Table3[[#This Row],[Harga]]*Table3[[#This Row],[Quantity]]</f>
        <v>84000</v>
      </c>
      <c r="T3600">
        <v>0</v>
      </c>
      <c r="U3600" s="4">
        <f>Table3[[#This Row],[Discount]]*Table3[[#This Row],[Revenue]]</f>
        <v>0</v>
      </c>
      <c r="V3600" s="4">
        <f>Table3[[#This Row],[Revenue]]-Table3[[#This Row],[Total Discount]]</f>
        <v>84000</v>
      </c>
      <c r="W3600" s="6"/>
      <c r="X3600" s="5"/>
    </row>
    <row r="3601" spans="1:24" x14ac:dyDescent="0.35">
      <c r="A3601">
        <v>3600</v>
      </c>
      <c r="B3601" t="s">
        <v>5585</v>
      </c>
      <c r="C3601" s="8">
        <v>42775</v>
      </c>
      <c r="D3601" s="6">
        <v>2017</v>
      </c>
      <c r="E3601" s="8" t="s">
        <v>3458</v>
      </c>
      <c r="F3601" s="7">
        <v>9</v>
      </c>
      <c r="G3601" t="s">
        <v>3457</v>
      </c>
      <c r="H3601" t="s">
        <v>3462</v>
      </c>
      <c r="I3601" t="s">
        <v>5584</v>
      </c>
      <c r="J3601" t="s">
        <v>3449</v>
      </c>
      <c r="K3601" t="s">
        <v>3509</v>
      </c>
      <c r="L3601">
        <v>90032</v>
      </c>
      <c r="M3601" t="s">
        <v>1256</v>
      </c>
      <c r="N3601" t="s">
        <v>13</v>
      </c>
      <c r="O3601" t="s">
        <v>32</v>
      </c>
      <c r="P3601" t="s">
        <v>1257</v>
      </c>
      <c r="Q3601" s="4">
        <v>355000</v>
      </c>
      <c r="R3601">
        <v>5</v>
      </c>
      <c r="S3601" s="4">
        <f>Table3[[#This Row],[Harga]]*Table3[[#This Row],[Quantity]]</f>
        <v>1775000</v>
      </c>
      <c r="T3601">
        <v>0</v>
      </c>
      <c r="U3601" s="4">
        <f>Table3[[#This Row],[Discount]]*Table3[[#This Row],[Revenue]]</f>
        <v>0</v>
      </c>
      <c r="V3601" s="4">
        <f>Table3[[#This Row],[Revenue]]-Table3[[#This Row],[Total Discount]]</f>
        <v>1775000</v>
      </c>
      <c r="W3601" s="6"/>
      <c r="X3601" s="5"/>
    </row>
    <row r="3602" spans="1:24" x14ac:dyDescent="0.35">
      <c r="A3602">
        <v>3601</v>
      </c>
      <c r="B3602" t="s">
        <v>5583</v>
      </c>
      <c r="C3602" s="8">
        <v>41701</v>
      </c>
      <c r="D3602" s="6">
        <v>2014</v>
      </c>
      <c r="E3602" s="8" t="s">
        <v>3511</v>
      </c>
      <c r="F3602" s="7">
        <v>3</v>
      </c>
      <c r="G3602" t="s">
        <v>3538</v>
      </c>
      <c r="H3602" t="s">
        <v>3451</v>
      </c>
      <c r="I3602" t="s">
        <v>5582</v>
      </c>
      <c r="J3602" t="s">
        <v>3466</v>
      </c>
      <c r="K3602" t="s">
        <v>3499</v>
      </c>
      <c r="L3602">
        <v>43229</v>
      </c>
      <c r="M3602" t="s">
        <v>2741</v>
      </c>
      <c r="N3602" t="s">
        <v>13</v>
      </c>
      <c r="O3602" t="s">
        <v>14</v>
      </c>
      <c r="P3602" t="s">
        <v>2742</v>
      </c>
      <c r="Q3602" s="4">
        <v>51000</v>
      </c>
      <c r="R3602">
        <v>3</v>
      </c>
      <c r="S3602" s="4">
        <f>Table3[[#This Row],[Harga]]*Table3[[#This Row],[Quantity]]</f>
        <v>153000</v>
      </c>
      <c r="T3602">
        <v>0.2</v>
      </c>
      <c r="U3602" s="4">
        <f>Table3[[#This Row],[Discount]]*Table3[[#This Row],[Revenue]]</f>
        <v>30600</v>
      </c>
      <c r="V3602" s="4">
        <f>Table3[[#This Row],[Revenue]]-Table3[[#This Row],[Total Discount]]</f>
        <v>122400</v>
      </c>
      <c r="W3602" s="6"/>
      <c r="X3602" s="5"/>
    </row>
    <row r="3603" spans="1:24" x14ac:dyDescent="0.35">
      <c r="A3603">
        <v>3602</v>
      </c>
      <c r="B3603" t="s">
        <v>5581</v>
      </c>
      <c r="C3603" s="8">
        <v>42159</v>
      </c>
      <c r="D3603" s="6">
        <v>2015</v>
      </c>
      <c r="E3603" s="8" t="s">
        <v>3497</v>
      </c>
      <c r="F3603" s="7">
        <v>4</v>
      </c>
      <c r="G3603" t="s">
        <v>3538</v>
      </c>
      <c r="H3603" t="s">
        <v>3501</v>
      </c>
      <c r="I3603" t="s">
        <v>5580</v>
      </c>
      <c r="J3603" t="s">
        <v>3449</v>
      </c>
      <c r="K3603" t="s">
        <v>3655</v>
      </c>
      <c r="L3603">
        <v>90008</v>
      </c>
      <c r="M3603" t="s">
        <v>3138</v>
      </c>
      <c r="N3603" t="s">
        <v>51</v>
      </c>
      <c r="O3603" t="s">
        <v>64</v>
      </c>
      <c r="P3603" t="s">
        <v>3139</v>
      </c>
      <c r="Q3603" s="4">
        <v>120000</v>
      </c>
      <c r="R3603">
        <v>2</v>
      </c>
      <c r="S3603" s="4">
        <f>Table3[[#This Row],[Harga]]*Table3[[#This Row],[Quantity]]</f>
        <v>240000</v>
      </c>
      <c r="T3603">
        <v>0</v>
      </c>
      <c r="U3603" s="4">
        <f>Table3[[#This Row],[Discount]]*Table3[[#This Row],[Revenue]]</f>
        <v>0</v>
      </c>
      <c r="V3603" s="4">
        <f>Table3[[#This Row],[Revenue]]-Table3[[#This Row],[Total Discount]]</f>
        <v>240000</v>
      </c>
      <c r="W3603" s="6"/>
      <c r="X3603" s="5"/>
    </row>
    <row r="3604" spans="1:24" x14ac:dyDescent="0.35">
      <c r="A3604">
        <v>3603</v>
      </c>
      <c r="B3604" t="s">
        <v>5579</v>
      </c>
      <c r="C3604" s="8">
        <v>42609</v>
      </c>
      <c r="D3604" s="6">
        <v>2016</v>
      </c>
      <c r="E3604" s="8" t="s">
        <v>3481</v>
      </c>
      <c r="F3604" s="7">
        <v>27</v>
      </c>
      <c r="G3604" t="s">
        <v>3457</v>
      </c>
      <c r="H3604" t="s">
        <v>3462</v>
      </c>
      <c r="I3604" t="s">
        <v>3685</v>
      </c>
      <c r="J3604" t="s">
        <v>3466</v>
      </c>
      <c r="K3604" t="s">
        <v>3655</v>
      </c>
      <c r="L3604">
        <v>33021</v>
      </c>
      <c r="M3604" t="s">
        <v>3140</v>
      </c>
      <c r="N3604" t="s">
        <v>13</v>
      </c>
      <c r="O3604" t="s">
        <v>14</v>
      </c>
      <c r="P3604" t="s">
        <v>3141</v>
      </c>
      <c r="Q3604" s="4">
        <v>10000</v>
      </c>
      <c r="R3604">
        <v>4</v>
      </c>
      <c r="S3604" s="4">
        <f>Table3[[#This Row],[Harga]]*Table3[[#This Row],[Quantity]]</f>
        <v>40000</v>
      </c>
      <c r="T3604">
        <v>0.2</v>
      </c>
      <c r="U3604" s="4">
        <f>Table3[[#This Row],[Discount]]*Table3[[#This Row],[Revenue]]</f>
        <v>8000</v>
      </c>
      <c r="V3604" s="4">
        <f>Table3[[#This Row],[Revenue]]-Table3[[#This Row],[Total Discount]]</f>
        <v>32000</v>
      </c>
      <c r="W3604" s="6"/>
      <c r="X3604" s="5"/>
    </row>
    <row r="3605" spans="1:24" x14ac:dyDescent="0.35">
      <c r="A3605">
        <v>3604</v>
      </c>
      <c r="B3605" t="s">
        <v>5578</v>
      </c>
      <c r="C3605" s="8">
        <v>42625</v>
      </c>
      <c r="D3605" s="6">
        <v>2016</v>
      </c>
      <c r="E3605" s="8" t="s">
        <v>3472</v>
      </c>
      <c r="F3605" s="7">
        <v>12</v>
      </c>
      <c r="G3605" t="s">
        <v>3457</v>
      </c>
      <c r="H3605" t="s">
        <v>3451</v>
      </c>
      <c r="I3605" t="s">
        <v>3781</v>
      </c>
      <c r="J3605" t="s">
        <v>3466</v>
      </c>
      <c r="K3605" t="s">
        <v>3695</v>
      </c>
      <c r="L3605">
        <v>48066</v>
      </c>
      <c r="M3605" t="s">
        <v>1638</v>
      </c>
      <c r="N3605" t="s">
        <v>13</v>
      </c>
      <c r="O3605" t="s">
        <v>23</v>
      </c>
      <c r="P3605" t="s">
        <v>1639</v>
      </c>
      <c r="Q3605" s="4">
        <v>55000</v>
      </c>
      <c r="R3605">
        <v>3</v>
      </c>
      <c r="S3605" s="4">
        <f>Table3[[#This Row],[Harga]]*Table3[[#This Row],[Quantity]]</f>
        <v>165000</v>
      </c>
      <c r="T3605">
        <v>0</v>
      </c>
      <c r="U3605" s="4">
        <f>Table3[[#This Row],[Discount]]*Table3[[#This Row],[Revenue]]</f>
        <v>0</v>
      </c>
      <c r="V3605" s="4">
        <f>Table3[[#This Row],[Revenue]]-Table3[[#This Row],[Total Discount]]</f>
        <v>165000</v>
      </c>
      <c r="W3605" s="6"/>
      <c r="X3605" s="5"/>
    </row>
    <row r="3606" spans="1:24" x14ac:dyDescent="0.35">
      <c r="A3606">
        <v>3605</v>
      </c>
      <c r="B3606" t="s">
        <v>5577</v>
      </c>
      <c r="C3606" s="8">
        <v>42520</v>
      </c>
      <c r="D3606" s="6">
        <v>2016</v>
      </c>
      <c r="E3606" s="8" t="s">
        <v>3453</v>
      </c>
      <c r="F3606" s="7">
        <v>30</v>
      </c>
      <c r="G3606" t="s">
        <v>3485</v>
      </c>
      <c r="H3606" t="s">
        <v>3501</v>
      </c>
      <c r="I3606" t="s">
        <v>5052</v>
      </c>
      <c r="J3606" t="s">
        <v>3488</v>
      </c>
      <c r="K3606" t="s">
        <v>3666</v>
      </c>
      <c r="L3606">
        <v>54880</v>
      </c>
      <c r="M3606" t="s">
        <v>185</v>
      </c>
      <c r="N3606" t="s">
        <v>13</v>
      </c>
      <c r="O3606" t="s">
        <v>29</v>
      </c>
      <c r="P3606" t="s">
        <v>186</v>
      </c>
      <c r="Q3606" s="4">
        <v>98000</v>
      </c>
      <c r="R3606">
        <v>3</v>
      </c>
      <c r="S3606" s="4">
        <f>Table3[[#This Row],[Harga]]*Table3[[#This Row],[Quantity]]</f>
        <v>294000</v>
      </c>
      <c r="T3606">
        <v>0</v>
      </c>
      <c r="U3606" s="4">
        <f>Table3[[#This Row],[Discount]]*Table3[[#This Row],[Revenue]]</f>
        <v>0</v>
      </c>
      <c r="V3606" s="4">
        <f>Table3[[#This Row],[Revenue]]-Table3[[#This Row],[Total Discount]]</f>
        <v>294000</v>
      </c>
      <c r="W3606" s="6"/>
      <c r="X3606" s="5"/>
    </row>
    <row r="3607" spans="1:24" x14ac:dyDescent="0.35">
      <c r="A3607">
        <v>3606</v>
      </c>
      <c r="B3607" t="s">
        <v>5576</v>
      </c>
      <c r="C3607" s="8">
        <v>42896</v>
      </c>
      <c r="D3607" s="6">
        <v>2017</v>
      </c>
      <c r="E3607" s="8" t="s">
        <v>3497</v>
      </c>
      <c r="F3607" s="7">
        <v>10</v>
      </c>
      <c r="G3607" t="s">
        <v>3452</v>
      </c>
      <c r="H3607" t="s">
        <v>3451</v>
      </c>
      <c r="I3607" t="s">
        <v>4227</v>
      </c>
      <c r="J3607" t="s">
        <v>3466</v>
      </c>
      <c r="K3607" t="s">
        <v>3571</v>
      </c>
      <c r="L3607">
        <v>91360</v>
      </c>
      <c r="M3607" t="s">
        <v>2916</v>
      </c>
      <c r="N3607" t="s">
        <v>13</v>
      </c>
      <c r="O3607" t="s">
        <v>37</v>
      </c>
      <c r="P3607" t="s">
        <v>2917</v>
      </c>
      <c r="Q3607" s="4">
        <v>11000</v>
      </c>
      <c r="R3607">
        <v>7</v>
      </c>
      <c r="S3607" s="4">
        <f>Table3[[#This Row],[Harga]]*Table3[[#This Row],[Quantity]]</f>
        <v>77000</v>
      </c>
      <c r="T3607">
        <v>0</v>
      </c>
      <c r="U3607" s="4">
        <f>Table3[[#This Row],[Discount]]*Table3[[#This Row],[Revenue]]</f>
        <v>0</v>
      </c>
      <c r="V3607" s="4">
        <f>Table3[[#This Row],[Revenue]]-Table3[[#This Row],[Total Discount]]</f>
        <v>77000</v>
      </c>
      <c r="W3607" s="6"/>
      <c r="X3607" s="5"/>
    </row>
    <row r="3608" spans="1:24" x14ac:dyDescent="0.35">
      <c r="A3608">
        <v>3607</v>
      </c>
      <c r="B3608" t="s">
        <v>5575</v>
      </c>
      <c r="C3608" s="8">
        <v>43030</v>
      </c>
      <c r="D3608" s="6">
        <v>2017</v>
      </c>
      <c r="E3608" s="8" t="s">
        <v>3517</v>
      </c>
      <c r="F3608" s="7">
        <v>22</v>
      </c>
      <c r="G3608" t="s">
        <v>3452</v>
      </c>
      <c r="H3608" t="s">
        <v>3462</v>
      </c>
      <c r="I3608" t="s">
        <v>3708</v>
      </c>
      <c r="J3608" t="s">
        <v>3466</v>
      </c>
      <c r="K3608" t="s">
        <v>3561</v>
      </c>
      <c r="L3608">
        <v>19134</v>
      </c>
      <c r="M3608" t="s">
        <v>1132</v>
      </c>
      <c r="N3608" t="s">
        <v>51</v>
      </c>
      <c r="O3608" t="s">
        <v>52</v>
      </c>
      <c r="P3608" t="s">
        <v>1133</v>
      </c>
      <c r="Q3608" s="4">
        <v>22000</v>
      </c>
      <c r="R3608">
        <v>5</v>
      </c>
      <c r="S3608" s="4">
        <f>Table3[[#This Row],[Harga]]*Table3[[#This Row],[Quantity]]</f>
        <v>110000</v>
      </c>
      <c r="T3608">
        <v>0.4</v>
      </c>
      <c r="U3608" s="4">
        <f>Table3[[#This Row],[Discount]]*Table3[[#This Row],[Revenue]]</f>
        <v>44000</v>
      </c>
      <c r="V3608" s="4">
        <f>Table3[[#This Row],[Revenue]]-Table3[[#This Row],[Total Discount]]</f>
        <v>66000</v>
      </c>
      <c r="W3608" s="6"/>
      <c r="X3608" s="5"/>
    </row>
    <row r="3609" spans="1:24" x14ac:dyDescent="0.35">
      <c r="A3609">
        <v>3608</v>
      </c>
      <c r="B3609" t="s">
        <v>5574</v>
      </c>
      <c r="C3609" s="8">
        <v>42899</v>
      </c>
      <c r="D3609" s="6">
        <v>2017</v>
      </c>
      <c r="E3609" s="8" t="s">
        <v>3497</v>
      </c>
      <c r="F3609" s="7">
        <v>13</v>
      </c>
      <c r="G3609" t="s">
        <v>3452</v>
      </c>
      <c r="H3609" t="s">
        <v>3451</v>
      </c>
      <c r="I3609" t="s">
        <v>3790</v>
      </c>
      <c r="J3609" t="s">
        <v>3449</v>
      </c>
      <c r="K3609" t="s">
        <v>3682</v>
      </c>
      <c r="L3609">
        <v>22153</v>
      </c>
      <c r="M3609" t="s">
        <v>2109</v>
      </c>
      <c r="N3609" t="s">
        <v>13</v>
      </c>
      <c r="O3609" t="s">
        <v>37</v>
      </c>
      <c r="P3609" t="s">
        <v>2110</v>
      </c>
      <c r="Q3609" s="4">
        <v>182000</v>
      </c>
      <c r="R3609">
        <v>7</v>
      </c>
      <c r="S3609" s="4">
        <f>Table3[[#This Row],[Harga]]*Table3[[#This Row],[Quantity]]</f>
        <v>1274000</v>
      </c>
      <c r="T3609">
        <v>0</v>
      </c>
      <c r="U3609" s="4">
        <f>Table3[[#This Row],[Discount]]*Table3[[#This Row],[Revenue]]</f>
        <v>0</v>
      </c>
      <c r="V3609" s="4">
        <f>Table3[[#This Row],[Revenue]]-Table3[[#This Row],[Total Discount]]</f>
        <v>1274000</v>
      </c>
      <c r="W3609" s="6"/>
      <c r="X3609" s="5"/>
    </row>
    <row r="3610" spans="1:24" x14ac:dyDescent="0.35">
      <c r="A3610">
        <v>3609</v>
      </c>
      <c r="B3610" t="s">
        <v>5573</v>
      </c>
      <c r="C3610" s="8">
        <v>41966</v>
      </c>
      <c r="D3610" s="6">
        <v>2014</v>
      </c>
      <c r="E3610" s="8" t="s">
        <v>3468</v>
      </c>
      <c r="F3610" s="7">
        <v>23</v>
      </c>
      <c r="G3610" t="s">
        <v>3496</v>
      </c>
      <c r="H3610" t="s">
        <v>3451</v>
      </c>
      <c r="I3610" t="s">
        <v>3916</v>
      </c>
      <c r="J3610" t="s">
        <v>3466</v>
      </c>
      <c r="K3610" t="s">
        <v>3465</v>
      </c>
      <c r="L3610">
        <v>77095</v>
      </c>
      <c r="M3610" t="s">
        <v>1594</v>
      </c>
      <c r="N3610" t="s">
        <v>9</v>
      </c>
      <c r="O3610" t="s">
        <v>42</v>
      </c>
      <c r="P3610" t="s">
        <v>1595</v>
      </c>
      <c r="Q3610" s="4">
        <v>234000</v>
      </c>
      <c r="R3610">
        <v>2</v>
      </c>
      <c r="S3610" s="4">
        <f>Table3[[#This Row],[Harga]]*Table3[[#This Row],[Quantity]]</f>
        <v>468000</v>
      </c>
      <c r="T3610">
        <v>0.3</v>
      </c>
      <c r="U3610" s="4">
        <f>Table3[[#This Row],[Discount]]*Table3[[#This Row],[Revenue]]</f>
        <v>140400</v>
      </c>
      <c r="V3610" s="4">
        <f>Table3[[#This Row],[Revenue]]-Table3[[#This Row],[Total Discount]]</f>
        <v>327600</v>
      </c>
      <c r="W3610" s="6"/>
      <c r="X3610" s="5"/>
    </row>
    <row r="3611" spans="1:24" x14ac:dyDescent="0.35">
      <c r="A3611">
        <v>3610</v>
      </c>
      <c r="B3611" t="s">
        <v>5572</v>
      </c>
      <c r="C3611" s="8">
        <v>42963</v>
      </c>
      <c r="D3611" s="6">
        <v>2017</v>
      </c>
      <c r="E3611" s="8" t="s">
        <v>3481</v>
      </c>
      <c r="F3611" s="7">
        <v>16</v>
      </c>
      <c r="G3611" t="s">
        <v>3538</v>
      </c>
      <c r="H3611" t="s">
        <v>3451</v>
      </c>
      <c r="I3611" t="s">
        <v>5571</v>
      </c>
      <c r="J3611" t="s">
        <v>3449</v>
      </c>
      <c r="K3611" t="s">
        <v>3523</v>
      </c>
      <c r="L3611">
        <v>38401</v>
      </c>
      <c r="M3611" t="s">
        <v>3048</v>
      </c>
      <c r="N3611" t="s">
        <v>13</v>
      </c>
      <c r="O3611" t="s">
        <v>26</v>
      </c>
      <c r="P3611" t="s">
        <v>3049</v>
      </c>
      <c r="Q3611" s="4">
        <v>30000</v>
      </c>
      <c r="R3611">
        <v>3</v>
      </c>
      <c r="S3611" s="4">
        <f>Table3[[#This Row],[Harga]]*Table3[[#This Row],[Quantity]]</f>
        <v>90000</v>
      </c>
      <c r="T3611">
        <v>0.7</v>
      </c>
      <c r="U3611" s="4">
        <f>Table3[[#This Row],[Discount]]*Table3[[#This Row],[Revenue]]</f>
        <v>62999.999999999993</v>
      </c>
      <c r="V3611" s="4">
        <f>Table3[[#This Row],[Revenue]]-Table3[[#This Row],[Total Discount]]</f>
        <v>27000.000000000007</v>
      </c>
      <c r="W3611" s="6"/>
      <c r="X3611" s="5"/>
    </row>
    <row r="3612" spans="1:24" x14ac:dyDescent="0.35">
      <c r="A3612">
        <v>3611</v>
      </c>
      <c r="B3612" t="s">
        <v>5570</v>
      </c>
      <c r="C3612" s="8">
        <v>42383</v>
      </c>
      <c r="D3612" s="6">
        <v>2016</v>
      </c>
      <c r="E3612" s="8" t="s">
        <v>3463</v>
      </c>
      <c r="F3612" s="7">
        <v>14</v>
      </c>
      <c r="G3612" t="s">
        <v>3485</v>
      </c>
      <c r="H3612" t="s">
        <v>3451</v>
      </c>
      <c r="I3612" t="s">
        <v>5054</v>
      </c>
      <c r="J3612" t="s">
        <v>3449</v>
      </c>
      <c r="K3612" t="s">
        <v>3474</v>
      </c>
      <c r="L3612">
        <v>28027</v>
      </c>
      <c r="M3612" t="s">
        <v>3142</v>
      </c>
      <c r="N3612" t="s">
        <v>13</v>
      </c>
      <c r="O3612" t="s">
        <v>23</v>
      </c>
      <c r="P3612" t="s">
        <v>3143</v>
      </c>
      <c r="Q3612" s="4">
        <v>90000</v>
      </c>
      <c r="R3612">
        <v>2</v>
      </c>
      <c r="S3612" s="4">
        <f>Table3[[#This Row],[Harga]]*Table3[[#This Row],[Quantity]]</f>
        <v>180000</v>
      </c>
      <c r="T3612">
        <v>0.2</v>
      </c>
      <c r="U3612" s="4">
        <f>Table3[[#This Row],[Discount]]*Table3[[#This Row],[Revenue]]</f>
        <v>36000</v>
      </c>
      <c r="V3612" s="4">
        <f>Table3[[#This Row],[Revenue]]-Table3[[#This Row],[Total Discount]]</f>
        <v>144000</v>
      </c>
      <c r="W3612" s="6"/>
      <c r="X3612" s="5"/>
    </row>
    <row r="3613" spans="1:24" x14ac:dyDescent="0.35">
      <c r="A3613">
        <v>3612</v>
      </c>
      <c r="B3613" t="s">
        <v>5569</v>
      </c>
      <c r="C3613" s="8">
        <v>42629</v>
      </c>
      <c r="D3613" s="6">
        <v>2016</v>
      </c>
      <c r="E3613" s="8" t="s">
        <v>3472</v>
      </c>
      <c r="F3613" s="7">
        <v>16</v>
      </c>
      <c r="G3613" t="s">
        <v>3485</v>
      </c>
      <c r="H3613" t="s">
        <v>3451</v>
      </c>
      <c r="I3613" t="s">
        <v>3886</v>
      </c>
      <c r="J3613" t="s">
        <v>3466</v>
      </c>
      <c r="K3613" t="s">
        <v>3492</v>
      </c>
      <c r="L3613">
        <v>95123</v>
      </c>
      <c r="M3613" t="s">
        <v>1432</v>
      </c>
      <c r="N3613" t="s">
        <v>9</v>
      </c>
      <c r="O3613" t="s">
        <v>10</v>
      </c>
      <c r="P3613" t="s">
        <v>1433</v>
      </c>
      <c r="Q3613" s="4">
        <v>258000</v>
      </c>
      <c r="R3613">
        <v>2</v>
      </c>
      <c r="S3613" s="4">
        <f>Table3[[#This Row],[Harga]]*Table3[[#This Row],[Quantity]]</f>
        <v>516000</v>
      </c>
      <c r="T3613">
        <v>0.15</v>
      </c>
      <c r="U3613" s="4">
        <f>Table3[[#This Row],[Discount]]*Table3[[#This Row],[Revenue]]</f>
        <v>77400</v>
      </c>
      <c r="V3613" s="4">
        <f>Table3[[#This Row],[Revenue]]-Table3[[#This Row],[Total Discount]]</f>
        <v>438600</v>
      </c>
      <c r="W3613" s="6"/>
      <c r="X3613" s="5"/>
    </row>
    <row r="3614" spans="1:24" x14ac:dyDescent="0.35">
      <c r="A3614">
        <v>3613</v>
      </c>
      <c r="B3614" t="s">
        <v>5568</v>
      </c>
      <c r="C3614" s="8">
        <v>42653</v>
      </c>
      <c r="D3614" s="6">
        <v>2016</v>
      </c>
      <c r="E3614" s="8" t="s">
        <v>3517</v>
      </c>
      <c r="F3614" s="7">
        <v>10</v>
      </c>
      <c r="G3614" t="s">
        <v>3485</v>
      </c>
      <c r="H3614" t="s">
        <v>3451</v>
      </c>
      <c r="I3614" t="s">
        <v>4317</v>
      </c>
      <c r="J3614" t="s">
        <v>3466</v>
      </c>
      <c r="K3614" t="s">
        <v>3595</v>
      </c>
      <c r="L3614">
        <v>27405</v>
      </c>
      <c r="M3614" t="s">
        <v>527</v>
      </c>
      <c r="N3614" t="s">
        <v>13</v>
      </c>
      <c r="O3614" t="s">
        <v>366</v>
      </c>
      <c r="P3614" t="s">
        <v>528</v>
      </c>
      <c r="Q3614" s="4">
        <v>52000</v>
      </c>
      <c r="R3614">
        <v>2</v>
      </c>
      <c r="S3614" s="4">
        <f>Table3[[#This Row],[Harga]]*Table3[[#This Row],[Quantity]]</f>
        <v>104000</v>
      </c>
      <c r="T3614">
        <v>0.2</v>
      </c>
      <c r="U3614" s="4">
        <f>Table3[[#This Row],[Discount]]*Table3[[#This Row],[Revenue]]</f>
        <v>20800</v>
      </c>
      <c r="V3614" s="4">
        <f>Table3[[#This Row],[Revenue]]-Table3[[#This Row],[Total Discount]]</f>
        <v>83200</v>
      </c>
      <c r="W3614" s="6"/>
      <c r="X3614" s="5"/>
    </row>
    <row r="3615" spans="1:24" x14ac:dyDescent="0.35">
      <c r="A3615">
        <v>3614</v>
      </c>
      <c r="B3615" t="s">
        <v>5567</v>
      </c>
      <c r="C3615" s="8">
        <v>42321</v>
      </c>
      <c r="D3615" s="6">
        <v>2015</v>
      </c>
      <c r="E3615" s="8" t="s">
        <v>3468</v>
      </c>
      <c r="F3615" s="7">
        <v>13</v>
      </c>
      <c r="G3615" t="s">
        <v>3452</v>
      </c>
      <c r="H3615" t="s">
        <v>3451</v>
      </c>
      <c r="I3615" t="s">
        <v>4233</v>
      </c>
      <c r="J3615" t="s">
        <v>3488</v>
      </c>
      <c r="K3615" t="s">
        <v>3499</v>
      </c>
      <c r="L3615">
        <v>59601</v>
      </c>
      <c r="M3615" t="s">
        <v>3124</v>
      </c>
      <c r="N3615" t="s">
        <v>51</v>
      </c>
      <c r="O3615" t="s">
        <v>52</v>
      </c>
      <c r="P3615" t="s">
        <v>3125</v>
      </c>
      <c r="Q3615" s="4">
        <v>204000</v>
      </c>
      <c r="R3615">
        <v>5</v>
      </c>
      <c r="S3615" s="4">
        <f>Table3[[#This Row],[Harga]]*Table3[[#This Row],[Quantity]]</f>
        <v>1020000</v>
      </c>
      <c r="T3615">
        <v>0.2</v>
      </c>
      <c r="U3615" s="4">
        <f>Table3[[#This Row],[Discount]]*Table3[[#This Row],[Revenue]]</f>
        <v>204000</v>
      </c>
      <c r="V3615" s="4">
        <f>Table3[[#This Row],[Revenue]]-Table3[[#This Row],[Total Discount]]</f>
        <v>816000</v>
      </c>
      <c r="W3615" s="6"/>
      <c r="X3615" s="5"/>
    </row>
    <row r="3616" spans="1:24" x14ac:dyDescent="0.35">
      <c r="A3616">
        <v>3615</v>
      </c>
      <c r="B3616" t="s">
        <v>5566</v>
      </c>
      <c r="C3616" s="8">
        <v>41945</v>
      </c>
      <c r="D3616" s="6">
        <v>2014</v>
      </c>
      <c r="E3616" s="8" t="s">
        <v>3468</v>
      </c>
      <c r="F3616" s="7">
        <v>2</v>
      </c>
      <c r="G3616" t="s">
        <v>3457</v>
      </c>
      <c r="H3616" t="s">
        <v>3451</v>
      </c>
      <c r="I3616" t="s">
        <v>5187</v>
      </c>
      <c r="J3616" t="s">
        <v>3488</v>
      </c>
      <c r="K3616" t="s">
        <v>3605</v>
      </c>
      <c r="L3616">
        <v>33311</v>
      </c>
      <c r="M3616" t="s">
        <v>2852</v>
      </c>
      <c r="N3616" t="s">
        <v>51</v>
      </c>
      <c r="O3616" t="s">
        <v>64</v>
      </c>
      <c r="P3616" t="s">
        <v>2853</v>
      </c>
      <c r="Q3616" s="4">
        <v>900000</v>
      </c>
      <c r="R3616">
        <v>10</v>
      </c>
      <c r="S3616" s="4">
        <f>Table3[[#This Row],[Harga]]*Table3[[#This Row],[Quantity]]</f>
        <v>9000000</v>
      </c>
      <c r="T3616">
        <v>0.2</v>
      </c>
      <c r="U3616" s="4">
        <f>Table3[[#This Row],[Discount]]*Table3[[#This Row],[Revenue]]</f>
        <v>1800000</v>
      </c>
      <c r="V3616" s="4">
        <f>Table3[[#This Row],[Revenue]]-Table3[[#This Row],[Total Discount]]</f>
        <v>7200000</v>
      </c>
      <c r="W3616" s="6"/>
      <c r="X3616" s="5"/>
    </row>
    <row r="3617" spans="1:24" x14ac:dyDescent="0.35">
      <c r="A3617">
        <v>3616</v>
      </c>
      <c r="B3617" t="s">
        <v>5565</v>
      </c>
      <c r="C3617" s="8">
        <v>42570</v>
      </c>
      <c r="D3617" s="6">
        <v>2016</v>
      </c>
      <c r="E3617" s="8" t="s">
        <v>3507</v>
      </c>
      <c r="F3617" s="7">
        <v>19</v>
      </c>
      <c r="G3617" t="s">
        <v>3485</v>
      </c>
      <c r="H3617" t="s">
        <v>3462</v>
      </c>
      <c r="I3617" t="s">
        <v>3698</v>
      </c>
      <c r="J3617" t="s">
        <v>3488</v>
      </c>
      <c r="K3617" t="s">
        <v>3556</v>
      </c>
      <c r="L3617">
        <v>94110</v>
      </c>
      <c r="M3617" t="s">
        <v>3089</v>
      </c>
      <c r="N3617" t="s">
        <v>51</v>
      </c>
      <c r="O3617" t="s">
        <v>52</v>
      </c>
      <c r="P3617" t="s">
        <v>3090</v>
      </c>
      <c r="Q3617" s="4">
        <v>14000</v>
      </c>
      <c r="R3617">
        <v>2</v>
      </c>
      <c r="S3617" s="4">
        <f>Table3[[#This Row],[Harga]]*Table3[[#This Row],[Quantity]]</f>
        <v>28000</v>
      </c>
      <c r="T3617">
        <v>0.2</v>
      </c>
      <c r="U3617" s="4">
        <f>Table3[[#This Row],[Discount]]*Table3[[#This Row],[Revenue]]</f>
        <v>5600</v>
      </c>
      <c r="V3617" s="4">
        <f>Table3[[#This Row],[Revenue]]-Table3[[#This Row],[Total Discount]]</f>
        <v>22400</v>
      </c>
      <c r="W3617" s="6"/>
      <c r="X3617" s="5"/>
    </row>
    <row r="3618" spans="1:24" x14ac:dyDescent="0.35">
      <c r="A3618">
        <v>3617</v>
      </c>
      <c r="B3618" t="s">
        <v>5564</v>
      </c>
      <c r="C3618" s="8">
        <v>42504</v>
      </c>
      <c r="D3618" s="6">
        <v>2016</v>
      </c>
      <c r="E3618" s="8" t="s">
        <v>3453</v>
      </c>
      <c r="F3618" s="7">
        <v>14</v>
      </c>
      <c r="G3618" t="s">
        <v>3452</v>
      </c>
      <c r="H3618" t="s">
        <v>3451</v>
      </c>
      <c r="I3618" t="s">
        <v>4237</v>
      </c>
      <c r="J3618" t="s">
        <v>3466</v>
      </c>
      <c r="K3618" t="s">
        <v>3641</v>
      </c>
      <c r="L3618">
        <v>85364</v>
      </c>
      <c r="M3618" t="s">
        <v>575</v>
      </c>
      <c r="N3618" t="s">
        <v>51</v>
      </c>
      <c r="O3618" t="s">
        <v>64</v>
      </c>
      <c r="P3618" t="s">
        <v>576</v>
      </c>
      <c r="Q3618" s="4">
        <v>133000</v>
      </c>
      <c r="R3618">
        <v>7</v>
      </c>
      <c r="S3618" s="4">
        <f>Table3[[#This Row],[Harga]]*Table3[[#This Row],[Quantity]]</f>
        <v>931000</v>
      </c>
      <c r="T3618">
        <v>0.2</v>
      </c>
      <c r="U3618" s="4">
        <f>Table3[[#This Row],[Discount]]*Table3[[#This Row],[Revenue]]</f>
        <v>186200</v>
      </c>
      <c r="V3618" s="4">
        <f>Table3[[#This Row],[Revenue]]-Table3[[#This Row],[Total Discount]]</f>
        <v>744800</v>
      </c>
      <c r="W3618" s="6"/>
      <c r="X3618" s="5"/>
    </row>
    <row r="3619" spans="1:24" x14ac:dyDescent="0.35">
      <c r="A3619">
        <v>3618</v>
      </c>
      <c r="B3619" t="s">
        <v>5563</v>
      </c>
      <c r="C3619" s="8">
        <v>42056</v>
      </c>
      <c r="D3619" s="6">
        <v>2015</v>
      </c>
      <c r="E3619" s="8" t="s">
        <v>3458</v>
      </c>
      <c r="F3619" s="7">
        <v>21</v>
      </c>
      <c r="G3619" t="s">
        <v>3485</v>
      </c>
      <c r="H3619" t="s">
        <v>3451</v>
      </c>
      <c r="I3619" t="s">
        <v>4555</v>
      </c>
      <c r="J3619" t="s">
        <v>3449</v>
      </c>
      <c r="K3619" t="s">
        <v>3523</v>
      </c>
      <c r="L3619">
        <v>21044</v>
      </c>
      <c r="M3619" t="s">
        <v>1658</v>
      </c>
      <c r="N3619" t="s">
        <v>13</v>
      </c>
      <c r="O3619" t="s">
        <v>26</v>
      </c>
      <c r="P3619" t="s">
        <v>1659</v>
      </c>
      <c r="Q3619" s="4">
        <v>1017000</v>
      </c>
      <c r="R3619">
        <v>2</v>
      </c>
      <c r="S3619" s="4">
        <f>Table3[[#This Row],[Harga]]*Table3[[#This Row],[Quantity]]</f>
        <v>2034000</v>
      </c>
      <c r="T3619">
        <v>0</v>
      </c>
      <c r="U3619" s="4">
        <f>Table3[[#This Row],[Discount]]*Table3[[#This Row],[Revenue]]</f>
        <v>0</v>
      </c>
      <c r="V3619" s="4">
        <f>Table3[[#This Row],[Revenue]]-Table3[[#This Row],[Total Discount]]</f>
        <v>2034000</v>
      </c>
      <c r="W3619" s="6"/>
      <c r="X3619" s="5"/>
    </row>
    <row r="3620" spans="1:24" x14ac:dyDescent="0.35">
      <c r="A3620">
        <v>3619</v>
      </c>
      <c r="B3620" t="s">
        <v>5562</v>
      </c>
      <c r="C3620" s="8">
        <v>43024</v>
      </c>
      <c r="D3620" s="6">
        <v>2017</v>
      </c>
      <c r="E3620" s="8" t="s">
        <v>3517</v>
      </c>
      <c r="F3620" s="7">
        <v>16</v>
      </c>
      <c r="G3620" t="s">
        <v>3485</v>
      </c>
      <c r="H3620" t="s">
        <v>3451</v>
      </c>
      <c r="I3620" t="s">
        <v>4277</v>
      </c>
      <c r="J3620" t="s">
        <v>3488</v>
      </c>
      <c r="K3620" t="s">
        <v>3492</v>
      </c>
      <c r="L3620">
        <v>85364</v>
      </c>
      <c r="M3620" t="s">
        <v>3144</v>
      </c>
      <c r="N3620" t="s">
        <v>51</v>
      </c>
      <c r="O3620" t="s">
        <v>254</v>
      </c>
      <c r="P3620" t="s">
        <v>3145</v>
      </c>
      <c r="Q3620" s="4">
        <v>600000</v>
      </c>
      <c r="R3620">
        <v>5</v>
      </c>
      <c r="S3620" s="4">
        <f>Table3[[#This Row],[Harga]]*Table3[[#This Row],[Quantity]]</f>
        <v>3000000</v>
      </c>
      <c r="T3620">
        <v>0.7</v>
      </c>
      <c r="U3620" s="4">
        <f>Table3[[#This Row],[Discount]]*Table3[[#This Row],[Revenue]]</f>
        <v>2100000</v>
      </c>
      <c r="V3620" s="4">
        <f>Table3[[#This Row],[Revenue]]-Table3[[#This Row],[Total Discount]]</f>
        <v>900000</v>
      </c>
      <c r="W3620" s="6"/>
      <c r="X3620" s="5"/>
    </row>
    <row r="3621" spans="1:24" x14ac:dyDescent="0.35">
      <c r="A3621">
        <v>3620</v>
      </c>
      <c r="B3621" t="s">
        <v>5561</v>
      </c>
      <c r="C3621" s="8">
        <v>42908</v>
      </c>
      <c r="D3621" s="6">
        <v>2017</v>
      </c>
      <c r="E3621" s="8" t="s">
        <v>3497</v>
      </c>
      <c r="F3621" s="7">
        <v>22</v>
      </c>
      <c r="G3621" t="s">
        <v>3538</v>
      </c>
      <c r="H3621" t="s">
        <v>3451</v>
      </c>
      <c r="I3621" t="s">
        <v>3671</v>
      </c>
      <c r="J3621" t="s">
        <v>3449</v>
      </c>
      <c r="K3621" t="s">
        <v>3483</v>
      </c>
      <c r="L3621">
        <v>60653</v>
      </c>
      <c r="M3621" t="s">
        <v>2699</v>
      </c>
      <c r="N3621" t="s">
        <v>13</v>
      </c>
      <c r="O3621" t="s">
        <v>26</v>
      </c>
      <c r="P3621" t="s">
        <v>2700</v>
      </c>
      <c r="Q3621" s="4">
        <v>9000</v>
      </c>
      <c r="R3621">
        <v>3</v>
      </c>
      <c r="S3621" s="4">
        <f>Table3[[#This Row],[Harga]]*Table3[[#This Row],[Quantity]]</f>
        <v>27000</v>
      </c>
      <c r="T3621">
        <v>0.8</v>
      </c>
      <c r="U3621" s="4">
        <f>Table3[[#This Row],[Discount]]*Table3[[#This Row],[Revenue]]</f>
        <v>21600</v>
      </c>
      <c r="V3621" s="4">
        <f>Table3[[#This Row],[Revenue]]-Table3[[#This Row],[Total Discount]]</f>
        <v>5400</v>
      </c>
      <c r="W3621" s="6"/>
      <c r="X3621" s="5"/>
    </row>
    <row r="3622" spans="1:24" x14ac:dyDescent="0.35">
      <c r="A3622">
        <v>3621</v>
      </c>
      <c r="B3622" t="s">
        <v>5560</v>
      </c>
      <c r="C3622" s="8">
        <v>42987</v>
      </c>
      <c r="D3622" s="6">
        <v>2017</v>
      </c>
      <c r="E3622" s="8" t="s">
        <v>3472</v>
      </c>
      <c r="F3622" s="7">
        <v>9</v>
      </c>
      <c r="G3622" t="s">
        <v>3485</v>
      </c>
      <c r="H3622" t="s">
        <v>3451</v>
      </c>
      <c r="I3622" t="s">
        <v>4081</v>
      </c>
      <c r="J3622" t="s">
        <v>3449</v>
      </c>
      <c r="K3622" t="s">
        <v>3455</v>
      </c>
      <c r="L3622">
        <v>44105</v>
      </c>
      <c r="M3622" t="s">
        <v>2097</v>
      </c>
      <c r="N3622" t="s">
        <v>13</v>
      </c>
      <c r="O3622" t="s">
        <v>37</v>
      </c>
      <c r="P3622" t="s">
        <v>2098</v>
      </c>
      <c r="Q3622" s="4">
        <v>33000</v>
      </c>
      <c r="R3622">
        <v>5</v>
      </c>
      <c r="S3622" s="4">
        <f>Table3[[#This Row],[Harga]]*Table3[[#This Row],[Quantity]]</f>
        <v>165000</v>
      </c>
      <c r="T3622">
        <v>0.2</v>
      </c>
      <c r="U3622" s="4">
        <f>Table3[[#This Row],[Discount]]*Table3[[#This Row],[Revenue]]</f>
        <v>33000</v>
      </c>
      <c r="V3622" s="4">
        <f>Table3[[#This Row],[Revenue]]-Table3[[#This Row],[Total Discount]]</f>
        <v>132000</v>
      </c>
      <c r="W3622" s="6"/>
      <c r="X3622" s="5"/>
    </row>
    <row r="3623" spans="1:24" x14ac:dyDescent="0.35">
      <c r="A3623">
        <v>3622</v>
      </c>
      <c r="B3623" t="s">
        <v>5559</v>
      </c>
      <c r="C3623" s="8">
        <v>43022</v>
      </c>
      <c r="D3623" s="6">
        <v>2017</v>
      </c>
      <c r="E3623" s="8" t="s">
        <v>3517</v>
      </c>
      <c r="F3623" s="7">
        <v>14</v>
      </c>
      <c r="G3623" t="s">
        <v>3457</v>
      </c>
      <c r="H3623" t="s">
        <v>3451</v>
      </c>
      <c r="I3623" t="s">
        <v>4367</v>
      </c>
      <c r="J3623" t="s">
        <v>3449</v>
      </c>
      <c r="K3623" t="s">
        <v>3600</v>
      </c>
      <c r="L3623">
        <v>94110</v>
      </c>
      <c r="M3623" t="s">
        <v>3146</v>
      </c>
      <c r="N3623" t="s">
        <v>51</v>
      </c>
      <c r="O3623" t="s">
        <v>64</v>
      </c>
      <c r="P3623" t="s">
        <v>3147</v>
      </c>
      <c r="Q3623" s="4">
        <v>47000</v>
      </c>
      <c r="R3623">
        <v>4</v>
      </c>
      <c r="S3623" s="4">
        <f>Table3[[#This Row],[Harga]]*Table3[[#This Row],[Quantity]]</f>
        <v>188000</v>
      </c>
      <c r="T3623">
        <v>0</v>
      </c>
      <c r="U3623" s="4">
        <f>Table3[[#This Row],[Discount]]*Table3[[#This Row],[Revenue]]</f>
        <v>0</v>
      </c>
      <c r="V3623" s="4">
        <f>Table3[[#This Row],[Revenue]]-Table3[[#This Row],[Total Discount]]</f>
        <v>188000</v>
      </c>
      <c r="W3623" s="6"/>
      <c r="X3623" s="5"/>
    </row>
    <row r="3624" spans="1:24" x14ac:dyDescent="0.35">
      <c r="A3624">
        <v>3623</v>
      </c>
      <c r="B3624" t="s">
        <v>5558</v>
      </c>
      <c r="C3624" s="8">
        <v>42541</v>
      </c>
      <c r="D3624" s="6">
        <v>2016</v>
      </c>
      <c r="E3624" s="8" t="s">
        <v>3497</v>
      </c>
      <c r="F3624" s="7">
        <v>20</v>
      </c>
      <c r="G3624" t="s">
        <v>3452</v>
      </c>
      <c r="H3624" t="s">
        <v>3451</v>
      </c>
      <c r="I3624" t="s">
        <v>4991</v>
      </c>
      <c r="J3624" t="s">
        <v>3466</v>
      </c>
      <c r="K3624" t="s">
        <v>3628</v>
      </c>
      <c r="L3624">
        <v>73120</v>
      </c>
      <c r="M3624" t="s">
        <v>3070</v>
      </c>
      <c r="N3624" t="s">
        <v>51</v>
      </c>
      <c r="O3624" t="s">
        <v>64</v>
      </c>
      <c r="P3624" t="s">
        <v>3071</v>
      </c>
      <c r="Q3624" s="4">
        <v>21000</v>
      </c>
      <c r="R3624">
        <v>1</v>
      </c>
      <c r="S3624" s="4">
        <f>Table3[[#This Row],[Harga]]*Table3[[#This Row],[Quantity]]</f>
        <v>21000</v>
      </c>
      <c r="T3624">
        <v>0</v>
      </c>
      <c r="U3624" s="4">
        <f>Table3[[#This Row],[Discount]]*Table3[[#This Row],[Revenue]]</f>
        <v>0</v>
      </c>
      <c r="V3624" s="4">
        <f>Table3[[#This Row],[Revenue]]-Table3[[#This Row],[Total Discount]]</f>
        <v>21000</v>
      </c>
      <c r="W3624" s="6"/>
      <c r="X3624" s="5"/>
    </row>
    <row r="3625" spans="1:24" x14ac:dyDescent="0.35">
      <c r="A3625">
        <v>3624</v>
      </c>
      <c r="B3625" t="s">
        <v>5557</v>
      </c>
      <c r="C3625" s="8">
        <v>41884</v>
      </c>
      <c r="D3625" s="6">
        <v>2014</v>
      </c>
      <c r="E3625" s="8" t="s">
        <v>3472</v>
      </c>
      <c r="F3625" s="7">
        <v>2</v>
      </c>
      <c r="G3625" t="s">
        <v>3452</v>
      </c>
      <c r="H3625" t="s">
        <v>3451</v>
      </c>
      <c r="I3625" t="s">
        <v>4577</v>
      </c>
      <c r="J3625" t="s">
        <v>3466</v>
      </c>
      <c r="K3625" t="s">
        <v>3523</v>
      </c>
      <c r="L3625">
        <v>77095</v>
      </c>
      <c r="M3625" t="s">
        <v>3148</v>
      </c>
      <c r="N3625" t="s">
        <v>51</v>
      </c>
      <c r="O3625" t="s">
        <v>254</v>
      </c>
      <c r="P3625" t="s">
        <v>3149</v>
      </c>
      <c r="Q3625" s="4">
        <v>560000</v>
      </c>
      <c r="R3625">
        <v>3</v>
      </c>
      <c r="S3625" s="4">
        <f>Table3[[#This Row],[Harga]]*Table3[[#This Row],[Quantity]]</f>
        <v>1680000</v>
      </c>
      <c r="T3625">
        <v>0.4</v>
      </c>
      <c r="U3625" s="4">
        <f>Table3[[#This Row],[Discount]]*Table3[[#This Row],[Revenue]]</f>
        <v>672000</v>
      </c>
      <c r="V3625" s="4">
        <f>Table3[[#This Row],[Revenue]]-Table3[[#This Row],[Total Discount]]</f>
        <v>1008000</v>
      </c>
      <c r="W3625" s="6"/>
      <c r="X3625" s="5"/>
    </row>
    <row r="3626" spans="1:24" x14ac:dyDescent="0.35">
      <c r="A3626">
        <v>3625</v>
      </c>
      <c r="B3626" t="s">
        <v>5556</v>
      </c>
      <c r="C3626" s="8">
        <v>42399</v>
      </c>
      <c r="D3626" s="6">
        <v>2016</v>
      </c>
      <c r="E3626" s="8" t="s">
        <v>3463</v>
      </c>
      <c r="F3626" s="7">
        <v>30</v>
      </c>
      <c r="G3626" t="s">
        <v>3538</v>
      </c>
      <c r="H3626" t="s">
        <v>3554</v>
      </c>
      <c r="I3626" t="s">
        <v>4058</v>
      </c>
      <c r="J3626" t="s">
        <v>3449</v>
      </c>
      <c r="K3626" t="s">
        <v>3494</v>
      </c>
      <c r="L3626">
        <v>94122</v>
      </c>
      <c r="M3626" t="s">
        <v>2024</v>
      </c>
      <c r="N3626" t="s">
        <v>13</v>
      </c>
      <c r="O3626" t="s">
        <v>32</v>
      </c>
      <c r="P3626" t="s">
        <v>2025</v>
      </c>
      <c r="Q3626" s="4">
        <v>306000</v>
      </c>
      <c r="R3626">
        <v>9</v>
      </c>
      <c r="S3626" s="4">
        <f>Table3[[#This Row],[Harga]]*Table3[[#This Row],[Quantity]]</f>
        <v>2754000</v>
      </c>
      <c r="T3626">
        <v>0</v>
      </c>
      <c r="U3626" s="4">
        <f>Table3[[#This Row],[Discount]]*Table3[[#This Row],[Revenue]]</f>
        <v>0</v>
      </c>
      <c r="V3626" s="4">
        <f>Table3[[#This Row],[Revenue]]-Table3[[#This Row],[Total Discount]]</f>
        <v>2754000</v>
      </c>
      <c r="W3626" s="6"/>
      <c r="X3626" s="5"/>
    </row>
    <row r="3627" spans="1:24" x14ac:dyDescent="0.35">
      <c r="A3627">
        <v>3626</v>
      </c>
      <c r="B3627" t="s">
        <v>5555</v>
      </c>
      <c r="C3627" s="8">
        <v>43073</v>
      </c>
      <c r="D3627" s="6">
        <v>2017</v>
      </c>
      <c r="E3627" s="8" t="s">
        <v>3490</v>
      </c>
      <c r="F3627" s="7">
        <v>4</v>
      </c>
      <c r="G3627" t="s">
        <v>3485</v>
      </c>
      <c r="H3627" t="s">
        <v>3501</v>
      </c>
      <c r="I3627" t="s">
        <v>4220</v>
      </c>
      <c r="J3627" t="s">
        <v>3449</v>
      </c>
      <c r="K3627" t="s">
        <v>3505</v>
      </c>
      <c r="L3627">
        <v>37211</v>
      </c>
      <c r="M3627" t="s">
        <v>3150</v>
      </c>
      <c r="N3627" t="s">
        <v>51</v>
      </c>
      <c r="O3627" t="s">
        <v>254</v>
      </c>
      <c r="P3627" t="s">
        <v>3151</v>
      </c>
      <c r="Q3627" s="4">
        <v>649000</v>
      </c>
      <c r="R3627">
        <v>2</v>
      </c>
      <c r="S3627" s="4">
        <f>Table3[[#This Row],[Harga]]*Table3[[#This Row],[Quantity]]</f>
        <v>1298000</v>
      </c>
      <c r="T3627">
        <v>0.5</v>
      </c>
      <c r="U3627" s="4">
        <f>Table3[[#This Row],[Discount]]*Table3[[#This Row],[Revenue]]</f>
        <v>649000</v>
      </c>
      <c r="V3627" s="4">
        <f>Table3[[#This Row],[Revenue]]-Table3[[#This Row],[Total Discount]]</f>
        <v>649000</v>
      </c>
      <c r="W3627" s="6"/>
      <c r="X3627" s="5"/>
    </row>
    <row r="3628" spans="1:24" x14ac:dyDescent="0.35">
      <c r="A3628">
        <v>3627</v>
      </c>
      <c r="B3628" t="s">
        <v>5554</v>
      </c>
      <c r="C3628" s="8">
        <v>42392</v>
      </c>
      <c r="D3628" s="6">
        <v>2016</v>
      </c>
      <c r="E3628" s="8" t="s">
        <v>3463</v>
      </c>
      <c r="F3628" s="7">
        <v>23</v>
      </c>
      <c r="G3628" t="s">
        <v>3452</v>
      </c>
      <c r="H3628" t="s">
        <v>3451</v>
      </c>
      <c r="I3628" t="s">
        <v>4346</v>
      </c>
      <c r="J3628" t="s">
        <v>3449</v>
      </c>
      <c r="K3628" t="s">
        <v>3523</v>
      </c>
      <c r="L3628">
        <v>90036</v>
      </c>
      <c r="M3628" t="s">
        <v>2571</v>
      </c>
      <c r="N3628" t="s">
        <v>9</v>
      </c>
      <c r="O3628" t="s">
        <v>20</v>
      </c>
      <c r="P3628" t="s">
        <v>2572</v>
      </c>
      <c r="Q3628" s="4">
        <v>18000</v>
      </c>
      <c r="R3628">
        <v>7</v>
      </c>
      <c r="S3628" s="4">
        <f>Table3[[#This Row],[Harga]]*Table3[[#This Row],[Quantity]]</f>
        <v>126000</v>
      </c>
      <c r="T3628">
        <v>0</v>
      </c>
      <c r="U3628" s="4">
        <f>Table3[[#This Row],[Discount]]*Table3[[#This Row],[Revenue]]</f>
        <v>0</v>
      </c>
      <c r="V3628" s="4">
        <f>Table3[[#This Row],[Revenue]]-Table3[[#This Row],[Total Discount]]</f>
        <v>126000</v>
      </c>
      <c r="W3628" s="6"/>
      <c r="X3628" s="5"/>
    </row>
    <row r="3629" spans="1:24" x14ac:dyDescent="0.35">
      <c r="A3629">
        <v>3628</v>
      </c>
      <c r="B3629" t="s">
        <v>5553</v>
      </c>
      <c r="C3629" s="8">
        <v>42150</v>
      </c>
      <c r="D3629" s="6">
        <v>2015</v>
      </c>
      <c r="E3629" s="8" t="s">
        <v>3453</v>
      </c>
      <c r="F3629" s="7">
        <v>26</v>
      </c>
      <c r="G3629" t="s">
        <v>3485</v>
      </c>
      <c r="H3629" t="s">
        <v>3462</v>
      </c>
      <c r="I3629" t="s">
        <v>3976</v>
      </c>
      <c r="J3629" t="s">
        <v>3449</v>
      </c>
      <c r="K3629" t="s">
        <v>3523</v>
      </c>
      <c r="L3629">
        <v>98006</v>
      </c>
      <c r="M3629" t="s">
        <v>549</v>
      </c>
      <c r="N3629" t="s">
        <v>9</v>
      </c>
      <c r="O3629" t="s">
        <v>20</v>
      </c>
      <c r="P3629" t="s">
        <v>550</v>
      </c>
      <c r="Q3629" s="4">
        <v>41000</v>
      </c>
      <c r="R3629">
        <v>1</v>
      </c>
      <c r="S3629" s="4">
        <f>Table3[[#This Row],[Harga]]*Table3[[#This Row],[Quantity]]</f>
        <v>41000</v>
      </c>
      <c r="T3629">
        <v>0</v>
      </c>
      <c r="U3629" s="4">
        <f>Table3[[#This Row],[Discount]]*Table3[[#This Row],[Revenue]]</f>
        <v>0</v>
      </c>
      <c r="V3629" s="4">
        <f>Table3[[#This Row],[Revenue]]-Table3[[#This Row],[Total Discount]]</f>
        <v>41000</v>
      </c>
      <c r="W3629" s="6"/>
      <c r="X3629" s="5"/>
    </row>
    <row r="3630" spans="1:24" x14ac:dyDescent="0.35">
      <c r="A3630">
        <v>3629</v>
      </c>
      <c r="B3630" t="s">
        <v>5552</v>
      </c>
      <c r="C3630" s="8">
        <v>41763</v>
      </c>
      <c r="D3630" s="6">
        <v>2014</v>
      </c>
      <c r="E3630" s="8" t="s">
        <v>3453</v>
      </c>
      <c r="F3630" s="7">
        <v>4</v>
      </c>
      <c r="G3630" t="s">
        <v>3538</v>
      </c>
      <c r="H3630" t="s">
        <v>3451</v>
      </c>
      <c r="I3630" t="s">
        <v>4857</v>
      </c>
      <c r="J3630" t="s">
        <v>3449</v>
      </c>
      <c r="K3630" t="s">
        <v>3455</v>
      </c>
      <c r="L3630">
        <v>77036</v>
      </c>
      <c r="M3630" t="s">
        <v>2526</v>
      </c>
      <c r="N3630" t="s">
        <v>13</v>
      </c>
      <c r="O3630" t="s">
        <v>37</v>
      </c>
      <c r="P3630" t="s">
        <v>2527</v>
      </c>
      <c r="Q3630" s="4">
        <v>71000</v>
      </c>
      <c r="R3630">
        <v>2</v>
      </c>
      <c r="S3630" s="4">
        <f>Table3[[#This Row],[Harga]]*Table3[[#This Row],[Quantity]]</f>
        <v>142000</v>
      </c>
      <c r="T3630">
        <v>0.2</v>
      </c>
      <c r="U3630" s="4">
        <f>Table3[[#This Row],[Discount]]*Table3[[#This Row],[Revenue]]</f>
        <v>28400</v>
      </c>
      <c r="V3630" s="4">
        <f>Table3[[#This Row],[Revenue]]-Table3[[#This Row],[Total Discount]]</f>
        <v>113600</v>
      </c>
      <c r="W3630" s="6"/>
      <c r="X3630" s="5"/>
    </row>
    <row r="3631" spans="1:24" x14ac:dyDescent="0.35">
      <c r="A3631">
        <v>3630</v>
      </c>
      <c r="B3631" t="s">
        <v>5551</v>
      </c>
      <c r="C3631" s="8">
        <v>42045</v>
      </c>
      <c r="D3631" s="6">
        <v>2015</v>
      </c>
      <c r="E3631" s="8" t="s">
        <v>3458</v>
      </c>
      <c r="F3631" s="7">
        <v>10</v>
      </c>
      <c r="G3631" t="s">
        <v>3485</v>
      </c>
      <c r="H3631" t="s">
        <v>3451</v>
      </c>
      <c r="I3631" t="s">
        <v>3998</v>
      </c>
      <c r="J3631" t="s">
        <v>3466</v>
      </c>
      <c r="K3631" t="s">
        <v>3542</v>
      </c>
      <c r="L3631">
        <v>19143</v>
      </c>
      <c r="M3631" t="s">
        <v>1612</v>
      </c>
      <c r="N3631" t="s">
        <v>13</v>
      </c>
      <c r="O3631" t="s">
        <v>32</v>
      </c>
      <c r="P3631" t="s">
        <v>1613</v>
      </c>
      <c r="Q3631" s="4">
        <v>62000</v>
      </c>
      <c r="R3631">
        <v>5</v>
      </c>
      <c r="S3631" s="4">
        <f>Table3[[#This Row],[Harga]]*Table3[[#This Row],[Quantity]]</f>
        <v>310000</v>
      </c>
      <c r="T3631">
        <v>0.2</v>
      </c>
      <c r="U3631" s="4">
        <f>Table3[[#This Row],[Discount]]*Table3[[#This Row],[Revenue]]</f>
        <v>62000</v>
      </c>
      <c r="V3631" s="4">
        <f>Table3[[#This Row],[Revenue]]-Table3[[#This Row],[Total Discount]]</f>
        <v>248000</v>
      </c>
      <c r="W3631" s="6"/>
      <c r="X3631" s="5"/>
    </row>
    <row r="3632" spans="1:24" x14ac:dyDescent="0.35">
      <c r="A3632">
        <v>3631</v>
      </c>
      <c r="B3632" t="s">
        <v>5550</v>
      </c>
      <c r="C3632" s="8">
        <v>41961</v>
      </c>
      <c r="D3632" s="6">
        <v>2014</v>
      </c>
      <c r="E3632" s="8" t="s">
        <v>3468</v>
      </c>
      <c r="F3632" s="7">
        <v>18</v>
      </c>
      <c r="G3632" t="s">
        <v>3457</v>
      </c>
      <c r="H3632" t="s">
        <v>3451</v>
      </c>
      <c r="I3632" t="s">
        <v>3671</v>
      </c>
      <c r="J3632" t="s">
        <v>3449</v>
      </c>
      <c r="K3632" t="s">
        <v>3499</v>
      </c>
      <c r="L3632">
        <v>60016</v>
      </c>
      <c r="M3632" t="s">
        <v>287</v>
      </c>
      <c r="N3632" t="s">
        <v>9</v>
      </c>
      <c r="O3632" t="s">
        <v>17</v>
      </c>
      <c r="P3632" t="s">
        <v>288</v>
      </c>
      <c r="Q3632" s="4">
        <v>220000</v>
      </c>
      <c r="R3632">
        <v>4</v>
      </c>
      <c r="S3632" s="4">
        <f>Table3[[#This Row],[Harga]]*Table3[[#This Row],[Quantity]]</f>
        <v>880000</v>
      </c>
      <c r="T3632">
        <v>0.5</v>
      </c>
      <c r="U3632" s="4">
        <f>Table3[[#This Row],[Discount]]*Table3[[#This Row],[Revenue]]</f>
        <v>440000</v>
      </c>
      <c r="V3632" s="4">
        <f>Table3[[#This Row],[Revenue]]-Table3[[#This Row],[Total Discount]]</f>
        <v>440000</v>
      </c>
      <c r="W3632" s="6"/>
      <c r="X3632" s="5"/>
    </row>
    <row r="3633" spans="1:24" x14ac:dyDescent="0.35">
      <c r="A3633">
        <v>3632</v>
      </c>
      <c r="B3633" t="s">
        <v>5549</v>
      </c>
      <c r="C3633" s="8">
        <v>42982</v>
      </c>
      <c r="D3633" s="6">
        <v>2017</v>
      </c>
      <c r="E3633" s="8" t="s">
        <v>3472</v>
      </c>
      <c r="F3633" s="7">
        <v>4</v>
      </c>
      <c r="G3633" t="s">
        <v>3452</v>
      </c>
      <c r="H3633" t="s">
        <v>3462</v>
      </c>
      <c r="I3633" t="s">
        <v>4207</v>
      </c>
      <c r="J3633" t="s">
        <v>3449</v>
      </c>
      <c r="K3633" t="s">
        <v>3580</v>
      </c>
      <c r="L3633">
        <v>33437</v>
      </c>
      <c r="M3633" t="s">
        <v>2948</v>
      </c>
      <c r="N3633" t="s">
        <v>9</v>
      </c>
      <c r="O3633" t="s">
        <v>42</v>
      </c>
      <c r="P3633" t="s">
        <v>2949</v>
      </c>
      <c r="Q3633" s="4">
        <v>328000</v>
      </c>
      <c r="R3633">
        <v>2</v>
      </c>
      <c r="S3633" s="4">
        <f>Table3[[#This Row],[Harga]]*Table3[[#This Row],[Quantity]]</f>
        <v>656000</v>
      </c>
      <c r="T3633">
        <v>0.2</v>
      </c>
      <c r="U3633" s="4">
        <f>Table3[[#This Row],[Discount]]*Table3[[#This Row],[Revenue]]</f>
        <v>131200</v>
      </c>
      <c r="V3633" s="4">
        <f>Table3[[#This Row],[Revenue]]-Table3[[#This Row],[Total Discount]]</f>
        <v>524800</v>
      </c>
      <c r="W3633" s="6"/>
      <c r="X3633" s="5"/>
    </row>
    <row r="3634" spans="1:24" x14ac:dyDescent="0.35">
      <c r="A3634">
        <v>3633</v>
      </c>
      <c r="B3634" t="s">
        <v>5548</v>
      </c>
      <c r="C3634" s="8">
        <v>41727</v>
      </c>
      <c r="D3634" s="6">
        <v>2014</v>
      </c>
      <c r="E3634" s="8" t="s">
        <v>3511</v>
      </c>
      <c r="F3634" s="7">
        <v>29</v>
      </c>
      <c r="G3634" t="s">
        <v>3485</v>
      </c>
      <c r="H3634" t="s">
        <v>3462</v>
      </c>
      <c r="I3634" t="s">
        <v>5547</v>
      </c>
      <c r="J3634" t="s">
        <v>3449</v>
      </c>
      <c r="K3634" t="s">
        <v>3474</v>
      </c>
      <c r="L3634">
        <v>75023</v>
      </c>
      <c r="M3634" t="s">
        <v>1316</v>
      </c>
      <c r="N3634" t="s">
        <v>9</v>
      </c>
      <c r="O3634" t="s">
        <v>17</v>
      </c>
      <c r="P3634" t="s">
        <v>1317</v>
      </c>
      <c r="Q3634" s="4">
        <v>1019000</v>
      </c>
      <c r="R3634">
        <v>3</v>
      </c>
      <c r="S3634" s="4">
        <f>Table3[[#This Row],[Harga]]*Table3[[#This Row],[Quantity]]</f>
        <v>3057000</v>
      </c>
      <c r="T3634">
        <v>0.3</v>
      </c>
      <c r="U3634" s="4">
        <f>Table3[[#This Row],[Discount]]*Table3[[#This Row],[Revenue]]</f>
        <v>917100</v>
      </c>
      <c r="V3634" s="4">
        <f>Table3[[#This Row],[Revenue]]-Table3[[#This Row],[Total Discount]]</f>
        <v>2139900</v>
      </c>
      <c r="W3634" s="6"/>
      <c r="X3634" s="5"/>
    </row>
    <row r="3635" spans="1:24" x14ac:dyDescent="0.35">
      <c r="A3635">
        <v>3634</v>
      </c>
      <c r="B3635" t="s">
        <v>5546</v>
      </c>
      <c r="C3635" s="8">
        <v>42679</v>
      </c>
      <c r="D3635" s="6">
        <v>2016</v>
      </c>
      <c r="E3635" s="8" t="s">
        <v>3468</v>
      </c>
      <c r="F3635" s="7">
        <v>5</v>
      </c>
      <c r="G3635" t="s">
        <v>3485</v>
      </c>
      <c r="H3635" t="s">
        <v>3532</v>
      </c>
      <c r="I3635" t="s">
        <v>5545</v>
      </c>
      <c r="J3635" t="s">
        <v>3449</v>
      </c>
      <c r="K3635" t="s">
        <v>3523</v>
      </c>
      <c r="L3635">
        <v>95123</v>
      </c>
      <c r="M3635" t="s">
        <v>2218</v>
      </c>
      <c r="N3635" t="s">
        <v>51</v>
      </c>
      <c r="O3635" t="s">
        <v>64</v>
      </c>
      <c r="P3635" t="s">
        <v>2219</v>
      </c>
      <c r="Q3635" s="4">
        <v>72000</v>
      </c>
      <c r="R3635">
        <v>4</v>
      </c>
      <c r="S3635" s="4">
        <f>Table3[[#This Row],[Harga]]*Table3[[#This Row],[Quantity]]</f>
        <v>288000</v>
      </c>
      <c r="T3635">
        <v>0</v>
      </c>
      <c r="U3635" s="4">
        <f>Table3[[#This Row],[Discount]]*Table3[[#This Row],[Revenue]]</f>
        <v>0</v>
      </c>
      <c r="V3635" s="4">
        <f>Table3[[#This Row],[Revenue]]-Table3[[#This Row],[Total Discount]]</f>
        <v>288000</v>
      </c>
      <c r="W3635" s="6"/>
      <c r="X3635" s="5"/>
    </row>
    <row r="3636" spans="1:24" x14ac:dyDescent="0.35">
      <c r="A3636">
        <v>3635</v>
      </c>
      <c r="B3636" t="s">
        <v>5544</v>
      </c>
      <c r="C3636" s="8">
        <v>42896</v>
      </c>
      <c r="D3636" s="6">
        <v>2017</v>
      </c>
      <c r="E3636" s="8" t="s">
        <v>3497</v>
      </c>
      <c r="F3636" s="7">
        <v>10</v>
      </c>
      <c r="G3636" t="s">
        <v>3538</v>
      </c>
      <c r="H3636" t="s">
        <v>3451</v>
      </c>
      <c r="I3636" t="s">
        <v>4320</v>
      </c>
      <c r="J3636" t="s">
        <v>3466</v>
      </c>
      <c r="K3636" t="s">
        <v>3704</v>
      </c>
      <c r="L3636">
        <v>10024</v>
      </c>
      <c r="M3636" t="s">
        <v>1962</v>
      </c>
      <c r="N3636" t="s">
        <v>13</v>
      </c>
      <c r="O3636" t="s">
        <v>73</v>
      </c>
      <c r="P3636" t="s">
        <v>1963</v>
      </c>
      <c r="Q3636" s="4">
        <v>10000</v>
      </c>
      <c r="R3636">
        <v>3</v>
      </c>
      <c r="S3636" s="4">
        <f>Table3[[#This Row],[Harga]]*Table3[[#This Row],[Quantity]]</f>
        <v>30000</v>
      </c>
      <c r="T3636">
        <v>0</v>
      </c>
      <c r="U3636" s="4">
        <f>Table3[[#This Row],[Discount]]*Table3[[#This Row],[Revenue]]</f>
        <v>0</v>
      </c>
      <c r="V3636" s="4">
        <f>Table3[[#This Row],[Revenue]]-Table3[[#This Row],[Total Discount]]</f>
        <v>30000</v>
      </c>
      <c r="W3636" s="6"/>
      <c r="X3636" s="5"/>
    </row>
    <row r="3637" spans="1:24" x14ac:dyDescent="0.35">
      <c r="A3637">
        <v>3636</v>
      </c>
      <c r="B3637" t="s">
        <v>5543</v>
      </c>
      <c r="C3637" s="8">
        <v>42226</v>
      </c>
      <c r="D3637" s="6">
        <v>2015</v>
      </c>
      <c r="E3637" s="8" t="s">
        <v>3481</v>
      </c>
      <c r="F3637" s="7">
        <v>10</v>
      </c>
      <c r="G3637" t="s">
        <v>3538</v>
      </c>
      <c r="H3637" t="s">
        <v>3451</v>
      </c>
      <c r="I3637" t="s">
        <v>3863</v>
      </c>
      <c r="J3637" t="s">
        <v>3449</v>
      </c>
      <c r="K3637" t="s">
        <v>3580</v>
      </c>
      <c r="L3637">
        <v>48227</v>
      </c>
      <c r="M3637" t="s">
        <v>1459</v>
      </c>
      <c r="N3637" t="s">
        <v>13</v>
      </c>
      <c r="O3637" t="s">
        <v>26</v>
      </c>
      <c r="P3637" t="s">
        <v>5542</v>
      </c>
      <c r="Q3637" s="4">
        <v>488000</v>
      </c>
      <c r="R3637">
        <v>5</v>
      </c>
      <c r="S3637" s="4">
        <f>Table3[[#This Row],[Harga]]*Table3[[#This Row],[Quantity]]</f>
        <v>2440000</v>
      </c>
      <c r="T3637">
        <v>0</v>
      </c>
      <c r="U3637" s="4">
        <f>Table3[[#This Row],[Discount]]*Table3[[#This Row],[Revenue]]</f>
        <v>0</v>
      </c>
      <c r="V3637" s="4">
        <f>Table3[[#This Row],[Revenue]]-Table3[[#This Row],[Total Discount]]</f>
        <v>2440000</v>
      </c>
      <c r="W3637" s="6"/>
      <c r="X3637" s="5"/>
    </row>
    <row r="3638" spans="1:24" x14ac:dyDescent="0.35">
      <c r="A3638">
        <v>3637</v>
      </c>
      <c r="B3638" t="s">
        <v>5541</v>
      </c>
      <c r="C3638" s="8">
        <v>42286</v>
      </c>
      <c r="D3638" s="6">
        <v>2015</v>
      </c>
      <c r="E3638" s="8" t="s">
        <v>3517</v>
      </c>
      <c r="F3638" s="7">
        <v>9</v>
      </c>
      <c r="G3638" t="s">
        <v>3457</v>
      </c>
      <c r="H3638" t="s">
        <v>3451</v>
      </c>
      <c r="I3638" t="s">
        <v>3543</v>
      </c>
      <c r="J3638" t="s">
        <v>3449</v>
      </c>
      <c r="K3638" t="s">
        <v>3556</v>
      </c>
      <c r="L3638">
        <v>33178</v>
      </c>
      <c r="M3638" t="s">
        <v>839</v>
      </c>
      <c r="N3638" t="s">
        <v>13</v>
      </c>
      <c r="O3638" t="s">
        <v>26</v>
      </c>
      <c r="P3638" t="s">
        <v>840</v>
      </c>
      <c r="Q3638" s="4">
        <v>7000</v>
      </c>
      <c r="R3638">
        <v>2</v>
      </c>
      <c r="S3638" s="4">
        <f>Table3[[#This Row],[Harga]]*Table3[[#This Row],[Quantity]]</f>
        <v>14000</v>
      </c>
      <c r="T3638">
        <v>0.7</v>
      </c>
      <c r="U3638" s="4">
        <f>Table3[[#This Row],[Discount]]*Table3[[#This Row],[Revenue]]</f>
        <v>9800</v>
      </c>
      <c r="V3638" s="4">
        <f>Table3[[#This Row],[Revenue]]-Table3[[#This Row],[Total Discount]]</f>
        <v>4200</v>
      </c>
      <c r="W3638" s="6"/>
      <c r="X3638" s="5"/>
    </row>
    <row r="3639" spans="1:24" x14ac:dyDescent="0.35">
      <c r="A3639">
        <v>3638</v>
      </c>
      <c r="B3639" t="s">
        <v>5540</v>
      </c>
      <c r="C3639" s="8">
        <v>42518</v>
      </c>
      <c r="D3639" s="6">
        <v>2016</v>
      </c>
      <c r="E3639" s="8" t="s">
        <v>3453</v>
      </c>
      <c r="F3639" s="7">
        <v>28</v>
      </c>
      <c r="G3639" t="s">
        <v>3452</v>
      </c>
      <c r="H3639" t="s">
        <v>3451</v>
      </c>
      <c r="I3639" t="s">
        <v>4423</v>
      </c>
      <c r="J3639" t="s">
        <v>3488</v>
      </c>
      <c r="K3639" t="s">
        <v>3595</v>
      </c>
      <c r="L3639">
        <v>60068</v>
      </c>
      <c r="M3639" t="s">
        <v>2935</v>
      </c>
      <c r="N3639" t="s">
        <v>51</v>
      </c>
      <c r="O3639" t="s">
        <v>52</v>
      </c>
      <c r="P3639" t="s">
        <v>2936</v>
      </c>
      <c r="Q3639" s="4">
        <v>860000</v>
      </c>
      <c r="R3639">
        <v>1</v>
      </c>
      <c r="S3639" s="4">
        <f>Table3[[#This Row],[Harga]]*Table3[[#This Row],[Quantity]]</f>
        <v>860000</v>
      </c>
      <c r="T3639">
        <v>0.2</v>
      </c>
      <c r="U3639" s="4">
        <f>Table3[[#This Row],[Discount]]*Table3[[#This Row],[Revenue]]</f>
        <v>172000</v>
      </c>
      <c r="V3639" s="4">
        <f>Table3[[#This Row],[Revenue]]-Table3[[#This Row],[Total Discount]]</f>
        <v>688000</v>
      </c>
      <c r="W3639" s="6"/>
      <c r="X3639" s="5"/>
    </row>
    <row r="3640" spans="1:24" x14ac:dyDescent="0.35">
      <c r="A3640">
        <v>3639</v>
      </c>
      <c r="B3640" t="s">
        <v>5539</v>
      </c>
      <c r="C3640" s="8">
        <v>42866</v>
      </c>
      <c r="D3640" s="6">
        <v>2017</v>
      </c>
      <c r="E3640" s="8" t="s">
        <v>3453</v>
      </c>
      <c r="F3640" s="7">
        <v>11</v>
      </c>
      <c r="G3640" t="s">
        <v>3452</v>
      </c>
      <c r="H3640" t="s">
        <v>3501</v>
      </c>
      <c r="I3640" t="s">
        <v>4477</v>
      </c>
      <c r="J3640" t="s">
        <v>3449</v>
      </c>
      <c r="K3640" t="s">
        <v>3682</v>
      </c>
      <c r="L3640">
        <v>10024</v>
      </c>
      <c r="M3640" t="s">
        <v>3152</v>
      </c>
      <c r="N3640" t="s">
        <v>13</v>
      </c>
      <c r="O3640" t="s">
        <v>37</v>
      </c>
      <c r="P3640" t="s">
        <v>3153</v>
      </c>
      <c r="Q3640" s="4">
        <v>44000</v>
      </c>
      <c r="R3640">
        <v>3</v>
      </c>
      <c r="S3640" s="4">
        <f>Table3[[#This Row],[Harga]]*Table3[[#This Row],[Quantity]]</f>
        <v>132000</v>
      </c>
      <c r="T3640">
        <v>0</v>
      </c>
      <c r="U3640" s="4">
        <f>Table3[[#This Row],[Discount]]*Table3[[#This Row],[Revenue]]</f>
        <v>0</v>
      </c>
      <c r="V3640" s="4">
        <f>Table3[[#This Row],[Revenue]]-Table3[[#This Row],[Total Discount]]</f>
        <v>132000</v>
      </c>
      <c r="W3640" s="6"/>
      <c r="X3640" s="5"/>
    </row>
    <row r="3641" spans="1:24" x14ac:dyDescent="0.35">
      <c r="A3641">
        <v>3640</v>
      </c>
      <c r="B3641" t="s">
        <v>5538</v>
      </c>
      <c r="C3641" s="8">
        <v>42659</v>
      </c>
      <c r="D3641" s="6">
        <v>2016</v>
      </c>
      <c r="E3641" s="8" t="s">
        <v>3517</v>
      </c>
      <c r="F3641" s="7">
        <v>16</v>
      </c>
      <c r="G3641" t="s">
        <v>3452</v>
      </c>
      <c r="H3641" t="s">
        <v>3532</v>
      </c>
      <c r="I3641" t="s">
        <v>3998</v>
      </c>
      <c r="J3641" t="s">
        <v>3466</v>
      </c>
      <c r="K3641" t="s">
        <v>3542</v>
      </c>
      <c r="L3641">
        <v>10011</v>
      </c>
      <c r="M3641" t="s">
        <v>418</v>
      </c>
      <c r="N3641" t="s">
        <v>9</v>
      </c>
      <c r="O3641" t="s">
        <v>17</v>
      </c>
      <c r="P3641" t="s">
        <v>419</v>
      </c>
      <c r="Q3641" s="4">
        <v>285000</v>
      </c>
      <c r="R3641">
        <v>1</v>
      </c>
      <c r="S3641" s="4">
        <f>Table3[[#This Row],[Harga]]*Table3[[#This Row],[Quantity]]</f>
        <v>285000</v>
      </c>
      <c r="T3641">
        <v>0.4</v>
      </c>
      <c r="U3641" s="4">
        <f>Table3[[#This Row],[Discount]]*Table3[[#This Row],[Revenue]]</f>
        <v>114000</v>
      </c>
      <c r="V3641" s="4">
        <f>Table3[[#This Row],[Revenue]]-Table3[[#This Row],[Total Discount]]</f>
        <v>171000</v>
      </c>
      <c r="W3641" s="6"/>
      <c r="X3641" s="5"/>
    </row>
    <row r="3642" spans="1:24" x14ac:dyDescent="0.35">
      <c r="A3642">
        <v>3641</v>
      </c>
      <c r="B3642" t="s">
        <v>5537</v>
      </c>
      <c r="C3642" s="8">
        <v>43056</v>
      </c>
      <c r="D3642" s="6">
        <v>2017</v>
      </c>
      <c r="E3642" s="8" t="s">
        <v>3468</v>
      </c>
      <c r="F3642" s="7">
        <v>17</v>
      </c>
      <c r="G3642" t="s">
        <v>3485</v>
      </c>
      <c r="H3642" t="s">
        <v>3451</v>
      </c>
      <c r="I3642" t="s">
        <v>5167</v>
      </c>
      <c r="J3642" t="s">
        <v>3466</v>
      </c>
      <c r="K3642" t="s">
        <v>3571</v>
      </c>
      <c r="L3642">
        <v>97123</v>
      </c>
      <c r="M3642" t="s">
        <v>3054</v>
      </c>
      <c r="N3642" t="s">
        <v>13</v>
      </c>
      <c r="O3642" t="s">
        <v>23</v>
      </c>
      <c r="P3642" t="s">
        <v>3055</v>
      </c>
      <c r="Q3642" s="4">
        <v>17000</v>
      </c>
      <c r="R3642">
        <v>3</v>
      </c>
      <c r="S3642" s="4">
        <f>Table3[[#This Row],[Harga]]*Table3[[#This Row],[Quantity]]</f>
        <v>51000</v>
      </c>
      <c r="T3642">
        <v>0.2</v>
      </c>
      <c r="U3642" s="4">
        <f>Table3[[#This Row],[Discount]]*Table3[[#This Row],[Revenue]]</f>
        <v>10200</v>
      </c>
      <c r="V3642" s="4">
        <f>Table3[[#This Row],[Revenue]]-Table3[[#This Row],[Total Discount]]</f>
        <v>40800</v>
      </c>
      <c r="W3642" s="6"/>
      <c r="X3642" s="5"/>
    </row>
    <row r="3643" spans="1:24" x14ac:dyDescent="0.35">
      <c r="A3643">
        <v>3642</v>
      </c>
      <c r="B3643" t="s">
        <v>5536</v>
      </c>
      <c r="C3643" s="8">
        <v>43065</v>
      </c>
      <c r="D3643" s="6">
        <v>2017</v>
      </c>
      <c r="E3643" s="8" t="s">
        <v>3468</v>
      </c>
      <c r="F3643" s="7">
        <v>26</v>
      </c>
      <c r="G3643" t="s">
        <v>3457</v>
      </c>
      <c r="H3643" t="s">
        <v>3451</v>
      </c>
      <c r="I3643" t="s">
        <v>5307</v>
      </c>
      <c r="J3643" t="s">
        <v>3449</v>
      </c>
      <c r="K3643" t="s">
        <v>3523</v>
      </c>
      <c r="L3643">
        <v>10009</v>
      </c>
      <c r="M3643" t="s">
        <v>2020</v>
      </c>
      <c r="N3643" t="s">
        <v>51</v>
      </c>
      <c r="O3643" t="s">
        <v>52</v>
      </c>
      <c r="P3643" t="s">
        <v>2021</v>
      </c>
      <c r="Q3643" s="4">
        <v>157000</v>
      </c>
      <c r="R3643">
        <v>5</v>
      </c>
      <c r="S3643" s="4">
        <f>Table3[[#This Row],[Harga]]*Table3[[#This Row],[Quantity]]</f>
        <v>785000</v>
      </c>
      <c r="T3643">
        <v>0</v>
      </c>
      <c r="U3643" s="4">
        <f>Table3[[#This Row],[Discount]]*Table3[[#This Row],[Revenue]]</f>
        <v>0</v>
      </c>
      <c r="V3643" s="4">
        <f>Table3[[#This Row],[Revenue]]-Table3[[#This Row],[Total Discount]]</f>
        <v>785000</v>
      </c>
      <c r="W3643" s="6"/>
      <c r="X3643" s="5"/>
    </row>
    <row r="3644" spans="1:24" x14ac:dyDescent="0.35">
      <c r="A3644">
        <v>3643</v>
      </c>
      <c r="B3644" t="s">
        <v>5535</v>
      </c>
      <c r="C3644" s="8">
        <v>42981</v>
      </c>
      <c r="D3644" s="6">
        <v>2017</v>
      </c>
      <c r="E3644" s="8" t="s">
        <v>3472</v>
      </c>
      <c r="F3644" s="7">
        <v>3</v>
      </c>
      <c r="G3644" t="s">
        <v>3538</v>
      </c>
      <c r="H3644" t="s">
        <v>3532</v>
      </c>
      <c r="I3644" t="s">
        <v>3562</v>
      </c>
      <c r="J3644" t="s">
        <v>3466</v>
      </c>
      <c r="K3644" t="s">
        <v>3483</v>
      </c>
      <c r="L3644">
        <v>60623</v>
      </c>
      <c r="M3644" t="s">
        <v>2304</v>
      </c>
      <c r="N3644" t="s">
        <v>13</v>
      </c>
      <c r="O3644" t="s">
        <v>23</v>
      </c>
      <c r="P3644" t="s">
        <v>2305</v>
      </c>
      <c r="Q3644" s="4">
        <v>9000</v>
      </c>
      <c r="R3644">
        <v>3</v>
      </c>
      <c r="S3644" s="4">
        <f>Table3[[#This Row],[Harga]]*Table3[[#This Row],[Quantity]]</f>
        <v>27000</v>
      </c>
      <c r="T3644">
        <v>0.2</v>
      </c>
      <c r="U3644" s="4">
        <f>Table3[[#This Row],[Discount]]*Table3[[#This Row],[Revenue]]</f>
        <v>5400</v>
      </c>
      <c r="V3644" s="4">
        <f>Table3[[#This Row],[Revenue]]-Table3[[#This Row],[Total Discount]]</f>
        <v>21600</v>
      </c>
      <c r="W3644" s="6"/>
      <c r="X3644" s="5"/>
    </row>
    <row r="3645" spans="1:24" x14ac:dyDescent="0.35">
      <c r="A3645">
        <v>3644</v>
      </c>
      <c r="B3645" t="s">
        <v>5534</v>
      </c>
      <c r="C3645" s="8">
        <v>43074</v>
      </c>
      <c r="D3645" s="6">
        <v>2017</v>
      </c>
      <c r="E3645" s="8" t="s">
        <v>3490</v>
      </c>
      <c r="F3645" s="7">
        <v>5</v>
      </c>
      <c r="G3645" t="s">
        <v>3452</v>
      </c>
      <c r="H3645" t="s">
        <v>3462</v>
      </c>
      <c r="I3645" t="s">
        <v>3767</v>
      </c>
      <c r="J3645" t="s">
        <v>3449</v>
      </c>
      <c r="K3645" t="s">
        <v>3580</v>
      </c>
      <c r="L3645">
        <v>10024</v>
      </c>
      <c r="M3645" t="s">
        <v>131</v>
      </c>
      <c r="N3645" t="s">
        <v>9</v>
      </c>
      <c r="O3645" t="s">
        <v>20</v>
      </c>
      <c r="P3645" t="s">
        <v>132</v>
      </c>
      <c r="Q3645" s="4">
        <v>42000</v>
      </c>
      <c r="R3645">
        <v>2</v>
      </c>
      <c r="S3645" s="4">
        <f>Table3[[#This Row],[Harga]]*Table3[[#This Row],[Quantity]]</f>
        <v>84000</v>
      </c>
      <c r="T3645">
        <v>0</v>
      </c>
      <c r="U3645" s="4">
        <f>Table3[[#This Row],[Discount]]*Table3[[#This Row],[Revenue]]</f>
        <v>0</v>
      </c>
      <c r="V3645" s="4">
        <f>Table3[[#This Row],[Revenue]]-Table3[[#This Row],[Total Discount]]</f>
        <v>84000</v>
      </c>
      <c r="W3645" s="6"/>
      <c r="X3645" s="5"/>
    </row>
    <row r="3646" spans="1:24" x14ac:dyDescent="0.35">
      <c r="A3646">
        <v>3645</v>
      </c>
      <c r="B3646" t="s">
        <v>5533</v>
      </c>
      <c r="C3646" s="8">
        <v>43049</v>
      </c>
      <c r="D3646" s="6">
        <v>2017</v>
      </c>
      <c r="E3646" s="8" t="s">
        <v>3468</v>
      </c>
      <c r="F3646" s="7">
        <v>10</v>
      </c>
      <c r="G3646" t="s">
        <v>3457</v>
      </c>
      <c r="H3646" t="s">
        <v>3451</v>
      </c>
      <c r="I3646" t="s">
        <v>5007</v>
      </c>
      <c r="J3646" t="s">
        <v>3449</v>
      </c>
      <c r="K3646" t="s">
        <v>3580</v>
      </c>
      <c r="L3646">
        <v>99301</v>
      </c>
      <c r="M3646" t="s">
        <v>3154</v>
      </c>
      <c r="N3646" t="s">
        <v>13</v>
      </c>
      <c r="O3646" t="s">
        <v>29</v>
      </c>
      <c r="P3646" t="s">
        <v>3155</v>
      </c>
      <c r="Q3646" s="4">
        <v>401000</v>
      </c>
      <c r="R3646">
        <v>5</v>
      </c>
      <c r="S3646" s="4">
        <f>Table3[[#This Row],[Harga]]*Table3[[#This Row],[Quantity]]</f>
        <v>2005000</v>
      </c>
      <c r="T3646">
        <v>0</v>
      </c>
      <c r="U3646" s="4">
        <f>Table3[[#This Row],[Discount]]*Table3[[#This Row],[Revenue]]</f>
        <v>0</v>
      </c>
      <c r="V3646" s="4">
        <f>Table3[[#This Row],[Revenue]]-Table3[[#This Row],[Total Discount]]</f>
        <v>2005000</v>
      </c>
      <c r="W3646" s="6"/>
      <c r="X3646" s="5"/>
    </row>
    <row r="3647" spans="1:24" x14ac:dyDescent="0.35">
      <c r="A3647">
        <v>3646</v>
      </c>
      <c r="B3647" t="s">
        <v>5532</v>
      </c>
      <c r="C3647" s="8">
        <v>41716</v>
      </c>
      <c r="D3647" s="6">
        <v>2014</v>
      </c>
      <c r="E3647" s="8" t="s">
        <v>3511</v>
      </c>
      <c r="F3647" s="7">
        <v>18</v>
      </c>
      <c r="G3647" t="s">
        <v>3485</v>
      </c>
      <c r="H3647" t="s">
        <v>3451</v>
      </c>
      <c r="I3647" t="s">
        <v>3696</v>
      </c>
      <c r="J3647" t="s">
        <v>3488</v>
      </c>
      <c r="K3647" t="s">
        <v>3499</v>
      </c>
      <c r="L3647">
        <v>91505</v>
      </c>
      <c r="M3647" t="s">
        <v>1656</v>
      </c>
      <c r="N3647" t="s">
        <v>9</v>
      </c>
      <c r="O3647" t="s">
        <v>20</v>
      </c>
      <c r="P3647" t="s">
        <v>1657</v>
      </c>
      <c r="Q3647" s="4">
        <v>45000</v>
      </c>
      <c r="R3647">
        <v>2</v>
      </c>
      <c r="S3647" s="4">
        <f>Table3[[#This Row],[Harga]]*Table3[[#This Row],[Quantity]]</f>
        <v>90000</v>
      </c>
      <c r="T3647">
        <v>0</v>
      </c>
      <c r="U3647" s="4">
        <f>Table3[[#This Row],[Discount]]*Table3[[#This Row],[Revenue]]</f>
        <v>0</v>
      </c>
      <c r="V3647" s="4">
        <f>Table3[[#This Row],[Revenue]]-Table3[[#This Row],[Total Discount]]</f>
        <v>90000</v>
      </c>
      <c r="W3647" s="6"/>
      <c r="X3647" s="5"/>
    </row>
    <row r="3648" spans="1:24" x14ac:dyDescent="0.35">
      <c r="A3648">
        <v>3647</v>
      </c>
      <c r="B3648" t="s">
        <v>5531</v>
      </c>
      <c r="C3648" s="8">
        <v>42686</v>
      </c>
      <c r="D3648" s="6">
        <v>2016</v>
      </c>
      <c r="E3648" s="8" t="s">
        <v>3468</v>
      </c>
      <c r="F3648" s="7">
        <v>12</v>
      </c>
      <c r="G3648" t="s">
        <v>3485</v>
      </c>
      <c r="H3648" t="s">
        <v>3451</v>
      </c>
      <c r="I3648" t="s">
        <v>4344</v>
      </c>
      <c r="J3648" t="s">
        <v>3466</v>
      </c>
      <c r="K3648" t="s">
        <v>3455</v>
      </c>
      <c r="L3648">
        <v>60623</v>
      </c>
      <c r="M3648" t="s">
        <v>1471</v>
      </c>
      <c r="N3648" t="s">
        <v>9</v>
      </c>
      <c r="O3648" t="s">
        <v>20</v>
      </c>
      <c r="P3648" t="s">
        <v>1472</v>
      </c>
      <c r="Q3648" s="4">
        <v>19000</v>
      </c>
      <c r="R3648">
        <v>6</v>
      </c>
      <c r="S3648" s="4">
        <f>Table3[[#This Row],[Harga]]*Table3[[#This Row],[Quantity]]</f>
        <v>114000</v>
      </c>
      <c r="T3648">
        <v>0.6</v>
      </c>
      <c r="U3648" s="4">
        <f>Table3[[#This Row],[Discount]]*Table3[[#This Row],[Revenue]]</f>
        <v>68400</v>
      </c>
      <c r="V3648" s="4">
        <f>Table3[[#This Row],[Revenue]]-Table3[[#This Row],[Total Discount]]</f>
        <v>45600</v>
      </c>
      <c r="W3648" s="6"/>
      <c r="X3648" s="5"/>
    </row>
    <row r="3649" spans="1:24" x14ac:dyDescent="0.35">
      <c r="A3649">
        <v>3648</v>
      </c>
      <c r="B3649" t="s">
        <v>5530</v>
      </c>
      <c r="C3649" s="8">
        <v>43034</v>
      </c>
      <c r="D3649" s="6">
        <v>2017</v>
      </c>
      <c r="E3649" s="8" t="s">
        <v>3517</v>
      </c>
      <c r="F3649" s="7">
        <v>26</v>
      </c>
      <c r="G3649" t="s">
        <v>3485</v>
      </c>
      <c r="H3649" t="s">
        <v>3451</v>
      </c>
      <c r="I3649" t="s">
        <v>5529</v>
      </c>
      <c r="J3649" t="s">
        <v>3466</v>
      </c>
      <c r="K3649" t="s">
        <v>3483</v>
      </c>
      <c r="L3649">
        <v>17602</v>
      </c>
      <c r="M3649" t="s">
        <v>256</v>
      </c>
      <c r="N3649" t="s">
        <v>51</v>
      </c>
      <c r="O3649" t="s">
        <v>52</v>
      </c>
      <c r="P3649" t="s">
        <v>257</v>
      </c>
      <c r="Q3649" s="4">
        <v>329000</v>
      </c>
      <c r="R3649">
        <v>1</v>
      </c>
      <c r="S3649" s="4">
        <f>Table3[[#This Row],[Harga]]*Table3[[#This Row],[Quantity]]</f>
        <v>329000</v>
      </c>
      <c r="T3649">
        <v>0.4</v>
      </c>
      <c r="U3649" s="4">
        <f>Table3[[#This Row],[Discount]]*Table3[[#This Row],[Revenue]]</f>
        <v>131600</v>
      </c>
      <c r="V3649" s="4">
        <f>Table3[[#This Row],[Revenue]]-Table3[[#This Row],[Total Discount]]</f>
        <v>197400</v>
      </c>
      <c r="W3649" s="6"/>
      <c r="X3649" s="5"/>
    </row>
    <row r="3650" spans="1:24" x14ac:dyDescent="0.35">
      <c r="A3650">
        <v>3649</v>
      </c>
      <c r="B3650" t="s">
        <v>5528</v>
      </c>
      <c r="C3650" s="8">
        <v>42105</v>
      </c>
      <c r="D3650" s="6">
        <v>2015</v>
      </c>
      <c r="E3650" s="8" t="s">
        <v>3529</v>
      </c>
      <c r="F3650" s="7">
        <v>11</v>
      </c>
      <c r="G3650" t="s">
        <v>3457</v>
      </c>
      <c r="H3650" t="s">
        <v>3451</v>
      </c>
      <c r="I3650" t="s">
        <v>4309</v>
      </c>
      <c r="J3650" t="s">
        <v>3449</v>
      </c>
      <c r="K3650" t="s">
        <v>3465</v>
      </c>
      <c r="L3650">
        <v>33614</v>
      </c>
      <c r="M3650" t="s">
        <v>466</v>
      </c>
      <c r="N3650" t="s">
        <v>9</v>
      </c>
      <c r="O3650" t="s">
        <v>20</v>
      </c>
      <c r="P3650" t="s">
        <v>467</v>
      </c>
      <c r="Q3650" s="4">
        <v>127000</v>
      </c>
      <c r="R3650">
        <v>2</v>
      </c>
      <c r="S3650" s="4">
        <f>Table3[[#This Row],[Harga]]*Table3[[#This Row],[Quantity]]</f>
        <v>254000</v>
      </c>
      <c r="T3650">
        <v>0.2</v>
      </c>
      <c r="U3650" s="4">
        <f>Table3[[#This Row],[Discount]]*Table3[[#This Row],[Revenue]]</f>
        <v>50800</v>
      </c>
      <c r="V3650" s="4">
        <f>Table3[[#This Row],[Revenue]]-Table3[[#This Row],[Total Discount]]</f>
        <v>203200</v>
      </c>
      <c r="W3650" s="6"/>
      <c r="X3650" s="5"/>
    </row>
    <row r="3651" spans="1:24" x14ac:dyDescent="0.35">
      <c r="A3651">
        <v>3650</v>
      </c>
      <c r="B3651" t="s">
        <v>5527</v>
      </c>
      <c r="C3651" s="8">
        <v>42363</v>
      </c>
      <c r="D3651" s="6">
        <v>2015</v>
      </c>
      <c r="E3651" s="8" t="s">
        <v>3490</v>
      </c>
      <c r="F3651" s="7">
        <v>25</v>
      </c>
      <c r="G3651" t="s">
        <v>3452</v>
      </c>
      <c r="H3651" t="s">
        <v>3451</v>
      </c>
      <c r="I3651" t="s">
        <v>5159</v>
      </c>
      <c r="J3651" t="s">
        <v>3449</v>
      </c>
      <c r="K3651" t="s">
        <v>3487</v>
      </c>
      <c r="L3651">
        <v>10024</v>
      </c>
      <c r="M3651" t="s">
        <v>1749</v>
      </c>
      <c r="N3651" t="s">
        <v>51</v>
      </c>
      <c r="O3651" t="s">
        <v>64</v>
      </c>
      <c r="P3651" t="s">
        <v>5526</v>
      </c>
      <c r="Q3651" s="4">
        <v>1116000</v>
      </c>
      <c r="R3651">
        <v>2</v>
      </c>
      <c r="S3651" s="4">
        <f>Table3[[#This Row],[Harga]]*Table3[[#This Row],[Quantity]]</f>
        <v>2232000</v>
      </c>
      <c r="T3651">
        <v>0</v>
      </c>
      <c r="U3651" s="4">
        <f>Table3[[#This Row],[Discount]]*Table3[[#This Row],[Revenue]]</f>
        <v>0</v>
      </c>
      <c r="V3651" s="4">
        <f>Table3[[#This Row],[Revenue]]-Table3[[#This Row],[Total Discount]]</f>
        <v>2232000</v>
      </c>
      <c r="W3651" s="6"/>
      <c r="X3651" s="5"/>
    </row>
    <row r="3652" spans="1:24" x14ac:dyDescent="0.35">
      <c r="A3652">
        <v>3651</v>
      </c>
      <c r="B3652" t="s">
        <v>5525</v>
      </c>
      <c r="C3652" s="8">
        <v>42999</v>
      </c>
      <c r="D3652" s="6">
        <v>2017</v>
      </c>
      <c r="E3652" s="8" t="s">
        <v>3472</v>
      </c>
      <c r="F3652" s="7">
        <v>21</v>
      </c>
      <c r="G3652" t="s">
        <v>3538</v>
      </c>
      <c r="H3652" t="s">
        <v>3462</v>
      </c>
      <c r="I3652" t="s">
        <v>3896</v>
      </c>
      <c r="J3652" t="s">
        <v>3466</v>
      </c>
      <c r="K3652" t="s">
        <v>3628</v>
      </c>
      <c r="L3652">
        <v>90045</v>
      </c>
      <c r="M3652" t="s">
        <v>2180</v>
      </c>
      <c r="N3652" t="s">
        <v>13</v>
      </c>
      <c r="O3652" t="s">
        <v>32</v>
      </c>
      <c r="P3652" t="s">
        <v>2181</v>
      </c>
      <c r="Q3652" s="4">
        <v>112000</v>
      </c>
      <c r="R3652">
        <v>1</v>
      </c>
      <c r="S3652" s="4">
        <f>Table3[[#This Row],[Harga]]*Table3[[#This Row],[Quantity]]</f>
        <v>112000</v>
      </c>
      <c r="T3652">
        <v>0</v>
      </c>
      <c r="U3652" s="4">
        <f>Table3[[#This Row],[Discount]]*Table3[[#This Row],[Revenue]]</f>
        <v>0</v>
      </c>
      <c r="V3652" s="4">
        <f>Table3[[#This Row],[Revenue]]-Table3[[#This Row],[Total Discount]]</f>
        <v>112000</v>
      </c>
      <c r="W3652" s="6"/>
      <c r="X3652" s="5"/>
    </row>
    <row r="3653" spans="1:24" x14ac:dyDescent="0.35">
      <c r="A3653">
        <v>3652</v>
      </c>
      <c r="B3653" t="s">
        <v>5524</v>
      </c>
      <c r="C3653" s="8">
        <v>41993</v>
      </c>
      <c r="D3653" s="6">
        <v>2014</v>
      </c>
      <c r="E3653" s="8" t="s">
        <v>3490</v>
      </c>
      <c r="F3653" s="7">
        <v>20</v>
      </c>
      <c r="G3653" t="s">
        <v>3485</v>
      </c>
      <c r="H3653" t="s">
        <v>3501</v>
      </c>
      <c r="I3653" t="s">
        <v>3622</v>
      </c>
      <c r="J3653" t="s">
        <v>3466</v>
      </c>
      <c r="K3653" t="s">
        <v>3499</v>
      </c>
      <c r="L3653">
        <v>10035</v>
      </c>
      <c r="M3653" t="s">
        <v>2146</v>
      </c>
      <c r="N3653" t="s">
        <v>9</v>
      </c>
      <c r="O3653" t="s">
        <v>42</v>
      </c>
      <c r="P3653" t="s">
        <v>2147</v>
      </c>
      <c r="Q3653" s="4">
        <v>114000</v>
      </c>
      <c r="R3653">
        <v>3</v>
      </c>
      <c r="S3653" s="4">
        <f>Table3[[#This Row],[Harga]]*Table3[[#This Row],[Quantity]]</f>
        <v>342000</v>
      </c>
      <c r="T3653">
        <v>0.1</v>
      </c>
      <c r="U3653" s="4">
        <f>Table3[[#This Row],[Discount]]*Table3[[#This Row],[Revenue]]</f>
        <v>34200</v>
      </c>
      <c r="V3653" s="4">
        <f>Table3[[#This Row],[Revenue]]-Table3[[#This Row],[Total Discount]]</f>
        <v>307800</v>
      </c>
      <c r="W3653" s="6"/>
      <c r="X3653" s="5"/>
    </row>
    <row r="3654" spans="1:24" x14ac:dyDescent="0.35">
      <c r="A3654">
        <v>3653</v>
      </c>
      <c r="B3654" t="s">
        <v>5523</v>
      </c>
      <c r="C3654" s="8">
        <v>42203</v>
      </c>
      <c r="D3654" s="6">
        <v>2015</v>
      </c>
      <c r="E3654" s="8" t="s">
        <v>3507</v>
      </c>
      <c r="F3654" s="7">
        <v>18</v>
      </c>
      <c r="G3654" t="s">
        <v>3452</v>
      </c>
      <c r="H3654" t="s">
        <v>3451</v>
      </c>
      <c r="I3654" t="s">
        <v>5522</v>
      </c>
      <c r="J3654" t="s">
        <v>3466</v>
      </c>
      <c r="K3654" t="s">
        <v>3556</v>
      </c>
      <c r="L3654">
        <v>10009</v>
      </c>
      <c r="M3654" t="s">
        <v>712</v>
      </c>
      <c r="N3654" t="s">
        <v>13</v>
      </c>
      <c r="O3654" t="s">
        <v>37</v>
      </c>
      <c r="P3654" t="s">
        <v>713</v>
      </c>
      <c r="Q3654" s="4">
        <v>12000</v>
      </c>
      <c r="R3654">
        <v>2</v>
      </c>
      <c r="S3654" s="4">
        <f>Table3[[#This Row],[Harga]]*Table3[[#This Row],[Quantity]]</f>
        <v>24000</v>
      </c>
      <c r="T3654">
        <v>0</v>
      </c>
      <c r="U3654" s="4">
        <f>Table3[[#This Row],[Discount]]*Table3[[#This Row],[Revenue]]</f>
        <v>0</v>
      </c>
      <c r="V3654" s="4">
        <f>Table3[[#This Row],[Revenue]]-Table3[[#This Row],[Total Discount]]</f>
        <v>24000</v>
      </c>
      <c r="W3654" s="6"/>
      <c r="X3654" s="5"/>
    </row>
    <row r="3655" spans="1:24" x14ac:dyDescent="0.35">
      <c r="A3655">
        <v>3654</v>
      </c>
      <c r="B3655" t="s">
        <v>5521</v>
      </c>
      <c r="C3655" s="8">
        <v>41846</v>
      </c>
      <c r="D3655" s="6">
        <v>2014</v>
      </c>
      <c r="E3655" s="8" t="s">
        <v>3507</v>
      </c>
      <c r="F3655" s="7">
        <v>26</v>
      </c>
      <c r="G3655" t="s">
        <v>3457</v>
      </c>
      <c r="H3655" t="s">
        <v>3451</v>
      </c>
      <c r="I3655" t="s">
        <v>4393</v>
      </c>
      <c r="J3655" t="s">
        <v>3449</v>
      </c>
      <c r="K3655" t="s">
        <v>3600</v>
      </c>
      <c r="L3655">
        <v>30318</v>
      </c>
      <c r="M3655" t="s">
        <v>1960</v>
      </c>
      <c r="N3655" t="s">
        <v>9</v>
      </c>
      <c r="O3655" t="s">
        <v>42</v>
      </c>
      <c r="P3655" t="s">
        <v>1961</v>
      </c>
      <c r="Q3655" s="4">
        <v>48000</v>
      </c>
      <c r="R3655">
        <v>2</v>
      </c>
      <c r="S3655" s="4">
        <f>Table3[[#This Row],[Harga]]*Table3[[#This Row],[Quantity]]</f>
        <v>96000</v>
      </c>
      <c r="T3655">
        <v>0</v>
      </c>
      <c r="U3655" s="4">
        <f>Table3[[#This Row],[Discount]]*Table3[[#This Row],[Revenue]]</f>
        <v>0</v>
      </c>
      <c r="V3655" s="4">
        <f>Table3[[#This Row],[Revenue]]-Table3[[#This Row],[Total Discount]]</f>
        <v>96000</v>
      </c>
      <c r="W3655" s="6"/>
      <c r="X3655" s="5"/>
    </row>
    <row r="3656" spans="1:24" x14ac:dyDescent="0.35">
      <c r="A3656">
        <v>3655</v>
      </c>
      <c r="B3656" t="s">
        <v>5520</v>
      </c>
      <c r="C3656" s="8">
        <v>41999</v>
      </c>
      <c r="D3656" s="6">
        <v>2014</v>
      </c>
      <c r="E3656" s="8" t="s">
        <v>3490</v>
      </c>
      <c r="F3656" s="7">
        <v>26</v>
      </c>
      <c r="G3656" t="s">
        <v>3485</v>
      </c>
      <c r="H3656" t="s">
        <v>3451</v>
      </c>
      <c r="I3656" t="s">
        <v>4224</v>
      </c>
      <c r="J3656" t="s">
        <v>3449</v>
      </c>
      <c r="K3656" t="s">
        <v>3492</v>
      </c>
      <c r="L3656">
        <v>10009</v>
      </c>
      <c r="M3656" t="s">
        <v>1038</v>
      </c>
      <c r="N3656" t="s">
        <v>13</v>
      </c>
      <c r="O3656" t="s">
        <v>32</v>
      </c>
      <c r="P3656" t="s">
        <v>1039</v>
      </c>
      <c r="Q3656" s="4">
        <v>103000</v>
      </c>
      <c r="R3656">
        <v>6</v>
      </c>
      <c r="S3656" s="4">
        <f>Table3[[#This Row],[Harga]]*Table3[[#This Row],[Quantity]]</f>
        <v>618000</v>
      </c>
      <c r="T3656">
        <v>0</v>
      </c>
      <c r="U3656" s="4">
        <f>Table3[[#This Row],[Discount]]*Table3[[#This Row],[Revenue]]</f>
        <v>0</v>
      </c>
      <c r="V3656" s="4">
        <f>Table3[[#This Row],[Revenue]]-Table3[[#This Row],[Total Discount]]</f>
        <v>618000</v>
      </c>
      <c r="W3656" s="6"/>
      <c r="X3656" s="5"/>
    </row>
    <row r="3657" spans="1:24" x14ac:dyDescent="0.35">
      <c r="A3657">
        <v>3656</v>
      </c>
      <c r="B3657" t="s">
        <v>5519</v>
      </c>
      <c r="C3657" s="8">
        <v>43080</v>
      </c>
      <c r="D3657" s="6">
        <v>2017</v>
      </c>
      <c r="E3657" s="8" t="s">
        <v>3490</v>
      </c>
      <c r="F3657" s="7">
        <v>11</v>
      </c>
      <c r="G3657" t="s">
        <v>3485</v>
      </c>
      <c r="H3657" t="s">
        <v>3501</v>
      </c>
      <c r="I3657" t="s">
        <v>5518</v>
      </c>
      <c r="J3657" t="s">
        <v>3466</v>
      </c>
      <c r="K3657" t="s">
        <v>3548</v>
      </c>
      <c r="L3657">
        <v>32216</v>
      </c>
      <c r="M3657" t="s">
        <v>213</v>
      </c>
      <c r="N3657" t="s">
        <v>9</v>
      </c>
      <c r="O3657" t="s">
        <v>17</v>
      </c>
      <c r="P3657" t="s">
        <v>214</v>
      </c>
      <c r="Q3657" s="4">
        <v>219000</v>
      </c>
      <c r="R3657">
        <v>6</v>
      </c>
      <c r="S3657" s="4">
        <f>Table3[[#This Row],[Harga]]*Table3[[#This Row],[Quantity]]</f>
        <v>1314000</v>
      </c>
      <c r="T3657">
        <v>0.45</v>
      </c>
      <c r="U3657" s="4">
        <f>Table3[[#This Row],[Discount]]*Table3[[#This Row],[Revenue]]</f>
        <v>591300</v>
      </c>
      <c r="V3657" s="4">
        <f>Table3[[#This Row],[Revenue]]-Table3[[#This Row],[Total Discount]]</f>
        <v>722700</v>
      </c>
      <c r="W3657" s="6"/>
      <c r="X3657" s="5"/>
    </row>
    <row r="3658" spans="1:24" x14ac:dyDescent="0.35">
      <c r="A3658">
        <v>3657</v>
      </c>
      <c r="B3658" t="s">
        <v>5517</v>
      </c>
      <c r="C3658" s="8">
        <v>41701</v>
      </c>
      <c r="D3658" s="6">
        <v>2014</v>
      </c>
      <c r="E3658" s="8" t="s">
        <v>3511</v>
      </c>
      <c r="F3658" s="7">
        <v>3</v>
      </c>
      <c r="G3658" t="s">
        <v>3496</v>
      </c>
      <c r="H3658" t="s">
        <v>3451</v>
      </c>
      <c r="I3658" t="s">
        <v>3931</v>
      </c>
      <c r="J3658" t="s">
        <v>3449</v>
      </c>
      <c r="K3658" t="s">
        <v>3556</v>
      </c>
      <c r="L3658">
        <v>77095</v>
      </c>
      <c r="M3658" t="s">
        <v>1521</v>
      </c>
      <c r="N3658" t="s">
        <v>13</v>
      </c>
      <c r="O3658" t="s">
        <v>29</v>
      </c>
      <c r="P3658" t="s">
        <v>1522</v>
      </c>
      <c r="Q3658" s="4">
        <v>295000</v>
      </c>
      <c r="R3658">
        <v>3</v>
      </c>
      <c r="S3658" s="4">
        <f>Table3[[#This Row],[Harga]]*Table3[[#This Row],[Quantity]]</f>
        <v>885000</v>
      </c>
      <c r="T3658">
        <v>0.8</v>
      </c>
      <c r="U3658" s="4">
        <f>Table3[[#This Row],[Discount]]*Table3[[#This Row],[Revenue]]</f>
        <v>708000</v>
      </c>
      <c r="V3658" s="4">
        <f>Table3[[#This Row],[Revenue]]-Table3[[#This Row],[Total Discount]]</f>
        <v>177000</v>
      </c>
      <c r="W3658" s="6"/>
      <c r="X3658" s="5"/>
    </row>
    <row r="3659" spans="1:24" x14ac:dyDescent="0.35">
      <c r="A3659">
        <v>3658</v>
      </c>
      <c r="B3659" t="s">
        <v>5516</v>
      </c>
      <c r="C3659" s="8">
        <v>43029</v>
      </c>
      <c r="D3659" s="6">
        <v>2017</v>
      </c>
      <c r="E3659" s="8" t="s">
        <v>3517</v>
      </c>
      <c r="F3659" s="7">
        <v>21</v>
      </c>
      <c r="G3659" t="s">
        <v>3485</v>
      </c>
      <c r="H3659" t="s">
        <v>3462</v>
      </c>
      <c r="I3659" t="s">
        <v>3960</v>
      </c>
      <c r="J3659" t="s">
        <v>3466</v>
      </c>
      <c r="K3659" t="s">
        <v>3483</v>
      </c>
      <c r="L3659">
        <v>53209</v>
      </c>
      <c r="M3659" t="s">
        <v>983</v>
      </c>
      <c r="N3659" t="s">
        <v>13</v>
      </c>
      <c r="O3659" t="s">
        <v>26</v>
      </c>
      <c r="P3659" t="s">
        <v>984</v>
      </c>
      <c r="Q3659" s="4">
        <v>6000</v>
      </c>
      <c r="R3659">
        <v>6</v>
      </c>
      <c r="S3659" s="4">
        <f>Table3[[#This Row],[Harga]]*Table3[[#This Row],[Quantity]]</f>
        <v>36000</v>
      </c>
      <c r="T3659">
        <v>0</v>
      </c>
      <c r="U3659" s="4">
        <f>Table3[[#This Row],[Discount]]*Table3[[#This Row],[Revenue]]</f>
        <v>0</v>
      </c>
      <c r="V3659" s="4">
        <f>Table3[[#This Row],[Revenue]]-Table3[[#This Row],[Total Discount]]</f>
        <v>36000</v>
      </c>
      <c r="W3659" s="6"/>
      <c r="X3659" s="5"/>
    </row>
    <row r="3660" spans="1:24" x14ac:dyDescent="0.35">
      <c r="A3660">
        <v>3659</v>
      </c>
      <c r="B3660" t="s">
        <v>5515</v>
      </c>
      <c r="C3660" s="8">
        <v>43049</v>
      </c>
      <c r="D3660" s="6">
        <v>2017</v>
      </c>
      <c r="E3660" s="8" t="s">
        <v>3468</v>
      </c>
      <c r="F3660" s="7">
        <v>10</v>
      </c>
      <c r="G3660" t="s">
        <v>3538</v>
      </c>
      <c r="H3660" t="s">
        <v>3554</v>
      </c>
      <c r="I3660" t="s">
        <v>5514</v>
      </c>
      <c r="J3660" t="s">
        <v>3449</v>
      </c>
      <c r="K3660" t="s">
        <v>3470</v>
      </c>
      <c r="L3660">
        <v>95351</v>
      </c>
      <c r="M3660" t="s">
        <v>420</v>
      </c>
      <c r="N3660" t="s">
        <v>51</v>
      </c>
      <c r="O3660" t="s">
        <v>64</v>
      </c>
      <c r="P3660" t="s">
        <v>421</v>
      </c>
      <c r="Q3660" s="4">
        <v>64000</v>
      </c>
      <c r="R3660">
        <v>7</v>
      </c>
      <c r="S3660" s="4">
        <f>Table3[[#This Row],[Harga]]*Table3[[#This Row],[Quantity]]</f>
        <v>448000</v>
      </c>
      <c r="T3660">
        <v>0</v>
      </c>
      <c r="U3660" s="4">
        <f>Table3[[#This Row],[Discount]]*Table3[[#This Row],[Revenue]]</f>
        <v>0</v>
      </c>
      <c r="V3660" s="4">
        <f>Table3[[#This Row],[Revenue]]-Table3[[#This Row],[Total Discount]]</f>
        <v>448000</v>
      </c>
      <c r="W3660" s="6"/>
      <c r="X3660" s="5"/>
    </row>
    <row r="3661" spans="1:24" x14ac:dyDescent="0.35">
      <c r="A3661">
        <v>3660</v>
      </c>
      <c r="B3661" t="s">
        <v>5513</v>
      </c>
      <c r="C3661" s="8">
        <v>42810</v>
      </c>
      <c r="D3661" s="6">
        <v>2017</v>
      </c>
      <c r="E3661" s="8" t="s">
        <v>3511</v>
      </c>
      <c r="F3661" s="7">
        <v>16</v>
      </c>
      <c r="G3661" t="s">
        <v>3457</v>
      </c>
      <c r="H3661" t="s">
        <v>3451</v>
      </c>
      <c r="I3661" t="s">
        <v>4323</v>
      </c>
      <c r="J3661" t="s">
        <v>3488</v>
      </c>
      <c r="K3661" t="s">
        <v>3580</v>
      </c>
      <c r="L3661">
        <v>44107</v>
      </c>
      <c r="M3661" t="s">
        <v>1046</v>
      </c>
      <c r="N3661" t="s">
        <v>51</v>
      </c>
      <c r="O3661" t="s">
        <v>52</v>
      </c>
      <c r="P3661" t="s">
        <v>1047</v>
      </c>
      <c r="Q3661" s="4">
        <v>279000</v>
      </c>
      <c r="R3661">
        <v>8</v>
      </c>
      <c r="S3661" s="4">
        <f>Table3[[#This Row],[Harga]]*Table3[[#This Row],[Quantity]]</f>
        <v>2232000</v>
      </c>
      <c r="T3661">
        <v>0.4</v>
      </c>
      <c r="U3661" s="4">
        <f>Table3[[#This Row],[Discount]]*Table3[[#This Row],[Revenue]]</f>
        <v>892800</v>
      </c>
      <c r="V3661" s="4">
        <f>Table3[[#This Row],[Revenue]]-Table3[[#This Row],[Total Discount]]</f>
        <v>1339200</v>
      </c>
      <c r="W3661" s="6"/>
      <c r="X3661" s="5"/>
    </row>
    <row r="3662" spans="1:24" x14ac:dyDescent="0.35">
      <c r="A3662">
        <v>3661</v>
      </c>
      <c r="B3662" t="s">
        <v>5512</v>
      </c>
      <c r="C3662" s="8">
        <v>42635</v>
      </c>
      <c r="D3662" s="6">
        <v>2016</v>
      </c>
      <c r="E3662" s="8" t="s">
        <v>3472</v>
      </c>
      <c r="F3662" s="7">
        <v>22</v>
      </c>
      <c r="G3662" t="s">
        <v>3485</v>
      </c>
      <c r="H3662" t="s">
        <v>3451</v>
      </c>
      <c r="I3662" t="s">
        <v>3528</v>
      </c>
      <c r="J3662" t="s">
        <v>3488</v>
      </c>
      <c r="K3662" t="s">
        <v>3628</v>
      </c>
      <c r="L3662">
        <v>19134</v>
      </c>
      <c r="M3662" t="s">
        <v>668</v>
      </c>
      <c r="N3662" t="s">
        <v>13</v>
      </c>
      <c r="O3662" t="s">
        <v>14</v>
      </c>
      <c r="P3662" t="s">
        <v>669</v>
      </c>
      <c r="Q3662" s="4">
        <v>13000</v>
      </c>
      <c r="R3662">
        <v>5</v>
      </c>
      <c r="S3662" s="4">
        <f>Table3[[#This Row],[Harga]]*Table3[[#This Row],[Quantity]]</f>
        <v>65000</v>
      </c>
      <c r="T3662">
        <v>0.2</v>
      </c>
      <c r="U3662" s="4">
        <f>Table3[[#This Row],[Discount]]*Table3[[#This Row],[Revenue]]</f>
        <v>13000</v>
      </c>
      <c r="V3662" s="4">
        <f>Table3[[#This Row],[Revenue]]-Table3[[#This Row],[Total Discount]]</f>
        <v>52000</v>
      </c>
      <c r="W3662" s="6"/>
      <c r="X3662" s="5"/>
    </row>
    <row r="3663" spans="1:24" x14ac:dyDescent="0.35">
      <c r="A3663">
        <v>3662</v>
      </c>
      <c r="B3663" t="s">
        <v>5511</v>
      </c>
      <c r="C3663" s="8">
        <v>42772</v>
      </c>
      <c r="D3663" s="6">
        <v>2017</v>
      </c>
      <c r="E3663" s="8" t="s">
        <v>3458</v>
      </c>
      <c r="F3663" s="7">
        <v>6</v>
      </c>
      <c r="G3663" t="s">
        <v>3452</v>
      </c>
      <c r="H3663" t="s">
        <v>3462</v>
      </c>
      <c r="I3663" t="s">
        <v>4524</v>
      </c>
      <c r="J3663" t="s">
        <v>3488</v>
      </c>
      <c r="K3663" t="s">
        <v>3523</v>
      </c>
      <c r="L3663">
        <v>94109</v>
      </c>
      <c r="M3663" t="s">
        <v>3018</v>
      </c>
      <c r="N3663" t="s">
        <v>13</v>
      </c>
      <c r="O3663" t="s">
        <v>23</v>
      </c>
      <c r="P3663" t="s">
        <v>3019</v>
      </c>
      <c r="Q3663" s="4">
        <v>20000</v>
      </c>
      <c r="R3663">
        <v>5</v>
      </c>
      <c r="S3663" s="4">
        <f>Table3[[#This Row],[Harga]]*Table3[[#This Row],[Quantity]]</f>
        <v>100000</v>
      </c>
      <c r="T3663">
        <v>0</v>
      </c>
      <c r="U3663" s="4">
        <f>Table3[[#This Row],[Discount]]*Table3[[#This Row],[Revenue]]</f>
        <v>0</v>
      </c>
      <c r="V3663" s="4">
        <f>Table3[[#This Row],[Revenue]]-Table3[[#This Row],[Total Discount]]</f>
        <v>100000</v>
      </c>
      <c r="W3663" s="6"/>
      <c r="X3663" s="5"/>
    </row>
    <row r="3664" spans="1:24" x14ac:dyDescent="0.35">
      <c r="A3664">
        <v>3663</v>
      </c>
      <c r="B3664" t="s">
        <v>5510</v>
      </c>
      <c r="C3664" s="8">
        <v>42369</v>
      </c>
      <c r="D3664" s="6">
        <v>2015</v>
      </c>
      <c r="E3664" s="8" t="s">
        <v>3490</v>
      </c>
      <c r="F3664" s="7">
        <v>31</v>
      </c>
      <c r="G3664" t="s">
        <v>3452</v>
      </c>
      <c r="H3664" t="s">
        <v>3451</v>
      </c>
      <c r="I3664" t="s">
        <v>4479</v>
      </c>
      <c r="J3664" t="s">
        <v>3466</v>
      </c>
      <c r="K3664" t="s">
        <v>3561</v>
      </c>
      <c r="L3664">
        <v>48205</v>
      </c>
      <c r="M3664" t="s">
        <v>1086</v>
      </c>
      <c r="N3664" t="s">
        <v>13</v>
      </c>
      <c r="O3664" t="s">
        <v>26</v>
      </c>
      <c r="P3664" t="s">
        <v>1087</v>
      </c>
      <c r="Q3664" s="4">
        <v>18000</v>
      </c>
      <c r="R3664">
        <v>8</v>
      </c>
      <c r="S3664" s="4">
        <f>Table3[[#This Row],[Harga]]*Table3[[#This Row],[Quantity]]</f>
        <v>144000</v>
      </c>
      <c r="T3664">
        <v>0</v>
      </c>
      <c r="U3664" s="4">
        <f>Table3[[#This Row],[Discount]]*Table3[[#This Row],[Revenue]]</f>
        <v>0</v>
      </c>
      <c r="V3664" s="4">
        <f>Table3[[#This Row],[Revenue]]-Table3[[#This Row],[Total Discount]]</f>
        <v>144000</v>
      </c>
      <c r="W3664" s="6"/>
      <c r="X3664" s="5"/>
    </row>
    <row r="3665" spans="1:24" x14ac:dyDescent="0.35">
      <c r="A3665">
        <v>3664</v>
      </c>
      <c r="B3665" t="s">
        <v>5509</v>
      </c>
      <c r="C3665" s="8">
        <v>42652</v>
      </c>
      <c r="D3665" s="6">
        <v>2016</v>
      </c>
      <c r="E3665" s="8" t="s">
        <v>3517</v>
      </c>
      <c r="F3665" s="7">
        <v>9</v>
      </c>
      <c r="G3665" t="s">
        <v>3452</v>
      </c>
      <c r="H3665" t="s">
        <v>3451</v>
      </c>
      <c r="I3665" t="s">
        <v>5508</v>
      </c>
      <c r="J3665" t="s">
        <v>3488</v>
      </c>
      <c r="K3665" t="s">
        <v>3542</v>
      </c>
      <c r="L3665">
        <v>85023</v>
      </c>
      <c r="M3665" t="s">
        <v>1248</v>
      </c>
      <c r="N3665" t="s">
        <v>13</v>
      </c>
      <c r="O3665" t="s">
        <v>37</v>
      </c>
      <c r="P3665" t="s">
        <v>1249</v>
      </c>
      <c r="Q3665" s="4">
        <v>6000</v>
      </c>
      <c r="R3665">
        <v>1</v>
      </c>
      <c r="S3665" s="4">
        <f>Table3[[#This Row],[Harga]]*Table3[[#This Row],[Quantity]]</f>
        <v>6000</v>
      </c>
      <c r="T3665">
        <v>0.2</v>
      </c>
      <c r="U3665" s="4">
        <f>Table3[[#This Row],[Discount]]*Table3[[#This Row],[Revenue]]</f>
        <v>1200</v>
      </c>
      <c r="V3665" s="4">
        <f>Table3[[#This Row],[Revenue]]-Table3[[#This Row],[Total Discount]]</f>
        <v>4800</v>
      </c>
      <c r="W3665" s="6"/>
      <c r="X3665" s="5"/>
    </row>
    <row r="3666" spans="1:24" x14ac:dyDescent="0.35">
      <c r="A3666">
        <v>3665</v>
      </c>
      <c r="B3666" t="s">
        <v>5507</v>
      </c>
      <c r="C3666" s="8">
        <v>42003</v>
      </c>
      <c r="D3666" s="6">
        <v>2014</v>
      </c>
      <c r="E3666" s="8" t="s">
        <v>3490</v>
      </c>
      <c r="F3666" s="7">
        <v>30</v>
      </c>
      <c r="G3666" t="s">
        <v>3538</v>
      </c>
      <c r="H3666" t="s">
        <v>3462</v>
      </c>
      <c r="I3666" t="s">
        <v>5316</v>
      </c>
      <c r="J3666" t="s">
        <v>3466</v>
      </c>
      <c r="K3666" t="s">
        <v>3628</v>
      </c>
      <c r="L3666">
        <v>19143</v>
      </c>
      <c r="M3666" t="s">
        <v>2884</v>
      </c>
      <c r="N3666" t="s">
        <v>51</v>
      </c>
      <c r="O3666" t="s">
        <v>52</v>
      </c>
      <c r="P3666" t="s">
        <v>2885</v>
      </c>
      <c r="Q3666" s="4">
        <v>280000</v>
      </c>
      <c r="R3666">
        <v>6</v>
      </c>
      <c r="S3666" s="4">
        <f>Table3[[#This Row],[Harga]]*Table3[[#This Row],[Quantity]]</f>
        <v>1680000</v>
      </c>
      <c r="T3666">
        <v>0.4</v>
      </c>
      <c r="U3666" s="4">
        <f>Table3[[#This Row],[Discount]]*Table3[[#This Row],[Revenue]]</f>
        <v>672000</v>
      </c>
      <c r="V3666" s="4">
        <f>Table3[[#This Row],[Revenue]]-Table3[[#This Row],[Total Discount]]</f>
        <v>1008000</v>
      </c>
      <c r="W3666" s="6"/>
      <c r="X3666" s="5"/>
    </row>
    <row r="3667" spans="1:24" x14ac:dyDescent="0.35">
      <c r="A3667">
        <v>3666</v>
      </c>
      <c r="B3667" t="s">
        <v>5506</v>
      </c>
      <c r="C3667" s="8">
        <v>42472</v>
      </c>
      <c r="D3667" s="6">
        <v>2016</v>
      </c>
      <c r="E3667" s="8" t="s">
        <v>3529</v>
      </c>
      <c r="F3667" s="7">
        <v>12</v>
      </c>
      <c r="G3667" t="s">
        <v>3452</v>
      </c>
      <c r="H3667" t="s">
        <v>3501</v>
      </c>
      <c r="I3667" t="s">
        <v>5505</v>
      </c>
      <c r="J3667" t="s">
        <v>3449</v>
      </c>
      <c r="K3667" t="s">
        <v>3455</v>
      </c>
      <c r="L3667">
        <v>90036</v>
      </c>
      <c r="M3667" t="s">
        <v>3156</v>
      </c>
      <c r="N3667" t="s">
        <v>13</v>
      </c>
      <c r="O3667" t="s">
        <v>23</v>
      </c>
      <c r="P3667" t="s">
        <v>3157</v>
      </c>
      <c r="Q3667" s="4">
        <v>20000</v>
      </c>
      <c r="R3667">
        <v>3</v>
      </c>
      <c r="S3667" s="4">
        <f>Table3[[#This Row],[Harga]]*Table3[[#This Row],[Quantity]]</f>
        <v>60000</v>
      </c>
      <c r="T3667">
        <v>0</v>
      </c>
      <c r="U3667" s="4">
        <f>Table3[[#This Row],[Discount]]*Table3[[#This Row],[Revenue]]</f>
        <v>0</v>
      </c>
      <c r="V3667" s="4">
        <f>Table3[[#This Row],[Revenue]]-Table3[[#This Row],[Total Discount]]</f>
        <v>60000</v>
      </c>
      <c r="W3667" s="6"/>
      <c r="X3667" s="5"/>
    </row>
    <row r="3668" spans="1:24" x14ac:dyDescent="0.35">
      <c r="A3668">
        <v>3667</v>
      </c>
      <c r="B3668" t="s">
        <v>5504</v>
      </c>
      <c r="C3668" s="8">
        <v>42702</v>
      </c>
      <c r="D3668" s="6">
        <v>2016</v>
      </c>
      <c r="E3668" s="8" t="s">
        <v>3468</v>
      </c>
      <c r="F3668" s="7">
        <v>28</v>
      </c>
      <c r="G3668" t="s">
        <v>3452</v>
      </c>
      <c r="H3668" t="s">
        <v>3462</v>
      </c>
      <c r="I3668" t="s">
        <v>4481</v>
      </c>
      <c r="J3668" t="s">
        <v>3466</v>
      </c>
      <c r="K3668" t="s">
        <v>3492</v>
      </c>
      <c r="L3668">
        <v>19140</v>
      </c>
      <c r="M3668" t="s">
        <v>995</v>
      </c>
      <c r="N3668" t="s">
        <v>51</v>
      </c>
      <c r="O3668" t="s">
        <v>52</v>
      </c>
      <c r="P3668" t="s">
        <v>996</v>
      </c>
      <c r="Q3668" s="4">
        <v>1323000</v>
      </c>
      <c r="R3668">
        <v>3</v>
      </c>
      <c r="S3668" s="4">
        <f>Table3[[#This Row],[Harga]]*Table3[[#This Row],[Quantity]]</f>
        <v>3969000</v>
      </c>
      <c r="T3668">
        <v>0.4</v>
      </c>
      <c r="U3668" s="4">
        <f>Table3[[#This Row],[Discount]]*Table3[[#This Row],[Revenue]]</f>
        <v>1587600</v>
      </c>
      <c r="V3668" s="4">
        <f>Table3[[#This Row],[Revenue]]-Table3[[#This Row],[Total Discount]]</f>
        <v>2381400</v>
      </c>
      <c r="W3668" s="6"/>
      <c r="X3668" s="5"/>
    </row>
    <row r="3669" spans="1:24" x14ac:dyDescent="0.35">
      <c r="A3669">
        <v>3668</v>
      </c>
      <c r="B3669" t="s">
        <v>5503</v>
      </c>
      <c r="C3669" s="8">
        <v>42840</v>
      </c>
      <c r="D3669" s="6">
        <v>2017</v>
      </c>
      <c r="E3669" s="8" t="s">
        <v>3529</v>
      </c>
      <c r="F3669" s="7">
        <v>15</v>
      </c>
      <c r="G3669" t="s">
        <v>3452</v>
      </c>
      <c r="H3669" t="s">
        <v>3462</v>
      </c>
      <c r="I3669" t="s">
        <v>4574</v>
      </c>
      <c r="J3669" t="s">
        <v>3466</v>
      </c>
      <c r="K3669" t="s">
        <v>3499</v>
      </c>
      <c r="L3669">
        <v>33180</v>
      </c>
      <c r="M3669" t="s">
        <v>85</v>
      </c>
      <c r="N3669" t="s">
        <v>13</v>
      </c>
      <c r="O3669" t="s">
        <v>26</v>
      </c>
      <c r="P3669" t="s">
        <v>5502</v>
      </c>
      <c r="Q3669" s="4">
        <v>5000</v>
      </c>
      <c r="R3669">
        <v>3</v>
      </c>
      <c r="S3669" s="4">
        <f>Table3[[#This Row],[Harga]]*Table3[[#This Row],[Quantity]]</f>
        <v>15000</v>
      </c>
      <c r="T3669">
        <v>0.7</v>
      </c>
      <c r="U3669" s="4">
        <f>Table3[[#This Row],[Discount]]*Table3[[#This Row],[Revenue]]</f>
        <v>10500</v>
      </c>
      <c r="V3669" s="4">
        <f>Table3[[#This Row],[Revenue]]-Table3[[#This Row],[Total Discount]]</f>
        <v>4500</v>
      </c>
      <c r="W3669" s="6"/>
      <c r="X3669" s="5"/>
    </row>
    <row r="3670" spans="1:24" x14ac:dyDescent="0.35">
      <c r="A3670">
        <v>3669</v>
      </c>
      <c r="B3670" t="s">
        <v>5501</v>
      </c>
      <c r="C3670" s="8">
        <v>42072</v>
      </c>
      <c r="D3670" s="6">
        <v>2015</v>
      </c>
      <c r="E3670" s="8" t="s">
        <v>3511</v>
      </c>
      <c r="F3670" s="7">
        <v>9</v>
      </c>
      <c r="G3670" t="s">
        <v>3538</v>
      </c>
      <c r="H3670" t="s">
        <v>3451</v>
      </c>
      <c r="I3670" t="s">
        <v>5027</v>
      </c>
      <c r="J3670" t="s">
        <v>3449</v>
      </c>
      <c r="K3670" t="s">
        <v>3505</v>
      </c>
      <c r="L3670">
        <v>27604</v>
      </c>
      <c r="M3670" t="s">
        <v>2657</v>
      </c>
      <c r="N3670" t="s">
        <v>13</v>
      </c>
      <c r="O3670" t="s">
        <v>14</v>
      </c>
      <c r="P3670" t="s">
        <v>2658</v>
      </c>
      <c r="Q3670" s="4">
        <v>15000</v>
      </c>
      <c r="R3670">
        <v>2</v>
      </c>
      <c r="S3670" s="4">
        <f>Table3[[#This Row],[Harga]]*Table3[[#This Row],[Quantity]]</f>
        <v>30000</v>
      </c>
      <c r="T3670">
        <v>0.2</v>
      </c>
      <c r="U3670" s="4">
        <f>Table3[[#This Row],[Discount]]*Table3[[#This Row],[Revenue]]</f>
        <v>6000</v>
      </c>
      <c r="V3670" s="4">
        <f>Table3[[#This Row],[Revenue]]-Table3[[#This Row],[Total Discount]]</f>
        <v>24000</v>
      </c>
      <c r="W3670" s="6"/>
      <c r="X3670" s="5"/>
    </row>
    <row r="3671" spans="1:24" x14ac:dyDescent="0.35">
      <c r="A3671">
        <v>3670</v>
      </c>
      <c r="B3671" t="s">
        <v>5500</v>
      </c>
      <c r="C3671" s="8">
        <v>41940</v>
      </c>
      <c r="D3671" s="6">
        <v>2014</v>
      </c>
      <c r="E3671" s="8" t="s">
        <v>3517</v>
      </c>
      <c r="F3671" s="7">
        <v>28</v>
      </c>
      <c r="G3671" t="s">
        <v>3452</v>
      </c>
      <c r="H3671" t="s">
        <v>3451</v>
      </c>
      <c r="I3671" t="s">
        <v>4699</v>
      </c>
      <c r="J3671" t="s">
        <v>3466</v>
      </c>
      <c r="K3671" t="s">
        <v>3477</v>
      </c>
      <c r="L3671">
        <v>67846</v>
      </c>
      <c r="M3671" t="s">
        <v>1948</v>
      </c>
      <c r="N3671" t="s">
        <v>51</v>
      </c>
      <c r="O3671" t="s">
        <v>52</v>
      </c>
      <c r="P3671" t="s">
        <v>1949</v>
      </c>
      <c r="Q3671" s="4">
        <v>258000</v>
      </c>
      <c r="R3671">
        <v>2</v>
      </c>
      <c r="S3671" s="4">
        <f>Table3[[#This Row],[Harga]]*Table3[[#This Row],[Quantity]]</f>
        <v>516000</v>
      </c>
      <c r="T3671">
        <v>0</v>
      </c>
      <c r="U3671" s="4">
        <f>Table3[[#This Row],[Discount]]*Table3[[#This Row],[Revenue]]</f>
        <v>0</v>
      </c>
      <c r="V3671" s="4">
        <f>Table3[[#This Row],[Revenue]]-Table3[[#This Row],[Total Discount]]</f>
        <v>516000</v>
      </c>
      <c r="W3671" s="6"/>
      <c r="X3671" s="5"/>
    </row>
    <row r="3672" spans="1:24" x14ac:dyDescent="0.35">
      <c r="A3672">
        <v>3671</v>
      </c>
      <c r="B3672" t="s">
        <v>5499</v>
      </c>
      <c r="C3672" s="8">
        <v>42742</v>
      </c>
      <c r="D3672" s="6">
        <v>2017</v>
      </c>
      <c r="E3672" s="8" t="s">
        <v>3463</v>
      </c>
      <c r="F3672" s="7">
        <v>7</v>
      </c>
      <c r="G3672" t="s">
        <v>3452</v>
      </c>
      <c r="H3672" t="s">
        <v>3462</v>
      </c>
      <c r="I3672" t="s">
        <v>3564</v>
      </c>
      <c r="J3672" t="s">
        <v>3449</v>
      </c>
      <c r="K3672" t="s">
        <v>3670</v>
      </c>
      <c r="L3672">
        <v>90805</v>
      </c>
      <c r="M3672" t="s">
        <v>2040</v>
      </c>
      <c r="N3672" t="s">
        <v>13</v>
      </c>
      <c r="O3672" t="s">
        <v>32</v>
      </c>
      <c r="P3672" t="s">
        <v>2041</v>
      </c>
      <c r="Q3672" s="4">
        <v>56000</v>
      </c>
      <c r="R3672">
        <v>11</v>
      </c>
      <c r="S3672" s="4">
        <f>Table3[[#This Row],[Harga]]*Table3[[#This Row],[Quantity]]</f>
        <v>616000</v>
      </c>
      <c r="T3672">
        <v>0</v>
      </c>
      <c r="U3672" s="4">
        <f>Table3[[#This Row],[Discount]]*Table3[[#This Row],[Revenue]]</f>
        <v>0</v>
      </c>
      <c r="V3672" s="4">
        <f>Table3[[#This Row],[Revenue]]-Table3[[#This Row],[Total Discount]]</f>
        <v>616000</v>
      </c>
      <c r="W3672" s="6"/>
      <c r="X3672" s="5"/>
    </row>
    <row r="3673" spans="1:24" x14ac:dyDescent="0.35">
      <c r="A3673">
        <v>3672</v>
      </c>
      <c r="B3673" t="s">
        <v>5498</v>
      </c>
      <c r="C3673" s="8">
        <v>42960</v>
      </c>
      <c r="D3673" s="6">
        <v>2017</v>
      </c>
      <c r="E3673" s="8" t="s">
        <v>3481</v>
      </c>
      <c r="F3673" s="7">
        <v>13</v>
      </c>
      <c r="G3673" t="s">
        <v>3485</v>
      </c>
      <c r="H3673" t="s">
        <v>3462</v>
      </c>
      <c r="I3673" t="s">
        <v>4177</v>
      </c>
      <c r="J3673" t="s">
        <v>3466</v>
      </c>
      <c r="K3673" t="s">
        <v>3568</v>
      </c>
      <c r="L3673">
        <v>92037</v>
      </c>
      <c r="M3673" t="s">
        <v>3158</v>
      </c>
      <c r="N3673" t="s">
        <v>13</v>
      </c>
      <c r="O3673" t="s">
        <v>26</v>
      </c>
      <c r="P3673" t="s">
        <v>3159</v>
      </c>
      <c r="Q3673" s="4">
        <v>37000</v>
      </c>
      <c r="R3673">
        <v>3</v>
      </c>
      <c r="S3673" s="4">
        <f>Table3[[#This Row],[Harga]]*Table3[[#This Row],[Quantity]]</f>
        <v>111000</v>
      </c>
      <c r="T3673">
        <v>0.2</v>
      </c>
      <c r="U3673" s="4">
        <f>Table3[[#This Row],[Discount]]*Table3[[#This Row],[Revenue]]</f>
        <v>22200</v>
      </c>
      <c r="V3673" s="4">
        <f>Table3[[#This Row],[Revenue]]-Table3[[#This Row],[Total Discount]]</f>
        <v>88800</v>
      </c>
      <c r="W3673" s="6"/>
      <c r="X3673" s="5"/>
    </row>
    <row r="3674" spans="1:24" x14ac:dyDescent="0.35">
      <c r="A3674">
        <v>3673</v>
      </c>
      <c r="B3674" t="s">
        <v>5497</v>
      </c>
      <c r="C3674" s="8">
        <v>43041</v>
      </c>
      <c r="D3674" s="6">
        <v>2017</v>
      </c>
      <c r="E3674" s="8" t="s">
        <v>3468</v>
      </c>
      <c r="F3674" s="7">
        <v>2</v>
      </c>
      <c r="G3674" t="s">
        <v>3538</v>
      </c>
      <c r="H3674" t="s">
        <v>3451</v>
      </c>
      <c r="I3674" t="s">
        <v>5165</v>
      </c>
      <c r="J3674" t="s">
        <v>3466</v>
      </c>
      <c r="K3674" t="s">
        <v>3580</v>
      </c>
      <c r="L3674">
        <v>61701</v>
      </c>
      <c r="M3674" t="s">
        <v>833</v>
      </c>
      <c r="N3674" t="s">
        <v>13</v>
      </c>
      <c r="O3674" t="s">
        <v>37</v>
      </c>
      <c r="P3674" t="s">
        <v>834</v>
      </c>
      <c r="Q3674" s="4">
        <v>28000</v>
      </c>
      <c r="R3674">
        <v>4</v>
      </c>
      <c r="S3674" s="4">
        <f>Table3[[#This Row],[Harga]]*Table3[[#This Row],[Quantity]]</f>
        <v>112000</v>
      </c>
      <c r="T3674">
        <v>0.2</v>
      </c>
      <c r="U3674" s="4">
        <f>Table3[[#This Row],[Discount]]*Table3[[#This Row],[Revenue]]</f>
        <v>22400</v>
      </c>
      <c r="V3674" s="4">
        <f>Table3[[#This Row],[Revenue]]-Table3[[#This Row],[Total Discount]]</f>
        <v>89600</v>
      </c>
      <c r="W3674" s="6"/>
      <c r="X3674" s="5"/>
    </row>
    <row r="3675" spans="1:24" x14ac:dyDescent="0.35">
      <c r="A3675">
        <v>3674</v>
      </c>
      <c r="B3675" t="s">
        <v>5496</v>
      </c>
      <c r="C3675" s="8">
        <v>41901</v>
      </c>
      <c r="D3675" s="6">
        <v>2014</v>
      </c>
      <c r="E3675" s="8" t="s">
        <v>3472</v>
      </c>
      <c r="F3675" s="7">
        <v>19</v>
      </c>
      <c r="G3675" t="s">
        <v>3485</v>
      </c>
      <c r="H3675" t="s">
        <v>3462</v>
      </c>
      <c r="I3675" t="s">
        <v>5495</v>
      </c>
      <c r="J3675" t="s">
        <v>3466</v>
      </c>
      <c r="K3675" t="s">
        <v>3487</v>
      </c>
      <c r="L3675">
        <v>98115</v>
      </c>
      <c r="M3675" t="s">
        <v>774</v>
      </c>
      <c r="N3675" t="s">
        <v>13</v>
      </c>
      <c r="O3675" t="s">
        <v>32</v>
      </c>
      <c r="P3675" t="s">
        <v>775</v>
      </c>
      <c r="Q3675" s="4">
        <v>31000</v>
      </c>
      <c r="R3675">
        <v>6</v>
      </c>
      <c r="S3675" s="4">
        <f>Table3[[#This Row],[Harga]]*Table3[[#This Row],[Quantity]]</f>
        <v>186000</v>
      </c>
      <c r="T3675">
        <v>0</v>
      </c>
      <c r="U3675" s="4">
        <f>Table3[[#This Row],[Discount]]*Table3[[#This Row],[Revenue]]</f>
        <v>0</v>
      </c>
      <c r="V3675" s="4">
        <f>Table3[[#This Row],[Revenue]]-Table3[[#This Row],[Total Discount]]</f>
        <v>186000</v>
      </c>
      <c r="W3675" s="6"/>
      <c r="X3675" s="5"/>
    </row>
    <row r="3676" spans="1:24" x14ac:dyDescent="0.35">
      <c r="A3676">
        <v>3675</v>
      </c>
      <c r="B3676" t="s">
        <v>5494</v>
      </c>
      <c r="C3676" s="8">
        <v>42155</v>
      </c>
      <c r="D3676" s="6">
        <v>2015</v>
      </c>
      <c r="E3676" s="8" t="s">
        <v>3453</v>
      </c>
      <c r="F3676" s="7">
        <v>31</v>
      </c>
      <c r="G3676" t="s">
        <v>3457</v>
      </c>
      <c r="H3676" t="s">
        <v>3451</v>
      </c>
      <c r="I3676" t="s">
        <v>5493</v>
      </c>
      <c r="J3676" t="s">
        <v>3449</v>
      </c>
      <c r="K3676" t="s">
        <v>3548</v>
      </c>
      <c r="L3676">
        <v>28314</v>
      </c>
      <c r="M3676" t="s">
        <v>1262</v>
      </c>
      <c r="N3676" t="s">
        <v>13</v>
      </c>
      <c r="O3676" t="s">
        <v>37</v>
      </c>
      <c r="P3676" t="s">
        <v>1263</v>
      </c>
      <c r="Q3676" s="4">
        <v>13000</v>
      </c>
      <c r="R3676">
        <v>3</v>
      </c>
      <c r="S3676" s="4">
        <f>Table3[[#This Row],[Harga]]*Table3[[#This Row],[Quantity]]</f>
        <v>39000</v>
      </c>
      <c r="T3676">
        <v>0.2</v>
      </c>
      <c r="U3676" s="4">
        <f>Table3[[#This Row],[Discount]]*Table3[[#This Row],[Revenue]]</f>
        <v>7800</v>
      </c>
      <c r="V3676" s="4">
        <f>Table3[[#This Row],[Revenue]]-Table3[[#This Row],[Total Discount]]</f>
        <v>31200</v>
      </c>
      <c r="W3676" s="6"/>
      <c r="X3676" s="5"/>
    </row>
    <row r="3677" spans="1:24" x14ac:dyDescent="0.35">
      <c r="A3677">
        <v>3676</v>
      </c>
      <c r="B3677" t="s">
        <v>5492</v>
      </c>
      <c r="C3677" s="8">
        <v>42626</v>
      </c>
      <c r="D3677" s="6">
        <v>2016</v>
      </c>
      <c r="E3677" s="8" t="s">
        <v>3472</v>
      </c>
      <c r="F3677" s="7">
        <v>13</v>
      </c>
      <c r="G3677" t="s">
        <v>3452</v>
      </c>
      <c r="H3677" t="s">
        <v>3451</v>
      </c>
      <c r="I3677" t="s">
        <v>5125</v>
      </c>
      <c r="J3677" t="s">
        <v>3449</v>
      </c>
      <c r="K3677" t="s">
        <v>3513</v>
      </c>
      <c r="L3677">
        <v>68104</v>
      </c>
      <c r="M3677" t="s">
        <v>1233</v>
      </c>
      <c r="N3677" t="s">
        <v>13</v>
      </c>
      <c r="O3677" t="s">
        <v>32</v>
      </c>
      <c r="P3677" t="s">
        <v>1234</v>
      </c>
      <c r="Q3677" s="4">
        <v>41000</v>
      </c>
      <c r="R3677">
        <v>3</v>
      </c>
      <c r="S3677" s="4">
        <f>Table3[[#This Row],[Harga]]*Table3[[#This Row],[Quantity]]</f>
        <v>123000</v>
      </c>
      <c r="T3677">
        <v>0</v>
      </c>
      <c r="U3677" s="4">
        <f>Table3[[#This Row],[Discount]]*Table3[[#This Row],[Revenue]]</f>
        <v>0</v>
      </c>
      <c r="V3677" s="4">
        <f>Table3[[#This Row],[Revenue]]-Table3[[#This Row],[Total Discount]]</f>
        <v>123000</v>
      </c>
      <c r="W3677" s="6"/>
      <c r="X3677" s="5"/>
    </row>
    <row r="3678" spans="1:24" x14ac:dyDescent="0.35">
      <c r="A3678">
        <v>3677</v>
      </c>
      <c r="B3678" t="s">
        <v>5491</v>
      </c>
      <c r="C3678" s="8">
        <v>43068</v>
      </c>
      <c r="D3678" s="6">
        <v>2017</v>
      </c>
      <c r="E3678" s="8" t="s">
        <v>3468</v>
      </c>
      <c r="F3678" s="7">
        <v>29</v>
      </c>
      <c r="G3678" t="s">
        <v>3457</v>
      </c>
      <c r="H3678" t="s">
        <v>3451</v>
      </c>
      <c r="I3678" t="s">
        <v>5341</v>
      </c>
      <c r="J3678" t="s">
        <v>3449</v>
      </c>
      <c r="K3678" t="s">
        <v>3477</v>
      </c>
      <c r="L3678">
        <v>37421</v>
      </c>
      <c r="M3678" t="s">
        <v>2605</v>
      </c>
      <c r="N3678" t="s">
        <v>9</v>
      </c>
      <c r="O3678" t="s">
        <v>42</v>
      </c>
      <c r="P3678" t="s">
        <v>2606</v>
      </c>
      <c r="Q3678" s="4">
        <v>659000</v>
      </c>
      <c r="R3678">
        <v>2</v>
      </c>
      <c r="S3678" s="4">
        <f>Table3[[#This Row],[Harga]]*Table3[[#This Row],[Quantity]]</f>
        <v>1318000</v>
      </c>
      <c r="T3678">
        <v>0.2</v>
      </c>
      <c r="U3678" s="4">
        <f>Table3[[#This Row],[Discount]]*Table3[[#This Row],[Revenue]]</f>
        <v>263600</v>
      </c>
      <c r="V3678" s="4">
        <f>Table3[[#This Row],[Revenue]]-Table3[[#This Row],[Total Discount]]</f>
        <v>1054400</v>
      </c>
      <c r="W3678" s="6"/>
      <c r="X3678" s="5"/>
    </row>
    <row r="3679" spans="1:24" x14ac:dyDescent="0.35">
      <c r="A3679">
        <v>3678</v>
      </c>
      <c r="B3679" t="s">
        <v>5490</v>
      </c>
      <c r="C3679" s="8">
        <v>43073</v>
      </c>
      <c r="D3679" s="6">
        <v>2017</v>
      </c>
      <c r="E3679" s="8" t="s">
        <v>3490</v>
      </c>
      <c r="F3679" s="7">
        <v>4</v>
      </c>
      <c r="G3679" t="s">
        <v>3485</v>
      </c>
      <c r="H3679" t="s">
        <v>3451</v>
      </c>
      <c r="I3679" t="s">
        <v>5489</v>
      </c>
      <c r="J3679" t="s">
        <v>3449</v>
      </c>
      <c r="K3679" t="s">
        <v>3600</v>
      </c>
      <c r="L3679">
        <v>45014</v>
      </c>
      <c r="M3679" t="s">
        <v>1455</v>
      </c>
      <c r="N3679" t="s">
        <v>13</v>
      </c>
      <c r="O3679" t="s">
        <v>23</v>
      </c>
      <c r="P3679" t="s">
        <v>1456</v>
      </c>
      <c r="Q3679" s="4">
        <v>25000</v>
      </c>
      <c r="R3679">
        <v>3</v>
      </c>
      <c r="S3679" s="4">
        <f>Table3[[#This Row],[Harga]]*Table3[[#This Row],[Quantity]]</f>
        <v>75000</v>
      </c>
      <c r="T3679">
        <v>0.2</v>
      </c>
      <c r="U3679" s="4">
        <f>Table3[[#This Row],[Discount]]*Table3[[#This Row],[Revenue]]</f>
        <v>15000</v>
      </c>
      <c r="V3679" s="4">
        <f>Table3[[#This Row],[Revenue]]-Table3[[#This Row],[Total Discount]]</f>
        <v>60000</v>
      </c>
      <c r="W3679" s="6"/>
      <c r="X3679" s="5"/>
    </row>
    <row r="3680" spans="1:24" x14ac:dyDescent="0.35">
      <c r="A3680">
        <v>3679</v>
      </c>
      <c r="B3680" t="s">
        <v>5488</v>
      </c>
      <c r="C3680" s="8">
        <v>42857</v>
      </c>
      <c r="D3680" s="6">
        <v>2017</v>
      </c>
      <c r="E3680" s="8" t="s">
        <v>3453</v>
      </c>
      <c r="F3680" s="7">
        <v>2</v>
      </c>
      <c r="G3680" t="s">
        <v>3485</v>
      </c>
      <c r="H3680" t="s">
        <v>3451</v>
      </c>
      <c r="I3680" t="s">
        <v>4440</v>
      </c>
      <c r="J3680" t="s">
        <v>3449</v>
      </c>
      <c r="K3680" t="s">
        <v>3600</v>
      </c>
      <c r="L3680">
        <v>90049</v>
      </c>
      <c r="M3680" t="s">
        <v>1888</v>
      </c>
      <c r="N3680" t="s">
        <v>13</v>
      </c>
      <c r="O3680" t="s">
        <v>23</v>
      </c>
      <c r="P3680" t="s">
        <v>1889</v>
      </c>
      <c r="Q3680" s="4">
        <v>16000</v>
      </c>
      <c r="R3680">
        <v>5</v>
      </c>
      <c r="S3680" s="4">
        <f>Table3[[#This Row],[Harga]]*Table3[[#This Row],[Quantity]]</f>
        <v>80000</v>
      </c>
      <c r="T3680">
        <v>0</v>
      </c>
      <c r="U3680" s="4">
        <f>Table3[[#This Row],[Discount]]*Table3[[#This Row],[Revenue]]</f>
        <v>0</v>
      </c>
      <c r="V3680" s="4">
        <f>Table3[[#This Row],[Revenue]]-Table3[[#This Row],[Total Discount]]</f>
        <v>80000</v>
      </c>
      <c r="W3680" s="6"/>
      <c r="X3680" s="5"/>
    </row>
    <row r="3681" spans="1:24" x14ac:dyDescent="0.35">
      <c r="A3681">
        <v>3680</v>
      </c>
      <c r="B3681" t="s">
        <v>5487</v>
      </c>
      <c r="C3681" s="8">
        <v>42729</v>
      </c>
      <c r="D3681" s="6">
        <v>2016</v>
      </c>
      <c r="E3681" s="8" t="s">
        <v>3490</v>
      </c>
      <c r="F3681" s="7">
        <v>25</v>
      </c>
      <c r="G3681" t="s">
        <v>3457</v>
      </c>
      <c r="H3681" t="s">
        <v>3462</v>
      </c>
      <c r="I3681" t="s">
        <v>3521</v>
      </c>
      <c r="J3681" t="s">
        <v>3466</v>
      </c>
      <c r="K3681" t="s">
        <v>3513</v>
      </c>
      <c r="L3681">
        <v>10024</v>
      </c>
      <c r="M3681" t="s">
        <v>1128</v>
      </c>
      <c r="N3681" t="s">
        <v>9</v>
      </c>
      <c r="O3681" t="s">
        <v>17</v>
      </c>
      <c r="P3681" t="s">
        <v>1129</v>
      </c>
      <c r="Q3681" s="4">
        <v>653000</v>
      </c>
      <c r="R3681">
        <v>2</v>
      </c>
      <c r="S3681" s="4">
        <f>Table3[[#This Row],[Harga]]*Table3[[#This Row],[Quantity]]</f>
        <v>1306000</v>
      </c>
      <c r="T3681">
        <v>0.4</v>
      </c>
      <c r="U3681" s="4">
        <f>Table3[[#This Row],[Discount]]*Table3[[#This Row],[Revenue]]</f>
        <v>522400</v>
      </c>
      <c r="V3681" s="4">
        <f>Table3[[#This Row],[Revenue]]-Table3[[#This Row],[Total Discount]]</f>
        <v>783600</v>
      </c>
      <c r="W3681" s="6"/>
      <c r="X3681" s="5"/>
    </row>
    <row r="3682" spans="1:24" x14ac:dyDescent="0.35">
      <c r="A3682">
        <v>3681</v>
      </c>
      <c r="B3682" t="s">
        <v>5486</v>
      </c>
      <c r="C3682" s="8">
        <v>41912</v>
      </c>
      <c r="D3682" s="6">
        <v>2014</v>
      </c>
      <c r="E3682" s="8" t="s">
        <v>3472</v>
      </c>
      <c r="F3682" s="7">
        <v>30</v>
      </c>
      <c r="G3682" t="s">
        <v>3457</v>
      </c>
      <c r="H3682" t="s">
        <v>3451</v>
      </c>
      <c r="I3682" t="s">
        <v>5009</v>
      </c>
      <c r="J3682" t="s">
        <v>3466</v>
      </c>
      <c r="K3682" t="s">
        <v>3548</v>
      </c>
      <c r="L3682">
        <v>45014</v>
      </c>
      <c r="M3682" t="s">
        <v>215</v>
      </c>
      <c r="N3682" t="s">
        <v>13</v>
      </c>
      <c r="O3682" t="s">
        <v>29</v>
      </c>
      <c r="P3682" t="s">
        <v>216</v>
      </c>
      <c r="Q3682" s="4">
        <v>67000</v>
      </c>
      <c r="R3682">
        <v>6</v>
      </c>
      <c r="S3682" s="4">
        <f>Table3[[#This Row],[Harga]]*Table3[[#This Row],[Quantity]]</f>
        <v>402000</v>
      </c>
      <c r="T3682">
        <v>0.2</v>
      </c>
      <c r="U3682" s="4">
        <f>Table3[[#This Row],[Discount]]*Table3[[#This Row],[Revenue]]</f>
        <v>80400</v>
      </c>
      <c r="V3682" s="4">
        <f>Table3[[#This Row],[Revenue]]-Table3[[#This Row],[Total Discount]]</f>
        <v>321600</v>
      </c>
      <c r="W3682" s="6"/>
      <c r="X3682" s="5"/>
    </row>
    <row r="3683" spans="1:24" x14ac:dyDescent="0.35">
      <c r="A3683">
        <v>3682</v>
      </c>
      <c r="B3683" t="s">
        <v>5485</v>
      </c>
      <c r="C3683" s="8">
        <v>41832</v>
      </c>
      <c r="D3683" s="6">
        <v>2014</v>
      </c>
      <c r="E3683" s="8" t="s">
        <v>3507</v>
      </c>
      <c r="F3683" s="7">
        <v>12</v>
      </c>
      <c r="G3683" t="s">
        <v>3485</v>
      </c>
      <c r="H3683" t="s">
        <v>3532</v>
      </c>
      <c r="I3683" t="s">
        <v>3683</v>
      </c>
      <c r="J3683" t="s">
        <v>3449</v>
      </c>
      <c r="K3683" t="s">
        <v>3909</v>
      </c>
      <c r="L3683">
        <v>60610</v>
      </c>
      <c r="M3683" t="s">
        <v>1268</v>
      </c>
      <c r="N3683" t="s">
        <v>13</v>
      </c>
      <c r="O3683" t="s">
        <v>23</v>
      </c>
      <c r="P3683" t="s">
        <v>1269</v>
      </c>
      <c r="Q3683" s="4">
        <v>5000</v>
      </c>
      <c r="R3683">
        <v>9</v>
      </c>
      <c r="S3683" s="4">
        <f>Table3[[#This Row],[Harga]]*Table3[[#This Row],[Quantity]]</f>
        <v>45000</v>
      </c>
      <c r="T3683">
        <v>0.2</v>
      </c>
      <c r="U3683" s="4">
        <f>Table3[[#This Row],[Discount]]*Table3[[#This Row],[Revenue]]</f>
        <v>9000</v>
      </c>
      <c r="V3683" s="4">
        <f>Table3[[#This Row],[Revenue]]-Table3[[#This Row],[Total Discount]]</f>
        <v>36000</v>
      </c>
      <c r="W3683" s="6"/>
      <c r="X3683" s="5"/>
    </row>
    <row r="3684" spans="1:24" x14ac:dyDescent="0.35">
      <c r="A3684">
        <v>3683</v>
      </c>
      <c r="B3684" t="s">
        <v>5484</v>
      </c>
      <c r="C3684" s="8">
        <v>42621</v>
      </c>
      <c r="D3684" s="6">
        <v>2016</v>
      </c>
      <c r="E3684" s="8" t="s">
        <v>3472</v>
      </c>
      <c r="F3684" s="7">
        <v>8</v>
      </c>
      <c r="G3684" t="s">
        <v>3538</v>
      </c>
      <c r="H3684" t="s">
        <v>3451</v>
      </c>
      <c r="I3684" t="s">
        <v>5483</v>
      </c>
      <c r="J3684" t="s">
        <v>3449</v>
      </c>
      <c r="K3684" t="s">
        <v>3548</v>
      </c>
      <c r="L3684">
        <v>98103</v>
      </c>
      <c r="M3684" t="s">
        <v>505</v>
      </c>
      <c r="N3684" t="s">
        <v>9</v>
      </c>
      <c r="O3684" t="s">
        <v>20</v>
      </c>
      <c r="P3684" t="s">
        <v>506</v>
      </c>
      <c r="Q3684" s="4">
        <v>35000</v>
      </c>
      <c r="R3684">
        <v>1</v>
      </c>
      <c r="S3684" s="4">
        <f>Table3[[#This Row],[Harga]]*Table3[[#This Row],[Quantity]]</f>
        <v>35000</v>
      </c>
      <c r="T3684">
        <v>0</v>
      </c>
      <c r="U3684" s="4">
        <f>Table3[[#This Row],[Discount]]*Table3[[#This Row],[Revenue]]</f>
        <v>0</v>
      </c>
      <c r="V3684" s="4">
        <f>Table3[[#This Row],[Revenue]]-Table3[[#This Row],[Total Discount]]</f>
        <v>35000</v>
      </c>
      <c r="W3684" s="6"/>
      <c r="X3684" s="5"/>
    </row>
    <row r="3685" spans="1:24" x14ac:dyDescent="0.35">
      <c r="A3685">
        <v>3684</v>
      </c>
      <c r="B3685" t="s">
        <v>5482</v>
      </c>
      <c r="C3685" s="8">
        <v>42953</v>
      </c>
      <c r="D3685" s="6">
        <v>2017</v>
      </c>
      <c r="E3685" s="8" t="s">
        <v>3481</v>
      </c>
      <c r="F3685" s="7">
        <v>6</v>
      </c>
      <c r="G3685" t="s">
        <v>3452</v>
      </c>
      <c r="H3685" t="s">
        <v>3451</v>
      </c>
      <c r="I3685" t="s">
        <v>5115</v>
      </c>
      <c r="J3685" t="s">
        <v>3449</v>
      </c>
      <c r="K3685" t="s">
        <v>3909</v>
      </c>
      <c r="L3685">
        <v>10011</v>
      </c>
      <c r="M3685" t="s">
        <v>365</v>
      </c>
      <c r="N3685" t="s">
        <v>13</v>
      </c>
      <c r="O3685" t="s">
        <v>366</v>
      </c>
      <c r="P3685" t="s">
        <v>367</v>
      </c>
      <c r="Q3685" s="4">
        <v>71000</v>
      </c>
      <c r="R3685">
        <v>4</v>
      </c>
      <c r="S3685" s="4">
        <f>Table3[[#This Row],[Harga]]*Table3[[#This Row],[Quantity]]</f>
        <v>284000</v>
      </c>
      <c r="T3685">
        <v>0</v>
      </c>
      <c r="U3685" s="4">
        <f>Table3[[#This Row],[Discount]]*Table3[[#This Row],[Revenue]]</f>
        <v>0</v>
      </c>
      <c r="V3685" s="4">
        <f>Table3[[#This Row],[Revenue]]-Table3[[#This Row],[Total Discount]]</f>
        <v>284000</v>
      </c>
      <c r="W3685" s="6"/>
      <c r="X3685" s="5"/>
    </row>
    <row r="3686" spans="1:24" x14ac:dyDescent="0.35">
      <c r="A3686">
        <v>3685</v>
      </c>
      <c r="B3686" t="s">
        <v>5481</v>
      </c>
      <c r="C3686" s="8">
        <v>42138</v>
      </c>
      <c r="D3686" s="6">
        <v>2015</v>
      </c>
      <c r="E3686" s="8" t="s">
        <v>3453</v>
      </c>
      <c r="F3686" s="7">
        <v>14</v>
      </c>
      <c r="G3686" t="s">
        <v>3457</v>
      </c>
      <c r="H3686" t="s">
        <v>3451</v>
      </c>
      <c r="I3686" t="s">
        <v>4284</v>
      </c>
      <c r="J3686" t="s">
        <v>3466</v>
      </c>
      <c r="K3686" t="s">
        <v>3580</v>
      </c>
      <c r="L3686">
        <v>93010</v>
      </c>
      <c r="M3686" t="s">
        <v>610</v>
      </c>
      <c r="N3686" t="s">
        <v>9</v>
      </c>
      <c r="O3686" t="s">
        <v>10</v>
      </c>
      <c r="P3686" t="s">
        <v>611</v>
      </c>
      <c r="Q3686" s="4">
        <v>192000</v>
      </c>
      <c r="R3686">
        <v>5</v>
      </c>
      <c r="S3686" s="4">
        <f>Table3[[#This Row],[Harga]]*Table3[[#This Row],[Quantity]]</f>
        <v>960000</v>
      </c>
      <c r="T3686">
        <v>0.15</v>
      </c>
      <c r="U3686" s="4">
        <f>Table3[[#This Row],[Discount]]*Table3[[#This Row],[Revenue]]</f>
        <v>144000</v>
      </c>
      <c r="V3686" s="4">
        <f>Table3[[#This Row],[Revenue]]-Table3[[#This Row],[Total Discount]]</f>
        <v>816000</v>
      </c>
      <c r="W3686" s="6"/>
      <c r="X3686" s="5"/>
    </row>
    <row r="3687" spans="1:24" x14ac:dyDescent="0.35">
      <c r="A3687">
        <v>3686</v>
      </c>
      <c r="B3687" t="s">
        <v>5480</v>
      </c>
      <c r="C3687" s="8">
        <v>42755</v>
      </c>
      <c r="D3687" s="6">
        <v>2017</v>
      </c>
      <c r="E3687" s="8" t="s">
        <v>3463</v>
      </c>
      <c r="F3687" s="7">
        <v>20</v>
      </c>
      <c r="G3687" t="s">
        <v>3538</v>
      </c>
      <c r="H3687" t="s">
        <v>3462</v>
      </c>
      <c r="I3687" t="s">
        <v>3471</v>
      </c>
      <c r="J3687" t="s">
        <v>3449</v>
      </c>
      <c r="K3687" t="s">
        <v>3505</v>
      </c>
      <c r="L3687">
        <v>60653</v>
      </c>
      <c r="M3687" t="s">
        <v>843</v>
      </c>
      <c r="N3687" t="s">
        <v>13</v>
      </c>
      <c r="O3687" t="s">
        <v>14</v>
      </c>
      <c r="P3687" t="s">
        <v>844</v>
      </c>
      <c r="Q3687" s="4">
        <v>5000</v>
      </c>
      <c r="R3687">
        <v>5</v>
      </c>
      <c r="S3687" s="4">
        <f>Table3[[#This Row],[Harga]]*Table3[[#This Row],[Quantity]]</f>
        <v>25000</v>
      </c>
      <c r="T3687">
        <v>0.2</v>
      </c>
      <c r="U3687" s="4">
        <f>Table3[[#This Row],[Discount]]*Table3[[#This Row],[Revenue]]</f>
        <v>5000</v>
      </c>
      <c r="V3687" s="4">
        <f>Table3[[#This Row],[Revenue]]-Table3[[#This Row],[Total Discount]]</f>
        <v>20000</v>
      </c>
      <c r="W3687" s="6"/>
      <c r="X3687" s="5"/>
    </row>
    <row r="3688" spans="1:24" x14ac:dyDescent="0.35">
      <c r="A3688">
        <v>3687</v>
      </c>
      <c r="B3688" t="s">
        <v>5479</v>
      </c>
      <c r="C3688" s="8">
        <v>42520</v>
      </c>
      <c r="D3688" s="6">
        <v>2016</v>
      </c>
      <c r="E3688" s="8" t="s">
        <v>3453</v>
      </c>
      <c r="F3688" s="7">
        <v>30</v>
      </c>
      <c r="G3688" t="s">
        <v>3538</v>
      </c>
      <c r="H3688" t="s">
        <v>3462</v>
      </c>
      <c r="I3688" t="s">
        <v>4235</v>
      </c>
      <c r="J3688" t="s">
        <v>3466</v>
      </c>
      <c r="K3688" t="s">
        <v>3655</v>
      </c>
      <c r="L3688">
        <v>90032</v>
      </c>
      <c r="M3688" t="s">
        <v>2065</v>
      </c>
      <c r="N3688" t="s">
        <v>9</v>
      </c>
      <c r="O3688" t="s">
        <v>20</v>
      </c>
      <c r="P3688" t="s">
        <v>2066</v>
      </c>
      <c r="Q3688" s="4">
        <v>42000</v>
      </c>
      <c r="R3688">
        <v>8</v>
      </c>
      <c r="S3688" s="4">
        <f>Table3[[#This Row],[Harga]]*Table3[[#This Row],[Quantity]]</f>
        <v>336000</v>
      </c>
      <c r="T3688">
        <v>0</v>
      </c>
      <c r="U3688" s="4">
        <f>Table3[[#This Row],[Discount]]*Table3[[#This Row],[Revenue]]</f>
        <v>0</v>
      </c>
      <c r="V3688" s="4">
        <f>Table3[[#This Row],[Revenue]]-Table3[[#This Row],[Total Discount]]</f>
        <v>336000</v>
      </c>
      <c r="W3688" s="6"/>
      <c r="X3688" s="5"/>
    </row>
    <row r="3689" spans="1:24" x14ac:dyDescent="0.35">
      <c r="A3689">
        <v>3688</v>
      </c>
      <c r="B3689" t="s">
        <v>5478</v>
      </c>
      <c r="C3689" s="8">
        <v>41737</v>
      </c>
      <c r="D3689" s="6">
        <v>2014</v>
      </c>
      <c r="E3689" s="8" t="s">
        <v>3529</v>
      </c>
      <c r="F3689" s="7">
        <v>8</v>
      </c>
      <c r="G3689" t="s">
        <v>3452</v>
      </c>
      <c r="H3689" t="s">
        <v>3462</v>
      </c>
      <c r="I3689" t="s">
        <v>5477</v>
      </c>
      <c r="J3689" t="s">
        <v>3449</v>
      </c>
      <c r="K3689" t="s">
        <v>3523</v>
      </c>
      <c r="L3689">
        <v>43615</v>
      </c>
      <c r="M3689" t="s">
        <v>3160</v>
      </c>
      <c r="N3689" t="s">
        <v>9</v>
      </c>
      <c r="O3689" t="s">
        <v>17</v>
      </c>
      <c r="P3689" t="s">
        <v>3161</v>
      </c>
      <c r="Q3689" s="4">
        <v>173000</v>
      </c>
      <c r="R3689">
        <v>1</v>
      </c>
      <c r="S3689" s="4">
        <f>Table3[[#This Row],[Harga]]*Table3[[#This Row],[Quantity]]</f>
        <v>173000</v>
      </c>
      <c r="T3689">
        <v>0.4</v>
      </c>
      <c r="U3689" s="4">
        <f>Table3[[#This Row],[Discount]]*Table3[[#This Row],[Revenue]]</f>
        <v>69200</v>
      </c>
      <c r="V3689" s="4">
        <f>Table3[[#This Row],[Revenue]]-Table3[[#This Row],[Total Discount]]</f>
        <v>103800</v>
      </c>
      <c r="W3689" s="6"/>
      <c r="X3689" s="5"/>
    </row>
    <row r="3690" spans="1:24" x14ac:dyDescent="0.35">
      <c r="A3690">
        <v>3689</v>
      </c>
      <c r="B3690" t="s">
        <v>5476</v>
      </c>
      <c r="C3690" s="8">
        <v>41843</v>
      </c>
      <c r="D3690" s="6">
        <v>2014</v>
      </c>
      <c r="E3690" s="8" t="s">
        <v>3507</v>
      </c>
      <c r="F3690" s="7">
        <v>23</v>
      </c>
      <c r="G3690" t="s">
        <v>3457</v>
      </c>
      <c r="H3690" t="s">
        <v>3451</v>
      </c>
      <c r="I3690" t="s">
        <v>5125</v>
      </c>
      <c r="J3690" t="s">
        <v>3449</v>
      </c>
      <c r="K3690" t="s">
        <v>3605</v>
      </c>
      <c r="L3690">
        <v>10011</v>
      </c>
      <c r="M3690" t="s">
        <v>2156</v>
      </c>
      <c r="N3690" t="s">
        <v>51</v>
      </c>
      <c r="O3690" t="s">
        <v>64</v>
      </c>
      <c r="P3690" t="s">
        <v>2157</v>
      </c>
      <c r="Q3690" s="4">
        <v>100000</v>
      </c>
      <c r="R3690">
        <v>2</v>
      </c>
      <c r="S3690" s="4">
        <f>Table3[[#This Row],[Harga]]*Table3[[#This Row],[Quantity]]</f>
        <v>200000</v>
      </c>
      <c r="T3690">
        <v>0</v>
      </c>
      <c r="U3690" s="4">
        <f>Table3[[#This Row],[Discount]]*Table3[[#This Row],[Revenue]]</f>
        <v>0</v>
      </c>
      <c r="V3690" s="4">
        <f>Table3[[#This Row],[Revenue]]-Table3[[#This Row],[Total Discount]]</f>
        <v>200000</v>
      </c>
      <c r="W3690" s="6"/>
      <c r="X3690" s="5"/>
    </row>
    <row r="3691" spans="1:24" x14ac:dyDescent="0.35">
      <c r="A3691">
        <v>3690</v>
      </c>
      <c r="B3691" t="s">
        <v>5475</v>
      </c>
      <c r="C3691" s="8">
        <v>42885</v>
      </c>
      <c r="D3691" s="6">
        <v>2017</v>
      </c>
      <c r="E3691" s="8" t="s">
        <v>3453</v>
      </c>
      <c r="F3691" s="7">
        <v>30</v>
      </c>
      <c r="G3691" t="s">
        <v>3452</v>
      </c>
      <c r="H3691" t="s">
        <v>3451</v>
      </c>
      <c r="I3691" t="s">
        <v>4907</v>
      </c>
      <c r="J3691" t="s">
        <v>3488</v>
      </c>
      <c r="K3691" t="s">
        <v>3494</v>
      </c>
      <c r="L3691">
        <v>97224</v>
      </c>
      <c r="M3691" t="s">
        <v>2356</v>
      </c>
      <c r="N3691" t="s">
        <v>51</v>
      </c>
      <c r="O3691" t="s">
        <v>52</v>
      </c>
      <c r="P3691" t="s">
        <v>2357</v>
      </c>
      <c r="Q3691" s="4">
        <v>471000</v>
      </c>
      <c r="R3691">
        <v>1</v>
      </c>
      <c r="S3691" s="4">
        <f>Table3[[#This Row],[Harga]]*Table3[[#This Row],[Quantity]]</f>
        <v>471000</v>
      </c>
      <c r="T3691">
        <v>0.2</v>
      </c>
      <c r="U3691" s="4">
        <f>Table3[[#This Row],[Discount]]*Table3[[#This Row],[Revenue]]</f>
        <v>94200</v>
      </c>
      <c r="V3691" s="4">
        <f>Table3[[#This Row],[Revenue]]-Table3[[#This Row],[Total Discount]]</f>
        <v>376800</v>
      </c>
      <c r="W3691" s="6"/>
      <c r="X3691" s="5"/>
    </row>
    <row r="3692" spans="1:24" x14ac:dyDescent="0.35">
      <c r="A3692">
        <v>3691</v>
      </c>
      <c r="B3692" t="s">
        <v>5474</v>
      </c>
      <c r="C3692" s="8">
        <v>42442</v>
      </c>
      <c r="D3692" s="6">
        <v>2016</v>
      </c>
      <c r="E3692" s="8" t="s">
        <v>3511</v>
      </c>
      <c r="F3692" s="7">
        <v>13</v>
      </c>
      <c r="G3692" t="s">
        <v>3496</v>
      </c>
      <c r="H3692" t="s">
        <v>3462</v>
      </c>
      <c r="I3692" t="s">
        <v>3935</v>
      </c>
      <c r="J3692" t="s">
        <v>3466</v>
      </c>
      <c r="K3692" t="s">
        <v>3641</v>
      </c>
      <c r="L3692">
        <v>19134</v>
      </c>
      <c r="M3692" t="s">
        <v>1874</v>
      </c>
      <c r="N3692" t="s">
        <v>9</v>
      </c>
      <c r="O3692" t="s">
        <v>42</v>
      </c>
      <c r="P3692" t="s">
        <v>1875</v>
      </c>
      <c r="Q3692" s="4">
        <v>884000</v>
      </c>
      <c r="R3692">
        <v>2</v>
      </c>
      <c r="S3692" s="4">
        <f>Table3[[#This Row],[Harga]]*Table3[[#This Row],[Quantity]]</f>
        <v>1768000</v>
      </c>
      <c r="T3692">
        <v>0.3</v>
      </c>
      <c r="U3692" s="4">
        <f>Table3[[#This Row],[Discount]]*Table3[[#This Row],[Revenue]]</f>
        <v>530400</v>
      </c>
      <c r="V3692" s="4">
        <f>Table3[[#This Row],[Revenue]]-Table3[[#This Row],[Total Discount]]</f>
        <v>1237600</v>
      </c>
      <c r="W3692" s="6"/>
      <c r="X3692" s="5"/>
    </row>
    <row r="3693" spans="1:24" x14ac:dyDescent="0.35">
      <c r="A3693">
        <v>3692</v>
      </c>
      <c r="B3693" t="s">
        <v>5473</v>
      </c>
      <c r="C3693" s="8">
        <v>42835</v>
      </c>
      <c r="D3693" s="6">
        <v>2017</v>
      </c>
      <c r="E3693" s="8" t="s">
        <v>3529</v>
      </c>
      <c r="F3693" s="7">
        <v>10</v>
      </c>
      <c r="G3693" t="s">
        <v>3485</v>
      </c>
      <c r="H3693" t="s">
        <v>3462</v>
      </c>
      <c r="I3693" t="s">
        <v>4775</v>
      </c>
      <c r="J3693" t="s">
        <v>3449</v>
      </c>
      <c r="K3693" t="s">
        <v>3561</v>
      </c>
      <c r="L3693">
        <v>19143</v>
      </c>
      <c r="M3693" t="s">
        <v>1851</v>
      </c>
      <c r="N3693" t="s">
        <v>13</v>
      </c>
      <c r="O3693" t="s">
        <v>29</v>
      </c>
      <c r="P3693" t="s">
        <v>1852</v>
      </c>
      <c r="Q3693" s="4">
        <v>122000</v>
      </c>
      <c r="R3693">
        <v>4</v>
      </c>
      <c r="S3693" s="4">
        <f>Table3[[#This Row],[Harga]]*Table3[[#This Row],[Quantity]]</f>
        <v>488000</v>
      </c>
      <c r="T3693">
        <v>0.2</v>
      </c>
      <c r="U3693" s="4">
        <f>Table3[[#This Row],[Discount]]*Table3[[#This Row],[Revenue]]</f>
        <v>97600</v>
      </c>
      <c r="V3693" s="4">
        <f>Table3[[#This Row],[Revenue]]-Table3[[#This Row],[Total Discount]]</f>
        <v>390400</v>
      </c>
      <c r="W3693" s="6"/>
      <c r="X3693" s="5"/>
    </row>
    <row r="3694" spans="1:24" x14ac:dyDescent="0.35">
      <c r="A3694">
        <v>3693</v>
      </c>
      <c r="B3694" t="s">
        <v>5472</v>
      </c>
      <c r="C3694" s="8">
        <v>42546</v>
      </c>
      <c r="D3694" s="6">
        <v>2016</v>
      </c>
      <c r="E3694" s="8" t="s">
        <v>3497</v>
      </c>
      <c r="F3694" s="7">
        <v>25</v>
      </c>
      <c r="G3694" t="s">
        <v>3457</v>
      </c>
      <c r="H3694" t="s">
        <v>3451</v>
      </c>
      <c r="I3694" t="s">
        <v>4081</v>
      </c>
      <c r="J3694" t="s">
        <v>3449</v>
      </c>
      <c r="K3694" t="s">
        <v>3714</v>
      </c>
      <c r="L3694">
        <v>77070</v>
      </c>
      <c r="M3694" t="s">
        <v>79</v>
      </c>
      <c r="N3694" t="s">
        <v>9</v>
      </c>
      <c r="O3694" t="s">
        <v>42</v>
      </c>
      <c r="P3694" t="s">
        <v>80</v>
      </c>
      <c r="Q3694" s="4">
        <v>214000</v>
      </c>
      <c r="R3694">
        <v>2</v>
      </c>
      <c r="S3694" s="4">
        <f>Table3[[#This Row],[Harga]]*Table3[[#This Row],[Quantity]]</f>
        <v>428000</v>
      </c>
      <c r="T3694">
        <v>0.3</v>
      </c>
      <c r="U3694" s="4">
        <f>Table3[[#This Row],[Discount]]*Table3[[#This Row],[Revenue]]</f>
        <v>128400</v>
      </c>
      <c r="V3694" s="4">
        <f>Table3[[#This Row],[Revenue]]-Table3[[#This Row],[Total Discount]]</f>
        <v>299600</v>
      </c>
      <c r="W3694" s="6"/>
      <c r="X3694" s="5"/>
    </row>
    <row r="3695" spans="1:24" x14ac:dyDescent="0.35">
      <c r="A3695">
        <v>3694</v>
      </c>
      <c r="B3695" t="s">
        <v>5471</v>
      </c>
      <c r="C3695" s="8">
        <v>41715</v>
      </c>
      <c r="D3695" s="6">
        <v>2014</v>
      </c>
      <c r="E3695" s="8" t="s">
        <v>3511</v>
      </c>
      <c r="F3695" s="7">
        <v>17</v>
      </c>
      <c r="G3695" t="s">
        <v>3538</v>
      </c>
      <c r="H3695" t="s">
        <v>3451</v>
      </c>
      <c r="I3695" t="s">
        <v>4732</v>
      </c>
      <c r="J3695" t="s">
        <v>3466</v>
      </c>
      <c r="K3695" t="s">
        <v>3474</v>
      </c>
      <c r="L3695">
        <v>39212</v>
      </c>
      <c r="M3695" t="s">
        <v>559</v>
      </c>
      <c r="N3695" t="s">
        <v>13</v>
      </c>
      <c r="O3695" t="s">
        <v>26</v>
      </c>
      <c r="P3695" t="s">
        <v>560</v>
      </c>
      <c r="Q3695" s="4">
        <v>16000</v>
      </c>
      <c r="R3695">
        <v>3</v>
      </c>
      <c r="S3695" s="4">
        <f>Table3[[#This Row],[Harga]]*Table3[[#This Row],[Quantity]]</f>
        <v>48000</v>
      </c>
      <c r="T3695">
        <v>0</v>
      </c>
      <c r="U3695" s="4">
        <f>Table3[[#This Row],[Discount]]*Table3[[#This Row],[Revenue]]</f>
        <v>0</v>
      </c>
      <c r="V3695" s="4">
        <f>Table3[[#This Row],[Revenue]]-Table3[[#This Row],[Total Discount]]</f>
        <v>48000</v>
      </c>
      <c r="W3695" s="6"/>
      <c r="X3695" s="5"/>
    </row>
    <row r="3696" spans="1:24" x14ac:dyDescent="0.35">
      <c r="A3696">
        <v>3695</v>
      </c>
      <c r="B3696" t="s">
        <v>5470</v>
      </c>
      <c r="C3696" s="8">
        <v>41860</v>
      </c>
      <c r="D3696" s="6">
        <v>2014</v>
      </c>
      <c r="E3696" s="8" t="s">
        <v>3481</v>
      </c>
      <c r="F3696" s="7">
        <v>9</v>
      </c>
      <c r="G3696" t="s">
        <v>3485</v>
      </c>
      <c r="H3696" t="s">
        <v>3462</v>
      </c>
      <c r="I3696" t="s">
        <v>4730</v>
      </c>
      <c r="J3696" t="s">
        <v>3449</v>
      </c>
      <c r="K3696" t="s">
        <v>3509</v>
      </c>
      <c r="L3696">
        <v>85023</v>
      </c>
      <c r="M3696" t="s">
        <v>3162</v>
      </c>
      <c r="N3696" t="s">
        <v>13</v>
      </c>
      <c r="O3696" t="s">
        <v>73</v>
      </c>
      <c r="P3696" t="s">
        <v>3163</v>
      </c>
      <c r="Q3696" s="4">
        <v>5000</v>
      </c>
      <c r="R3696">
        <v>3</v>
      </c>
      <c r="S3696" s="4">
        <f>Table3[[#This Row],[Harga]]*Table3[[#This Row],[Quantity]]</f>
        <v>15000</v>
      </c>
      <c r="T3696">
        <v>0.2</v>
      </c>
      <c r="U3696" s="4">
        <f>Table3[[#This Row],[Discount]]*Table3[[#This Row],[Revenue]]</f>
        <v>3000</v>
      </c>
      <c r="V3696" s="4">
        <f>Table3[[#This Row],[Revenue]]-Table3[[#This Row],[Total Discount]]</f>
        <v>12000</v>
      </c>
      <c r="W3696" s="6"/>
      <c r="X3696" s="5"/>
    </row>
    <row r="3697" spans="1:24" x14ac:dyDescent="0.35">
      <c r="A3697">
        <v>3696</v>
      </c>
      <c r="B3697" t="s">
        <v>5469</v>
      </c>
      <c r="C3697" s="8">
        <v>42211</v>
      </c>
      <c r="D3697" s="6">
        <v>2015</v>
      </c>
      <c r="E3697" s="8" t="s">
        <v>3507</v>
      </c>
      <c r="F3697" s="7">
        <v>26</v>
      </c>
      <c r="G3697" t="s">
        <v>3485</v>
      </c>
      <c r="H3697" t="s">
        <v>3462</v>
      </c>
      <c r="I3697" t="s">
        <v>4574</v>
      </c>
      <c r="J3697" t="s">
        <v>3466</v>
      </c>
      <c r="K3697" t="s">
        <v>3505</v>
      </c>
      <c r="L3697">
        <v>93030</v>
      </c>
      <c r="M3697" t="s">
        <v>559</v>
      </c>
      <c r="N3697" t="s">
        <v>13</v>
      </c>
      <c r="O3697" t="s">
        <v>26</v>
      </c>
      <c r="P3697" t="s">
        <v>560</v>
      </c>
      <c r="Q3697" s="4">
        <v>16000</v>
      </c>
      <c r="R3697">
        <v>3</v>
      </c>
      <c r="S3697" s="4">
        <f>Table3[[#This Row],[Harga]]*Table3[[#This Row],[Quantity]]</f>
        <v>48000</v>
      </c>
      <c r="T3697">
        <v>0.2</v>
      </c>
      <c r="U3697" s="4">
        <f>Table3[[#This Row],[Discount]]*Table3[[#This Row],[Revenue]]</f>
        <v>9600</v>
      </c>
      <c r="V3697" s="4">
        <f>Table3[[#This Row],[Revenue]]-Table3[[#This Row],[Total Discount]]</f>
        <v>38400</v>
      </c>
      <c r="W3697" s="6"/>
      <c r="X3697" s="5"/>
    </row>
    <row r="3698" spans="1:24" x14ac:dyDescent="0.35">
      <c r="A3698">
        <v>3697</v>
      </c>
      <c r="B3698" t="s">
        <v>5468</v>
      </c>
      <c r="C3698" s="8">
        <v>41685</v>
      </c>
      <c r="D3698" s="6">
        <v>2014</v>
      </c>
      <c r="E3698" s="8" t="s">
        <v>3458</v>
      </c>
      <c r="F3698" s="7">
        <v>15</v>
      </c>
      <c r="G3698" t="s">
        <v>3485</v>
      </c>
      <c r="H3698" t="s">
        <v>3451</v>
      </c>
      <c r="I3698" t="s">
        <v>4816</v>
      </c>
      <c r="J3698" t="s">
        <v>3466</v>
      </c>
      <c r="K3698" t="s">
        <v>3580</v>
      </c>
      <c r="L3698">
        <v>98105</v>
      </c>
      <c r="M3698" t="s">
        <v>2320</v>
      </c>
      <c r="N3698" t="s">
        <v>13</v>
      </c>
      <c r="O3698" t="s">
        <v>26</v>
      </c>
      <c r="P3698" t="s">
        <v>2321</v>
      </c>
      <c r="Q3698" s="4">
        <v>13000</v>
      </c>
      <c r="R3698">
        <v>5</v>
      </c>
      <c r="S3698" s="4">
        <f>Table3[[#This Row],[Harga]]*Table3[[#This Row],[Quantity]]</f>
        <v>65000</v>
      </c>
      <c r="T3698">
        <v>0.2</v>
      </c>
      <c r="U3698" s="4">
        <f>Table3[[#This Row],[Discount]]*Table3[[#This Row],[Revenue]]</f>
        <v>13000</v>
      </c>
      <c r="V3698" s="4">
        <f>Table3[[#This Row],[Revenue]]-Table3[[#This Row],[Total Discount]]</f>
        <v>52000</v>
      </c>
      <c r="W3698" s="6"/>
      <c r="X3698" s="5"/>
    </row>
    <row r="3699" spans="1:24" x14ac:dyDescent="0.35">
      <c r="A3699">
        <v>3698</v>
      </c>
      <c r="B3699" t="s">
        <v>5467</v>
      </c>
      <c r="C3699" s="8">
        <v>42087</v>
      </c>
      <c r="D3699" s="6">
        <v>2015</v>
      </c>
      <c r="E3699" s="8" t="s">
        <v>3511</v>
      </c>
      <c r="F3699" s="7">
        <v>24</v>
      </c>
      <c r="G3699" t="s">
        <v>3538</v>
      </c>
      <c r="H3699" t="s">
        <v>3451</v>
      </c>
      <c r="I3699" t="s">
        <v>4185</v>
      </c>
      <c r="J3699" t="s">
        <v>3466</v>
      </c>
      <c r="K3699" t="s">
        <v>3474</v>
      </c>
      <c r="L3699">
        <v>98042</v>
      </c>
      <c r="M3699" t="s">
        <v>1974</v>
      </c>
      <c r="N3699" t="s">
        <v>9</v>
      </c>
      <c r="O3699" t="s">
        <v>20</v>
      </c>
      <c r="P3699" t="s">
        <v>1975</v>
      </c>
      <c r="Q3699" s="4">
        <v>57000</v>
      </c>
      <c r="R3699">
        <v>5</v>
      </c>
      <c r="S3699" s="4">
        <f>Table3[[#This Row],[Harga]]*Table3[[#This Row],[Quantity]]</f>
        <v>285000</v>
      </c>
      <c r="T3699">
        <v>0</v>
      </c>
      <c r="U3699" s="4">
        <f>Table3[[#This Row],[Discount]]*Table3[[#This Row],[Revenue]]</f>
        <v>0</v>
      </c>
      <c r="V3699" s="4">
        <f>Table3[[#This Row],[Revenue]]-Table3[[#This Row],[Total Discount]]</f>
        <v>285000</v>
      </c>
      <c r="W3699" s="6"/>
      <c r="X3699" s="5"/>
    </row>
    <row r="3700" spans="1:24" x14ac:dyDescent="0.35">
      <c r="A3700">
        <v>3699</v>
      </c>
      <c r="B3700" t="s">
        <v>5466</v>
      </c>
      <c r="C3700" s="8">
        <v>42980</v>
      </c>
      <c r="D3700" s="6">
        <v>2017</v>
      </c>
      <c r="E3700" s="8" t="s">
        <v>3472</v>
      </c>
      <c r="F3700" s="7">
        <v>2</v>
      </c>
      <c r="G3700" t="s">
        <v>3452</v>
      </c>
      <c r="H3700" t="s">
        <v>3451</v>
      </c>
      <c r="I3700" t="s">
        <v>4912</v>
      </c>
      <c r="J3700" t="s">
        <v>3449</v>
      </c>
      <c r="K3700" t="s">
        <v>3571</v>
      </c>
      <c r="L3700">
        <v>90049</v>
      </c>
      <c r="M3700" t="s">
        <v>1371</v>
      </c>
      <c r="N3700" t="s">
        <v>13</v>
      </c>
      <c r="O3700" t="s">
        <v>26</v>
      </c>
      <c r="P3700" t="s">
        <v>1372</v>
      </c>
      <c r="Q3700" s="4">
        <v>12000</v>
      </c>
      <c r="R3700">
        <v>5</v>
      </c>
      <c r="S3700" s="4">
        <f>Table3[[#This Row],[Harga]]*Table3[[#This Row],[Quantity]]</f>
        <v>60000</v>
      </c>
      <c r="T3700">
        <v>0.2</v>
      </c>
      <c r="U3700" s="4">
        <f>Table3[[#This Row],[Discount]]*Table3[[#This Row],[Revenue]]</f>
        <v>12000</v>
      </c>
      <c r="V3700" s="4">
        <f>Table3[[#This Row],[Revenue]]-Table3[[#This Row],[Total Discount]]</f>
        <v>48000</v>
      </c>
      <c r="W3700" s="6"/>
      <c r="X3700" s="5"/>
    </row>
    <row r="3701" spans="1:24" x14ac:dyDescent="0.35">
      <c r="A3701">
        <v>3700</v>
      </c>
      <c r="B3701" t="s">
        <v>5465</v>
      </c>
      <c r="C3701" s="8">
        <v>42324</v>
      </c>
      <c r="D3701" s="6">
        <v>2015</v>
      </c>
      <c r="E3701" s="8" t="s">
        <v>3468</v>
      </c>
      <c r="F3701" s="7">
        <v>16</v>
      </c>
      <c r="G3701" t="s">
        <v>3538</v>
      </c>
      <c r="H3701" t="s">
        <v>3451</v>
      </c>
      <c r="I3701" t="s">
        <v>5464</v>
      </c>
      <c r="J3701" t="s">
        <v>3466</v>
      </c>
      <c r="K3701" t="s">
        <v>3682</v>
      </c>
      <c r="L3701">
        <v>92105</v>
      </c>
      <c r="M3701" t="s">
        <v>2424</v>
      </c>
      <c r="N3701" t="s">
        <v>13</v>
      </c>
      <c r="O3701" t="s">
        <v>14</v>
      </c>
      <c r="P3701" t="s">
        <v>2425</v>
      </c>
      <c r="Q3701" s="4">
        <v>19000</v>
      </c>
      <c r="R3701">
        <v>3</v>
      </c>
      <c r="S3701" s="4">
        <f>Table3[[#This Row],[Harga]]*Table3[[#This Row],[Quantity]]</f>
        <v>57000</v>
      </c>
      <c r="T3701">
        <v>0</v>
      </c>
      <c r="U3701" s="4">
        <f>Table3[[#This Row],[Discount]]*Table3[[#This Row],[Revenue]]</f>
        <v>0</v>
      </c>
      <c r="V3701" s="4">
        <f>Table3[[#This Row],[Revenue]]-Table3[[#This Row],[Total Discount]]</f>
        <v>57000</v>
      </c>
      <c r="W3701" s="6"/>
      <c r="X3701" s="5"/>
    </row>
    <row r="3702" spans="1:24" x14ac:dyDescent="0.35">
      <c r="A3702">
        <v>3701</v>
      </c>
      <c r="B3702" t="s">
        <v>5463</v>
      </c>
      <c r="C3702" s="8">
        <v>41982</v>
      </c>
      <c r="D3702" s="6">
        <v>2014</v>
      </c>
      <c r="E3702" s="8" t="s">
        <v>3490</v>
      </c>
      <c r="F3702" s="7">
        <v>9</v>
      </c>
      <c r="G3702" t="s">
        <v>3485</v>
      </c>
      <c r="H3702" t="s">
        <v>3501</v>
      </c>
      <c r="I3702" t="s">
        <v>4116</v>
      </c>
      <c r="J3702" t="s">
        <v>3466</v>
      </c>
      <c r="K3702" t="s">
        <v>3670</v>
      </c>
      <c r="L3702">
        <v>78521</v>
      </c>
      <c r="M3702" t="s">
        <v>151</v>
      </c>
      <c r="N3702" t="s">
        <v>13</v>
      </c>
      <c r="O3702" t="s">
        <v>23</v>
      </c>
      <c r="P3702" t="s">
        <v>152</v>
      </c>
      <c r="Q3702" s="4">
        <v>21000</v>
      </c>
      <c r="R3702">
        <v>2</v>
      </c>
      <c r="S3702" s="4">
        <f>Table3[[#This Row],[Harga]]*Table3[[#This Row],[Quantity]]</f>
        <v>42000</v>
      </c>
      <c r="T3702">
        <v>0.2</v>
      </c>
      <c r="U3702" s="4">
        <f>Table3[[#This Row],[Discount]]*Table3[[#This Row],[Revenue]]</f>
        <v>8400</v>
      </c>
      <c r="V3702" s="4">
        <f>Table3[[#This Row],[Revenue]]-Table3[[#This Row],[Total Discount]]</f>
        <v>33600</v>
      </c>
      <c r="W3702" s="6"/>
      <c r="X3702" s="5"/>
    </row>
    <row r="3703" spans="1:24" x14ac:dyDescent="0.35">
      <c r="A3703">
        <v>3702</v>
      </c>
      <c r="B3703" t="s">
        <v>5462</v>
      </c>
      <c r="C3703" s="8">
        <v>42769</v>
      </c>
      <c r="D3703" s="6">
        <v>2017</v>
      </c>
      <c r="E3703" s="8" t="s">
        <v>3458</v>
      </c>
      <c r="F3703" s="7">
        <v>3</v>
      </c>
      <c r="G3703" t="s">
        <v>3452</v>
      </c>
      <c r="H3703" t="s">
        <v>3451</v>
      </c>
      <c r="I3703" t="s">
        <v>4073</v>
      </c>
      <c r="J3703" t="s">
        <v>3488</v>
      </c>
      <c r="K3703" t="s">
        <v>3600</v>
      </c>
      <c r="L3703">
        <v>60610</v>
      </c>
      <c r="M3703" t="s">
        <v>887</v>
      </c>
      <c r="N3703" t="s">
        <v>13</v>
      </c>
      <c r="O3703" t="s">
        <v>23</v>
      </c>
      <c r="P3703" t="s">
        <v>888</v>
      </c>
      <c r="Q3703" s="4">
        <v>16000</v>
      </c>
      <c r="R3703">
        <v>1</v>
      </c>
      <c r="S3703" s="4">
        <f>Table3[[#This Row],[Harga]]*Table3[[#This Row],[Quantity]]</f>
        <v>16000</v>
      </c>
      <c r="T3703">
        <v>0.2</v>
      </c>
      <c r="U3703" s="4">
        <f>Table3[[#This Row],[Discount]]*Table3[[#This Row],[Revenue]]</f>
        <v>3200</v>
      </c>
      <c r="V3703" s="4">
        <f>Table3[[#This Row],[Revenue]]-Table3[[#This Row],[Total Discount]]</f>
        <v>12800</v>
      </c>
      <c r="W3703" s="6"/>
      <c r="X3703" s="5"/>
    </row>
    <row r="3704" spans="1:24" x14ac:dyDescent="0.35">
      <c r="A3704">
        <v>3703</v>
      </c>
      <c r="B3704" t="s">
        <v>5461</v>
      </c>
      <c r="C3704" s="8">
        <v>43050</v>
      </c>
      <c r="D3704" s="6">
        <v>2017</v>
      </c>
      <c r="E3704" s="8" t="s">
        <v>3468</v>
      </c>
      <c r="F3704" s="7">
        <v>11</v>
      </c>
      <c r="G3704" t="s">
        <v>3457</v>
      </c>
      <c r="H3704" t="s">
        <v>3451</v>
      </c>
      <c r="I3704" t="s">
        <v>4230</v>
      </c>
      <c r="J3704" t="s">
        <v>3449</v>
      </c>
      <c r="K3704" t="s">
        <v>3909</v>
      </c>
      <c r="L3704">
        <v>37918</v>
      </c>
      <c r="M3704" t="s">
        <v>702</v>
      </c>
      <c r="N3704" t="s">
        <v>9</v>
      </c>
      <c r="O3704" t="s">
        <v>20</v>
      </c>
      <c r="P3704" t="s">
        <v>703</v>
      </c>
      <c r="Q3704" s="4">
        <v>23000</v>
      </c>
      <c r="R3704">
        <v>5</v>
      </c>
      <c r="S3704" s="4">
        <f>Table3[[#This Row],[Harga]]*Table3[[#This Row],[Quantity]]</f>
        <v>115000</v>
      </c>
      <c r="T3704">
        <v>0.2</v>
      </c>
      <c r="U3704" s="4">
        <f>Table3[[#This Row],[Discount]]*Table3[[#This Row],[Revenue]]</f>
        <v>23000</v>
      </c>
      <c r="V3704" s="4">
        <f>Table3[[#This Row],[Revenue]]-Table3[[#This Row],[Total Discount]]</f>
        <v>92000</v>
      </c>
      <c r="W3704" s="6"/>
      <c r="X3704" s="5"/>
    </row>
    <row r="3705" spans="1:24" x14ac:dyDescent="0.35">
      <c r="A3705">
        <v>3704</v>
      </c>
      <c r="B3705" t="s">
        <v>5460</v>
      </c>
      <c r="C3705" s="8">
        <v>42995</v>
      </c>
      <c r="D3705" s="6">
        <v>2017</v>
      </c>
      <c r="E3705" s="8" t="s">
        <v>3472</v>
      </c>
      <c r="F3705" s="7">
        <v>17</v>
      </c>
      <c r="G3705" t="s">
        <v>3485</v>
      </c>
      <c r="H3705" t="s">
        <v>3451</v>
      </c>
      <c r="I3705" t="s">
        <v>4104</v>
      </c>
      <c r="J3705" t="s">
        <v>3488</v>
      </c>
      <c r="K3705" t="s">
        <v>3509</v>
      </c>
      <c r="L3705">
        <v>77036</v>
      </c>
      <c r="M3705" t="s">
        <v>1628</v>
      </c>
      <c r="N3705" t="s">
        <v>13</v>
      </c>
      <c r="O3705" t="s">
        <v>37</v>
      </c>
      <c r="P3705" t="s">
        <v>1629</v>
      </c>
      <c r="Q3705" s="4">
        <v>17000</v>
      </c>
      <c r="R3705">
        <v>3</v>
      </c>
      <c r="S3705" s="4">
        <f>Table3[[#This Row],[Harga]]*Table3[[#This Row],[Quantity]]</f>
        <v>51000</v>
      </c>
      <c r="T3705">
        <v>0.2</v>
      </c>
      <c r="U3705" s="4">
        <f>Table3[[#This Row],[Discount]]*Table3[[#This Row],[Revenue]]</f>
        <v>10200</v>
      </c>
      <c r="V3705" s="4">
        <f>Table3[[#This Row],[Revenue]]-Table3[[#This Row],[Total Discount]]</f>
        <v>40800</v>
      </c>
      <c r="W3705" s="6"/>
      <c r="X3705" s="5"/>
    </row>
    <row r="3706" spans="1:24" x14ac:dyDescent="0.35">
      <c r="A3706">
        <v>3705</v>
      </c>
      <c r="B3706" t="s">
        <v>5459</v>
      </c>
      <c r="C3706" s="8">
        <v>42911</v>
      </c>
      <c r="D3706" s="6">
        <v>2017</v>
      </c>
      <c r="E3706" s="8" t="s">
        <v>3497</v>
      </c>
      <c r="F3706" s="7">
        <v>25</v>
      </c>
      <c r="G3706" t="s">
        <v>3485</v>
      </c>
      <c r="H3706" t="s">
        <v>3462</v>
      </c>
      <c r="I3706" t="s">
        <v>4199</v>
      </c>
      <c r="J3706" t="s">
        <v>3449</v>
      </c>
      <c r="K3706" t="s">
        <v>3595</v>
      </c>
      <c r="L3706">
        <v>60440</v>
      </c>
      <c r="M3706" t="s">
        <v>1046</v>
      </c>
      <c r="N3706" t="s">
        <v>51</v>
      </c>
      <c r="O3706" t="s">
        <v>52</v>
      </c>
      <c r="P3706" t="s">
        <v>1047</v>
      </c>
      <c r="Q3706" s="4">
        <v>279000</v>
      </c>
      <c r="R3706">
        <v>2</v>
      </c>
      <c r="S3706" s="4">
        <f>Table3[[#This Row],[Harga]]*Table3[[#This Row],[Quantity]]</f>
        <v>558000</v>
      </c>
      <c r="T3706">
        <v>0.2</v>
      </c>
      <c r="U3706" s="4">
        <f>Table3[[#This Row],[Discount]]*Table3[[#This Row],[Revenue]]</f>
        <v>111600</v>
      </c>
      <c r="V3706" s="4">
        <f>Table3[[#This Row],[Revenue]]-Table3[[#This Row],[Total Discount]]</f>
        <v>446400</v>
      </c>
      <c r="W3706" s="6"/>
      <c r="X3706" s="5"/>
    </row>
    <row r="3707" spans="1:24" x14ac:dyDescent="0.35">
      <c r="A3707">
        <v>3706</v>
      </c>
      <c r="B3707" t="s">
        <v>5458</v>
      </c>
      <c r="C3707" s="8">
        <v>42581</v>
      </c>
      <c r="D3707" s="6">
        <v>2016</v>
      </c>
      <c r="E3707" s="8" t="s">
        <v>3507</v>
      </c>
      <c r="F3707" s="7">
        <v>30</v>
      </c>
      <c r="G3707" t="s">
        <v>3485</v>
      </c>
      <c r="H3707" t="s">
        <v>3451</v>
      </c>
      <c r="I3707" t="s">
        <v>3676</v>
      </c>
      <c r="J3707" t="s">
        <v>3449</v>
      </c>
      <c r="K3707" t="s">
        <v>3580</v>
      </c>
      <c r="L3707">
        <v>60623</v>
      </c>
      <c r="M3707" t="s">
        <v>1859</v>
      </c>
      <c r="N3707" t="s">
        <v>13</v>
      </c>
      <c r="O3707" t="s">
        <v>14</v>
      </c>
      <c r="P3707" t="s">
        <v>1860</v>
      </c>
      <c r="Q3707" s="4">
        <v>6000</v>
      </c>
      <c r="R3707">
        <v>4</v>
      </c>
      <c r="S3707" s="4">
        <f>Table3[[#This Row],[Harga]]*Table3[[#This Row],[Quantity]]</f>
        <v>24000</v>
      </c>
      <c r="T3707">
        <v>0.2</v>
      </c>
      <c r="U3707" s="4">
        <f>Table3[[#This Row],[Discount]]*Table3[[#This Row],[Revenue]]</f>
        <v>4800</v>
      </c>
      <c r="V3707" s="4">
        <f>Table3[[#This Row],[Revenue]]-Table3[[#This Row],[Total Discount]]</f>
        <v>19200</v>
      </c>
      <c r="W3707" s="6"/>
      <c r="X3707" s="5"/>
    </row>
    <row r="3708" spans="1:24" x14ac:dyDescent="0.35">
      <c r="A3708">
        <v>3707</v>
      </c>
      <c r="B3708" t="s">
        <v>5457</v>
      </c>
      <c r="C3708" s="8">
        <v>42110</v>
      </c>
      <c r="D3708" s="6">
        <v>2015</v>
      </c>
      <c r="E3708" s="8" t="s">
        <v>3529</v>
      </c>
      <c r="F3708" s="7">
        <v>16</v>
      </c>
      <c r="G3708" t="s">
        <v>3452</v>
      </c>
      <c r="H3708" t="s">
        <v>3451</v>
      </c>
      <c r="I3708" t="s">
        <v>3603</v>
      </c>
      <c r="J3708" t="s">
        <v>3449</v>
      </c>
      <c r="K3708" t="s">
        <v>3513</v>
      </c>
      <c r="L3708">
        <v>22980</v>
      </c>
      <c r="M3708" t="s">
        <v>3164</v>
      </c>
      <c r="N3708" t="s">
        <v>51</v>
      </c>
      <c r="O3708" t="s">
        <v>52</v>
      </c>
      <c r="P3708" t="s">
        <v>3165</v>
      </c>
      <c r="Q3708" s="4">
        <v>570000</v>
      </c>
      <c r="R3708">
        <v>2</v>
      </c>
      <c r="S3708" s="4">
        <f>Table3[[#This Row],[Harga]]*Table3[[#This Row],[Quantity]]</f>
        <v>1140000</v>
      </c>
      <c r="T3708">
        <v>0</v>
      </c>
      <c r="U3708" s="4">
        <f>Table3[[#This Row],[Discount]]*Table3[[#This Row],[Revenue]]</f>
        <v>0</v>
      </c>
      <c r="V3708" s="4">
        <f>Table3[[#This Row],[Revenue]]-Table3[[#This Row],[Total Discount]]</f>
        <v>1140000</v>
      </c>
      <c r="W3708" s="6"/>
      <c r="X3708" s="5"/>
    </row>
    <row r="3709" spans="1:24" x14ac:dyDescent="0.35">
      <c r="A3709">
        <v>3708</v>
      </c>
      <c r="B3709" t="s">
        <v>5456</v>
      </c>
      <c r="C3709" s="8">
        <v>42105</v>
      </c>
      <c r="D3709" s="6">
        <v>2015</v>
      </c>
      <c r="E3709" s="8" t="s">
        <v>3529</v>
      </c>
      <c r="F3709" s="7">
        <v>11</v>
      </c>
      <c r="G3709" t="s">
        <v>3452</v>
      </c>
      <c r="H3709" t="s">
        <v>3451</v>
      </c>
      <c r="I3709" t="s">
        <v>5455</v>
      </c>
      <c r="J3709" t="s">
        <v>3449</v>
      </c>
      <c r="K3709" t="s">
        <v>3492</v>
      </c>
      <c r="L3709">
        <v>90004</v>
      </c>
      <c r="M3709" t="s">
        <v>2575</v>
      </c>
      <c r="N3709" t="s">
        <v>51</v>
      </c>
      <c r="O3709" t="s">
        <v>471</v>
      </c>
      <c r="P3709" t="s">
        <v>2576</v>
      </c>
      <c r="Q3709" s="4">
        <v>1600000</v>
      </c>
      <c r="R3709">
        <v>4</v>
      </c>
      <c r="S3709" s="4">
        <f>Table3[[#This Row],[Harga]]*Table3[[#This Row],[Quantity]]</f>
        <v>6400000</v>
      </c>
      <c r="T3709">
        <v>0.2</v>
      </c>
      <c r="U3709" s="4">
        <f>Table3[[#This Row],[Discount]]*Table3[[#This Row],[Revenue]]</f>
        <v>1280000</v>
      </c>
      <c r="V3709" s="4">
        <f>Table3[[#This Row],[Revenue]]-Table3[[#This Row],[Total Discount]]</f>
        <v>5120000</v>
      </c>
      <c r="W3709" s="6"/>
      <c r="X3709" s="5"/>
    </row>
    <row r="3710" spans="1:24" x14ac:dyDescent="0.35">
      <c r="A3710">
        <v>3709</v>
      </c>
      <c r="B3710" t="s">
        <v>5454</v>
      </c>
      <c r="C3710" s="8">
        <v>42062</v>
      </c>
      <c r="D3710" s="6">
        <v>2015</v>
      </c>
      <c r="E3710" s="8" t="s">
        <v>3458</v>
      </c>
      <c r="F3710" s="7">
        <v>27</v>
      </c>
      <c r="G3710" t="s">
        <v>3457</v>
      </c>
      <c r="H3710" t="s">
        <v>3451</v>
      </c>
      <c r="I3710" t="s">
        <v>4865</v>
      </c>
      <c r="J3710" t="s">
        <v>3449</v>
      </c>
      <c r="K3710" t="s">
        <v>3483</v>
      </c>
      <c r="L3710">
        <v>98105</v>
      </c>
      <c r="M3710" t="s">
        <v>3166</v>
      </c>
      <c r="N3710" t="s">
        <v>51</v>
      </c>
      <c r="O3710" t="s">
        <v>64</v>
      </c>
      <c r="P3710" t="s">
        <v>3167</v>
      </c>
      <c r="Q3710" s="4">
        <v>539000</v>
      </c>
      <c r="R3710">
        <v>9</v>
      </c>
      <c r="S3710" s="4">
        <f>Table3[[#This Row],[Harga]]*Table3[[#This Row],[Quantity]]</f>
        <v>4851000</v>
      </c>
      <c r="T3710">
        <v>0</v>
      </c>
      <c r="U3710" s="4">
        <f>Table3[[#This Row],[Discount]]*Table3[[#This Row],[Revenue]]</f>
        <v>0</v>
      </c>
      <c r="V3710" s="4">
        <f>Table3[[#This Row],[Revenue]]-Table3[[#This Row],[Total Discount]]</f>
        <v>4851000</v>
      </c>
      <c r="W3710" s="6"/>
      <c r="X3710" s="5"/>
    </row>
    <row r="3711" spans="1:24" x14ac:dyDescent="0.35">
      <c r="A3711">
        <v>3710</v>
      </c>
      <c r="B3711" t="s">
        <v>5453</v>
      </c>
      <c r="C3711" s="8">
        <v>42621</v>
      </c>
      <c r="D3711" s="6">
        <v>2016</v>
      </c>
      <c r="E3711" s="8" t="s">
        <v>3472</v>
      </c>
      <c r="F3711" s="7">
        <v>8</v>
      </c>
      <c r="G3711" t="s">
        <v>3496</v>
      </c>
      <c r="H3711" t="s">
        <v>3451</v>
      </c>
      <c r="I3711" t="s">
        <v>3583</v>
      </c>
      <c r="J3711" t="s">
        <v>3449</v>
      </c>
      <c r="K3711" t="s">
        <v>3542</v>
      </c>
      <c r="L3711">
        <v>93277</v>
      </c>
      <c r="M3711" t="s">
        <v>2007</v>
      </c>
      <c r="N3711" t="s">
        <v>13</v>
      </c>
      <c r="O3711" t="s">
        <v>37</v>
      </c>
      <c r="P3711" t="s">
        <v>2008</v>
      </c>
      <c r="Q3711" s="4">
        <v>6000</v>
      </c>
      <c r="R3711">
        <v>2</v>
      </c>
      <c r="S3711" s="4">
        <f>Table3[[#This Row],[Harga]]*Table3[[#This Row],[Quantity]]</f>
        <v>12000</v>
      </c>
      <c r="T3711">
        <v>0</v>
      </c>
      <c r="U3711" s="4">
        <f>Table3[[#This Row],[Discount]]*Table3[[#This Row],[Revenue]]</f>
        <v>0</v>
      </c>
      <c r="V3711" s="4">
        <f>Table3[[#This Row],[Revenue]]-Table3[[#This Row],[Total Discount]]</f>
        <v>12000</v>
      </c>
      <c r="W3711" s="6"/>
      <c r="X3711" s="5"/>
    </row>
    <row r="3712" spans="1:24" x14ac:dyDescent="0.35">
      <c r="A3712">
        <v>3711</v>
      </c>
      <c r="B3712" t="s">
        <v>5452</v>
      </c>
      <c r="C3712" s="8">
        <v>42509</v>
      </c>
      <c r="D3712" s="6">
        <v>2016</v>
      </c>
      <c r="E3712" s="8" t="s">
        <v>3453</v>
      </c>
      <c r="F3712" s="7">
        <v>19</v>
      </c>
      <c r="G3712" t="s">
        <v>3485</v>
      </c>
      <c r="H3712" t="s">
        <v>3451</v>
      </c>
      <c r="I3712" t="s">
        <v>4479</v>
      </c>
      <c r="J3712" t="s">
        <v>3466</v>
      </c>
      <c r="K3712" t="s">
        <v>3465</v>
      </c>
      <c r="L3712">
        <v>90008</v>
      </c>
      <c r="M3712" t="s">
        <v>2468</v>
      </c>
      <c r="N3712" t="s">
        <v>13</v>
      </c>
      <c r="O3712" t="s">
        <v>29</v>
      </c>
      <c r="P3712" t="s">
        <v>375</v>
      </c>
      <c r="Q3712" s="4">
        <v>44000</v>
      </c>
      <c r="R3712">
        <v>8</v>
      </c>
      <c r="S3712" s="4">
        <f>Table3[[#This Row],[Harga]]*Table3[[#This Row],[Quantity]]</f>
        <v>352000</v>
      </c>
      <c r="T3712">
        <v>0</v>
      </c>
      <c r="U3712" s="4">
        <f>Table3[[#This Row],[Discount]]*Table3[[#This Row],[Revenue]]</f>
        <v>0</v>
      </c>
      <c r="V3712" s="4">
        <f>Table3[[#This Row],[Revenue]]-Table3[[#This Row],[Total Discount]]</f>
        <v>352000</v>
      </c>
      <c r="W3712" s="6"/>
      <c r="X3712" s="5"/>
    </row>
    <row r="3713" spans="1:24" x14ac:dyDescent="0.35">
      <c r="A3713">
        <v>3712</v>
      </c>
      <c r="B3713" t="s">
        <v>5451</v>
      </c>
      <c r="C3713" s="8">
        <v>43050</v>
      </c>
      <c r="D3713" s="6">
        <v>2017</v>
      </c>
      <c r="E3713" s="8" t="s">
        <v>3468</v>
      </c>
      <c r="F3713" s="7">
        <v>11</v>
      </c>
      <c r="G3713" t="s">
        <v>3538</v>
      </c>
      <c r="H3713" t="s">
        <v>3462</v>
      </c>
      <c r="I3713" t="s">
        <v>5450</v>
      </c>
      <c r="J3713" t="s">
        <v>3488</v>
      </c>
      <c r="K3713" t="s">
        <v>3470</v>
      </c>
      <c r="L3713">
        <v>90045</v>
      </c>
      <c r="M3713" t="s">
        <v>778</v>
      </c>
      <c r="N3713" t="s">
        <v>9</v>
      </c>
      <c r="O3713" t="s">
        <v>20</v>
      </c>
      <c r="P3713" t="s">
        <v>779</v>
      </c>
      <c r="Q3713" s="4">
        <v>18000</v>
      </c>
      <c r="R3713">
        <v>4</v>
      </c>
      <c r="S3713" s="4">
        <f>Table3[[#This Row],[Harga]]*Table3[[#This Row],[Quantity]]</f>
        <v>72000</v>
      </c>
      <c r="T3713">
        <v>0</v>
      </c>
      <c r="U3713" s="4">
        <f>Table3[[#This Row],[Discount]]*Table3[[#This Row],[Revenue]]</f>
        <v>0</v>
      </c>
      <c r="V3713" s="4">
        <f>Table3[[#This Row],[Revenue]]-Table3[[#This Row],[Total Discount]]</f>
        <v>72000</v>
      </c>
      <c r="W3713" s="6"/>
      <c r="X3713" s="5"/>
    </row>
    <row r="3714" spans="1:24" x14ac:dyDescent="0.35">
      <c r="A3714">
        <v>3713</v>
      </c>
      <c r="B3714" t="s">
        <v>5449</v>
      </c>
      <c r="C3714" s="8">
        <v>41897</v>
      </c>
      <c r="D3714" s="6">
        <v>2014</v>
      </c>
      <c r="E3714" s="8" t="s">
        <v>3472</v>
      </c>
      <c r="F3714" s="7">
        <v>15</v>
      </c>
      <c r="G3714" t="s">
        <v>3457</v>
      </c>
      <c r="H3714" t="s">
        <v>3451</v>
      </c>
      <c r="I3714" t="s">
        <v>5448</v>
      </c>
      <c r="J3714" t="s">
        <v>3449</v>
      </c>
      <c r="K3714" t="s">
        <v>3628</v>
      </c>
      <c r="L3714">
        <v>10011</v>
      </c>
      <c r="M3714" t="s">
        <v>930</v>
      </c>
      <c r="N3714" t="s">
        <v>13</v>
      </c>
      <c r="O3714" t="s">
        <v>23</v>
      </c>
      <c r="P3714" t="s">
        <v>49</v>
      </c>
      <c r="Q3714" s="4">
        <v>20000</v>
      </c>
      <c r="R3714">
        <v>3</v>
      </c>
      <c r="S3714" s="4">
        <f>Table3[[#This Row],[Harga]]*Table3[[#This Row],[Quantity]]</f>
        <v>60000</v>
      </c>
      <c r="T3714">
        <v>0</v>
      </c>
      <c r="U3714" s="4">
        <f>Table3[[#This Row],[Discount]]*Table3[[#This Row],[Revenue]]</f>
        <v>0</v>
      </c>
      <c r="V3714" s="4">
        <f>Table3[[#This Row],[Revenue]]-Table3[[#This Row],[Total Discount]]</f>
        <v>60000</v>
      </c>
      <c r="W3714" s="6"/>
      <c r="X3714" s="5"/>
    </row>
    <row r="3715" spans="1:24" x14ac:dyDescent="0.35">
      <c r="A3715">
        <v>3714</v>
      </c>
      <c r="B3715" t="s">
        <v>5447</v>
      </c>
      <c r="C3715" s="8">
        <v>42262</v>
      </c>
      <c r="D3715" s="6">
        <v>2015</v>
      </c>
      <c r="E3715" s="8" t="s">
        <v>3472</v>
      </c>
      <c r="F3715" s="7">
        <v>15</v>
      </c>
      <c r="G3715" t="s">
        <v>3457</v>
      </c>
      <c r="H3715" t="s">
        <v>3532</v>
      </c>
      <c r="I3715" t="s">
        <v>3955</v>
      </c>
      <c r="J3715" t="s">
        <v>3466</v>
      </c>
      <c r="K3715" t="s">
        <v>3465</v>
      </c>
      <c r="L3715">
        <v>19143</v>
      </c>
      <c r="M3715" t="s">
        <v>2292</v>
      </c>
      <c r="N3715" t="s">
        <v>13</v>
      </c>
      <c r="O3715" t="s">
        <v>26</v>
      </c>
      <c r="P3715" t="s">
        <v>2293</v>
      </c>
      <c r="Q3715" s="4">
        <v>2000</v>
      </c>
      <c r="R3715">
        <v>4</v>
      </c>
      <c r="S3715" s="4">
        <f>Table3[[#This Row],[Harga]]*Table3[[#This Row],[Quantity]]</f>
        <v>8000</v>
      </c>
      <c r="T3715">
        <v>0.7</v>
      </c>
      <c r="U3715" s="4">
        <f>Table3[[#This Row],[Discount]]*Table3[[#This Row],[Revenue]]</f>
        <v>5600</v>
      </c>
      <c r="V3715" s="4">
        <f>Table3[[#This Row],[Revenue]]-Table3[[#This Row],[Total Discount]]</f>
        <v>2400</v>
      </c>
      <c r="W3715" s="6"/>
      <c r="X3715" s="5"/>
    </row>
    <row r="3716" spans="1:24" x14ac:dyDescent="0.35">
      <c r="A3716">
        <v>3715</v>
      </c>
      <c r="B3716" t="s">
        <v>5446</v>
      </c>
      <c r="C3716" s="8">
        <v>42552</v>
      </c>
      <c r="D3716" s="6">
        <v>2016</v>
      </c>
      <c r="E3716" s="8" t="s">
        <v>3507</v>
      </c>
      <c r="F3716" s="7">
        <v>1</v>
      </c>
      <c r="G3716" t="s">
        <v>3485</v>
      </c>
      <c r="H3716" t="s">
        <v>3451</v>
      </c>
      <c r="I3716" t="s">
        <v>5052</v>
      </c>
      <c r="J3716" t="s">
        <v>3488</v>
      </c>
      <c r="K3716" t="s">
        <v>3513</v>
      </c>
      <c r="L3716">
        <v>84043</v>
      </c>
      <c r="M3716" t="s">
        <v>1994</v>
      </c>
      <c r="N3716" t="s">
        <v>51</v>
      </c>
      <c r="O3716" t="s">
        <v>471</v>
      </c>
      <c r="P3716" t="s">
        <v>1995</v>
      </c>
      <c r="Q3716" s="4">
        <v>960000</v>
      </c>
      <c r="R3716">
        <v>5</v>
      </c>
      <c r="S3716" s="4">
        <f>Table3[[#This Row],[Harga]]*Table3[[#This Row],[Quantity]]</f>
        <v>4800000</v>
      </c>
      <c r="T3716">
        <v>0</v>
      </c>
      <c r="U3716" s="4">
        <f>Table3[[#This Row],[Discount]]*Table3[[#This Row],[Revenue]]</f>
        <v>0</v>
      </c>
      <c r="V3716" s="4">
        <f>Table3[[#This Row],[Revenue]]-Table3[[#This Row],[Total Discount]]</f>
        <v>4800000</v>
      </c>
      <c r="W3716" s="6"/>
      <c r="X3716" s="5"/>
    </row>
    <row r="3717" spans="1:24" x14ac:dyDescent="0.35">
      <c r="A3717">
        <v>3716</v>
      </c>
      <c r="B3717" t="s">
        <v>5445</v>
      </c>
      <c r="C3717" s="8">
        <v>42470</v>
      </c>
      <c r="D3717" s="6">
        <v>2016</v>
      </c>
      <c r="E3717" s="8" t="s">
        <v>3529</v>
      </c>
      <c r="F3717" s="7">
        <v>10</v>
      </c>
      <c r="G3717" t="s">
        <v>3538</v>
      </c>
      <c r="H3717" t="s">
        <v>3451</v>
      </c>
      <c r="I3717" t="s">
        <v>3733</v>
      </c>
      <c r="J3717" t="s">
        <v>3466</v>
      </c>
      <c r="K3717" t="s">
        <v>3605</v>
      </c>
      <c r="L3717">
        <v>60653</v>
      </c>
      <c r="M3717" t="s">
        <v>855</v>
      </c>
      <c r="N3717" t="s">
        <v>13</v>
      </c>
      <c r="O3717" t="s">
        <v>37</v>
      </c>
      <c r="P3717" t="s">
        <v>856</v>
      </c>
      <c r="Q3717" s="4">
        <v>4000</v>
      </c>
      <c r="R3717">
        <v>4</v>
      </c>
      <c r="S3717" s="4">
        <f>Table3[[#This Row],[Harga]]*Table3[[#This Row],[Quantity]]</f>
        <v>16000</v>
      </c>
      <c r="T3717">
        <v>0.2</v>
      </c>
      <c r="U3717" s="4">
        <f>Table3[[#This Row],[Discount]]*Table3[[#This Row],[Revenue]]</f>
        <v>3200</v>
      </c>
      <c r="V3717" s="4">
        <f>Table3[[#This Row],[Revenue]]-Table3[[#This Row],[Total Discount]]</f>
        <v>12800</v>
      </c>
      <c r="W3717" s="6"/>
      <c r="X3717" s="5"/>
    </row>
    <row r="3718" spans="1:24" x14ac:dyDescent="0.35">
      <c r="A3718">
        <v>3717</v>
      </c>
      <c r="B3718" t="s">
        <v>5444</v>
      </c>
      <c r="C3718" s="8">
        <v>41645</v>
      </c>
      <c r="D3718" s="6">
        <v>2014</v>
      </c>
      <c r="E3718" s="8" t="s">
        <v>3463</v>
      </c>
      <c r="F3718" s="7">
        <v>6</v>
      </c>
      <c r="G3718" t="s">
        <v>3457</v>
      </c>
      <c r="H3718" t="s">
        <v>3501</v>
      </c>
      <c r="I3718" t="s">
        <v>3823</v>
      </c>
      <c r="J3718" t="s">
        <v>3488</v>
      </c>
      <c r="K3718" t="s">
        <v>3465</v>
      </c>
      <c r="L3718">
        <v>42420</v>
      </c>
      <c r="M3718" t="s">
        <v>143</v>
      </c>
      <c r="N3718" t="s">
        <v>9</v>
      </c>
      <c r="O3718" t="s">
        <v>42</v>
      </c>
      <c r="P3718" t="s">
        <v>144</v>
      </c>
      <c r="Q3718" s="4">
        <v>601000</v>
      </c>
      <c r="R3718">
        <v>9</v>
      </c>
      <c r="S3718" s="4">
        <f>Table3[[#This Row],[Harga]]*Table3[[#This Row],[Quantity]]</f>
        <v>5409000</v>
      </c>
      <c r="T3718">
        <v>0</v>
      </c>
      <c r="U3718" s="4">
        <f>Table3[[#This Row],[Discount]]*Table3[[#This Row],[Revenue]]</f>
        <v>0</v>
      </c>
      <c r="V3718" s="4">
        <f>Table3[[#This Row],[Revenue]]-Table3[[#This Row],[Total Discount]]</f>
        <v>5409000</v>
      </c>
      <c r="W3718" s="6"/>
      <c r="X3718" s="5"/>
    </row>
    <row r="3719" spans="1:24" x14ac:dyDescent="0.35">
      <c r="A3719">
        <v>3718</v>
      </c>
      <c r="B3719" t="s">
        <v>5443</v>
      </c>
      <c r="C3719" s="8">
        <v>42614</v>
      </c>
      <c r="D3719" s="6">
        <v>2016</v>
      </c>
      <c r="E3719" s="8" t="s">
        <v>3472</v>
      </c>
      <c r="F3719" s="7">
        <v>1</v>
      </c>
      <c r="G3719" t="s">
        <v>3538</v>
      </c>
      <c r="H3719" t="s">
        <v>3462</v>
      </c>
      <c r="I3719" t="s">
        <v>3771</v>
      </c>
      <c r="J3719" t="s">
        <v>3488</v>
      </c>
      <c r="K3719" t="s">
        <v>3483</v>
      </c>
      <c r="L3719">
        <v>92646</v>
      </c>
      <c r="M3719" t="s">
        <v>3168</v>
      </c>
      <c r="N3719" t="s">
        <v>13</v>
      </c>
      <c r="O3719" t="s">
        <v>55</v>
      </c>
      <c r="P3719" t="s">
        <v>3169</v>
      </c>
      <c r="Q3719" s="4">
        <v>13000</v>
      </c>
      <c r="R3719">
        <v>1</v>
      </c>
      <c r="S3719" s="4">
        <f>Table3[[#This Row],[Harga]]*Table3[[#This Row],[Quantity]]</f>
        <v>13000</v>
      </c>
      <c r="T3719">
        <v>0</v>
      </c>
      <c r="U3719" s="4">
        <f>Table3[[#This Row],[Discount]]*Table3[[#This Row],[Revenue]]</f>
        <v>0</v>
      </c>
      <c r="V3719" s="4">
        <f>Table3[[#This Row],[Revenue]]-Table3[[#This Row],[Total Discount]]</f>
        <v>13000</v>
      </c>
      <c r="W3719" s="6"/>
      <c r="X3719" s="5"/>
    </row>
    <row r="3720" spans="1:24" x14ac:dyDescent="0.35">
      <c r="A3720">
        <v>3719</v>
      </c>
      <c r="B3720" t="s">
        <v>5442</v>
      </c>
      <c r="C3720" s="8">
        <v>41905</v>
      </c>
      <c r="D3720" s="6">
        <v>2014</v>
      </c>
      <c r="E3720" s="8" t="s">
        <v>3472</v>
      </c>
      <c r="F3720" s="7">
        <v>23</v>
      </c>
      <c r="G3720" t="s">
        <v>3452</v>
      </c>
      <c r="H3720" t="s">
        <v>3532</v>
      </c>
      <c r="I3720" t="s">
        <v>4442</v>
      </c>
      <c r="J3720" t="s">
        <v>3488</v>
      </c>
      <c r="K3720" t="s">
        <v>3513</v>
      </c>
      <c r="L3720">
        <v>10011</v>
      </c>
      <c r="M3720" t="s">
        <v>85</v>
      </c>
      <c r="N3720" t="s">
        <v>13</v>
      </c>
      <c r="O3720" t="s">
        <v>26</v>
      </c>
      <c r="P3720" t="s">
        <v>86</v>
      </c>
      <c r="Q3720" s="4">
        <v>5000</v>
      </c>
      <c r="R3720">
        <v>4</v>
      </c>
      <c r="S3720" s="4">
        <f>Table3[[#This Row],[Harga]]*Table3[[#This Row],[Quantity]]</f>
        <v>20000</v>
      </c>
      <c r="T3720">
        <v>0.2</v>
      </c>
      <c r="U3720" s="4">
        <f>Table3[[#This Row],[Discount]]*Table3[[#This Row],[Revenue]]</f>
        <v>4000</v>
      </c>
      <c r="V3720" s="4">
        <f>Table3[[#This Row],[Revenue]]-Table3[[#This Row],[Total Discount]]</f>
        <v>16000</v>
      </c>
      <c r="W3720" s="6"/>
      <c r="X3720" s="5"/>
    </row>
    <row r="3721" spans="1:24" x14ac:dyDescent="0.35">
      <c r="A3721">
        <v>3720</v>
      </c>
      <c r="B3721" t="s">
        <v>5441</v>
      </c>
      <c r="C3721" s="8">
        <v>41988</v>
      </c>
      <c r="D3721" s="6">
        <v>2014</v>
      </c>
      <c r="E3721" s="8" t="s">
        <v>3490</v>
      </c>
      <c r="F3721" s="7">
        <v>15</v>
      </c>
      <c r="G3721" t="s">
        <v>3538</v>
      </c>
      <c r="H3721" t="s">
        <v>3451</v>
      </c>
      <c r="I3721" t="s">
        <v>3880</v>
      </c>
      <c r="J3721" t="s">
        <v>3466</v>
      </c>
      <c r="K3721" t="s">
        <v>3714</v>
      </c>
      <c r="L3721">
        <v>19140</v>
      </c>
      <c r="M3721" t="s">
        <v>2142</v>
      </c>
      <c r="N3721" t="s">
        <v>9</v>
      </c>
      <c r="O3721" t="s">
        <v>42</v>
      </c>
      <c r="P3721" t="s">
        <v>2143</v>
      </c>
      <c r="Q3721" s="4">
        <v>319000</v>
      </c>
      <c r="R3721">
        <v>7</v>
      </c>
      <c r="S3721" s="4">
        <f>Table3[[#This Row],[Harga]]*Table3[[#This Row],[Quantity]]</f>
        <v>2233000</v>
      </c>
      <c r="T3721">
        <v>0.3</v>
      </c>
      <c r="U3721" s="4">
        <f>Table3[[#This Row],[Discount]]*Table3[[#This Row],[Revenue]]</f>
        <v>669900</v>
      </c>
      <c r="V3721" s="4">
        <f>Table3[[#This Row],[Revenue]]-Table3[[#This Row],[Total Discount]]</f>
        <v>1563100</v>
      </c>
      <c r="W3721" s="6"/>
      <c r="X3721" s="5"/>
    </row>
    <row r="3722" spans="1:24" x14ac:dyDescent="0.35">
      <c r="A3722">
        <v>3721</v>
      </c>
      <c r="B3722" t="s">
        <v>5440</v>
      </c>
      <c r="C3722" s="8">
        <v>43097</v>
      </c>
      <c r="D3722" s="6">
        <v>2017</v>
      </c>
      <c r="E3722" s="8" t="s">
        <v>3490</v>
      </c>
      <c r="F3722" s="7">
        <v>28</v>
      </c>
      <c r="G3722" t="s">
        <v>3496</v>
      </c>
      <c r="H3722" t="s">
        <v>3451</v>
      </c>
      <c r="I3722" t="s">
        <v>4640</v>
      </c>
      <c r="J3722" t="s">
        <v>3488</v>
      </c>
      <c r="K3722" t="s">
        <v>3666</v>
      </c>
      <c r="L3722">
        <v>58103</v>
      </c>
      <c r="M3722" t="s">
        <v>3170</v>
      </c>
      <c r="N3722" t="s">
        <v>13</v>
      </c>
      <c r="O3722" t="s">
        <v>37</v>
      </c>
      <c r="P3722" t="s">
        <v>882</v>
      </c>
      <c r="Q3722" s="4">
        <v>3000</v>
      </c>
      <c r="R3722">
        <v>1</v>
      </c>
      <c r="S3722" s="4">
        <f>Table3[[#This Row],[Harga]]*Table3[[#This Row],[Quantity]]</f>
        <v>3000</v>
      </c>
      <c r="T3722">
        <v>0</v>
      </c>
      <c r="U3722" s="4">
        <f>Table3[[#This Row],[Discount]]*Table3[[#This Row],[Revenue]]</f>
        <v>0</v>
      </c>
      <c r="V3722" s="4">
        <f>Table3[[#This Row],[Revenue]]-Table3[[#This Row],[Total Discount]]</f>
        <v>3000</v>
      </c>
      <c r="W3722" s="6"/>
      <c r="X3722" s="5"/>
    </row>
    <row r="3723" spans="1:24" x14ac:dyDescent="0.35">
      <c r="A3723">
        <v>3722</v>
      </c>
      <c r="B3723" t="s">
        <v>5439</v>
      </c>
      <c r="C3723" s="8">
        <v>42357</v>
      </c>
      <c r="D3723" s="6">
        <v>2015</v>
      </c>
      <c r="E3723" s="8" t="s">
        <v>3490</v>
      </c>
      <c r="F3723" s="7">
        <v>19</v>
      </c>
      <c r="G3723" t="s">
        <v>3496</v>
      </c>
      <c r="H3723" t="s">
        <v>3501</v>
      </c>
      <c r="I3723" t="s">
        <v>4720</v>
      </c>
      <c r="J3723" t="s">
        <v>3488</v>
      </c>
      <c r="K3723" t="s">
        <v>3600</v>
      </c>
      <c r="L3723">
        <v>3820</v>
      </c>
      <c r="M3723" t="s">
        <v>3118</v>
      </c>
      <c r="N3723" t="s">
        <v>13</v>
      </c>
      <c r="O3723" t="s">
        <v>23</v>
      </c>
      <c r="P3723" t="s">
        <v>3119</v>
      </c>
      <c r="Q3723" s="4">
        <v>18000</v>
      </c>
      <c r="R3723">
        <v>5</v>
      </c>
      <c r="S3723" s="4">
        <f>Table3[[#This Row],[Harga]]*Table3[[#This Row],[Quantity]]</f>
        <v>90000</v>
      </c>
      <c r="T3723">
        <v>0</v>
      </c>
      <c r="U3723" s="4">
        <f>Table3[[#This Row],[Discount]]*Table3[[#This Row],[Revenue]]</f>
        <v>0</v>
      </c>
      <c r="V3723" s="4">
        <f>Table3[[#This Row],[Revenue]]-Table3[[#This Row],[Total Discount]]</f>
        <v>90000</v>
      </c>
      <c r="W3723" s="6"/>
      <c r="X3723" s="5"/>
    </row>
    <row r="3724" spans="1:24" x14ac:dyDescent="0.35">
      <c r="A3724">
        <v>3723</v>
      </c>
      <c r="B3724" t="s">
        <v>5438</v>
      </c>
      <c r="C3724" s="8">
        <v>43044</v>
      </c>
      <c r="D3724" s="6">
        <v>2017</v>
      </c>
      <c r="E3724" s="8" t="s">
        <v>3468</v>
      </c>
      <c r="F3724" s="7">
        <v>5</v>
      </c>
      <c r="G3724" t="s">
        <v>3485</v>
      </c>
      <c r="H3724" t="s">
        <v>3451</v>
      </c>
      <c r="I3724" t="s">
        <v>5140</v>
      </c>
      <c r="J3724" t="s">
        <v>3449</v>
      </c>
      <c r="K3724" t="s">
        <v>3492</v>
      </c>
      <c r="L3724">
        <v>92105</v>
      </c>
      <c r="M3724" t="s">
        <v>2061</v>
      </c>
      <c r="N3724" t="s">
        <v>13</v>
      </c>
      <c r="O3724" t="s">
        <v>23</v>
      </c>
      <c r="P3724" t="s">
        <v>2062</v>
      </c>
      <c r="Q3724" s="4">
        <v>13000</v>
      </c>
      <c r="R3724">
        <v>2</v>
      </c>
      <c r="S3724" s="4">
        <f>Table3[[#This Row],[Harga]]*Table3[[#This Row],[Quantity]]</f>
        <v>26000</v>
      </c>
      <c r="T3724">
        <v>0</v>
      </c>
      <c r="U3724" s="4">
        <f>Table3[[#This Row],[Discount]]*Table3[[#This Row],[Revenue]]</f>
        <v>0</v>
      </c>
      <c r="V3724" s="4">
        <f>Table3[[#This Row],[Revenue]]-Table3[[#This Row],[Total Discount]]</f>
        <v>26000</v>
      </c>
      <c r="W3724" s="6"/>
      <c r="X3724" s="5"/>
    </row>
    <row r="3725" spans="1:24" x14ac:dyDescent="0.35">
      <c r="A3725">
        <v>3724</v>
      </c>
      <c r="B3725" t="s">
        <v>5437</v>
      </c>
      <c r="C3725" s="8">
        <v>42257</v>
      </c>
      <c r="D3725" s="6">
        <v>2015</v>
      </c>
      <c r="E3725" s="8" t="s">
        <v>3472</v>
      </c>
      <c r="F3725" s="7">
        <v>10</v>
      </c>
      <c r="G3725" t="s">
        <v>3538</v>
      </c>
      <c r="H3725" t="s">
        <v>3451</v>
      </c>
      <c r="I3725" t="s">
        <v>4533</v>
      </c>
      <c r="J3725" t="s">
        <v>3466</v>
      </c>
      <c r="K3725" t="s">
        <v>3628</v>
      </c>
      <c r="L3725">
        <v>90032</v>
      </c>
      <c r="M3725" t="s">
        <v>2908</v>
      </c>
      <c r="N3725" t="s">
        <v>9</v>
      </c>
      <c r="O3725" t="s">
        <v>20</v>
      </c>
      <c r="P3725" t="s">
        <v>2909</v>
      </c>
      <c r="Q3725" s="4">
        <v>72000</v>
      </c>
      <c r="R3725">
        <v>6</v>
      </c>
      <c r="S3725" s="4">
        <f>Table3[[#This Row],[Harga]]*Table3[[#This Row],[Quantity]]</f>
        <v>432000</v>
      </c>
      <c r="T3725">
        <v>0</v>
      </c>
      <c r="U3725" s="4">
        <f>Table3[[#This Row],[Discount]]*Table3[[#This Row],[Revenue]]</f>
        <v>0</v>
      </c>
      <c r="V3725" s="4">
        <f>Table3[[#This Row],[Revenue]]-Table3[[#This Row],[Total Discount]]</f>
        <v>432000</v>
      </c>
      <c r="W3725" s="6"/>
      <c r="X3725" s="5"/>
    </row>
    <row r="3726" spans="1:24" x14ac:dyDescent="0.35">
      <c r="A3726">
        <v>3725</v>
      </c>
      <c r="B3726" t="s">
        <v>5436</v>
      </c>
      <c r="C3726" s="8">
        <v>43055</v>
      </c>
      <c r="D3726" s="6">
        <v>2017</v>
      </c>
      <c r="E3726" s="8" t="s">
        <v>3468</v>
      </c>
      <c r="F3726" s="7">
        <v>16</v>
      </c>
      <c r="G3726" t="s">
        <v>3452</v>
      </c>
      <c r="H3726" t="s">
        <v>3451</v>
      </c>
      <c r="I3726" t="s">
        <v>4736</v>
      </c>
      <c r="J3726" t="s">
        <v>3449</v>
      </c>
      <c r="K3726" t="s">
        <v>3483</v>
      </c>
      <c r="L3726">
        <v>13501</v>
      </c>
      <c r="M3726" t="s">
        <v>3171</v>
      </c>
      <c r="N3726" t="s">
        <v>51</v>
      </c>
      <c r="O3726" t="s">
        <v>52</v>
      </c>
      <c r="P3726" t="s">
        <v>3172</v>
      </c>
      <c r="Q3726" s="4">
        <v>120000</v>
      </c>
      <c r="R3726">
        <v>6</v>
      </c>
      <c r="S3726" s="4">
        <f>Table3[[#This Row],[Harga]]*Table3[[#This Row],[Quantity]]</f>
        <v>720000</v>
      </c>
      <c r="T3726">
        <v>0</v>
      </c>
      <c r="U3726" s="4">
        <f>Table3[[#This Row],[Discount]]*Table3[[#This Row],[Revenue]]</f>
        <v>0</v>
      </c>
      <c r="V3726" s="4">
        <f>Table3[[#This Row],[Revenue]]-Table3[[#This Row],[Total Discount]]</f>
        <v>720000</v>
      </c>
      <c r="W3726" s="6"/>
      <c r="X3726" s="5"/>
    </row>
    <row r="3727" spans="1:24" x14ac:dyDescent="0.35">
      <c r="A3727">
        <v>3726</v>
      </c>
      <c r="B3727" t="s">
        <v>5435</v>
      </c>
      <c r="C3727" s="8">
        <v>42989</v>
      </c>
      <c r="D3727" s="6">
        <v>2017</v>
      </c>
      <c r="E3727" s="8" t="s">
        <v>3472</v>
      </c>
      <c r="F3727" s="7">
        <v>11</v>
      </c>
      <c r="G3727" t="s">
        <v>3457</v>
      </c>
      <c r="H3727" t="s">
        <v>3451</v>
      </c>
      <c r="I3727" t="s">
        <v>4519</v>
      </c>
      <c r="J3727" t="s">
        <v>3449</v>
      </c>
      <c r="K3727" t="s">
        <v>3655</v>
      </c>
      <c r="L3727">
        <v>77070</v>
      </c>
      <c r="M3727" t="s">
        <v>2184</v>
      </c>
      <c r="N3727" t="s">
        <v>13</v>
      </c>
      <c r="O3727" t="s">
        <v>23</v>
      </c>
      <c r="P3727" t="s">
        <v>2185</v>
      </c>
      <c r="Q3727" s="4">
        <v>7000</v>
      </c>
      <c r="R3727">
        <v>3</v>
      </c>
      <c r="S3727" s="4">
        <f>Table3[[#This Row],[Harga]]*Table3[[#This Row],[Quantity]]</f>
        <v>21000</v>
      </c>
      <c r="T3727">
        <v>0.2</v>
      </c>
      <c r="U3727" s="4">
        <f>Table3[[#This Row],[Discount]]*Table3[[#This Row],[Revenue]]</f>
        <v>4200</v>
      </c>
      <c r="V3727" s="4">
        <f>Table3[[#This Row],[Revenue]]-Table3[[#This Row],[Total Discount]]</f>
        <v>16800</v>
      </c>
      <c r="W3727" s="6"/>
      <c r="X3727" s="5"/>
    </row>
    <row r="3728" spans="1:24" x14ac:dyDescent="0.35">
      <c r="A3728">
        <v>3727</v>
      </c>
      <c r="B3728" t="s">
        <v>5434</v>
      </c>
      <c r="C3728" s="8">
        <v>42930</v>
      </c>
      <c r="D3728" s="6">
        <v>2017</v>
      </c>
      <c r="E3728" s="8" t="s">
        <v>3507</v>
      </c>
      <c r="F3728" s="7">
        <v>14</v>
      </c>
      <c r="G3728" t="s">
        <v>3452</v>
      </c>
      <c r="H3728" t="s">
        <v>3451</v>
      </c>
      <c r="I3728" t="s">
        <v>3845</v>
      </c>
      <c r="J3728" t="s">
        <v>3449</v>
      </c>
      <c r="K3728" t="s">
        <v>3695</v>
      </c>
      <c r="L3728">
        <v>92683</v>
      </c>
      <c r="M3728" t="s">
        <v>857</v>
      </c>
      <c r="N3728" t="s">
        <v>13</v>
      </c>
      <c r="O3728" t="s">
        <v>26</v>
      </c>
      <c r="P3728" t="s">
        <v>858</v>
      </c>
      <c r="Q3728" s="4">
        <v>2000</v>
      </c>
      <c r="R3728">
        <v>2</v>
      </c>
      <c r="S3728" s="4">
        <f>Table3[[#This Row],[Harga]]*Table3[[#This Row],[Quantity]]</f>
        <v>4000</v>
      </c>
      <c r="T3728">
        <v>0.2</v>
      </c>
      <c r="U3728" s="4">
        <f>Table3[[#This Row],[Discount]]*Table3[[#This Row],[Revenue]]</f>
        <v>800</v>
      </c>
      <c r="V3728" s="4">
        <f>Table3[[#This Row],[Revenue]]-Table3[[#This Row],[Total Discount]]</f>
        <v>3200</v>
      </c>
      <c r="W3728" s="6"/>
      <c r="X3728" s="5"/>
    </row>
    <row r="3729" spans="1:24" x14ac:dyDescent="0.35">
      <c r="A3729">
        <v>3728</v>
      </c>
      <c r="B3729" t="s">
        <v>5433</v>
      </c>
      <c r="C3729" s="8">
        <v>42824</v>
      </c>
      <c r="D3729" s="6">
        <v>2017</v>
      </c>
      <c r="E3729" s="8" t="s">
        <v>3511</v>
      </c>
      <c r="F3729" s="7">
        <v>30</v>
      </c>
      <c r="G3729" t="s">
        <v>3485</v>
      </c>
      <c r="H3729" t="s">
        <v>3451</v>
      </c>
      <c r="I3729" t="s">
        <v>3461</v>
      </c>
      <c r="J3729" t="s">
        <v>3449</v>
      </c>
      <c r="K3729" t="s">
        <v>3714</v>
      </c>
      <c r="L3729">
        <v>90036</v>
      </c>
      <c r="M3729" t="s">
        <v>2844</v>
      </c>
      <c r="N3729" t="s">
        <v>13</v>
      </c>
      <c r="O3729" t="s">
        <v>37</v>
      </c>
      <c r="P3729" t="s">
        <v>2845</v>
      </c>
      <c r="Q3729" s="4">
        <v>28000</v>
      </c>
      <c r="R3729">
        <v>2</v>
      </c>
      <c r="S3729" s="4">
        <f>Table3[[#This Row],[Harga]]*Table3[[#This Row],[Quantity]]</f>
        <v>56000</v>
      </c>
      <c r="T3729">
        <v>0</v>
      </c>
      <c r="U3729" s="4">
        <f>Table3[[#This Row],[Discount]]*Table3[[#This Row],[Revenue]]</f>
        <v>0</v>
      </c>
      <c r="V3729" s="4">
        <f>Table3[[#This Row],[Revenue]]-Table3[[#This Row],[Total Discount]]</f>
        <v>56000</v>
      </c>
      <c r="W3729" s="6"/>
      <c r="X3729" s="5"/>
    </row>
    <row r="3730" spans="1:24" x14ac:dyDescent="0.35">
      <c r="A3730">
        <v>3729</v>
      </c>
      <c r="B3730" t="s">
        <v>5432</v>
      </c>
      <c r="C3730" s="8">
        <v>42400</v>
      </c>
      <c r="D3730" s="6">
        <v>2016</v>
      </c>
      <c r="E3730" s="8" t="s">
        <v>3463</v>
      </c>
      <c r="F3730" s="7">
        <v>31</v>
      </c>
      <c r="G3730" t="s">
        <v>3452</v>
      </c>
      <c r="H3730" t="s">
        <v>3532</v>
      </c>
      <c r="I3730" t="s">
        <v>4311</v>
      </c>
      <c r="J3730" t="s">
        <v>3466</v>
      </c>
      <c r="K3730" t="s">
        <v>3542</v>
      </c>
      <c r="L3730">
        <v>8401</v>
      </c>
      <c r="M3730" t="s">
        <v>1250</v>
      </c>
      <c r="N3730" t="s">
        <v>13</v>
      </c>
      <c r="O3730" t="s">
        <v>55</v>
      </c>
      <c r="P3730" t="s">
        <v>176</v>
      </c>
      <c r="Q3730" s="4">
        <v>10000</v>
      </c>
      <c r="R3730">
        <v>2</v>
      </c>
      <c r="S3730" s="4">
        <f>Table3[[#This Row],[Harga]]*Table3[[#This Row],[Quantity]]</f>
        <v>20000</v>
      </c>
      <c r="T3730">
        <v>0</v>
      </c>
      <c r="U3730" s="4">
        <f>Table3[[#This Row],[Discount]]*Table3[[#This Row],[Revenue]]</f>
        <v>0</v>
      </c>
      <c r="V3730" s="4">
        <f>Table3[[#This Row],[Revenue]]-Table3[[#This Row],[Total Discount]]</f>
        <v>20000</v>
      </c>
      <c r="W3730" s="6"/>
      <c r="X3730" s="5"/>
    </row>
    <row r="3731" spans="1:24" x14ac:dyDescent="0.35">
      <c r="A3731">
        <v>3730</v>
      </c>
      <c r="B3731" t="s">
        <v>5431</v>
      </c>
      <c r="C3731" s="8">
        <v>42894</v>
      </c>
      <c r="D3731" s="6">
        <v>2017</v>
      </c>
      <c r="E3731" s="8" t="s">
        <v>3497</v>
      </c>
      <c r="F3731" s="7">
        <v>8</v>
      </c>
      <c r="G3731" t="s">
        <v>3452</v>
      </c>
      <c r="H3731" t="s">
        <v>3462</v>
      </c>
      <c r="I3731" t="s">
        <v>3949</v>
      </c>
      <c r="J3731" t="s">
        <v>3449</v>
      </c>
      <c r="K3731" t="s">
        <v>3568</v>
      </c>
      <c r="L3731">
        <v>60076</v>
      </c>
      <c r="M3731" t="s">
        <v>1616</v>
      </c>
      <c r="N3731" t="s">
        <v>13</v>
      </c>
      <c r="O3731" t="s">
        <v>26</v>
      </c>
      <c r="P3731" t="s">
        <v>1617</v>
      </c>
      <c r="Q3731" s="4">
        <v>86000</v>
      </c>
      <c r="R3731">
        <v>4</v>
      </c>
      <c r="S3731" s="4">
        <f>Table3[[#This Row],[Harga]]*Table3[[#This Row],[Quantity]]</f>
        <v>344000</v>
      </c>
      <c r="T3731">
        <v>0.8</v>
      </c>
      <c r="U3731" s="4">
        <f>Table3[[#This Row],[Discount]]*Table3[[#This Row],[Revenue]]</f>
        <v>275200</v>
      </c>
      <c r="V3731" s="4">
        <f>Table3[[#This Row],[Revenue]]-Table3[[#This Row],[Total Discount]]</f>
        <v>68800</v>
      </c>
      <c r="W3731" s="6"/>
      <c r="X3731" s="5"/>
    </row>
    <row r="3732" spans="1:24" x14ac:dyDescent="0.35">
      <c r="A3732">
        <v>3731</v>
      </c>
      <c r="B3732" t="s">
        <v>5430</v>
      </c>
      <c r="C3732" s="8">
        <v>41945</v>
      </c>
      <c r="D3732" s="6">
        <v>2014</v>
      </c>
      <c r="E3732" s="8" t="s">
        <v>3468</v>
      </c>
      <c r="F3732" s="7">
        <v>2</v>
      </c>
      <c r="G3732" t="s">
        <v>3457</v>
      </c>
      <c r="H3732" t="s">
        <v>3451</v>
      </c>
      <c r="I3732" t="s">
        <v>5115</v>
      </c>
      <c r="J3732" t="s">
        <v>3449</v>
      </c>
      <c r="K3732" t="s">
        <v>3707</v>
      </c>
      <c r="L3732">
        <v>94122</v>
      </c>
      <c r="M3732" t="s">
        <v>3036</v>
      </c>
      <c r="N3732" t="s">
        <v>51</v>
      </c>
      <c r="O3732" t="s">
        <v>52</v>
      </c>
      <c r="P3732" t="s">
        <v>3037</v>
      </c>
      <c r="Q3732" s="4">
        <v>174000</v>
      </c>
      <c r="R3732">
        <v>2</v>
      </c>
      <c r="S3732" s="4">
        <f>Table3[[#This Row],[Harga]]*Table3[[#This Row],[Quantity]]</f>
        <v>348000</v>
      </c>
      <c r="T3732">
        <v>0.2</v>
      </c>
      <c r="U3732" s="4">
        <f>Table3[[#This Row],[Discount]]*Table3[[#This Row],[Revenue]]</f>
        <v>69600</v>
      </c>
      <c r="V3732" s="4">
        <f>Table3[[#This Row],[Revenue]]-Table3[[#This Row],[Total Discount]]</f>
        <v>278400</v>
      </c>
      <c r="W3732" s="6"/>
      <c r="X3732" s="5"/>
    </row>
    <row r="3733" spans="1:24" x14ac:dyDescent="0.35">
      <c r="A3733">
        <v>3732</v>
      </c>
      <c r="B3733" t="s">
        <v>5429</v>
      </c>
      <c r="C3733" s="8">
        <v>42930</v>
      </c>
      <c r="D3733" s="6">
        <v>2017</v>
      </c>
      <c r="E3733" s="8" t="s">
        <v>3507</v>
      </c>
      <c r="F3733" s="7">
        <v>14</v>
      </c>
      <c r="G3733" t="s">
        <v>3457</v>
      </c>
      <c r="H3733" t="s">
        <v>3451</v>
      </c>
      <c r="I3733" t="s">
        <v>3534</v>
      </c>
      <c r="J3733" t="s">
        <v>3449</v>
      </c>
      <c r="K3733" t="s">
        <v>3509</v>
      </c>
      <c r="L3733">
        <v>43229</v>
      </c>
      <c r="M3733" t="s">
        <v>937</v>
      </c>
      <c r="N3733" t="s">
        <v>13</v>
      </c>
      <c r="O3733" t="s">
        <v>23</v>
      </c>
      <c r="P3733" t="s">
        <v>938</v>
      </c>
      <c r="Q3733" s="4">
        <v>29000</v>
      </c>
      <c r="R3733">
        <v>2</v>
      </c>
      <c r="S3733" s="4">
        <f>Table3[[#This Row],[Harga]]*Table3[[#This Row],[Quantity]]</f>
        <v>58000</v>
      </c>
      <c r="T3733">
        <v>0.2</v>
      </c>
      <c r="U3733" s="4">
        <f>Table3[[#This Row],[Discount]]*Table3[[#This Row],[Revenue]]</f>
        <v>11600</v>
      </c>
      <c r="V3733" s="4">
        <f>Table3[[#This Row],[Revenue]]-Table3[[#This Row],[Total Discount]]</f>
        <v>46400</v>
      </c>
      <c r="W3733" s="6"/>
      <c r="X3733" s="5"/>
    </row>
    <row r="3734" spans="1:24" x14ac:dyDescent="0.35">
      <c r="A3734">
        <v>3733</v>
      </c>
      <c r="B3734" t="s">
        <v>5428</v>
      </c>
      <c r="C3734" s="8">
        <v>43078</v>
      </c>
      <c r="D3734" s="6">
        <v>2017</v>
      </c>
      <c r="E3734" s="8" t="s">
        <v>3490</v>
      </c>
      <c r="F3734" s="7">
        <v>9</v>
      </c>
      <c r="G3734" t="s">
        <v>3452</v>
      </c>
      <c r="H3734" t="s">
        <v>3462</v>
      </c>
      <c r="I3734" t="s">
        <v>3534</v>
      </c>
      <c r="J3734" t="s">
        <v>3449</v>
      </c>
      <c r="K3734" t="s">
        <v>3561</v>
      </c>
      <c r="L3734">
        <v>40475</v>
      </c>
      <c r="M3734" t="s">
        <v>1032</v>
      </c>
      <c r="N3734" t="s">
        <v>13</v>
      </c>
      <c r="O3734" t="s">
        <v>26</v>
      </c>
      <c r="P3734" t="s">
        <v>1033</v>
      </c>
      <c r="Q3734" s="4">
        <v>18000</v>
      </c>
      <c r="R3734">
        <v>2</v>
      </c>
      <c r="S3734" s="4">
        <f>Table3[[#This Row],[Harga]]*Table3[[#This Row],[Quantity]]</f>
        <v>36000</v>
      </c>
      <c r="T3734">
        <v>0</v>
      </c>
      <c r="U3734" s="4">
        <f>Table3[[#This Row],[Discount]]*Table3[[#This Row],[Revenue]]</f>
        <v>0</v>
      </c>
      <c r="V3734" s="4">
        <f>Table3[[#This Row],[Revenue]]-Table3[[#This Row],[Total Discount]]</f>
        <v>36000</v>
      </c>
      <c r="W3734" s="6"/>
      <c r="X3734" s="5"/>
    </row>
    <row r="3735" spans="1:24" x14ac:dyDescent="0.35">
      <c r="A3735">
        <v>3734</v>
      </c>
      <c r="B3735" t="s">
        <v>5427</v>
      </c>
      <c r="C3735" s="8">
        <v>42618</v>
      </c>
      <c r="D3735" s="6">
        <v>2016</v>
      </c>
      <c r="E3735" s="8" t="s">
        <v>3472</v>
      </c>
      <c r="F3735" s="7">
        <v>5</v>
      </c>
      <c r="G3735" t="s">
        <v>3452</v>
      </c>
      <c r="H3735" t="s">
        <v>3451</v>
      </c>
      <c r="I3735" t="s">
        <v>3531</v>
      </c>
      <c r="J3735" t="s">
        <v>3449</v>
      </c>
      <c r="K3735" t="s">
        <v>3460</v>
      </c>
      <c r="L3735">
        <v>43130</v>
      </c>
      <c r="M3735" t="s">
        <v>3048</v>
      </c>
      <c r="N3735" t="s">
        <v>13</v>
      </c>
      <c r="O3735" t="s">
        <v>26</v>
      </c>
      <c r="P3735" t="s">
        <v>3049</v>
      </c>
      <c r="Q3735" s="4">
        <v>30000</v>
      </c>
      <c r="R3735">
        <v>2</v>
      </c>
      <c r="S3735" s="4">
        <f>Table3[[#This Row],[Harga]]*Table3[[#This Row],[Quantity]]</f>
        <v>60000</v>
      </c>
      <c r="T3735">
        <v>0.7</v>
      </c>
      <c r="U3735" s="4">
        <f>Table3[[#This Row],[Discount]]*Table3[[#This Row],[Revenue]]</f>
        <v>42000</v>
      </c>
      <c r="V3735" s="4">
        <f>Table3[[#This Row],[Revenue]]-Table3[[#This Row],[Total Discount]]</f>
        <v>18000</v>
      </c>
      <c r="W3735" s="6"/>
      <c r="X3735" s="5"/>
    </row>
    <row r="3736" spans="1:24" x14ac:dyDescent="0.35">
      <c r="A3736">
        <v>3735</v>
      </c>
      <c r="B3736" t="s">
        <v>5426</v>
      </c>
      <c r="C3736" s="8">
        <v>41892</v>
      </c>
      <c r="D3736" s="6">
        <v>2014</v>
      </c>
      <c r="E3736" s="8" t="s">
        <v>3472</v>
      </c>
      <c r="F3736" s="7">
        <v>10</v>
      </c>
      <c r="G3736" t="s">
        <v>3452</v>
      </c>
      <c r="H3736" t="s">
        <v>3462</v>
      </c>
      <c r="I3736" t="s">
        <v>3687</v>
      </c>
      <c r="J3736" t="s">
        <v>3449</v>
      </c>
      <c r="K3736" t="s">
        <v>3655</v>
      </c>
      <c r="L3736">
        <v>97030</v>
      </c>
      <c r="M3736" t="s">
        <v>883</v>
      </c>
      <c r="N3736" t="s">
        <v>13</v>
      </c>
      <c r="O3736" t="s">
        <v>55</v>
      </c>
      <c r="P3736" t="s">
        <v>884</v>
      </c>
      <c r="Q3736" s="4">
        <v>7000</v>
      </c>
      <c r="R3736">
        <v>7</v>
      </c>
      <c r="S3736" s="4">
        <f>Table3[[#This Row],[Harga]]*Table3[[#This Row],[Quantity]]</f>
        <v>49000</v>
      </c>
      <c r="T3736">
        <v>0.2</v>
      </c>
      <c r="U3736" s="4">
        <f>Table3[[#This Row],[Discount]]*Table3[[#This Row],[Revenue]]</f>
        <v>9800</v>
      </c>
      <c r="V3736" s="4">
        <f>Table3[[#This Row],[Revenue]]-Table3[[#This Row],[Total Discount]]</f>
        <v>39200</v>
      </c>
      <c r="W3736" s="6"/>
      <c r="X3736" s="5"/>
    </row>
    <row r="3737" spans="1:24" x14ac:dyDescent="0.35">
      <c r="A3737">
        <v>3736</v>
      </c>
      <c r="B3737" t="s">
        <v>5425</v>
      </c>
      <c r="C3737" s="8">
        <v>43004</v>
      </c>
      <c r="D3737" s="6">
        <v>2017</v>
      </c>
      <c r="E3737" s="8" t="s">
        <v>3472</v>
      </c>
      <c r="F3737" s="7">
        <v>26</v>
      </c>
      <c r="G3737" t="s">
        <v>3457</v>
      </c>
      <c r="H3737" t="s">
        <v>3451</v>
      </c>
      <c r="I3737" t="s">
        <v>3467</v>
      </c>
      <c r="J3737" t="s">
        <v>3466</v>
      </c>
      <c r="K3737" t="s">
        <v>3494</v>
      </c>
      <c r="L3737">
        <v>94109</v>
      </c>
      <c r="M3737" t="s">
        <v>2362</v>
      </c>
      <c r="N3737" t="s">
        <v>13</v>
      </c>
      <c r="O3737" t="s">
        <v>55</v>
      </c>
      <c r="P3737" t="s">
        <v>176</v>
      </c>
      <c r="Q3737" s="4">
        <v>29000</v>
      </c>
      <c r="R3737">
        <v>6</v>
      </c>
      <c r="S3737" s="4">
        <f>Table3[[#This Row],[Harga]]*Table3[[#This Row],[Quantity]]</f>
        <v>174000</v>
      </c>
      <c r="T3737">
        <v>0</v>
      </c>
      <c r="U3737" s="4">
        <f>Table3[[#This Row],[Discount]]*Table3[[#This Row],[Revenue]]</f>
        <v>0</v>
      </c>
      <c r="V3737" s="4">
        <f>Table3[[#This Row],[Revenue]]-Table3[[#This Row],[Total Discount]]</f>
        <v>174000</v>
      </c>
      <c r="W3737" s="6"/>
      <c r="X3737" s="5"/>
    </row>
    <row r="3738" spans="1:24" x14ac:dyDescent="0.35">
      <c r="A3738">
        <v>3737</v>
      </c>
      <c r="B3738" t="s">
        <v>5424</v>
      </c>
      <c r="C3738" s="8">
        <v>42538</v>
      </c>
      <c r="D3738" s="6">
        <v>2016</v>
      </c>
      <c r="E3738" s="8" t="s">
        <v>3497</v>
      </c>
      <c r="F3738" s="7">
        <v>17</v>
      </c>
      <c r="G3738" t="s">
        <v>3452</v>
      </c>
      <c r="H3738" t="s">
        <v>3451</v>
      </c>
      <c r="I3738" t="s">
        <v>3817</v>
      </c>
      <c r="J3738" t="s">
        <v>3449</v>
      </c>
      <c r="K3738" t="s">
        <v>3641</v>
      </c>
      <c r="L3738">
        <v>80501</v>
      </c>
      <c r="M3738" t="s">
        <v>1734</v>
      </c>
      <c r="N3738" t="s">
        <v>9</v>
      </c>
      <c r="O3738" t="s">
        <v>20</v>
      </c>
      <c r="P3738" t="s">
        <v>1735</v>
      </c>
      <c r="Q3738" s="4">
        <v>533000</v>
      </c>
      <c r="R3738">
        <v>3</v>
      </c>
      <c r="S3738" s="4">
        <f>Table3[[#This Row],[Harga]]*Table3[[#This Row],[Quantity]]</f>
        <v>1599000</v>
      </c>
      <c r="T3738">
        <v>0.2</v>
      </c>
      <c r="U3738" s="4">
        <f>Table3[[#This Row],[Discount]]*Table3[[#This Row],[Revenue]]</f>
        <v>319800</v>
      </c>
      <c r="V3738" s="4">
        <f>Table3[[#This Row],[Revenue]]-Table3[[#This Row],[Total Discount]]</f>
        <v>1279200</v>
      </c>
      <c r="W3738" s="6"/>
      <c r="X3738" s="5"/>
    </row>
    <row r="3739" spans="1:24" x14ac:dyDescent="0.35">
      <c r="A3739">
        <v>3738</v>
      </c>
      <c r="B3739" t="s">
        <v>5423</v>
      </c>
      <c r="C3739" s="8">
        <v>42791</v>
      </c>
      <c r="D3739" s="6">
        <v>2017</v>
      </c>
      <c r="E3739" s="8" t="s">
        <v>3458</v>
      </c>
      <c r="F3739" s="7">
        <v>25</v>
      </c>
      <c r="G3739" t="s">
        <v>3452</v>
      </c>
      <c r="H3739" t="s">
        <v>3462</v>
      </c>
      <c r="I3739" t="s">
        <v>4461</v>
      </c>
      <c r="J3739" t="s">
        <v>3449</v>
      </c>
      <c r="K3739" t="s">
        <v>3605</v>
      </c>
      <c r="L3739">
        <v>27834</v>
      </c>
      <c r="M3739" t="s">
        <v>1106</v>
      </c>
      <c r="N3739" t="s">
        <v>9</v>
      </c>
      <c r="O3739" t="s">
        <v>42</v>
      </c>
      <c r="P3739" t="s">
        <v>1107</v>
      </c>
      <c r="Q3739" s="4">
        <v>259000</v>
      </c>
      <c r="R3739">
        <v>2</v>
      </c>
      <c r="S3739" s="4">
        <f>Table3[[#This Row],[Harga]]*Table3[[#This Row],[Quantity]]</f>
        <v>518000</v>
      </c>
      <c r="T3739">
        <v>0.2</v>
      </c>
      <c r="U3739" s="4">
        <f>Table3[[#This Row],[Discount]]*Table3[[#This Row],[Revenue]]</f>
        <v>103600</v>
      </c>
      <c r="V3739" s="4">
        <f>Table3[[#This Row],[Revenue]]-Table3[[#This Row],[Total Discount]]</f>
        <v>414400</v>
      </c>
      <c r="W3739" s="6"/>
      <c r="X3739" s="5"/>
    </row>
    <row r="3740" spans="1:24" x14ac:dyDescent="0.35">
      <c r="A3740">
        <v>3739</v>
      </c>
      <c r="B3740" t="s">
        <v>5422</v>
      </c>
      <c r="C3740" s="8">
        <v>42825</v>
      </c>
      <c r="D3740" s="6">
        <v>2017</v>
      </c>
      <c r="E3740" s="8" t="s">
        <v>3511</v>
      </c>
      <c r="F3740" s="7">
        <v>31</v>
      </c>
      <c r="G3740" t="s">
        <v>3457</v>
      </c>
      <c r="H3740" t="s">
        <v>3451</v>
      </c>
      <c r="I3740" t="s">
        <v>3870</v>
      </c>
      <c r="J3740" t="s">
        <v>3466</v>
      </c>
      <c r="K3740" t="s">
        <v>3655</v>
      </c>
      <c r="L3740">
        <v>90004</v>
      </c>
      <c r="M3740" t="s">
        <v>592</v>
      </c>
      <c r="N3740" t="s">
        <v>13</v>
      </c>
      <c r="O3740" t="s">
        <v>366</v>
      </c>
      <c r="P3740" t="s">
        <v>593</v>
      </c>
      <c r="Q3740" s="4">
        <v>24000</v>
      </c>
      <c r="R3740">
        <v>3</v>
      </c>
      <c r="S3740" s="4">
        <f>Table3[[#This Row],[Harga]]*Table3[[#This Row],[Quantity]]</f>
        <v>72000</v>
      </c>
      <c r="T3740">
        <v>0</v>
      </c>
      <c r="U3740" s="4">
        <f>Table3[[#This Row],[Discount]]*Table3[[#This Row],[Revenue]]</f>
        <v>0</v>
      </c>
      <c r="V3740" s="4">
        <f>Table3[[#This Row],[Revenue]]-Table3[[#This Row],[Total Discount]]</f>
        <v>72000</v>
      </c>
      <c r="W3740" s="6"/>
      <c r="X3740" s="5"/>
    </row>
    <row r="3741" spans="1:24" x14ac:dyDescent="0.35">
      <c r="A3741">
        <v>3740</v>
      </c>
      <c r="B3741" t="s">
        <v>5421</v>
      </c>
      <c r="C3741" s="8">
        <v>43072</v>
      </c>
      <c r="D3741" s="6">
        <v>2017</v>
      </c>
      <c r="E3741" s="8" t="s">
        <v>3490</v>
      </c>
      <c r="F3741" s="7">
        <v>3</v>
      </c>
      <c r="G3741" t="s">
        <v>3538</v>
      </c>
      <c r="H3741" t="s">
        <v>3451</v>
      </c>
      <c r="I3741" t="s">
        <v>4400</v>
      </c>
      <c r="J3741" t="s">
        <v>3449</v>
      </c>
      <c r="K3741" t="s">
        <v>3714</v>
      </c>
      <c r="L3741">
        <v>77041</v>
      </c>
      <c r="M3741" t="s">
        <v>3050</v>
      </c>
      <c r="N3741" t="s">
        <v>9</v>
      </c>
      <c r="O3741" t="s">
        <v>20</v>
      </c>
      <c r="P3741" t="s">
        <v>3051</v>
      </c>
      <c r="Q3741" s="4">
        <v>68000</v>
      </c>
      <c r="R3741">
        <v>2</v>
      </c>
      <c r="S3741" s="4">
        <f>Table3[[#This Row],[Harga]]*Table3[[#This Row],[Quantity]]</f>
        <v>136000</v>
      </c>
      <c r="T3741">
        <v>0.6</v>
      </c>
      <c r="U3741" s="4">
        <f>Table3[[#This Row],[Discount]]*Table3[[#This Row],[Revenue]]</f>
        <v>81600</v>
      </c>
      <c r="V3741" s="4">
        <f>Table3[[#This Row],[Revenue]]-Table3[[#This Row],[Total Discount]]</f>
        <v>54400</v>
      </c>
      <c r="W3741" s="6"/>
      <c r="X3741" s="5"/>
    </row>
    <row r="3742" spans="1:24" x14ac:dyDescent="0.35">
      <c r="A3742">
        <v>3741</v>
      </c>
      <c r="B3742" t="s">
        <v>5420</v>
      </c>
      <c r="C3742" s="8">
        <v>42419</v>
      </c>
      <c r="D3742" s="6">
        <v>2016</v>
      </c>
      <c r="E3742" s="8" t="s">
        <v>3458</v>
      </c>
      <c r="F3742" s="7">
        <v>19</v>
      </c>
      <c r="G3742" t="s">
        <v>3485</v>
      </c>
      <c r="H3742" t="s">
        <v>3462</v>
      </c>
      <c r="I3742" t="s">
        <v>5419</v>
      </c>
      <c r="J3742" t="s">
        <v>3449</v>
      </c>
      <c r="K3742" t="s">
        <v>3580</v>
      </c>
      <c r="L3742">
        <v>94109</v>
      </c>
      <c r="M3742" t="s">
        <v>2603</v>
      </c>
      <c r="N3742" t="s">
        <v>13</v>
      </c>
      <c r="O3742" t="s">
        <v>23</v>
      </c>
      <c r="P3742" t="s">
        <v>2604</v>
      </c>
      <c r="Q3742" s="4">
        <v>213000</v>
      </c>
      <c r="R3742">
        <v>2</v>
      </c>
      <c r="S3742" s="4">
        <f>Table3[[#This Row],[Harga]]*Table3[[#This Row],[Quantity]]</f>
        <v>426000</v>
      </c>
      <c r="T3742">
        <v>0</v>
      </c>
      <c r="U3742" s="4">
        <f>Table3[[#This Row],[Discount]]*Table3[[#This Row],[Revenue]]</f>
        <v>0</v>
      </c>
      <c r="V3742" s="4">
        <f>Table3[[#This Row],[Revenue]]-Table3[[#This Row],[Total Discount]]</f>
        <v>426000</v>
      </c>
      <c r="W3742" s="6"/>
      <c r="X3742" s="5"/>
    </row>
    <row r="3743" spans="1:24" x14ac:dyDescent="0.35">
      <c r="A3743">
        <v>3742</v>
      </c>
      <c r="B3743" t="s">
        <v>5418</v>
      </c>
      <c r="C3743" s="8">
        <v>43071</v>
      </c>
      <c r="D3743" s="6">
        <v>2017</v>
      </c>
      <c r="E3743" s="8" t="s">
        <v>3490</v>
      </c>
      <c r="F3743" s="7">
        <v>2</v>
      </c>
      <c r="G3743" t="s">
        <v>3452</v>
      </c>
      <c r="H3743" t="s">
        <v>3462</v>
      </c>
      <c r="I3743" t="s">
        <v>3857</v>
      </c>
      <c r="J3743" t="s">
        <v>3466</v>
      </c>
      <c r="K3743" t="s">
        <v>3494</v>
      </c>
      <c r="L3743">
        <v>80219</v>
      </c>
      <c r="M3743" t="s">
        <v>402</v>
      </c>
      <c r="N3743" t="s">
        <v>13</v>
      </c>
      <c r="O3743" t="s">
        <v>32</v>
      </c>
      <c r="P3743" t="s">
        <v>403</v>
      </c>
      <c r="Q3743" s="4">
        <v>715000</v>
      </c>
      <c r="R3743">
        <v>1</v>
      </c>
      <c r="S3743" s="4">
        <f>Table3[[#This Row],[Harga]]*Table3[[#This Row],[Quantity]]</f>
        <v>715000</v>
      </c>
      <c r="T3743">
        <v>0.2</v>
      </c>
      <c r="U3743" s="4">
        <f>Table3[[#This Row],[Discount]]*Table3[[#This Row],[Revenue]]</f>
        <v>143000</v>
      </c>
      <c r="V3743" s="4">
        <f>Table3[[#This Row],[Revenue]]-Table3[[#This Row],[Total Discount]]</f>
        <v>572000</v>
      </c>
      <c r="W3743" s="6"/>
      <c r="X3743" s="5"/>
    </row>
    <row r="3744" spans="1:24" x14ac:dyDescent="0.35">
      <c r="A3744">
        <v>3743</v>
      </c>
      <c r="B3744" t="s">
        <v>5417</v>
      </c>
      <c r="C3744" s="8">
        <v>41922</v>
      </c>
      <c r="D3744" s="6">
        <v>2014</v>
      </c>
      <c r="E3744" s="8" t="s">
        <v>3517</v>
      </c>
      <c r="F3744" s="7">
        <v>10</v>
      </c>
      <c r="G3744" t="s">
        <v>3457</v>
      </c>
      <c r="H3744" t="s">
        <v>3451</v>
      </c>
      <c r="I3744" t="s">
        <v>3838</v>
      </c>
      <c r="J3744" t="s">
        <v>3466</v>
      </c>
      <c r="K3744" t="s">
        <v>3595</v>
      </c>
      <c r="L3744">
        <v>77340</v>
      </c>
      <c r="M3744" t="s">
        <v>3173</v>
      </c>
      <c r="N3744" t="s">
        <v>51</v>
      </c>
      <c r="O3744" t="s">
        <v>52</v>
      </c>
      <c r="P3744" t="s">
        <v>3174</v>
      </c>
      <c r="Q3744" s="4">
        <v>720000</v>
      </c>
      <c r="R3744">
        <v>6</v>
      </c>
      <c r="S3744" s="4">
        <f>Table3[[#This Row],[Harga]]*Table3[[#This Row],[Quantity]]</f>
        <v>4320000</v>
      </c>
      <c r="T3744">
        <v>0.2</v>
      </c>
      <c r="U3744" s="4">
        <f>Table3[[#This Row],[Discount]]*Table3[[#This Row],[Revenue]]</f>
        <v>864000</v>
      </c>
      <c r="V3744" s="4">
        <f>Table3[[#This Row],[Revenue]]-Table3[[#This Row],[Total Discount]]</f>
        <v>3456000</v>
      </c>
      <c r="W3744" s="6"/>
      <c r="X3744" s="5"/>
    </row>
    <row r="3745" spans="1:24" x14ac:dyDescent="0.35">
      <c r="A3745">
        <v>3744</v>
      </c>
      <c r="B3745" t="s">
        <v>5416</v>
      </c>
      <c r="C3745" s="8">
        <v>42618</v>
      </c>
      <c r="D3745" s="6">
        <v>2016</v>
      </c>
      <c r="E3745" s="8" t="s">
        <v>3472</v>
      </c>
      <c r="F3745" s="7">
        <v>5</v>
      </c>
      <c r="G3745" t="s">
        <v>3496</v>
      </c>
      <c r="H3745" t="s">
        <v>3451</v>
      </c>
      <c r="I3745" t="s">
        <v>3685</v>
      </c>
      <c r="J3745" t="s">
        <v>3466</v>
      </c>
      <c r="K3745" t="s">
        <v>3499</v>
      </c>
      <c r="L3745">
        <v>77036</v>
      </c>
      <c r="M3745" t="s">
        <v>1845</v>
      </c>
      <c r="N3745" t="s">
        <v>9</v>
      </c>
      <c r="O3745" t="s">
        <v>20</v>
      </c>
      <c r="P3745" t="s">
        <v>1846</v>
      </c>
      <c r="Q3745" s="4">
        <v>15000</v>
      </c>
      <c r="R3745">
        <v>3</v>
      </c>
      <c r="S3745" s="4">
        <f>Table3[[#This Row],[Harga]]*Table3[[#This Row],[Quantity]]</f>
        <v>45000</v>
      </c>
      <c r="T3745">
        <v>0.6</v>
      </c>
      <c r="U3745" s="4">
        <f>Table3[[#This Row],[Discount]]*Table3[[#This Row],[Revenue]]</f>
        <v>27000</v>
      </c>
      <c r="V3745" s="4">
        <f>Table3[[#This Row],[Revenue]]-Table3[[#This Row],[Total Discount]]</f>
        <v>18000</v>
      </c>
      <c r="W3745" s="6"/>
      <c r="X3745" s="5"/>
    </row>
    <row r="3746" spans="1:24" x14ac:dyDescent="0.35">
      <c r="A3746">
        <v>3745</v>
      </c>
      <c r="B3746" t="s">
        <v>5415</v>
      </c>
      <c r="C3746" s="8">
        <v>41963</v>
      </c>
      <c r="D3746" s="6">
        <v>2014</v>
      </c>
      <c r="E3746" s="8" t="s">
        <v>3468</v>
      </c>
      <c r="F3746" s="7">
        <v>20</v>
      </c>
      <c r="G3746" t="s">
        <v>3485</v>
      </c>
      <c r="H3746" t="s">
        <v>3462</v>
      </c>
      <c r="I3746" t="s">
        <v>5167</v>
      </c>
      <c r="J3746" t="s">
        <v>3466</v>
      </c>
      <c r="K3746" t="s">
        <v>3561</v>
      </c>
      <c r="L3746">
        <v>10024</v>
      </c>
      <c r="M3746" t="s">
        <v>3111</v>
      </c>
      <c r="N3746" t="s">
        <v>13</v>
      </c>
      <c r="O3746" t="s">
        <v>55</v>
      </c>
      <c r="P3746" t="s">
        <v>2716</v>
      </c>
      <c r="Q3746" s="4">
        <v>28000</v>
      </c>
      <c r="R3746">
        <v>3</v>
      </c>
      <c r="S3746" s="4">
        <f>Table3[[#This Row],[Harga]]*Table3[[#This Row],[Quantity]]</f>
        <v>84000</v>
      </c>
      <c r="T3746">
        <v>0</v>
      </c>
      <c r="U3746" s="4">
        <f>Table3[[#This Row],[Discount]]*Table3[[#This Row],[Revenue]]</f>
        <v>0</v>
      </c>
      <c r="V3746" s="4">
        <f>Table3[[#This Row],[Revenue]]-Table3[[#This Row],[Total Discount]]</f>
        <v>84000</v>
      </c>
      <c r="W3746" s="6"/>
      <c r="X3746" s="5"/>
    </row>
    <row r="3747" spans="1:24" x14ac:dyDescent="0.35">
      <c r="A3747">
        <v>3746</v>
      </c>
      <c r="B3747" t="s">
        <v>5414</v>
      </c>
      <c r="C3747" s="8">
        <v>41769</v>
      </c>
      <c r="D3747" s="6">
        <v>2014</v>
      </c>
      <c r="E3747" s="8" t="s">
        <v>3453</v>
      </c>
      <c r="F3747" s="7">
        <v>10</v>
      </c>
      <c r="G3747" t="s">
        <v>3457</v>
      </c>
      <c r="H3747" t="s">
        <v>3462</v>
      </c>
      <c r="I3747" t="s">
        <v>5413</v>
      </c>
      <c r="J3747" t="s">
        <v>3449</v>
      </c>
      <c r="K3747" t="s">
        <v>3460</v>
      </c>
      <c r="L3747">
        <v>19134</v>
      </c>
      <c r="M3747" t="s">
        <v>1871</v>
      </c>
      <c r="N3747" t="s">
        <v>9</v>
      </c>
      <c r="O3747" t="s">
        <v>10</v>
      </c>
      <c r="P3747" t="s">
        <v>1872</v>
      </c>
      <c r="Q3747" s="4">
        <v>425000</v>
      </c>
      <c r="R3747">
        <v>7</v>
      </c>
      <c r="S3747" s="4">
        <f>Table3[[#This Row],[Harga]]*Table3[[#This Row],[Quantity]]</f>
        <v>2975000</v>
      </c>
      <c r="T3747">
        <v>0.5</v>
      </c>
      <c r="U3747" s="4">
        <f>Table3[[#This Row],[Discount]]*Table3[[#This Row],[Revenue]]</f>
        <v>1487500</v>
      </c>
      <c r="V3747" s="4">
        <f>Table3[[#This Row],[Revenue]]-Table3[[#This Row],[Total Discount]]</f>
        <v>1487500</v>
      </c>
      <c r="W3747" s="6"/>
      <c r="X3747" s="5"/>
    </row>
    <row r="3748" spans="1:24" x14ac:dyDescent="0.35">
      <c r="A3748">
        <v>3747</v>
      </c>
      <c r="B3748" t="s">
        <v>5412</v>
      </c>
      <c r="C3748" s="8">
        <v>43066</v>
      </c>
      <c r="D3748" s="6">
        <v>2017</v>
      </c>
      <c r="E3748" s="8" t="s">
        <v>3468</v>
      </c>
      <c r="F3748" s="7">
        <v>27</v>
      </c>
      <c r="G3748" t="s">
        <v>3485</v>
      </c>
      <c r="H3748" t="s">
        <v>3451</v>
      </c>
      <c r="I3748" t="s">
        <v>4538</v>
      </c>
      <c r="J3748" t="s">
        <v>3466</v>
      </c>
      <c r="K3748" t="s">
        <v>3455</v>
      </c>
      <c r="L3748">
        <v>47201</v>
      </c>
      <c r="M3748" t="s">
        <v>1112</v>
      </c>
      <c r="N3748" t="s">
        <v>13</v>
      </c>
      <c r="O3748" t="s">
        <v>23</v>
      </c>
      <c r="P3748" t="s">
        <v>1113</v>
      </c>
      <c r="Q3748" s="4">
        <v>80000</v>
      </c>
      <c r="R3748">
        <v>6</v>
      </c>
      <c r="S3748" s="4">
        <f>Table3[[#This Row],[Harga]]*Table3[[#This Row],[Quantity]]</f>
        <v>480000</v>
      </c>
      <c r="T3748">
        <v>0</v>
      </c>
      <c r="U3748" s="4">
        <f>Table3[[#This Row],[Discount]]*Table3[[#This Row],[Revenue]]</f>
        <v>0</v>
      </c>
      <c r="V3748" s="4">
        <f>Table3[[#This Row],[Revenue]]-Table3[[#This Row],[Total Discount]]</f>
        <v>480000</v>
      </c>
      <c r="W3748" s="6"/>
      <c r="X3748" s="5"/>
    </row>
    <row r="3749" spans="1:24" x14ac:dyDescent="0.35">
      <c r="A3749">
        <v>3748</v>
      </c>
      <c r="B3749" t="s">
        <v>5411</v>
      </c>
      <c r="C3749" s="8">
        <v>41944</v>
      </c>
      <c r="D3749" s="6">
        <v>2014</v>
      </c>
      <c r="E3749" s="8" t="s">
        <v>3468</v>
      </c>
      <c r="F3749" s="7">
        <v>1</v>
      </c>
      <c r="G3749" t="s">
        <v>3452</v>
      </c>
      <c r="H3749" t="s">
        <v>3554</v>
      </c>
      <c r="I3749" t="s">
        <v>5363</v>
      </c>
      <c r="J3749" t="s">
        <v>3449</v>
      </c>
      <c r="K3749" t="s">
        <v>3695</v>
      </c>
      <c r="L3749">
        <v>11561</v>
      </c>
      <c r="M3749" t="s">
        <v>1421</v>
      </c>
      <c r="N3749" t="s">
        <v>13</v>
      </c>
      <c r="O3749" t="s">
        <v>29</v>
      </c>
      <c r="P3749" t="s">
        <v>1422</v>
      </c>
      <c r="Q3749" s="4">
        <v>1246000</v>
      </c>
      <c r="R3749">
        <v>3</v>
      </c>
      <c r="S3749" s="4">
        <f>Table3[[#This Row],[Harga]]*Table3[[#This Row],[Quantity]]</f>
        <v>3738000</v>
      </c>
      <c r="T3749">
        <v>0</v>
      </c>
      <c r="U3749" s="4">
        <f>Table3[[#This Row],[Discount]]*Table3[[#This Row],[Revenue]]</f>
        <v>0</v>
      </c>
      <c r="V3749" s="4">
        <f>Table3[[#This Row],[Revenue]]-Table3[[#This Row],[Total Discount]]</f>
        <v>3738000</v>
      </c>
      <c r="W3749" s="6"/>
      <c r="X3749" s="5"/>
    </row>
    <row r="3750" spans="1:24" x14ac:dyDescent="0.35">
      <c r="A3750">
        <v>3749</v>
      </c>
      <c r="B3750" t="s">
        <v>5410</v>
      </c>
      <c r="C3750" s="8">
        <v>42734</v>
      </c>
      <c r="D3750" s="6">
        <v>2016</v>
      </c>
      <c r="E3750" s="8" t="s">
        <v>3490</v>
      </c>
      <c r="F3750" s="7">
        <v>30</v>
      </c>
      <c r="G3750" t="s">
        <v>3452</v>
      </c>
      <c r="H3750" t="s">
        <v>3462</v>
      </c>
      <c r="I3750" t="s">
        <v>3653</v>
      </c>
      <c r="J3750" t="s">
        <v>3449</v>
      </c>
      <c r="K3750" t="s">
        <v>3505</v>
      </c>
      <c r="L3750">
        <v>17602</v>
      </c>
      <c r="M3750" t="s">
        <v>2605</v>
      </c>
      <c r="N3750" t="s">
        <v>9</v>
      </c>
      <c r="O3750" t="s">
        <v>42</v>
      </c>
      <c r="P3750" t="s">
        <v>2606</v>
      </c>
      <c r="Q3750" s="4">
        <v>659000</v>
      </c>
      <c r="R3750">
        <v>1</v>
      </c>
      <c r="S3750" s="4">
        <f>Table3[[#This Row],[Harga]]*Table3[[#This Row],[Quantity]]</f>
        <v>659000</v>
      </c>
      <c r="T3750">
        <v>0.3</v>
      </c>
      <c r="U3750" s="4">
        <f>Table3[[#This Row],[Discount]]*Table3[[#This Row],[Revenue]]</f>
        <v>197700</v>
      </c>
      <c r="V3750" s="4">
        <f>Table3[[#This Row],[Revenue]]-Table3[[#This Row],[Total Discount]]</f>
        <v>461300</v>
      </c>
      <c r="W3750" s="6"/>
      <c r="X3750" s="5"/>
    </row>
    <row r="3751" spans="1:24" x14ac:dyDescent="0.35">
      <c r="A3751">
        <v>3750</v>
      </c>
      <c r="B3751" t="s">
        <v>5409</v>
      </c>
      <c r="C3751" s="8">
        <v>42616</v>
      </c>
      <c r="D3751" s="6">
        <v>2016</v>
      </c>
      <c r="E3751" s="8" t="s">
        <v>3472</v>
      </c>
      <c r="F3751" s="7">
        <v>3</v>
      </c>
      <c r="G3751" t="s">
        <v>3538</v>
      </c>
      <c r="H3751" t="s">
        <v>3451</v>
      </c>
      <c r="I3751" t="s">
        <v>5193</v>
      </c>
      <c r="J3751" t="s">
        <v>3449</v>
      </c>
      <c r="K3751" t="s">
        <v>3477</v>
      </c>
      <c r="L3751">
        <v>60610</v>
      </c>
      <c r="M3751" t="s">
        <v>2452</v>
      </c>
      <c r="N3751" t="s">
        <v>9</v>
      </c>
      <c r="O3751" t="s">
        <v>10</v>
      </c>
      <c r="P3751" t="s">
        <v>2453</v>
      </c>
      <c r="Q3751" s="4">
        <v>483000</v>
      </c>
      <c r="R3751">
        <v>4</v>
      </c>
      <c r="S3751" s="4">
        <f>Table3[[#This Row],[Harga]]*Table3[[#This Row],[Quantity]]</f>
        <v>1932000</v>
      </c>
      <c r="T3751">
        <v>0.3</v>
      </c>
      <c r="U3751" s="4">
        <f>Table3[[#This Row],[Discount]]*Table3[[#This Row],[Revenue]]</f>
        <v>579600</v>
      </c>
      <c r="V3751" s="4">
        <f>Table3[[#This Row],[Revenue]]-Table3[[#This Row],[Total Discount]]</f>
        <v>1352400</v>
      </c>
      <c r="W3751" s="6"/>
      <c r="X3751" s="5"/>
    </row>
    <row r="3752" spans="1:24" x14ac:dyDescent="0.35">
      <c r="A3752">
        <v>3751</v>
      </c>
      <c r="B3752" t="s">
        <v>5408</v>
      </c>
      <c r="C3752" s="8">
        <v>43013</v>
      </c>
      <c r="D3752" s="6">
        <v>2017</v>
      </c>
      <c r="E3752" s="8" t="s">
        <v>3517</v>
      </c>
      <c r="F3752" s="7">
        <v>5</v>
      </c>
      <c r="G3752" t="s">
        <v>3457</v>
      </c>
      <c r="H3752" t="s">
        <v>3451</v>
      </c>
      <c r="I3752" t="s">
        <v>4313</v>
      </c>
      <c r="J3752" t="s">
        <v>3488</v>
      </c>
      <c r="K3752" t="s">
        <v>3580</v>
      </c>
      <c r="L3752">
        <v>80219</v>
      </c>
      <c r="M3752" t="s">
        <v>752</v>
      </c>
      <c r="N3752" t="s">
        <v>51</v>
      </c>
      <c r="O3752" t="s">
        <v>64</v>
      </c>
      <c r="P3752" t="s">
        <v>753</v>
      </c>
      <c r="Q3752" s="4">
        <v>192000</v>
      </c>
      <c r="R3752">
        <v>2</v>
      </c>
      <c r="S3752" s="4">
        <f>Table3[[#This Row],[Harga]]*Table3[[#This Row],[Quantity]]</f>
        <v>384000</v>
      </c>
      <c r="T3752">
        <v>0.2</v>
      </c>
      <c r="U3752" s="4">
        <f>Table3[[#This Row],[Discount]]*Table3[[#This Row],[Revenue]]</f>
        <v>76800</v>
      </c>
      <c r="V3752" s="4">
        <f>Table3[[#This Row],[Revenue]]-Table3[[#This Row],[Total Discount]]</f>
        <v>307200</v>
      </c>
      <c r="W3752" s="6"/>
      <c r="X3752" s="5"/>
    </row>
    <row r="3753" spans="1:24" x14ac:dyDescent="0.35">
      <c r="A3753">
        <v>3752</v>
      </c>
      <c r="B3753" t="s">
        <v>5407</v>
      </c>
      <c r="C3753" s="8">
        <v>42399</v>
      </c>
      <c r="D3753" s="6">
        <v>2016</v>
      </c>
      <c r="E3753" s="8" t="s">
        <v>3463</v>
      </c>
      <c r="F3753" s="7">
        <v>30</v>
      </c>
      <c r="G3753" t="s">
        <v>3452</v>
      </c>
      <c r="H3753" t="s">
        <v>3462</v>
      </c>
      <c r="I3753" t="s">
        <v>3750</v>
      </c>
      <c r="J3753" t="s">
        <v>3449</v>
      </c>
      <c r="K3753" t="s">
        <v>3695</v>
      </c>
      <c r="L3753">
        <v>98103</v>
      </c>
      <c r="M3753" t="s">
        <v>1783</v>
      </c>
      <c r="N3753" t="s">
        <v>9</v>
      </c>
      <c r="O3753" t="s">
        <v>42</v>
      </c>
      <c r="P3753" t="s">
        <v>1784</v>
      </c>
      <c r="Q3753" s="4">
        <v>218000</v>
      </c>
      <c r="R3753">
        <v>4</v>
      </c>
      <c r="S3753" s="4">
        <f>Table3[[#This Row],[Harga]]*Table3[[#This Row],[Quantity]]</f>
        <v>872000</v>
      </c>
      <c r="T3753">
        <v>0.2</v>
      </c>
      <c r="U3753" s="4">
        <f>Table3[[#This Row],[Discount]]*Table3[[#This Row],[Revenue]]</f>
        <v>174400</v>
      </c>
      <c r="V3753" s="4">
        <f>Table3[[#This Row],[Revenue]]-Table3[[#This Row],[Total Discount]]</f>
        <v>697600</v>
      </c>
      <c r="W3753" s="6"/>
      <c r="X3753" s="5"/>
    </row>
    <row r="3754" spans="1:24" x14ac:dyDescent="0.35">
      <c r="A3754">
        <v>3753</v>
      </c>
      <c r="B3754" t="s">
        <v>5406</v>
      </c>
      <c r="C3754" s="8">
        <v>42846</v>
      </c>
      <c r="D3754" s="6">
        <v>2017</v>
      </c>
      <c r="E3754" s="8" t="s">
        <v>3529</v>
      </c>
      <c r="F3754" s="7">
        <v>21</v>
      </c>
      <c r="G3754" t="s">
        <v>3452</v>
      </c>
      <c r="H3754" t="s">
        <v>3462</v>
      </c>
      <c r="I3754" t="s">
        <v>3569</v>
      </c>
      <c r="J3754" t="s">
        <v>3466</v>
      </c>
      <c r="K3754" t="s">
        <v>3714</v>
      </c>
      <c r="L3754">
        <v>77070</v>
      </c>
      <c r="M3754" t="s">
        <v>105</v>
      </c>
      <c r="N3754" t="s">
        <v>51</v>
      </c>
      <c r="O3754" t="s">
        <v>64</v>
      </c>
      <c r="P3754" t="s">
        <v>106</v>
      </c>
      <c r="Q3754" s="4">
        <v>20000</v>
      </c>
      <c r="R3754">
        <v>3</v>
      </c>
      <c r="S3754" s="4">
        <f>Table3[[#This Row],[Harga]]*Table3[[#This Row],[Quantity]]</f>
        <v>60000</v>
      </c>
      <c r="T3754">
        <v>0.2</v>
      </c>
      <c r="U3754" s="4">
        <f>Table3[[#This Row],[Discount]]*Table3[[#This Row],[Revenue]]</f>
        <v>12000</v>
      </c>
      <c r="V3754" s="4">
        <f>Table3[[#This Row],[Revenue]]-Table3[[#This Row],[Total Discount]]</f>
        <v>48000</v>
      </c>
      <c r="W3754" s="6"/>
      <c r="X3754" s="5"/>
    </row>
    <row r="3755" spans="1:24" x14ac:dyDescent="0.35">
      <c r="A3755">
        <v>3754</v>
      </c>
      <c r="B3755" t="s">
        <v>5405</v>
      </c>
      <c r="C3755" s="8">
        <v>41978</v>
      </c>
      <c r="D3755" s="6">
        <v>2014</v>
      </c>
      <c r="E3755" s="8" t="s">
        <v>3490</v>
      </c>
      <c r="F3755" s="7">
        <v>5</v>
      </c>
      <c r="G3755" t="s">
        <v>3457</v>
      </c>
      <c r="H3755" t="s">
        <v>3451</v>
      </c>
      <c r="I3755" t="s">
        <v>4435</v>
      </c>
      <c r="J3755" t="s">
        <v>3449</v>
      </c>
      <c r="K3755" t="s">
        <v>3695</v>
      </c>
      <c r="L3755">
        <v>90045</v>
      </c>
      <c r="M3755" t="s">
        <v>442</v>
      </c>
      <c r="N3755" t="s">
        <v>13</v>
      </c>
      <c r="O3755" t="s">
        <v>37</v>
      </c>
      <c r="P3755" t="s">
        <v>443</v>
      </c>
      <c r="Q3755" s="4">
        <v>15000</v>
      </c>
      <c r="R3755">
        <v>9</v>
      </c>
      <c r="S3755" s="4">
        <f>Table3[[#This Row],[Harga]]*Table3[[#This Row],[Quantity]]</f>
        <v>135000</v>
      </c>
      <c r="T3755">
        <v>0</v>
      </c>
      <c r="U3755" s="4">
        <f>Table3[[#This Row],[Discount]]*Table3[[#This Row],[Revenue]]</f>
        <v>0</v>
      </c>
      <c r="V3755" s="4">
        <f>Table3[[#This Row],[Revenue]]-Table3[[#This Row],[Total Discount]]</f>
        <v>135000</v>
      </c>
      <c r="W3755" s="6"/>
      <c r="X3755" s="5"/>
    </row>
    <row r="3756" spans="1:24" x14ac:dyDescent="0.35">
      <c r="A3756">
        <v>3755</v>
      </c>
      <c r="B3756" t="s">
        <v>5404</v>
      </c>
      <c r="C3756" s="8">
        <v>41933</v>
      </c>
      <c r="D3756" s="6">
        <v>2014</v>
      </c>
      <c r="E3756" s="8" t="s">
        <v>3517</v>
      </c>
      <c r="F3756" s="7">
        <v>21</v>
      </c>
      <c r="G3756" t="s">
        <v>3485</v>
      </c>
      <c r="H3756" t="s">
        <v>3532</v>
      </c>
      <c r="I3756" t="s">
        <v>4097</v>
      </c>
      <c r="J3756" t="s">
        <v>3466</v>
      </c>
      <c r="K3756" t="s">
        <v>3499</v>
      </c>
      <c r="L3756">
        <v>23602</v>
      </c>
      <c r="M3756" t="s">
        <v>59</v>
      </c>
      <c r="N3756" t="s">
        <v>13</v>
      </c>
      <c r="O3756" t="s">
        <v>32</v>
      </c>
      <c r="P3756" t="s">
        <v>60</v>
      </c>
      <c r="Q3756" s="4">
        <v>78000</v>
      </c>
      <c r="R3756">
        <v>5</v>
      </c>
      <c r="S3756" s="4">
        <f>Table3[[#This Row],[Harga]]*Table3[[#This Row],[Quantity]]</f>
        <v>390000</v>
      </c>
      <c r="T3756">
        <v>0</v>
      </c>
      <c r="U3756" s="4">
        <f>Table3[[#This Row],[Discount]]*Table3[[#This Row],[Revenue]]</f>
        <v>0</v>
      </c>
      <c r="V3756" s="4">
        <f>Table3[[#This Row],[Revenue]]-Table3[[#This Row],[Total Discount]]</f>
        <v>390000</v>
      </c>
      <c r="W3756" s="6"/>
      <c r="X3756" s="5"/>
    </row>
    <row r="3757" spans="1:24" x14ac:dyDescent="0.35">
      <c r="A3757">
        <v>3756</v>
      </c>
      <c r="B3757" t="s">
        <v>5403</v>
      </c>
      <c r="C3757" s="8">
        <v>42346</v>
      </c>
      <c r="D3757" s="6">
        <v>2015</v>
      </c>
      <c r="E3757" s="8" t="s">
        <v>3490</v>
      </c>
      <c r="F3757" s="7">
        <v>8</v>
      </c>
      <c r="G3757" t="s">
        <v>3538</v>
      </c>
      <c r="H3757" t="s">
        <v>3462</v>
      </c>
      <c r="I3757" t="s">
        <v>4926</v>
      </c>
      <c r="J3757" t="s">
        <v>3466</v>
      </c>
      <c r="K3757" t="s">
        <v>3505</v>
      </c>
      <c r="L3757">
        <v>90036</v>
      </c>
      <c r="M3757" t="s">
        <v>31</v>
      </c>
      <c r="N3757" t="s">
        <v>13</v>
      </c>
      <c r="O3757" t="s">
        <v>32</v>
      </c>
      <c r="P3757" t="s">
        <v>33</v>
      </c>
      <c r="Q3757" s="4">
        <v>666000</v>
      </c>
      <c r="R3757">
        <v>2</v>
      </c>
      <c r="S3757" s="4">
        <f>Table3[[#This Row],[Harga]]*Table3[[#This Row],[Quantity]]</f>
        <v>1332000</v>
      </c>
      <c r="T3757">
        <v>0</v>
      </c>
      <c r="U3757" s="4">
        <f>Table3[[#This Row],[Discount]]*Table3[[#This Row],[Revenue]]</f>
        <v>0</v>
      </c>
      <c r="V3757" s="4">
        <f>Table3[[#This Row],[Revenue]]-Table3[[#This Row],[Total Discount]]</f>
        <v>1332000</v>
      </c>
      <c r="W3757" s="6"/>
      <c r="X3757" s="5"/>
    </row>
    <row r="3758" spans="1:24" x14ac:dyDescent="0.35">
      <c r="A3758">
        <v>3757</v>
      </c>
      <c r="B3758" t="s">
        <v>5402</v>
      </c>
      <c r="C3758" s="8">
        <v>41945</v>
      </c>
      <c r="D3758" s="6">
        <v>2014</v>
      </c>
      <c r="E3758" s="8" t="s">
        <v>3468</v>
      </c>
      <c r="F3758" s="7">
        <v>2</v>
      </c>
      <c r="G3758" t="s">
        <v>3452</v>
      </c>
      <c r="H3758" t="s">
        <v>3462</v>
      </c>
      <c r="I3758" t="s">
        <v>5401</v>
      </c>
      <c r="J3758" t="s">
        <v>3466</v>
      </c>
      <c r="K3758" t="s">
        <v>3600</v>
      </c>
      <c r="L3758">
        <v>98115</v>
      </c>
      <c r="M3758" t="s">
        <v>2294</v>
      </c>
      <c r="N3758" t="s">
        <v>51</v>
      </c>
      <c r="O3758" t="s">
        <v>64</v>
      </c>
      <c r="P3758" t="s">
        <v>2295</v>
      </c>
      <c r="Q3758" s="4">
        <v>63000</v>
      </c>
      <c r="R3758">
        <v>2</v>
      </c>
      <c r="S3758" s="4">
        <f>Table3[[#This Row],[Harga]]*Table3[[#This Row],[Quantity]]</f>
        <v>126000</v>
      </c>
      <c r="T3758">
        <v>0</v>
      </c>
      <c r="U3758" s="4">
        <f>Table3[[#This Row],[Discount]]*Table3[[#This Row],[Revenue]]</f>
        <v>0</v>
      </c>
      <c r="V3758" s="4">
        <f>Table3[[#This Row],[Revenue]]-Table3[[#This Row],[Total Discount]]</f>
        <v>126000</v>
      </c>
      <c r="W3758" s="6"/>
      <c r="X3758" s="5"/>
    </row>
    <row r="3759" spans="1:24" x14ac:dyDescent="0.35">
      <c r="A3759">
        <v>3758</v>
      </c>
      <c r="B3759" t="s">
        <v>5400</v>
      </c>
      <c r="C3759" s="8">
        <v>42722</v>
      </c>
      <c r="D3759" s="6">
        <v>2016</v>
      </c>
      <c r="E3759" s="8" t="s">
        <v>3490</v>
      </c>
      <c r="F3759" s="7">
        <v>18</v>
      </c>
      <c r="G3759" t="s">
        <v>3452</v>
      </c>
      <c r="H3759" t="s">
        <v>3532</v>
      </c>
      <c r="I3759" t="s">
        <v>4821</v>
      </c>
      <c r="J3759" t="s">
        <v>3488</v>
      </c>
      <c r="K3759" t="s">
        <v>3499</v>
      </c>
      <c r="L3759">
        <v>68104</v>
      </c>
      <c r="M3759" t="s">
        <v>1952</v>
      </c>
      <c r="N3759" t="s">
        <v>9</v>
      </c>
      <c r="O3759" t="s">
        <v>42</v>
      </c>
      <c r="P3759" t="s">
        <v>1953</v>
      </c>
      <c r="Q3759" s="4">
        <v>602000</v>
      </c>
      <c r="R3759">
        <v>3</v>
      </c>
      <c r="S3759" s="4">
        <f>Table3[[#This Row],[Harga]]*Table3[[#This Row],[Quantity]]</f>
        <v>1806000</v>
      </c>
      <c r="T3759">
        <v>0</v>
      </c>
      <c r="U3759" s="4">
        <f>Table3[[#This Row],[Discount]]*Table3[[#This Row],[Revenue]]</f>
        <v>0</v>
      </c>
      <c r="V3759" s="4">
        <f>Table3[[#This Row],[Revenue]]-Table3[[#This Row],[Total Discount]]</f>
        <v>1806000</v>
      </c>
      <c r="W3759" s="6"/>
      <c r="X3759" s="5"/>
    </row>
    <row r="3760" spans="1:24" x14ac:dyDescent="0.35">
      <c r="A3760">
        <v>3759</v>
      </c>
      <c r="B3760" t="s">
        <v>5399</v>
      </c>
      <c r="C3760" s="8">
        <v>42331</v>
      </c>
      <c r="D3760" s="6">
        <v>2015</v>
      </c>
      <c r="E3760" s="8" t="s">
        <v>3468</v>
      </c>
      <c r="F3760" s="7">
        <v>23</v>
      </c>
      <c r="G3760" t="s">
        <v>3452</v>
      </c>
      <c r="H3760" t="s">
        <v>3451</v>
      </c>
      <c r="I3760" t="s">
        <v>3760</v>
      </c>
      <c r="J3760" t="s">
        <v>3449</v>
      </c>
      <c r="K3760" t="s">
        <v>3641</v>
      </c>
      <c r="L3760">
        <v>7960</v>
      </c>
      <c r="M3760" t="s">
        <v>2779</v>
      </c>
      <c r="N3760" t="s">
        <v>13</v>
      </c>
      <c r="O3760" t="s">
        <v>29</v>
      </c>
      <c r="P3760" t="s">
        <v>2780</v>
      </c>
      <c r="Q3760" s="4">
        <v>1641000</v>
      </c>
      <c r="R3760">
        <v>8</v>
      </c>
      <c r="S3760" s="4">
        <f>Table3[[#This Row],[Harga]]*Table3[[#This Row],[Quantity]]</f>
        <v>13128000</v>
      </c>
      <c r="T3760">
        <v>0</v>
      </c>
      <c r="U3760" s="4">
        <f>Table3[[#This Row],[Discount]]*Table3[[#This Row],[Revenue]]</f>
        <v>0</v>
      </c>
      <c r="V3760" s="4">
        <f>Table3[[#This Row],[Revenue]]-Table3[[#This Row],[Total Discount]]</f>
        <v>13128000</v>
      </c>
      <c r="W3760" s="6"/>
      <c r="X3760" s="5"/>
    </row>
    <row r="3761" spans="1:24" x14ac:dyDescent="0.35">
      <c r="A3761">
        <v>3760</v>
      </c>
      <c r="B3761" t="s">
        <v>5398</v>
      </c>
      <c r="C3761" s="8">
        <v>42229</v>
      </c>
      <c r="D3761" s="6">
        <v>2015</v>
      </c>
      <c r="E3761" s="8" t="s">
        <v>3481</v>
      </c>
      <c r="F3761" s="7">
        <v>13</v>
      </c>
      <c r="G3761" t="s">
        <v>3452</v>
      </c>
      <c r="H3761" t="s">
        <v>3451</v>
      </c>
      <c r="I3761" t="s">
        <v>5397</v>
      </c>
      <c r="J3761" t="s">
        <v>3449</v>
      </c>
      <c r="K3761" t="s">
        <v>3455</v>
      </c>
      <c r="L3761">
        <v>19143</v>
      </c>
      <c r="M3761" t="s">
        <v>2158</v>
      </c>
      <c r="N3761" t="s">
        <v>13</v>
      </c>
      <c r="O3761" t="s">
        <v>32</v>
      </c>
      <c r="P3761" t="s">
        <v>2159</v>
      </c>
      <c r="Q3761" s="4">
        <v>282000</v>
      </c>
      <c r="R3761">
        <v>3</v>
      </c>
      <c r="S3761" s="4">
        <f>Table3[[#This Row],[Harga]]*Table3[[#This Row],[Quantity]]</f>
        <v>846000</v>
      </c>
      <c r="T3761">
        <v>0.2</v>
      </c>
      <c r="U3761" s="4">
        <f>Table3[[#This Row],[Discount]]*Table3[[#This Row],[Revenue]]</f>
        <v>169200</v>
      </c>
      <c r="V3761" s="4">
        <f>Table3[[#This Row],[Revenue]]-Table3[[#This Row],[Total Discount]]</f>
        <v>676800</v>
      </c>
      <c r="W3761" s="6"/>
      <c r="X3761" s="5"/>
    </row>
    <row r="3762" spans="1:24" x14ac:dyDescent="0.35">
      <c r="A3762">
        <v>3761</v>
      </c>
      <c r="B3762" t="s">
        <v>5396</v>
      </c>
      <c r="C3762" s="8">
        <v>42110</v>
      </c>
      <c r="D3762" s="6">
        <v>2015</v>
      </c>
      <c r="E3762" s="8" t="s">
        <v>3529</v>
      </c>
      <c r="F3762" s="7">
        <v>16</v>
      </c>
      <c r="G3762" t="s">
        <v>3457</v>
      </c>
      <c r="H3762" t="s">
        <v>3451</v>
      </c>
      <c r="I3762" t="s">
        <v>3874</v>
      </c>
      <c r="J3762" t="s">
        <v>3466</v>
      </c>
      <c r="K3762" t="s">
        <v>3523</v>
      </c>
      <c r="L3762">
        <v>10024</v>
      </c>
      <c r="M3762" t="s">
        <v>2673</v>
      </c>
      <c r="N3762" t="s">
        <v>9</v>
      </c>
      <c r="O3762" t="s">
        <v>42</v>
      </c>
      <c r="P3762" t="s">
        <v>2674</v>
      </c>
      <c r="Q3762" s="4">
        <v>213000</v>
      </c>
      <c r="R3762">
        <v>2</v>
      </c>
      <c r="S3762" s="4">
        <f>Table3[[#This Row],[Harga]]*Table3[[#This Row],[Quantity]]</f>
        <v>426000</v>
      </c>
      <c r="T3762">
        <v>0.1</v>
      </c>
      <c r="U3762" s="4">
        <f>Table3[[#This Row],[Discount]]*Table3[[#This Row],[Revenue]]</f>
        <v>42600</v>
      </c>
      <c r="V3762" s="4">
        <f>Table3[[#This Row],[Revenue]]-Table3[[#This Row],[Total Discount]]</f>
        <v>383400</v>
      </c>
      <c r="W3762" s="6"/>
      <c r="X3762" s="5"/>
    </row>
    <row r="3763" spans="1:24" x14ac:dyDescent="0.35">
      <c r="A3763">
        <v>3762</v>
      </c>
      <c r="B3763" t="s">
        <v>5395</v>
      </c>
      <c r="C3763" s="8">
        <v>41719</v>
      </c>
      <c r="D3763" s="6">
        <v>2014</v>
      </c>
      <c r="E3763" s="8" t="s">
        <v>3511</v>
      </c>
      <c r="F3763" s="7">
        <v>21</v>
      </c>
      <c r="G3763" t="s">
        <v>3538</v>
      </c>
      <c r="H3763" t="s">
        <v>3451</v>
      </c>
      <c r="I3763" t="s">
        <v>3819</v>
      </c>
      <c r="J3763" t="s">
        <v>3466</v>
      </c>
      <c r="K3763" t="s">
        <v>3483</v>
      </c>
      <c r="L3763">
        <v>22153</v>
      </c>
      <c r="M3763" t="s">
        <v>3175</v>
      </c>
      <c r="N3763" t="s">
        <v>51</v>
      </c>
      <c r="O3763" t="s">
        <v>52</v>
      </c>
      <c r="P3763" t="s">
        <v>3176</v>
      </c>
      <c r="Q3763" s="4">
        <v>3500000</v>
      </c>
      <c r="R3763">
        <v>7</v>
      </c>
      <c r="S3763" s="4">
        <f>Table3[[#This Row],[Harga]]*Table3[[#This Row],[Quantity]]</f>
        <v>24500000</v>
      </c>
      <c r="T3763">
        <v>0</v>
      </c>
      <c r="U3763" s="4">
        <f>Table3[[#This Row],[Discount]]*Table3[[#This Row],[Revenue]]</f>
        <v>0</v>
      </c>
      <c r="V3763" s="4">
        <f>Table3[[#This Row],[Revenue]]-Table3[[#This Row],[Total Discount]]</f>
        <v>24500000</v>
      </c>
      <c r="W3763" s="6"/>
      <c r="X3763" s="5"/>
    </row>
    <row r="3764" spans="1:24" x14ac:dyDescent="0.35">
      <c r="A3764">
        <v>3763</v>
      </c>
      <c r="B3764" t="s">
        <v>5394</v>
      </c>
      <c r="C3764" s="8">
        <v>43055</v>
      </c>
      <c r="D3764" s="6">
        <v>2017</v>
      </c>
      <c r="E3764" s="8" t="s">
        <v>3468</v>
      </c>
      <c r="F3764" s="7">
        <v>16</v>
      </c>
      <c r="G3764" t="s">
        <v>3457</v>
      </c>
      <c r="H3764" t="s">
        <v>3451</v>
      </c>
      <c r="I3764" t="s">
        <v>4350</v>
      </c>
      <c r="J3764" t="s">
        <v>3449</v>
      </c>
      <c r="K3764" t="s">
        <v>3542</v>
      </c>
      <c r="L3764">
        <v>95661</v>
      </c>
      <c r="M3764" t="s">
        <v>1399</v>
      </c>
      <c r="N3764" t="s">
        <v>9</v>
      </c>
      <c r="O3764" t="s">
        <v>20</v>
      </c>
      <c r="P3764" t="s">
        <v>1400</v>
      </c>
      <c r="Q3764" s="4">
        <v>17000</v>
      </c>
      <c r="R3764">
        <v>3</v>
      </c>
      <c r="S3764" s="4">
        <f>Table3[[#This Row],[Harga]]*Table3[[#This Row],[Quantity]]</f>
        <v>51000</v>
      </c>
      <c r="T3764">
        <v>0</v>
      </c>
      <c r="U3764" s="4">
        <f>Table3[[#This Row],[Discount]]*Table3[[#This Row],[Revenue]]</f>
        <v>0</v>
      </c>
      <c r="V3764" s="4">
        <f>Table3[[#This Row],[Revenue]]-Table3[[#This Row],[Total Discount]]</f>
        <v>51000</v>
      </c>
      <c r="W3764" s="6"/>
      <c r="X3764" s="5"/>
    </row>
    <row r="3765" spans="1:24" x14ac:dyDescent="0.35">
      <c r="A3765">
        <v>3764</v>
      </c>
      <c r="B3765" t="s">
        <v>5393</v>
      </c>
      <c r="C3765" s="8">
        <v>42272</v>
      </c>
      <c r="D3765" s="6">
        <v>2015</v>
      </c>
      <c r="E3765" s="8" t="s">
        <v>3472</v>
      </c>
      <c r="F3765" s="7">
        <v>25</v>
      </c>
      <c r="G3765" t="s">
        <v>3457</v>
      </c>
      <c r="H3765" t="s">
        <v>3451</v>
      </c>
      <c r="I3765" t="s">
        <v>4985</v>
      </c>
      <c r="J3765" t="s">
        <v>3449</v>
      </c>
      <c r="K3765" t="s">
        <v>3670</v>
      </c>
      <c r="L3765">
        <v>61107</v>
      </c>
      <c r="M3765" t="s">
        <v>3177</v>
      </c>
      <c r="N3765" t="s">
        <v>13</v>
      </c>
      <c r="O3765" t="s">
        <v>37</v>
      </c>
      <c r="P3765" t="s">
        <v>3178</v>
      </c>
      <c r="Q3765" s="4">
        <v>129000</v>
      </c>
      <c r="R3765">
        <v>7</v>
      </c>
      <c r="S3765" s="4">
        <f>Table3[[#This Row],[Harga]]*Table3[[#This Row],[Quantity]]</f>
        <v>903000</v>
      </c>
      <c r="T3765">
        <v>0.2</v>
      </c>
      <c r="U3765" s="4">
        <f>Table3[[#This Row],[Discount]]*Table3[[#This Row],[Revenue]]</f>
        <v>180600</v>
      </c>
      <c r="V3765" s="4">
        <f>Table3[[#This Row],[Revenue]]-Table3[[#This Row],[Total Discount]]</f>
        <v>722400</v>
      </c>
      <c r="W3765" s="6"/>
      <c r="X3765" s="5"/>
    </row>
    <row r="3766" spans="1:24" x14ac:dyDescent="0.35">
      <c r="A3766">
        <v>3765</v>
      </c>
      <c r="B3766" t="s">
        <v>5392</v>
      </c>
      <c r="C3766" s="8">
        <v>42618</v>
      </c>
      <c r="D3766" s="6">
        <v>2016</v>
      </c>
      <c r="E3766" s="8" t="s">
        <v>3472</v>
      </c>
      <c r="F3766" s="7">
        <v>5</v>
      </c>
      <c r="G3766" t="s">
        <v>3457</v>
      </c>
      <c r="H3766" t="s">
        <v>3451</v>
      </c>
      <c r="I3766" t="s">
        <v>5391</v>
      </c>
      <c r="J3766" t="s">
        <v>3449</v>
      </c>
      <c r="K3766" t="s">
        <v>3513</v>
      </c>
      <c r="L3766">
        <v>19134</v>
      </c>
      <c r="M3766" t="s">
        <v>2733</v>
      </c>
      <c r="N3766" t="s">
        <v>9</v>
      </c>
      <c r="O3766" t="s">
        <v>20</v>
      </c>
      <c r="P3766" t="s">
        <v>2734</v>
      </c>
      <c r="Q3766" s="4">
        <v>33000</v>
      </c>
      <c r="R3766">
        <v>9</v>
      </c>
      <c r="S3766" s="4">
        <f>Table3[[#This Row],[Harga]]*Table3[[#This Row],[Quantity]]</f>
        <v>297000</v>
      </c>
      <c r="T3766">
        <v>0.2</v>
      </c>
      <c r="U3766" s="4">
        <f>Table3[[#This Row],[Discount]]*Table3[[#This Row],[Revenue]]</f>
        <v>59400</v>
      </c>
      <c r="V3766" s="4">
        <f>Table3[[#This Row],[Revenue]]-Table3[[#This Row],[Total Discount]]</f>
        <v>237600</v>
      </c>
      <c r="W3766" s="6"/>
      <c r="X3766" s="5"/>
    </row>
    <row r="3767" spans="1:24" x14ac:dyDescent="0.35">
      <c r="A3767">
        <v>3766</v>
      </c>
      <c r="B3767" t="s">
        <v>5390</v>
      </c>
      <c r="C3767" s="8">
        <v>42845</v>
      </c>
      <c r="D3767" s="6">
        <v>2017</v>
      </c>
      <c r="E3767" s="8" t="s">
        <v>3529</v>
      </c>
      <c r="F3767" s="7">
        <v>20</v>
      </c>
      <c r="G3767" t="s">
        <v>3485</v>
      </c>
      <c r="H3767" t="s">
        <v>3451</v>
      </c>
      <c r="I3767" t="s">
        <v>5234</v>
      </c>
      <c r="J3767" t="s">
        <v>3449</v>
      </c>
      <c r="K3767" t="s">
        <v>3605</v>
      </c>
      <c r="L3767">
        <v>48234</v>
      </c>
      <c r="M3767" t="s">
        <v>567</v>
      </c>
      <c r="N3767" t="s">
        <v>13</v>
      </c>
      <c r="O3767" t="s">
        <v>26</v>
      </c>
      <c r="P3767" t="s">
        <v>568</v>
      </c>
      <c r="Q3767" s="4">
        <v>19000</v>
      </c>
      <c r="R3767">
        <v>7</v>
      </c>
      <c r="S3767" s="4">
        <f>Table3[[#This Row],[Harga]]*Table3[[#This Row],[Quantity]]</f>
        <v>133000</v>
      </c>
      <c r="T3767">
        <v>0</v>
      </c>
      <c r="U3767" s="4">
        <f>Table3[[#This Row],[Discount]]*Table3[[#This Row],[Revenue]]</f>
        <v>0</v>
      </c>
      <c r="V3767" s="4">
        <f>Table3[[#This Row],[Revenue]]-Table3[[#This Row],[Total Discount]]</f>
        <v>133000</v>
      </c>
      <c r="W3767" s="6"/>
      <c r="X3767" s="5"/>
    </row>
    <row r="3768" spans="1:24" x14ac:dyDescent="0.35">
      <c r="A3768">
        <v>3767</v>
      </c>
      <c r="B3768" t="s">
        <v>5389</v>
      </c>
      <c r="C3768" s="8">
        <v>42170</v>
      </c>
      <c r="D3768" s="6">
        <v>2015</v>
      </c>
      <c r="E3768" s="8" t="s">
        <v>3497</v>
      </c>
      <c r="F3768" s="7">
        <v>15</v>
      </c>
      <c r="G3768" t="s">
        <v>3538</v>
      </c>
      <c r="H3768" t="s">
        <v>3554</v>
      </c>
      <c r="I3768" t="s">
        <v>3811</v>
      </c>
      <c r="J3768" t="s">
        <v>3466</v>
      </c>
      <c r="K3768" t="s">
        <v>3641</v>
      </c>
      <c r="L3768">
        <v>90004</v>
      </c>
      <c r="M3768" t="s">
        <v>1503</v>
      </c>
      <c r="N3768" t="s">
        <v>51</v>
      </c>
      <c r="O3768" t="s">
        <v>52</v>
      </c>
      <c r="P3768" t="s">
        <v>1504</v>
      </c>
      <c r="Q3768" s="4">
        <v>282000</v>
      </c>
      <c r="R3768">
        <v>3</v>
      </c>
      <c r="S3768" s="4">
        <f>Table3[[#This Row],[Harga]]*Table3[[#This Row],[Quantity]]</f>
        <v>846000</v>
      </c>
      <c r="T3768">
        <v>0.2</v>
      </c>
      <c r="U3768" s="4">
        <f>Table3[[#This Row],[Discount]]*Table3[[#This Row],[Revenue]]</f>
        <v>169200</v>
      </c>
      <c r="V3768" s="4">
        <f>Table3[[#This Row],[Revenue]]-Table3[[#This Row],[Total Discount]]</f>
        <v>676800</v>
      </c>
      <c r="W3768" s="6"/>
      <c r="X3768" s="5"/>
    </row>
    <row r="3769" spans="1:24" x14ac:dyDescent="0.35">
      <c r="A3769">
        <v>3768</v>
      </c>
      <c r="B3769" t="s">
        <v>5388</v>
      </c>
      <c r="C3769" s="8">
        <v>41899</v>
      </c>
      <c r="D3769" s="6">
        <v>2014</v>
      </c>
      <c r="E3769" s="8" t="s">
        <v>3472</v>
      </c>
      <c r="F3769" s="7">
        <v>17</v>
      </c>
      <c r="G3769" t="s">
        <v>3538</v>
      </c>
      <c r="H3769" t="s">
        <v>3451</v>
      </c>
      <c r="I3769" t="s">
        <v>5069</v>
      </c>
      <c r="J3769" t="s">
        <v>3449</v>
      </c>
      <c r="K3769" t="s">
        <v>3704</v>
      </c>
      <c r="L3769">
        <v>97477</v>
      </c>
      <c r="M3769" t="s">
        <v>2615</v>
      </c>
      <c r="N3769" t="s">
        <v>13</v>
      </c>
      <c r="O3769" t="s">
        <v>37</v>
      </c>
      <c r="P3769" t="s">
        <v>2616</v>
      </c>
      <c r="Q3769" s="4">
        <v>14000</v>
      </c>
      <c r="R3769">
        <v>2</v>
      </c>
      <c r="S3769" s="4">
        <f>Table3[[#This Row],[Harga]]*Table3[[#This Row],[Quantity]]</f>
        <v>28000</v>
      </c>
      <c r="T3769">
        <v>0.2</v>
      </c>
      <c r="U3769" s="4">
        <f>Table3[[#This Row],[Discount]]*Table3[[#This Row],[Revenue]]</f>
        <v>5600</v>
      </c>
      <c r="V3769" s="4">
        <f>Table3[[#This Row],[Revenue]]-Table3[[#This Row],[Total Discount]]</f>
        <v>22400</v>
      </c>
      <c r="W3769" s="6"/>
      <c r="X3769" s="5"/>
    </row>
    <row r="3770" spans="1:24" x14ac:dyDescent="0.35">
      <c r="A3770">
        <v>3769</v>
      </c>
      <c r="B3770" t="s">
        <v>5387</v>
      </c>
      <c r="C3770" s="8">
        <v>42559</v>
      </c>
      <c r="D3770" s="6">
        <v>2016</v>
      </c>
      <c r="E3770" s="8" t="s">
        <v>3507</v>
      </c>
      <c r="F3770" s="7">
        <v>8</v>
      </c>
      <c r="G3770" t="s">
        <v>3496</v>
      </c>
      <c r="H3770" t="s">
        <v>3451</v>
      </c>
      <c r="I3770" t="s">
        <v>4839</v>
      </c>
      <c r="J3770" t="s">
        <v>3466</v>
      </c>
      <c r="K3770" t="s">
        <v>3523</v>
      </c>
      <c r="L3770">
        <v>2908</v>
      </c>
      <c r="M3770" t="s">
        <v>819</v>
      </c>
      <c r="N3770" t="s">
        <v>13</v>
      </c>
      <c r="O3770" t="s">
        <v>23</v>
      </c>
      <c r="P3770" t="s">
        <v>820</v>
      </c>
      <c r="Q3770" s="4">
        <v>13000</v>
      </c>
      <c r="R3770">
        <v>2</v>
      </c>
      <c r="S3770" s="4">
        <f>Table3[[#This Row],[Harga]]*Table3[[#This Row],[Quantity]]</f>
        <v>26000</v>
      </c>
      <c r="T3770">
        <v>0</v>
      </c>
      <c r="U3770" s="4">
        <f>Table3[[#This Row],[Discount]]*Table3[[#This Row],[Revenue]]</f>
        <v>0</v>
      </c>
      <c r="V3770" s="4">
        <f>Table3[[#This Row],[Revenue]]-Table3[[#This Row],[Total Discount]]</f>
        <v>26000</v>
      </c>
      <c r="W3770" s="6"/>
      <c r="X3770" s="5"/>
    </row>
    <row r="3771" spans="1:24" x14ac:dyDescent="0.35">
      <c r="A3771">
        <v>3770</v>
      </c>
      <c r="B3771" t="s">
        <v>5386</v>
      </c>
      <c r="C3771" s="8">
        <v>42517</v>
      </c>
      <c r="D3771" s="6">
        <v>2016</v>
      </c>
      <c r="E3771" s="8" t="s">
        <v>3453</v>
      </c>
      <c r="F3771" s="7">
        <v>27</v>
      </c>
      <c r="G3771" t="s">
        <v>3485</v>
      </c>
      <c r="H3771" t="s">
        <v>3451</v>
      </c>
      <c r="I3771" t="s">
        <v>5385</v>
      </c>
      <c r="J3771" t="s">
        <v>3449</v>
      </c>
      <c r="K3771" t="s">
        <v>3523</v>
      </c>
      <c r="L3771">
        <v>60623</v>
      </c>
      <c r="M3771" t="s">
        <v>2065</v>
      </c>
      <c r="N3771" t="s">
        <v>9</v>
      </c>
      <c r="O3771" t="s">
        <v>20</v>
      </c>
      <c r="P3771" t="s">
        <v>2066</v>
      </c>
      <c r="Q3771" s="4">
        <v>42000</v>
      </c>
      <c r="R3771">
        <v>3</v>
      </c>
      <c r="S3771" s="4">
        <f>Table3[[#This Row],[Harga]]*Table3[[#This Row],[Quantity]]</f>
        <v>126000</v>
      </c>
      <c r="T3771">
        <v>0.6</v>
      </c>
      <c r="U3771" s="4">
        <f>Table3[[#This Row],[Discount]]*Table3[[#This Row],[Revenue]]</f>
        <v>75600</v>
      </c>
      <c r="V3771" s="4">
        <f>Table3[[#This Row],[Revenue]]-Table3[[#This Row],[Total Discount]]</f>
        <v>50400</v>
      </c>
      <c r="W3771" s="6"/>
      <c r="X3771" s="5"/>
    </row>
    <row r="3772" spans="1:24" x14ac:dyDescent="0.35">
      <c r="A3772">
        <v>3771</v>
      </c>
      <c r="B3772" t="s">
        <v>5384</v>
      </c>
      <c r="C3772" s="8">
        <v>43093</v>
      </c>
      <c r="D3772" s="6">
        <v>2017</v>
      </c>
      <c r="E3772" s="8" t="s">
        <v>3490</v>
      </c>
      <c r="F3772" s="7">
        <v>24</v>
      </c>
      <c r="G3772" t="s">
        <v>3457</v>
      </c>
      <c r="H3772" t="s">
        <v>3451</v>
      </c>
      <c r="I3772" t="s">
        <v>4315</v>
      </c>
      <c r="J3772" t="s">
        <v>3449</v>
      </c>
      <c r="K3772" t="s">
        <v>3670</v>
      </c>
      <c r="L3772">
        <v>75220</v>
      </c>
      <c r="M3772" t="s">
        <v>573</v>
      </c>
      <c r="N3772" t="s">
        <v>13</v>
      </c>
      <c r="O3772" t="s">
        <v>32</v>
      </c>
      <c r="P3772" t="s">
        <v>574</v>
      </c>
      <c r="Q3772" s="4">
        <v>331000</v>
      </c>
      <c r="R3772">
        <v>2</v>
      </c>
      <c r="S3772" s="4">
        <f>Table3[[#This Row],[Harga]]*Table3[[#This Row],[Quantity]]</f>
        <v>662000</v>
      </c>
      <c r="T3772">
        <v>0.2</v>
      </c>
      <c r="U3772" s="4">
        <f>Table3[[#This Row],[Discount]]*Table3[[#This Row],[Revenue]]</f>
        <v>132400</v>
      </c>
      <c r="V3772" s="4">
        <f>Table3[[#This Row],[Revenue]]-Table3[[#This Row],[Total Discount]]</f>
        <v>529600</v>
      </c>
      <c r="W3772" s="6"/>
      <c r="X3772" s="5"/>
    </row>
    <row r="3773" spans="1:24" x14ac:dyDescent="0.35">
      <c r="A3773">
        <v>3772</v>
      </c>
      <c r="B3773" t="s">
        <v>5383</v>
      </c>
      <c r="C3773" s="8">
        <v>42858</v>
      </c>
      <c r="D3773" s="6">
        <v>2017</v>
      </c>
      <c r="E3773" s="8" t="s">
        <v>3453</v>
      </c>
      <c r="F3773" s="7">
        <v>3</v>
      </c>
      <c r="G3773" t="s">
        <v>3485</v>
      </c>
      <c r="H3773" t="s">
        <v>3462</v>
      </c>
      <c r="I3773" t="s">
        <v>5382</v>
      </c>
      <c r="J3773" t="s">
        <v>3449</v>
      </c>
      <c r="K3773" t="s">
        <v>3605</v>
      </c>
      <c r="L3773">
        <v>94122</v>
      </c>
      <c r="M3773" t="s">
        <v>887</v>
      </c>
      <c r="N3773" t="s">
        <v>13</v>
      </c>
      <c r="O3773" t="s">
        <v>23</v>
      </c>
      <c r="P3773" t="s">
        <v>888</v>
      </c>
      <c r="Q3773" s="4">
        <v>16000</v>
      </c>
      <c r="R3773">
        <v>4</v>
      </c>
      <c r="S3773" s="4">
        <f>Table3[[#This Row],[Harga]]*Table3[[#This Row],[Quantity]]</f>
        <v>64000</v>
      </c>
      <c r="T3773">
        <v>0</v>
      </c>
      <c r="U3773" s="4">
        <f>Table3[[#This Row],[Discount]]*Table3[[#This Row],[Revenue]]</f>
        <v>0</v>
      </c>
      <c r="V3773" s="4">
        <f>Table3[[#This Row],[Revenue]]-Table3[[#This Row],[Total Discount]]</f>
        <v>64000</v>
      </c>
      <c r="W3773" s="6"/>
      <c r="X3773" s="5"/>
    </row>
    <row r="3774" spans="1:24" x14ac:dyDescent="0.35">
      <c r="A3774">
        <v>3773</v>
      </c>
      <c r="B3774" t="s">
        <v>5381</v>
      </c>
      <c r="C3774" s="8">
        <v>41692</v>
      </c>
      <c r="D3774" s="6">
        <v>2014</v>
      </c>
      <c r="E3774" s="8" t="s">
        <v>3458</v>
      </c>
      <c r="F3774" s="7">
        <v>22</v>
      </c>
      <c r="G3774" t="s">
        <v>3485</v>
      </c>
      <c r="H3774" t="s">
        <v>3451</v>
      </c>
      <c r="I3774" t="s">
        <v>4487</v>
      </c>
      <c r="J3774" t="s">
        <v>3449</v>
      </c>
      <c r="K3774" t="s">
        <v>3455</v>
      </c>
      <c r="L3774">
        <v>92553</v>
      </c>
      <c r="M3774" t="s">
        <v>620</v>
      </c>
      <c r="N3774" t="s">
        <v>13</v>
      </c>
      <c r="O3774" t="s">
        <v>23</v>
      </c>
      <c r="P3774" t="s">
        <v>621</v>
      </c>
      <c r="Q3774" s="4">
        <v>11000</v>
      </c>
      <c r="R3774">
        <v>3</v>
      </c>
      <c r="S3774" s="4">
        <f>Table3[[#This Row],[Harga]]*Table3[[#This Row],[Quantity]]</f>
        <v>33000</v>
      </c>
      <c r="T3774">
        <v>0</v>
      </c>
      <c r="U3774" s="4">
        <f>Table3[[#This Row],[Discount]]*Table3[[#This Row],[Revenue]]</f>
        <v>0</v>
      </c>
      <c r="V3774" s="4">
        <f>Table3[[#This Row],[Revenue]]-Table3[[#This Row],[Total Discount]]</f>
        <v>33000</v>
      </c>
      <c r="W3774" s="6"/>
      <c r="X3774" s="5"/>
    </row>
    <row r="3775" spans="1:24" x14ac:dyDescent="0.35">
      <c r="A3775">
        <v>3774</v>
      </c>
      <c r="B3775" t="s">
        <v>5380</v>
      </c>
      <c r="C3775" s="8">
        <v>42043</v>
      </c>
      <c r="D3775" s="6">
        <v>2015</v>
      </c>
      <c r="E3775" s="8" t="s">
        <v>3458</v>
      </c>
      <c r="F3775" s="7">
        <v>8</v>
      </c>
      <c r="G3775" t="s">
        <v>3485</v>
      </c>
      <c r="H3775" t="s">
        <v>3462</v>
      </c>
      <c r="I3775" t="s">
        <v>3723</v>
      </c>
      <c r="J3775" t="s">
        <v>3449</v>
      </c>
      <c r="K3775" t="s">
        <v>3628</v>
      </c>
      <c r="L3775">
        <v>67846</v>
      </c>
      <c r="M3775" t="s">
        <v>1988</v>
      </c>
      <c r="N3775" t="s">
        <v>13</v>
      </c>
      <c r="O3775" t="s">
        <v>23</v>
      </c>
      <c r="P3775" t="s">
        <v>1989</v>
      </c>
      <c r="Q3775" s="4">
        <v>24000</v>
      </c>
      <c r="R3775">
        <v>2</v>
      </c>
      <c r="S3775" s="4">
        <f>Table3[[#This Row],[Harga]]*Table3[[#This Row],[Quantity]]</f>
        <v>48000</v>
      </c>
      <c r="T3775">
        <v>0</v>
      </c>
      <c r="U3775" s="4">
        <f>Table3[[#This Row],[Discount]]*Table3[[#This Row],[Revenue]]</f>
        <v>0</v>
      </c>
      <c r="V3775" s="4">
        <f>Table3[[#This Row],[Revenue]]-Table3[[#This Row],[Total Discount]]</f>
        <v>48000</v>
      </c>
      <c r="W3775" s="6"/>
      <c r="X3775" s="5"/>
    </row>
    <row r="3776" spans="1:24" x14ac:dyDescent="0.35">
      <c r="A3776">
        <v>3775</v>
      </c>
      <c r="B3776" t="s">
        <v>5379</v>
      </c>
      <c r="C3776" s="8">
        <v>42240</v>
      </c>
      <c r="D3776" s="6">
        <v>2015</v>
      </c>
      <c r="E3776" s="8" t="s">
        <v>3481</v>
      </c>
      <c r="F3776" s="7">
        <v>24</v>
      </c>
      <c r="G3776" t="s">
        <v>3457</v>
      </c>
      <c r="H3776" t="s">
        <v>3451</v>
      </c>
      <c r="I3776" t="s">
        <v>3748</v>
      </c>
      <c r="J3776" t="s">
        <v>3449</v>
      </c>
      <c r="K3776" t="s">
        <v>3605</v>
      </c>
      <c r="L3776">
        <v>10035</v>
      </c>
      <c r="M3776" t="s">
        <v>628</v>
      </c>
      <c r="N3776" t="s">
        <v>9</v>
      </c>
      <c r="O3776" t="s">
        <v>20</v>
      </c>
      <c r="P3776" t="s">
        <v>629</v>
      </c>
      <c r="Q3776" s="4">
        <v>10000</v>
      </c>
      <c r="R3776">
        <v>3</v>
      </c>
      <c r="S3776" s="4">
        <f>Table3[[#This Row],[Harga]]*Table3[[#This Row],[Quantity]]</f>
        <v>30000</v>
      </c>
      <c r="T3776">
        <v>0</v>
      </c>
      <c r="U3776" s="4">
        <f>Table3[[#This Row],[Discount]]*Table3[[#This Row],[Revenue]]</f>
        <v>0</v>
      </c>
      <c r="V3776" s="4">
        <f>Table3[[#This Row],[Revenue]]-Table3[[#This Row],[Total Discount]]</f>
        <v>30000</v>
      </c>
      <c r="W3776" s="6"/>
      <c r="X3776" s="5"/>
    </row>
    <row r="3777" spans="1:24" x14ac:dyDescent="0.35">
      <c r="A3777">
        <v>3776</v>
      </c>
      <c r="B3777" t="s">
        <v>5378</v>
      </c>
      <c r="C3777" s="8">
        <v>41973</v>
      </c>
      <c r="D3777" s="6">
        <v>2014</v>
      </c>
      <c r="E3777" s="8" t="s">
        <v>3468</v>
      </c>
      <c r="F3777" s="7">
        <v>30</v>
      </c>
      <c r="G3777" t="s">
        <v>3485</v>
      </c>
      <c r="H3777" t="s">
        <v>3462</v>
      </c>
      <c r="I3777" t="s">
        <v>5101</v>
      </c>
      <c r="J3777" t="s">
        <v>3466</v>
      </c>
      <c r="K3777" t="s">
        <v>3499</v>
      </c>
      <c r="L3777">
        <v>32839</v>
      </c>
      <c r="M3777" t="s">
        <v>2633</v>
      </c>
      <c r="N3777" t="s">
        <v>13</v>
      </c>
      <c r="O3777" t="s">
        <v>26</v>
      </c>
      <c r="P3777" t="s">
        <v>2634</v>
      </c>
      <c r="Q3777" s="4">
        <v>3000</v>
      </c>
      <c r="R3777">
        <v>9</v>
      </c>
      <c r="S3777" s="4">
        <f>Table3[[#This Row],[Harga]]*Table3[[#This Row],[Quantity]]</f>
        <v>27000</v>
      </c>
      <c r="T3777">
        <v>0.7</v>
      </c>
      <c r="U3777" s="4">
        <f>Table3[[#This Row],[Discount]]*Table3[[#This Row],[Revenue]]</f>
        <v>18900</v>
      </c>
      <c r="V3777" s="4">
        <f>Table3[[#This Row],[Revenue]]-Table3[[#This Row],[Total Discount]]</f>
        <v>8100</v>
      </c>
      <c r="W3777" s="6"/>
      <c r="X3777" s="5"/>
    </row>
    <row r="3778" spans="1:24" x14ac:dyDescent="0.35">
      <c r="A3778">
        <v>3777</v>
      </c>
      <c r="B3778" t="s">
        <v>5377</v>
      </c>
      <c r="C3778" s="8">
        <v>42714</v>
      </c>
      <c r="D3778" s="6">
        <v>2016</v>
      </c>
      <c r="E3778" s="8" t="s">
        <v>3490</v>
      </c>
      <c r="F3778" s="7">
        <v>10</v>
      </c>
      <c r="G3778" t="s">
        <v>3538</v>
      </c>
      <c r="H3778" t="s">
        <v>3451</v>
      </c>
      <c r="I3778" t="s">
        <v>3982</v>
      </c>
      <c r="J3778" t="s">
        <v>3449</v>
      </c>
      <c r="K3778" t="s">
        <v>3909</v>
      </c>
      <c r="L3778">
        <v>13601</v>
      </c>
      <c r="M3778" t="s">
        <v>2387</v>
      </c>
      <c r="N3778" t="s">
        <v>13</v>
      </c>
      <c r="O3778" t="s">
        <v>23</v>
      </c>
      <c r="P3778" t="s">
        <v>2388</v>
      </c>
      <c r="Q3778" s="4">
        <v>30000</v>
      </c>
      <c r="R3778">
        <v>2</v>
      </c>
      <c r="S3778" s="4">
        <f>Table3[[#This Row],[Harga]]*Table3[[#This Row],[Quantity]]</f>
        <v>60000</v>
      </c>
      <c r="T3778">
        <v>0</v>
      </c>
      <c r="U3778" s="4">
        <f>Table3[[#This Row],[Discount]]*Table3[[#This Row],[Revenue]]</f>
        <v>0</v>
      </c>
      <c r="V3778" s="4">
        <f>Table3[[#This Row],[Revenue]]-Table3[[#This Row],[Total Discount]]</f>
        <v>60000</v>
      </c>
      <c r="W3778" s="6"/>
      <c r="X3778" s="5"/>
    </row>
    <row r="3779" spans="1:24" x14ac:dyDescent="0.35">
      <c r="A3779">
        <v>3778</v>
      </c>
      <c r="B3779" t="s">
        <v>5376</v>
      </c>
      <c r="C3779" s="8">
        <v>43035</v>
      </c>
      <c r="D3779" s="6">
        <v>2017</v>
      </c>
      <c r="E3779" s="8" t="s">
        <v>3517</v>
      </c>
      <c r="F3779" s="7">
        <v>27</v>
      </c>
      <c r="G3779" t="s">
        <v>3485</v>
      </c>
      <c r="H3779" t="s">
        <v>3462</v>
      </c>
      <c r="I3779" t="s">
        <v>5375</v>
      </c>
      <c r="J3779" t="s">
        <v>3466</v>
      </c>
      <c r="K3779" t="s">
        <v>3600</v>
      </c>
      <c r="L3779">
        <v>90032</v>
      </c>
      <c r="M3779" t="s">
        <v>418</v>
      </c>
      <c r="N3779" t="s">
        <v>9</v>
      </c>
      <c r="O3779" t="s">
        <v>17</v>
      </c>
      <c r="P3779" t="s">
        <v>419</v>
      </c>
      <c r="Q3779" s="4">
        <v>285000</v>
      </c>
      <c r="R3779">
        <v>1</v>
      </c>
      <c r="S3779" s="4">
        <f>Table3[[#This Row],[Harga]]*Table3[[#This Row],[Quantity]]</f>
        <v>285000</v>
      </c>
      <c r="T3779">
        <v>0.2</v>
      </c>
      <c r="U3779" s="4">
        <f>Table3[[#This Row],[Discount]]*Table3[[#This Row],[Revenue]]</f>
        <v>57000</v>
      </c>
      <c r="V3779" s="4">
        <f>Table3[[#This Row],[Revenue]]-Table3[[#This Row],[Total Discount]]</f>
        <v>228000</v>
      </c>
      <c r="W3779" s="6"/>
      <c r="X3779" s="5"/>
    </row>
    <row r="3780" spans="1:24" x14ac:dyDescent="0.35">
      <c r="A3780">
        <v>3779</v>
      </c>
      <c r="B3780" t="s">
        <v>5374</v>
      </c>
      <c r="C3780" s="8">
        <v>41968</v>
      </c>
      <c r="D3780" s="6">
        <v>2014</v>
      </c>
      <c r="E3780" s="8" t="s">
        <v>3468</v>
      </c>
      <c r="F3780" s="7">
        <v>25</v>
      </c>
      <c r="G3780" t="s">
        <v>3452</v>
      </c>
      <c r="H3780" t="s">
        <v>3451</v>
      </c>
      <c r="I3780" t="s">
        <v>3500</v>
      </c>
      <c r="J3780" t="s">
        <v>3449</v>
      </c>
      <c r="K3780" t="s">
        <v>3455</v>
      </c>
      <c r="L3780">
        <v>90004</v>
      </c>
      <c r="M3780" t="s">
        <v>2148</v>
      </c>
      <c r="N3780" t="s">
        <v>51</v>
      </c>
      <c r="O3780" t="s">
        <v>52</v>
      </c>
      <c r="P3780" t="s">
        <v>2149</v>
      </c>
      <c r="Q3780" s="4">
        <v>108000</v>
      </c>
      <c r="R3780">
        <v>5</v>
      </c>
      <c r="S3780" s="4">
        <f>Table3[[#This Row],[Harga]]*Table3[[#This Row],[Quantity]]</f>
        <v>540000</v>
      </c>
      <c r="T3780">
        <v>0.2</v>
      </c>
      <c r="U3780" s="4">
        <f>Table3[[#This Row],[Discount]]*Table3[[#This Row],[Revenue]]</f>
        <v>108000</v>
      </c>
      <c r="V3780" s="4">
        <f>Table3[[#This Row],[Revenue]]-Table3[[#This Row],[Total Discount]]</f>
        <v>432000</v>
      </c>
      <c r="W3780" s="6"/>
      <c r="X3780" s="5"/>
    </row>
    <row r="3781" spans="1:24" x14ac:dyDescent="0.35">
      <c r="A3781">
        <v>3780</v>
      </c>
      <c r="B3781" t="s">
        <v>5373</v>
      </c>
      <c r="C3781" s="8">
        <v>41834</v>
      </c>
      <c r="D3781" s="6">
        <v>2014</v>
      </c>
      <c r="E3781" s="8" t="s">
        <v>3507</v>
      </c>
      <c r="F3781" s="7">
        <v>14</v>
      </c>
      <c r="G3781" t="s">
        <v>3452</v>
      </c>
      <c r="H3781" t="s">
        <v>3554</v>
      </c>
      <c r="I3781" t="s">
        <v>5372</v>
      </c>
      <c r="J3781" t="s">
        <v>3488</v>
      </c>
      <c r="K3781" t="s">
        <v>3600</v>
      </c>
      <c r="L3781">
        <v>19711</v>
      </c>
      <c r="M3781" t="s">
        <v>704</v>
      </c>
      <c r="N3781" t="s">
        <v>13</v>
      </c>
      <c r="O3781" t="s">
        <v>29</v>
      </c>
      <c r="P3781" t="s">
        <v>705</v>
      </c>
      <c r="Q3781" s="4">
        <v>356000</v>
      </c>
      <c r="R3781">
        <v>1</v>
      </c>
      <c r="S3781" s="4">
        <f>Table3[[#This Row],[Harga]]*Table3[[#This Row],[Quantity]]</f>
        <v>356000</v>
      </c>
      <c r="T3781">
        <v>0</v>
      </c>
      <c r="U3781" s="4">
        <f>Table3[[#This Row],[Discount]]*Table3[[#This Row],[Revenue]]</f>
        <v>0</v>
      </c>
      <c r="V3781" s="4">
        <f>Table3[[#This Row],[Revenue]]-Table3[[#This Row],[Total Discount]]</f>
        <v>356000</v>
      </c>
      <c r="W3781" s="6"/>
      <c r="X3781" s="5"/>
    </row>
    <row r="3782" spans="1:24" x14ac:dyDescent="0.35">
      <c r="A3782">
        <v>3781</v>
      </c>
      <c r="B3782" t="s">
        <v>5371</v>
      </c>
      <c r="C3782" s="8">
        <v>42147</v>
      </c>
      <c r="D3782" s="6">
        <v>2015</v>
      </c>
      <c r="E3782" s="8" t="s">
        <v>3453</v>
      </c>
      <c r="F3782" s="7">
        <v>23</v>
      </c>
      <c r="G3782" t="s">
        <v>3452</v>
      </c>
      <c r="H3782" t="s">
        <v>3451</v>
      </c>
      <c r="I3782" t="s">
        <v>4171</v>
      </c>
      <c r="J3782" t="s">
        <v>3488</v>
      </c>
      <c r="K3782" t="s">
        <v>3492</v>
      </c>
      <c r="L3782">
        <v>48234</v>
      </c>
      <c r="M3782" t="s">
        <v>1407</v>
      </c>
      <c r="N3782" t="s">
        <v>13</v>
      </c>
      <c r="O3782" t="s">
        <v>29</v>
      </c>
      <c r="P3782" t="s">
        <v>1408</v>
      </c>
      <c r="Q3782" s="4">
        <v>76000</v>
      </c>
      <c r="R3782">
        <v>5</v>
      </c>
      <c r="S3782" s="4">
        <f>Table3[[#This Row],[Harga]]*Table3[[#This Row],[Quantity]]</f>
        <v>380000</v>
      </c>
      <c r="T3782">
        <v>0.1</v>
      </c>
      <c r="U3782" s="4">
        <f>Table3[[#This Row],[Discount]]*Table3[[#This Row],[Revenue]]</f>
        <v>38000</v>
      </c>
      <c r="V3782" s="4">
        <f>Table3[[#This Row],[Revenue]]-Table3[[#This Row],[Total Discount]]</f>
        <v>342000</v>
      </c>
      <c r="W3782" s="6"/>
      <c r="X3782" s="5"/>
    </row>
    <row r="3783" spans="1:24" x14ac:dyDescent="0.35">
      <c r="A3783">
        <v>3782</v>
      </c>
      <c r="B3783" t="s">
        <v>5370</v>
      </c>
      <c r="C3783" s="8">
        <v>42329</v>
      </c>
      <c r="D3783" s="6">
        <v>2015</v>
      </c>
      <c r="E3783" s="8" t="s">
        <v>3468</v>
      </c>
      <c r="F3783" s="7">
        <v>21</v>
      </c>
      <c r="G3783" t="s">
        <v>3485</v>
      </c>
      <c r="H3783" t="s">
        <v>3462</v>
      </c>
      <c r="I3783" t="s">
        <v>4494</v>
      </c>
      <c r="J3783" t="s">
        <v>3466</v>
      </c>
      <c r="K3783" t="s">
        <v>3595</v>
      </c>
      <c r="L3783">
        <v>85023</v>
      </c>
      <c r="M3783" t="s">
        <v>3179</v>
      </c>
      <c r="N3783" t="s">
        <v>13</v>
      </c>
      <c r="O3783" t="s">
        <v>29</v>
      </c>
      <c r="P3783" t="s">
        <v>3180</v>
      </c>
      <c r="Q3783" s="4">
        <v>326000</v>
      </c>
      <c r="R3783">
        <v>6</v>
      </c>
      <c r="S3783" s="4">
        <f>Table3[[#This Row],[Harga]]*Table3[[#This Row],[Quantity]]</f>
        <v>1956000</v>
      </c>
      <c r="T3783">
        <v>0.2</v>
      </c>
      <c r="U3783" s="4">
        <f>Table3[[#This Row],[Discount]]*Table3[[#This Row],[Revenue]]</f>
        <v>391200</v>
      </c>
      <c r="V3783" s="4">
        <f>Table3[[#This Row],[Revenue]]-Table3[[#This Row],[Total Discount]]</f>
        <v>1564800</v>
      </c>
      <c r="W3783" s="6"/>
      <c r="X3783" s="5"/>
    </row>
    <row r="3784" spans="1:24" x14ac:dyDescent="0.35">
      <c r="A3784">
        <v>3783</v>
      </c>
      <c r="B3784" t="s">
        <v>5369</v>
      </c>
      <c r="C3784" s="8">
        <v>41728</v>
      </c>
      <c r="D3784" s="6">
        <v>2014</v>
      </c>
      <c r="E3784" s="8" t="s">
        <v>3511</v>
      </c>
      <c r="F3784" s="7">
        <v>30</v>
      </c>
      <c r="G3784" t="s">
        <v>3452</v>
      </c>
      <c r="H3784" t="s">
        <v>3451</v>
      </c>
      <c r="I3784" t="s">
        <v>3495</v>
      </c>
      <c r="J3784" t="s">
        <v>3488</v>
      </c>
      <c r="K3784" t="s">
        <v>3499</v>
      </c>
      <c r="L3784">
        <v>78521</v>
      </c>
      <c r="M3784" t="s">
        <v>2493</v>
      </c>
      <c r="N3784" t="s">
        <v>13</v>
      </c>
      <c r="O3784" t="s">
        <v>55</v>
      </c>
      <c r="P3784" t="s">
        <v>2494</v>
      </c>
      <c r="Q3784" s="4">
        <v>168000</v>
      </c>
      <c r="R3784">
        <v>5</v>
      </c>
      <c r="S3784" s="4">
        <f>Table3[[#This Row],[Harga]]*Table3[[#This Row],[Quantity]]</f>
        <v>840000</v>
      </c>
      <c r="T3784">
        <v>0.2</v>
      </c>
      <c r="U3784" s="4">
        <f>Table3[[#This Row],[Discount]]*Table3[[#This Row],[Revenue]]</f>
        <v>168000</v>
      </c>
      <c r="V3784" s="4">
        <f>Table3[[#This Row],[Revenue]]-Table3[[#This Row],[Total Discount]]</f>
        <v>672000</v>
      </c>
      <c r="W3784" s="6"/>
      <c r="X3784" s="5"/>
    </row>
    <row r="3785" spans="1:24" x14ac:dyDescent="0.35">
      <c r="A3785">
        <v>3784</v>
      </c>
      <c r="B3785" t="s">
        <v>5368</v>
      </c>
      <c r="C3785" s="8">
        <v>43098</v>
      </c>
      <c r="D3785" s="6">
        <v>2017</v>
      </c>
      <c r="E3785" s="8" t="s">
        <v>3490</v>
      </c>
      <c r="F3785" s="7">
        <v>29</v>
      </c>
      <c r="G3785" t="s">
        <v>3452</v>
      </c>
      <c r="H3785" t="s">
        <v>3451</v>
      </c>
      <c r="I3785" t="s">
        <v>3676</v>
      </c>
      <c r="J3785" t="s">
        <v>3449</v>
      </c>
      <c r="K3785" t="s">
        <v>3561</v>
      </c>
      <c r="L3785">
        <v>40214</v>
      </c>
      <c r="M3785" t="s">
        <v>305</v>
      </c>
      <c r="N3785" t="s">
        <v>9</v>
      </c>
      <c r="O3785" t="s">
        <v>42</v>
      </c>
      <c r="P3785" t="s">
        <v>306</v>
      </c>
      <c r="Q3785" s="4">
        <v>136000</v>
      </c>
      <c r="R3785">
        <v>8</v>
      </c>
      <c r="S3785" s="4">
        <f>Table3[[#This Row],[Harga]]*Table3[[#This Row],[Quantity]]</f>
        <v>1088000</v>
      </c>
      <c r="T3785">
        <v>0</v>
      </c>
      <c r="U3785" s="4">
        <f>Table3[[#This Row],[Discount]]*Table3[[#This Row],[Revenue]]</f>
        <v>0</v>
      </c>
      <c r="V3785" s="4">
        <f>Table3[[#This Row],[Revenue]]-Table3[[#This Row],[Total Discount]]</f>
        <v>1088000</v>
      </c>
      <c r="W3785" s="6"/>
      <c r="X3785" s="5"/>
    </row>
    <row r="3786" spans="1:24" x14ac:dyDescent="0.35">
      <c r="A3786">
        <v>3785</v>
      </c>
      <c r="B3786" t="s">
        <v>5367</v>
      </c>
      <c r="C3786" s="8">
        <v>42796</v>
      </c>
      <c r="D3786" s="6">
        <v>2017</v>
      </c>
      <c r="E3786" s="8" t="s">
        <v>3511</v>
      </c>
      <c r="F3786" s="7">
        <v>2</v>
      </c>
      <c r="G3786" t="s">
        <v>3538</v>
      </c>
      <c r="H3786" t="s">
        <v>3462</v>
      </c>
      <c r="I3786" t="s">
        <v>4348</v>
      </c>
      <c r="J3786" t="s">
        <v>3466</v>
      </c>
      <c r="K3786" t="s">
        <v>3605</v>
      </c>
      <c r="L3786">
        <v>19711</v>
      </c>
      <c r="M3786" t="s">
        <v>2288</v>
      </c>
      <c r="N3786" t="s">
        <v>13</v>
      </c>
      <c r="O3786" t="s">
        <v>37</v>
      </c>
      <c r="P3786" t="s">
        <v>2289</v>
      </c>
      <c r="Q3786" s="4">
        <v>112000</v>
      </c>
      <c r="R3786">
        <v>3</v>
      </c>
      <c r="S3786" s="4">
        <f>Table3[[#This Row],[Harga]]*Table3[[#This Row],[Quantity]]</f>
        <v>336000</v>
      </c>
      <c r="T3786">
        <v>0</v>
      </c>
      <c r="U3786" s="4">
        <f>Table3[[#This Row],[Discount]]*Table3[[#This Row],[Revenue]]</f>
        <v>0</v>
      </c>
      <c r="V3786" s="4">
        <f>Table3[[#This Row],[Revenue]]-Table3[[#This Row],[Total Discount]]</f>
        <v>336000</v>
      </c>
      <c r="W3786" s="6"/>
      <c r="X3786" s="5"/>
    </row>
    <row r="3787" spans="1:24" x14ac:dyDescent="0.35">
      <c r="A3787">
        <v>3786</v>
      </c>
      <c r="B3787" t="s">
        <v>5366</v>
      </c>
      <c r="C3787" s="8">
        <v>42649</v>
      </c>
      <c r="D3787" s="6">
        <v>2016</v>
      </c>
      <c r="E3787" s="8" t="s">
        <v>3517</v>
      </c>
      <c r="F3787" s="7">
        <v>6</v>
      </c>
      <c r="G3787" t="s">
        <v>3457</v>
      </c>
      <c r="H3787" t="s">
        <v>3462</v>
      </c>
      <c r="I3787" t="s">
        <v>3771</v>
      </c>
      <c r="J3787" t="s">
        <v>3488</v>
      </c>
      <c r="K3787" t="s">
        <v>3682</v>
      </c>
      <c r="L3787">
        <v>81001</v>
      </c>
      <c r="M3787" t="s">
        <v>3181</v>
      </c>
      <c r="N3787" t="s">
        <v>51</v>
      </c>
      <c r="O3787" t="s">
        <v>254</v>
      </c>
      <c r="P3787" t="s">
        <v>3182</v>
      </c>
      <c r="Q3787" s="4">
        <v>704000</v>
      </c>
      <c r="R3787">
        <v>6</v>
      </c>
      <c r="S3787" s="4">
        <f>Table3[[#This Row],[Harga]]*Table3[[#This Row],[Quantity]]</f>
        <v>4224000</v>
      </c>
      <c r="T3787">
        <v>0.7</v>
      </c>
      <c r="U3787" s="4">
        <f>Table3[[#This Row],[Discount]]*Table3[[#This Row],[Revenue]]</f>
        <v>2956800</v>
      </c>
      <c r="V3787" s="4">
        <f>Table3[[#This Row],[Revenue]]-Table3[[#This Row],[Total Discount]]</f>
        <v>1267200</v>
      </c>
      <c r="W3787" s="6"/>
      <c r="X3787" s="5"/>
    </row>
    <row r="3788" spans="1:24" x14ac:dyDescent="0.35">
      <c r="A3788">
        <v>3787</v>
      </c>
      <c r="B3788" t="s">
        <v>5365</v>
      </c>
      <c r="C3788" s="8">
        <v>42099</v>
      </c>
      <c r="D3788" s="6">
        <v>2015</v>
      </c>
      <c r="E3788" s="8" t="s">
        <v>3529</v>
      </c>
      <c r="F3788" s="7">
        <v>5</v>
      </c>
      <c r="G3788" t="s">
        <v>3457</v>
      </c>
      <c r="H3788" t="s">
        <v>3451</v>
      </c>
      <c r="I3788" t="s">
        <v>5050</v>
      </c>
      <c r="J3788" t="s">
        <v>3466</v>
      </c>
      <c r="K3788" t="s">
        <v>3682</v>
      </c>
      <c r="L3788">
        <v>90036</v>
      </c>
      <c r="M3788" t="s">
        <v>3183</v>
      </c>
      <c r="N3788" t="s">
        <v>9</v>
      </c>
      <c r="O3788" t="s">
        <v>42</v>
      </c>
      <c r="P3788" t="s">
        <v>3184</v>
      </c>
      <c r="Q3788" s="4">
        <v>893000</v>
      </c>
      <c r="R3788">
        <v>3</v>
      </c>
      <c r="S3788" s="4">
        <f>Table3[[#This Row],[Harga]]*Table3[[#This Row],[Quantity]]</f>
        <v>2679000</v>
      </c>
      <c r="T3788">
        <v>0.2</v>
      </c>
      <c r="U3788" s="4">
        <f>Table3[[#This Row],[Discount]]*Table3[[#This Row],[Revenue]]</f>
        <v>535800</v>
      </c>
      <c r="V3788" s="4">
        <f>Table3[[#This Row],[Revenue]]-Table3[[#This Row],[Total Discount]]</f>
        <v>2143200</v>
      </c>
      <c r="W3788" s="6"/>
      <c r="X3788" s="5"/>
    </row>
    <row r="3789" spans="1:24" x14ac:dyDescent="0.35">
      <c r="A3789">
        <v>3788</v>
      </c>
      <c r="B3789" t="s">
        <v>5364</v>
      </c>
      <c r="C3789" s="8">
        <v>41891</v>
      </c>
      <c r="D3789" s="6">
        <v>2014</v>
      </c>
      <c r="E3789" s="8" t="s">
        <v>3472</v>
      </c>
      <c r="F3789" s="7">
        <v>9</v>
      </c>
      <c r="G3789" t="s">
        <v>3452</v>
      </c>
      <c r="H3789" t="s">
        <v>3451</v>
      </c>
      <c r="I3789" t="s">
        <v>5363</v>
      </c>
      <c r="J3789" t="s">
        <v>3449</v>
      </c>
      <c r="K3789" t="s">
        <v>3600</v>
      </c>
      <c r="L3789">
        <v>27834</v>
      </c>
      <c r="M3789" t="s">
        <v>3185</v>
      </c>
      <c r="N3789" t="s">
        <v>51</v>
      </c>
      <c r="O3789" t="s">
        <v>254</v>
      </c>
      <c r="P3789" t="s">
        <v>3186</v>
      </c>
      <c r="Q3789" s="4">
        <v>1300000</v>
      </c>
      <c r="R3789">
        <v>2</v>
      </c>
      <c r="S3789" s="4">
        <f>Table3[[#This Row],[Harga]]*Table3[[#This Row],[Quantity]]</f>
        <v>2600000</v>
      </c>
      <c r="T3789">
        <v>0.5</v>
      </c>
      <c r="U3789" s="4">
        <f>Table3[[#This Row],[Discount]]*Table3[[#This Row],[Revenue]]</f>
        <v>1300000</v>
      </c>
      <c r="V3789" s="4">
        <f>Table3[[#This Row],[Revenue]]-Table3[[#This Row],[Total Discount]]</f>
        <v>1300000</v>
      </c>
      <c r="W3789" s="6"/>
      <c r="X3789" s="5"/>
    </row>
    <row r="3790" spans="1:24" x14ac:dyDescent="0.35">
      <c r="A3790">
        <v>3789</v>
      </c>
      <c r="B3790" t="s">
        <v>5362</v>
      </c>
      <c r="C3790" s="8">
        <v>42444</v>
      </c>
      <c r="D3790" s="6">
        <v>2016</v>
      </c>
      <c r="E3790" s="8" t="s">
        <v>3511</v>
      </c>
      <c r="F3790" s="7">
        <v>15</v>
      </c>
      <c r="G3790" t="s">
        <v>3538</v>
      </c>
      <c r="H3790" t="s">
        <v>3451</v>
      </c>
      <c r="I3790" t="s">
        <v>4187</v>
      </c>
      <c r="J3790" t="s">
        <v>3466</v>
      </c>
      <c r="K3790" t="s">
        <v>3477</v>
      </c>
      <c r="L3790">
        <v>94110</v>
      </c>
      <c r="M3790" t="s">
        <v>2593</v>
      </c>
      <c r="N3790" t="s">
        <v>13</v>
      </c>
      <c r="O3790" t="s">
        <v>26</v>
      </c>
      <c r="P3790" t="s">
        <v>2594</v>
      </c>
      <c r="Q3790" s="4">
        <v>1000</v>
      </c>
      <c r="R3790">
        <v>2</v>
      </c>
      <c r="S3790" s="4">
        <f>Table3[[#This Row],[Harga]]*Table3[[#This Row],[Quantity]]</f>
        <v>2000</v>
      </c>
      <c r="T3790">
        <v>0.2</v>
      </c>
      <c r="U3790" s="4">
        <f>Table3[[#This Row],[Discount]]*Table3[[#This Row],[Revenue]]</f>
        <v>400</v>
      </c>
      <c r="V3790" s="4">
        <f>Table3[[#This Row],[Revenue]]-Table3[[#This Row],[Total Discount]]</f>
        <v>1600</v>
      </c>
      <c r="W3790" s="6"/>
      <c r="X3790" s="5"/>
    </row>
    <row r="3791" spans="1:24" x14ac:dyDescent="0.35">
      <c r="A3791">
        <v>3790</v>
      </c>
      <c r="B3791" t="s">
        <v>5361</v>
      </c>
      <c r="C3791" s="8">
        <v>42365</v>
      </c>
      <c r="D3791" s="6">
        <v>2015</v>
      </c>
      <c r="E3791" s="8" t="s">
        <v>3490</v>
      </c>
      <c r="F3791" s="7">
        <v>27</v>
      </c>
      <c r="G3791" t="s">
        <v>3485</v>
      </c>
      <c r="H3791" t="s">
        <v>3462</v>
      </c>
      <c r="I3791" t="s">
        <v>4678</v>
      </c>
      <c r="J3791" t="s">
        <v>3466</v>
      </c>
      <c r="K3791" t="s">
        <v>3477</v>
      </c>
      <c r="L3791">
        <v>43302</v>
      </c>
      <c r="M3791" t="s">
        <v>2053</v>
      </c>
      <c r="N3791" t="s">
        <v>9</v>
      </c>
      <c r="O3791" t="s">
        <v>17</v>
      </c>
      <c r="P3791" t="s">
        <v>2054</v>
      </c>
      <c r="Q3791" s="4">
        <v>345000</v>
      </c>
      <c r="R3791">
        <v>9</v>
      </c>
      <c r="S3791" s="4">
        <f>Table3[[#This Row],[Harga]]*Table3[[#This Row],[Quantity]]</f>
        <v>3105000</v>
      </c>
      <c r="T3791">
        <v>0.4</v>
      </c>
      <c r="U3791" s="4">
        <f>Table3[[#This Row],[Discount]]*Table3[[#This Row],[Revenue]]</f>
        <v>1242000</v>
      </c>
      <c r="V3791" s="4">
        <f>Table3[[#This Row],[Revenue]]-Table3[[#This Row],[Total Discount]]</f>
        <v>1863000</v>
      </c>
      <c r="W3791" s="6"/>
      <c r="X3791" s="5"/>
    </row>
    <row r="3792" spans="1:24" x14ac:dyDescent="0.35">
      <c r="A3792">
        <v>3791</v>
      </c>
      <c r="B3792" t="s">
        <v>5360</v>
      </c>
      <c r="C3792" s="8">
        <v>42954</v>
      </c>
      <c r="D3792" s="6">
        <v>2017</v>
      </c>
      <c r="E3792" s="8" t="s">
        <v>3481</v>
      </c>
      <c r="F3792" s="7">
        <v>7</v>
      </c>
      <c r="G3792" t="s">
        <v>3457</v>
      </c>
      <c r="H3792" t="s">
        <v>3451</v>
      </c>
      <c r="I3792" t="s">
        <v>4608</v>
      </c>
      <c r="J3792" t="s">
        <v>3449</v>
      </c>
      <c r="K3792" t="s">
        <v>3561</v>
      </c>
      <c r="L3792">
        <v>75081</v>
      </c>
      <c r="M3792" t="s">
        <v>125</v>
      </c>
      <c r="N3792" t="s">
        <v>51</v>
      </c>
      <c r="O3792" t="s">
        <v>64</v>
      </c>
      <c r="P3792" t="s">
        <v>126</v>
      </c>
      <c r="Q3792" s="4">
        <v>239000</v>
      </c>
      <c r="R3792">
        <v>3</v>
      </c>
      <c r="S3792" s="4">
        <f>Table3[[#This Row],[Harga]]*Table3[[#This Row],[Quantity]]</f>
        <v>717000</v>
      </c>
      <c r="T3792">
        <v>0.2</v>
      </c>
      <c r="U3792" s="4">
        <f>Table3[[#This Row],[Discount]]*Table3[[#This Row],[Revenue]]</f>
        <v>143400</v>
      </c>
      <c r="V3792" s="4">
        <f>Table3[[#This Row],[Revenue]]-Table3[[#This Row],[Total Discount]]</f>
        <v>573600</v>
      </c>
      <c r="W3792" s="6"/>
      <c r="X3792" s="5"/>
    </row>
    <row r="3793" spans="1:24" x14ac:dyDescent="0.35">
      <c r="A3793">
        <v>3792</v>
      </c>
      <c r="B3793" t="s">
        <v>5359</v>
      </c>
      <c r="C3793" s="8">
        <v>42085</v>
      </c>
      <c r="D3793" s="6">
        <v>2015</v>
      </c>
      <c r="E3793" s="8" t="s">
        <v>3511</v>
      </c>
      <c r="F3793" s="7">
        <v>22</v>
      </c>
      <c r="G3793" t="s">
        <v>3457</v>
      </c>
      <c r="H3793" t="s">
        <v>3451</v>
      </c>
      <c r="I3793" t="s">
        <v>3795</v>
      </c>
      <c r="J3793" t="s">
        <v>3466</v>
      </c>
      <c r="K3793" t="s">
        <v>3477</v>
      </c>
      <c r="L3793">
        <v>35810</v>
      </c>
      <c r="M3793" t="s">
        <v>3187</v>
      </c>
      <c r="N3793" t="s">
        <v>13</v>
      </c>
      <c r="O3793" t="s">
        <v>37</v>
      </c>
      <c r="P3793" t="s">
        <v>3188</v>
      </c>
      <c r="Q3793" s="4">
        <v>20000</v>
      </c>
      <c r="R3793">
        <v>4</v>
      </c>
      <c r="S3793" s="4">
        <f>Table3[[#This Row],[Harga]]*Table3[[#This Row],[Quantity]]</f>
        <v>80000</v>
      </c>
      <c r="T3793">
        <v>0</v>
      </c>
      <c r="U3793" s="4">
        <f>Table3[[#This Row],[Discount]]*Table3[[#This Row],[Revenue]]</f>
        <v>0</v>
      </c>
      <c r="V3793" s="4">
        <f>Table3[[#This Row],[Revenue]]-Table3[[#This Row],[Total Discount]]</f>
        <v>80000</v>
      </c>
      <c r="W3793" s="6"/>
      <c r="X3793" s="5"/>
    </row>
    <row r="3794" spans="1:24" x14ac:dyDescent="0.35">
      <c r="A3794">
        <v>3793</v>
      </c>
      <c r="B3794" t="s">
        <v>5358</v>
      </c>
      <c r="C3794" s="8">
        <v>42338</v>
      </c>
      <c r="D3794" s="6">
        <v>2015</v>
      </c>
      <c r="E3794" s="8" t="s">
        <v>3468</v>
      </c>
      <c r="F3794" s="7">
        <v>30</v>
      </c>
      <c r="G3794" t="s">
        <v>3538</v>
      </c>
      <c r="H3794" t="s">
        <v>3451</v>
      </c>
      <c r="I3794" t="s">
        <v>4522</v>
      </c>
      <c r="J3794" t="s">
        <v>3449</v>
      </c>
      <c r="K3794" t="s">
        <v>3523</v>
      </c>
      <c r="L3794">
        <v>89115</v>
      </c>
      <c r="M3794" t="s">
        <v>3189</v>
      </c>
      <c r="N3794" t="s">
        <v>9</v>
      </c>
      <c r="O3794" t="s">
        <v>20</v>
      </c>
      <c r="P3794" t="s">
        <v>3190</v>
      </c>
      <c r="Q3794" s="4">
        <v>81000</v>
      </c>
      <c r="R3794">
        <v>4</v>
      </c>
      <c r="S3794" s="4">
        <f>Table3[[#This Row],[Harga]]*Table3[[#This Row],[Quantity]]</f>
        <v>324000</v>
      </c>
      <c r="T3794">
        <v>0</v>
      </c>
      <c r="U3794" s="4">
        <f>Table3[[#This Row],[Discount]]*Table3[[#This Row],[Revenue]]</f>
        <v>0</v>
      </c>
      <c r="V3794" s="4">
        <f>Table3[[#This Row],[Revenue]]-Table3[[#This Row],[Total Discount]]</f>
        <v>324000</v>
      </c>
      <c r="W3794" s="6"/>
      <c r="X3794" s="5"/>
    </row>
    <row r="3795" spans="1:24" x14ac:dyDescent="0.35">
      <c r="A3795">
        <v>3794</v>
      </c>
      <c r="B3795" t="s">
        <v>5357</v>
      </c>
      <c r="C3795" s="8">
        <v>41744</v>
      </c>
      <c r="D3795" s="6">
        <v>2014</v>
      </c>
      <c r="E3795" s="8" t="s">
        <v>3529</v>
      </c>
      <c r="F3795" s="7">
        <v>15</v>
      </c>
      <c r="G3795" t="s">
        <v>3485</v>
      </c>
      <c r="H3795" t="s">
        <v>3462</v>
      </c>
      <c r="I3795" t="s">
        <v>3941</v>
      </c>
      <c r="J3795" t="s">
        <v>3488</v>
      </c>
      <c r="K3795" t="s">
        <v>3655</v>
      </c>
      <c r="L3795">
        <v>90049</v>
      </c>
      <c r="M3795" t="s">
        <v>1342</v>
      </c>
      <c r="N3795" t="s">
        <v>13</v>
      </c>
      <c r="O3795" t="s">
        <v>29</v>
      </c>
      <c r="P3795" t="s">
        <v>1343</v>
      </c>
      <c r="Q3795" s="4">
        <v>107000</v>
      </c>
      <c r="R3795">
        <v>2</v>
      </c>
      <c r="S3795" s="4">
        <f>Table3[[#This Row],[Harga]]*Table3[[#This Row],[Quantity]]</f>
        <v>214000</v>
      </c>
      <c r="T3795">
        <v>0</v>
      </c>
      <c r="U3795" s="4">
        <f>Table3[[#This Row],[Discount]]*Table3[[#This Row],[Revenue]]</f>
        <v>0</v>
      </c>
      <c r="V3795" s="4">
        <f>Table3[[#This Row],[Revenue]]-Table3[[#This Row],[Total Discount]]</f>
        <v>214000</v>
      </c>
      <c r="W3795" s="6"/>
      <c r="X3795" s="5"/>
    </row>
    <row r="3796" spans="1:24" x14ac:dyDescent="0.35">
      <c r="A3796">
        <v>3795</v>
      </c>
      <c r="B3796" t="s">
        <v>5356</v>
      </c>
      <c r="C3796" s="8">
        <v>42946</v>
      </c>
      <c r="D3796" s="6">
        <v>2017</v>
      </c>
      <c r="E3796" s="8" t="s">
        <v>3507</v>
      </c>
      <c r="F3796" s="7">
        <v>30</v>
      </c>
      <c r="G3796" t="s">
        <v>3452</v>
      </c>
      <c r="H3796" t="s">
        <v>3451</v>
      </c>
      <c r="I3796" t="s">
        <v>4395</v>
      </c>
      <c r="J3796" t="s">
        <v>3488</v>
      </c>
      <c r="K3796" t="s">
        <v>3556</v>
      </c>
      <c r="L3796">
        <v>44107</v>
      </c>
      <c r="M3796" t="s">
        <v>730</v>
      </c>
      <c r="N3796" t="s">
        <v>13</v>
      </c>
      <c r="O3796" t="s">
        <v>26</v>
      </c>
      <c r="P3796" t="s">
        <v>731</v>
      </c>
      <c r="Q3796" s="4">
        <v>52000</v>
      </c>
      <c r="R3796">
        <v>4</v>
      </c>
      <c r="S3796" s="4">
        <f>Table3[[#This Row],[Harga]]*Table3[[#This Row],[Quantity]]</f>
        <v>208000</v>
      </c>
      <c r="T3796">
        <v>0.7</v>
      </c>
      <c r="U3796" s="4">
        <f>Table3[[#This Row],[Discount]]*Table3[[#This Row],[Revenue]]</f>
        <v>145600</v>
      </c>
      <c r="V3796" s="4">
        <f>Table3[[#This Row],[Revenue]]-Table3[[#This Row],[Total Discount]]</f>
        <v>62400</v>
      </c>
      <c r="W3796" s="6"/>
      <c r="X3796" s="5"/>
    </row>
    <row r="3797" spans="1:24" x14ac:dyDescent="0.35">
      <c r="A3797">
        <v>3796</v>
      </c>
      <c r="B3797" t="s">
        <v>5355</v>
      </c>
      <c r="C3797" s="8">
        <v>42887</v>
      </c>
      <c r="D3797" s="6">
        <v>2017</v>
      </c>
      <c r="E3797" s="8" t="s">
        <v>3497</v>
      </c>
      <c r="F3797" s="7">
        <v>1</v>
      </c>
      <c r="G3797" t="s">
        <v>3485</v>
      </c>
      <c r="H3797" t="s">
        <v>3451</v>
      </c>
      <c r="I3797" t="s">
        <v>4484</v>
      </c>
      <c r="J3797" t="s">
        <v>3466</v>
      </c>
      <c r="K3797" t="s">
        <v>3605</v>
      </c>
      <c r="L3797">
        <v>68025</v>
      </c>
      <c r="M3797" t="s">
        <v>1345</v>
      </c>
      <c r="N3797" t="s">
        <v>13</v>
      </c>
      <c r="O3797" t="s">
        <v>26</v>
      </c>
      <c r="P3797" t="s">
        <v>1346</v>
      </c>
      <c r="Q3797" s="4">
        <v>10000</v>
      </c>
      <c r="R3797">
        <v>5</v>
      </c>
      <c r="S3797" s="4">
        <f>Table3[[#This Row],[Harga]]*Table3[[#This Row],[Quantity]]</f>
        <v>50000</v>
      </c>
      <c r="T3797">
        <v>0</v>
      </c>
      <c r="U3797" s="4">
        <f>Table3[[#This Row],[Discount]]*Table3[[#This Row],[Revenue]]</f>
        <v>0</v>
      </c>
      <c r="V3797" s="4">
        <f>Table3[[#This Row],[Revenue]]-Table3[[#This Row],[Total Discount]]</f>
        <v>50000</v>
      </c>
      <c r="W3797" s="6"/>
      <c r="X3797" s="5"/>
    </row>
    <row r="3798" spans="1:24" x14ac:dyDescent="0.35">
      <c r="A3798">
        <v>3797</v>
      </c>
      <c r="B3798" t="s">
        <v>5354</v>
      </c>
      <c r="C3798" s="8">
        <v>41646</v>
      </c>
      <c r="D3798" s="6">
        <v>2014</v>
      </c>
      <c r="E3798" s="8" t="s">
        <v>3463</v>
      </c>
      <c r="F3798" s="7">
        <v>7</v>
      </c>
      <c r="G3798" t="s">
        <v>3452</v>
      </c>
      <c r="H3798" t="s">
        <v>3451</v>
      </c>
      <c r="I3798" t="s">
        <v>5252</v>
      </c>
      <c r="J3798" t="s">
        <v>3449</v>
      </c>
      <c r="K3798" t="s">
        <v>3605</v>
      </c>
      <c r="L3798">
        <v>77340</v>
      </c>
      <c r="M3798" t="s">
        <v>1728</v>
      </c>
      <c r="N3798" t="s">
        <v>9</v>
      </c>
      <c r="O3798" t="s">
        <v>20</v>
      </c>
      <c r="P3798" t="s">
        <v>1729</v>
      </c>
      <c r="Q3798" s="4">
        <v>128000</v>
      </c>
      <c r="R3798">
        <v>3</v>
      </c>
      <c r="S3798" s="4">
        <f>Table3[[#This Row],[Harga]]*Table3[[#This Row],[Quantity]]</f>
        <v>384000</v>
      </c>
      <c r="T3798">
        <v>0.6</v>
      </c>
      <c r="U3798" s="4">
        <f>Table3[[#This Row],[Discount]]*Table3[[#This Row],[Revenue]]</f>
        <v>230400</v>
      </c>
      <c r="V3798" s="4">
        <f>Table3[[#This Row],[Revenue]]-Table3[[#This Row],[Total Discount]]</f>
        <v>153600</v>
      </c>
      <c r="W3798" s="6"/>
      <c r="X3798" s="5"/>
    </row>
    <row r="3799" spans="1:24" x14ac:dyDescent="0.35">
      <c r="A3799">
        <v>3798</v>
      </c>
      <c r="B3799" t="s">
        <v>5353</v>
      </c>
      <c r="C3799" s="8">
        <v>43007</v>
      </c>
      <c r="D3799" s="6">
        <v>2017</v>
      </c>
      <c r="E3799" s="8" t="s">
        <v>3472</v>
      </c>
      <c r="F3799" s="7">
        <v>29</v>
      </c>
      <c r="G3799" t="s">
        <v>3496</v>
      </c>
      <c r="H3799" t="s">
        <v>3451</v>
      </c>
      <c r="I3799" t="s">
        <v>3543</v>
      </c>
      <c r="J3799" t="s">
        <v>3449</v>
      </c>
      <c r="K3799" t="s">
        <v>3714</v>
      </c>
      <c r="L3799">
        <v>90036</v>
      </c>
      <c r="M3799" t="s">
        <v>1442</v>
      </c>
      <c r="N3799" t="s">
        <v>13</v>
      </c>
      <c r="O3799" t="s">
        <v>37</v>
      </c>
      <c r="P3799" t="s">
        <v>1443</v>
      </c>
      <c r="Q3799" s="4">
        <v>100000</v>
      </c>
      <c r="R3799">
        <v>5</v>
      </c>
      <c r="S3799" s="4">
        <f>Table3[[#This Row],[Harga]]*Table3[[#This Row],[Quantity]]</f>
        <v>500000</v>
      </c>
      <c r="T3799">
        <v>0</v>
      </c>
      <c r="U3799" s="4">
        <f>Table3[[#This Row],[Discount]]*Table3[[#This Row],[Revenue]]</f>
        <v>0</v>
      </c>
      <c r="V3799" s="4">
        <f>Table3[[#This Row],[Revenue]]-Table3[[#This Row],[Total Discount]]</f>
        <v>500000</v>
      </c>
      <c r="W3799" s="6"/>
      <c r="X3799" s="5"/>
    </row>
    <row r="3800" spans="1:24" x14ac:dyDescent="0.35">
      <c r="A3800">
        <v>3799</v>
      </c>
      <c r="B3800" t="s">
        <v>5352</v>
      </c>
      <c r="C3800" s="8">
        <v>42991</v>
      </c>
      <c r="D3800" s="6">
        <v>2017</v>
      </c>
      <c r="E3800" s="8" t="s">
        <v>3472</v>
      </c>
      <c r="F3800" s="7">
        <v>13</v>
      </c>
      <c r="G3800" t="s">
        <v>3485</v>
      </c>
      <c r="H3800" t="s">
        <v>3451</v>
      </c>
      <c r="I3800" t="s">
        <v>3598</v>
      </c>
      <c r="J3800" t="s">
        <v>3449</v>
      </c>
      <c r="K3800" t="s">
        <v>3670</v>
      </c>
      <c r="L3800">
        <v>28806</v>
      </c>
      <c r="M3800" t="s">
        <v>3020</v>
      </c>
      <c r="N3800" t="s">
        <v>13</v>
      </c>
      <c r="O3800" t="s">
        <v>37</v>
      </c>
      <c r="P3800" t="s">
        <v>3021</v>
      </c>
      <c r="Q3800" s="4">
        <v>24000</v>
      </c>
      <c r="R3800">
        <v>5</v>
      </c>
      <c r="S3800" s="4">
        <f>Table3[[#This Row],[Harga]]*Table3[[#This Row],[Quantity]]</f>
        <v>120000</v>
      </c>
      <c r="T3800">
        <v>0.2</v>
      </c>
      <c r="U3800" s="4">
        <f>Table3[[#This Row],[Discount]]*Table3[[#This Row],[Revenue]]</f>
        <v>24000</v>
      </c>
      <c r="V3800" s="4">
        <f>Table3[[#This Row],[Revenue]]-Table3[[#This Row],[Total Discount]]</f>
        <v>96000</v>
      </c>
      <c r="W3800" s="6"/>
      <c r="X3800" s="5"/>
    </row>
    <row r="3801" spans="1:24" x14ac:dyDescent="0.35">
      <c r="A3801">
        <v>3800</v>
      </c>
      <c r="B3801" t="s">
        <v>5351</v>
      </c>
      <c r="C3801" s="8">
        <v>41934</v>
      </c>
      <c r="D3801" s="6">
        <v>2014</v>
      </c>
      <c r="E3801" s="8" t="s">
        <v>3517</v>
      </c>
      <c r="F3801" s="7">
        <v>22</v>
      </c>
      <c r="G3801" t="s">
        <v>3457</v>
      </c>
      <c r="H3801" t="s">
        <v>3451</v>
      </c>
      <c r="I3801" t="s">
        <v>5350</v>
      </c>
      <c r="J3801" t="s">
        <v>3466</v>
      </c>
      <c r="K3801" t="s">
        <v>3542</v>
      </c>
      <c r="L3801">
        <v>71111</v>
      </c>
      <c r="M3801" t="s">
        <v>2839</v>
      </c>
      <c r="N3801" t="s">
        <v>9</v>
      </c>
      <c r="O3801" t="s">
        <v>20</v>
      </c>
      <c r="P3801" t="s">
        <v>2840</v>
      </c>
      <c r="Q3801" s="4">
        <v>39000</v>
      </c>
      <c r="R3801">
        <v>4</v>
      </c>
      <c r="S3801" s="4">
        <f>Table3[[#This Row],[Harga]]*Table3[[#This Row],[Quantity]]</f>
        <v>156000</v>
      </c>
      <c r="T3801">
        <v>0</v>
      </c>
      <c r="U3801" s="4">
        <f>Table3[[#This Row],[Discount]]*Table3[[#This Row],[Revenue]]</f>
        <v>0</v>
      </c>
      <c r="V3801" s="4">
        <f>Table3[[#This Row],[Revenue]]-Table3[[#This Row],[Total Discount]]</f>
        <v>156000</v>
      </c>
      <c r="W3801" s="6"/>
      <c r="X3801" s="5"/>
    </row>
    <row r="3802" spans="1:24" x14ac:dyDescent="0.35">
      <c r="A3802">
        <v>3801</v>
      </c>
      <c r="B3802" t="s">
        <v>5349</v>
      </c>
      <c r="C3802" s="8">
        <v>42647</v>
      </c>
      <c r="D3802" s="6">
        <v>2016</v>
      </c>
      <c r="E3802" s="8" t="s">
        <v>3517</v>
      </c>
      <c r="F3802" s="7">
        <v>4</v>
      </c>
      <c r="G3802" t="s">
        <v>3452</v>
      </c>
      <c r="H3802" t="s">
        <v>3451</v>
      </c>
      <c r="I3802" t="s">
        <v>4830</v>
      </c>
      <c r="J3802" t="s">
        <v>3488</v>
      </c>
      <c r="K3802" t="s">
        <v>3561</v>
      </c>
      <c r="L3802">
        <v>2908</v>
      </c>
      <c r="M3802" t="s">
        <v>1170</v>
      </c>
      <c r="N3802" t="s">
        <v>13</v>
      </c>
      <c r="O3802" t="s">
        <v>26</v>
      </c>
      <c r="P3802" t="s">
        <v>1171</v>
      </c>
      <c r="Q3802" s="4">
        <v>92000</v>
      </c>
      <c r="R3802">
        <v>1</v>
      </c>
      <c r="S3802" s="4">
        <f>Table3[[#This Row],[Harga]]*Table3[[#This Row],[Quantity]]</f>
        <v>92000</v>
      </c>
      <c r="T3802">
        <v>0</v>
      </c>
      <c r="U3802" s="4">
        <f>Table3[[#This Row],[Discount]]*Table3[[#This Row],[Revenue]]</f>
        <v>0</v>
      </c>
      <c r="V3802" s="4">
        <f>Table3[[#This Row],[Revenue]]-Table3[[#This Row],[Total Discount]]</f>
        <v>92000</v>
      </c>
      <c r="W3802" s="6"/>
      <c r="X3802" s="5"/>
    </row>
    <row r="3803" spans="1:24" x14ac:dyDescent="0.35">
      <c r="A3803">
        <v>3802</v>
      </c>
      <c r="B3803" t="s">
        <v>5348</v>
      </c>
      <c r="C3803" s="8">
        <v>42335</v>
      </c>
      <c r="D3803" s="6">
        <v>2015</v>
      </c>
      <c r="E3803" s="8" t="s">
        <v>3468</v>
      </c>
      <c r="F3803" s="7">
        <v>27</v>
      </c>
      <c r="G3803" t="s">
        <v>3485</v>
      </c>
      <c r="H3803" t="s">
        <v>3554</v>
      </c>
      <c r="I3803" t="s">
        <v>4127</v>
      </c>
      <c r="J3803" t="s">
        <v>3488</v>
      </c>
      <c r="K3803" t="s">
        <v>3714</v>
      </c>
      <c r="L3803">
        <v>2149</v>
      </c>
      <c r="M3803" t="s">
        <v>3191</v>
      </c>
      <c r="N3803" t="s">
        <v>13</v>
      </c>
      <c r="O3803" t="s">
        <v>23</v>
      </c>
      <c r="P3803" t="s">
        <v>3192</v>
      </c>
      <c r="Q3803" s="4">
        <v>41000</v>
      </c>
      <c r="R3803">
        <v>6</v>
      </c>
      <c r="S3803" s="4">
        <f>Table3[[#This Row],[Harga]]*Table3[[#This Row],[Quantity]]</f>
        <v>246000</v>
      </c>
      <c r="T3803">
        <v>0</v>
      </c>
      <c r="U3803" s="4">
        <f>Table3[[#This Row],[Discount]]*Table3[[#This Row],[Revenue]]</f>
        <v>0</v>
      </c>
      <c r="V3803" s="4">
        <f>Table3[[#This Row],[Revenue]]-Table3[[#This Row],[Total Discount]]</f>
        <v>246000</v>
      </c>
      <c r="W3803" s="6"/>
      <c r="X3803" s="5"/>
    </row>
    <row r="3804" spans="1:24" x14ac:dyDescent="0.35">
      <c r="A3804">
        <v>3803</v>
      </c>
      <c r="B3804" t="s">
        <v>5347</v>
      </c>
      <c r="C3804" s="8">
        <v>42861</v>
      </c>
      <c r="D3804" s="6">
        <v>2017</v>
      </c>
      <c r="E3804" s="8" t="s">
        <v>3453</v>
      </c>
      <c r="F3804" s="7">
        <v>6</v>
      </c>
      <c r="G3804" t="s">
        <v>3538</v>
      </c>
      <c r="H3804" t="s">
        <v>3462</v>
      </c>
      <c r="I3804" t="s">
        <v>4914</v>
      </c>
      <c r="J3804" t="s">
        <v>3449</v>
      </c>
      <c r="K3804" t="s">
        <v>3595</v>
      </c>
      <c r="L3804">
        <v>91730</v>
      </c>
      <c r="M3804" t="s">
        <v>493</v>
      </c>
      <c r="N3804" t="s">
        <v>13</v>
      </c>
      <c r="O3804" t="s">
        <v>29</v>
      </c>
      <c r="P3804" t="s">
        <v>494</v>
      </c>
      <c r="Q3804" s="4">
        <v>153000</v>
      </c>
      <c r="R3804">
        <v>3</v>
      </c>
      <c r="S3804" s="4">
        <f>Table3[[#This Row],[Harga]]*Table3[[#This Row],[Quantity]]</f>
        <v>459000</v>
      </c>
      <c r="T3804">
        <v>0</v>
      </c>
      <c r="U3804" s="4">
        <f>Table3[[#This Row],[Discount]]*Table3[[#This Row],[Revenue]]</f>
        <v>0</v>
      </c>
      <c r="V3804" s="4">
        <f>Table3[[#This Row],[Revenue]]-Table3[[#This Row],[Total Discount]]</f>
        <v>459000</v>
      </c>
      <c r="W3804" s="6"/>
      <c r="X3804" s="5"/>
    </row>
    <row r="3805" spans="1:24" x14ac:dyDescent="0.35">
      <c r="A3805">
        <v>3804</v>
      </c>
      <c r="B3805" t="s">
        <v>5346</v>
      </c>
      <c r="C3805" s="8">
        <v>41920</v>
      </c>
      <c r="D3805" s="6">
        <v>2014</v>
      </c>
      <c r="E3805" s="8" t="s">
        <v>3517</v>
      </c>
      <c r="F3805" s="7">
        <v>8</v>
      </c>
      <c r="G3805" t="s">
        <v>3452</v>
      </c>
      <c r="H3805" t="s">
        <v>3451</v>
      </c>
      <c r="I3805" t="s">
        <v>4426</v>
      </c>
      <c r="J3805" t="s">
        <v>3449</v>
      </c>
      <c r="K3805" t="s">
        <v>3523</v>
      </c>
      <c r="L3805">
        <v>28205</v>
      </c>
      <c r="M3805" t="s">
        <v>2350</v>
      </c>
      <c r="N3805" t="s">
        <v>51</v>
      </c>
      <c r="O3805" t="s">
        <v>64</v>
      </c>
      <c r="P3805" t="s">
        <v>2351</v>
      </c>
      <c r="Q3805" s="4">
        <v>49000</v>
      </c>
      <c r="R3805">
        <v>3</v>
      </c>
      <c r="S3805" s="4">
        <f>Table3[[#This Row],[Harga]]*Table3[[#This Row],[Quantity]]</f>
        <v>147000</v>
      </c>
      <c r="T3805">
        <v>0.2</v>
      </c>
      <c r="U3805" s="4">
        <f>Table3[[#This Row],[Discount]]*Table3[[#This Row],[Revenue]]</f>
        <v>29400</v>
      </c>
      <c r="V3805" s="4">
        <f>Table3[[#This Row],[Revenue]]-Table3[[#This Row],[Total Discount]]</f>
        <v>117600</v>
      </c>
      <c r="W3805" s="6"/>
      <c r="X3805" s="5"/>
    </row>
    <row r="3806" spans="1:24" x14ac:dyDescent="0.35">
      <c r="A3806">
        <v>3805</v>
      </c>
      <c r="B3806" t="s">
        <v>5345</v>
      </c>
      <c r="C3806" s="8">
        <v>42004</v>
      </c>
      <c r="D3806" s="6">
        <v>2014</v>
      </c>
      <c r="E3806" s="8" t="s">
        <v>3490</v>
      </c>
      <c r="F3806" s="7">
        <v>31</v>
      </c>
      <c r="G3806" t="s">
        <v>3496</v>
      </c>
      <c r="H3806" t="s">
        <v>3451</v>
      </c>
      <c r="I3806" t="s">
        <v>3710</v>
      </c>
      <c r="J3806" t="s">
        <v>3488</v>
      </c>
      <c r="K3806" t="s">
        <v>3499</v>
      </c>
      <c r="L3806">
        <v>2908</v>
      </c>
      <c r="M3806" t="s">
        <v>2581</v>
      </c>
      <c r="N3806" t="s">
        <v>13</v>
      </c>
      <c r="O3806" t="s">
        <v>23</v>
      </c>
      <c r="P3806" t="s">
        <v>2582</v>
      </c>
      <c r="Q3806" s="4">
        <v>441000</v>
      </c>
      <c r="R3806">
        <v>4</v>
      </c>
      <c r="S3806" s="4">
        <f>Table3[[#This Row],[Harga]]*Table3[[#This Row],[Quantity]]</f>
        <v>1764000</v>
      </c>
      <c r="T3806">
        <v>0</v>
      </c>
      <c r="U3806" s="4">
        <f>Table3[[#This Row],[Discount]]*Table3[[#This Row],[Revenue]]</f>
        <v>0</v>
      </c>
      <c r="V3806" s="4">
        <f>Table3[[#This Row],[Revenue]]-Table3[[#This Row],[Total Discount]]</f>
        <v>1764000</v>
      </c>
      <c r="W3806" s="6"/>
      <c r="X3806" s="5"/>
    </row>
    <row r="3807" spans="1:24" x14ac:dyDescent="0.35">
      <c r="A3807">
        <v>3806</v>
      </c>
      <c r="B3807" t="s">
        <v>5344</v>
      </c>
      <c r="C3807" s="8">
        <v>42122</v>
      </c>
      <c r="D3807" s="6">
        <v>2015</v>
      </c>
      <c r="E3807" s="8" t="s">
        <v>3529</v>
      </c>
      <c r="F3807" s="7">
        <v>28</v>
      </c>
      <c r="G3807" t="s">
        <v>3485</v>
      </c>
      <c r="H3807" t="s">
        <v>3451</v>
      </c>
      <c r="I3807" t="s">
        <v>5343</v>
      </c>
      <c r="J3807" t="s">
        <v>3488</v>
      </c>
      <c r="K3807" t="s">
        <v>3548</v>
      </c>
      <c r="L3807">
        <v>48640</v>
      </c>
      <c r="M3807" t="s">
        <v>2045</v>
      </c>
      <c r="N3807" t="s">
        <v>13</v>
      </c>
      <c r="O3807" t="s">
        <v>29</v>
      </c>
      <c r="P3807" t="s">
        <v>2046</v>
      </c>
      <c r="Q3807" s="4">
        <v>208000</v>
      </c>
      <c r="R3807">
        <v>1</v>
      </c>
      <c r="S3807" s="4">
        <f>Table3[[#This Row],[Harga]]*Table3[[#This Row],[Quantity]]</f>
        <v>208000</v>
      </c>
      <c r="T3807">
        <v>0.1</v>
      </c>
      <c r="U3807" s="4">
        <f>Table3[[#This Row],[Discount]]*Table3[[#This Row],[Revenue]]</f>
        <v>20800</v>
      </c>
      <c r="V3807" s="4">
        <f>Table3[[#This Row],[Revenue]]-Table3[[#This Row],[Total Discount]]</f>
        <v>187200</v>
      </c>
      <c r="W3807" s="6"/>
      <c r="X3807" s="5"/>
    </row>
    <row r="3808" spans="1:24" x14ac:dyDescent="0.35">
      <c r="A3808">
        <v>3807</v>
      </c>
      <c r="B3808" t="s">
        <v>5342</v>
      </c>
      <c r="C3808" s="8">
        <v>42049</v>
      </c>
      <c r="D3808" s="6">
        <v>2015</v>
      </c>
      <c r="E3808" s="8" t="s">
        <v>3458</v>
      </c>
      <c r="F3808" s="7">
        <v>14</v>
      </c>
      <c r="G3808" t="s">
        <v>3485</v>
      </c>
      <c r="H3808" t="s">
        <v>3532</v>
      </c>
      <c r="I3808" t="s">
        <v>5341</v>
      </c>
      <c r="J3808" t="s">
        <v>3449</v>
      </c>
      <c r="K3808" t="s">
        <v>3509</v>
      </c>
      <c r="L3808">
        <v>14609</v>
      </c>
      <c r="M3808" t="s">
        <v>3120</v>
      </c>
      <c r="N3808" t="s">
        <v>13</v>
      </c>
      <c r="O3808" t="s">
        <v>26</v>
      </c>
      <c r="P3808" t="s">
        <v>3121</v>
      </c>
      <c r="Q3808" s="4">
        <v>3000</v>
      </c>
      <c r="R3808">
        <v>9</v>
      </c>
      <c r="S3808" s="4">
        <f>Table3[[#This Row],[Harga]]*Table3[[#This Row],[Quantity]]</f>
        <v>27000</v>
      </c>
      <c r="T3808">
        <v>0.2</v>
      </c>
      <c r="U3808" s="4">
        <f>Table3[[#This Row],[Discount]]*Table3[[#This Row],[Revenue]]</f>
        <v>5400</v>
      </c>
      <c r="V3808" s="4">
        <f>Table3[[#This Row],[Revenue]]-Table3[[#This Row],[Total Discount]]</f>
        <v>21600</v>
      </c>
      <c r="W3808" s="6"/>
      <c r="X3808" s="5"/>
    </row>
    <row r="3809" spans="1:24" x14ac:dyDescent="0.35">
      <c r="A3809">
        <v>3808</v>
      </c>
      <c r="B3809" t="s">
        <v>5340</v>
      </c>
      <c r="C3809" s="8">
        <v>42699</v>
      </c>
      <c r="D3809" s="6">
        <v>2016</v>
      </c>
      <c r="E3809" s="8" t="s">
        <v>3468</v>
      </c>
      <c r="F3809" s="7">
        <v>25</v>
      </c>
      <c r="G3809" t="s">
        <v>3452</v>
      </c>
      <c r="H3809" t="s">
        <v>3451</v>
      </c>
      <c r="I3809" t="s">
        <v>4548</v>
      </c>
      <c r="J3809" t="s">
        <v>3466</v>
      </c>
      <c r="K3809" t="s">
        <v>3509</v>
      </c>
      <c r="L3809">
        <v>49201</v>
      </c>
      <c r="M3809" t="s">
        <v>660</v>
      </c>
      <c r="N3809" t="s">
        <v>9</v>
      </c>
      <c r="O3809" t="s">
        <v>17</v>
      </c>
      <c r="P3809" t="s">
        <v>661</v>
      </c>
      <c r="Q3809" s="4">
        <v>384000</v>
      </c>
      <c r="R3809">
        <v>9</v>
      </c>
      <c r="S3809" s="4">
        <f>Table3[[#This Row],[Harga]]*Table3[[#This Row],[Quantity]]</f>
        <v>3456000</v>
      </c>
      <c r="T3809">
        <v>0</v>
      </c>
      <c r="U3809" s="4">
        <f>Table3[[#This Row],[Discount]]*Table3[[#This Row],[Revenue]]</f>
        <v>0</v>
      </c>
      <c r="V3809" s="4">
        <f>Table3[[#This Row],[Revenue]]-Table3[[#This Row],[Total Discount]]</f>
        <v>3456000</v>
      </c>
      <c r="W3809" s="6"/>
      <c r="X3809" s="5"/>
    </row>
    <row r="3810" spans="1:24" x14ac:dyDescent="0.35">
      <c r="A3810">
        <v>3809</v>
      </c>
      <c r="B3810" t="s">
        <v>5339</v>
      </c>
      <c r="C3810" s="8">
        <v>42931</v>
      </c>
      <c r="D3810" s="6">
        <v>2017</v>
      </c>
      <c r="E3810" s="8" t="s">
        <v>3507</v>
      </c>
      <c r="F3810" s="7">
        <v>15</v>
      </c>
      <c r="G3810" t="s">
        <v>3457</v>
      </c>
      <c r="H3810" t="s">
        <v>3451</v>
      </c>
      <c r="I3810" t="s">
        <v>5338</v>
      </c>
      <c r="J3810" t="s">
        <v>3466</v>
      </c>
      <c r="K3810" t="s">
        <v>3470</v>
      </c>
      <c r="L3810">
        <v>23434</v>
      </c>
      <c r="M3810" t="s">
        <v>928</v>
      </c>
      <c r="N3810" t="s">
        <v>13</v>
      </c>
      <c r="O3810" t="s">
        <v>29</v>
      </c>
      <c r="P3810" t="s">
        <v>929</v>
      </c>
      <c r="Q3810" s="4">
        <v>120000</v>
      </c>
      <c r="R3810">
        <v>3</v>
      </c>
      <c r="S3810" s="4">
        <f>Table3[[#This Row],[Harga]]*Table3[[#This Row],[Quantity]]</f>
        <v>360000</v>
      </c>
      <c r="T3810">
        <v>0</v>
      </c>
      <c r="U3810" s="4">
        <f>Table3[[#This Row],[Discount]]*Table3[[#This Row],[Revenue]]</f>
        <v>0</v>
      </c>
      <c r="V3810" s="4">
        <f>Table3[[#This Row],[Revenue]]-Table3[[#This Row],[Total Discount]]</f>
        <v>360000</v>
      </c>
      <c r="W3810" s="6"/>
      <c r="X3810" s="5"/>
    </row>
    <row r="3811" spans="1:24" x14ac:dyDescent="0.35">
      <c r="A3811">
        <v>3810</v>
      </c>
      <c r="B3811" t="s">
        <v>5337</v>
      </c>
      <c r="C3811" s="8">
        <v>42002</v>
      </c>
      <c r="D3811" s="6">
        <v>2014</v>
      </c>
      <c r="E3811" s="8" t="s">
        <v>3490</v>
      </c>
      <c r="F3811" s="7">
        <v>29</v>
      </c>
      <c r="G3811" t="s">
        <v>3457</v>
      </c>
      <c r="H3811" t="s">
        <v>3501</v>
      </c>
      <c r="I3811" t="s">
        <v>4243</v>
      </c>
      <c r="J3811" t="s">
        <v>3449</v>
      </c>
      <c r="K3811" t="s">
        <v>3556</v>
      </c>
      <c r="L3811">
        <v>94513</v>
      </c>
      <c r="M3811" t="s">
        <v>446</v>
      </c>
      <c r="N3811" t="s">
        <v>13</v>
      </c>
      <c r="O3811" t="s">
        <v>14</v>
      </c>
      <c r="P3811" t="s">
        <v>447</v>
      </c>
      <c r="Q3811" s="4">
        <v>30000</v>
      </c>
      <c r="R3811">
        <v>6</v>
      </c>
      <c r="S3811" s="4">
        <f>Table3[[#This Row],[Harga]]*Table3[[#This Row],[Quantity]]</f>
        <v>180000</v>
      </c>
      <c r="T3811">
        <v>0</v>
      </c>
      <c r="U3811" s="4">
        <f>Table3[[#This Row],[Discount]]*Table3[[#This Row],[Revenue]]</f>
        <v>0</v>
      </c>
      <c r="V3811" s="4">
        <f>Table3[[#This Row],[Revenue]]-Table3[[#This Row],[Total Discount]]</f>
        <v>180000</v>
      </c>
      <c r="W3811" s="6"/>
      <c r="X3811" s="5"/>
    </row>
    <row r="3812" spans="1:24" x14ac:dyDescent="0.35">
      <c r="A3812">
        <v>3811</v>
      </c>
      <c r="B3812" t="s">
        <v>5336</v>
      </c>
      <c r="C3812" s="8">
        <v>42451</v>
      </c>
      <c r="D3812" s="6">
        <v>2016</v>
      </c>
      <c r="E3812" s="8" t="s">
        <v>3511</v>
      </c>
      <c r="F3812" s="7">
        <v>22</v>
      </c>
      <c r="G3812" t="s">
        <v>3457</v>
      </c>
      <c r="H3812" t="s">
        <v>3451</v>
      </c>
      <c r="I3812" t="s">
        <v>5335</v>
      </c>
      <c r="J3812" t="s">
        <v>3449</v>
      </c>
      <c r="K3812" t="s">
        <v>3477</v>
      </c>
      <c r="L3812">
        <v>98103</v>
      </c>
      <c r="M3812" t="s">
        <v>3193</v>
      </c>
      <c r="N3812" t="s">
        <v>9</v>
      </c>
      <c r="O3812" t="s">
        <v>42</v>
      </c>
      <c r="P3812" t="s">
        <v>3194</v>
      </c>
      <c r="Q3812" s="4">
        <v>168000</v>
      </c>
      <c r="R3812">
        <v>7</v>
      </c>
      <c r="S3812" s="4">
        <f>Table3[[#This Row],[Harga]]*Table3[[#This Row],[Quantity]]</f>
        <v>1176000</v>
      </c>
      <c r="T3812">
        <v>0.2</v>
      </c>
      <c r="U3812" s="4">
        <f>Table3[[#This Row],[Discount]]*Table3[[#This Row],[Revenue]]</f>
        <v>235200</v>
      </c>
      <c r="V3812" s="4">
        <f>Table3[[#This Row],[Revenue]]-Table3[[#This Row],[Total Discount]]</f>
        <v>940800</v>
      </c>
      <c r="W3812" s="6"/>
      <c r="X3812" s="5"/>
    </row>
    <row r="3813" spans="1:24" x14ac:dyDescent="0.35">
      <c r="A3813">
        <v>3812</v>
      </c>
      <c r="B3813" t="s">
        <v>5334</v>
      </c>
      <c r="C3813" s="8">
        <v>42918</v>
      </c>
      <c r="D3813" s="6">
        <v>2017</v>
      </c>
      <c r="E3813" s="8" t="s">
        <v>3507</v>
      </c>
      <c r="F3813" s="7">
        <v>2</v>
      </c>
      <c r="G3813" t="s">
        <v>3485</v>
      </c>
      <c r="H3813" t="s">
        <v>3451</v>
      </c>
      <c r="I3813" t="s">
        <v>4509</v>
      </c>
      <c r="J3813" t="s">
        <v>3488</v>
      </c>
      <c r="K3813" t="s">
        <v>3670</v>
      </c>
      <c r="L3813">
        <v>77036</v>
      </c>
      <c r="M3813" t="s">
        <v>1260</v>
      </c>
      <c r="N3813" t="s">
        <v>13</v>
      </c>
      <c r="O3813" t="s">
        <v>23</v>
      </c>
      <c r="P3813" t="s">
        <v>1261</v>
      </c>
      <c r="Q3813" s="4">
        <v>123000</v>
      </c>
      <c r="R3813">
        <v>5</v>
      </c>
      <c r="S3813" s="4">
        <f>Table3[[#This Row],[Harga]]*Table3[[#This Row],[Quantity]]</f>
        <v>615000</v>
      </c>
      <c r="T3813">
        <v>0.2</v>
      </c>
      <c r="U3813" s="4">
        <f>Table3[[#This Row],[Discount]]*Table3[[#This Row],[Revenue]]</f>
        <v>123000</v>
      </c>
      <c r="V3813" s="4">
        <f>Table3[[#This Row],[Revenue]]-Table3[[#This Row],[Total Discount]]</f>
        <v>492000</v>
      </c>
      <c r="W3813" s="6"/>
      <c r="X3813" s="5"/>
    </row>
    <row r="3814" spans="1:24" x14ac:dyDescent="0.35">
      <c r="A3814">
        <v>3813</v>
      </c>
      <c r="B3814" t="s">
        <v>5333</v>
      </c>
      <c r="C3814" s="8">
        <v>43083</v>
      </c>
      <c r="D3814" s="6">
        <v>2017</v>
      </c>
      <c r="E3814" s="8" t="s">
        <v>3490</v>
      </c>
      <c r="F3814" s="7">
        <v>14</v>
      </c>
      <c r="G3814" t="s">
        <v>3452</v>
      </c>
      <c r="H3814" t="s">
        <v>3451</v>
      </c>
      <c r="I3814" t="s">
        <v>4599</v>
      </c>
      <c r="J3814" t="s">
        <v>3488</v>
      </c>
      <c r="K3814" t="s">
        <v>3494</v>
      </c>
      <c r="L3814">
        <v>1841</v>
      </c>
      <c r="M3814" t="s">
        <v>2874</v>
      </c>
      <c r="N3814" t="s">
        <v>51</v>
      </c>
      <c r="O3814" t="s">
        <v>471</v>
      </c>
      <c r="P3814" t="s">
        <v>2875</v>
      </c>
      <c r="Q3814" s="4">
        <v>600000</v>
      </c>
      <c r="R3814">
        <v>2</v>
      </c>
      <c r="S3814" s="4">
        <f>Table3[[#This Row],[Harga]]*Table3[[#This Row],[Quantity]]</f>
        <v>1200000</v>
      </c>
      <c r="T3814">
        <v>0</v>
      </c>
      <c r="U3814" s="4">
        <f>Table3[[#This Row],[Discount]]*Table3[[#This Row],[Revenue]]</f>
        <v>0</v>
      </c>
      <c r="V3814" s="4">
        <f>Table3[[#This Row],[Revenue]]-Table3[[#This Row],[Total Discount]]</f>
        <v>1200000</v>
      </c>
      <c r="W3814" s="6"/>
      <c r="X3814" s="5"/>
    </row>
    <row r="3815" spans="1:24" x14ac:dyDescent="0.35">
      <c r="A3815">
        <v>3814</v>
      </c>
      <c r="B3815" t="s">
        <v>5332</v>
      </c>
      <c r="C3815" s="8">
        <v>42608</v>
      </c>
      <c r="D3815" s="6">
        <v>2016</v>
      </c>
      <c r="E3815" s="8" t="s">
        <v>3481</v>
      </c>
      <c r="F3815" s="7">
        <v>26</v>
      </c>
      <c r="G3815" t="s">
        <v>3485</v>
      </c>
      <c r="H3815" t="s">
        <v>3462</v>
      </c>
      <c r="I3815" t="s">
        <v>5331</v>
      </c>
      <c r="J3815" t="s">
        <v>3449</v>
      </c>
      <c r="K3815" t="s">
        <v>3523</v>
      </c>
      <c r="L3815">
        <v>48234</v>
      </c>
      <c r="M3815" t="s">
        <v>937</v>
      </c>
      <c r="N3815" t="s">
        <v>13</v>
      </c>
      <c r="O3815" t="s">
        <v>23</v>
      </c>
      <c r="P3815" t="s">
        <v>938</v>
      </c>
      <c r="Q3815" s="4">
        <v>29000</v>
      </c>
      <c r="R3815">
        <v>2</v>
      </c>
      <c r="S3815" s="4">
        <f>Table3[[#This Row],[Harga]]*Table3[[#This Row],[Quantity]]</f>
        <v>58000</v>
      </c>
      <c r="T3815">
        <v>0</v>
      </c>
      <c r="U3815" s="4">
        <f>Table3[[#This Row],[Discount]]*Table3[[#This Row],[Revenue]]</f>
        <v>0</v>
      </c>
      <c r="V3815" s="4">
        <f>Table3[[#This Row],[Revenue]]-Table3[[#This Row],[Total Discount]]</f>
        <v>58000</v>
      </c>
      <c r="W3815" s="6"/>
      <c r="X3815" s="5"/>
    </row>
    <row r="3816" spans="1:24" x14ac:dyDescent="0.35">
      <c r="A3816">
        <v>3815</v>
      </c>
      <c r="B3816" t="s">
        <v>5330</v>
      </c>
      <c r="C3816" s="8">
        <v>43023</v>
      </c>
      <c r="D3816" s="6">
        <v>2017</v>
      </c>
      <c r="E3816" s="8" t="s">
        <v>3517</v>
      </c>
      <c r="F3816" s="7">
        <v>15</v>
      </c>
      <c r="G3816" t="s">
        <v>3452</v>
      </c>
      <c r="H3816" t="s">
        <v>3462</v>
      </c>
      <c r="I3816" t="s">
        <v>3899</v>
      </c>
      <c r="J3816" t="s">
        <v>3466</v>
      </c>
      <c r="K3816" t="s">
        <v>3670</v>
      </c>
      <c r="L3816">
        <v>84057</v>
      </c>
      <c r="M3816" t="s">
        <v>3195</v>
      </c>
      <c r="N3816" t="s">
        <v>13</v>
      </c>
      <c r="O3816" t="s">
        <v>37</v>
      </c>
      <c r="P3816" t="s">
        <v>3196</v>
      </c>
      <c r="Q3816" s="4">
        <v>12000</v>
      </c>
      <c r="R3816">
        <v>2</v>
      </c>
      <c r="S3816" s="4">
        <f>Table3[[#This Row],[Harga]]*Table3[[#This Row],[Quantity]]</f>
        <v>24000</v>
      </c>
      <c r="T3816">
        <v>0</v>
      </c>
      <c r="U3816" s="4">
        <f>Table3[[#This Row],[Discount]]*Table3[[#This Row],[Revenue]]</f>
        <v>0</v>
      </c>
      <c r="V3816" s="4">
        <f>Table3[[#This Row],[Revenue]]-Table3[[#This Row],[Total Discount]]</f>
        <v>24000</v>
      </c>
      <c r="W3816" s="6"/>
      <c r="X3816" s="5"/>
    </row>
    <row r="3817" spans="1:24" x14ac:dyDescent="0.35">
      <c r="A3817">
        <v>3816</v>
      </c>
      <c r="B3817" t="s">
        <v>5329</v>
      </c>
      <c r="C3817" s="8">
        <v>41937</v>
      </c>
      <c r="D3817" s="6">
        <v>2014</v>
      </c>
      <c r="E3817" s="8" t="s">
        <v>3517</v>
      </c>
      <c r="F3817" s="7">
        <v>25</v>
      </c>
      <c r="G3817" t="s">
        <v>3452</v>
      </c>
      <c r="H3817" t="s">
        <v>3451</v>
      </c>
      <c r="I3817" t="s">
        <v>4180</v>
      </c>
      <c r="J3817" t="s">
        <v>3449</v>
      </c>
      <c r="K3817" t="s">
        <v>3448</v>
      </c>
      <c r="L3817">
        <v>19120</v>
      </c>
      <c r="M3817" t="s">
        <v>3197</v>
      </c>
      <c r="N3817" t="s">
        <v>51</v>
      </c>
      <c r="O3817" t="s">
        <v>64</v>
      </c>
      <c r="P3817" t="s">
        <v>3198</v>
      </c>
      <c r="Q3817" s="4">
        <v>41000</v>
      </c>
      <c r="R3817">
        <v>3</v>
      </c>
      <c r="S3817" s="4">
        <f>Table3[[#This Row],[Harga]]*Table3[[#This Row],[Quantity]]</f>
        <v>123000</v>
      </c>
      <c r="T3817">
        <v>0.2</v>
      </c>
      <c r="U3817" s="4">
        <f>Table3[[#This Row],[Discount]]*Table3[[#This Row],[Revenue]]</f>
        <v>24600</v>
      </c>
      <c r="V3817" s="4">
        <f>Table3[[#This Row],[Revenue]]-Table3[[#This Row],[Total Discount]]</f>
        <v>98400</v>
      </c>
      <c r="W3817" s="6"/>
      <c r="X3817" s="5"/>
    </row>
    <row r="3818" spans="1:24" x14ac:dyDescent="0.35">
      <c r="A3818">
        <v>3817</v>
      </c>
      <c r="B3818" t="s">
        <v>5328</v>
      </c>
      <c r="C3818" s="8">
        <v>42096</v>
      </c>
      <c r="D3818" s="6">
        <v>2015</v>
      </c>
      <c r="E3818" s="8" t="s">
        <v>3529</v>
      </c>
      <c r="F3818" s="7">
        <v>2</v>
      </c>
      <c r="G3818" t="s">
        <v>3457</v>
      </c>
      <c r="H3818" t="s">
        <v>3451</v>
      </c>
      <c r="I3818" t="s">
        <v>3805</v>
      </c>
      <c r="J3818" t="s">
        <v>3449</v>
      </c>
      <c r="K3818" t="s">
        <v>3580</v>
      </c>
      <c r="L3818">
        <v>85204</v>
      </c>
      <c r="M3818" t="s">
        <v>2990</v>
      </c>
      <c r="N3818" t="s">
        <v>51</v>
      </c>
      <c r="O3818" t="s">
        <v>52</v>
      </c>
      <c r="P3818" t="s">
        <v>2991</v>
      </c>
      <c r="Q3818" s="4">
        <v>88000</v>
      </c>
      <c r="R3818">
        <v>5</v>
      </c>
      <c r="S3818" s="4">
        <f>Table3[[#This Row],[Harga]]*Table3[[#This Row],[Quantity]]</f>
        <v>440000</v>
      </c>
      <c r="T3818">
        <v>0.2</v>
      </c>
      <c r="U3818" s="4">
        <f>Table3[[#This Row],[Discount]]*Table3[[#This Row],[Revenue]]</f>
        <v>88000</v>
      </c>
      <c r="V3818" s="4">
        <f>Table3[[#This Row],[Revenue]]-Table3[[#This Row],[Total Discount]]</f>
        <v>352000</v>
      </c>
      <c r="W3818" s="6"/>
      <c r="X3818" s="5"/>
    </row>
    <row r="3819" spans="1:24" x14ac:dyDescent="0.35">
      <c r="A3819">
        <v>3818</v>
      </c>
      <c r="B3819" t="s">
        <v>5327</v>
      </c>
      <c r="C3819" s="8">
        <v>43036</v>
      </c>
      <c r="D3819" s="6">
        <v>2017</v>
      </c>
      <c r="E3819" s="8" t="s">
        <v>3517</v>
      </c>
      <c r="F3819" s="7">
        <v>28</v>
      </c>
      <c r="G3819" t="s">
        <v>3485</v>
      </c>
      <c r="H3819" t="s">
        <v>3462</v>
      </c>
      <c r="I3819" t="s">
        <v>5103</v>
      </c>
      <c r="J3819" t="s">
        <v>3449</v>
      </c>
      <c r="K3819" t="s">
        <v>3628</v>
      </c>
      <c r="L3819">
        <v>28314</v>
      </c>
      <c r="M3819" t="s">
        <v>1904</v>
      </c>
      <c r="N3819" t="s">
        <v>9</v>
      </c>
      <c r="O3819" t="s">
        <v>20</v>
      </c>
      <c r="P3819" t="s">
        <v>1905</v>
      </c>
      <c r="Q3819" s="4">
        <v>228000</v>
      </c>
      <c r="R3819">
        <v>3</v>
      </c>
      <c r="S3819" s="4">
        <f>Table3[[#This Row],[Harga]]*Table3[[#This Row],[Quantity]]</f>
        <v>684000</v>
      </c>
      <c r="T3819">
        <v>0.2</v>
      </c>
      <c r="U3819" s="4">
        <f>Table3[[#This Row],[Discount]]*Table3[[#This Row],[Revenue]]</f>
        <v>136800</v>
      </c>
      <c r="V3819" s="4">
        <f>Table3[[#This Row],[Revenue]]-Table3[[#This Row],[Total Discount]]</f>
        <v>547200</v>
      </c>
      <c r="W3819" s="6"/>
      <c r="X3819" s="5"/>
    </row>
    <row r="3820" spans="1:24" x14ac:dyDescent="0.35">
      <c r="A3820">
        <v>3819</v>
      </c>
      <c r="B3820" t="s">
        <v>5326</v>
      </c>
      <c r="C3820" s="8">
        <v>41978</v>
      </c>
      <c r="D3820" s="6">
        <v>2014</v>
      </c>
      <c r="E3820" s="8" t="s">
        <v>3490</v>
      </c>
      <c r="F3820" s="7">
        <v>5</v>
      </c>
      <c r="G3820" t="s">
        <v>3457</v>
      </c>
      <c r="H3820" t="s">
        <v>3462</v>
      </c>
      <c r="I3820" t="s">
        <v>5325</v>
      </c>
      <c r="J3820" t="s">
        <v>3449</v>
      </c>
      <c r="K3820" t="s">
        <v>3460</v>
      </c>
      <c r="L3820">
        <v>90032</v>
      </c>
      <c r="M3820" t="s">
        <v>3199</v>
      </c>
      <c r="N3820" t="s">
        <v>13</v>
      </c>
      <c r="O3820" t="s">
        <v>29</v>
      </c>
      <c r="P3820" t="s">
        <v>3200</v>
      </c>
      <c r="Q3820" s="4">
        <v>251000</v>
      </c>
      <c r="R3820">
        <v>6</v>
      </c>
      <c r="S3820" s="4">
        <f>Table3[[#This Row],[Harga]]*Table3[[#This Row],[Quantity]]</f>
        <v>1506000</v>
      </c>
      <c r="T3820">
        <v>0</v>
      </c>
      <c r="U3820" s="4">
        <f>Table3[[#This Row],[Discount]]*Table3[[#This Row],[Revenue]]</f>
        <v>0</v>
      </c>
      <c r="V3820" s="4">
        <f>Table3[[#This Row],[Revenue]]-Table3[[#This Row],[Total Discount]]</f>
        <v>1506000</v>
      </c>
      <c r="W3820" s="6"/>
      <c r="X3820" s="5"/>
    </row>
    <row r="3821" spans="1:24" x14ac:dyDescent="0.35">
      <c r="A3821">
        <v>3820</v>
      </c>
      <c r="B3821" t="s">
        <v>5324</v>
      </c>
      <c r="C3821" s="8">
        <v>43042</v>
      </c>
      <c r="D3821" s="6">
        <v>2017</v>
      </c>
      <c r="E3821" s="8" t="s">
        <v>3468</v>
      </c>
      <c r="F3821" s="7">
        <v>3</v>
      </c>
      <c r="G3821" t="s">
        <v>3452</v>
      </c>
      <c r="H3821" t="s">
        <v>3451</v>
      </c>
      <c r="I3821" t="s">
        <v>5323</v>
      </c>
      <c r="J3821" t="s">
        <v>3449</v>
      </c>
      <c r="K3821" t="s">
        <v>3474</v>
      </c>
      <c r="L3821">
        <v>19140</v>
      </c>
      <c r="M3821" t="s">
        <v>3197</v>
      </c>
      <c r="N3821" t="s">
        <v>51</v>
      </c>
      <c r="O3821" t="s">
        <v>64</v>
      </c>
      <c r="P3821" t="s">
        <v>3198</v>
      </c>
      <c r="Q3821" s="4">
        <v>41000</v>
      </c>
      <c r="R3821">
        <v>3</v>
      </c>
      <c r="S3821" s="4">
        <f>Table3[[#This Row],[Harga]]*Table3[[#This Row],[Quantity]]</f>
        <v>123000</v>
      </c>
      <c r="T3821">
        <v>0.2</v>
      </c>
      <c r="U3821" s="4">
        <f>Table3[[#This Row],[Discount]]*Table3[[#This Row],[Revenue]]</f>
        <v>24600</v>
      </c>
      <c r="V3821" s="4">
        <f>Table3[[#This Row],[Revenue]]-Table3[[#This Row],[Total Discount]]</f>
        <v>98400</v>
      </c>
      <c r="W3821" s="6"/>
      <c r="X3821" s="5"/>
    </row>
    <row r="3822" spans="1:24" x14ac:dyDescent="0.35">
      <c r="A3822">
        <v>3821</v>
      </c>
      <c r="B3822" t="s">
        <v>5322</v>
      </c>
      <c r="C3822" s="8">
        <v>42010</v>
      </c>
      <c r="D3822" s="6">
        <v>2015</v>
      </c>
      <c r="E3822" s="8" t="s">
        <v>3463</v>
      </c>
      <c r="F3822" s="7">
        <v>6</v>
      </c>
      <c r="G3822" t="s">
        <v>3485</v>
      </c>
      <c r="H3822" t="s">
        <v>3451</v>
      </c>
      <c r="I3822" t="s">
        <v>5284</v>
      </c>
      <c r="J3822" t="s">
        <v>3466</v>
      </c>
      <c r="K3822" t="s">
        <v>3628</v>
      </c>
      <c r="L3822">
        <v>80906</v>
      </c>
      <c r="M3822" t="s">
        <v>3201</v>
      </c>
      <c r="N3822" t="s">
        <v>13</v>
      </c>
      <c r="O3822" t="s">
        <v>23</v>
      </c>
      <c r="P3822" t="s">
        <v>3202</v>
      </c>
      <c r="Q3822" s="4">
        <v>30000</v>
      </c>
      <c r="R3822">
        <v>5</v>
      </c>
      <c r="S3822" s="4">
        <f>Table3[[#This Row],[Harga]]*Table3[[#This Row],[Quantity]]</f>
        <v>150000</v>
      </c>
      <c r="T3822">
        <v>0.2</v>
      </c>
      <c r="U3822" s="4">
        <f>Table3[[#This Row],[Discount]]*Table3[[#This Row],[Revenue]]</f>
        <v>30000</v>
      </c>
      <c r="V3822" s="4">
        <f>Table3[[#This Row],[Revenue]]-Table3[[#This Row],[Total Discount]]</f>
        <v>120000</v>
      </c>
      <c r="W3822" s="6"/>
      <c r="X3822" s="5"/>
    </row>
    <row r="3823" spans="1:24" x14ac:dyDescent="0.35">
      <c r="A3823">
        <v>3822</v>
      </c>
      <c r="B3823" t="s">
        <v>5321</v>
      </c>
      <c r="C3823" s="8">
        <v>42987</v>
      </c>
      <c r="D3823" s="6">
        <v>2017</v>
      </c>
      <c r="E3823" s="8" t="s">
        <v>3472</v>
      </c>
      <c r="F3823" s="7">
        <v>9</v>
      </c>
      <c r="G3823" t="s">
        <v>3452</v>
      </c>
      <c r="H3823" t="s">
        <v>3462</v>
      </c>
      <c r="I3823" t="s">
        <v>4968</v>
      </c>
      <c r="J3823" t="s">
        <v>3466</v>
      </c>
      <c r="K3823" t="s">
        <v>3542</v>
      </c>
      <c r="L3823">
        <v>90032</v>
      </c>
      <c r="M3823" t="s">
        <v>1543</v>
      </c>
      <c r="N3823" t="s">
        <v>51</v>
      </c>
      <c r="O3823" t="s">
        <v>64</v>
      </c>
      <c r="P3823" t="s">
        <v>1544</v>
      </c>
      <c r="Q3823" s="4">
        <v>200000</v>
      </c>
      <c r="R3823">
        <v>4</v>
      </c>
      <c r="S3823" s="4">
        <f>Table3[[#This Row],[Harga]]*Table3[[#This Row],[Quantity]]</f>
        <v>800000</v>
      </c>
      <c r="T3823">
        <v>0</v>
      </c>
      <c r="U3823" s="4">
        <f>Table3[[#This Row],[Discount]]*Table3[[#This Row],[Revenue]]</f>
        <v>0</v>
      </c>
      <c r="V3823" s="4">
        <f>Table3[[#This Row],[Revenue]]-Table3[[#This Row],[Total Discount]]</f>
        <v>800000</v>
      </c>
      <c r="W3823" s="6"/>
      <c r="X3823" s="5"/>
    </row>
    <row r="3824" spans="1:24" x14ac:dyDescent="0.35">
      <c r="A3824">
        <v>3823</v>
      </c>
      <c r="B3824" t="s">
        <v>5320</v>
      </c>
      <c r="C3824" s="8">
        <v>42009</v>
      </c>
      <c r="D3824" s="6">
        <v>2015</v>
      </c>
      <c r="E3824" s="8" t="s">
        <v>3463</v>
      </c>
      <c r="F3824" s="7">
        <v>5</v>
      </c>
      <c r="G3824" t="s">
        <v>3457</v>
      </c>
      <c r="H3824" t="s">
        <v>3451</v>
      </c>
      <c r="I3824" t="s">
        <v>5075</v>
      </c>
      <c r="J3824" t="s">
        <v>3466</v>
      </c>
      <c r="K3824" t="s">
        <v>3505</v>
      </c>
      <c r="L3824">
        <v>10009</v>
      </c>
      <c r="M3824" t="s">
        <v>2288</v>
      </c>
      <c r="N3824" t="s">
        <v>13</v>
      </c>
      <c r="O3824" t="s">
        <v>37</v>
      </c>
      <c r="P3824" t="s">
        <v>2289</v>
      </c>
      <c r="Q3824" s="4">
        <v>112000</v>
      </c>
      <c r="R3824">
        <v>3</v>
      </c>
      <c r="S3824" s="4">
        <f>Table3[[#This Row],[Harga]]*Table3[[#This Row],[Quantity]]</f>
        <v>336000</v>
      </c>
      <c r="T3824">
        <v>0</v>
      </c>
      <c r="U3824" s="4">
        <f>Table3[[#This Row],[Discount]]*Table3[[#This Row],[Revenue]]</f>
        <v>0</v>
      </c>
      <c r="V3824" s="4">
        <f>Table3[[#This Row],[Revenue]]-Table3[[#This Row],[Total Discount]]</f>
        <v>336000</v>
      </c>
      <c r="W3824" s="6"/>
      <c r="X3824" s="5"/>
    </row>
    <row r="3825" spans="1:24" x14ac:dyDescent="0.35">
      <c r="A3825">
        <v>3824</v>
      </c>
      <c r="B3825" t="s">
        <v>5319</v>
      </c>
      <c r="C3825" s="8">
        <v>42841</v>
      </c>
      <c r="D3825" s="6">
        <v>2017</v>
      </c>
      <c r="E3825" s="8" t="s">
        <v>3529</v>
      </c>
      <c r="F3825" s="7">
        <v>16</v>
      </c>
      <c r="G3825" t="s">
        <v>3457</v>
      </c>
      <c r="H3825" t="s">
        <v>3554</v>
      </c>
      <c r="I3825" t="s">
        <v>5318</v>
      </c>
      <c r="J3825" t="s">
        <v>3488</v>
      </c>
      <c r="K3825" t="s">
        <v>3600</v>
      </c>
      <c r="L3825">
        <v>94109</v>
      </c>
      <c r="M3825" t="s">
        <v>3203</v>
      </c>
      <c r="N3825" t="s">
        <v>13</v>
      </c>
      <c r="O3825" t="s">
        <v>29</v>
      </c>
      <c r="P3825" t="s">
        <v>3204</v>
      </c>
      <c r="Q3825" s="4">
        <v>41000</v>
      </c>
      <c r="R3825">
        <v>3</v>
      </c>
      <c r="S3825" s="4">
        <f>Table3[[#This Row],[Harga]]*Table3[[#This Row],[Quantity]]</f>
        <v>123000</v>
      </c>
      <c r="T3825">
        <v>0</v>
      </c>
      <c r="U3825" s="4">
        <f>Table3[[#This Row],[Discount]]*Table3[[#This Row],[Revenue]]</f>
        <v>0</v>
      </c>
      <c r="V3825" s="4">
        <f>Table3[[#This Row],[Revenue]]-Table3[[#This Row],[Total Discount]]</f>
        <v>123000</v>
      </c>
      <c r="W3825" s="6"/>
      <c r="X3825" s="5"/>
    </row>
    <row r="3826" spans="1:24" x14ac:dyDescent="0.35">
      <c r="A3826">
        <v>3825</v>
      </c>
      <c r="B3826" t="s">
        <v>5317</v>
      </c>
      <c r="C3826" s="8">
        <v>42257</v>
      </c>
      <c r="D3826" s="6">
        <v>2015</v>
      </c>
      <c r="E3826" s="8" t="s">
        <v>3472</v>
      </c>
      <c r="F3826" s="7">
        <v>10</v>
      </c>
      <c r="G3826" t="s">
        <v>3452</v>
      </c>
      <c r="H3826" t="s">
        <v>3462</v>
      </c>
      <c r="I3826" t="s">
        <v>5316</v>
      </c>
      <c r="J3826" t="s">
        <v>3466</v>
      </c>
      <c r="K3826" t="s">
        <v>3704</v>
      </c>
      <c r="L3826">
        <v>78745</v>
      </c>
      <c r="M3826" t="s">
        <v>3006</v>
      </c>
      <c r="N3826" t="s">
        <v>9</v>
      </c>
      <c r="O3826" t="s">
        <v>42</v>
      </c>
      <c r="P3826" t="s">
        <v>3007</v>
      </c>
      <c r="Q3826" s="4">
        <v>900000</v>
      </c>
      <c r="R3826">
        <v>1</v>
      </c>
      <c r="S3826" s="4">
        <f>Table3[[#This Row],[Harga]]*Table3[[#This Row],[Quantity]]</f>
        <v>900000</v>
      </c>
      <c r="T3826">
        <v>0.3</v>
      </c>
      <c r="U3826" s="4">
        <f>Table3[[#This Row],[Discount]]*Table3[[#This Row],[Revenue]]</f>
        <v>270000</v>
      </c>
      <c r="V3826" s="4">
        <f>Table3[[#This Row],[Revenue]]-Table3[[#This Row],[Total Discount]]</f>
        <v>630000</v>
      </c>
      <c r="W3826" s="6"/>
      <c r="X3826" s="5"/>
    </row>
    <row r="3827" spans="1:24" x14ac:dyDescent="0.35">
      <c r="A3827">
        <v>3826</v>
      </c>
      <c r="B3827" t="s">
        <v>5315</v>
      </c>
      <c r="C3827" s="8">
        <v>42638</v>
      </c>
      <c r="D3827" s="6">
        <v>2016</v>
      </c>
      <c r="E3827" s="8" t="s">
        <v>3472</v>
      </c>
      <c r="F3827" s="7">
        <v>25</v>
      </c>
      <c r="G3827" t="s">
        <v>3452</v>
      </c>
      <c r="H3827" t="s">
        <v>3532</v>
      </c>
      <c r="I3827" t="s">
        <v>4738</v>
      </c>
      <c r="J3827" t="s">
        <v>3449</v>
      </c>
      <c r="K3827" t="s">
        <v>3483</v>
      </c>
      <c r="L3827">
        <v>44105</v>
      </c>
      <c r="M3827" t="s">
        <v>963</v>
      </c>
      <c r="N3827" t="s">
        <v>13</v>
      </c>
      <c r="O3827" t="s">
        <v>29</v>
      </c>
      <c r="P3827" t="s">
        <v>964</v>
      </c>
      <c r="Q3827" s="4">
        <v>645000</v>
      </c>
      <c r="R3827">
        <v>1</v>
      </c>
      <c r="S3827" s="4">
        <f>Table3[[#This Row],[Harga]]*Table3[[#This Row],[Quantity]]</f>
        <v>645000</v>
      </c>
      <c r="T3827">
        <v>0.2</v>
      </c>
      <c r="U3827" s="4">
        <f>Table3[[#This Row],[Discount]]*Table3[[#This Row],[Revenue]]</f>
        <v>129000</v>
      </c>
      <c r="V3827" s="4">
        <f>Table3[[#This Row],[Revenue]]-Table3[[#This Row],[Total Discount]]</f>
        <v>516000</v>
      </c>
      <c r="W3827" s="6"/>
      <c r="X3827" s="5"/>
    </row>
    <row r="3828" spans="1:24" x14ac:dyDescent="0.35">
      <c r="A3828">
        <v>3827</v>
      </c>
      <c r="B3828" t="s">
        <v>5314</v>
      </c>
      <c r="C3828" s="8">
        <v>42079</v>
      </c>
      <c r="D3828" s="6">
        <v>2015</v>
      </c>
      <c r="E3828" s="8" t="s">
        <v>3511</v>
      </c>
      <c r="F3828" s="7">
        <v>16</v>
      </c>
      <c r="G3828" t="s">
        <v>3457</v>
      </c>
      <c r="H3828" t="s">
        <v>3462</v>
      </c>
      <c r="I3828" t="s">
        <v>4742</v>
      </c>
      <c r="J3828" t="s">
        <v>3488</v>
      </c>
      <c r="K3828" t="s">
        <v>3670</v>
      </c>
      <c r="L3828">
        <v>10009</v>
      </c>
      <c r="M3828" t="s">
        <v>3195</v>
      </c>
      <c r="N3828" t="s">
        <v>13</v>
      </c>
      <c r="O3828" t="s">
        <v>37</v>
      </c>
      <c r="P3828" t="s">
        <v>3196</v>
      </c>
      <c r="Q3828" s="4">
        <v>12000</v>
      </c>
      <c r="R3828">
        <v>3</v>
      </c>
      <c r="S3828" s="4">
        <f>Table3[[#This Row],[Harga]]*Table3[[#This Row],[Quantity]]</f>
        <v>36000</v>
      </c>
      <c r="T3828">
        <v>0</v>
      </c>
      <c r="U3828" s="4">
        <f>Table3[[#This Row],[Discount]]*Table3[[#This Row],[Revenue]]</f>
        <v>0</v>
      </c>
      <c r="V3828" s="4">
        <f>Table3[[#This Row],[Revenue]]-Table3[[#This Row],[Total Discount]]</f>
        <v>36000</v>
      </c>
      <c r="W3828" s="6"/>
      <c r="X3828" s="5"/>
    </row>
    <row r="3829" spans="1:24" x14ac:dyDescent="0.35">
      <c r="A3829">
        <v>3828</v>
      </c>
      <c r="B3829" t="s">
        <v>5313</v>
      </c>
      <c r="C3829" s="8">
        <v>42700</v>
      </c>
      <c r="D3829" s="6">
        <v>2016</v>
      </c>
      <c r="E3829" s="8" t="s">
        <v>3468</v>
      </c>
      <c r="F3829" s="7">
        <v>26</v>
      </c>
      <c r="G3829" t="s">
        <v>3457</v>
      </c>
      <c r="H3829" t="s">
        <v>3451</v>
      </c>
      <c r="I3829" t="s">
        <v>3629</v>
      </c>
      <c r="J3829" t="s">
        <v>3449</v>
      </c>
      <c r="K3829" t="s">
        <v>3561</v>
      </c>
      <c r="L3829">
        <v>79907</v>
      </c>
      <c r="M3829" t="s">
        <v>907</v>
      </c>
      <c r="N3829" t="s">
        <v>13</v>
      </c>
      <c r="O3829" t="s">
        <v>37</v>
      </c>
      <c r="P3829" t="s">
        <v>908</v>
      </c>
      <c r="Q3829" s="4">
        <v>12000</v>
      </c>
      <c r="R3829">
        <v>4</v>
      </c>
      <c r="S3829" s="4">
        <f>Table3[[#This Row],[Harga]]*Table3[[#This Row],[Quantity]]</f>
        <v>48000</v>
      </c>
      <c r="T3829">
        <v>0.2</v>
      </c>
      <c r="U3829" s="4">
        <f>Table3[[#This Row],[Discount]]*Table3[[#This Row],[Revenue]]</f>
        <v>9600</v>
      </c>
      <c r="V3829" s="4">
        <f>Table3[[#This Row],[Revenue]]-Table3[[#This Row],[Total Discount]]</f>
        <v>38400</v>
      </c>
      <c r="W3829" s="6"/>
      <c r="X3829" s="5"/>
    </row>
    <row r="3830" spans="1:24" x14ac:dyDescent="0.35">
      <c r="A3830">
        <v>3829</v>
      </c>
      <c r="B3830" t="s">
        <v>5312</v>
      </c>
      <c r="C3830" s="8">
        <v>42639</v>
      </c>
      <c r="D3830" s="6">
        <v>2016</v>
      </c>
      <c r="E3830" s="8" t="s">
        <v>3472</v>
      </c>
      <c r="F3830" s="7">
        <v>26</v>
      </c>
      <c r="G3830" t="s">
        <v>3452</v>
      </c>
      <c r="H3830" t="s">
        <v>3451</v>
      </c>
      <c r="I3830" t="s">
        <v>4423</v>
      </c>
      <c r="J3830" t="s">
        <v>3488</v>
      </c>
      <c r="K3830" t="s">
        <v>3595</v>
      </c>
      <c r="L3830">
        <v>32303</v>
      </c>
      <c r="M3830" t="s">
        <v>3205</v>
      </c>
      <c r="N3830" t="s">
        <v>51</v>
      </c>
      <c r="O3830" t="s">
        <v>64</v>
      </c>
      <c r="P3830" t="s">
        <v>3206</v>
      </c>
      <c r="Q3830" s="4">
        <v>432000</v>
      </c>
      <c r="R3830">
        <v>3</v>
      </c>
      <c r="S3830" s="4">
        <f>Table3[[#This Row],[Harga]]*Table3[[#This Row],[Quantity]]</f>
        <v>1296000</v>
      </c>
      <c r="T3830">
        <v>0.2</v>
      </c>
      <c r="U3830" s="4">
        <f>Table3[[#This Row],[Discount]]*Table3[[#This Row],[Revenue]]</f>
        <v>259200</v>
      </c>
      <c r="V3830" s="4">
        <f>Table3[[#This Row],[Revenue]]-Table3[[#This Row],[Total Discount]]</f>
        <v>1036800</v>
      </c>
      <c r="W3830" s="6"/>
      <c r="X3830" s="5"/>
    </row>
    <row r="3831" spans="1:24" x14ac:dyDescent="0.35">
      <c r="A3831">
        <v>3830</v>
      </c>
      <c r="B3831" t="s">
        <v>5311</v>
      </c>
      <c r="C3831" s="8">
        <v>42899</v>
      </c>
      <c r="D3831" s="6">
        <v>2017</v>
      </c>
      <c r="E3831" s="8" t="s">
        <v>3497</v>
      </c>
      <c r="F3831" s="7">
        <v>13</v>
      </c>
      <c r="G3831" t="s">
        <v>3457</v>
      </c>
      <c r="H3831" t="s">
        <v>3451</v>
      </c>
      <c r="I3831" t="s">
        <v>3752</v>
      </c>
      <c r="J3831" t="s">
        <v>3488</v>
      </c>
      <c r="K3831" t="s">
        <v>3460</v>
      </c>
      <c r="L3831">
        <v>98103</v>
      </c>
      <c r="M3831" t="s">
        <v>2142</v>
      </c>
      <c r="N3831" t="s">
        <v>9</v>
      </c>
      <c r="O3831" t="s">
        <v>42</v>
      </c>
      <c r="P3831" t="s">
        <v>2143</v>
      </c>
      <c r="Q3831" s="4">
        <v>319000</v>
      </c>
      <c r="R3831">
        <v>4</v>
      </c>
      <c r="S3831" s="4">
        <f>Table3[[#This Row],[Harga]]*Table3[[#This Row],[Quantity]]</f>
        <v>1276000</v>
      </c>
      <c r="T3831">
        <v>0.2</v>
      </c>
      <c r="U3831" s="4">
        <f>Table3[[#This Row],[Discount]]*Table3[[#This Row],[Revenue]]</f>
        <v>255200</v>
      </c>
      <c r="V3831" s="4">
        <f>Table3[[#This Row],[Revenue]]-Table3[[#This Row],[Total Discount]]</f>
        <v>1020800</v>
      </c>
      <c r="W3831" s="6"/>
      <c r="X3831" s="5"/>
    </row>
    <row r="3832" spans="1:24" x14ac:dyDescent="0.35">
      <c r="A3832">
        <v>3831</v>
      </c>
      <c r="B3832" t="s">
        <v>5310</v>
      </c>
      <c r="C3832" s="8">
        <v>42996</v>
      </c>
      <c r="D3832" s="6">
        <v>2017</v>
      </c>
      <c r="E3832" s="8" t="s">
        <v>3472</v>
      </c>
      <c r="F3832" s="7">
        <v>18</v>
      </c>
      <c r="G3832" t="s">
        <v>3538</v>
      </c>
      <c r="H3832" t="s">
        <v>3451</v>
      </c>
      <c r="I3832" t="s">
        <v>4716</v>
      </c>
      <c r="J3832" t="s">
        <v>3488</v>
      </c>
      <c r="K3832" t="s">
        <v>3483</v>
      </c>
      <c r="L3832">
        <v>75220</v>
      </c>
      <c r="M3832" t="s">
        <v>99</v>
      </c>
      <c r="N3832" t="s">
        <v>13</v>
      </c>
      <c r="O3832" t="s">
        <v>55</v>
      </c>
      <c r="P3832" t="s">
        <v>100</v>
      </c>
      <c r="Q3832" s="4">
        <v>201000</v>
      </c>
      <c r="R3832">
        <v>4</v>
      </c>
      <c r="S3832" s="4">
        <f>Table3[[#This Row],[Harga]]*Table3[[#This Row],[Quantity]]</f>
        <v>804000</v>
      </c>
      <c r="T3832">
        <v>0.2</v>
      </c>
      <c r="U3832" s="4">
        <f>Table3[[#This Row],[Discount]]*Table3[[#This Row],[Revenue]]</f>
        <v>160800</v>
      </c>
      <c r="V3832" s="4">
        <f>Table3[[#This Row],[Revenue]]-Table3[[#This Row],[Total Discount]]</f>
        <v>643200</v>
      </c>
      <c r="W3832" s="6"/>
      <c r="X3832" s="5"/>
    </row>
    <row r="3833" spans="1:24" x14ac:dyDescent="0.35">
      <c r="A3833">
        <v>3832</v>
      </c>
      <c r="B3833" t="s">
        <v>5309</v>
      </c>
      <c r="C3833" s="8">
        <v>42888</v>
      </c>
      <c r="D3833" s="6">
        <v>2017</v>
      </c>
      <c r="E3833" s="8" t="s">
        <v>3497</v>
      </c>
      <c r="F3833" s="7">
        <v>2</v>
      </c>
      <c r="G3833" t="s">
        <v>3457</v>
      </c>
      <c r="H3833" t="s">
        <v>3451</v>
      </c>
      <c r="I3833" t="s">
        <v>5040</v>
      </c>
      <c r="J3833" t="s">
        <v>3449</v>
      </c>
      <c r="K3833" t="s">
        <v>3704</v>
      </c>
      <c r="L3833">
        <v>77070</v>
      </c>
      <c r="M3833" t="s">
        <v>3191</v>
      </c>
      <c r="N3833" t="s">
        <v>13</v>
      </c>
      <c r="O3833" t="s">
        <v>23</v>
      </c>
      <c r="P3833" t="s">
        <v>3192</v>
      </c>
      <c r="Q3833" s="4">
        <v>41000</v>
      </c>
      <c r="R3833">
        <v>2</v>
      </c>
      <c r="S3833" s="4">
        <f>Table3[[#This Row],[Harga]]*Table3[[#This Row],[Quantity]]</f>
        <v>82000</v>
      </c>
      <c r="T3833">
        <v>0.2</v>
      </c>
      <c r="U3833" s="4">
        <f>Table3[[#This Row],[Discount]]*Table3[[#This Row],[Revenue]]</f>
        <v>16400</v>
      </c>
      <c r="V3833" s="4">
        <f>Table3[[#This Row],[Revenue]]-Table3[[#This Row],[Total Discount]]</f>
        <v>65600</v>
      </c>
      <c r="W3833" s="6"/>
      <c r="X3833" s="5"/>
    </row>
    <row r="3834" spans="1:24" x14ac:dyDescent="0.35">
      <c r="A3834">
        <v>3833</v>
      </c>
      <c r="B3834" t="s">
        <v>5308</v>
      </c>
      <c r="C3834" s="8">
        <v>42505</v>
      </c>
      <c r="D3834" s="6">
        <v>2016</v>
      </c>
      <c r="E3834" s="8" t="s">
        <v>3453</v>
      </c>
      <c r="F3834" s="7">
        <v>15</v>
      </c>
      <c r="G3834" t="s">
        <v>3538</v>
      </c>
      <c r="H3834" t="s">
        <v>3451</v>
      </c>
      <c r="I3834" t="s">
        <v>5307</v>
      </c>
      <c r="J3834" t="s">
        <v>3449</v>
      </c>
      <c r="K3834" t="s">
        <v>3605</v>
      </c>
      <c r="L3834">
        <v>45503</v>
      </c>
      <c r="M3834" t="s">
        <v>1869</v>
      </c>
      <c r="N3834" t="s">
        <v>13</v>
      </c>
      <c r="O3834" t="s">
        <v>23</v>
      </c>
      <c r="P3834" t="s">
        <v>1870</v>
      </c>
      <c r="Q3834" s="4">
        <v>20000</v>
      </c>
      <c r="R3834">
        <v>4</v>
      </c>
      <c r="S3834" s="4">
        <f>Table3[[#This Row],[Harga]]*Table3[[#This Row],[Quantity]]</f>
        <v>80000</v>
      </c>
      <c r="T3834">
        <v>0.2</v>
      </c>
      <c r="U3834" s="4">
        <f>Table3[[#This Row],[Discount]]*Table3[[#This Row],[Revenue]]</f>
        <v>16000</v>
      </c>
      <c r="V3834" s="4">
        <f>Table3[[#This Row],[Revenue]]-Table3[[#This Row],[Total Discount]]</f>
        <v>64000</v>
      </c>
      <c r="W3834" s="6"/>
      <c r="X3834" s="5"/>
    </row>
    <row r="3835" spans="1:24" x14ac:dyDescent="0.35">
      <c r="A3835">
        <v>3834</v>
      </c>
      <c r="B3835" t="s">
        <v>5306</v>
      </c>
      <c r="C3835" s="8">
        <v>42993</v>
      </c>
      <c r="D3835" s="6">
        <v>2017</v>
      </c>
      <c r="E3835" s="8" t="s">
        <v>3472</v>
      </c>
      <c r="F3835" s="7">
        <v>15</v>
      </c>
      <c r="G3835" t="s">
        <v>3485</v>
      </c>
      <c r="H3835" t="s">
        <v>3451</v>
      </c>
      <c r="I3835" t="s">
        <v>3803</v>
      </c>
      <c r="J3835" t="s">
        <v>3449</v>
      </c>
      <c r="K3835" t="s">
        <v>3580</v>
      </c>
      <c r="L3835">
        <v>98103</v>
      </c>
      <c r="M3835" t="s">
        <v>179</v>
      </c>
      <c r="N3835" t="s">
        <v>13</v>
      </c>
      <c r="O3835" t="s">
        <v>37</v>
      </c>
      <c r="P3835" t="s">
        <v>180</v>
      </c>
      <c r="Q3835" s="4">
        <v>10000</v>
      </c>
      <c r="R3835">
        <v>3</v>
      </c>
      <c r="S3835" s="4">
        <f>Table3[[#This Row],[Harga]]*Table3[[#This Row],[Quantity]]</f>
        <v>30000</v>
      </c>
      <c r="T3835">
        <v>0</v>
      </c>
      <c r="U3835" s="4">
        <f>Table3[[#This Row],[Discount]]*Table3[[#This Row],[Revenue]]</f>
        <v>0</v>
      </c>
      <c r="V3835" s="4">
        <f>Table3[[#This Row],[Revenue]]-Table3[[#This Row],[Total Discount]]</f>
        <v>30000</v>
      </c>
      <c r="W3835" s="6"/>
      <c r="X3835" s="5"/>
    </row>
    <row r="3836" spans="1:24" x14ac:dyDescent="0.35">
      <c r="A3836">
        <v>3835</v>
      </c>
      <c r="B3836" t="s">
        <v>5305</v>
      </c>
      <c r="C3836" s="8">
        <v>42604</v>
      </c>
      <c r="D3836" s="6">
        <v>2016</v>
      </c>
      <c r="E3836" s="8" t="s">
        <v>3481</v>
      </c>
      <c r="F3836" s="7">
        <v>22</v>
      </c>
      <c r="G3836" t="s">
        <v>3457</v>
      </c>
      <c r="H3836" t="s">
        <v>3451</v>
      </c>
      <c r="I3836" t="s">
        <v>4095</v>
      </c>
      <c r="J3836" t="s">
        <v>3466</v>
      </c>
      <c r="K3836" t="s">
        <v>3492</v>
      </c>
      <c r="L3836">
        <v>98105</v>
      </c>
      <c r="M3836" t="s">
        <v>2761</v>
      </c>
      <c r="N3836" t="s">
        <v>13</v>
      </c>
      <c r="O3836" t="s">
        <v>23</v>
      </c>
      <c r="P3836" t="s">
        <v>2762</v>
      </c>
      <c r="Q3836" s="4">
        <v>26000</v>
      </c>
      <c r="R3836">
        <v>3</v>
      </c>
      <c r="S3836" s="4">
        <f>Table3[[#This Row],[Harga]]*Table3[[#This Row],[Quantity]]</f>
        <v>78000</v>
      </c>
      <c r="T3836">
        <v>0</v>
      </c>
      <c r="U3836" s="4">
        <f>Table3[[#This Row],[Discount]]*Table3[[#This Row],[Revenue]]</f>
        <v>0</v>
      </c>
      <c r="V3836" s="4">
        <f>Table3[[#This Row],[Revenue]]-Table3[[#This Row],[Total Discount]]</f>
        <v>78000</v>
      </c>
      <c r="W3836" s="6"/>
      <c r="X3836" s="5"/>
    </row>
    <row r="3837" spans="1:24" x14ac:dyDescent="0.35">
      <c r="A3837">
        <v>3836</v>
      </c>
      <c r="B3837" t="s">
        <v>5304</v>
      </c>
      <c r="C3837" s="8">
        <v>41789</v>
      </c>
      <c r="D3837" s="6">
        <v>2014</v>
      </c>
      <c r="E3837" s="8" t="s">
        <v>3453</v>
      </c>
      <c r="F3837" s="7">
        <v>30</v>
      </c>
      <c r="G3837" t="s">
        <v>3457</v>
      </c>
      <c r="H3837" t="s">
        <v>3451</v>
      </c>
      <c r="I3837" t="s">
        <v>4612</v>
      </c>
      <c r="J3837" t="s">
        <v>3449</v>
      </c>
      <c r="K3837" t="s">
        <v>3483</v>
      </c>
      <c r="L3837">
        <v>10024</v>
      </c>
      <c r="M3837" t="s">
        <v>1094</v>
      </c>
      <c r="N3837" t="s">
        <v>13</v>
      </c>
      <c r="O3837" t="s">
        <v>26</v>
      </c>
      <c r="P3837" t="s">
        <v>1095</v>
      </c>
      <c r="Q3837" s="4">
        <v>141000</v>
      </c>
      <c r="R3837">
        <v>4</v>
      </c>
      <c r="S3837" s="4">
        <f>Table3[[#This Row],[Harga]]*Table3[[#This Row],[Quantity]]</f>
        <v>564000</v>
      </c>
      <c r="T3837">
        <v>0.2</v>
      </c>
      <c r="U3837" s="4">
        <f>Table3[[#This Row],[Discount]]*Table3[[#This Row],[Revenue]]</f>
        <v>112800</v>
      </c>
      <c r="V3837" s="4">
        <f>Table3[[#This Row],[Revenue]]-Table3[[#This Row],[Total Discount]]</f>
        <v>451200</v>
      </c>
      <c r="W3837" s="6"/>
      <c r="X3837" s="5"/>
    </row>
    <row r="3838" spans="1:24" x14ac:dyDescent="0.35">
      <c r="A3838">
        <v>3837</v>
      </c>
      <c r="B3838" t="s">
        <v>5303</v>
      </c>
      <c r="C3838" s="8">
        <v>43087</v>
      </c>
      <c r="D3838" s="6">
        <v>2017</v>
      </c>
      <c r="E3838" s="8" t="s">
        <v>3490</v>
      </c>
      <c r="F3838" s="7">
        <v>18</v>
      </c>
      <c r="G3838" t="s">
        <v>3485</v>
      </c>
      <c r="H3838" t="s">
        <v>3451</v>
      </c>
      <c r="I3838" t="s">
        <v>5302</v>
      </c>
      <c r="J3838" t="s">
        <v>3449</v>
      </c>
      <c r="K3838" t="s">
        <v>3556</v>
      </c>
      <c r="L3838">
        <v>28205</v>
      </c>
      <c r="M3838" t="s">
        <v>1248</v>
      </c>
      <c r="N3838" t="s">
        <v>13</v>
      </c>
      <c r="O3838" t="s">
        <v>37</v>
      </c>
      <c r="P3838" t="s">
        <v>1249</v>
      </c>
      <c r="Q3838" s="4">
        <v>6000</v>
      </c>
      <c r="R3838">
        <v>9</v>
      </c>
      <c r="S3838" s="4">
        <f>Table3[[#This Row],[Harga]]*Table3[[#This Row],[Quantity]]</f>
        <v>54000</v>
      </c>
      <c r="T3838">
        <v>0.2</v>
      </c>
      <c r="U3838" s="4">
        <f>Table3[[#This Row],[Discount]]*Table3[[#This Row],[Revenue]]</f>
        <v>10800</v>
      </c>
      <c r="V3838" s="4">
        <f>Table3[[#This Row],[Revenue]]-Table3[[#This Row],[Total Discount]]</f>
        <v>43200</v>
      </c>
      <c r="W3838" s="6"/>
      <c r="X3838" s="5"/>
    </row>
    <row r="3839" spans="1:24" x14ac:dyDescent="0.35">
      <c r="A3839">
        <v>3838</v>
      </c>
      <c r="B3839" t="s">
        <v>5301</v>
      </c>
      <c r="C3839" s="8">
        <v>42946</v>
      </c>
      <c r="D3839" s="6">
        <v>2017</v>
      </c>
      <c r="E3839" s="8" t="s">
        <v>3507</v>
      </c>
      <c r="F3839" s="7">
        <v>30</v>
      </c>
      <c r="G3839" t="s">
        <v>3457</v>
      </c>
      <c r="H3839" t="s">
        <v>3451</v>
      </c>
      <c r="I3839" t="s">
        <v>5300</v>
      </c>
      <c r="J3839" t="s">
        <v>3449</v>
      </c>
      <c r="K3839" t="s">
        <v>3477</v>
      </c>
      <c r="L3839">
        <v>21215</v>
      </c>
      <c r="M3839" t="s">
        <v>3207</v>
      </c>
      <c r="N3839" t="s">
        <v>51</v>
      </c>
      <c r="O3839" t="s">
        <v>52</v>
      </c>
      <c r="P3839" t="s">
        <v>3208</v>
      </c>
      <c r="Q3839" s="4">
        <v>90000</v>
      </c>
      <c r="R3839">
        <v>5</v>
      </c>
      <c r="S3839" s="4">
        <f>Table3[[#This Row],[Harga]]*Table3[[#This Row],[Quantity]]</f>
        <v>450000</v>
      </c>
      <c r="T3839">
        <v>0</v>
      </c>
      <c r="U3839" s="4">
        <f>Table3[[#This Row],[Discount]]*Table3[[#This Row],[Revenue]]</f>
        <v>0</v>
      </c>
      <c r="V3839" s="4">
        <f>Table3[[#This Row],[Revenue]]-Table3[[#This Row],[Total Discount]]</f>
        <v>450000</v>
      </c>
      <c r="W3839" s="6"/>
      <c r="X3839" s="5"/>
    </row>
    <row r="3840" spans="1:24" x14ac:dyDescent="0.35">
      <c r="A3840">
        <v>3839</v>
      </c>
      <c r="B3840" t="s">
        <v>5299</v>
      </c>
      <c r="C3840" s="8">
        <v>41964</v>
      </c>
      <c r="D3840" s="6">
        <v>2014</v>
      </c>
      <c r="E3840" s="8" t="s">
        <v>3468</v>
      </c>
      <c r="F3840" s="7">
        <v>21</v>
      </c>
      <c r="G3840" t="s">
        <v>3485</v>
      </c>
      <c r="H3840" t="s">
        <v>3462</v>
      </c>
      <c r="I3840" t="s">
        <v>4903</v>
      </c>
      <c r="J3840" t="s">
        <v>3488</v>
      </c>
      <c r="K3840" t="s">
        <v>3707</v>
      </c>
      <c r="L3840">
        <v>94110</v>
      </c>
      <c r="M3840" t="s">
        <v>1385</v>
      </c>
      <c r="N3840" t="s">
        <v>13</v>
      </c>
      <c r="O3840" t="s">
        <v>23</v>
      </c>
      <c r="P3840" t="s">
        <v>1386</v>
      </c>
      <c r="Q3840" s="4">
        <v>7000</v>
      </c>
      <c r="R3840">
        <v>2</v>
      </c>
      <c r="S3840" s="4">
        <f>Table3[[#This Row],[Harga]]*Table3[[#This Row],[Quantity]]</f>
        <v>14000</v>
      </c>
      <c r="T3840">
        <v>0</v>
      </c>
      <c r="U3840" s="4">
        <f>Table3[[#This Row],[Discount]]*Table3[[#This Row],[Revenue]]</f>
        <v>0</v>
      </c>
      <c r="V3840" s="4">
        <f>Table3[[#This Row],[Revenue]]-Table3[[#This Row],[Total Discount]]</f>
        <v>14000</v>
      </c>
      <c r="W3840" s="6"/>
      <c r="X3840" s="5"/>
    </row>
    <row r="3841" spans="1:24" x14ac:dyDescent="0.35">
      <c r="A3841">
        <v>3840</v>
      </c>
      <c r="B3841" t="s">
        <v>5298</v>
      </c>
      <c r="C3841" s="8">
        <v>42271</v>
      </c>
      <c r="D3841" s="6">
        <v>2015</v>
      </c>
      <c r="E3841" s="8" t="s">
        <v>3472</v>
      </c>
      <c r="F3841" s="7">
        <v>24</v>
      </c>
      <c r="G3841" t="s">
        <v>3496</v>
      </c>
      <c r="H3841" t="s">
        <v>3462</v>
      </c>
      <c r="I3841" t="s">
        <v>5297</v>
      </c>
      <c r="J3841" t="s">
        <v>3449</v>
      </c>
      <c r="K3841" t="s">
        <v>3523</v>
      </c>
      <c r="L3841">
        <v>85705</v>
      </c>
      <c r="M3841" t="s">
        <v>2990</v>
      </c>
      <c r="N3841" t="s">
        <v>51</v>
      </c>
      <c r="O3841" t="s">
        <v>52</v>
      </c>
      <c r="P3841" t="s">
        <v>2991</v>
      </c>
      <c r="Q3841" s="4">
        <v>88000</v>
      </c>
      <c r="R3841">
        <v>2</v>
      </c>
      <c r="S3841" s="4">
        <f>Table3[[#This Row],[Harga]]*Table3[[#This Row],[Quantity]]</f>
        <v>176000</v>
      </c>
      <c r="T3841">
        <v>0.2</v>
      </c>
      <c r="U3841" s="4">
        <f>Table3[[#This Row],[Discount]]*Table3[[#This Row],[Revenue]]</f>
        <v>35200</v>
      </c>
      <c r="V3841" s="4">
        <f>Table3[[#This Row],[Revenue]]-Table3[[#This Row],[Total Discount]]</f>
        <v>140800</v>
      </c>
      <c r="W3841" s="6"/>
      <c r="X3841" s="5"/>
    </row>
    <row r="3842" spans="1:24" x14ac:dyDescent="0.35">
      <c r="A3842">
        <v>3841</v>
      </c>
      <c r="B3842" t="s">
        <v>5296</v>
      </c>
      <c r="C3842" s="8">
        <v>42967</v>
      </c>
      <c r="D3842" s="6">
        <v>2017</v>
      </c>
      <c r="E3842" s="8" t="s">
        <v>3481</v>
      </c>
      <c r="F3842" s="7">
        <v>20</v>
      </c>
      <c r="G3842" t="s">
        <v>3457</v>
      </c>
      <c r="H3842" t="s">
        <v>3451</v>
      </c>
      <c r="I3842" t="s">
        <v>3970</v>
      </c>
      <c r="J3842" t="s">
        <v>3449</v>
      </c>
      <c r="K3842" t="s">
        <v>3483</v>
      </c>
      <c r="L3842">
        <v>90036</v>
      </c>
      <c r="M3842" t="s">
        <v>1152</v>
      </c>
      <c r="N3842" t="s">
        <v>13</v>
      </c>
      <c r="O3842" t="s">
        <v>23</v>
      </c>
      <c r="P3842" t="s">
        <v>1153</v>
      </c>
      <c r="Q3842" s="4">
        <v>32000</v>
      </c>
      <c r="R3842">
        <v>4</v>
      </c>
      <c r="S3842" s="4">
        <f>Table3[[#This Row],[Harga]]*Table3[[#This Row],[Quantity]]</f>
        <v>128000</v>
      </c>
      <c r="T3842">
        <v>0</v>
      </c>
      <c r="U3842" s="4">
        <f>Table3[[#This Row],[Discount]]*Table3[[#This Row],[Revenue]]</f>
        <v>0</v>
      </c>
      <c r="V3842" s="4">
        <f>Table3[[#This Row],[Revenue]]-Table3[[#This Row],[Total Discount]]</f>
        <v>128000</v>
      </c>
      <c r="W3842" s="6"/>
      <c r="X3842" s="5"/>
    </row>
    <row r="3843" spans="1:24" x14ac:dyDescent="0.35">
      <c r="A3843">
        <v>3842</v>
      </c>
      <c r="B3843" t="s">
        <v>5295</v>
      </c>
      <c r="C3843" s="8">
        <v>42538</v>
      </c>
      <c r="D3843" s="6">
        <v>2016</v>
      </c>
      <c r="E3843" s="8" t="s">
        <v>3497</v>
      </c>
      <c r="F3843" s="7">
        <v>17</v>
      </c>
      <c r="G3843" t="s">
        <v>3457</v>
      </c>
      <c r="H3843" t="s">
        <v>3451</v>
      </c>
      <c r="I3843" t="s">
        <v>3540</v>
      </c>
      <c r="J3843" t="s">
        <v>3466</v>
      </c>
      <c r="K3843" t="s">
        <v>3492</v>
      </c>
      <c r="L3843">
        <v>6708</v>
      </c>
      <c r="M3843" t="s">
        <v>1886</v>
      </c>
      <c r="N3843" t="s">
        <v>13</v>
      </c>
      <c r="O3843" t="s">
        <v>26</v>
      </c>
      <c r="P3843" t="s">
        <v>1887</v>
      </c>
      <c r="Q3843" s="4">
        <v>4000</v>
      </c>
      <c r="R3843">
        <v>2</v>
      </c>
      <c r="S3843" s="4">
        <f>Table3[[#This Row],[Harga]]*Table3[[#This Row],[Quantity]]</f>
        <v>8000</v>
      </c>
      <c r="T3843">
        <v>0</v>
      </c>
      <c r="U3843" s="4">
        <f>Table3[[#This Row],[Discount]]*Table3[[#This Row],[Revenue]]</f>
        <v>0</v>
      </c>
      <c r="V3843" s="4">
        <f>Table3[[#This Row],[Revenue]]-Table3[[#This Row],[Total Discount]]</f>
        <v>8000</v>
      </c>
      <c r="W3843" s="6"/>
      <c r="X3843" s="5"/>
    </row>
    <row r="3844" spans="1:24" x14ac:dyDescent="0.35">
      <c r="A3844">
        <v>3843</v>
      </c>
      <c r="B3844" t="s">
        <v>5294</v>
      </c>
      <c r="C3844" s="8">
        <v>42357</v>
      </c>
      <c r="D3844" s="6">
        <v>2015</v>
      </c>
      <c r="E3844" s="8" t="s">
        <v>3490</v>
      </c>
      <c r="F3844" s="7">
        <v>19</v>
      </c>
      <c r="G3844" t="s">
        <v>3457</v>
      </c>
      <c r="H3844" t="s">
        <v>3501</v>
      </c>
      <c r="I3844" t="s">
        <v>5293</v>
      </c>
      <c r="J3844" t="s">
        <v>3488</v>
      </c>
      <c r="K3844" t="s">
        <v>3600</v>
      </c>
      <c r="L3844">
        <v>60610</v>
      </c>
      <c r="M3844" t="s">
        <v>897</v>
      </c>
      <c r="N3844" t="s">
        <v>51</v>
      </c>
      <c r="O3844" t="s">
        <v>64</v>
      </c>
      <c r="P3844" t="s">
        <v>898</v>
      </c>
      <c r="Q3844" s="4">
        <v>32000</v>
      </c>
      <c r="R3844">
        <v>2</v>
      </c>
      <c r="S3844" s="4">
        <f>Table3[[#This Row],[Harga]]*Table3[[#This Row],[Quantity]]</f>
        <v>64000</v>
      </c>
      <c r="T3844">
        <v>0.2</v>
      </c>
      <c r="U3844" s="4">
        <f>Table3[[#This Row],[Discount]]*Table3[[#This Row],[Revenue]]</f>
        <v>12800</v>
      </c>
      <c r="V3844" s="4">
        <f>Table3[[#This Row],[Revenue]]-Table3[[#This Row],[Total Discount]]</f>
        <v>51200</v>
      </c>
      <c r="W3844" s="6"/>
      <c r="X3844" s="5"/>
    </row>
    <row r="3845" spans="1:24" x14ac:dyDescent="0.35">
      <c r="A3845">
        <v>3844</v>
      </c>
      <c r="B3845" t="s">
        <v>5292</v>
      </c>
      <c r="C3845" s="8">
        <v>42155</v>
      </c>
      <c r="D3845" s="6">
        <v>2015</v>
      </c>
      <c r="E3845" s="8" t="s">
        <v>3453</v>
      </c>
      <c r="F3845" s="7">
        <v>31</v>
      </c>
      <c r="G3845" t="s">
        <v>3538</v>
      </c>
      <c r="H3845" t="s">
        <v>3462</v>
      </c>
      <c r="I3845" t="s">
        <v>4931</v>
      </c>
      <c r="J3845" t="s">
        <v>3488</v>
      </c>
      <c r="K3845" t="s">
        <v>3487</v>
      </c>
      <c r="L3845">
        <v>11561</v>
      </c>
      <c r="M3845" t="s">
        <v>262</v>
      </c>
      <c r="N3845" t="s">
        <v>13</v>
      </c>
      <c r="O3845" t="s">
        <v>73</v>
      </c>
      <c r="P3845" t="s">
        <v>263</v>
      </c>
      <c r="Q3845" s="4">
        <v>8000</v>
      </c>
      <c r="R3845">
        <v>6</v>
      </c>
      <c r="S3845" s="4">
        <f>Table3[[#This Row],[Harga]]*Table3[[#This Row],[Quantity]]</f>
        <v>48000</v>
      </c>
      <c r="T3845">
        <v>0</v>
      </c>
      <c r="U3845" s="4">
        <f>Table3[[#This Row],[Discount]]*Table3[[#This Row],[Revenue]]</f>
        <v>0</v>
      </c>
      <c r="V3845" s="4">
        <f>Table3[[#This Row],[Revenue]]-Table3[[#This Row],[Total Discount]]</f>
        <v>48000</v>
      </c>
      <c r="W3845" s="6"/>
      <c r="X3845" s="5"/>
    </row>
    <row r="3846" spans="1:24" x14ac:dyDescent="0.35">
      <c r="A3846">
        <v>3845</v>
      </c>
      <c r="B3846" t="s">
        <v>5291</v>
      </c>
      <c r="C3846" s="8">
        <v>42173</v>
      </c>
      <c r="D3846" s="6">
        <v>2015</v>
      </c>
      <c r="E3846" s="8" t="s">
        <v>3497</v>
      </c>
      <c r="F3846" s="7">
        <v>18</v>
      </c>
      <c r="G3846" t="s">
        <v>3457</v>
      </c>
      <c r="H3846" t="s">
        <v>3451</v>
      </c>
      <c r="I3846" t="s">
        <v>3549</v>
      </c>
      <c r="J3846" t="s">
        <v>3449</v>
      </c>
      <c r="K3846" t="s">
        <v>3707</v>
      </c>
      <c r="L3846">
        <v>22204</v>
      </c>
      <c r="M3846" t="s">
        <v>3209</v>
      </c>
      <c r="N3846" t="s">
        <v>9</v>
      </c>
      <c r="O3846" t="s">
        <v>20</v>
      </c>
      <c r="P3846" t="s">
        <v>3210</v>
      </c>
      <c r="Q3846" s="4">
        <v>61000</v>
      </c>
      <c r="R3846">
        <v>3</v>
      </c>
      <c r="S3846" s="4">
        <f>Table3[[#This Row],[Harga]]*Table3[[#This Row],[Quantity]]</f>
        <v>183000</v>
      </c>
      <c r="T3846">
        <v>0</v>
      </c>
      <c r="U3846" s="4">
        <f>Table3[[#This Row],[Discount]]*Table3[[#This Row],[Revenue]]</f>
        <v>0</v>
      </c>
      <c r="V3846" s="4">
        <f>Table3[[#This Row],[Revenue]]-Table3[[#This Row],[Total Discount]]</f>
        <v>183000</v>
      </c>
      <c r="W3846" s="6"/>
      <c r="X3846" s="5"/>
    </row>
    <row r="3847" spans="1:24" x14ac:dyDescent="0.35">
      <c r="A3847">
        <v>3846</v>
      </c>
      <c r="B3847" t="s">
        <v>5290</v>
      </c>
      <c r="C3847" s="8">
        <v>42338</v>
      </c>
      <c r="D3847" s="6">
        <v>2015</v>
      </c>
      <c r="E3847" s="8" t="s">
        <v>3468</v>
      </c>
      <c r="F3847" s="7">
        <v>30</v>
      </c>
      <c r="G3847" t="s">
        <v>3452</v>
      </c>
      <c r="H3847" t="s">
        <v>3451</v>
      </c>
      <c r="I3847" t="s">
        <v>5289</v>
      </c>
      <c r="J3847" t="s">
        <v>3466</v>
      </c>
      <c r="K3847" t="s">
        <v>3487</v>
      </c>
      <c r="L3847">
        <v>28540</v>
      </c>
      <c r="M3847" t="s">
        <v>1980</v>
      </c>
      <c r="N3847" t="s">
        <v>9</v>
      </c>
      <c r="O3847" t="s">
        <v>20</v>
      </c>
      <c r="P3847" t="s">
        <v>1981</v>
      </c>
      <c r="Q3847" s="4">
        <v>18000</v>
      </c>
      <c r="R3847">
        <v>2</v>
      </c>
      <c r="S3847" s="4">
        <f>Table3[[#This Row],[Harga]]*Table3[[#This Row],[Quantity]]</f>
        <v>36000</v>
      </c>
      <c r="T3847">
        <v>0.2</v>
      </c>
      <c r="U3847" s="4">
        <f>Table3[[#This Row],[Discount]]*Table3[[#This Row],[Revenue]]</f>
        <v>7200</v>
      </c>
      <c r="V3847" s="4">
        <f>Table3[[#This Row],[Revenue]]-Table3[[#This Row],[Total Discount]]</f>
        <v>28800</v>
      </c>
      <c r="W3847" s="6"/>
      <c r="X3847" s="5"/>
    </row>
    <row r="3848" spans="1:24" x14ac:dyDescent="0.35">
      <c r="A3848">
        <v>3847</v>
      </c>
      <c r="B3848" t="s">
        <v>5288</v>
      </c>
      <c r="C3848" s="8">
        <v>42359</v>
      </c>
      <c r="D3848" s="6">
        <v>2015</v>
      </c>
      <c r="E3848" s="8" t="s">
        <v>3490</v>
      </c>
      <c r="F3848" s="7">
        <v>21</v>
      </c>
      <c r="G3848" t="s">
        <v>3452</v>
      </c>
      <c r="H3848" t="s">
        <v>3501</v>
      </c>
      <c r="I3848" t="s">
        <v>4646</v>
      </c>
      <c r="J3848" t="s">
        <v>3466</v>
      </c>
      <c r="K3848" t="s">
        <v>3505</v>
      </c>
      <c r="L3848">
        <v>43229</v>
      </c>
      <c r="M3848" t="s">
        <v>2136</v>
      </c>
      <c r="N3848" t="s">
        <v>13</v>
      </c>
      <c r="O3848" t="s">
        <v>37</v>
      </c>
      <c r="P3848" t="s">
        <v>2137</v>
      </c>
      <c r="Q3848" s="4">
        <v>2000</v>
      </c>
      <c r="R3848">
        <v>2</v>
      </c>
      <c r="S3848" s="4">
        <f>Table3[[#This Row],[Harga]]*Table3[[#This Row],[Quantity]]</f>
        <v>4000</v>
      </c>
      <c r="T3848">
        <v>0.2</v>
      </c>
      <c r="U3848" s="4">
        <f>Table3[[#This Row],[Discount]]*Table3[[#This Row],[Revenue]]</f>
        <v>800</v>
      </c>
      <c r="V3848" s="4">
        <f>Table3[[#This Row],[Revenue]]-Table3[[#This Row],[Total Discount]]</f>
        <v>3200</v>
      </c>
      <c r="W3848" s="6"/>
      <c r="X3848" s="5"/>
    </row>
    <row r="3849" spans="1:24" x14ac:dyDescent="0.35">
      <c r="A3849">
        <v>3848</v>
      </c>
      <c r="B3849" t="s">
        <v>5287</v>
      </c>
      <c r="C3849" s="8">
        <v>43056</v>
      </c>
      <c r="D3849" s="6">
        <v>2017</v>
      </c>
      <c r="E3849" s="8" t="s">
        <v>3468</v>
      </c>
      <c r="F3849" s="7">
        <v>17</v>
      </c>
      <c r="G3849" t="s">
        <v>3485</v>
      </c>
      <c r="H3849" t="s">
        <v>3451</v>
      </c>
      <c r="I3849" t="s">
        <v>5286</v>
      </c>
      <c r="J3849" t="s">
        <v>3449</v>
      </c>
      <c r="K3849" t="s">
        <v>3548</v>
      </c>
      <c r="L3849">
        <v>28205</v>
      </c>
      <c r="M3849" t="s">
        <v>3211</v>
      </c>
      <c r="N3849" t="s">
        <v>13</v>
      </c>
      <c r="O3849" t="s">
        <v>23</v>
      </c>
      <c r="P3849" t="s">
        <v>3212</v>
      </c>
      <c r="Q3849" s="4">
        <v>269000</v>
      </c>
      <c r="R3849">
        <v>7</v>
      </c>
      <c r="S3849" s="4">
        <f>Table3[[#This Row],[Harga]]*Table3[[#This Row],[Quantity]]</f>
        <v>1883000</v>
      </c>
      <c r="T3849">
        <v>0.2</v>
      </c>
      <c r="U3849" s="4">
        <f>Table3[[#This Row],[Discount]]*Table3[[#This Row],[Revenue]]</f>
        <v>376600</v>
      </c>
      <c r="V3849" s="4">
        <f>Table3[[#This Row],[Revenue]]-Table3[[#This Row],[Total Discount]]</f>
        <v>1506400</v>
      </c>
      <c r="W3849" s="6"/>
      <c r="X3849" s="5"/>
    </row>
    <row r="3850" spans="1:24" x14ac:dyDescent="0.35">
      <c r="A3850">
        <v>3849</v>
      </c>
      <c r="B3850" t="s">
        <v>5285</v>
      </c>
      <c r="C3850" s="8">
        <v>43052</v>
      </c>
      <c r="D3850" s="6">
        <v>2017</v>
      </c>
      <c r="E3850" s="8" t="s">
        <v>3468</v>
      </c>
      <c r="F3850" s="7">
        <v>13</v>
      </c>
      <c r="G3850" t="s">
        <v>3485</v>
      </c>
      <c r="H3850" t="s">
        <v>3462</v>
      </c>
      <c r="I3850" t="s">
        <v>5284</v>
      </c>
      <c r="J3850" t="s">
        <v>3466</v>
      </c>
      <c r="K3850" t="s">
        <v>3628</v>
      </c>
      <c r="L3850">
        <v>14215</v>
      </c>
      <c r="M3850" t="s">
        <v>1132</v>
      </c>
      <c r="N3850" t="s">
        <v>51</v>
      </c>
      <c r="O3850" t="s">
        <v>52</v>
      </c>
      <c r="P3850" t="s">
        <v>1133</v>
      </c>
      <c r="Q3850" s="4">
        <v>22000</v>
      </c>
      <c r="R3850">
        <v>4</v>
      </c>
      <c r="S3850" s="4">
        <f>Table3[[#This Row],[Harga]]*Table3[[#This Row],[Quantity]]</f>
        <v>88000</v>
      </c>
      <c r="T3850">
        <v>0</v>
      </c>
      <c r="U3850" s="4">
        <f>Table3[[#This Row],[Discount]]*Table3[[#This Row],[Revenue]]</f>
        <v>0</v>
      </c>
      <c r="V3850" s="4">
        <f>Table3[[#This Row],[Revenue]]-Table3[[#This Row],[Total Discount]]</f>
        <v>88000</v>
      </c>
      <c r="W3850" s="6"/>
      <c r="X3850" s="5"/>
    </row>
    <row r="3851" spans="1:24" x14ac:dyDescent="0.35">
      <c r="A3851">
        <v>3850</v>
      </c>
      <c r="B3851" t="s">
        <v>5283</v>
      </c>
      <c r="C3851" s="8">
        <v>42667</v>
      </c>
      <c r="D3851" s="6">
        <v>2016</v>
      </c>
      <c r="E3851" s="8" t="s">
        <v>3517</v>
      </c>
      <c r="F3851" s="7">
        <v>24</v>
      </c>
      <c r="G3851" t="s">
        <v>3538</v>
      </c>
      <c r="H3851" t="s">
        <v>3451</v>
      </c>
      <c r="I3851" t="s">
        <v>4433</v>
      </c>
      <c r="J3851" t="s">
        <v>3466</v>
      </c>
      <c r="K3851" t="s">
        <v>3628</v>
      </c>
      <c r="L3851">
        <v>77041</v>
      </c>
      <c r="M3851" t="s">
        <v>1078</v>
      </c>
      <c r="N3851" t="s">
        <v>13</v>
      </c>
      <c r="O3851" t="s">
        <v>23</v>
      </c>
      <c r="P3851" t="s">
        <v>1079</v>
      </c>
      <c r="Q3851" s="4">
        <v>39000</v>
      </c>
      <c r="R3851">
        <v>3</v>
      </c>
      <c r="S3851" s="4">
        <f>Table3[[#This Row],[Harga]]*Table3[[#This Row],[Quantity]]</f>
        <v>117000</v>
      </c>
      <c r="T3851">
        <v>0.2</v>
      </c>
      <c r="U3851" s="4">
        <f>Table3[[#This Row],[Discount]]*Table3[[#This Row],[Revenue]]</f>
        <v>23400</v>
      </c>
      <c r="V3851" s="4">
        <f>Table3[[#This Row],[Revenue]]-Table3[[#This Row],[Total Discount]]</f>
        <v>93600</v>
      </c>
      <c r="W3851" s="6"/>
      <c r="X3851" s="5"/>
    </row>
    <row r="3852" spans="1:24" x14ac:dyDescent="0.35">
      <c r="A3852">
        <v>3851</v>
      </c>
      <c r="B3852" t="s">
        <v>5282</v>
      </c>
      <c r="C3852" s="8">
        <v>41979</v>
      </c>
      <c r="D3852" s="6">
        <v>2014</v>
      </c>
      <c r="E3852" s="8" t="s">
        <v>3490</v>
      </c>
      <c r="F3852" s="7">
        <v>6</v>
      </c>
      <c r="G3852" t="s">
        <v>3457</v>
      </c>
      <c r="H3852" t="s">
        <v>3451</v>
      </c>
      <c r="I3852" t="s">
        <v>3680</v>
      </c>
      <c r="J3852" t="s">
        <v>3449</v>
      </c>
      <c r="K3852" t="s">
        <v>3695</v>
      </c>
      <c r="L3852">
        <v>38109</v>
      </c>
      <c r="M3852" t="s">
        <v>1112</v>
      </c>
      <c r="N3852" t="s">
        <v>13</v>
      </c>
      <c r="O3852" t="s">
        <v>23</v>
      </c>
      <c r="P3852" t="s">
        <v>1113</v>
      </c>
      <c r="Q3852" s="4">
        <v>80000</v>
      </c>
      <c r="R3852">
        <v>2</v>
      </c>
      <c r="S3852" s="4">
        <f>Table3[[#This Row],[Harga]]*Table3[[#This Row],[Quantity]]</f>
        <v>160000</v>
      </c>
      <c r="T3852">
        <v>0.2</v>
      </c>
      <c r="U3852" s="4">
        <f>Table3[[#This Row],[Discount]]*Table3[[#This Row],[Revenue]]</f>
        <v>32000</v>
      </c>
      <c r="V3852" s="4">
        <f>Table3[[#This Row],[Revenue]]-Table3[[#This Row],[Total Discount]]</f>
        <v>128000</v>
      </c>
      <c r="W3852" s="6"/>
      <c r="X3852" s="5"/>
    </row>
    <row r="3853" spans="1:24" x14ac:dyDescent="0.35">
      <c r="A3853">
        <v>3852</v>
      </c>
      <c r="B3853" t="s">
        <v>5281</v>
      </c>
      <c r="C3853" s="8">
        <v>43072</v>
      </c>
      <c r="D3853" s="6">
        <v>2017</v>
      </c>
      <c r="E3853" s="8" t="s">
        <v>3490</v>
      </c>
      <c r="F3853" s="7">
        <v>3</v>
      </c>
      <c r="G3853" t="s">
        <v>3538</v>
      </c>
      <c r="H3853" t="s">
        <v>3451</v>
      </c>
      <c r="I3853" t="s">
        <v>5280</v>
      </c>
      <c r="J3853" t="s">
        <v>3449</v>
      </c>
      <c r="K3853" t="s">
        <v>3483</v>
      </c>
      <c r="L3853">
        <v>75023</v>
      </c>
      <c r="M3853" t="s">
        <v>3213</v>
      </c>
      <c r="N3853" t="s">
        <v>13</v>
      </c>
      <c r="O3853" t="s">
        <v>23</v>
      </c>
      <c r="P3853" t="s">
        <v>3214</v>
      </c>
      <c r="Q3853" s="4">
        <v>11000</v>
      </c>
      <c r="R3853">
        <v>2</v>
      </c>
      <c r="S3853" s="4">
        <f>Table3[[#This Row],[Harga]]*Table3[[#This Row],[Quantity]]</f>
        <v>22000</v>
      </c>
      <c r="T3853">
        <v>0.2</v>
      </c>
      <c r="U3853" s="4">
        <f>Table3[[#This Row],[Discount]]*Table3[[#This Row],[Revenue]]</f>
        <v>4400</v>
      </c>
      <c r="V3853" s="4">
        <f>Table3[[#This Row],[Revenue]]-Table3[[#This Row],[Total Discount]]</f>
        <v>17600</v>
      </c>
      <c r="W3853" s="6"/>
      <c r="X3853" s="5"/>
    </row>
    <row r="3854" spans="1:24" x14ac:dyDescent="0.35">
      <c r="A3854">
        <v>3853</v>
      </c>
      <c r="B3854" t="s">
        <v>5279</v>
      </c>
      <c r="C3854" s="8">
        <v>43004</v>
      </c>
      <c r="D3854" s="6">
        <v>2017</v>
      </c>
      <c r="E3854" s="8" t="s">
        <v>3472</v>
      </c>
      <c r="F3854" s="7">
        <v>26</v>
      </c>
      <c r="G3854" t="s">
        <v>3538</v>
      </c>
      <c r="H3854" t="s">
        <v>3451</v>
      </c>
      <c r="I3854" t="s">
        <v>3616</v>
      </c>
      <c r="J3854" t="s">
        <v>3488</v>
      </c>
      <c r="K3854" t="s">
        <v>3682</v>
      </c>
      <c r="L3854">
        <v>97301</v>
      </c>
      <c r="M3854" t="s">
        <v>1286</v>
      </c>
      <c r="N3854" t="s">
        <v>13</v>
      </c>
      <c r="O3854" t="s">
        <v>37</v>
      </c>
      <c r="P3854" t="s">
        <v>1287</v>
      </c>
      <c r="Q3854" s="4">
        <v>7000</v>
      </c>
      <c r="R3854">
        <v>1</v>
      </c>
      <c r="S3854" s="4">
        <f>Table3[[#This Row],[Harga]]*Table3[[#This Row],[Quantity]]</f>
        <v>7000</v>
      </c>
      <c r="T3854">
        <v>0.2</v>
      </c>
      <c r="U3854" s="4">
        <f>Table3[[#This Row],[Discount]]*Table3[[#This Row],[Revenue]]</f>
        <v>1400</v>
      </c>
      <c r="V3854" s="4">
        <f>Table3[[#This Row],[Revenue]]-Table3[[#This Row],[Total Discount]]</f>
        <v>5600</v>
      </c>
      <c r="W3854" s="6"/>
      <c r="X3854" s="5"/>
    </row>
    <row r="3855" spans="1:24" x14ac:dyDescent="0.35">
      <c r="A3855">
        <v>3854</v>
      </c>
      <c r="B3855" t="s">
        <v>5278</v>
      </c>
      <c r="C3855" s="8">
        <v>42038</v>
      </c>
      <c r="D3855" s="6">
        <v>2015</v>
      </c>
      <c r="E3855" s="8" t="s">
        <v>3458</v>
      </c>
      <c r="F3855" s="7">
        <v>3</v>
      </c>
      <c r="G3855" t="s">
        <v>3538</v>
      </c>
      <c r="H3855" t="s">
        <v>3451</v>
      </c>
      <c r="I3855" t="s">
        <v>3836</v>
      </c>
      <c r="J3855" t="s">
        <v>3449</v>
      </c>
      <c r="K3855" t="s">
        <v>3695</v>
      </c>
      <c r="L3855">
        <v>31907</v>
      </c>
      <c r="M3855" t="s">
        <v>2004</v>
      </c>
      <c r="N3855" t="s">
        <v>13</v>
      </c>
      <c r="O3855" t="s">
        <v>55</v>
      </c>
      <c r="P3855" t="s">
        <v>176</v>
      </c>
      <c r="Q3855" s="4">
        <v>42000</v>
      </c>
      <c r="R3855">
        <v>9</v>
      </c>
      <c r="S3855" s="4">
        <f>Table3[[#This Row],[Harga]]*Table3[[#This Row],[Quantity]]</f>
        <v>378000</v>
      </c>
      <c r="T3855">
        <v>0</v>
      </c>
      <c r="U3855" s="4">
        <f>Table3[[#This Row],[Discount]]*Table3[[#This Row],[Revenue]]</f>
        <v>0</v>
      </c>
      <c r="V3855" s="4">
        <f>Table3[[#This Row],[Revenue]]-Table3[[#This Row],[Total Discount]]</f>
        <v>378000</v>
      </c>
      <c r="W3855" s="6"/>
      <c r="X3855" s="5"/>
    </row>
    <row r="3856" spans="1:24" x14ac:dyDescent="0.35">
      <c r="A3856">
        <v>3855</v>
      </c>
      <c r="B3856" t="s">
        <v>5277</v>
      </c>
      <c r="C3856" s="8">
        <v>42959</v>
      </c>
      <c r="D3856" s="6">
        <v>2017</v>
      </c>
      <c r="E3856" s="8" t="s">
        <v>3481</v>
      </c>
      <c r="F3856" s="7">
        <v>12</v>
      </c>
      <c r="G3856" t="s">
        <v>3452</v>
      </c>
      <c r="H3856" t="s">
        <v>3451</v>
      </c>
      <c r="I3856" t="s">
        <v>4548</v>
      </c>
      <c r="J3856" t="s">
        <v>3466</v>
      </c>
      <c r="K3856" t="s">
        <v>3600</v>
      </c>
      <c r="L3856">
        <v>21044</v>
      </c>
      <c r="M3856" t="s">
        <v>533</v>
      </c>
      <c r="N3856" t="s">
        <v>13</v>
      </c>
      <c r="O3856" t="s">
        <v>37</v>
      </c>
      <c r="P3856" t="s">
        <v>534</v>
      </c>
      <c r="Q3856" s="4">
        <v>10000</v>
      </c>
      <c r="R3856">
        <v>3</v>
      </c>
      <c r="S3856" s="4">
        <f>Table3[[#This Row],[Harga]]*Table3[[#This Row],[Quantity]]</f>
        <v>30000</v>
      </c>
      <c r="T3856">
        <v>0</v>
      </c>
      <c r="U3856" s="4">
        <f>Table3[[#This Row],[Discount]]*Table3[[#This Row],[Revenue]]</f>
        <v>0</v>
      </c>
      <c r="V3856" s="4">
        <f>Table3[[#This Row],[Revenue]]-Table3[[#This Row],[Total Discount]]</f>
        <v>30000</v>
      </c>
      <c r="W3856" s="6"/>
      <c r="X3856" s="5"/>
    </row>
    <row r="3857" spans="1:24" x14ac:dyDescent="0.35">
      <c r="A3857">
        <v>3856</v>
      </c>
      <c r="B3857" t="s">
        <v>5276</v>
      </c>
      <c r="C3857" s="8">
        <v>42240</v>
      </c>
      <c r="D3857" s="6">
        <v>2015</v>
      </c>
      <c r="E3857" s="8" t="s">
        <v>3481</v>
      </c>
      <c r="F3857" s="7">
        <v>24</v>
      </c>
      <c r="G3857" t="s">
        <v>3452</v>
      </c>
      <c r="H3857" t="s">
        <v>3462</v>
      </c>
      <c r="I3857" t="s">
        <v>4564</v>
      </c>
      <c r="J3857" t="s">
        <v>3449</v>
      </c>
      <c r="K3857" t="s">
        <v>3666</v>
      </c>
      <c r="L3857">
        <v>97206</v>
      </c>
      <c r="M3857" t="s">
        <v>97</v>
      </c>
      <c r="N3857" t="s">
        <v>13</v>
      </c>
      <c r="O3857" t="s">
        <v>37</v>
      </c>
      <c r="P3857" t="s">
        <v>98</v>
      </c>
      <c r="Q3857" s="4">
        <v>15000</v>
      </c>
      <c r="R3857">
        <v>3</v>
      </c>
      <c r="S3857" s="4">
        <f>Table3[[#This Row],[Harga]]*Table3[[#This Row],[Quantity]]</f>
        <v>45000</v>
      </c>
      <c r="T3857">
        <v>0.2</v>
      </c>
      <c r="U3857" s="4">
        <f>Table3[[#This Row],[Discount]]*Table3[[#This Row],[Revenue]]</f>
        <v>9000</v>
      </c>
      <c r="V3857" s="4">
        <f>Table3[[#This Row],[Revenue]]-Table3[[#This Row],[Total Discount]]</f>
        <v>36000</v>
      </c>
      <c r="W3857" s="6"/>
      <c r="X3857" s="5"/>
    </row>
    <row r="3858" spans="1:24" x14ac:dyDescent="0.35">
      <c r="A3858">
        <v>3857</v>
      </c>
      <c r="B3858" t="s">
        <v>5275</v>
      </c>
      <c r="C3858" s="8">
        <v>43051</v>
      </c>
      <c r="D3858" s="6">
        <v>2017</v>
      </c>
      <c r="E3858" s="8" t="s">
        <v>3468</v>
      </c>
      <c r="F3858" s="7">
        <v>12</v>
      </c>
      <c r="G3858" t="s">
        <v>3452</v>
      </c>
      <c r="H3858" t="s">
        <v>3462</v>
      </c>
      <c r="I3858" t="s">
        <v>5274</v>
      </c>
      <c r="J3858" t="s">
        <v>3449</v>
      </c>
      <c r="K3858" t="s">
        <v>3641</v>
      </c>
      <c r="L3858">
        <v>32303</v>
      </c>
      <c r="M3858" t="s">
        <v>716</v>
      </c>
      <c r="N3858" t="s">
        <v>13</v>
      </c>
      <c r="O3858" t="s">
        <v>23</v>
      </c>
      <c r="P3858" t="s">
        <v>717</v>
      </c>
      <c r="Q3858" s="4">
        <v>6000</v>
      </c>
      <c r="R3858">
        <v>5</v>
      </c>
      <c r="S3858" s="4">
        <f>Table3[[#This Row],[Harga]]*Table3[[#This Row],[Quantity]]</f>
        <v>30000</v>
      </c>
      <c r="T3858">
        <v>0.2</v>
      </c>
      <c r="U3858" s="4">
        <f>Table3[[#This Row],[Discount]]*Table3[[#This Row],[Revenue]]</f>
        <v>6000</v>
      </c>
      <c r="V3858" s="4">
        <f>Table3[[#This Row],[Revenue]]-Table3[[#This Row],[Total Discount]]</f>
        <v>24000</v>
      </c>
      <c r="W3858" s="6"/>
      <c r="X3858" s="5"/>
    </row>
    <row r="3859" spans="1:24" x14ac:dyDescent="0.35">
      <c r="A3859">
        <v>3858</v>
      </c>
      <c r="B3859" t="s">
        <v>5273</v>
      </c>
      <c r="C3859" s="8">
        <v>42583</v>
      </c>
      <c r="D3859" s="6">
        <v>2016</v>
      </c>
      <c r="E3859" s="8" t="s">
        <v>3481</v>
      </c>
      <c r="F3859" s="7">
        <v>1</v>
      </c>
      <c r="G3859" t="s">
        <v>3538</v>
      </c>
      <c r="H3859" t="s">
        <v>3451</v>
      </c>
      <c r="I3859" t="s">
        <v>4638</v>
      </c>
      <c r="J3859" t="s">
        <v>3466</v>
      </c>
      <c r="K3859" t="s">
        <v>3448</v>
      </c>
      <c r="L3859">
        <v>92503</v>
      </c>
      <c r="M3859" t="s">
        <v>1415</v>
      </c>
      <c r="N3859" t="s">
        <v>51</v>
      </c>
      <c r="O3859" t="s">
        <v>52</v>
      </c>
      <c r="P3859" t="s">
        <v>1416</v>
      </c>
      <c r="Q3859" s="4">
        <v>780000</v>
      </c>
      <c r="R3859">
        <v>2</v>
      </c>
      <c r="S3859" s="4">
        <f>Table3[[#This Row],[Harga]]*Table3[[#This Row],[Quantity]]</f>
        <v>1560000</v>
      </c>
      <c r="T3859">
        <v>0.2</v>
      </c>
      <c r="U3859" s="4">
        <f>Table3[[#This Row],[Discount]]*Table3[[#This Row],[Revenue]]</f>
        <v>312000</v>
      </c>
      <c r="V3859" s="4">
        <f>Table3[[#This Row],[Revenue]]-Table3[[#This Row],[Total Discount]]</f>
        <v>1248000</v>
      </c>
      <c r="W3859" s="6"/>
      <c r="X3859" s="5"/>
    </row>
    <row r="3860" spans="1:24" x14ac:dyDescent="0.35">
      <c r="A3860">
        <v>3859</v>
      </c>
      <c r="B3860" t="s">
        <v>5272</v>
      </c>
      <c r="C3860" s="8">
        <v>42699</v>
      </c>
      <c r="D3860" s="6">
        <v>2016</v>
      </c>
      <c r="E3860" s="8" t="s">
        <v>3468</v>
      </c>
      <c r="F3860" s="7">
        <v>25</v>
      </c>
      <c r="G3860" t="s">
        <v>3485</v>
      </c>
      <c r="H3860" t="s">
        <v>3451</v>
      </c>
      <c r="I3860" t="s">
        <v>3825</v>
      </c>
      <c r="J3860" t="s">
        <v>3449</v>
      </c>
      <c r="K3860" t="s">
        <v>3460</v>
      </c>
      <c r="L3860">
        <v>43130</v>
      </c>
      <c r="M3860" t="s">
        <v>760</v>
      </c>
      <c r="N3860" t="s">
        <v>13</v>
      </c>
      <c r="O3860" t="s">
        <v>26</v>
      </c>
      <c r="P3860" t="s">
        <v>761</v>
      </c>
      <c r="Q3860" s="4">
        <v>1142000</v>
      </c>
      <c r="R3860">
        <v>2</v>
      </c>
      <c r="S3860" s="4">
        <f>Table3[[#This Row],[Harga]]*Table3[[#This Row],[Quantity]]</f>
        <v>2284000</v>
      </c>
      <c r="T3860">
        <v>0.7</v>
      </c>
      <c r="U3860" s="4">
        <f>Table3[[#This Row],[Discount]]*Table3[[#This Row],[Revenue]]</f>
        <v>1598800</v>
      </c>
      <c r="V3860" s="4">
        <f>Table3[[#This Row],[Revenue]]-Table3[[#This Row],[Total Discount]]</f>
        <v>685200</v>
      </c>
      <c r="W3860" s="6"/>
      <c r="X3860" s="5"/>
    </row>
    <row r="3861" spans="1:24" x14ac:dyDescent="0.35">
      <c r="A3861">
        <v>3860</v>
      </c>
      <c r="B3861" t="s">
        <v>5271</v>
      </c>
      <c r="C3861" s="8">
        <v>42473</v>
      </c>
      <c r="D3861" s="6">
        <v>2016</v>
      </c>
      <c r="E3861" s="8" t="s">
        <v>3529</v>
      </c>
      <c r="F3861" s="7">
        <v>13</v>
      </c>
      <c r="G3861" t="s">
        <v>3457</v>
      </c>
      <c r="H3861" t="s">
        <v>3451</v>
      </c>
      <c r="I3861" t="s">
        <v>3773</v>
      </c>
      <c r="J3861" t="s">
        <v>3449</v>
      </c>
      <c r="K3861" t="s">
        <v>3655</v>
      </c>
      <c r="L3861">
        <v>94109</v>
      </c>
      <c r="M3861" t="s">
        <v>203</v>
      </c>
      <c r="N3861" t="s">
        <v>13</v>
      </c>
      <c r="O3861" t="s">
        <v>55</v>
      </c>
      <c r="P3861" t="s">
        <v>204</v>
      </c>
      <c r="Q3861" s="4">
        <v>15000</v>
      </c>
      <c r="R3861">
        <v>3</v>
      </c>
      <c r="S3861" s="4">
        <f>Table3[[#This Row],[Harga]]*Table3[[#This Row],[Quantity]]</f>
        <v>45000</v>
      </c>
      <c r="T3861">
        <v>0</v>
      </c>
      <c r="U3861" s="4">
        <f>Table3[[#This Row],[Discount]]*Table3[[#This Row],[Revenue]]</f>
        <v>0</v>
      </c>
      <c r="V3861" s="4">
        <f>Table3[[#This Row],[Revenue]]-Table3[[#This Row],[Total Discount]]</f>
        <v>45000</v>
      </c>
      <c r="W3861" s="6"/>
      <c r="X3861" s="5"/>
    </row>
    <row r="3862" spans="1:24" x14ac:dyDescent="0.35">
      <c r="A3862">
        <v>3861</v>
      </c>
      <c r="B3862" t="s">
        <v>5270</v>
      </c>
      <c r="C3862" s="8">
        <v>42000</v>
      </c>
      <c r="D3862" s="6">
        <v>2014</v>
      </c>
      <c r="E3862" s="8" t="s">
        <v>3490</v>
      </c>
      <c r="F3862" s="7">
        <v>27</v>
      </c>
      <c r="G3862" t="s">
        <v>3485</v>
      </c>
      <c r="H3862" t="s">
        <v>3451</v>
      </c>
      <c r="I3862" t="s">
        <v>4893</v>
      </c>
      <c r="J3862" t="s">
        <v>3488</v>
      </c>
      <c r="K3862" t="s">
        <v>3707</v>
      </c>
      <c r="L3862">
        <v>92553</v>
      </c>
      <c r="M3862" t="s">
        <v>2468</v>
      </c>
      <c r="N3862" t="s">
        <v>13</v>
      </c>
      <c r="O3862" t="s">
        <v>29</v>
      </c>
      <c r="P3862" t="s">
        <v>375</v>
      </c>
      <c r="Q3862" s="4">
        <v>44000</v>
      </c>
      <c r="R3862">
        <v>1</v>
      </c>
      <c r="S3862" s="4">
        <f>Table3[[#This Row],[Harga]]*Table3[[#This Row],[Quantity]]</f>
        <v>44000</v>
      </c>
      <c r="T3862">
        <v>0</v>
      </c>
      <c r="U3862" s="4">
        <f>Table3[[#This Row],[Discount]]*Table3[[#This Row],[Revenue]]</f>
        <v>0</v>
      </c>
      <c r="V3862" s="4">
        <f>Table3[[#This Row],[Revenue]]-Table3[[#This Row],[Total Discount]]</f>
        <v>44000</v>
      </c>
      <c r="W3862" s="6"/>
      <c r="X3862" s="5"/>
    </row>
    <row r="3863" spans="1:24" x14ac:dyDescent="0.35">
      <c r="A3863">
        <v>3862</v>
      </c>
      <c r="B3863" t="s">
        <v>5269</v>
      </c>
      <c r="C3863" s="8">
        <v>42478</v>
      </c>
      <c r="D3863" s="6">
        <v>2016</v>
      </c>
      <c r="E3863" s="8" t="s">
        <v>3529</v>
      </c>
      <c r="F3863" s="7">
        <v>18</v>
      </c>
      <c r="G3863" t="s">
        <v>3452</v>
      </c>
      <c r="H3863" t="s">
        <v>3451</v>
      </c>
      <c r="I3863" t="s">
        <v>3612</v>
      </c>
      <c r="J3863" t="s">
        <v>3449</v>
      </c>
      <c r="K3863" t="s">
        <v>3460</v>
      </c>
      <c r="L3863">
        <v>23320</v>
      </c>
      <c r="M3863" t="s">
        <v>493</v>
      </c>
      <c r="N3863" t="s">
        <v>13</v>
      </c>
      <c r="O3863" t="s">
        <v>29</v>
      </c>
      <c r="P3863" t="s">
        <v>494</v>
      </c>
      <c r="Q3863" s="4">
        <v>153000</v>
      </c>
      <c r="R3863">
        <v>4</v>
      </c>
      <c r="S3863" s="4">
        <f>Table3[[#This Row],[Harga]]*Table3[[#This Row],[Quantity]]</f>
        <v>612000</v>
      </c>
      <c r="T3863">
        <v>0</v>
      </c>
      <c r="U3863" s="4">
        <f>Table3[[#This Row],[Discount]]*Table3[[#This Row],[Revenue]]</f>
        <v>0</v>
      </c>
      <c r="V3863" s="4">
        <f>Table3[[#This Row],[Revenue]]-Table3[[#This Row],[Total Discount]]</f>
        <v>612000</v>
      </c>
      <c r="W3863" s="6"/>
      <c r="X3863" s="5"/>
    </row>
    <row r="3864" spans="1:24" x14ac:dyDescent="0.35">
      <c r="A3864">
        <v>3863</v>
      </c>
      <c r="B3864" t="s">
        <v>5268</v>
      </c>
      <c r="C3864" s="8">
        <v>42071</v>
      </c>
      <c r="D3864" s="6">
        <v>2015</v>
      </c>
      <c r="E3864" s="8" t="s">
        <v>3511</v>
      </c>
      <c r="F3864" s="7">
        <v>8</v>
      </c>
      <c r="G3864" t="s">
        <v>3457</v>
      </c>
      <c r="H3864" t="s">
        <v>3451</v>
      </c>
      <c r="I3864" t="s">
        <v>3836</v>
      </c>
      <c r="J3864" t="s">
        <v>3449</v>
      </c>
      <c r="K3864" t="s">
        <v>3666</v>
      </c>
      <c r="L3864">
        <v>60623</v>
      </c>
      <c r="M3864" t="s">
        <v>2049</v>
      </c>
      <c r="N3864" t="s">
        <v>13</v>
      </c>
      <c r="O3864" t="s">
        <v>26</v>
      </c>
      <c r="P3864" t="s">
        <v>2050</v>
      </c>
      <c r="Q3864" s="4">
        <v>35000</v>
      </c>
      <c r="R3864">
        <v>3</v>
      </c>
      <c r="S3864" s="4">
        <f>Table3[[#This Row],[Harga]]*Table3[[#This Row],[Quantity]]</f>
        <v>105000</v>
      </c>
      <c r="T3864">
        <v>0.8</v>
      </c>
      <c r="U3864" s="4">
        <f>Table3[[#This Row],[Discount]]*Table3[[#This Row],[Revenue]]</f>
        <v>84000</v>
      </c>
      <c r="V3864" s="4">
        <f>Table3[[#This Row],[Revenue]]-Table3[[#This Row],[Total Discount]]</f>
        <v>21000</v>
      </c>
      <c r="W3864" s="6"/>
      <c r="X3864" s="5"/>
    </row>
    <row r="3865" spans="1:24" x14ac:dyDescent="0.35">
      <c r="A3865">
        <v>3864</v>
      </c>
      <c r="B3865" t="s">
        <v>5267</v>
      </c>
      <c r="C3865" s="8">
        <v>42678</v>
      </c>
      <c r="D3865" s="6">
        <v>2016</v>
      </c>
      <c r="E3865" s="8" t="s">
        <v>3468</v>
      </c>
      <c r="F3865" s="7">
        <v>4</v>
      </c>
      <c r="G3865" t="s">
        <v>3452</v>
      </c>
      <c r="H3865" t="s">
        <v>3451</v>
      </c>
      <c r="I3865" t="s">
        <v>5266</v>
      </c>
      <c r="J3865" t="s">
        <v>3466</v>
      </c>
      <c r="K3865" t="s">
        <v>3494</v>
      </c>
      <c r="L3865">
        <v>28205</v>
      </c>
      <c r="M3865" t="s">
        <v>107</v>
      </c>
      <c r="N3865" t="s">
        <v>13</v>
      </c>
      <c r="O3865" t="s">
        <v>32</v>
      </c>
      <c r="P3865" t="s">
        <v>108</v>
      </c>
      <c r="Q3865" s="4">
        <v>159000</v>
      </c>
      <c r="R3865">
        <v>2</v>
      </c>
      <c r="S3865" s="4">
        <f>Table3[[#This Row],[Harga]]*Table3[[#This Row],[Quantity]]</f>
        <v>318000</v>
      </c>
      <c r="T3865">
        <v>0.2</v>
      </c>
      <c r="U3865" s="4">
        <f>Table3[[#This Row],[Discount]]*Table3[[#This Row],[Revenue]]</f>
        <v>63600</v>
      </c>
      <c r="V3865" s="4">
        <f>Table3[[#This Row],[Revenue]]-Table3[[#This Row],[Total Discount]]</f>
        <v>254400</v>
      </c>
      <c r="W3865" s="6"/>
      <c r="X3865" s="5"/>
    </row>
    <row r="3866" spans="1:24" x14ac:dyDescent="0.35">
      <c r="A3866">
        <v>3865</v>
      </c>
      <c r="B3866" t="s">
        <v>5265</v>
      </c>
      <c r="C3866" s="8">
        <v>41972</v>
      </c>
      <c r="D3866" s="6">
        <v>2014</v>
      </c>
      <c r="E3866" s="8" t="s">
        <v>3468</v>
      </c>
      <c r="F3866" s="7">
        <v>29</v>
      </c>
      <c r="G3866" t="s">
        <v>3538</v>
      </c>
      <c r="H3866" t="s">
        <v>3451</v>
      </c>
      <c r="I3866" t="s">
        <v>4259</v>
      </c>
      <c r="J3866" t="s">
        <v>3449</v>
      </c>
      <c r="K3866" t="s">
        <v>3455</v>
      </c>
      <c r="L3866">
        <v>10009</v>
      </c>
      <c r="M3866" t="s">
        <v>2138</v>
      </c>
      <c r="N3866" t="s">
        <v>13</v>
      </c>
      <c r="O3866" t="s">
        <v>14</v>
      </c>
      <c r="P3866" t="s">
        <v>2139</v>
      </c>
      <c r="Q3866" s="4">
        <v>76000</v>
      </c>
      <c r="R3866">
        <v>2</v>
      </c>
      <c r="S3866" s="4">
        <f>Table3[[#This Row],[Harga]]*Table3[[#This Row],[Quantity]]</f>
        <v>152000</v>
      </c>
      <c r="T3866">
        <v>0</v>
      </c>
      <c r="U3866" s="4">
        <f>Table3[[#This Row],[Discount]]*Table3[[#This Row],[Revenue]]</f>
        <v>0</v>
      </c>
      <c r="V3866" s="4">
        <f>Table3[[#This Row],[Revenue]]-Table3[[#This Row],[Total Discount]]</f>
        <v>152000</v>
      </c>
      <c r="W3866" s="6"/>
      <c r="X3866" s="5"/>
    </row>
    <row r="3867" spans="1:24" x14ac:dyDescent="0.35">
      <c r="A3867">
        <v>3866</v>
      </c>
      <c r="B3867" t="s">
        <v>5264</v>
      </c>
      <c r="C3867" s="8">
        <v>42507</v>
      </c>
      <c r="D3867" s="6">
        <v>2016</v>
      </c>
      <c r="E3867" s="8" t="s">
        <v>3453</v>
      </c>
      <c r="F3867" s="7">
        <v>17</v>
      </c>
      <c r="G3867" t="s">
        <v>3452</v>
      </c>
      <c r="H3867" t="s">
        <v>3451</v>
      </c>
      <c r="I3867" t="s">
        <v>3700</v>
      </c>
      <c r="J3867" t="s">
        <v>3449</v>
      </c>
      <c r="K3867" t="s">
        <v>3509</v>
      </c>
      <c r="L3867">
        <v>60653</v>
      </c>
      <c r="M3867" t="s">
        <v>3215</v>
      </c>
      <c r="N3867" t="s">
        <v>13</v>
      </c>
      <c r="O3867" t="s">
        <v>26</v>
      </c>
      <c r="P3867" t="s">
        <v>3216</v>
      </c>
      <c r="Q3867" s="4">
        <v>3000</v>
      </c>
      <c r="R3867">
        <v>1</v>
      </c>
      <c r="S3867" s="4">
        <f>Table3[[#This Row],[Harga]]*Table3[[#This Row],[Quantity]]</f>
        <v>3000</v>
      </c>
      <c r="T3867">
        <v>0.8</v>
      </c>
      <c r="U3867" s="4">
        <f>Table3[[#This Row],[Discount]]*Table3[[#This Row],[Revenue]]</f>
        <v>2400</v>
      </c>
      <c r="V3867" s="4">
        <f>Table3[[#This Row],[Revenue]]-Table3[[#This Row],[Total Discount]]</f>
        <v>600</v>
      </c>
      <c r="W3867" s="6"/>
      <c r="X3867" s="5"/>
    </row>
    <row r="3868" spans="1:24" x14ac:dyDescent="0.35">
      <c r="A3868">
        <v>3867</v>
      </c>
      <c r="B3868" t="s">
        <v>5263</v>
      </c>
      <c r="C3868" s="8">
        <v>42997</v>
      </c>
      <c r="D3868" s="6">
        <v>2017</v>
      </c>
      <c r="E3868" s="8" t="s">
        <v>3472</v>
      </c>
      <c r="F3868" s="7">
        <v>19</v>
      </c>
      <c r="G3868" t="s">
        <v>3496</v>
      </c>
      <c r="H3868" t="s">
        <v>3451</v>
      </c>
      <c r="I3868" t="s">
        <v>4022</v>
      </c>
      <c r="J3868" t="s">
        <v>3488</v>
      </c>
      <c r="K3868" t="s">
        <v>3655</v>
      </c>
      <c r="L3868">
        <v>19120</v>
      </c>
      <c r="M3868" t="s">
        <v>3217</v>
      </c>
      <c r="N3868" t="s">
        <v>13</v>
      </c>
      <c r="O3868" t="s">
        <v>26</v>
      </c>
      <c r="P3868" t="s">
        <v>3218</v>
      </c>
      <c r="Q3868" s="4">
        <v>5000</v>
      </c>
      <c r="R3868">
        <v>3</v>
      </c>
      <c r="S3868" s="4">
        <f>Table3[[#This Row],[Harga]]*Table3[[#This Row],[Quantity]]</f>
        <v>15000</v>
      </c>
      <c r="T3868">
        <v>0.7</v>
      </c>
      <c r="U3868" s="4">
        <f>Table3[[#This Row],[Discount]]*Table3[[#This Row],[Revenue]]</f>
        <v>10500</v>
      </c>
      <c r="V3868" s="4">
        <f>Table3[[#This Row],[Revenue]]-Table3[[#This Row],[Total Discount]]</f>
        <v>4500</v>
      </c>
      <c r="W3868" s="6"/>
      <c r="X3868" s="5"/>
    </row>
    <row r="3869" spans="1:24" x14ac:dyDescent="0.35">
      <c r="A3869">
        <v>3868</v>
      </c>
      <c r="B3869" t="s">
        <v>5262</v>
      </c>
      <c r="C3869" s="8">
        <v>42723</v>
      </c>
      <c r="D3869" s="6">
        <v>2016</v>
      </c>
      <c r="E3869" s="8" t="s">
        <v>3490</v>
      </c>
      <c r="F3869" s="7">
        <v>19</v>
      </c>
      <c r="G3869" t="s">
        <v>3485</v>
      </c>
      <c r="H3869" t="s">
        <v>3462</v>
      </c>
      <c r="I3869" t="s">
        <v>4050</v>
      </c>
      <c r="J3869" t="s">
        <v>3466</v>
      </c>
      <c r="K3869" t="s">
        <v>3580</v>
      </c>
      <c r="L3869">
        <v>60623</v>
      </c>
      <c r="M3869" t="s">
        <v>849</v>
      </c>
      <c r="N3869" t="s">
        <v>13</v>
      </c>
      <c r="O3869" t="s">
        <v>26</v>
      </c>
      <c r="P3869" t="s">
        <v>850</v>
      </c>
      <c r="Q3869" s="4">
        <v>2000</v>
      </c>
      <c r="R3869">
        <v>5</v>
      </c>
      <c r="S3869" s="4">
        <f>Table3[[#This Row],[Harga]]*Table3[[#This Row],[Quantity]]</f>
        <v>10000</v>
      </c>
      <c r="T3869">
        <v>0.8</v>
      </c>
      <c r="U3869" s="4">
        <f>Table3[[#This Row],[Discount]]*Table3[[#This Row],[Revenue]]</f>
        <v>8000</v>
      </c>
      <c r="V3869" s="4">
        <f>Table3[[#This Row],[Revenue]]-Table3[[#This Row],[Total Discount]]</f>
        <v>2000</v>
      </c>
      <c r="W3869" s="6"/>
      <c r="X3869" s="5"/>
    </row>
    <row r="3870" spans="1:24" x14ac:dyDescent="0.35">
      <c r="A3870">
        <v>3869</v>
      </c>
      <c r="B3870" t="s">
        <v>5261</v>
      </c>
      <c r="C3870" s="8">
        <v>43020</v>
      </c>
      <c r="D3870" s="6">
        <v>2017</v>
      </c>
      <c r="E3870" s="8" t="s">
        <v>3517</v>
      </c>
      <c r="F3870" s="7">
        <v>12</v>
      </c>
      <c r="G3870" t="s">
        <v>3457</v>
      </c>
      <c r="H3870" t="s">
        <v>3451</v>
      </c>
      <c r="I3870" t="s">
        <v>4621</v>
      </c>
      <c r="J3870" t="s">
        <v>3466</v>
      </c>
      <c r="K3870" t="s">
        <v>3548</v>
      </c>
      <c r="L3870">
        <v>75217</v>
      </c>
      <c r="M3870" t="s">
        <v>648</v>
      </c>
      <c r="N3870" t="s">
        <v>51</v>
      </c>
      <c r="O3870" t="s">
        <v>64</v>
      </c>
      <c r="P3870" t="s">
        <v>649</v>
      </c>
      <c r="Q3870" s="4">
        <v>50000</v>
      </c>
      <c r="R3870">
        <v>2</v>
      </c>
      <c r="S3870" s="4">
        <f>Table3[[#This Row],[Harga]]*Table3[[#This Row],[Quantity]]</f>
        <v>100000</v>
      </c>
      <c r="T3870">
        <v>0.2</v>
      </c>
      <c r="U3870" s="4">
        <f>Table3[[#This Row],[Discount]]*Table3[[#This Row],[Revenue]]</f>
        <v>20000</v>
      </c>
      <c r="V3870" s="4">
        <f>Table3[[#This Row],[Revenue]]-Table3[[#This Row],[Total Discount]]</f>
        <v>80000</v>
      </c>
      <c r="W3870" s="6"/>
      <c r="X3870" s="5"/>
    </row>
    <row r="3871" spans="1:24" x14ac:dyDescent="0.35">
      <c r="A3871">
        <v>3870</v>
      </c>
      <c r="B3871" t="s">
        <v>5260</v>
      </c>
      <c r="C3871" s="8">
        <v>42350</v>
      </c>
      <c r="D3871" s="6">
        <v>2015</v>
      </c>
      <c r="E3871" s="8" t="s">
        <v>3490</v>
      </c>
      <c r="F3871" s="7">
        <v>12</v>
      </c>
      <c r="G3871" t="s">
        <v>3457</v>
      </c>
      <c r="H3871" t="s">
        <v>3451</v>
      </c>
      <c r="I3871" t="s">
        <v>4125</v>
      </c>
      <c r="J3871" t="s">
        <v>3466</v>
      </c>
      <c r="K3871" t="s">
        <v>3695</v>
      </c>
      <c r="L3871">
        <v>89115</v>
      </c>
      <c r="M3871" t="s">
        <v>335</v>
      </c>
      <c r="N3871" t="s">
        <v>13</v>
      </c>
      <c r="O3871" t="s">
        <v>23</v>
      </c>
      <c r="P3871" t="s">
        <v>336</v>
      </c>
      <c r="Q3871" s="4">
        <v>26000</v>
      </c>
      <c r="R3871">
        <v>5</v>
      </c>
      <c r="S3871" s="4">
        <f>Table3[[#This Row],[Harga]]*Table3[[#This Row],[Quantity]]</f>
        <v>130000</v>
      </c>
      <c r="T3871">
        <v>0</v>
      </c>
      <c r="U3871" s="4">
        <f>Table3[[#This Row],[Discount]]*Table3[[#This Row],[Revenue]]</f>
        <v>0</v>
      </c>
      <c r="V3871" s="4">
        <f>Table3[[#This Row],[Revenue]]-Table3[[#This Row],[Total Discount]]</f>
        <v>130000</v>
      </c>
      <c r="W3871" s="6"/>
      <c r="X3871" s="5"/>
    </row>
    <row r="3872" spans="1:24" x14ac:dyDescent="0.35">
      <c r="A3872">
        <v>3871</v>
      </c>
      <c r="B3872" t="s">
        <v>5259</v>
      </c>
      <c r="C3872" s="8">
        <v>42197</v>
      </c>
      <c r="D3872" s="6">
        <v>2015</v>
      </c>
      <c r="E3872" s="8" t="s">
        <v>3507</v>
      </c>
      <c r="F3872" s="7">
        <v>12</v>
      </c>
      <c r="G3872" t="s">
        <v>3538</v>
      </c>
      <c r="H3872" t="s">
        <v>3451</v>
      </c>
      <c r="I3872" t="s">
        <v>4199</v>
      </c>
      <c r="J3872" t="s">
        <v>3449</v>
      </c>
      <c r="K3872" t="s">
        <v>3548</v>
      </c>
      <c r="L3872">
        <v>79109</v>
      </c>
      <c r="M3872" t="s">
        <v>3219</v>
      </c>
      <c r="N3872" t="s">
        <v>51</v>
      </c>
      <c r="O3872" t="s">
        <v>52</v>
      </c>
      <c r="P3872" t="s">
        <v>3220</v>
      </c>
      <c r="Q3872" s="4">
        <v>308000</v>
      </c>
      <c r="R3872">
        <v>4</v>
      </c>
      <c r="S3872" s="4">
        <f>Table3[[#This Row],[Harga]]*Table3[[#This Row],[Quantity]]</f>
        <v>1232000</v>
      </c>
      <c r="T3872">
        <v>0.2</v>
      </c>
      <c r="U3872" s="4">
        <f>Table3[[#This Row],[Discount]]*Table3[[#This Row],[Revenue]]</f>
        <v>246400</v>
      </c>
      <c r="V3872" s="4">
        <f>Table3[[#This Row],[Revenue]]-Table3[[#This Row],[Total Discount]]</f>
        <v>985600</v>
      </c>
      <c r="W3872" s="6"/>
      <c r="X3872" s="5"/>
    </row>
    <row r="3873" spans="1:24" x14ac:dyDescent="0.35">
      <c r="A3873">
        <v>3872</v>
      </c>
      <c r="B3873" t="s">
        <v>5258</v>
      </c>
      <c r="C3873" s="8">
        <v>42279</v>
      </c>
      <c r="D3873" s="6">
        <v>2015</v>
      </c>
      <c r="E3873" s="8" t="s">
        <v>3517</v>
      </c>
      <c r="F3873" s="7">
        <v>2</v>
      </c>
      <c r="G3873" t="s">
        <v>3457</v>
      </c>
      <c r="H3873" t="s">
        <v>3451</v>
      </c>
      <c r="I3873" t="s">
        <v>4161</v>
      </c>
      <c r="J3873" t="s">
        <v>3466</v>
      </c>
      <c r="K3873" t="s">
        <v>3474</v>
      </c>
      <c r="L3873">
        <v>6457</v>
      </c>
      <c r="M3873" t="s">
        <v>784</v>
      </c>
      <c r="N3873" t="s">
        <v>13</v>
      </c>
      <c r="O3873" t="s">
        <v>26</v>
      </c>
      <c r="P3873" t="s">
        <v>785</v>
      </c>
      <c r="Q3873" s="4">
        <v>38000</v>
      </c>
      <c r="R3873">
        <v>5</v>
      </c>
      <c r="S3873" s="4">
        <f>Table3[[#This Row],[Harga]]*Table3[[#This Row],[Quantity]]</f>
        <v>190000</v>
      </c>
      <c r="T3873">
        <v>0</v>
      </c>
      <c r="U3873" s="4">
        <f>Table3[[#This Row],[Discount]]*Table3[[#This Row],[Revenue]]</f>
        <v>0</v>
      </c>
      <c r="V3873" s="4">
        <f>Table3[[#This Row],[Revenue]]-Table3[[#This Row],[Total Discount]]</f>
        <v>190000</v>
      </c>
      <c r="W3873" s="6"/>
      <c r="X3873" s="5"/>
    </row>
    <row r="3874" spans="1:24" x14ac:dyDescent="0.35">
      <c r="A3874">
        <v>3873</v>
      </c>
      <c r="B3874" t="s">
        <v>5257</v>
      </c>
      <c r="C3874" s="8">
        <v>42818</v>
      </c>
      <c r="D3874" s="6">
        <v>2017</v>
      </c>
      <c r="E3874" s="8" t="s">
        <v>3511</v>
      </c>
      <c r="F3874" s="7">
        <v>24</v>
      </c>
      <c r="G3874" t="s">
        <v>3452</v>
      </c>
      <c r="H3874" t="s">
        <v>3451</v>
      </c>
      <c r="I3874" t="s">
        <v>4768</v>
      </c>
      <c r="J3874" t="s">
        <v>3466</v>
      </c>
      <c r="K3874" t="s">
        <v>3477</v>
      </c>
      <c r="L3874">
        <v>10035</v>
      </c>
      <c r="M3874" t="s">
        <v>1797</v>
      </c>
      <c r="N3874" t="s">
        <v>13</v>
      </c>
      <c r="O3874" t="s">
        <v>55</v>
      </c>
      <c r="P3874" t="s">
        <v>1798</v>
      </c>
      <c r="Q3874" s="4">
        <v>38000</v>
      </c>
      <c r="R3874">
        <v>3</v>
      </c>
      <c r="S3874" s="4">
        <f>Table3[[#This Row],[Harga]]*Table3[[#This Row],[Quantity]]</f>
        <v>114000</v>
      </c>
      <c r="T3874">
        <v>0</v>
      </c>
      <c r="U3874" s="4">
        <f>Table3[[#This Row],[Discount]]*Table3[[#This Row],[Revenue]]</f>
        <v>0</v>
      </c>
      <c r="V3874" s="4">
        <f>Table3[[#This Row],[Revenue]]-Table3[[#This Row],[Total Discount]]</f>
        <v>114000</v>
      </c>
      <c r="W3874" s="6"/>
      <c r="X3874" s="5"/>
    </row>
    <row r="3875" spans="1:24" x14ac:dyDescent="0.35">
      <c r="A3875">
        <v>3874</v>
      </c>
      <c r="B3875" t="s">
        <v>5256</v>
      </c>
      <c r="C3875" s="8">
        <v>42887</v>
      </c>
      <c r="D3875" s="6">
        <v>2017</v>
      </c>
      <c r="E3875" s="8" t="s">
        <v>3497</v>
      </c>
      <c r="F3875" s="7">
        <v>1</v>
      </c>
      <c r="G3875" t="s">
        <v>3485</v>
      </c>
      <c r="H3875" t="s">
        <v>3462</v>
      </c>
      <c r="I3875" t="s">
        <v>4048</v>
      </c>
      <c r="J3875" t="s">
        <v>3449</v>
      </c>
      <c r="K3875" t="s">
        <v>3548</v>
      </c>
      <c r="L3875">
        <v>19120</v>
      </c>
      <c r="M3875" t="s">
        <v>2597</v>
      </c>
      <c r="N3875" t="s">
        <v>13</v>
      </c>
      <c r="O3875" t="s">
        <v>32</v>
      </c>
      <c r="P3875" t="s">
        <v>2598</v>
      </c>
      <c r="Q3875" s="4">
        <v>948000</v>
      </c>
      <c r="R3875">
        <v>3</v>
      </c>
      <c r="S3875" s="4">
        <f>Table3[[#This Row],[Harga]]*Table3[[#This Row],[Quantity]]</f>
        <v>2844000</v>
      </c>
      <c r="T3875">
        <v>0.2</v>
      </c>
      <c r="U3875" s="4">
        <f>Table3[[#This Row],[Discount]]*Table3[[#This Row],[Revenue]]</f>
        <v>568800</v>
      </c>
      <c r="V3875" s="4">
        <f>Table3[[#This Row],[Revenue]]-Table3[[#This Row],[Total Discount]]</f>
        <v>2275200</v>
      </c>
      <c r="W3875" s="6"/>
      <c r="X3875" s="5"/>
    </row>
    <row r="3876" spans="1:24" x14ac:dyDescent="0.35">
      <c r="A3876">
        <v>3875</v>
      </c>
      <c r="B3876" t="s">
        <v>5255</v>
      </c>
      <c r="C3876" s="8">
        <v>41722</v>
      </c>
      <c r="D3876" s="6">
        <v>2014</v>
      </c>
      <c r="E3876" s="8" t="s">
        <v>3511</v>
      </c>
      <c r="F3876" s="7">
        <v>24</v>
      </c>
      <c r="G3876" t="s">
        <v>3496</v>
      </c>
      <c r="H3876" t="s">
        <v>3462</v>
      </c>
      <c r="I3876" t="s">
        <v>3964</v>
      </c>
      <c r="J3876" t="s">
        <v>3449</v>
      </c>
      <c r="K3876" t="s">
        <v>3628</v>
      </c>
      <c r="L3876">
        <v>93727</v>
      </c>
      <c r="M3876" t="s">
        <v>3189</v>
      </c>
      <c r="N3876" t="s">
        <v>9</v>
      </c>
      <c r="O3876" t="s">
        <v>20</v>
      </c>
      <c r="P3876" t="s">
        <v>3190</v>
      </c>
      <c r="Q3876" s="4">
        <v>81000</v>
      </c>
      <c r="R3876">
        <v>2</v>
      </c>
      <c r="S3876" s="4">
        <f>Table3[[#This Row],[Harga]]*Table3[[#This Row],[Quantity]]</f>
        <v>162000</v>
      </c>
      <c r="T3876">
        <v>0</v>
      </c>
      <c r="U3876" s="4">
        <f>Table3[[#This Row],[Discount]]*Table3[[#This Row],[Revenue]]</f>
        <v>0</v>
      </c>
      <c r="V3876" s="4">
        <f>Table3[[#This Row],[Revenue]]-Table3[[#This Row],[Total Discount]]</f>
        <v>162000</v>
      </c>
      <c r="W3876" s="6"/>
      <c r="X3876" s="5"/>
    </row>
    <row r="3877" spans="1:24" x14ac:dyDescent="0.35">
      <c r="A3877">
        <v>3876</v>
      </c>
      <c r="B3877" t="s">
        <v>5254</v>
      </c>
      <c r="C3877" s="8">
        <v>42269</v>
      </c>
      <c r="D3877" s="6">
        <v>2015</v>
      </c>
      <c r="E3877" s="8" t="s">
        <v>3472</v>
      </c>
      <c r="F3877" s="7">
        <v>22</v>
      </c>
      <c r="G3877" t="s">
        <v>3452</v>
      </c>
      <c r="H3877" t="s">
        <v>3451</v>
      </c>
      <c r="I3877" t="s">
        <v>4104</v>
      </c>
      <c r="J3877" t="s">
        <v>3488</v>
      </c>
      <c r="K3877" t="s">
        <v>3513</v>
      </c>
      <c r="L3877">
        <v>37064</v>
      </c>
      <c r="M3877" t="s">
        <v>1451</v>
      </c>
      <c r="N3877" t="s">
        <v>13</v>
      </c>
      <c r="O3877" t="s">
        <v>14</v>
      </c>
      <c r="P3877" t="s">
        <v>1452</v>
      </c>
      <c r="Q3877" s="4">
        <v>6000</v>
      </c>
      <c r="R3877">
        <v>4</v>
      </c>
      <c r="S3877" s="4">
        <f>Table3[[#This Row],[Harga]]*Table3[[#This Row],[Quantity]]</f>
        <v>24000</v>
      </c>
      <c r="T3877">
        <v>0.2</v>
      </c>
      <c r="U3877" s="4">
        <f>Table3[[#This Row],[Discount]]*Table3[[#This Row],[Revenue]]</f>
        <v>4800</v>
      </c>
      <c r="V3877" s="4">
        <f>Table3[[#This Row],[Revenue]]-Table3[[#This Row],[Total Discount]]</f>
        <v>19200</v>
      </c>
      <c r="W3877" s="6"/>
      <c r="X3877" s="5"/>
    </row>
    <row r="3878" spans="1:24" x14ac:dyDescent="0.35">
      <c r="A3878">
        <v>3877</v>
      </c>
      <c r="B3878" t="s">
        <v>5253</v>
      </c>
      <c r="C3878" s="8">
        <v>42377</v>
      </c>
      <c r="D3878" s="6">
        <v>2016</v>
      </c>
      <c r="E3878" s="8" t="s">
        <v>3463</v>
      </c>
      <c r="F3878" s="7">
        <v>8</v>
      </c>
      <c r="G3878" t="s">
        <v>3452</v>
      </c>
      <c r="H3878" t="s">
        <v>3532</v>
      </c>
      <c r="I3878" t="s">
        <v>5252</v>
      </c>
      <c r="J3878" t="s">
        <v>3449</v>
      </c>
      <c r="K3878" t="s">
        <v>3499</v>
      </c>
      <c r="L3878">
        <v>27604</v>
      </c>
      <c r="M3878" t="s">
        <v>1032</v>
      </c>
      <c r="N3878" t="s">
        <v>13</v>
      </c>
      <c r="O3878" t="s">
        <v>26</v>
      </c>
      <c r="P3878" t="s">
        <v>1033</v>
      </c>
      <c r="Q3878" s="4">
        <v>18000</v>
      </c>
      <c r="R3878">
        <v>7</v>
      </c>
      <c r="S3878" s="4">
        <f>Table3[[#This Row],[Harga]]*Table3[[#This Row],[Quantity]]</f>
        <v>126000</v>
      </c>
      <c r="T3878">
        <v>0.7</v>
      </c>
      <c r="U3878" s="4">
        <f>Table3[[#This Row],[Discount]]*Table3[[#This Row],[Revenue]]</f>
        <v>88200</v>
      </c>
      <c r="V3878" s="4">
        <f>Table3[[#This Row],[Revenue]]-Table3[[#This Row],[Total Discount]]</f>
        <v>37800</v>
      </c>
      <c r="W3878" s="6"/>
      <c r="X3878" s="5"/>
    </row>
    <row r="3879" spans="1:24" x14ac:dyDescent="0.35">
      <c r="A3879">
        <v>3878</v>
      </c>
      <c r="B3879" t="s">
        <v>5251</v>
      </c>
      <c r="C3879" s="8">
        <v>42414</v>
      </c>
      <c r="D3879" s="6">
        <v>2016</v>
      </c>
      <c r="E3879" s="8" t="s">
        <v>3458</v>
      </c>
      <c r="F3879" s="7">
        <v>14</v>
      </c>
      <c r="G3879" t="s">
        <v>3485</v>
      </c>
      <c r="H3879" t="s">
        <v>3451</v>
      </c>
      <c r="I3879" t="s">
        <v>4151</v>
      </c>
      <c r="J3879" t="s">
        <v>3449</v>
      </c>
      <c r="K3879" t="s">
        <v>3487</v>
      </c>
      <c r="L3879">
        <v>20735</v>
      </c>
      <c r="M3879" t="s">
        <v>1988</v>
      </c>
      <c r="N3879" t="s">
        <v>13</v>
      </c>
      <c r="O3879" t="s">
        <v>23</v>
      </c>
      <c r="P3879" t="s">
        <v>1989</v>
      </c>
      <c r="Q3879" s="4">
        <v>24000</v>
      </c>
      <c r="R3879">
        <v>1</v>
      </c>
      <c r="S3879" s="4">
        <f>Table3[[#This Row],[Harga]]*Table3[[#This Row],[Quantity]]</f>
        <v>24000</v>
      </c>
      <c r="T3879">
        <v>0</v>
      </c>
      <c r="U3879" s="4">
        <f>Table3[[#This Row],[Discount]]*Table3[[#This Row],[Revenue]]</f>
        <v>0</v>
      </c>
      <c r="V3879" s="4">
        <f>Table3[[#This Row],[Revenue]]-Table3[[#This Row],[Total Discount]]</f>
        <v>24000</v>
      </c>
      <c r="W3879" s="6"/>
      <c r="X3879" s="5"/>
    </row>
    <row r="3880" spans="1:24" x14ac:dyDescent="0.35">
      <c r="A3880">
        <v>3879</v>
      </c>
      <c r="B3880" t="s">
        <v>5250</v>
      </c>
      <c r="C3880" s="8">
        <v>42894</v>
      </c>
      <c r="D3880" s="6">
        <v>2017</v>
      </c>
      <c r="E3880" s="8" t="s">
        <v>3497</v>
      </c>
      <c r="F3880" s="7">
        <v>8</v>
      </c>
      <c r="G3880" t="s">
        <v>3452</v>
      </c>
      <c r="H3880" t="s">
        <v>3532</v>
      </c>
      <c r="I3880" t="s">
        <v>5249</v>
      </c>
      <c r="J3880" t="s">
        <v>3488</v>
      </c>
      <c r="K3880" t="s">
        <v>3483</v>
      </c>
      <c r="L3880">
        <v>90049</v>
      </c>
      <c r="M3880" t="s">
        <v>46</v>
      </c>
      <c r="N3880" t="s">
        <v>9</v>
      </c>
      <c r="O3880" t="s">
        <v>10</v>
      </c>
      <c r="P3880" t="s">
        <v>47</v>
      </c>
      <c r="Q3880" s="4">
        <v>3084000</v>
      </c>
      <c r="R3880">
        <v>2</v>
      </c>
      <c r="S3880" s="4">
        <f>Table3[[#This Row],[Harga]]*Table3[[#This Row],[Quantity]]</f>
        <v>6168000</v>
      </c>
      <c r="T3880">
        <v>0.15</v>
      </c>
      <c r="U3880" s="4">
        <f>Table3[[#This Row],[Discount]]*Table3[[#This Row],[Revenue]]</f>
        <v>925200</v>
      </c>
      <c r="V3880" s="4">
        <f>Table3[[#This Row],[Revenue]]-Table3[[#This Row],[Total Discount]]</f>
        <v>5242800</v>
      </c>
      <c r="W3880" s="6"/>
      <c r="X3880" s="5"/>
    </row>
    <row r="3881" spans="1:24" x14ac:dyDescent="0.35">
      <c r="A3881">
        <v>3880</v>
      </c>
      <c r="B3881" t="s">
        <v>5248</v>
      </c>
      <c r="C3881" s="8">
        <v>42664</v>
      </c>
      <c r="D3881" s="6">
        <v>2016</v>
      </c>
      <c r="E3881" s="8" t="s">
        <v>3517</v>
      </c>
      <c r="F3881" s="7">
        <v>21</v>
      </c>
      <c r="G3881" t="s">
        <v>3485</v>
      </c>
      <c r="H3881" t="s">
        <v>3462</v>
      </c>
      <c r="I3881" t="s">
        <v>4811</v>
      </c>
      <c r="J3881" t="s">
        <v>3488</v>
      </c>
      <c r="K3881" t="s">
        <v>3494</v>
      </c>
      <c r="L3881">
        <v>89031</v>
      </c>
      <c r="M3881" t="s">
        <v>1136</v>
      </c>
      <c r="N3881" t="s">
        <v>13</v>
      </c>
      <c r="O3881" t="s">
        <v>37</v>
      </c>
      <c r="P3881" t="s">
        <v>1137</v>
      </c>
      <c r="Q3881" s="4">
        <v>76000</v>
      </c>
      <c r="R3881">
        <v>3</v>
      </c>
      <c r="S3881" s="4">
        <f>Table3[[#This Row],[Harga]]*Table3[[#This Row],[Quantity]]</f>
        <v>228000</v>
      </c>
      <c r="T3881">
        <v>0</v>
      </c>
      <c r="U3881" s="4">
        <f>Table3[[#This Row],[Discount]]*Table3[[#This Row],[Revenue]]</f>
        <v>0</v>
      </c>
      <c r="V3881" s="4">
        <f>Table3[[#This Row],[Revenue]]-Table3[[#This Row],[Total Discount]]</f>
        <v>228000</v>
      </c>
      <c r="W3881" s="6"/>
      <c r="X3881" s="5"/>
    </row>
    <row r="3882" spans="1:24" x14ac:dyDescent="0.35">
      <c r="A3882">
        <v>3881</v>
      </c>
      <c r="B3882" t="s">
        <v>5247</v>
      </c>
      <c r="C3882" s="8">
        <v>42761</v>
      </c>
      <c r="D3882" s="6">
        <v>2017</v>
      </c>
      <c r="E3882" s="8" t="s">
        <v>3463</v>
      </c>
      <c r="F3882" s="7">
        <v>26</v>
      </c>
      <c r="G3882" t="s">
        <v>3538</v>
      </c>
      <c r="H3882" t="s">
        <v>3462</v>
      </c>
      <c r="I3882" t="s">
        <v>3678</v>
      </c>
      <c r="J3882" t="s">
        <v>3449</v>
      </c>
      <c r="K3882" t="s">
        <v>3628</v>
      </c>
      <c r="L3882">
        <v>94109</v>
      </c>
      <c r="M3882" t="s">
        <v>2324</v>
      </c>
      <c r="N3882" t="s">
        <v>13</v>
      </c>
      <c r="O3882" t="s">
        <v>73</v>
      </c>
      <c r="P3882" t="s">
        <v>2325</v>
      </c>
      <c r="Q3882" s="4">
        <v>3000</v>
      </c>
      <c r="R3882">
        <v>8</v>
      </c>
      <c r="S3882" s="4">
        <f>Table3[[#This Row],[Harga]]*Table3[[#This Row],[Quantity]]</f>
        <v>24000</v>
      </c>
      <c r="T3882">
        <v>0</v>
      </c>
      <c r="U3882" s="4">
        <f>Table3[[#This Row],[Discount]]*Table3[[#This Row],[Revenue]]</f>
        <v>0</v>
      </c>
      <c r="V3882" s="4">
        <f>Table3[[#This Row],[Revenue]]-Table3[[#This Row],[Total Discount]]</f>
        <v>24000</v>
      </c>
      <c r="W3882" s="6"/>
      <c r="X3882" s="5"/>
    </row>
    <row r="3883" spans="1:24" x14ac:dyDescent="0.35">
      <c r="A3883">
        <v>3882</v>
      </c>
      <c r="B3883" t="s">
        <v>5246</v>
      </c>
      <c r="C3883" s="8">
        <v>43077</v>
      </c>
      <c r="D3883" s="6">
        <v>2017</v>
      </c>
      <c r="E3883" s="8" t="s">
        <v>3490</v>
      </c>
      <c r="F3883" s="7">
        <v>8</v>
      </c>
      <c r="G3883" t="s">
        <v>3452</v>
      </c>
      <c r="H3883" t="s">
        <v>3532</v>
      </c>
      <c r="I3883" t="s">
        <v>4931</v>
      </c>
      <c r="J3883" t="s">
        <v>3488</v>
      </c>
      <c r="K3883" t="s">
        <v>3542</v>
      </c>
      <c r="L3883">
        <v>2920</v>
      </c>
      <c r="M3883" t="s">
        <v>3221</v>
      </c>
      <c r="N3883" t="s">
        <v>13</v>
      </c>
      <c r="O3883" t="s">
        <v>32</v>
      </c>
      <c r="P3883" t="s">
        <v>3222</v>
      </c>
      <c r="Q3883" s="4">
        <v>593000</v>
      </c>
      <c r="R3883">
        <v>6</v>
      </c>
      <c r="S3883" s="4">
        <f>Table3[[#This Row],[Harga]]*Table3[[#This Row],[Quantity]]</f>
        <v>3558000</v>
      </c>
      <c r="T3883">
        <v>0</v>
      </c>
      <c r="U3883" s="4">
        <f>Table3[[#This Row],[Discount]]*Table3[[#This Row],[Revenue]]</f>
        <v>0</v>
      </c>
      <c r="V3883" s="4">
        <f>Table3[[#This Row],[Revenue]]-Table3[[#This Row],[Total Discount]]</f>
        <v>3558000</v>
      </c>
      <c r="W3883" s="6"/>
      <c r="X3883" s="5"/>
    </row>
    <row r="3884" spans="1:24" x14ac:dyDescent="0.35">
      <c r="A3884">
        <v>3883</v>
      </c>
      <c r="B3884" t="s">
        <v>5245</v>
      </c>
      <c r="C3884" s="8">
        <v>42664</v>
      </c>
      <c r="D3884" s="6">
        <v>2016</v>
      </c>
      <c r="E3884" s="8" t="s">
        <v>3517</v>
      </c>
      <c r="F3884" s="7">
        <v>21</v>
      </c>
      <c r="G3884" t="s">
        <v>3457</v>
      </c>
      <c r="H3884" t="s">
        <v>3451</v>
      </c>
      <c r="I3884" t="s">
        <v>4342</v>
      </c>
      <c r="J3884" t="s">
        <v>3449</v>
      </c>
      <c r="K3884" t="s">
        <v>3695</v>
      </c>
      <c r="L3884">
        <v>38301</v>
      </c>
      <c r="M3884" t="s">
        <v>2180</v>
      </c>
      <c r="N3884" t="s">
        <v>13</v>
      </c>
      <c r="O3884" t="s">
        <v>32</v>
      </c>
      <c r="P3884" t="s">
        <v>2181</v>
      </c>
      <c r="Q3884" s="4">
        <v>112000</v>
      </c>
      <c r="R3884">
        <v>9</v>
      </c>
      <c r="S3884" s="4">
        <f>Table3[[#This Row],[Harga]]*Table3[[#This Row],[Quantity]]</f>
        <v>1008000</v>
      </c>
      <c r="T3884">
        <v>0.2</v>
      </c>
      <c r="U3884" s="4">
        <f>Table3[[#This Row],[Discount]]*Table3[[#This Row],[Revenue]]</f>
        <v>201600</v>
      </c>
      <c r="V3884" s="4">
        <f>Table3[[#This Row],[Revenue]]-Table3[[#This Row],[Total Discount]]</f>
        <v>806400</v>
      </c>
      <c r="W3884" s="6"/>
      <c r="X3884" s="5"/>
    </row>
    <row r="3885" spans="1:24" x14ac:dyDescent="0.35">
      <c r="A3885">
        <v>3884</v>
      </c>
      <c r="B3885" t="s">
        <v>5244</v>
      </c>
      <c r="C3885" s="8">
        <v>41877</v>
      </c>
      <c r="D3885" s="6">
        <v>2014</v>
      </c>
      <c r="E3885" s="8" t="s">
        <v>3481</v>
      </c>
      <c r="F3885" s="7">
        <v>26</v>
      </c>
      <c r="G3885" t="s">
        <v>3457</v>
      </c>
      <c r="H3885" t="s">
        <v>3462</v>
      </c>
      <c r="I3885" t="s">
        <v>4060</v>
      </c>
      <c r="J3885" t="s">
        <v>3488</v>
      </c>
      <c r="K3885" t="s">
        <v>3448</v>
      </c>
      <c r="L3885">
        <v>19711</v>
      </c>
      <c r="M3885" t="s">
        <v>1184</v>
      </c>
      <c r="N3885" t="s">
        <v>13</v>
      </c>
      <c r="O3885" t="s">
        <v>37</v>
      </c>
      <c r="P3885" t="s">
        <v>1185</v>
      </c>
      <c r="Q3885" s="4">
        <v>18000</v>
      </c>
      <c r="R3885">
        <v>3</v>
      </c>
      <c r="S3885" s="4">
        <f>Table3[[#This Row],[Harga]]*Table3[[#This Row],[Quantity]]</f>
        <v>54000</v>
      </c>
      <c r="T3885">
        <v>0</v>
      </c>
      <c r="U3885" s="4">
        <f>Table3[[#This Row],[Discount]]*Table3[[#This Row],[Revenue]]</f>
        <v>0</v>
      </c>
      <c r="V3885" s="4">
        <f>Table3[[#This Row],[Revenue]]-Table3[[#This Row],[Total Discount]]</f>
        <v>54000</v>
      </c>
      <c r="W3885" s="6"/>
      <c r="X3885" s="5"/>
    </row>
    <row r="3886" spans="1:24" x14ac:dyDescent="0.35">
      <c r="A3886">
        <v>3885</v>
      </c>
      <c r="B3886" t="s">
        <v>5243</v>
      </c>
      <c r="C3886" s="8">
        <v>41775</v>
      </c>
      <c r="D3886" s="6">
        <v>2014</v>
      </c>
      <c r="E3886" s="8" t="s">
        <v>3453</v>
      </c>
      <c r="F3886" s="7">
        <v>16</v>
      </c>
      <c r="G3886" t="s">
        <v>3452</v>
      </c>
      <c r="H3886" t="s">
        <v>3532</v>
      </c>
      <c r="I3886" t="s">
        <v>3859</v>
      </c>
      <c r="J3886" t="s">
        <v>3466</v>
      </c>
      <c r="K3886" t="s">
        <v>3460</v>
      </c>
      <c r="L3886">
        <v>90036</v>
      </c>
      <c r="M3886" t="s">
        <v>1763</v>
      </c>
      <c r="N3886" t="s">
        <v>9</v>
      </c>
      <c r="O3886" t="s">
        <v>42</v>
      </c>
      <c r="P3886" t="s">
        <v>1764</v>
      </c>
      <c r="Q3886" s="4">
        <v>367000</v>
      </c>
      <c r="R3886">
        <v>5</v>
      </c>
      <c r="S3886" s="4">
        <f>Table3[[#This Row],[Harga]]*Table3[[#This Row],[Quantity]]</f>
        <v>1835000</v>
      </c>
      <c r="T3886">
        <v>0.2</v>
      </c>
      <c r="U3886" s="4">
        <f>Table3[[#This Row],[Discount]]*Table3[[#This Row],[Revenue]]</f>
        <v>367000</v>
      </c>
      <c r="V3886" s="4">
        <f>Table3[[#This Row],[Revenue]]-Table3[[#This Row],[Total Discount]]</f>
        <v>1468000</v>
      </c>
      <c r="W3886" s="6"/>
      <c r="X3886" s="5"/>
    </row>
    <row r="3887" spans="1:24" x14ac:dyDescent="0.35">
      <c r="A3887">
        <v>3886</v>
      </c>
      <c r="B3887" t="s">
        <v>5242</v>
      </c>
      <c r="C3887" s="8">
        <v>42038</v>
      </c>
      <c r="D3887" s="6">
        <v>2015</v>
      </c>
      <c r="E3887" s="8" t="s">
        <v>3458</v>
      </c>
      <c r="F3887" s="7">
        <v>3</v>
      </c>
      <c r="G3887" t="s">
        <v>3485</v>
      </c>
      <c r="H3887" t="s">
        <v>3501</v>
      </c>
      <c r="I3887" t="s">
        <v>3859</v>
      </c>
      <c r="J3887" t="s">
        <v>3466</v>
      </c>
      <c r="K3887" t="s">
        <v>3509</v>
      </c>
      <c r="L3887">
        <v>13440</v>
      </c>
      <c r="M3887" t="s">
        <v>2962</v>
      </c>
      <c r="N3887" t="s">
        <v>9</v>
      </c>
      <c r="O3887" t="s">
        <v>42</v>
      </c>
      <c r="P3887" t="s">
        <v>2963</v>
      </c>
      <c r="Q3887" s="4">
        <v>404000</v>
      </c>
      <c r="R3887">
        <v>1</v>
      </c>
      <c r="S3887" s="4">
        <f>Table3[[#This Row],[Harga]]*Table3[[#This Row],[Quantity]]</f>
        <v>404000</v>
      </c>
      <c r="T3887">
        <v>0.1</v>
      </c>
      <c r="U3887" s="4">
        <f>Table3[[#This Row],[Discount]]*Table3[[#This Row],[Revenue]]</f>
        <v>40400</v>
      </c>
      <c r="V3887" s="4">
        <f>Table3[[#This Row],[Revenue]]-Table3[[#This Row],[Total Discount]]</f>
        <v>363600</v>
      </c>
      <c r="W3887" s="6"/>
      <c r="X3887" s="5"/>
    </row>
    <row r="3888" spans="1:24" x14ac:dyDescent="0.35">
      <c r="A3888">
        <v>3887</v>
      </c>
      <c r="B3888" t="s">
        <v>5241</v>
      </c>
      <c r="C3888" s="8">
        <v>43039</v>
      </c>
      <c r="D3888" s="6">
        <v>2017</v>
      </c>
      <c r="E3888" s="8" t="s">
        <v>3517</v>
      </c>
      <c r="F3888" s="7">
        <v>31</v>
      </c>
      <c r="G3888" t="s">
        <v>3538</v>
      </c>
      <c r="H3888" t="s">
        <v>3451</v>
      </c>
      <c r="I3888" t="s">
        <v>3644</v>
      </c>
      <c r="J3888" t="s">
        <v>3466</v>
      </c>
      <c r="K3888" t="s">
        <v>3568</v>
      </c>
      <c r="L3888">
        <v>60610</v>
      </c>
      <c r="M3888" t="s">
        <v>3026</v>
      </c>
      <c r="N3888" t="s">
        <v>51</v>
      </c>
      <c r="O3888" t="s">
        <v>52</v>
      </c>
      <c r="P3888" t="s">
        <v>3027</v>
      </c>
      <c r="Q3888" s="4">
        <v>159000</v>
      </c>
      <c r="R3888">
        <v>4</v>
      </c>
      <c r="S3888" s="4">
        <f>Table3[[#This Row],[Harga]]*Table3[[#This Row],[Quantity]]</f>
        <v>636000</v>
      </c>
      <c r="T3888">
        <v>0.2</v>
      </c>
      <c r="U3888" s="4">
        <f>Table3[[#This Row],[Discount]]*Table3[[#This Row],[Revenue]]</f>
        <v>127200</v>
      </c>
      <c r="V3888" s="4">
        <f>Table3[[#This Row],[Revenue]]-Table3[[#This Row],[Total Discount]]</f>
        <v>508800</v>
      </c>
      <c r="W3888" s="6"/>
      <c r="X3888" s="5"/>
    </row>
    <row r="3889" spans="1:24" x14ac:dyDescent="0.35">
      <c r="A3889">
        <v>3888</v>
      </c>
      <c r="B3889" t="s">
        <v>5240</v>
      </c>
      <c r="C3889" s="8">
        <v>42120</v>
      </c>
      <c r="D3889" s="6">
        <v>2015</v>
      </c>
      <c r="E3889" s="8" t="s">
        <v>3529</v>
      </c>
      <c r="F3889" s="7">
        <v>26</v>
      </c>
      <c r="G3889" t="s">
        <v>3452</v>
      </c>
      <c r="H3889" t="s">
        <v>3451</v>
      </c>
      <c r="I3889" t="s">
        <v>4026</v>
      </c>
      <c r="J3889" t="s">
        <v>3466</v>
      </c>
      <c r="K3889" t="s">
        <v>3483</v>
      </c>
      <c r="L3889">
        <v>92105</v>
      </c>
      <c r="M3889" t="s">
        <v>2743</v>
      </c>
      <c r="N3889" t="s">
        <v>9</v>
      </c>
      <c r="O3889" t="s">
        <v>42</v>
      </c>
      <c r="P3889" t="s">
        <v>2744</v>
      </c>
      <c r="Q3889" s="4">
        <v>38000</v>
      </c>
      <c r="R3889">
        <v>3</v>
      </c>
      <c r="S3889" s="4">
        <f>Table3[[#This Row],[Harga]]*Table3[[#This Row],[Quantity]]</f>
        <v>114000</v>
      </c>
      <c r="T3889">
        <v>0.2</v>
      </c>
      <c r="U3889" s="4">
        <f>Table3[[#This Row],[Discount]]*Table3[[#This Row],[Revenue]]</f>
        <v>22800</v>
      </c>
      <c r="V3889" s="4">
        <f>Table3[[#This Row],[Revenue]]-Table3[[#This Row],[Total Discount]]</f>
        <v>91200</v>
      </c>
      <c r="W3889" s="6"/>
      <c r="X3889" s="5"/>
    </row>
    <row r="3890" spans="1:24" x14ac:dyDescent="0.35">
      <c r="A3890">
        <v>3889</v>
      </c>
      <c r="B3890" t="s">
        <v>5239</v>
      </c>
      <c r="C3890" s="8">
        <v>42499</v>
      </c>
      <c r="D3890" s="6">
        <v>2016</v>
      </c>
      <c r="E3890" s="8" t="s">
        <v>3453</v>
      </c>
      <c r="F3890" s="7">
        <v>9</v>
      </c>
      <c r="G3890" t="s">
        <v>3452</v>
      </c>
      <c r="H3890" t="s">
        <v>3451</v>
      </c>
      <c r="I3890" t="s">
        <v>4350</v>
      </c>
      <c r="J3890" t="s">
        <v>3449</v>
      </c>
      <c r="K3890" t="s">
        <v>3492</v>
      </c>
      <c r="L3890">
        <v>77036</v>
      </c>
      <c r="M3890" t="s">
        <v>740</v>
      </c>
      <c r="N3890" t="s">
        <v>51</v>
      </c>
      <c r="O3890" t="s">
        <v>52</v>
      </c>
      <c r="P3890" t="s">
        <v>741</v>
      </c>
      <c r="Q3890" s="4">
        <v>84000</v>
      </c>
      <c r="R3890">
        <v>2</v>
      </c>
      <c r="S3890" s="4">
        <f>Table3[[#This Row],[Harga]]*Table3[[#This Row],[Quantity]]</f>
        <v>168000</v>
      </c>
      <c r="T3890">
        <v>0.2</v>
      </c>
      <c r="U3890" s="4">
        <f>Table3[[#This Row],[Discount]]*Table3[[#This Row],[Revenue]]</f>
        <v>33600</v>
      </c>
      <c r="V3890" s="4">
        <f>Table3[[#This Row],[Revenue]]-Table3[[#This Row],[Total Discount]]</f>
        <v>134400</v>
      </c>
      <c r="W3890" s="6"/>
      <c r="X3890" s="5"/>
    </row>
    <row r="3891" spans="1:24" x14ac:dyDescent="0.35">
      <c r="A3891">
        <v>3890</v>
      </c>
      <c r="B3891" t="s">
        <v>5238</v>
      </c>
      <c r="C3891" s="8">
        <v>42028</v>
      </c>
      <c r="D3891" s="6">
        <v>2015</v>
      </c>
      <c r="E3891" s="8" t="s">
        <v>3463</v>
      </c>
      <c r="F3891" s="7">
        <v>24</v>
      </c>
      <c r="G3891" t="s">
        <v>3485</v>
      </c>
      <c r="H3891" t="s">
        <v>3451</v>
      </c>
      <c r="I3891" t="s">
        <v>5083</v>
      </c>
      <c r="J3891" t="s">
        <v>3488</v>
      </c>
      <c r="K3891" t="s">
        <v>3460</v>
      </c>
      <c r="L3891">
        <v>33407</v>
      </c>
      <c r="M3891" t="s">
        <v>353</v>
      </c>
      <c r="N3891" t="s">
        <v>13</v>
      </c>
      <c r="O3891" t="s">
        <v>37</v>
      </c>
      <c r="P3891" t="s">
        <v>354</v>
      </c>
      <c r="Q3891" s="4">
        <v>3000</v>
      </c>
      <c r="R3891">
        <v>5</v>
      </c>
      <c r="S3891" s="4">
        <f>Table3[[#This Row],[Harga]]*Table3[[#This Row],[Quantity]]</f>
        <v>15000</v>
      </c>
      <c r="T3891">
        <v>0.2</v>
      </c>
      <c r="U3891" s="4">
        <f>Table3[[#This Row],[Discount]]*Table3[[#This Row],[Revenue]]</f>
        <v>3000</v>
      </c>
      <c r="V3891" s="4">
        <f>Table3[[#This Row],[Revenue]]-Table3[[#This Row],[Total Discount]]</f>
        <v>12000</v>
      </c>
      <c r="W3891" s="6"/>
      <c r="X3891" s="5"/>
    </row>
    <row r="3892" spans="1:24" x14ac:dyDescent="0.35">
      <c r="A3892">
        <v>3891</v>
      </c>
      <c r="B3892" t="s">
        <v>5237</v>
      </c>
      <c r="C3892" s="8">
        <v>42107</v>
      </c>
      <c r="D3892" s="6">
        <v>2015</v>
      </c>
      <c r="E3892" s="8" t="s">
        <v>3529</v>
      </c>
      <c r="F3892" s="7">
        <v>13</v>
      </c>
      <c r="G3892" t="s">
        <v>3452</v>
      </c>
      <c r="H3892" t="s">
        <v>3451</v>
      </c>
      <c r="I3892" t="s">
        <v>3926</v>
      </c>
      <c r="J3892" t="s">
        <v>3449</v>
      </c>
      <c r="K3892" t="s">
        <v>3561</v>
      </c>
      <c r="L3892">
        <v>90045</v>
      </c>
      <c r="M3892" t="s">
        <v>2827</v>
      </c>
      <c r="N3892" t="s">
        <v>9</v>
      </c>
      <c r="O3892" t="s">
        <v>17</v>
      </c>
      <c r="P3892" t="s">
        <v>2828</v>
      </c>
      <c r="Q3892" s="4">
        <v>816000</v>
      </c>
      <c r="R3892">
        <v>2</v>
      </c>
      <c r="S3892" s="4">
        <f>Table3[[#This Row],[Harga]]*Table3[[#This Row],[Quantity]]</f>
        <v>1632000</v>
      </c>
      <c r="T3892">
        <v>0.2</v>
      </c>
      <c r="U3892" s="4">
        <f>Table3[[#This Row],[Discount]]*Table3[[#This Row],[Revenue]]</f>
        <v>326400</v>
      </c>
      <c r="V3892" s="4">
        <f>Table3[[#This Row],[Revenue]]-Table3[[#This Row],[Total Discount]]</f>
        <v>1305600</v>
      </c>
      <c r="W3892" s="6"/>
      <c r="X3892" s="5"/>
    </row>
    <row r="3893" spans="1:24" x14ac:dyDescent="0.35">
      <c r="A3893">
        <v>3892</v>
      </c>
      <c r="B3893" t="s">
        <v>5236</v>
      </c>
      <c r="C3893" s="8">
        <v>42272</v>
      </c>
      <c r="D3893" s="6">
        <v>2015</v>
      </c>
      <c r="E3893" s="8" t="s">
        <v>3472</v>
      </c>
      <c r="F3893" s="7">
        <v>25</v>
      </c>
      <c r="G3893" t="s">
        <v>3496</v>
      </c>
      <c r="H3893" t="s">
        <v>3462</v>
      </c>
      <c r="I3893" t="s">
        <v>3589</v>
      </c>
      <c r="J3893" t="s">
        <v>3466</v>
      </c>
      <c r="K3893" t="s">
        <v>3628</v>
      </c>
      <c r="L3893">
        <v>98103</v>
      </c>
      <c r="M3893" t="s">
        <v>1562</v>
      </c>
      <c r="N3893" t="s">
        <v>9</v>
      </c>
      <c r="O3893" t="s">
        <v>42</v>
      </c>
      <c r="P3893" t="s">
        <v>1563</v>
      </c>
      <c r="Q3893" s="4">
        <v>480000</v>
      </c>
      <c r="R3893">
        <v>4</v>
      </c>
      <c r="S3893" s="4">
        <f>Table3[[#This Row],[Harga]]*Table3[[#This Row],[Quantity]]</f>
        <v>1920000</v>
      </c>
      <c r="T3893">
        <v>0.2</v>
      </c>
      <c r="U3893" s="4">
        <f>Table3[[#This Row],[Discount]]*Table3[[#This Row],[Revenue]]</f>
        <v>384000</v>
      </c>
      <c r="V3893" s="4">
        <f>Table3[[#This Row],[Revenue]]-Table3[[#This Row],[Total Discount]]</f>
        <v>1536000</v>
      </c>
      <c r="W3893" s="6"/>
      <c r="X3893" s="5"/>
    </row>
    <row r="3894" spans="1:24" x14ac:dyDescent="0.35">
      <c r="A3894">
        <v>3893</v>
      </c>
      <c r="B3894" t="s">
        <v>5235</v>
      </c>
      <c r="C3894" s="8">
        <v>41726</v>
      </c>
      <c r="D3894" s="6">
        <v>2014</v>
      </c>
      <c r="E3894" s="8" t="s">
        <v>3511</v>
      </c>
      <c r="F3894" s="7">
        <v>28</v>
      </c>
      <c r="G3894" t="s">
        <v>3496</v>
      </c>
      <c r="H3894" t="s">
        <v>3451</v>
      </c>
      <c r="I3894" t="s">
        <v>5234</v>
      </c>
      <c r="J3894" t="s">
        <v>3449</v>
      </c>
      <c r="K3894" t="s">
        <v>3666</v>
      </c>
      <c r="L3894">
        <v>50315</v>
      </c>
      <c r="M3894" t="s">
        <v>203</v>
      </c>
      <c r="N3894" t="s">
        <v>13</v>
      </c>
      <c r="O3894" t="s">
        <v>55</v>
      </c>
      <c r="P3894" t="s">
        <v>204</v>
      </c>
      <c r="Q3894" s="4">
        <v>15000</v>
      </c>
      <c r="R3894">
        <v>3</v>
      </c>
      <c r="S3894" s="4">
        <f>Table3[[#This Row],[Harga]]*Table3[[#This Row],[Quantity]]</f>
        <v>45000</v>
      </c>
      <c r="T3894">
        <v>0</v>
      </c>
      <c r="U3894" s="4">
        <f>Table3[[#This Row],[Discount]]*Table3[[#This Row],[Revenue]]</f>
        <v>0</v>
      </c>
      <c r="V3894" s="4">
        <f>Table3[[#This Row],[Revenue]]-Table3[[#This Row],[Total Discount]]</f>
        <v>45000</v>
      </c>
      <c r="W3894" s="6"/>
      <c r="X3894" s="5"/>
    </row>
    <row r="3895" spans="1:24" x14ac:dyDescent="0.35">
      <c r="A3895">
        <v>3894</v>
      </c>
      <c r="B3895" t="s">
        <v>5233</v>
      </c>
      <c r="C3895" s="8">
        <v>42568</v>
      </c>
      <c r="D3895" s="6">
        <v>2016</v>
      </c>
      <c r="E3895" s="8" t="s">
        <v>3507</v>
      </c>
      <c r="F3895" s="7">
        <v>17</v>
      </c>
      <c r="G3895" t="s">
        <v>3457</v>
      </c>
      <c r="H3895" t="s">
        <v>3462</v>
      </c>
      <c r="I3895" t="s">
        <v>3760</v>
      </c>
      <c r="J3895" t="s">
        <v>3449</v>
      </c>
      <c r="K3895" t="s">
        <v>3513</v>
      </c>
      <c r="L3895">
        <v>10024</v>
      </c>
      <c r="M3895" t="s">
        <v>2166</v>
      </c>
      <c r="N3895" t="s">
        <v>13</v>
      </c>
      <c r="O3895" t="s">
        <v>29</v>
      </c>
      <c r="P3895" t="s">
        <v>2167</v>
      </c>
      <c r="Q3895" s="4">
        <v>69000</v>
      </c>
      <c r="R3895">
        <v>2</v>
      </c>
      <c r="S3895" s="4">
        <f>Table3[[#This Row],[Harga]]*Table3[[#This Row],[Quantity]]</f>
        <v>138000</v>
      </c>
      <c r="T3895">
        <v>0</v>
      </c>
      <c r="U3895" s="4">
        <f>Table3[[#This Row],[Discount]]*Table3[[#This Row],[Revenue]]</f>
        <v>0</v>
      </c>
      <c r="V3895" s="4">
        <f>Table3[[#This Row],[Revenue]]-Table3[[#This Row],[Total Discount]]</f>
        <v>138000</v>
      </c>
      <c r="W3895" s="6"/>
      <c r="X3895" s="5"/>
    </row>
    <row r="3896" spans="1:24" x14ac:dyDescent="0.35">
      <c r="A3896">
        <v>3895</v>
      </c>
      <c r="B3896" t="s">
        <v>5232</v>
      </c>
      <c r="C3896" s="8">
        <v>41748</v>
      </c>
      <c r="D3896" s="6">
        <v>2014</v>
      </c>
      <c r="E3896" s="8" t="s">
        <v>3529</v>
      </c>
      <c r="F3896" s="7">
        <v>19</v>
      </c>
      <c r="G3896" t="s">
        <v>3452</v>
      </c>
      <c r="H3896" t="s">
        <v>3451</v>
      </c>
      <c r="I3896" t="s">
        <v>5231</v>
      </c>
      <c r="J3896" t="s">
        <v>3449</v>
      </c>
      <c r="K3896" t="s">
        <v>3470</v>
      </c>
      <c r="L3896">
        <v>22204</v>
      </c>
      <c r="M3896" t="s">
        <v>656</v>
      </c>
      <c r="N3896" t="s">
        <v>13</v>
      </c>
      <c r="O3896" t="s">
        <v>26</v>
      </c>
      <c r="P3896" t="s">
        <v>657</v>
      </c>
      <c r="Q3896" s="4">
        <v>59000</v>
      </c>
      <c r="R3896">
        <v>3</v>
      </c>
      <c r="S3896" s="4">
        <f>Table3[[#This Row],[Harga]]*Table3[[#This Row],[Quantity]]</f>
        <v>177000</v>
      </c>
      <c r="T3896">
        <v>0</v>
      </c>
      <c r="U3896" s="4">
        <f>Table3[[#This Row],[Discount]]*Table3[[#This Row],[Revenue]]</f>
        <v>0</v>
      </c>
      <c r="V3896" s="4">
        <f>Table3[[#This Row],[Revenue]]-Table3[[#This Row],[Total Discount]]</f>
        <v>177000</v>
      </c>
      <c r="W3896" s="6"/>
      <c r="X3896" s="5"/>
    </row>
    <row r="3897" spans="1:24" x14ac:dyDescent="0.35">
      <c r="A3897">
        <v>3896</v>
      </c>
      <c r="B3897" t="s">
        <v>5230</v>
      </c>
      <c r="C3897" s="8">
        <v>42937</v>
      </c>
      <c r="D3897" s="6">
        <v>2017</v>
      </c>
      <c r="E3897" s="8" t="s">
        <v>3507</v>
      </c>
      <c r="F3897" s="7">
        <v>21</v>
      </c>
      <c r="G3897" t="s">
        <v>3485</v>
      </c>
      <c r="H3897" t="s">
        <v>3451</v>
      </c>
      <c r="I3897" t="s">
        <v>3803</v>
      </c>
      <c r="J3897" t="s">
        <v>3449</v>
      </c>
      <c r="K3897" t="s">
        <v>3666</v>
      </c>
      <c r="L3897">
        <v>78577</v>
      </c>
      <c r="M3897" t="s">
        <v>2150</v>
      </c>
      <c r="N3897" t="s">
        <v>9</v>
      </c>
      <c r="O3897" t="s">
        <v>17</v>
      </c>
      <c r="P3897" t="s">
        <v>2151</v>
      </c>
      <c r="Q3897" s="4">
        <v>80000</v>
      </c>
      <c r="R3897">
        <v>4</v>
      </c>
      <c r="S3897" s="4">
        <f>Table3[[#This Row],[Harga]]*Table3[[#This Row],[Quantity]]</f>
        <v>320000</v>
      </c>
      <c r="T3897">
        <v>0.3</v>
      </c>
      <c r="U3897" s="4">
        <f>Table3[[#This Row],[Discount]]*Table3[[#This Row],[Revenue]]</f>
        <v>96000</v>
      </c>
      <c r="V3897" s="4">
        <f>Table3[[#This Row],[Revenue]]-Table3[[#This Row],[Total Discount]]</f>
        <v>224000</v>
      </c>
      <c r="W3897" s="6"/>
      <c r="X3897" s="5"/>
    </row>
    <row r="3898" spans="1:24" x14ac:dyDescent="0.35">
      <c r="A3898">
        <v>3897</v>
      </c>
      <c r="B3898" t="s">
        <v>5229</v>
      </c>
      <c r="C3898" s="8">
        <v>42274</v>
      </c>
      <c r="D3898" s="6">
        <v>2015</v>
      </c>
      <c r="E3898" s="8" t="s">
        <v>3472</v>
      </c>
      <c r="F3898" s="7">
        <v>27</v>
      </c>
      <c r="G3898" t="s">
        <v>3538</v>
      </c>
      <c r="H3898" t="s">
        <v>3451</v>
      </c>
      <c r="I3898" t="s">
        <v>3546</v>
      </c>
      <c r="J3898" t="s">
        <v>3449</v>
      </c>
      <c r="K3898" t="s">
        <v>3707</v>
      </c>
      <c r="L3898">
        <v>22204</v>
      </c>
      <c r="M3898" t="s">
        <v>1227</v>
      </c>
      <c r="N3898" t="s">
        <v>13</v>
      </c>
      <c r="O3898" t="s">
        <v>23</v>
      </c>
      <c r="P3898" t="s">
        <v>1228</v>
      </c>
      <c r="Q3898" s="4">
        <v>75000</v>
      </c>
      <c r="R3898">
        <v>5</v>
      </c>
      <c r="S3898" s="4">
        <f>Table3[[#This Row],[Harga]]*Table3[[#This Row],[Quantity]]</f>
        <v>375000</v>
      </c>
      <c r="T3898">
        <v>0</v>
      </c>
      <c r="U3898" s="4">
        <f>Table3[[#This Row],[Discount]]*Table3[[#This Row],[Revenue]]</f>
        <v>0</v>
      </c>
      <c r="V3898" s="4">
        <f>Table3[[#This Row],[Revenue]]-Table3[[#This Row],[Total Discount]]</f>
        <v>375000</v>
      </c>
      <c r="W3898" s="6"/>
      <c r="X3898" s="5"/>
    </row>
    <row r="3899" spans="1:24" x14ac:dyDescent="0.35">
      <c r="A3899">
        <v>3898</v>
      </c>
      <c r="B3899" t="s">
        <v>5228</v>
      </c>
      <c r="C3899" s="8">
        <v>42427</v>
      </c>
      <c r="D3899" s="6">
        <v>2016</v>
      </c>
      <c r="E3899" s="8" t="s">
        <v>3458</v>
      </c>
      <c r="F3899" s="7">
        <v>27</v>
      </c>
      <c r="G3899" t="s">
        <v>3538</v>
      </c>
      <c r="H3899" t="s">
        <v>3532</v>
      </c>
      <c r="I3899" t="s">
        <v>4156</v>
      </c>
      <c r="J3899" t="s">
        <v>3449</v>
      </c>
      <c r="K3899" t="s">
        <v>3682</v>
      </c>
      <c r="L3899">
        <v>77070</v>
      </c>
      <c r="M3899" t="s">
        <v>3223</v>
      </c>
      <c r="N3899" t="s">
        <v>9</v>
      </c>
      <c r="O3899" t="s">
        <v>20</v>
      </c>
      <c r="P3899" t="s">
        <v>3224</v>
      </c>
      <c r="Q3899" s="4">
        <v>17000</v>
      </c>
      <c r="R3899">
        <v>2</v>
      </c>
      <c r="S3899" s="4">
        <f>Table3[[#This Row],[Harga]]*Table3[[#This Row],[Quantity]]</f>
        <v>34000</v>
      </c>
      <c r="T3899">
        <v>0.6</v>
      </c>
      <c r="U3899" s="4">
        <f>Table3[[#This Row],[Discount]]*Table3[[#This Row],[Revenue]]</f>
        <v>20400</v>
      </c>
      <c r="V3899" s="4">
        <f>Table3[[#This Row],[Revenue]]-Table3[[#This Row],[Total Discount]]</f>
        <v>13600</v>
      </c>
      <c r="W3899" s="6"/>
      <c r="X3899" s="5"/>
    </row>
    <row r="3900" spans="1:24" x14ac:dyDescent="0.35">
      <c r="A3900">
        <v>3899</v>
      </c>
      <c r="B3900" t="s">
        <v>5227</v>
      </c>
      <c r="C3900" s="8">
        <v>42492</v>
      </c>
      <c r="D3900" s="6">
        <v>2016</v>
      </c>
      <c r="E3900" s="8" t="s">
        <v>3453</v>
      </c>
      <c r="F3900" s="7">
        <v>2</v>
      </c>
      <c r="G3900" t="s">
        <v>3452</v>
      </c>
      <c r="H3900" t="s">
        <v>3532</v>
      </c>
      <c r="I3900" t="s">
        <v>3827</v>
      </c>
      <c r="J3900" t="s">
        <v>3449</v>
      </c>
      <c r="K3900" t="s">
        <v>3523</v>
      </c>
      <c r="L3900">
        <v>75061</v>
      </c>
      <c r="M3900" t="s">
        <v>2244</v>
      </c>
      <c r="N3900" t="s">
        <v>13</v>
      </c>
      <c r="O3900" t="s">
        <v>32</v>
      </c>
      <c r="P3900" t="s">
        <v>2245</v>
      </c>
      <c r="Q3900" s="4">
        <v>8000</v>
      </c>
      <c r="R3900">
        <v>3</v>
      </c>
      <c r="S3900" s="4">
        <f>Table3[[#This Row],[Harga]]*Table3[[#This Row],[Quantity]]</f>
        <v>24000</v>
      </c>
      <c r="T3900">
        <v>0.2</v>
      </c>
      <c r="U3900" s="4">
        <f>Table3[[#This Row],[Discount]]*Table3[[#This Row],[Revenue]]</f>
        <v>4800</v>
      </c>
      <c r="V3900" s="4">
        <f>Table3[[#This Row],[Revenue]]-Table3[[#This Row],[Total Discount]]</f>
        <v>19200</v>
      </c>
      <c r="W3900" s="6"/>
      <c r="X3900" s="5"/>
    </row>
    <row r="3901" spans="1:24" x14ac:dyDescent="0.35">
      <c r="A3901">
        <v>3900</v>
      </c>
      <c r="B3901" t="s">
        <v>5226</v>
      </c>
      <c r="C3901" s="8">
        <v>41982</v>
      </c>
      <c r="D3901" s="6">
        <v>2014</v>
      </c>
      <c r="E3901" s="8" t="s">
        <v>3490</v>
      </c>
      <c r="F3901" s="7">
        <v>9</v>
      </c>
      <c r="G3901" t="s">
        <v>3452</v>
      </c>
      <c r="H3901" t="s">
        <v>3451</v>
      </c>
      <c r="I3901" t="s">
        <v>4638</v>
      </c>
      <c r="J3901" t="s">
        <v>3466</v>
      </c>
      <c r="K3901" t="s">
        <v>3605</v>
      </c>
      <c r="L3901">
        <v>60653</v>
      </c>
      <c r="M3901" t="s">
        <v>2667</v>
      </c>
      <c r="N3901" t="s">
        <v>13</v>
      </c>
      <c r="O3901" t="s">
        <v>23</v>
      </c>
      <c r="P3901" t="s">
        <v>2668</v>
      </c>
      <c r="Q3901" s="4">
        <v>11000</v>
      </c>
      <c r="R3901">
        <v>2</v>
      </c>
      <c r="S3901" s="4">
        <f>Table3[[#This Row],[Harga]]*Table3[[#This Row],[Quantity]]</f>
        <v>22000</v>
      </c>
      <c r="T3901">
        <v>0.2</v>
      </c>
      <c r="U3901" s="4">
        <f>Table3[[#This Row],[Discount]]*Table3[[#This Row],[Revenue]]</f>
        <v>4400</v>
      </c>
      <c r="V3901" s="4">
        <f>Table3[[#This Row],[Revenue]]-Table3[[#This Row],[Total Discount]]</f>
        <v>17600</v>
      </c>
      <c r="W3901" s="6"/>
      <c r="X3901" s="5"/>
    </row>
    <row r="3902" spans="1:24" x14ac:dyDescent="0.35">
      <c r="A3902">
        <v>3901</v>
      </c>
      <c r="B3902" t="s">
        <v>5225</v>
      </c>
      <c r="C3902" s="8">
        <v>42363</v>
      </c>
      <c r="D3902" s="6">
        <v>2015</v>
      </c>
      <c r="E3902" s="8" t="s">
        <v>3490</v>
      </c>
      <c r="F3902" s="7">
        <v>25</v>
      </c>
      <c r="G3902" t="s">
        <v>3457</v>
      </c>
      <c r="H3902" t="s">
        <v>3451</v>
      </c>
      <c r="I3902" t="s">
        <v>4263</v>
      </c>
      <c r="J3902" t="s">
        <v>3488</v>
      </c>
      <c r="K3902" t="s">
        <v>3695</v>
      </c>
      <c r="L3902">
        <v>90049</v>
      </c>
      <c r="M3902" t="s">
        <v>1268</v>
      </c>
      <c r="N3902" t="s">
        <v>13</v>
      </c>
      <c r="O3902" t="s">
        <v>23</v>
      </c>
      <c r="P3902" t="s">
        <v>1269</v>
      </c>
      <c r="Q3902" s="4">
        <v>5000</v>
      </c>
      <c r="R3902">
        <v>2</v>
      </c>
      <c r="S3902" s="4">
        <f>Table3[[#This Row],[Harga]]*Table3[[#This Row],[Quantity]]</f>
        <v>10000</v>
      </c>
      <c r="T3902">
        <v>0</v>
      </c>
      <c r="U3902" s="4">
        <f>Table3[[#This Row],[Discount]]*Table3[[#This Row],[Revenue]]</f>
        <v>0</v>
      </c>
      <c r="V3902" s="4">
        <f>Table3[[#This Row],[Revenue]]-Table3[[#This Row],[Total Discount]]</f>
        <v>10000</v>
      </c>
      <c r="W3902" s="6"/>
      <c r="X3902" s="5"/>
    </row>
    <row r="3903" spans="1:24" x14ac:dyDescent="0.35">
      <c r="A3903">
        <v>3902</v>
      </c>
      <c r="B3903" t="s">
        <v>5224</v>
      </c>
      <c r="C3903" s="8">
        <v>43076</v>
      </c>
      <c r="D3903" s="6">
        <v>2017</v>
      </c>
      <c r="E3903" s="8" t="s">
        <v>3490</v>
      </c>
      <c r="F3903" s="7">
        <v>7</v>
      </c>
      <c r="G3903" t="s">
        <v>3452</v>
      </c>
      <c r="H3903" t="s">
        <v>3451</v>
      </c>
      <c r="I3903" t="s">
        <v>3723</v>
      </c>
      <c r="J3903" t="s">
        <v>3449</v>
      </c>
      <c r="K3903" t="s">
        <v>3605</v>
      </c>
      <c r="L3903">
        <v>39401</v>
      </c>
      <c r="M3903" t="s">
        <v>3154</v>
      </c>
      <c r="N3903" t="s">
        <v>13</v>
      </c>
      <c r="O3903" t="s">
        <v>29</v>
      </c>
      <c r="P3903" t="s">
        <v>3155</v>
      </c>
      <c r="Q3903" s="4">
        <v>401000</v>
      </c>
      <c r="R3903">
        <v>4</v>
      </c>
      <c r="S3903" s="4">
        <f>Table3[[#This Row],[Harga]]*Table3[[#This Row],[Quantity]]</f>
        <v>1604000</v>
      </c>
      <c r="T3903">
        <v>0</v>
      </c>
      <c r="U3903" s="4">
        <f>Table3[[#This Row],[Discount]]*Table3[[#This Row],[Revenue]]</f>
        <v>0</v>
      </c>
      <c r="V3903" s="4">
        <f>Table3[[#This Row],[Revenue]]-Table3[[#This Row],[Total Discount]]</f>
        <v>1604000</v>
      </c>
      <c r="W3903" s="6"/>
      <c r="X3903" s="5"/>
    </row>
    <row r="3904" spans="1:24" x14ac:dyDescent="0.35">
      <c r="A3904">
        <v>3903</v>
      </c>
      <c r="B3904" t="s">
        <v>5223</v>
      </c>
      <c r="C3904" s="8">
        <v>41789</v>
      </c>
      <c r="D3904" s="6">
        <v>2014</v>
      </c>
      <c r="E3904" s="8" t="s">
        <v>3453</v>
      </c>
      <c r="F3904" s="7">
        <v>30</v>
      </c>
      <c r="G3904" t="s">
        <v>3485</v>
      </c>
      <c r="H3904" t="s">
        <v>3451</v>
      </c>
      <c r="I3904" t="s">
        <v>5078</v>
      </c>
      <c r="J3904" t="s">
        <v>3466</v>
      </c>
      <c r="K3904" t="s">
        <v>3477</v>
      </c>
      <c r="L3904">
        <v>10024</v>
      </c>
      <c r="M3904" t="s">
        <v>2858</v>
      </c>
      <c r="N3904" t="s">
        <v>13</v>
      </c>
      <c r="O3904" t="s">
        <v>26</v>
      </c>
      <c r="P3904" t="s">
        <v>2859</v>
      </c>
      <c r="Q3904" s="4">
        <v>39000</v>
      </c>
      <c r="R3904">
        <v>2</v>
      </c>
      <c r="S3904" s="4">
        <f>Table3[[#This Row],[Harga]]*Table3[[#This Row],[Quantity]]</f>
        <v>78000</v>
      </c>
      <c r="T3904">
        <v>0.2</v>
      </c>
      <c r="U3904" s="4">
        <f>Table3[[#This Row],[Discount]]*Table3[[#This Row],[Revenue]]</f>
        <v>15600</v>
      </c>
      <c r="V3904" s="4">
        <f>Table3[[#This Row],[Revenue]]-Table3[[#This Row],[Total Discount]]</f>
        <v>62400</v>
      </c>
      <c r="W3904" s="6"/>
      <c r="X3904" s="5"/>
    </row>
    <row r="3905" spans="1:24" x14ac:dyDescent="0.35">
      <c r="A3905">
        <v>3904</v>
      </c>
      <c r="B3905" t="s">
        <v>5222</v>
      </c>
      <c r="C3905" s="8">
        <v>42796</v>
      </c>
      <c r="D3905" s="6">
        <v>2017</v>
      </c>
      <c r="E3905" s="8" t="s">
        <v>3511</v>
      </c>
      <c r="F3905" s="7">
        <v>2</v>
      </c>
      <c r="G3905" t="s">
        <v>3485</v>
      </c>
      <c r="H3905" t="s">
        <v>3462</v>
      </c>
      <c r="I3905" t="s">
        <v>5069</v>
      </c>
      <c r="J3905" t="s">
        <v>3449</v>
      </c>
      <c r="K3905" t="s">
        <v>3477</v>
      </c>
      <c r="L3905">
        <v>44221</v>
      </c>
      <c r="M3905" t="s">
        <v>1610</v>
      </c>
      <c r="N3905" t="s">
        <v>13</v>
      </c>
      <c r="O3905" t="s">
        <v>26</v>
      </c>
      <c r="P3905" t="s">
        <v>1611</v>
      </c>
      <c r="Q3905" s="4">
        <v>10000</v>
      </c>
      <c r="R3905">
        <v>4</v>
      </c>
      <c r="S3905" s="4">
        <f>Table3[[#This Row],[Harga]]*Table3[[#This Row],[Quantity]]</f>
        <v>40000</v>
      </c>
      <c r="T3905">
        <v>0.7</v>
      </c>
      <c r="U3905" s="4">
        <f>Table3[[#This Row],[Discount]]*Table3[[#This Row],[Revenue]]</f>
        <v>28000</v>
      </c>
      <c r="V3905" s="4">
        <f>Table3[[#This Row],[Revenue]]-Table3[[#This Row],[Total Discount]]</f>
        <v>12000</v>
      </c>
      <c r="W3905" s="6"/>
      <c r="X3905" s="5"/>
    </row>
    <row r="3906" spans="1:24" x14ac:dyDescent="0.35">
      <c r="A3906">
        <v>3905</v>
      </c>
      <c r="B3906" t="s">
        <v>5221</v>
      </c>
      <c r="C3906" s="8">
        <v>42289</v>
      </c>
      <c r="D3906" s="6">
        <v>2015</v>
      </c>
      <c r="E3906" s="8" t="s">
        <v>3517</v>
      </c>
      <c r="F3906" s="7">
        <v>12</v>
      </c>
      <c r="G3906" t="s">
        <v>3538</v>
      </c>
      <c r="H3906" t="s">
        <v>3451</v>
      </c>
      <c r="I3906" t="s">
        <v>3793</v>
      </c>
      <c r="J3906" t="s">
        <v>3449</v>
      </c>
      <c r="K3906" t="s">
        <v>3455</v>
      </c>
      <c r="L3906">
        <v>98103</v>
      </c>
      <c r="M3906" t="s">
        <v>1258</v>
      </c>
      <c r="N3906" t="s">
        <v>51</v>
      </c>
      <c r="O3906" t="s">
        <v>64</v>
      </c>
      <c r="P3906" t="s">
        <v>1259</v>
      </c>
      <c r="Q3906" s="4">
        <v>22000</v>
      </c>
      <c r="R3906">
        <v>2</v>
      </c>
      <c r="S3906" s="4">
        <f>Table3[[#This Row],[Harga]]*Table3[[#This Row],[Quantity]]</f>
        <v>44000</v>
      </c>
      <c r="T3906">
        <v>0</v>
      </c>
      <c r="U3906" s="4">
        <f>Table3[[#This Row],[Discount]]*Table3[[#This Row],[Revenue]]</f>
        <v>0</v>
      </c>
      <c r="V3906" s="4">
        <f>Table3[[#This Row],[Revenue]]-Table3[[#This Row],[Total Discount]]</f>
        <v>44000</v>
      </c>
      <c r="W3906" s="6"/>
      <c r="X3906" s="5"/>
    </row>
    <row r="3907" spans="1:24" x14ac:dyDescent="0.35">
      <c r="A3907">
        <v>3906</v>
      </c>
      <c r="B3907" t="s">
        <v>5220</v>
      </c>
      <c r="C3907" s="8">
        <v>42199</v>
      </c>
      <c r="D3907" s="6">
        <v>2015</v>
      </c>
      <c r="E3907" s="8" t="s">
        <v>3507</v>
      </c>
      <c r="F3907" s="7">
        <v>14</v>
      </c>
      <c r="G3907" t="s">
        <v>3485</v>
      </c>
      <c r="H3907" t="s">
        <v>3462</v>
      </c>
      <c r="I3907" t="s">
        <v>5027</v>
      </c>
      <c r="J3907" t="s">
        <v>3449</v>
      </c>
      <c r="K3907" t="s">
        <v>3492</v>
      </c>
      <c r="L3907">
        <v>85204</v>
      </c>
      <c r="M3907" t="s">
        <v>438</v>
      </c>
      <c r="N3907" t="s">
        <v>13</v>
      </c>
      <c r="O3907" t="s">
        <v>32</v>
      </c>
      <c r="P3907" t="s">
        <v>439</v>
      </c>
      <c r="Q3907" s="4">
        <v>341000</v>
      </c>
      <c r="R3907">
        <v>3</v>
      </c>
      <c r="S3907" s="4">
        <f>Table3[[#This Row],[Harga]]*Table3[[#This Row],[Quantity]]</f>
        <v>1023000</v>
      </c>
      <c r="T3907">
        <v>0.2</v>
      </c>
      <c r="U3907" s="4">
        <f>Table3[[#This Row],[Discount]]*Table3[[#This Row],[Revenue]]</f>
        <v>204600</v>
      </c>
      <c r="V3907" s="4">
        <f>Table3[[#This Row],[Revenue]]-Table3[[#This Row],[Total Discount]]</f>
        <v>818400</v>
      </c>
      <c r="W3907" s="6"/>
      <c r="X3907" s="5"/>
    </row>
    <row r="3908" spans="1:24" x14ac:dyDescent="0.35">
      <c r="A3908">
        <v>3907</v>
      </c>
      <c r="B3908" t="s">
        <v>5219</v>
      </c>
      <c r="C3908" s="8">
        <v>41962</v>
      </c>
      <c r="D3908" s="6">
        <v>2014</v>
      </c>
      <c r="E3908" s="8" t="s">
        <v>3468</v>
      </c>
      <c r="F3908" s="7">
        <v>19</v>
      </c>
      <c r="G3908" t="s">
        <v>3452</v>
      </c>
      <c r="H3908" t="s">
        <v>3462</v>
      </c>
      <c r="I3908" t="s">
        <v>4135</v>
      </c>
      <c r="J3908" t="s">
        <v>3488</v>
      </c>
      <c r="K3908" t="s">
        <v>3655</v>
      </c>
      <c r="L3908">
        <v>84106</v>
      </c>
      <c r="M3908" t="s">
        <v>1260</v>
      </c>
      <c r="N3908" t="s">
        <v>13</v>
      </c>
      <c r="O3908" t="s">
        <v>23</v>
      </c>
      <c r="P3908" t="s">
        <v>5218</v>
      </c>
      <c r="Q3908" s="4">
        <v>123000</v>
      </c>
      <c r="R3908">
        <v>3</v>
      </c>
      <c r="S3908" s="4">
        <f>Table3[[#This Row],[Harga]]*Table3[[#This Row],[Quantity]]</f>
        <v>369000</v>
      </c>
      <c r="T3908">
        <v>0</v>
      </c>
      <c r="U3908" s="4">
        <f>Table3[[#This Row],[Discount]]*Table3[[#This Row],[Revenue]]</f>
        <v>0</v>
      </c>
      <c r="V3908" s="4">
        <f>Table3[[#This Row],[Revenue]]-Table3[[#This Row],[Total Discount]]</f>
        <v>369000</v>
      </c>
      <c r="W3908" s="6"/>
      <c r="X3908" s="5"/>
    </row>
    <row r="3909" spans="1:24" x14ac:dyDescent="0.35">
      <c r="A3909">
        <v>3908</v>
      </c>
      <c r="B3909" t="s">
        <v>5217</v>
      </c>
      <c r="C3909" s="8">
        <v>42517</v>
      </c>
      <c r="D3909" s="6">
        <v>2016</v>
      </c>
      <c r="E3909" s="8" t="s">
        <v>3453</v>
      </c>
      <c r="F3909" s="7">
        <v>27</v>
      </c>
      <c r="G3909" t="s">
        <v>3538</v>
      </c>
      <c r="H3909" t="s">
        <v>3554</v>
      </c>
      <c r="I3909" t="s">
        <v>5216</v>
      </c>
      <c r="J3909" t="s">
        <v>3449</v>
      </c>
      <c r="K3909" t="s">
        <v>3714</v>
      </c>
      <c r="L3909">
        <v>90045</v>
      </c>
      <c r="M3909" t="s">
        <v>1334</v>
      </c>
      <c r="N3909" t="s">
        <v>13</v>
      </c>
      <c r="O3909" t="s">
        <v>23</v>
      </c>
      <c r="P3909" t="s">
        <v>1335</v>
      </c>
      <c r="Q3909" s="4">
        <v>34000</v>
      </c>
      <c r="R3909">
        <v>2</v>
      </c>
      <c r="S3909" s="4">
        <f>Table3[[#This Row],[Harga]]*Table3[[#This Row],[Quantity]]</f>
        <v>68000</v>
      </c>
      <c r="T3909">
        <v>0</v>
      </c>
      <c r="U3909" s="4">
        <f>Table3[[#This Row],[Discount]]*Table3[[#This Row],[Revenue]]</f>
        <v>0</v>
      </c>
      <c r="V3909" s="4">
        <f>Table3[[#This Row],[Revenue]]-Table3[[#This Row],[Total Discount]]</f>
        <v>68000</v>
      </c>
      <c r="W3909" s="6"/>
      <c r="X3909" s="5"/>
    </row>
    <row r="3910" spans="1:24" x14ac:dyDescent="0.35">
      <c r="A3910">
        <v>3909</v>
      </c>
      <c r="B3910" t="s">
        <v>5215</v>
      </c>
      <c r="C3910" s="8">
        <v>42919</v>
      </c>
      <c r="D3910" s="6">
        <v>2017</v>
      </c>
      <c r="E3910" s="8" t="s">
        <v>3507</v>
      </c>
      <c r="F3910" s="7">
        <v>3</v>
      </c>
      <c r="G3910" t="s">
        <v>3452</v>
      </c>
      <c r="H3910" t="s">
        <v>3532</v>
      </c>
      <c r="I3910" t="s">
        <v>5214</v>
      </c>
      <c r="J3910" t="s">
        <v>3449</v>
      </c>
      <c r="K3910" t="s">
        <v>3571</v>
      </c>
      <c r="L3910">
        <v>28540</v>
      </c>
      <c r="M3910" t="s">
        <v>68</v>
      </c>
      <c r="N3910" t="s">
        <v>51</v>
      </c>
      <c r="O3910" t="s">
        <v>64</v>
      </c>
      <c r="P3910" t="s">
        <v>69</v>
      </c>
      <c r="Q3910" s="4">
        <v>45000</v>
      </c>
      <c r="R3910">
        <v>2</v>
      </c>
      <c r="S3910" s="4">
        <f>Table3[[#This Row],[Harga]]*Table3[[#This Row],[Quantity]]</f>
        <v>90000</v>
      </c>
      <c r="T3910">
        <v>0.2</v>
      </c>
      <c r="U3910" s="4">
        <f>Table3[[#This Row],[Discount]]*Table3[[#This Row],[Revenue]]</f>
        <v>18000</v>
      </c>
      <c r="V3910" s="4">
        <f>Table3[[#This Row],[Revenue]]-Table3[[#This Row],[Total Discount]]</f>
        <v>72000</v>
      </c>
      <c r="W3910" s="6"/>
      <c r="X3910" s="5"/>
    </row>
    <row r="3911" spans="1:24" x14ac:dyDescent="0.35">
      <c r="A3911">
        <v>3910</v>
      </c>
      <c r="B3911" t="s">
        <v>5213</v>
      </c>
      <c r="C3911" s="8">
        <v>43003</v>
      </c>
      <c r="D3911" s="6">
        <v>2017</v>
      </c>
      <c r="E3911" s="8" t="s">
        <v>3472</v>
      </c>
      <c r="F3911" s="7">
        <v>25</v>
      </c>
      <c r="G3911" t="s">
        <v>3452</v>
      </c>
      <c r="H3911" t="s">
        <v>3451</v>
      </c>
      <c r="I3911" t="s">
        <v>5050</v>
      </c>
      <c r="J3911" t="s">
        <v>3466</v>
      </c>
      <c r="K3911" t="s">
        <v>3542</v>
      </c>
      <c r="L3911">
        <v>44107</v>
      </c>
      <c r="M3911" t="s">
        <v>2974</v>
      </c>
      <c r="N3911" t="s">
        <v>13</v>
      </c>
      <c r="O3911" t="s">
        <v>55</v>
      </c>
      <c r="P3911" t="s">
        <v>2975</v>
      </c>
      <c r="Q3911" s="4">
        <v>23000</v>
      </c>
      <c r="R3911">
        <v>4</v>
      </c>
      <c r="S3911" s="4">
        <f>Table3[[#This Row],[Harga]]*Table3[[#This Row],[Quantity]]</f>
        <v>92000</v>
      </c>
      <c r="T3911">
        <v>0.2</v>
      </c>
      <c r="U3911" s="4">
        <f>Table3[[#This Row],[Discount]]*Table3[[#This Row],[Revenue]]</f>
        <v>18400</v>
      </c>
      <c r="V3911" s="4">
        <f>Table3[[#This Row],[Revenue]]-Table3[[#This Row],[Total Discount]]</f>
        <v>73600</v>
      </c>
      <c r="W3911" s="6"/>
      <c r="X3911" s="5"/>
    </row>
    <row r="3912" spans="1:24" x14ac:dyDescent="0.35">
      <c r="A3912">
        <v>3911</v>
      </c>
      <c r="B3912" t="s">
        <v>5212</v>
      </c>
      <c r="C3912" s="8">
        <v>42646</v>
      </c>
      <c r="D3912" s="6">
        <v>2016</v>
      </c>
      <c r="E3912" s="8" t="s">
        <v>3517</v>
      </c>
      <c r="F3912" s="7">
        <v>3</v>
      </c>
      <c r="G3912" t="s">
        <v>3452</v>
      </c>
      <c r="H3912" t="s">
        <v>3451</v>
      </c>
      <c r="I3912" t="s">
        <v>5211</v>
      </c>
      <c r="J3912" t="s">
        <v>3488</v>
      </c>
      <c r="K3912" t="s">
        <v>3513</v>
      </c>
      <c r="L3912">
        <v>92630</v>
      </c>
      <c r="M3912" t="s">
        <v>2450</v>
      </c>
      <c r="N3912" t="s">
        <v>13</v>
      </c>
      <c r="O3912" t="s">
        <v>14</v>
      </c>
      <c r="P3912" t="s">
        <v>2451</v>
      </c>
      <c r="Q3912" s="4">
        <v>10000</v>
      </c>
      <c r="R3912">
        <v>2</v>
      </c>
      <c r="S3912" s="4">
        <f>Table3[[#This Row],[Harga]]*Table3[[#This Row],[Quantity]]</f>
        <v>20000</v>
      </c>
      <c r="T3912">
        <v>0</v>
      </c>
      <c r="U3912" s="4">
        <f>Table3[[#This Row],[Discount]]*Table3[[#This Row],[Revenue]]</f>
        <v>0</v>
      </c>
      <c r="V3912" s="4">
        <f>Table3[[#This Row],[Revenue]]-Table3[[#This Row],[Total Discount]]</f>
        <v>20000</v>
      </c>
      <c r="W3912" s="6"/>
      <c r="X3912" s="5"/>
    </row>
    <row r="3913" spans="1:24" x14ac:dyDescent="0.35">
      <c r="A3913">
        <v>3912</v>
      </c>
      <c r="B3913" t="s">
        <v>5210</v>
      </c>
      <c r="C3913" s="8">
        <v>42987</v>
      </c>
      <c r="D3913" s="6">
        <v>2017</v>
      </c>
      <c r="E3913" s="8" t="s">
        <v>3472</v>
      </c>
      <c r="F3913" s="7">
        <v>9</v>
      </c>
      <c r="G3913" t="s">
        <v>3485</v>
      </c>
      <c r="H3913" t="s">
        <v>3462</v>
      </c>
      <c r="I3913" t="s">
        <v>3916</v>
      </c>
      <c r="J3913" t="s">
        <v>3466</v>
      </c>
      <c r="K3913" t="s">
        <v>3470</v>
      </c>
      <c r="L3913">
        <v>97206</v>
      </c>
      <c r="M3913" t="s">
        <v>335</v>
      </c>
      <c r="N3913" t="s">
        <v>13</v>
      </c>
      <c r="O3913" t="s">
        <v>23</v>
      </c>
      <c r="P3913" t="s">
        <v>336</v>
      </c>
      <c r="Q3913" s="4">
        <v>26000</v>
      </c>
      <c r="R3913">
        <v>6</v>
      </c>
      <c r="S3913" s="4">
        <f>Table3[[#This Row],[Harga]]*Table3[[#This Row],[Quantity]]</f>
        <v>156000</v>
      </c>
      <c r="T3913">
        <v>0.2</v>
      </c>
      <c r="U3913" s="4">
        <f>Table3[[#This Row],[Discount]]*Table3[[#This Row],[Revenue]]</f>
        <v>31200</v>
      </c>
      <c r="V3913" s="4">
        <f>Table3[[#This Row],[Revenue]]-Table3[[#This Row],[Total Discount]]</f>
        <v>124800</v>
      </c>
      <c r="W3913" s="6"/>
      <c r="X3913" s="5"/>
    </row>
    <row r="3914" spans="1:24" x14ac:dyDescent="0.35">
      <c r="A3914">
        <v>3913</v>
      </c>
      <c r="B3914" t="s">
        <v>5209</v>
      </c>
      <c r="C3914" s="8">
        <v>42075</v>
      </c>
      <c r="D3914" s="6">
        <v>2015</v>
      </c>
      <c r="E3914" s="8" t="s">
        <v>3511</v>
      </c>
      <c r="F3914" s="7">
        <v>12</v>
      </c>
      <c r="G3914" t="s">
        <v>3496</v>
      </c>
      <c r="H3914" t="s">
        <v>3462</v>
      </c>
      <c r="I3914" t="s">
        <v>3744</v>
      </c>
      <c r="J3914" t="s">
        <v>3449</v>
      </c>
      <c r="K3914" t="s">
        <v>3455</v>
      </c>
      <c r="L3914">
        <v>28205</v>
      </c>
      <c r="M3914" t="s">
        <v>1252</v>
      </c>
      <c r="N3914" t="s">
        <v>13</v>
      </c>
      <c r="O3914" t="s">
        <v>14</v>
      </c>
      <c r="P3914" t="s">
        <v>1253</v>
      </c>
      <c r="Q3914" s="4">
        <v>19000</v>
      </c>
      <c r="R3914">
        <v>2</v>
      </c>
      <c r="S3914" s="4">
        <f>Table3[[#This Row],[Harga]]*Table3[[#This Row],[Quantity]]</f>
        <v>38000</v>
      </c>
      <c r="T3914">
        <v>0.2</v>
      </c>
      <c r="U3914" s="4">
        <f>Table3[[#This Row],[Discount]]*Table3[[#This Row],[Revenue]]</f>
        <v>7600</v>
      </c>
      <c r="V3914" s="4">
        <f>Table3[[#This Row],[Revenue]]-Table3[[#This Row],[Total Discount]]</f>
        <v>30400</v>
      </c>
      <c r="W3914" s="6"/>
      <c r="X3914" s="5"/>
    </row>
    <row r="3915" spans="1:24" x14ac:dyDescent="0.35">
      <c r="A3915">
        <v>3914</v>
      </c>
      <c r="B3915" t="s">
        <v>5208</v>
      </c>
      <c r="C3915" s="8">
        <v>42703</v>
      </c>
      <c r="D3915" s="6">
        <v>2016</v>
      </c>
      <c r="E3915" s="8" t="s">
        <v>3468</v>
      </c>
      <c r="F3915" s="7">
        <v>29</v>
      </c>
      <c r="G3915" t="s">
        <v>3538</v>
      </c>
      <c r="H3915" t="s">
        <v>3451</v>
      </c>
      <c r="I3915" t="s">
        <v>4830</v>
      </c>
      <c r="J3915" t="s">
        <v>3488</v>
      </c>
      <c r="K3915" t="s">
        <v>3455</v>
      </c>
      <c r="L3915">
        <v>60505</v>
      </c>
      <c r="M3915" t="s">
        <v>3128</v>
      </c>
      <c r="N3915" t="s">
        <v>9</v>
      </c>
      <c r="O3915" t="s">
        <v>20</v>
      </c>
      <c r="P3915" t="s">
        <v>3129</v>
      </c>
      <c r="Q3915" s="4">
        <v>757000</v>
      </c>
      <c r="R3915">
        <v>4</v>
      </c>
      <c r="S3915" s="4">
        <f>Table3[[#This Row],[Harga]]*Table3[[#This Row],[Quantity]]</f>
        <v>3028000</v>
      </c>
      <c r="T3915">
        <v>0.6</v>
      </c>
      <c r="U3915" s="4">
        <f>Table3[[#This Row],[Discount]]*Table3[[#This Row],[Revenue]]</f>
        <v>1816800</v>
      </c>
      <c r="V3915" s="4">
        <f>Table3[[#This Row],[Revenue]]-Table3[[#This Row],[Total Discount]]</f>
        <v>1211200</v>
      </c>
      <c r="W3915" s="6"/>
      <c r="X3915" s="5"/>
    </row>
    <row r="3916" spans="1:24" x14ac:dyDescent="0.35">
      <c r="A3916">
        <v>3915</v>
      </c>
      <c r="B3916" t="s">
        <v>5207</v>
      </c>
      <c r="C3916" s="8">
        <v>42535</v>
      </c>
      <c r="D3916" s="6">
        <v>2016</v>
      </c>
      <c r="E3916" s="8" t="s">
        <v>3497</v>
      </c>
      <c r="F3916" s="7">
        <v>14</v>
      </c>
      <c r="G3916" t="s">
        <v>3496</v>
      </c>
      <c r="H3916" t="s">
        <v>3554</v>
      </c>
      <c r="I3916" t="s">
        <v>3651</v>
      </c>
      <c r="J3916" t="s">
        <v>3466</v>
      </c>
      <c r="K3916" t="s">
        <v>3548</v>
      </c>
      <c r="L3916">
        <v>19140</v>
      </c>
      <c r="M3916" t="s">
        <v>3116</v>
      </c>
      <c r="N3916" t="s">
        <v>9</v>
      </c>
      <c r="O3916" t="s">
        <v>17</v>
      </c>
      <c r="P3916" t="s">
        <v>3117</v>
      </c>
      <c r="Q3916" s="4">
        <v>1686000</v>
      </c>
      <c r="R3916">
        <v>2</v>
      </c>
      <c r="S3916" s="4">
        <f>Table3[[#This Row],[Harga]]*Table3[[#This Row],[Quantity]]</f>
        <v>3372000</v>
      </c>
      <c r="T3916">
        <v>0.4</v>
      </c>
      <c r="U3916" s="4">
        <f>Table3[[#This Row],[Discount]]*Table3[[#This Row],[Revenue]]</f>
        <v>1348800</v>
      </c>
      <c r="V3916" s="4">
        <f>Table3[[#This Row],[Revenue]]-Table3[[#This Row],[Total Discount]]</f>
        <v>2023200</v>
      </c>
      <c r="W3916" s="6"/>
      <c r="X3916" s="5"/>
    </row>
    <row r="3917" spans="1:24" x14ac:dyDescent="0.35">
      <c r="A3917">
        <v>3916</v>
      </c>
      <c r="B3917" t="s">
        <v>5206</v>
      </c>
      <c r="C3917" s="8">
        <v>43072</v>
      </c>
      <c r="D3917" s="6">
        <v>2017</v>
      </c>
      <c r="E3917" s="8" t="s">
        <v>3490</v>
      </c>
      <c r="F3917" s="7">
        <v>3</v>
      </c>
      <c r="G3917" t="s">
        <v>3452</v>
      </c>
      <c r="H3917" t="s">
        <v>3462</v>
      </c>
      <c r="I3917" t="s">
        <v>3715</v>
      </c>
      <c r="J3917" t="s">
        <v>3449</v>
      </c>
      <c r="K3917" t="s">
        <v>3523</v>
      </c>
      <c r="L3917">
        <v>80229</v>
      </c>
      <c r="M3917" t="s">
        <v>3225</v>
      </c>
      <c r="N3917" t="s">
        <v>13</v>
      </c>
      <c r="O3917" t="s">
        <v>37</v>
      </c>
      <c r="P3917" t="s">
        <v>3226</v>
      </c>
      <c r="Q3917" s="4">
        <v>14000</v>
      </c>
      <c r="R3917">
        <v>6</v>
      </c>
      <c r="S3917" s="4">
        <f>Table3[[#This Row],[Harga]]*Table3[[#This Row],[Quantity]]</f>
        <v>84000</v>
      </c>
      <c r="T3917">
        <v>0.2</v>
      </c>
      <c r="U3917" s="4">
        <f>Table3[[#This Row],[Discount]]*Table3[[#This Row],[Revenue]]</f>
        <v>16800</v>
      </c>
      <c r="V3917" s="4">
        <f>Table3[[#This Row],[Revenue]]-Table3[[#This Row],[Total Discount]]</f>
        <v>67200</v>
      </c>
      <c r="W3917" s="6"/>
      <c r="X3917" s="5"/>
    </row>
    <row r="3918" spans="1:24" x14ac:dyDescent="0.35">
      <c r="A3918">
        <v>3917</v>
      </c>
      <c r="B3918" t="s">
        <v>5205</v>
      </c>
      <c r="C3918" s="8">
        <v>42598</v>
      </c>
      <c r="D3918" s="6">
        <v>2016</v>
      </c>
      <c r="E3918" s="8" t="s">
        <v>3481</v>
      </c>
      <c r="F3918" s="7">
        <v>16</v>
      </c>
      <c r="G3918" t="s">
        <v>3452</v>
      </c>
      <c r="H3918" t="s">
        <v>3554</v>
      </c>
      <c r="I3918" t="s">
        <v>3878</v>
      </c>
      <c r="J3918" t="s">
        <v>3449</v>
      </c>
      <c r="K3918" t="s">
        <v>3707</v>
      </c>
      <c r="L3918">
        <v>95616</v>
      </c>
      <c r="M3918" t="s">
        <v>1413</v>
      </c>
      <c r="N3918" t="s">
        <v>13</v>
      </c>
      <c r="O3918" t="s">
        <v>23</v>
      </c>
      <c r="P3918" t="s">
        <v>1414</v>
      </c>
      <c r="Q3918" s="4">
        <v>39000</v>
      </c>
      <c r="R3918">
        <v>5</v>
      </c>
      <c r="S3918" s="4">
        <f>Table3[[#This Row],[Harga]]*Table3[[#This Row],[Quantity]]</f>
        <v>195000</v>
      </c>
      <c r="T3918">
        <v>0</v>
      </c>
      <c r="U3918" s="4">
        <f>Table3[[#This Row],[Discount]]*Table3[[#This Row],[Revenue]]</f>
        <v>0</v>
      </c>
      <c r="V3918" s="4">
        <f>Table3[[#This Row],[Revenue]]-Table3[[#This Row],[Total Discount]]</f>
        <v>195000</v>
      </c>
      <c r="W3918" s="6"/>
      <c r="X3918" s="5"/>
    </row>
    <row r="3919" spans="1:24" x14ac:dyDescent="0.35">
      <c r="A3919">
        <v>3918</v>
      </c>
      <c r="B3919" t="s">
        <v>5204</v>
      </c>
      <c r="C3919" s="8">
        <v>42729</v>
      </c>
      <c r="D3919" s="6">
        <v>2016</v>
      </c>
      <c r="E3919" s="8" t="s">
        <v>3490</v>
      </c>
      <c r="F3919" s="7">
        <v>25</v>
      </c>
      <c r="G3919" t="s">
        <v>3452</v>
      </c>
      <c r="H3919" t="s">
        <v>3451</v>
      </c>
      <c r="I3919" t="s">
        <v>4914</v>
      </c>
      <c r="J3919" t="s">
        <v>3449</v>
      </c>
      <c r="K3919" t="s">
        <v>3695</v>
      </c>
      <c r="L3919">
        <v>72701</v>
      </c>
      <c r="M3919" t="s">
        <v>468</v>
      </c>
      <c r="N3919" t="s">
        <v>13</v>
      </c>
      <c r="O3919" t="s">
        <v>37</v>
      </c>
      <c r="P3919" t="s">
        <v>469</v>
      </c>
      <c r="Q3919" s="4">
        <v>7000</v>
      </c>
      <c r="R3919">
        <v>9</v>
      </c>
      <c r="S3919" s="4">
        <f>Table3[[#This Row],[Harga]]*Table3[[#This Row],[Quantity]]</f>
        <v>63000</v>
      </c>
      <c r="T3919">
        <v>0</v>
      </c>
      <c r="U3919" s="4">
        <f>Table3[[#This Row],[Discount]]*Table3[[#This Row],[Revenue]]</f>
        <v>0</v>
      </c>
      <c r="V3919" s="4">
        <f>Table3[[#This Row],[Revenue]]-Table3[[#This Row],[Total Discount]]</f>
        <v>63000</v>
      </c>
      <c r="W3919" s="6"/>
      <c r="X3919" s="5"/>
    </row>
    <row r="3920" spans="1:24" x14ac:dyDescent="0.35">
      <c r="A3920">
        <v>3919</v>
      </c>
      <c r="B3920" t="s">
        <v>5203</v>
      </c>
      <c r="C3920" s="8">
        <v>42939</v>
      </c>
      <c r="D3920" s="6">
        <v>2017</v>
      </c>
      <c r="E3920" s="8" t="s">
        <v>3507</v>
      </c>
      <c r="F3920" s="7">
        <v>23</v>
      </c>
      <c r="G3920" t="s">
        <v>3485</v>
      </c>
      <c r="H3920" t="s">
        <v>3554</v>
      </c>
      <c r="I3920" t="s">
        <v>4171</v>
      </c>
      <c r="J3920" t="s">
        <v>3488</v>
      </c>
      <c r="K3920" t="s">
        <v>3513</v>
      </c>
      <c r="L3920">
        <v>10011</v>
      </c>
      <c r="M3920" t="s">
        <v>333</v>
      </c>
      <c r="N3920" t="s">
        <v>13</v>
      </c>
      <c r="O3920" t="s">
        <v>26</v>
      </c>
      <c r="P3920" t="s">
        <v>334</v>
      </c>
      <c r="Q3920" s="4">
        <v>24000</v>
      </c>
      <c r="R3920">
        <v>3</v>
      </c>
      <c r="S3920" s="4">
        <f>Table3[[#This Row],[Harga]]*Table3[[#This Row],[Quantity]]</f>
        <v>72000</v>
      </c>
      <c r="T3920">
        <v>0.2</v>
      </c>
      <c r="U3920" s="4">
        <f>Table3[[#This Row],[Discount]]*Table3[[#This Row],[Revenue]]</f>
        <v>14400</v>
      </c>
      <c r="V3920" s="4">
        <f>Table3[[#This Row],[Revenue]]-Table3[[#This Row],[Total Discount]]</f>
        <v>57600</v>
      </c>
      <c r="W3920" s="6"/>
      <c r="X3920" s="5"/>
    </row>
    <row r="3921" spans="1:24" x14ac:dyDescent="0.35">
      <c r="A3921">
        <v>3920</v>
      </c>
      <c r="B3921" t="s">
        <v>5202</v>
      </c>
      <c r="C3921" s="8">
        <v>42907</v>
      </c>
      <c r="D3921" s="6">
        <v>2017</v>
      </c>
      <c r="E3921" s="8" t="s">
        <v>3497</v>
      </c>
      <c r="F3921" s="7">
        <v>21</v>
      </c>
      <c r="G3921" t="s">
        <v>3452</v>
      </c>
      <c r="H3921" t="s">
        <v>3501</v>
      </c>
      <c r="I3921" t="s">
        <v>4020</v>
      </c>
      <c r="J3921" t="s">
        <v>3488</v>
      </c>
      <c r="K3921" t="s">
        <v>3470</v>
      </c>
      <c r="L3921">
        <v>26003</v>
      </c>
      <c r="M3921" t="s">
        <v>1940</v>
      </c>
      <c r="N3921" t="s">
        <v>13</v>
      </c>
      <c r="O3921" t="s">
        <v>26</v>
      </c>
      <c r="P3921" t="s">
        <v>1941</v>
      </c>
      <c r="Q3921" s="4">
        <v>50000</v>
      </c>
      <c r="R3921">
        <v>5</v>
      </c>
      <c r="S3921" s="4">
        <f>Table3[[#This Row],[Harga]]*Table3[[#This Row],[Quantity]]</f>
        <v>250000</v>
      </c>
      <c r="T3921">
        <v>0</v>
      </c>
      <c r="U3921" s="4">
        <f>Table3[[#This Row],[Discount]]*Table3[[#This Row],[Revenue]]</f>
        <v>0</v>
      </c>
      <c r="V3921" s="4">
        <f>Table3[[#This Row],[Revenue]]-Table3[[#This Row],[Total Discount]]</f>
        <v>250000</v>
      </c>
      <c r="W3921" s="6"/>
      <c r="X3921" s="5"/>
    </row>
    <row r="3922" spans="1:24" x14ac:dyDescent="0.35">
      <c r="A3922">
        <v>3921</v>
      </c>
      <c r="B3922" t="s">
        <v>5201</v>
      </c>
      <c r="C3922" s="8">
        <v>42960</v>
      </c>
      <c r="D3922" s="6">
        <v>2017</v>
      </c>
      <c r="E3922" s="8" t="s">
        <v>3481</v>
      </c>
      <c r="F3922" s="7">
        <v>13</v>
      </c>
      <c r="G3922" t="s">
        <v>3538</v>
      </c>
      <c r="H3922" t="s">
        <v>3451</v>
      </c>
      <c r="I3922" t="s">
        <v>4300</v>
      </c>
      <c r="J3922" t="s">
        <v>3449</v>
      </c>
      <c r="K3922" t="s">
        <v>3580</v>
      </c>
      <c r="L3922">
        <v>38109</v>
      </c>
      <c r="M3922" t="s">
        <v>557</v>
      </c>
      <c r="N3922" t="s">
        <v>13</v>
      </c>
      <c r="O3922" t="s">
        <v>29</v>
      </c>
      <c r="P3922" t="s">
        <v>558</v>
      </c>
      <c r="Q3922" s="4">
        <v>98000</v>
      </c>
      <c r="R3922">
        <v>7</v>
      </c>
      <c r="S3922" s="4">
        <f>Table3[[#This Row],[Harga]]*Table3[[#This Row],[Quantity]]</f>
        <v>686000</v>
      </c>
      <c r="T3922">
        <v>0.2</v>
      </c>
      <c r="U3922" s="4">
        <f>Table3[[#This Row],[Discount]]*Table3[[#This Row],[Revenue]]</f>
        <v>137200</v>
      </c>
      <c r="V3922" s="4">
        <f>Table3[[#This Row],[Revenue]]-Table3[[#This Row],[Total Discount]]</f>
        <v>548800</v>
      </c>
      <c r="W3922" s="6"/>
      <c r="X3922" s="5"/>
    </row>
    <row r="3923" spans="1:24" x14ac:dyDescent="0.35">
      <c r="A3923">
        <v>3922</v>
      </c>
      <c r="B3923" t="s">
        <v>5200</v>
      </c>
      <c r="C3923" s="8">
        <v>42315</v>
      </c>
      <c r="D3923" s="6">
        <v>2015</v>
      </c>
      <c r="E3923" s="8" t="s">
        <v>3468</v>
      </c>
      <c r="F3923" s="7">
        <v>7</v>
      </c>
      <c r="G3923" t="s">
        <v>3452</v>
      </c>
      <c r="H3923" t="s">
        <v>3451</v>
      </c>
      <c r="I3923" t="s">
        <v>4207</v>
      </c>
      <c r="J3923" t="s">
        <v>3449</v>
      </c>
      <c r="K3923" t="s">
        <v>3595</v>
      </c>
      <c r="L3923">
        <v>77036</v>
      </c>
      <c r="M3923" t="s">
        <v>3227</v>
      </c>
      <c r="N3923" t="s">
        <v>13</v>
      </c>
      <c r="O3923" t="s">
        <v>23</v>
      </c>
      <c r="P3923" t="s">
        <v>3228</v>
      </c>
      <c r="Q3923" s="4">
        <v>77000</v>
      </c>
      <c r="R3923">
        <v>2</v>
      </c>
      <c r="S3923" s="4">
        <f>Table3[[#This Row],[Harga]]*Table3[[#This Row],[Quantity]]</f>
        <v>154000</v>
      </c>
      <c r="T3923">
        <v>0.2</v>
      </c>
      <c r="U3923" s="4">
        <f>Table3[[#This Row],[Discount]]*Table3[[#This Row],[Revenue]]</f>
        <v>30800</v>
      </c>
      <c r="V3923" s="4">
        <f>Table3[[#This Row],[Revenue]]-Table3[[#This Row],[Total Discount]]</f>
        <v>123200</v>
      </c>
      <c r="W3923" s="6"/>
      <c r="X3923" s="5"/>
    </row>
    <row r="3924" spans="1:24" x14ac:dyDescent="0.35">
      <c r="A3924">
        <v>3923</v>
      </c>
      <c r="B3924" t="s">
        <v>5199</v>
      </c>
      <c r="C3924" s="8">
        <v>42292</v>
      </c>
      <c r="D3924" s="6">
        <v>2015</v>
      </c>
      <c r="E3924" s="8" t="s">
        <v>3517</v>
      </c>
      <c r="F3924" s="7">
        <v>15</v>
      </c>
      <c r="G3924" t="s">
        <v>3452</v>
      </c>
      <c r="H3924" t="s">
        <v>3451</v>
      </c>
      <c r="I3924" t="s">
        <v>5198</v>
      </c>
      <c r="J3924" t="s">
        <v>3488</v>
      </c>
      <c r="K3924" t="s">
        <v>3470</v>
      </c>
      <c r="L3924">
        <v>75217</v>
      </c>
      <c r="M3924" t="s">
        <v>2135</v>
      </c>
      <c r="N3924" t="s">
        <v>13</v>
      </c>
      <c r="O3924" t="s">
        <v>55</v>
      </c>
      <c r="P3924" t="s">
        <v>176</v>
      </c>
      <c r="Q3924" s="4">
        <v>14000</v>
      </c>
      <c r="R3924">
        <v>1</v>
      </c>
      <c r="S3924" s="4">
        <f>Table3[[#This Row],[Harga]]*Table3[[#This Row],[Quantity]]</f>
        <v>14000</v>
      </c>
      <c r="T3924">
        <v>0.2</v>
      </c>
      <c r="U3924" s="4">
        <f>Table3[[#This Row],[Discount]]*Table3[[#This Row],[Revenue]]</f>
        <v>2800</v>
      </c>
      <c r="V3924" s="4">
        <f>Table3[[#This Row],[Revenue]]-Table3[[#This Row],[Total Discount]]</f>
        <v>11200</v>
      </c>
      <c r="W3924" s="6"/>
      <c r="X3924" s="5"/>
    </row>
    <row r="3925" spans="1:24" x14ac:dyDescent="0.35">
      <c r="A3925">
        <v>3924</v>
      </c>
      <c r="B3925" t="s">
        <v>5197</v>
      </c>
      <c r="C3925" s="8">
        <v>42581</v>
      </c>
      <c r="D3925" s="6">
        <v>2016</v>
      </c>
      <c r="E3925" s="8" t="s">
        <v>3507</v>
      </c>
      <c r="F3925" s="7">
        <v>30</v>
      </c>
      <c r="G3925" t="s">
        <v>3538</v>
      </c>
      <c r="H3925" t="s">
        <v>3554</v>
      </c>
      <c r="I3925" t="s">
        <v>5196</v>
      </c>
      <c r="J3925" t="s">
        <v>3466</v>
      </c>
      <c r="K3925" t="s">
        <v>3465</v>
      </c>
      <c r="L3925">
        <v>94122</v>
      </c>
      <c r="M3925" t="s">
        <v>963</v>
      </c>
      <c r="N3925" t="s">
        <v>13</v>
      </c>
      <c r="O3925" t="s">
        <v>29</v>
      </c>
      <c r="P3925" t="s">
        <v>964</v>
      </c>
      <c r="Q3925" s="4">
        <v>645000</v>
      </c>
      <c r="R3925">
        <v>2</v>
      </c>
      <c r="S3925" s="4">
        <f>Table3[[#This Row],[Harga]]*Table3[[#This Row],[Quantity]]</f>
        <v>1290000</v>
      </c>
      <c r="T3925">
        <v>0</v>
      </c>
      <c r="U3925" s="4">
        <f>Table3[[#This Row],[Discount]]*Table3[[#This Row],[Revenue]]</f>
        <v>0</v>
      </c>
      <c r="V3925" s="4">
        <f>Table3[[#This Row],[Revenue]]-Table3[[#This Row],[Total Discount]]</f>
        <v>1290000</v>
      </c>
      <c r="W3925" s="6"/>
      <c r="X3925" s="5"/>
    </row>
    <row r="3926" spans="1:24" x14ac:dyDescent="0.35">
      <c r="A3926">
        <v>3925</v>
      </c>
      <c r="B3926" t="s">
        <v>5195</v>
      </c>
      <c r="C3926" s="8">
        <v>42707</v>
      </c>
      <c r="D3926" s="6">
        <v>2016</v>
      </c>
      <c r="E3926" s="8" t="s">
        <v>3490</v>
      </c>
      <c r="F3926" s="7">
        <v>3</v>
      </c>
      <c r="G3926" t="s">
        <v>3452</v>
      </c>
      <c r="H3926" t="s">
        <v>3554</v>
      </c>
      <c r="I3926" t="s">
        <v>4730</v>
      </c>
      <c r="J3926" t="s">
        <v>3449</v>
      </c>
      <c r="K3926" t="s">
        <v>3509</v>
      </c>
      <c r="L3926">
        <v>95037</v>
      </c>
      <c r="M3926" t="s">
        <v>941</v>
      </c>
      <c r="N3926" t="s">
        <v>9</v>
      </c>
      <c r="O3926" t="s">
        <v>17</v>
      </c>
      <c r="P3926" t="s">
        <v>942</v>
      </c>
      <c r="Q3926" s="4">
        <v>448000</v>
      </c>
      <c r="R3926">
        <v>3</v>
      </c>
      <c r="S3926" s="4">
        <f>Table3[[#This Row],[Harga]]*Table3[[#This Row],[Quantity]]</f>
        <v>1344000</v>
      </c>
      <c r="T3926">
        <v>0.2</v>
      </c>
      <c r="U3926" s="4">
        <f>Table3[[#This Row],[Discount]]*Table3[[#This Row],[Revenue]]</f>
        <v>268800</v>
      </c>
      <c r="V3926" s="4">
        <f>Table3[[#This Row],[Revenue]]-Table3[[#This Row],[Total Discount]]</f>
        <v>1075200</v>
      </c>
      <c r="W3926" s="6"/>
      <c r="X3926" s="5"/>
    </row>
    <row r="3927" spans="1:24" x14ac:dyDescent="0.35">
      <c r="A3927">
        <v>3926</v>
      </c>
      <c r="B3927" t="s">
        <v>5194</v>
      </c>
      <c r="C3927" s="8">
        <v>42488</v>
      </c>
      <c r="D3927" s="6">
        <v>2016</v>
      </c>
      <c r="E3927" s="8" t="s">
        <v>3529</v>
      </c>
      <c r="F3927" s="7">
        <v>28</v>
      </c>
      <c r="G3927" t="s">
        <v>3496</v>
      </c>
      <c r="H3927" t="s">
        <v>3451</v>
      </c>
      <c r="I3927" t="s">
        <v>5193</v>
      </c>
      <c r="J3927" t="s">
        <v>3449</v>
      </c>
      <c r="K3927" t="s">
        <v>3487</v>
      </c>
      <c r="L3927">
        <v>60174</v>
      </c>
      <c r="M3927" t="s">
        <v>873</v>
      </c>
      <c r="N3927" t="s">
        <v>9</v>
      </c>
      <c r="O3927" t="s">
        <v>20</v>
      </c>
      <c r="P3927" t="s">
        <v>874</v>
      </c>
      <c r="Q3927" s="4">
        <v>152000</v>
      </c>
      <c r="R3927">
        <v>2</v>
      </c>
      <c r="S3927" s="4">
        <f>Table3[[#This Row],[Harga]]*Table3[[#This Row],[Quantity]]</f>
        <v>304000</v>
      </c>
      <c r="T3927">
        <v>0.6</v>
      </c>
      <c r="U3927" s="4">
        <f>Table3[[#This Row],[Discount]]*Table3[[#This Row],[Revenue]]</f>
        <v>182400</v>
      </c>
      <c r="V3927" s="4">
        <f>Table3[[#This Row],[Revenue]]-Table3[[#This Row],[Total Discount]]</f>
        <v>121600</v>
      </c>
      <c r="W3927" s="6"/>
      <c r="X3927" s="5"/>
    </row>
    <row r="3928" spans="1:24" x14ac:dyDescent="0.35">
      <c r="A3928">
        <v>3927</v>
      </c>
      <c r="B3928" t="s">
        <v>5192</v>
      </c>
      <c r="C3928" s="8">
        <v>42972</v>
      </c>
      <c r="D3928" s="6">
        <v>2017</v>
      </c>
      <c r="E3928" s="8" t="s">
        <v>3481</v>
      </c>
      <c r="F3928" s="7">
        <v>25</v>
      </c>
      <c r="G3928" t="s">
        <v>3485</v>
      </c>
      <c r="H3928" t="s">
        <v>3451</v>
      </c>
      <c r="I3928" t="s">
        <v>3742</v>
      </c>
      <c r="J3928" t="s">
        <v>3449</v>
      </c>
      <c r="K3928" t="s">
        <v>3477</v>
      </c>
      <c r="L3928">
        <v>44105</v>
      </c>
      <c r="M3928" t="s">
        <v>3229</v>
      </c>
      <c r="N3928" t="s">
        <v>13</v>
      </c>
      <c r="O3928" t="s">
        <v>32</v>
      </c>
      <c r="P3928" t="s">
        <v>3230</v>
      </c>
      <c r="Q3928" s="4">
        <v>26000</v>
      </c>
      <c r="R3928">
        <v>2</v>
      </c>
      <c r="S3928" s="4">
        <f>Table3[[#This Row],[Harga]]*Table3[[#This Row],[Quantity]]</f>
        <v>52000</v>
      </c>
      <c r="T3928">
        <v>0.2</v>
      </c>
      <c r="U3928" s="4">
        <f>Table3[[#This Row],[Discount]]*Table3[[#This Row],[Revenue]]</f>
        <v>10400</v>
      </c>
      <c r="V3928" s="4">
        <f>Table3[[#This Row],[Revenue]]-Table3[[#This Row],[Total Discount]]</f>
        <v>41600</v>
      </c>
      <c r="W3928" s="6"/>
      <c r="X3928" s="5"/>
    </row>
    <row r="3929" spans="1:24" x14ac:dyDescent="0.35">
      <c r="A3929">
        <v>3928</v>
      </c>
      <c r="B3929" t="s">
        <v>5191</v>
      </c>
      <c r="C3929" s="8">
        <v>42903</v>
      </c>
      <c r="D3929" s="6">
        <v>2017</v>
      </c>
      <c r="E3929" s="8" t="s">
        <v>3497</v>
      </c>
      <c r="F3929" s="7">
        <v>17</v>
      </c>
      <c r="G3929" t="s">
        <v>3538</v>
      </c>
      <c r="H3929" t="s">
        <v>3554</v>
      </c>
      <c r="I3929" t="s">
        <v>4652</v>
      </c>
      <c r="J3929" t="s">
        <v>3488</v>
      </c>
      <c r="K3929" t="s">
        <v>3487</v>
      </c>
      <c r="L3929">
        <v>10024</v>
      </c>
      <c r="M3929" t="s">
        <v>3231</v>
      </c>
      <c r="N3929" t="s">
        <v>51</v>
      </c>
      <c r="O3929" t="s">
        <v>254</v>
      </c>
      <c r="P3929" t="s">
        <v>3232</v>
      </c>
      <c r="Q3929" s="4">
        <v>3405000</v>
      </c>
      <c r="R3929">
        <v>5</v>
      </c>
      <c r="S3929" s="4">
        <f>Table3[[#This Row],[Harga]]*Table3[[#This Row],[Quantity]]</f>
        <v>17025000</v>
      </c>
      <c r="T3929">
        <v>0</v>
      </c>
      <c r="U3929" s="4">
        <f>Table3[[#This Row],[Discount]]*Table3[[#This Row],[Revenue]]</f>
        <v>0</v>
      </c>
      <c r="V3929" s="4">
        <f>Table3[[#This Row],[Revenue]]-Table3[[#This Row],[Total Discount]]</f>
        <v>17025000</v>
      </c>
      <c r="W3929" s="6"/>
      <c r="X3929" s="5"/>
    </row>
    <row r="3930" spans="1:24" x14ac:dyDescent="0.35">
      <c r="A3930">
        <v>3929</v>
      </c>
      <c r="B3930" t="s">
        <v>5190</v>
      </c>
      <c r="C3930" s="8">
        <v>42328</v>
      </c>
      <c r="D3930" s="6">
        <v>2015</v>
      </c>
      <c r="E3930" s="8" t="s">
        <v>3468</v>
      </c>
      <c r="F3930" s="7">
        <v>20</v>
      </c>
      <c r="G3930" t="s">
        <v>3538</v>
      </c>
      <c r="H3930" t="s">
        <v>3451</v>
      </c>
      <c r="I3930" t="s">
        <v>5189</v>
      </c>
      <c r="J3930" t="s">
        <v>3488</v>
      </c>
      <c r="K3930" t="s">
        <v>3605</v>
      </c>
      <c r="L3930">
        <v>19140</v>
      </c>
      <c r="M3930" t="s">
        <v>1106</v>
      </c>
      <c r="N3930" t="s">
        <v>9</v>
      </c>
      <c r="O3930" t="s">
        <v>42</v>
      </c>
      <c r="P3930" t="s">
        <v>1107</v>
      </c>
      <c r="Q3930" s="4">
        <v>259000</v>
      </c>
      <c r="R3930">
        <v>4</v>
      </c>
      <c r="S3930" s="4">
        <f>Table3[[#This Row],[Harga]]*Table3[[#This Row],[Quantity]]</f>
        <v>1036000</v>
      </c>
      <c r="T3930">
        <v>0.3</v>
      </c>
      <c r="U3930" s="4">
        <f>Table3[[#This Row],[Discount]]*Table3[[#This Row],[Revenue]]</f>
        <v>310800</v>
      </c>
      <c r="V3930" s="4">
        <f>Table3[[#This Row],[Revenue]]-Table3[[#This Row],[Total Discount]]</f>
        <v>725200</v>
      </c>
      <c r="W3930" s="6"/>
      <c r="X3930" s="5"/>
    </row>
    <row r="3931" spans="1:24" x14ac:dyDescent="0.35">
      <c r="A3931">
        <v>3930</v>
      </c>
      <c r="B3931" t="s">
        <v>5188</v>
      </c>
      <c r="C3931" s="8">
        <v>42982</v>
      </c>
      <c r="D3931" s="6">
        <v>2017</v>
      </c>
      <c r="E3931" s="8" t="s">
        <v>3472</v>
      </c>
      <c r="F3931" s="7">
        <v>4</v>
      </c>
      <c r="G3931" t="s">
        <v>3457</v>
      </c>
      <c r="H3931" t="s">
        <v>3462</v>
      </c>
      <c r="I3931" t="s">
        <v>5187</v>
      </c>
      <c r="J3931" t="s">
        <v>3488</v>
      </c>
      <c r="K3931" t="s">
        <v>3714</v>
      </c>
      <c r="L3931">
        <v>75043</v>
      </c>
      <c r="M3931" t="s">
        <v>133</v>
      </c>
      <c r="N3931" t="s">
        <v>13</v>
      </c>
      <c r="O3931" t="s">
        <v>37</v>
      </c>
      <c r="P3931" t="s">
        <v>134</v>
      </c>
      <c r="Q3931" s="4">
        <v>76000</v>
      </c>
      <c r="R3931">
        <v>1</v>
      </c>
      <c r="S3931" s="4">
        <f>Table3[[#This Row],[Harga]]*Table3[[#This Row],[Quantity]]</f>
        <v>76000</v>
      </c>
      <c r="T3931">
        <v>0.2</v>
      </c>
      <c r="U3931" s="4">
        <f>Table3[[#This Row],[Discount]]*Table3[[#This Row],[Revenue]]</f>
        <v>15200</v>
      </c>
      <c r="V3931" s="4">
        <f>Table3[[#This Row],[Revenue]]-Table3[[#This Row],[Total Discount]]</f>
        <v>60800</v>
      </c>
      <c r="W3931" s="6"/>
      <c r="X3931" s="5"/>
    </row>
    <row r="3932" spans="1:24" x14ac:dyDescent="0.35">
      <c r="A3932">
        <v>3931</v>
      </c>
      <c r="B3932" t="s">
        <v>5186</v>
      </c>
      <c r="C3932" s="8">
        <v>42189</v>
      </c>
      <c r="D3932" s="6">
        <v>2015</v>
      </c>
      <c r="E3932" s="8" t="s">
        <v>3507</v>
      </c>
      <c r="F3932" s="7">
        <v>4</v>
      </c>
      <c r="G3932" t="s">
        <v>3538</v>
      </c>
      <c r="H3932" t="s">
        <v>3451</v>
      </c>
      <c r="I3932" t="s">
        <v>4442</v>
      </c>
      <c r="J3932" t="s">
        <v>3488</v>
      </c>
      <c r="K3932" t="s">
        <v>3655</v>
      </c>
      <c r="L3932">
        <v>92024</v>
      </c>
      <c r="M3932" t="s">
        <v>2049</v>
      </c>
      <c r="N3932" t="s">
        <v>13</v>
      </c>
      <c r="O3932" t="s">
        <v>26</v>
      </c>
      <c r="P3932" t="s">
        <v>2050</v>
      </c>
      <c r="Q3932" s="4">
        <v>35000</v>
      </c>
      <c r="R3932">
        <v>2</v>
      </c>
      <c r="S3932" s="4">
        <f>Table3[[#This Row],[Harga]]*Table3[[#This Row],[Quantity]]</f>
        <v>70000</v>
      </c>
      <c r="T3932">
        <v>0.2</v>
      </c>
      <c r="U3932" s="4">
        <f>Table3[[#This Row],[Discount]]*Table3[[#This Row],[Revenue]]</f>
        <v>14000</v>
      </c>
      <c r="V3932" s="4">
        <f>Table3[[#This Row],[Revenue]]-Table3[[#This Row],[Total Discount]]</f>
        <v>56000</v>
      </c>
      <c r="W3932" s="6"/>
      <c r="X3932" s="5"/>
    </row>
    <row r="3933" spans="1:24" x14ac:dyDescent="0.35">
      <c r="A3933">
        <v>3932</v>
      </c>
      <c r="B3933" t="s">
        <v>5185</v>
      </c>
      <c r="C3933" s="8">
        <v>42993</v>
      </c>
      <c r="D3933" s="6">
        <v>2017</v>
      </c>
      <c r="E3933" s="8" t="s">
        <v>3472</v>
      </c>
      <c r="F3933" s="7">
        <v>15</v>
      </c>
      <c r="G3933" t="s">
        <v>3538</v>
      </c>
      <c r="H3933" t="s">
        <v>3451</v>
      </c>
      <c r="I3933" t="s">
        <v>5184</v>
      </c>
      <c r="J3933" t="s">
        <v>3488</v>
      </c>
      <c r="K3933" t="s">
        <v>3513</v>
      </c>
      <c r="L3933">
        <v>6708</v>
      </c>
      <c r="M3933" t="s">
        <v>1612</v>
      </c>
      <c r="N3933" t="s">
        <v>13</v>
      </c>
      <c r="O3933" t="s">
        <v>32</v>
      </c>
      <c r="P3933" t="s">
        <v>1613</v>
      </c>
      <c r="Q3933" s="4">
        <v>62000</v>
      </c>
      <c r="R3933">
        <v>2</v>
      </c>
      <c r="S3933" s="4">
        <f>Table3[[#This Row],[Harga]]*Table3[[#This Row],[Quantity]]</f>
        <v>124000</v>
      </c>
      <c r="T3933">
        <v>0</v>
      </c>
      <c r="U3933" s="4">
        <f>Table3[[#This Row],[Discount]]*Table3[[#This Row],[Revenue]]</f>
        <v>0</v>
      </c>
      <c r="V3933" s="4">
        <f>Table3[[#This Row],[Revenue]]-Table3[[#This Row],[Total Discount]]</f>
        <v>124000</v>
      </c>
      <c r="W3933" s="6"/>
      <c r="X3933" s="5"/>
    </row>
    <row r="3934" spans="1:24" x14ac:dyDescent="0.35">
      <c r="A3934">
        <v>3933</v>
      </c>
      <c r="B3934" t="s">
        <v>5183</v>
      </c>
      <c r="C3934" s="8">
        <v>42807</v>
      </c>
      <c r="D3934" s="6">
        <v>2017</v>
      </c>
      <c r="E3934" s="8" t="s">
        <v>3511</v>
      </c>
      <c r="F3934" s="7">
        <v>13</v>
      </c>
      <c r="G3934" t="s">
        <v>3457</v>
      </c>
      <c r="H3934" t="s">
        <v>3451</v>
      </c>
      <c r="I3934" t="s">
        <v>5182</v>
      </c>
      <c r="J3934" t="s">
        <v>3449</v>
      </c>
      <c r="K3934" t="s">
        <v>3509</v>
      </c>
      <c r="L3934">
        <v>21044</v>
      </c>
      <c r="M3934" t="s">
        <v>2164</v>
      </c>
      <c r="N3934" t="s">
        <v>13</v>
      </c>
      <c r="O3934" t="s">
        <v>26</v>
      </c>
      <c r="P3934" t="s">
        <v>2165</v>
      </c>
      <c r="Q3934" s="4">
        <v>233000</v>
      </c>
      <c r="R3934">
        <v>3</v>
      </c>
      <c r="S3934" s="4">
        <f>Table3[[#This Row],[Harga]]*Table3[[#This Row],[Quantity]]</f>
        <v>699000</v>
      </c>
      <c r="T3934">
        <v>0</v>
      </c>
      <c r="U3934" s="4">
        <f>Table3[[#This Row],[Discount]]*Table3[[#This Row],[Revenue]]</f>
        <v>0</v>
      </c>
      <c r="V3934" s="4">
        <f>Table3[[#This Row],[Revenue]]-Table3[[#This Row],[Total Discount]]</f>
        <v>699000</v>
      </c>
      <c r="W3934" s="6"/>
      <c r="X3934" s="5"/>
    </row>
    <row r="3935" spans="1:24" x14ac:dyDescent="0.35">
      <c r="A3935">
        <v>3934</v>
      </c>
      <c r="B3935" t="s">
        <v>5181</v>
      </c>
      <c r="C3935" s="8">
        <v>43002</v>
      </c>
      <c r="D3935" s="6">
        <v>2017</v>
      </c>
      <c r="E3935" s="8" t="s">
        <v>3472</v>
      </c>
      <c r="F3935" s="7">
        <v>24</v>
      </c>
      <c r="G3935" t="s">
        <v>3538</v>
      </c>
      <c r="H3935" t="s">
        <v>3451</v>
      </c>
      <c r="I3935" t="s">
        <v>4060</v>
      </c>
      <c r="J3935" t="s">
        <v>3488</v>
      </c>
      <c r="K3935" t="s">
        <v>3470</v>
      </c>
      <c r="L3935">
        <v>33021</v>
      </c>
      <c r="M3935" t="s">
        <v>3219</v>
      </c>
      <c r="N3935" t="s">
        <v>51</v>
      </c>
      <c r="O3935" t="s">
        <v>52</v>
      </c>
      <c r="P3935" t="s">
        <v>3220</v>
      </c>
      <c r="Q3935" s="4">
        <v>308000</v>
      </c>
      <c r="R3935">
        <v>5</v>
      </c>
      <c r="S3935" s="4">
        <f>Table3[[#This Row],[Harga]]*Table3[[#This Row],[Quantity]]</f>
        <v>1540000</v>
      </c>
      <c r="T3935">
        <v>0.2</v>
      </c>
      <c r="U3935" s="4">
        <f>Table3[[#This Row],[Discount]]*Table3[[#This Row],[Revenue]]</f>
        <v>308000</v>
      </c>
      <c r="V3935" s="4">
        <f>Table3[[#This Row],[Revenue]]-Table3[[#This Row],[Total Discount]]</f>
        <v>1232000</v>
      </c>
      <c r="W3935" s="6"/>
      <c r="X3935" s="5"/>
    </row>
    <row r="3936" spans="1:24" x14ac:dyDescent="0.35">
      <c r="A3936">
        <v>3935</v>
      </c>
      <c r="B3936" t="s">
        <v>5180</v>
      </c>
      <c r="C3936" s="8">
        <v>42595</v>
      </c>
      <c r="D3936" s="6">
        <v>2016</v>
      </c>
      <c r="E3936" s="8" t="s">
        <v>3481</v>
      </c>
      <c r="F3936" s="7">
        <v>13</v>
      </c>
      <c r="G3936" t="s">
        <v>3452</v>
      </c>
      <c r="H3936" t="s">
        <v>3451</v>
      </c>
      <c r="I3936" t="s">
        <v>3612</v>
      </c>
      <c r="J3936" t="s">
        <v>3449</v>
      </c>
      <c r="K3936" t="s">
        <v>3580</v>
      </c>
      <c r="L3936">
        <v>22153</v>
      </c>
      <c r="M3936" t="s">
        <v>3233</v>
      </c>
      <c r="N3936" t="s">
        <v>13</v>
      </c>
      <c r="O3936" t="s">
        <v>26</v>
      </c>
      <c r="P3936" t="s">
        <v>3234</v>
      </c>
      <c r="Q3936" s="4">
        <v>23000</v>
      </c>
      <c r="R3936">
        <v>4</v>
      </c>
      <c r="S3936" s="4">
        <f>Table3[[#This Row],[Harga]]*Table3[[#This Row],[Quantity]]</f>
        <v>92000</v>
      </c>
      <c r="T3936">
        <v>0</v>
      </c>
      <c r="U3936" s="4">
        <f>Table3[[#This Row],[Discount]]*Table3[[#This Row],[Revenue]]</f>
        <v>0</v>
      </c>
      <c r="V3936" s="4">
        <f>Table3[[#This Row],[Revenue]]-Table3[[#This Row],[Total Discount]]</f>
        <v>92000</v>
      </c>
      <c r="W3936" s="6"/>
      <c r="X3936" s="5"/>
    </row>
    <row r="3937" spans="1:24" x14ac:dyDescent="0.35">
      <c r="A3937">
        <v>3936</v>
      </c>
      <c r="B3937" t="s">
        <v>5179</v>
      </c>
      <c r="C3937" s="8">
        <v>43059</v>
      </c>
      <c r="D3937" s="6">
        <v>2017</v>
      </c>
      <c r="E3937" s="8" t="s">
        <v>3468</v>
      </c>
      <c r="F3937" s="7">
        <v>20</v>
      </c>
      <c r="G3937" t="s">
        <v>3457</v>
      </c>
      <c r="H3937" t="s">
        <v>3451</v>
      </c>
      <c r="I3937" t="s">
        <v>5167</v>
      </c>
      <c r="J3937" t="s">
        <v>3466</v>
      </c>
      <c r="K3937" t="s">
        <v>3494</v>
      </c>
      <c r="L3937">
        <v>10035</v>
      </c>
      <c r="M3937" t="s">
        <v>3235</v>
      </c>
      <c r="N3937" t="s">
        <v>51</v>
      </c>
      <c r="O3937" t="s">
        <v>64</v>
      </c>
      <c r="P3937" t="s">
        <v>3236</v>
      </c>
      <c r="Q3937" s="4">
        <v>3000</v>
      </c>
      <c r="R3937">
        <v>3</v>
      </c>
      <c r="S3937" s="4">
        <f>Table3[[#This Row],[Harga]]*Table3[[#This Row],[Quantity]]</f>
        <v>9000</v>
      </c>
      <c r="T3937">
        <v>0</v>
      </c>
      <c r="U3937" s="4">
        <f>Table3[[#This Row],[Discount]]*Table3[[#This Row],[Revenue]]</f>
        <v>0</v>
      </c>
      <c r="V3937" s="4">
        <f>Table3[[#This Row],[Revenue]]-Table3[[#This Row],[Total Discount]]</f>
        <v>9000</v>
      </c>
      <c r="W3937" s="6"/>
      <c r="X3937" s="5"/>
    </row>
    <row r="3938" spans="1:24" x14ac:dyDescent="0.35">
      <c r="A3938">
        <v>3937</v>
      </c>
      <c r="B3938" t="s">
        <v>5178</v>
      </c>
      <c r="C3938" s="8">
        <v>42941</v>
      </c>
      <c r="D3938" s="6">
        <v>2017</v>
      </c>
      <c r="E3938" s="8" t="s">
        <v>3507</v>
      </c>
      <c r="F3938" s="7">
        <v>25</v>
      </c>
      <c r="G3938" t="s">
        <v>3452</v>
      </c>
      <c r="H3938" t="s">
        <v>3462</v>
      </c>
      <c r="I3938" t="s">
        <v>5177</v>
      </c>
      <c r="J3938" t="s">
        <v>3488</v>
      </c>
      <c r="K3938" t="s">
        <v>3494</v>
      </c>
      <c r="L3938">
        <v>75217</v>
      </c>
      <c r="M3938" t="s">
        <v>1444</v>
      </c>
      <c r="N3938" t="s">
        <v>9</v>
      </c>
      <c r="O3938" t="s">
        <v>17</v>
      </c>
      <c r="P3938" t="s">
        <v>1445</v>
      </c>
      <c r="Q3938" s="4">
        <v>71000</v>
      </c>
      <c r="R3938">
        <v>6</v>
      </c>
      <c r="S3938" s="4">
        <f>Table3[[#This Row],[Harga]]*Table3[[#This Row],[Quantity]]</f>
        <v>426000</v>
      </c>
      <c r="T3938">
        <v>0.3</v>
      </c>
      <c r="U3938" s="4">
        <f>Table3[[#This Row],[Discount]]*Table3[[#This Row],[Revenue]]</f>
        <v>127800</v>
      </c>
      <c r="V3938" s="4">
        <f>Table3[[#This Row],[Revenue]]-Table3[[#This Row],[Total Discount]]</f>
        <v>298200</v>
      </c>
      <c r="W3938" s="6"/>
      <c r="X3938" s="5"/>
    </row>
    <row r="3939" spans="1:24" x14ac:dyDescent="0.35">
      <c r="A3939">
        <v>3938</v>
      </c>
      <c r="B3939" t="s">
        <v>5176</v>
      </c>
      <c r="C3939" s="8">
        <v>42454</v>
      </c>
      <c r="D3939" s="6">
        <v>2016</v>
      </c>
      <c r="E3939" s="8" t="s">
        <v>3511</v>
      </c>
      <c r="F3939" s="7">
        <v>25</v>
      </c>
      <c r="G3939" t="s">
        <v>3485</v>
      </c>
      <c r="H3939" t="s">
        <v>3451</v>
      </c>
      <c r="I3939" t="s">
        <v>3916</v>
      </c>
      <c r="J3939" t="s">
        <v>3466</v>
      </c>
      <c r="K3939" t="s">
        <v>3499</v>
      </c>
      <c r="L3939">
        <v>10024</v>
      </c>
      <c r="M3939" t="s">
        <v>3114</v>
      </c>
      <c r="N3939" t="s">
        <v>13</v>
      </c>
      <c r="O3939" t="s">
        <v>37</v>
      </c>
      <c r="P3939" t="s">
        <v>3115</v>
      </c>
      <c r="Q3939" s="4">
        <v>80000</v>
      </c>
      <c r="R3939">
        <v>3</v>
      </c>
      <c r="S3939" s="4">
        <f>Table3[[#This Row],[Harga]]*Table3[[#This Row],[Quantity]]</f>
        <v>240000</v>
      </c>
      <c r="T3939">
        <v>0</v>
      </c>
      <c r="U3939" s="4">
        <f>Table3[[#This Row],[Discount]]*Table3[[#This Row],[Revenue]]</f>
        <v>0</v>
      </c>
      <c r="V3939" s="4">
        <f>Table3[[#This Row],[Revenue]]-Table3[[#This Row],[Total Discount]]</f>
        <v>240000</v>
      </c>
      <c r="W3939" s="6"/>
      <c r="X3939" s="5"/>
    </row>
    <row r="3940" spans="1:24" x14ac:dyDescent="0.35">
      <c r="A3940">
        <v>3939</v>
      </c>
      <c r="B3940" t="s">
        <v>5175</v>
      </c>
      <c r="C3940" s="8">
        <v>42566</v>
      </c>
      <c r="D3940" s="6">
        <v>2016</v>
      </c>
      <c r="E3940" s="8" t="s">
        <v>3507</v>
      </c>
      <c r="F3940" s="7">
        <v>15</v>
      </c>
      <c r="G3940" t="s">
        <v>3538</v>
      </c>
      <c r="H3940" t="s">
        <v>3451</v>
      </c>
      <c r="I3940" t="s">
        <v>4759</v>
      </c>
      <c r="J3940" t="s">
        <v>3466</v>
      </c>
      <c r="K3940" t="s">
        <v>3707</v>
      </c>
      <c r="L3940">
        <v>97206</v>
      </c>
      <c r="M3940" t="s">
        <v>382</v>
      </c>
      <c r="N3940" t="s">
        <v>9</v>
      </c>
      <c r="O3940" t="s">
        <v>42</v>
      </c>
      <c r="P3940" t="s">
        <v>383</v>
      </c>
      <c r="Q3940" s="4">
        <v>384000</v>
      </c>
      <c r="R3940">
        <v>3</v>
      </c>
      <c r="S3940" s="4">
        <f>Table3[[#This Row],[Harga]]*Table3[[#This Row],[Quantity]]</f>
        <v>1152000</v>
      </c>
      <c r="T3940">
        <v>0.2</v>
      </c>
      <c r="U3940" s="4">
        <f>Table3[[#This Row],[Discount]]*Table3[[#This Row],[Revenue]]</f>
        <v>230400</v>
      </c>
      <c r="V3940" s="4">
        <f>Table3[[#This Row],[Revenue]]-Table3[[#This Row],[Total Discount]]</f>
        <v>921600</v>
      </c>
      <c r="W3940" s="6"/>
      <c r="X3940" s="5"/>
    </row>
    <row r="3941" spans="1:24" x14ac:dyDescent="0.35">
      <c r="A3941">
        <v>3940</v>
      </c>
      <c r="B3941" t="s">
        <v>5174</v>
      </c>
      <c r="C3941" s="8">
        <v>42964</v>
      </c>
      <c r="D3941" s="6">
        <v>2017</v>
      </c>
      <c r="E3941" s="8" t="s">
        <v>3481</v>
      </c>
      <c r="F3941" s="7">
        <v>17</v>
      </c>
      <c r="G3941" t="s">
        <v>3485</v>
      </c>
      <c r="H3941" t="s">
        <v>3451</v>
      </c>
      <c r="I3941" t="s">
        <v>4387</v>
      </c>
      <c r="J3941" t="s">
        <v>3466</v>
      </c>
      <c r="K3941" t="s">
        <v>3707</v>
      </c>
      <c r="L3941">
        <v>94513</v>
      </c>
      <c r="M3941" t="s">
        <v>1250</v>
      </c>
      <c r="N3941" t="s">
        <v>13</v>
      </c>
      <c r="O3941" t="s">
        <v>55</v>
      </c>
      <c r="P3941" t="s">
        <v>176</v>
      </c>
      <c r="Q3941" s="4">
        <v>10000</v>
      </c>
      <c r="R3941">
        <v>2</v>
      </c>
      <c r="S3941" s="4">
        <f>Table3[[#This Row],[Harga]]*Table3[[#This Row],[Quantity]]</f>
        <v>20000</v>
      </c>
      <c r="T3941">
        <v>0</v>
      </c>
      <c r="U3941" s="4">
        <f>Table3[[#This Row],[Discount]]*Table3[[#This Row],[Revenue]]</f>
        <v>0</v>
      </c>
      <c r="V3941" s="4">
        <f>Table3[[#This Row],[Revenue]]-Table3[[#This Row],[Total Discount]]</f>
        <v>20000</v>
      </c>
      <c r="W3941" s="6"/>
      <c r="X3941" s="5"/>
    </row>
    <row r="3942" spans="1:24" x14ac:dyDescent="0.35">
      <c r="A3942">
        <v>3941</v>
      </c>
      <c r="B3942" t="s">
        <v>5173</v>
      </c>
      <c r="C3942" s="8">
        <v>42718</v>
      </c>
      <c r="D3942" s="6">
        <v>2016</v>
      </c>
      <c r="E3942" s="8" t="s">
        <v>3490</v>
      </c>
      <c r="F3942" s="7">
        <v>14</v>
      </c>
      <c r="G3942" t="s">
        <v>3538</v>
      </c>
      <c r="H3942" t="s">
        <v>3451</v>
      </c>
      <c r="I3942" t="s">
        <v>4481</v>
      </c>
      <c r="J3942" t="s">
        <v>3466</v>
      </c>
      <c r="K3942" t="s">
        <v>3571</v>
      </c>
      <c r="L3942">
        <v>92037</v>
      </c>
      <c r="M3942" t="s">
        <v>79</v>
      </c>
      <c r="N3942" t="s">
        <v>9</v>
      </c>
      <c r="O3942" t="s">
        <v>42</v>
      </c>
      <c r="P3942" t="s">
        <v>4835</v>
      </c>
      <c r="Q3942" s="4">
        <v>214000</v>
      </c>
      <c r="R3942">
        <v>2</v>
      </c>
      <c r="S3942" s="4">
        <f>Table3[[#This Row],[Harga]]*Table3[[#This Row],[Quantity]]</f>
        <v>428000</v>
      </c>
      <c r="T3942">
        <v>0.2</v>
      </c>
      <c r="U3942" s="4">
        <f>Table3[[#This Row],[Discount]]*Table3[[#This Row],[Revenue]]</f>
        <v>85600</v>
      </c>
      <c r="V3942" s="4">
        <f>Table3[[#This Row],[Revenue]]-Table3[[#This Row],[Total Discount]]</f>
        <v>342400</v>
      </c>
      <c r="W3942" s="6"/>
      <c r="X3942" s="5"/>
    </row>
    <row r="3943" spans="1:24" x14ac:dyDescent="0.35">
      <c r="A3943">
        <v>3942</v>
      </c>
      <c r="B3943" t="s">
        <v>5172</v>
      </c>
      <c r="C3943" s="8">
        <v>43094</v>
      </c>
      <c r="D3943" s="6">
        <v>2017</v>
      </c>
      <c r="E3943" s="8" t="s">
        <v>3490</v>
      </c>
      <c r="F3943" s="7">
        <v>25</v>
      </c>
      <c r="G3943" t="s">
        <v>3485</v>
      </c>
      <c r="H3943" t="s">
        <v>3451</v>
      </c>
      <c r="I3943" t="s">
        <v>4205</v>
      </c>
      <c r="J3943" t="s">
        <v>3449</v>
      </c>
      <c r="K3943" t="s">
        <v>3509</v>
      </c>
      <c r="L3943">
        <v>75081</v>
      </c>
      <c r="M3943" t="s">
        <v>1094</v>
      </c>
      <c r="N3943" t="s">
        <v>13</v>
      </c>
      <c r="O3943" t="s">
        <v>26</v>
      </c>
      <c r="P3943" t="s">
        <v>1095</v>
      </c>
      <c r="Q3943" s="4">
        <v>141000</v>
      </c>
      <c r="R3943">
        <v>9</v>
      </c>
      <c r="S3943" s="4">
        <f>Table3[[#This Row],[Harga]]*Table3[[#This Row],[Quantity]]</f>
        <v>1269000</v>
      </c>
      <c r="T3943">
        <v>0.8</v>
      </c>
      <c r="U3943" s="4">
        <f>Table3[[#This Row],[Discount]]*Table3[[#This Row],[Revenue]]</f>
        <v>1015200</v>
      </c>
      <c r="V3943" s="4">
        <f>Table3[[#This Row],[Revenue]]-Table3[[#This Row],[Total Discount]]</f>
        <v>253800</v>
      </c>
      <c r="W3943" s="6"/>
      <c r="X3943" s="5"/>
    </row>
    <row r="3944" spans="1:24" x14ac:dyDescent="0.35">
      <c r="A3944">
        <v>3943</v>
      </c>
      <c r="B3944" t="s">
        <v>5171</v>
      </c>
      <c r="C3944" s="8">
        <v>41699</v>
      </c>
      <c r="D3944" s="6">
        <v>2014</v>
      </c>
      <c r="E3944" s="8" t="s">
        <v>3511</v>
      </c>
      <c r="F3944" s="7">
        <v>1</v>
      </c>
      <c r="G3944" t="s">
        <v>3485</v>
      </c>
      <c r="H3944" t="s">
        <v>3451</v>
      </c>
      <c r="I3944" t="s">
        <v>3748</v>
      </c>
      <c r="J3944" t="s">
        <v>3449</v>
      </c>
      <c r="K3944" t="s">
        <v>3695</v>
      </c>
      <c r="L3944">
        <v>79907</v>
      </c>
      <c r="M3944" t="s">
        <v>1962</v>
      </c>
      <c r="N3944" t="s">
        <v>13</v>
      </c>
      <c r="O3944" t="s">
        <v>73</v>
      </c>
      <c r="P3944" t="s">
        <v>1963</v>
      </c>
      <c r="Q3944" s="4">
        <v>10000</v>
      </c>
      <c r="R3944">
        <v>5</v>
      </c>
      <c r="S3944" s="4">
        <f>Table3[[#This Row],[Harga]]*Table3[[#This Row],[Quantity]]</f>
        <v>50000</v>
      </c>
      <c r="T3944">
        <v>0.2</v>
      </c>
      <c r="U3944" s="4">
        <f>Table3[[#This Row],[Discount]]*Table3[[#This Row],[Revenue]]</f>
        <v>10000</v>
      </c>
      <c r="V3944" s="4">
        <f>Table3[[#This Row],[Revenue]]-Table3[[#This Row],[Total Discount]]</f>
        <v>40000</v>
      </c>
      <c r="W3944" s="6"/>
      <c r="X3944" s="5"/>
    </row>
    <row r="3945" spans="1:24" x14ac:dyDescent="0.35">
      <c r="A3945">
        <v>3944</v>
      </c>
      <c r="B3945" t="s">
        <v>5170</v>
      </c>
      <c r="C3945" s="8">
        <v>42327</v>
      </c>
      <c r="D3945" s="6">
        <v>2015</v>
      </c>
      <c r="E3945" s="8" t="s">
        <v>3468</v>
      </c>
      <c r="F3945" s="7">
        <v>19</v>
      </c>
      <c r="G3945" t="s">
        <v>3496</v>
      </c>
      <c r="H3945" t="s">
        <v>3451</v>
      </c>
      <c r="I3945" t="s">
        <v>5169</v>
      </c>
      <c r="J3945" t="s">
        <v>3449</v>
      </c>
      <c r="K3945" t="s">
        <v>3513</v>
      </c>
      <c r="L3945">
        <v>10035</v>
      </c>
      <c r="M3945" t="s">
        <v>2127</v>
      </c>
      <c r="N3945" t="s">
        <v>13</v>
      </c>
      <c r="O3945" t="s">
        <v>26</v>
      </c>
      <c r="P3945" t="s">
        <v>2128</v>
      </c>
      <c r="Q3945" s="4">
        <v>4000</v>
      </c>
      <c r="R3945">
        <v>2</v>
      </c>
      <c r="S3945" s="4">
        <f>Table3[[#This Row],[Harga]]*Table3[[#This Row],[Quantity]]</f>
        <v>8000</v>
      </c>
      <c r="T3945">
        <v>0.2</v>
      </c>
      <c r="U3945" s="4">
        <f>Table3[[#This Row],[Discount]]*Table3[[#This Row],[Revenue]]</f>
        <v>1600</v>
      </c>
      <c r="V3945" s="4">
        <f>Table3[[#This Row],[Revenue]]-Table3[[#This Row],[Total Discount]]</f>
        <v>6400</v>
      </c>
      <c r="W3945" s="6"/>
      <c r="X3945" s="5"/>
    </row>
    <row r="3946" spans="1:24" x14ac:dyDescent="0.35">
      <c r="A3946">
        <v>3945</v>
      </c>
      <c r="B3946" t="s">
        <v>5168</v>
      </c>
      <c r="C3946" s="8">
        <v>41730</v>
      </c>
      <c r="D3946" s="6">
        <v>2014</v>
      </c>
      <c r="E3946" s="8" t="s">
        <v>3529</v>
      </c>
      <c r="F3946" s="7">
        <v>1</v>
      </c>
      <c r="G3946" t="s">
        <v>3457</v>
      </c>
      <c r="H3946" t="s">
        <v>3451</v>
      </c>
      <c r="I3946" t="s">
        <v>5167</v>
      </c>
      <c r="J3946" t="s">
        <v>3466</v>
      </c>
      <c r="K3946" t="s">
        <v>3595</v>
      </c>
      <c r="L3946">
        <v>2151</v>
      </c>
      <c r="M3946" t="s">
        <v>2892</v>
      </c>
      <c r="N3946" t="s">
        <v>13</v>
      </c>
      <c r="O3946" t="s">
        <v>32</v>
      </c>
      <c r="P3946" t="s">
        <v>2893</v>
      </c>
      <c r="Q3946" s="4">
        <v>84000</v>
      </c>
      <c r="R3946">
        <v>4</v>
      </c>
      <c r="S3946" s="4">
        <f>Table3[[#This Row],[Harga]]*Table3[[#This Row],[Quantity]]</f>
        <v>336000</v>
      </c>
      <c r="T3946">
        <v>0</v>
      </c>
      <c r="U3946" s="4">
        <f>Table3[[#This Row],[Discount]]*Table3[[#This Row],[Revenue]]</f>
        <v>0</v>
      </c>
      <c r="V3946" s="4">
        <f>Table3[[#This Row],[Revenue]]-Table3[[#This Row],[Total Discount]]</f>
        <v>336000</v>
      </c>
      <c r="W3946" s="6"/>
      <c r="X3946" s="5"/>
    </row>
    <row r="3947" spans="1:24" x14ac:dyDescent="0.35">
      <c r="A3947">
        <v>3946</v>
      </c>
      <c r="B3947" t="s">
        <v>5166</v>
      </c>
      <c r="C3947" s="8">
        <v>43013</v>
      </c>
      <c r="D3947" s="6">
        <v>2017</v>
      </c>
      <c r="E3947" s="8" t="s">
        <v>3517</v>
      </c>
      <c r="F3947" s="7">
        <v>5</v>
      </c>
      <c r="G3947" t="s">
        <v>3485</v>
      </c>
      <c r="H3947" t="s">
        <v>3501</v>
      </c>
      <c r="I3947" t="s">
        <v>5165</v>
      </c>
      <c r="J3947" t="s">
        <v>3466</v>
      </c>
      <c r="K3947" t="s">
        <v>3666</v>
      </c>
      <c r="L3947">
        <v>95928</v>
      </c>
      <c r="M3947" t="s">
        <v>1783</v>
      </c>
      <c r="N3947" t="s">
        <v>9</v>
      </c>
      <c r="O3947" t="s">
        <v>42</v>
      </c>
      <c r="P3947" t="s">
        <v>1784</v>
      </c>
      <c r="Q3947" s="4">
        <v>218000</v>
      </c>
      <c r="R3947">
        <v>4</v>
      </c>
      <c r="S3947" s="4">
        <f>Table3[[#This Row],[Harga]]*Table3[[#This Row],[Quantity]]</f>
        <v>872000</v>
      </c>
      <c r="T3947">
        <v>0.2</v>
      </c>
      <c r="U3947" s="4">
        <f>Table3[[#This Row],[Discount]]*Table3[[#This Row],[Revenue]]</f>
        <v>174400</v>
      </c>
      <c r="V3947" s="4">
        <f>Table3[[#This Row],[Revenue]]-Table3[[#This Row],[Total Discount]]</f>
        <v>697600</v>
      </c>
      <c r="W3947" s="6"/>
      <c r="X3947" s="5"/>
    </row>
    <row r="3948" spans="1:24" x14ac:dyDescent="0.35">
      <c r="A3948">
        <v>3947</v>
      </c>
      <c r="B3948" t="s">
        <v>5164</v>
      </c>
      <c r="C3948" s="8">
        <v>43057</v>
      </c>
      <c r="D3948" s="6">
        <v>2017</v>
      </c>
      <c r="E3948" s="8" t="s">
        <v>3468</v>
      </c>
      <c r="F3948" s="7">
        <v>18</v>
      </c>
      <c r="G3948" t="s">
        <v>3452</v>
      </c>
      <c r="H3948" t="s">
        <v>3451</v>
      </c>
      <c r="I3948" t="s">
        <v>3651</v>
      </c>
      <c r="J3948" t="s">
        <v>3466</v>
      </c>
      <c r="K3948" t="s">
        <v>3548</v>
      </c>
      <c r="L3948">
        <v>33023</v>
      </c>
      <c r="M3948" t="s">
        <v>2787</v>
      </c>
      <c r="N3948" t="s">
        <v>13</v>
      </c>
      <c r="O3948" t="s">
        <v>32</v>
      </c>
      <c r="P3948" t="s">
        <v>2788</v>
      </c>
      <c r="Q3948" s="4">
        <v>17000</v>
      </c>
      <c r="R3948">
        <v>5</v>
      </c>
      <c r="S3948" s="4">
        <f>Table3[[#This Row],[Harga]]*Table3[[#This Row],[Quantity]]</f>
        <v>85000</v>
      </c>
      <c r="T3948">
        <v>0.2</v>
      </c>
      <c r="U3948" s="4">
        <f>Table3[[#This Row],[Discount]]*Table3[[#This Row],[Revenue]]</f>
        <v>17000</v>
      </c>
      <c r="V3948" s="4">
        <f>Table3[[#This Row],[Revenue]]-Table3[[#This Row],[Total Discount]]</f>
        <v>68000</v>
      </c>
      <c r="W3948" s="6"/>
      <c r="X3948" s="5"/>
    </row>
    <row r="3949" spans="1:24" x14ac:dyDescent="0.35">
      <c r="A3949">
        <v>3948</v>
      </c>
      <c r="B3949" t="s">
        <v>5163</v>
      </c>
      <c r="C3949" s="8">
        <v>42086</v>
      </c>
      <c r="D3949" s="6">
        <v>2015</v>
      </c>
      <c r="E3949" s="8" t="s">
        <v>3511</v>
      </c>
      <c r="F3949" s="7">
        <v>23</v>
      </c>
      <c r="G3949" t="s">
        <v>3452</v>
      </c>
      <c r="H3949" t="s">
        <v>3462</v>
      </c>
      <c r="I3949" t="s">
        <v>4574</v>
      </c>
      <c r="J3949" t="s">
        <v>3466</v>
      </c>
      <c r="K3949" t="s">
        <v>3707</v>
      </c>
      <c r="L3949">
        <v>90049</v>
      </c>
      <c r="M3949" t="s">
        <v>2186</v>
      </c>
      <c r="N3949" t="s">
        <v>13</v>
      </c>
      <c r="O3949" t="s">
        <v>23</v>
      </c>
      <c r="P3949" t="s">
        <v>2187</v>
      </c>
      <c r="Q3949" s="4">
        <v>41000</v>
      </c>
      <c r="R3949">
        <v>4</v>
      </c>
      <c r="S3949" s="4">
        <f>Table3[[#This Row],[Harga]]*Table3[[#This Row],[Quantity]]</f>
        <v>164000</v>
      </c>
      <c r="T3949">
        <v>0</v>
      </c>
      <c r="U3949" s="4">
        <f>Table3[[#This Row],[Discount]]*Table3[[#This Row],[Revenue]]</f>
        <v>0</v>
      </c>
      <c r="V3949" s="4">
        <f>Table3[[#This Row],[Revenue]]-Table3[[#This Row],[Total Discount]]</f>
        <v>164000</v>
      </c>
      <c r="W3949" s="6"/>
      <c r="X3949" s="5"/>
    </row>
    <row r="3950" spans="1:24" x14ac:dyDescent="0.35">
      <c r="A3950">
        <v>3949</v>
      </c>
      <c r="B3950" t="s">
        <v>5162</v>
      </c>
      <c r="C3950" s="8">
        <v>42653</v>
      </c>
      <c r="D3950" s="6">
        <v>2016</v>
      </c>
      <c r="E3950" s="8" t="s">
        <v>3517</v>
      </c>
      <c r="F3950" s="7">
        <v>10</v>
      </c>
      <c r="G3950" t="s">
        <v>3452</v>
      </c>
      <c r="H3950" t="s">
        <v>3451</v>
      </c>
      <c r="I3950" t="s">
        <v>4267</v>
      </c>
      <c r="J3950" t="s">
        <v>3466</v>
      </c>
      <c r="K3950" t="s">
        <v>3628</v>
      </c>
      <c r="L3950">
        <v>80219</v>
      </c>
      <c r="M3950" t="s">
        <v>3237</v>
      </c>
      <c r="N3950" t="s">
        <v>9</v>
      </c>
      <c r="O3950" t="s">
        <v>10</v>
      </c>
      <c r="P3950" t="s">
        <v>3238</v>
      </c>
      <c r="Q3950" s="4">
        <v>91000</v>
      </c>
      <c r="R3950">
        <v>3</v>
      </c>
      <c r="S3950" s="4">
        <f>Table3[[#This Row],[Harga]]*Table3[[#This Row],[Quantity]]</f>
        <v>273000</v>
      </c>
      <c r="T3950">
        <v>0.7</v>
      </c>
      <c r="U3950" s="4">
        <f>Table3[[#This Row],[Discount]]*Table3[[#This Row],[Revenue]]</f>
        <v>191100</v>
      </c>
      <c r="V3950" s="4">
        <f>Table3[[#This Row],[Revenue]]-Table3[[#This Row],[Total Discount]]</f>
        <v>81900</v>
      </c>
      <c r="W3950" s="6"/>
      <c r="X3950" s="5"/>
    </row>
    <row r="3951" spans="1:24" x14ac:dyDescent="0.35">
      <c r="A3951">
        <v>3950</v>
      </c>
      <c r="B3951" t="s">
        <v>5161</v>
      </c>
      <c r="C3951" s="8">
        <v>42232</v>
      </c>
      <c r="D3951" s="6">
        <v>2015</v>
      </c>
      <c r="E3951" s="8" t="s">
        <v>3481</v>
      </c>
      <c r="F3951" s="7">
        <v>16</v>
      </c>
      <c r="G3951" t="s">
        <v>3452</v>
      </c>
      <c r="H3951" t="s">
        <v>3462</v>
      </c>
      <c r="I3951" t="s">
        <v>4621</v>
      </c>
      <c r="J3951" t="s">
        <v>3466</v>
      </c>
      <c r="K3951" t="s">
        <v>3455</v>
      </c>
      <c r="L3951">
        <v>19134</v>
      </c>
      <c r="M3951" t="s">
        <v>1193</v>
      </c>
      <c r="N3951" t="s">
        <v>51</v>
      </c>
      <c r="O3951" t="s">
        <v>52</v>
      </c>
      <c r="P3951" t="s">
        <v>1194</v>
      </c>
      <c r="Q3951" s="4">
        <v>1213000</v>
      </c>
      <c r="R3951">
        <v>4</v>
      </c>
      <c r="S3951" s="4">
        <f>Table3[[#This Row],[Harga]]*Table3[[#This Row],[Quantity]]</f>
        <v>4852000</v>
      </c>
      <c r="T3951">
        <v>0.4</v>
      </c>
      <c r="U3951" s="4">
        <f>Table3[[#This Row],[Discount]]*Table3[[#This Row],[Revenue]]</f>
        <v>1940800</v>
      </c>
      <c r="V3951" s="4">
        <f>Table3[[#This Row],[Revenue]]-Table3[[#This Row],[Total Discount]]</f>
        <v>2911200</v>
      </c>
      <c r="W3951" s="6"/>
      <c r="X3951" s="5"/>
    </row>
    <row r="3952" spans="1:24" x14ac:dyDescent="0.35">
      <c r="A3952">
        <v>3951</v>
      </c>
      <c r="B3952" t="s">
        <v>5160</v>
      </c>
      <c r="C3952" s="8">
        <v>41790</v>
      </c>
      <c r="D3952" s="6">
        <v>2014</v>
      </c>
      <c r="E3952" s="8" t="s">
        <v>3453</v>
      </c>
      <c r="F3952" s="7">
        <v>31</v>
      </c>
      <c r="G3952" t="s">
        <v>3452</v>
      </c>
      <c r="H3952" t="s">
        <v>3554</v>
      </c>
      <c r="I3952" t="s">
        <v>5159</v>
      </c>
      <c r="J3952" t="s">
        <v>3449</v>
      </c>
      <c r="K3952" t="s">
        <v>3460</v>
      </c>
      <c r="L3952">
        <v>39212</v>
      </c>
      <c r="M3952" t="s">
        <v>3239</v>
      </c>
      <c r="N3952" t="s">
        <v>51</v>
      </c>
      <c r="O3952" t="s">
        <v>52</v>
      </c>
      <c r="P3952" t="s">
        <v>3240</v>
      </c>
      <c r="Q3952" s="4">
        <v>660000</v>
      </c>
      <c r="R3952">
        <v>3</v>
      </c>
      <c r="S3952" s="4">
        <f>Table3[[#This Row],[Harga]]*Table3[[#This Row],[Quantity]]</f>
        <v>1980000</v>
      </c>
      <c r="T3952">
        <v>0</v>
      </c>
      <c r="U3952" s="4">
        <f>Table3[[#This Row],[Discount]]*Table3[[#This Row],[Revenue]]</f>
        <v>0</v>
      </c>
      <c r="V3952" s="4">
        <f>Table3[[#This Row],[Revenue]]-Table3[[#This Row],[Total Discount]]</f>
        <v>1980000</v>
      </c>
      <c r="W3952" s="6"/>
      <c r="X3952" s="5"/>
    </row>
    <row r="3953" spans="1:24" x14ac:dyDescent="0.35">
      <c r="A3953">
        <v>3952</v>
      </c>
      <c r="B3953" t="s">
        <v>5158</v>
      </c>
      <c r="C3953" s="8">
        <v>42243</v>
      </c>
      <c r="D3953" s="6">
        <v>2015</v>
      </c>
      <c r="E3953" s="8" t="s">
        <v>3481</v>
      </c>
      <c r="F3953" s="7">
        <v>27</v>
      </c>
      <c r="G3953" t="s">
        <v>3452</v>
      </c>
      <c r="H3953" t="s">
        <v>3462</v>
      </c>
      <c r="I3953" t="s">
        <v>3606</v>
      </c>
      <c r="J3953" t="s">
        <v>3488</v>
      </c>
      <c r="K3953" t="s">
        <v>3509</v>
      </c>
      <c r="L3953">
        <v>90045</v>
      </c>
      <c r="M3953" t="s">
        <v>1509</v>
      </c>
      <c r="N3953" t="s">
        <v>13</v>
      </c>
      <c r="O3953" t="s">
        <v>26</v>
      </c>
      <c r="P3953" t="s">
        <v>1510</v>
      </c>
      <c r="Q3953" s="4">
        <v>6000</v>
      </c>
      <c r="R3953">
        <v>1</v>
      </c>
      <c r="S3953" s="4">
        <f>Table3[[#This Row],[Harga]]*Table3[[#This Row],[Quantity]]</f>
        <v>6000</v>
      </c>
      <c r="T3953">
        <v>0.2</v>
      </c>
      <c r="U3953" s="4">
        <f>Table3[[#This Row],[Discount]]*Table3[[#This Row],[Revenue]]</f>
        <v>1200</v>
      </c>
      <c r="V3953" s="4">
        <f>Table3[[#This Row],[Revenue]]-Table3[[#This Row],[Total Discount]]</f>
        <v>4800</v>
      </c>
      <c r="W3953" s="6"/>
      <c r="X3953" s="5"/>
    </row>
    <row r="3954" spans="1:24" x14ac:dyDescent="0.35">
      <c r="A3954">
        <v>3953</v>
      </c>
      <c r="B3954" t="s">
        <v>5157</v>
      </c>
      <c r="C3954" s="8">
        <v>41642</v>
      </c>
      <c r="D3954" s="6">
        <v>2014</v>
      </c>
      <c r="E3954" s="8" t="s">
        <v>3463</v>
      </c>
      <c r="F3954" s="7">
        <v>3</v>
      </c>
      <c r="G3954" t="s">
        <v>3538</v>
      </c>
      <c r="H3954" t="s">
        <v>3451</v>
      </c>
      <c r="I3954" t="s">
        <v>3576</v>
      </c>
      <c r="J3954" t="s">
        <v>3449</v>
      </c>
      <c r="K3954" t="s">
        <v>3548</v>
      </c>
      <c r="L3954">
        <v>77095</v>
      </c>
      <c r="M3954" t="s">
        <v>2194</v>
      </c>
      <c r="N3954" t="s">
        <v>13</v>
      </c>
      <c r="O3954" t="s">
        <v>23</v>
      </c>
      <c r="P3954" t="s">
        <v>2195</v>
      </c>
      <c r="Q3954" s="4">
        <v>33000</v>
      </c>
      <c r="R3954">
        <v>2</v>
      </c>
      <c r="S3954" s="4">
        <f>Table3[[#This Row],[Harga]]*Table3[[#This Row],[Quantity]]</f>
        <v>66000</v>
      </c>
      <c r="T3954">
        <v>0.2</v>
      </c>
      <c r="U3954" s="4">
        <f>Table3[[#This Row],[Discount]]*Table3[[#This Row],[Revenue]]</f>
        <v>13200</v>
      </c>
      <c r="V3954" s="4">
        <f>Table3[[#This Row],[Revenue]]-Table3[[#This Row],[Total Discount]]</f>
        <v>52800</v>
      </c>
      <c r="W3954" s="6"/>
      <c r="X3954" s="5"/>
    </row>
    <row r="3955" spans="1:24" x14ac:dyDescent="0.35">
      <c r="A3955">
        <v>3954</v>
      </c>
      <c r="B3955" t="s">
        <v>5156</v>
      </c>
      <c r="C3955" s="8">
        <v>41892</v>
      </c>
      <c r="D3955" s="6">
        <v>2014</v>
      </c>
      <c r="E3955" s="8" t="s">
        <v>3472</v>
      </c>
      <c r="F3955" s="7">
        <v>10</v>
      </c>
      <c r="G3955" t="s">
        <v>3457</v>
      </c>
      <c r="H3955" t="s">
        <v>3554</v>
      </c>
      <c r="I3955" t="s">
        <v>3912</v>
      </c>
      <c r="J3955" t="s">
        <v>3449</v>
      </c>
      <c r="K3955" t="s">
        <v>3682</v>
      </c>
      <c r="L3955">
        <v>7011</v>
      </c>
      <c r="M3955" t="s">
        <v>600</v>
      </c>
      <c r="N3955" t="s">
        <v>13</v>
      </c>
      <c r="O3955" t="s">
        <v>29</v>
      </c>
      <c r="P3955" t="s">
        <v>601</v>
      </c>
      <c r="Q3955" s="4">
        <v>62000</v>
      </c>
      <c r="R3955">
        <v>4</v>
      </c>
      <c r="S3955" s="4">
        <f>Table3[[#This Row],[Harga]]*Table3[[#This Row],[Quantity]]</f>
        <v>248000</v>
      </c>
      <c r="T3955">
        <v>0</v>
      </c>
      <c r="U3955" s="4">
        <f>Table3[[#This Row],[Discount]]*Table3[[#This Row],[Revenue]]</f>
        <v>0</v>
      </c>
      <c r="V3955" s="4">
        <f>Table3[[#This Row],[Revenue]]-Table3[[#This Row],[Total Discount]]</f>
        <v>248000</v>
      </c>
      <c r="W3955" s="6"/>
      <c r="X3955" s="5"/>
    </row>
    <row r="3956" spans="1:24" x14ac:dyDescent="0.35">
      <c r="A3956">
        <v>3955</v>
      </c>
      <c r="B3956" t="s">
        <v>5155</v>
      </c>
      <c r="C3956" s="8">
        <v>42757</v>
      </c>
      <c r="D3956" s="6">
        <v>2017</v>
      </c>
      <c r="E3956" s="8" t="s">
        <v>3463</v>
      </c>
      <c r="F3956" s="7">
        <v>22</v>
      </c>
      <c r="G3956" t="s">
        <v>3538</v>
      </c>
      <c r="H3956" t="s">
        <v>3554</v>
      </c>
      <c r="I3956" t="s">
        <v>3632</v>
      </c>
      <c r="J3956" t="s">
        <v>3466</v>
      </c>
      <c r="K3956" t="s">
        <v>3580</v>
      </c>
      <c r="L3956">
        <v>60623</v>
      </c>
      <c r="M3956" t="s">
        <v>1545</v>
      </c>
      <c r="N3956" t="s">
        <v>13</v>
      </c>
      <c r="O3956" t="s">
        <v>73</v>
      </c>
      <c r="P3956" t="s">
        <v>476</v>
      </c>
      <c r="Q3956" s="4">
        <v>12000</v>
      </c>
      <c r="R3956">
        <v>5</v>
      </c>
      <c r="S3956" s="4">
        <f>Table3[[#This Row],[Harga]]*Table3[[#This Row],[Quantity]]</f>
        <v>60000</v>
      </c>
      <c r="T3956">
        <v>0.2</v>
      </c>
      <c r="U3956" s="4">
        <f>Table3[[#This Row],[Discount]]*Table3[[#This Row],[Revenue]]</f>
        <v>12000</v>
      </c>
      <c r="V3956" s="4">
        <f>Table3[[#This Row],[Revenue]]-Table3[[#This Row],[Total Discount]]</f>
        <v>48000</v>
      </c>
      <c r="W3956" s="6"/>
      <c r="X3956" s="5"/>
    </row>
    <row r="3957" spans="1:24" x14ac:dyDescent="0.35">
      <c r="A3957">
        <v>3956</v>
      </c>
      <c r="B3957" t="s">
        <v>5154</v>
      </c>
      <c r="C3957" s="8">
        <v>42481</v>
      </c>
      <c r="D3957" s="6">
        <v>2016</v>
      </c>
      <c r="E3957" s="8" t="s">
        <v>3529</v>
      </c>
      <c r="F3957" s="7">
        <v>21</v>
      </c>
      <c r="G3957" t="s">
        <v>3485</v>
      </c>
      <c r="H3957" t="s">
        <v>3462</v>
      </c>
      <c r="I3957" t="s">
        <v>4037</v>
      </c>
      <c r="J3957" t="s">
        <v>3449</v>
      </c>
      <c r="K3957" t="s">
        <v>3499</v>
      </c>
      <c r="L3957">
        <v>98115</v>
      </c>
      <c r="M3957" t="s">
        <v>274</v>
      </c>
      <c r="N3957" t="s">
        <v>13</v>
      </c>
      <c r="O3957" t="s">
        <v>26</v>
      </c>
      <c r="P3957" t="s">
        <v>275</v>
      </c>
      <c r="Q3957" s="4">
        <v>3000</v>
      </c>
      <c r="R3957">
        <v>5</v>
      </c>
      <c r="S3957" s="4">
        <f>Table3[[#This Row],[Harga]]*Table3[[#This Row],[Quantity]]</f>
        <v>15000</v>
      </c>
      <c r="T3957">
        <v>0.2</v>
      </c>
      <c r="U3957" s="4">
        <f>Table3[[#This Row],[Discount]]*Table3[[#This Row],[Revenue]]</f>
        <v>3000</v>
      </c>
      <c r="V3957" s="4">
        <f>Table3[[#This Row],[Revenue]]-Table3[[#This Row],[Total Discount]]</f>
        <v>12000</v>
      </c>
      <c r="W3957" s="6"/>
      <c r="X3957" s="5"/>
    </row>
    <row r="3958" spans="1:24" x14ac:dyDescent="0.35">
      <c r="A3958">
        <v>3957</v>
      </c>
      <c r="B3958" t="s">
        <v>5153</v>
      </c>
      <c r="C3958" s="8">
        <v>42571</v>
      </c>
      <c r="D3958" s="6">
        <v>2016</v>
      </c>
      <c r="E3958" s="8" t="s">
        <v>3507</v>
      </c>
      <c r="F3958" s="7">
        <v>20</v>
      </c>
      <c r="G3958" t="s">
        <v>3452</v>
      </c>
      <c r="H3958" t="s">
        <v>3462</v>
      </c>
      <c r="I3958" t="s">
        <v>3668</v>
      </c>
      <c r="J3958" t="s">
        <v>3449</v>
      </c>
      <c r="K3958" t="s">
        <v>3487</v>
      </c>
      <c r="L3958">
        <v>11561</v>
      </c>
      <c r="M3958" t="s">
        <v>3207</v>
      </c>
      <c r="N3958" t="s">
        <v>51</v>
      </c>
      <c r="O3958" t="s">
        <v>52</v>
      </c>
      <c r="P3958" t="s">
        <v>3208</v>
      </c>
      <c r="Q3958" s="4">
        <v>90000</v>
      </c>
      <c r="R3958">
        <v>5</v>
      </c>
      <c r="S3958" s="4">
        <f>Table3[[#This Row],[Harga]]*Table3[[#This Row],[Quantity]]</f>
        <v>450000</v>
      </c>
      <c r="T3958">
        <v>0</v>
      </c>
      <c r="U3958" s="4">
        <f>Table3[[#This Row],[Discount]]*Table3[[#This Row],[Revenue]]</f>
        <v>0</v>
      </c>
      <c r="V3958" s="4">
        <f>Table3[[#This Row],[Revenue]]-Table3[[#This Row],[Total Discount]]</f>
        <v>450000</v>
      </c>
      <c r="W3958" s="6"/>
      <c r="X3958" s="5"/>
    </row>
    <row r="3959" spans="1:24" x14ac:dyDescent="0.35">
      <c r="A3959">
        <v>3958</v>
      </c>
      <c r="B3959" t="s">
        <v>5152</v>
      </c>
      <c r="C3959" s="8">
        <v>42605</v>
      </c>
      <c r="D3959" s="6">
        <v>2016</v>
      </c>
      <c r="E3959" s="8" t="s">
        <v>3481</v>
      </c>
      <c r="F3959" s="7">
        <v>23</v>
      </c>
      <c r="G3959" t="s">
        <v>3538</v>
      </c>
      <c r="H3959" t="s">
        <v>3462</v>
      </c>
      <c r="I3959" t="s">
        <v>4127</v>
      </c>
      <c r="J3959" t="s">
        <v>3488</v>
      </c>
      <c r="K3959" t="s">
        <v>3523</v>
      </c>
      <c r="L3959">
        <v>53081</v>
      </c>
      <c r="M3959" t="s">
        <v>3022</v>
      </c>
      <c r="N3959" t="s">
        <v>13</v>
      </c>
      <c r="O3959" t="s">
        <v>14</v>
      </c>
      <c r="P3959" t="s">
        <v>3023</v>
      </c>
      <c r="Q3959" s="4">
        <v>11000</v>
      </c>
      <c r="R3959">
        <v>4</v>
      </c>
      <c r="S3959" s="4">
        <f>Table3[[#This Row],[Harga]]*Table3[[#This Row],[Quantity]]</f>
        <v>44000</v>
      </c>
      <c r="T3959">
        <v>0</v>
      </c>
      <c r="U3959" s="4">
        <f>Table3[[#This Row],[Discount]]*Table3[[#This Row],[Revenue]]</f>
        <v>0</v>
      </c>
      <c r="V3959" s="4">
        <f>Table3[[#This Row],[Revenue]]-Table3[[#This Row],[Total Discount]]</f>
        <v>44000</v>
      </c>
      <c r="W3959" s="6"/>
      <c r="X3959" s="5"/>
    </row>
    <row r="3960" spans="1:24" x14ac:dyDescent="0.35">
      <c r="A3960">
        <v>3959</v>
      </c>
      <c r="B3960" t="s">
        <v>5151</v>
      </c>
      <c r="C3960" s="8">
        <v>42535</v>
      </c>
      <c r="D3960" s="6">
        <v>2016</v>
      </c>
      <c r="E3960" s="8" t="s">
        <v>3497</v>
      </c>
      <c r="F3960" s="7">
        <v>14</v>
      </c>
      <c r="G3960" t="s">
        <v>3452</v>
      </c>
      <c r="H3960" t="s">
        <v>3462</v>
      </c>
      <c r="I3960" t="s">
        <v>3986</v>
      </c>
      <c r="J3960" t="s">
        <v>3449</v>
      </c>
      <c r="K3960" t="s">
        <v>3474</v>
      </c>
      <c r="L3960">
        <v>33433</v>
      </c>
      <c r="M3960" t="s">
        <v>1499</v>
      </c>
      <c r="N3960" t="s">
        <v>13</v>
      </c>
      <c r="O3960" t="s">
        <v>26</v>
      </c>
      <c r="P3960" t="s">
        <v>1500</v>
      </c>
      <c r="Q3960" s="4">
        <v>20000</v>
      </c>
      <c r="R3960">
        <v>4</v>
      </c>
      <c r="S3960" s="4">
        <f>Table3[[#This Row],[Harga]]*Table3[[#This Row],[Quantity]]</f>
        <v>80000</v>
      </c>
      <c r="T3960">
        <v>0.7</v>
      </c>
      <c r="U3960" s="4">
        <f>Table3[[#This Row],[Discount]]*Table3[[#This Row],[Revenue]]</f>
        <v>56000</v>
      </c>
      <c r="V3960" s="4">
        <f>Table3[[#This Row],[Revenue]]-Table3[[#This Row],[Total Discount]]</f>
        <v>24000</v>
      </c>
      <c r="W3960" s="6"/>
      <c r="X3960" s="5"/>
    </row>
    <row r="3961" spans="1:24" x14ac:dyDescent="0.35">
      <c r="A3961">
        <v>3960</v>
      </c>
      <c r="B3961" t="s">
        <v>5150</v>
      </c>
      <c r="C3961" s="8">
        <v>42328</v>
      </c>
      <c r="D3961" s="6">
        <v>2015</v>
      </c>
      <c r="E3961" s="8" t="s">
        <v>3468</v>
      </c>
      <c r="F3961" s="7">
        <v>20</v>
      </c>
      <c r="G3961" t="s">
        <v>3452</v>
      </c>
      <c r="H3961" t="s">
        <v>3451</v>
      </c>
      <c r="I3961" t="s">
        <v>3962</v>
      </c>
      <c r="J3961" t="s">
        <v>3449</v>
      </c>
      <c r="K3961" t="s">
        <v>3548</v>
      </c>
      <c r="L3961">
        <v>80013</v>
      </c>
      <c r="M3961" t="s">
        <v>337</v>
      </c>
      <c r="N3961" t="s">
        <v>13</v>
      </c>
      <c r="O3961" t="s">
        <v>26</v>
      </c>
      <c r="P3961" t="s">
        <v>338</v>
      </c>
      <c r="Q3961" s="4">
        <v>9000</v>
      </c>
      <c r="R3961">
        <v>3</v>
      </c>
      <c r="S3961" s="4">
        <f>Table3[[#This Row],[Harga]]*Table3[[#This Row],[Quantity]]</f>
        <v>27000</v>
      </c>
      <c r="T3961">
        <v>0.7</v>
      </c>
      <c r="U3961" s="4">
        <f>Table3[[#This Row],[Discount]]*Table3[[#This Row],[Revenue]]</f>
        <v>18900</v>
      </c>
      <c r="V3961" s="4">
        <f>Table3[[#This Row],[Revenue]]-Table3[[#This Row],[Total Discount]]</f>
        <v>8100</v>
      </c>
      <c r="W3961" s="6"/>
      <c r="X3961" s="5"/>
    </row>
    <row r="3962" spans="1:24" x14ac:dyDescent="0.35">
      <c r="A3962">
        <v>3961</v>
      </c>
      <c r="B3962" t="s">
        <v>5149</v>
      </c>
      <c r="C3962" s="8">
        <v>43042</v>
      </c>
      <c r="D3962" s="6">
        <v>2017</v>
      </c>
      <c r="E3962" s="8" t="s">
        <v>3468</v>
      </c>
      <c r="F3962" s="7">
        <v>3</v>
      </c>
      <c r="G3962" t="s">
        <v>3485</v>
      </c>
      <c r="H3962" t="s">
        <v>3532</v>
      </c>
      <c r="I3962" t="s">
        <v>5148</v>
      </c>
      <c r="J3962" t="s">
        <v>3488</v>
      </c>
      <c r="K3962" t="s">
        <v>3707</v>
      </c>
      <c r="L3962">
        <v>92037</v>
      </c>
      <c r="M3962" t="s">
        <v>258</v>
      </c>
      <c r="N3962" t="s">
        <v>51</v>
      </c>
      <c r="O3962" t="s">
        <v>64</v>
      </c>
      <c r="P3962" t="s">
        <v>259</v>
      </c>
      <c r="Q3962" s="4">
        <v>80000</v>
      </c>
      <c r="R3962">
        <v>5</v>
      </c>
      <c r="S3962" s="4">
        <f>Table3[[#This Row],[Harga]]*Table3[[#This Row],[Quantity]]</f>
        <v>400000</v>
      </c>
      <c r="T3962">
        <v>0</v>
      </c>
      <c r="U3962" s="4">
        <f>Table3[[#This Row],[Discount]]*Table3[[#This Row],[Revenue]]</f>
        <v>0</v>
      </c>
      <c r="V3962" s="4">
        <f>Table3[[#This Row],[Revenue]]-Table3[[#This Row],[Total Discount]]</f>
        <v>400000</v>
      </c>
      <c r="W3962" s="6"/>
      <c r="X3962" s="5"/>
    </row>
    <row r="3963" spans="1:24" x14ac:dyDescent="0.35">
      <c r="A3963">
        <v>3962</v>
      </c>
      <c r="B3963" t="s">
        <v>5147</v>
      </c>
      <c r="C3963" s="8">
        <v>41763</v>
      </c>
      <c r="D3963" s="6">
        <v>2014</v>
      </c>
      <c r="E3963" s="8" t="s">
        <v>3453</v>
      </c>
      <c r="F3963" s="7">
        <v>4</v>
      </c>
      <c r="G3963" t="s">
        <v>3485</v>
      </c>
      <c r="H3963" t="s">
        <v>3451</v>
      </c>
      <c r="I3963" t="s">
        <v>4991</v>
      </c>
      <c r="J3963" t="s">
        <v>3466</v>
      </c>
      <c r="K3963" t="s">
        <v>3670</v>
      </c>
      <c r="L3963">
        <v>98105</v>
      </c>
      <c r="M3963" t="s">
        <v>965</v>
      </c>
      <c r="N3963" t="s">
        <v>9</v>
      </c>
      <c r="O3963" t="s">
        <v>20</v>
      </c>
      <c r="P3963" t="s">
        <v>966</v>
      </c>
      <c r="Q3963" s="4">
        <v>9000</v>
      </c>
      <c r="R3963">
        <v>7</v>
      </c>
      <c r="S3963" s="4">
        <f>Table3[[#This Row],[Harga]]*Table3[[#This Row],[Quantity]]</f>
        <v>63000</v>
      </c>
      <c r="T3963">
        <v>0</v>
      </c>
      <c r="U3963" s="4">
        <f>Table3[[#This Row],[Discount]]*Table3[[#This Row],[Revenue]]</f>
        <v>0</v>
      </c>
      <c r="V3963" s="4">
        <f>Table3[[#This Row],[Revenue]]-Table3[[#This Row],[Total Discount]]</f>
        <v>63000</v>
      </c>
      <c r="W3963" s="6"/>
      <c r="X3963" s="5"/>
    </row>
    <row r="3964" spans="1:24" x14ac:dyDescent="0.35">
      <c r="A3964">
        <v>3963</v>
      </c>
      <c r="B3964" t="s">
        <v>5146</v>
      </c>
      <c r="C3964" s="8">
        <v>42316</v>
      </c>
      <c r="D3964" s="6">
        <v>2015</v>
      </c>
      <c r="E3964" s="8" t="s">
        <v>3468</v>
      </c>
      <c r="F3964" s="7">
        <v>8</v>
      </c>
      <c r="G3964" t="s">
        <v>3457</v>
      </c>
      <c r="H3964" t="s">
        <v>3451</v>
      </c>
      <c r="I3964" t="s">
        <v>3593</v>
      </c>
      <c r="J3964" t="s">
        <v>3449</v>
      </c>
      <c r="K3964" t="s">
        <v>3548</v>
      </c>
      <c r="L3964">
        <v>52001</v>
      </c>
      <c r="M3964" t="s">
        <v>2617</v>
      </c>
      <c r="N3964" t="s">
        <v>51</v>
      </c>
      <c r="O3964" t="s">
        <v>52</v>
      </c>
      <c r="P3964" t="s">
        <v>2618</v>
      </c>
      <c r="Q3964" s="4">
        <v>40000</v>
      </c>
      <c r="R3964">
        <v>4</v>
      </c>
      <c r="S3964" s="4">
        <f>Table3[[#This Row],[Harga]]*Table3[[#This Row],[Quantity]]</f>
        <v>160000</v>
      </c>
      <c r="T3964">
        <v>0</v>
      </c>
      <c r="U3964" s="4">
        <f>Table3[[#This Row],[Discount]]*Table3[[#This Row],[Revenue]]</f>
        <v>0</v>
      </c>
      <c r="V3964" s="4">
        <f>Table3[[#This Row],[Revenue]]-Table3[[#This Row],[Total Discount]]</f>
        <v>160000</v>
      </c>
      <c r="W3964" s="6"/>
      <c r="X3964" s="5"/>
    </row>
    <row r="3965" spans="1:24" x14ac:dyDescent="0.35">
      <c r="A3965">
        <v>3964</v>
      </c>
      <c r="B3965" t="s">
        <v>5145</v>
      </c>
      <c r="C3965" s="8">
        <v>42350</v>
      </c>
      <c r="D3965" s="6">
        <v>2015</v>
      </c>
      <c r="E3965" s="8" t="s">
        <v>3490</v>
      </c>
      <c r="F3965" s="7">
        <v>12</v>
      </c>
      <c r="G3965" t="s">
        <v>3457</v>
      </c>
      <c r="H3965" t="s">
        <v>3451</v>
      </c>
      <c r="I3965" t="s">
        <v>5144</v>
      </c>
      <c r="J3965" t="s">
        <v>3449</v>
      </c>
      <c r="K3965" t="s">
        <v>3548</v>
      </c>
      <c r="L3965">
        <v>90032</v>
      </c>
      <c r="M3965" t="s">
        <v>3241</v>
      </c>
      <c r="N3965" t="s">
        <v>51</v>
      </c>
      <c r="O3965" t="s">
        <v>64</v>
      </c>
      <c r="P3965" t="s">
        <v>3242</v>
      </c>
      <c r="Q3965" s="4">
        <v>300000</v>
      </c>
      <c r="R3965">
        <v>6</v>
      </c>
      <c r="S3965" s="4">
        <f>Table3[[#This Row],[Harga]]*Table3[[#This Row],[Quantity]]</f>
        <v>1800000</v>
      </c>
      <c r="T3965">
        <v>0</v>
      </c>
      <c r="U3965" s="4">
        <f>Table3[[#This Row],[Discount]]*Table3[[#This Row],[Revenue]]</f>
        <v>0</v>
      </c>
      <c r="V3965" s="4">
        <f>Table3[[#This Row],[Revenue]]-Table3[[#This Row],[Total Discount]]</f>
        <v>1800000</v>
      </c>
      <c r="W3965" s="6"/>
      <c r="X3965" s="5"/>
    </row>
    <row r="3966" spans="1:24" x14ac:dyDescent="0.35">
      <c r="A3966">
        <v>3965</v>
      </c>
      <c r="B3966" t="s">
        <v>5143</v>
      </c>
      <c r="C3966" s="8">
        <v>41974</v>
      </c>
      <c r="D3966" s="6">
        <v>2014</v>
      </c>
      <c r="E3966" s="8" t="s">
        <v>3490</v>
      </c>
      <c r="F3966" s="7">
        <v>1</v>
      </c>
      <c r="G3966" t="s">
        <v>3485</v>
      </c>
      <c r="H3966" t="s">
        <v>3532</v>
      </c>
      <c r="I3966" t="s">
        <v>5140</v>
      </c>
      <c r="J3966" t="s">
        <v>3449</v>
      </c>
      <c r="K3966" t="s">
        <v>3571</v>
      </c>
      <c r="L3966">
        <v>1852</v>
      </c>
      <c r="M3966" t="s">
        <v>3243</v>
      </c>
      <c r="N3966" t="s">
        <v>51</v>
      </c>
      <c r="O3966" t="s">
        <v>52</v>
      </c>
      <c r="P3966" t="s">
        <v>3244</v>
      </c>
      <c r="Q3966" s="4">
        <v>272000</v>
      </c>
      <c r="R3966">
        <v>2</v>
      </c>
      <c r="S3966" s="4">
        <f>Table3[[#This Row],[Harga]]*Table3[[#This Row],[Quantity]]</f>
        <v>544000</v>
      </c>
      <c r="T3966">
        <v>0</v>
      </c>
      <c r="U3966" s="4">
        <f>Table3[[#This Row],[Discount]]*Table3[[#This Row],[Revenue]]</f>
        <v>0</v>
      </c>
      <c r="V3966" s="4">
        <f>Table3[[#This Row],[Revenue]]-Table3[[#This Row],[Total Discount]]</f>
        <v>544000</v>
      </c>
      <c r="W3966" s="6"/>
      <c r="X3966" s="5"/>
    </row>
    <row r="3967" spans="1:24" x14ac:dyDescent="0.35">
      <c r="A3967">
        <v>3966</v>
      </c>
      <c r="B3967" t="s">
        <v>5142</v>
      </c>
      <c r="C3967" s="8">
        <v>42650</v>
      </c>
      <c r="D3967" s="6">
        <v>2016</v>
      </c>
      <c r="E3967" s="8" t="s">
        <v>3517</v>
      </c>
      <c r="F3967" s="7">
        <v>7</v>
      </c>
      <c r="G3967" t="s">
        <v>3457</v>
      </c>
      <c r="H3967" t="s">
        <v>3451</v>
      </c>
      <c r="I3967" t="s">
        <v>3705</v>
      </c>
      <c r="J3967" t="s">
        <v>3449</v>
      </c>
      <c r="K3967" t="s">
        <v>3448</v>
      </c>
      <c r="L3967">
        <v>98270</v>
      </c>
      <c r="M3967" t="s">
        <v>2123</v>
      </c>
      <c r="N3967" t="s">
        <v>13</v>
      </c>
      <c r="O3967" t="s">
        <v>73</v>
      </c>
      <c r="P3967" t="s">
        <v>2124</v>
      </c>
      <c r="Q3967" s="4">
        <v>24000</v>
      </c>
      <c r="R3967">
        <v>12</v>
      </c>
      <c r="S3967" s="4">
        <f>Table3[[#This Row],[Harga]]*Table3[[#This Row],[Quantity]]</f>
        <v>288000</v>
      </c>
      <c r="T3967">
        <v>0</v>
      </c>
      <c r="U3967" s="4">
        <f>Table3[[#This Row],[Discount]]*Table3[[#This Row],[Revenue]]</f>
        <v>0</v>
      </c>
      <c r="V3967" s="4">
        <f>Table3[[#This Row],[Revenue]]-Table3[[#This Row],[Total Discount]]</f>
        <v>288000</v>
      </c>
      <c r="W3967" s="6"/>
      <c r="X3967" s="5"/>
    </row>
    <row r="3968" spans="1:24" x14ac:dyDescent="0.35">
      <c r="A3968">
        <v>3967</v>
      </c>
      <c r="B3968" t="s">
        <v>5141</v>
      </c>
      <c r="C3968" s="8">
        <v>42325</v>
      </c>
      <c r="D3968" s="6">
        <v>2015</v>
      </c>
      <c r="E3968" s="8" t="s">
        <v>3468</v>
      </c>
      <c r="F3968" s="7">
        <v>17</v>
      </c>
      <c r="G3968" t="s">
        <v>3457</v>
      </c>
      <c r="H3968" t="s">
        <v>3462</v>
      </c>
      <c r="I3968" t="s">
        <v>5140</v>
      </c>
      <c r="J3968" t="s">
        <v>3449</v>
      </c>
      <c r="K3968" t="s">
        <v>3595</v>
      </c>
      <c r="L3968">
        <v>73120</v>
      </c>
      <c r="M3968" t="s">
        <v>2597</v>
      </c>
      <c r="N3968" t="s">
        <v>13</v>
      </c>
      <c r="O3968" t="s">
        <v>32</v>
      </c>
      <c r="P3968" t="s">
        <v>2598</v>
      </c>
      <c r="Q3968" s="4">
        <v>948000</v>
      </c>
      <c r="R3968">
        <v>4</v>
      </c>
      <c r="S3968" s="4">
        <f>Table3[[#This Row],[Harga]]*Table3[[#This Row],[Quantity]]</f>
        <v>3792000</v>
      </c>
      <c r="T3968">
        <v>0</v>
      </c>
      <c r="U3968" s="4">
        <f>Table3[[#This Row],[Discount]]*Table3[[#This Row],[Revenue]]</f>
        <v>0</v>
      </c>
      <c r="V3968" s="4">
        <f>Table3[[#This Row],[Revenue]]-Table3[[#This Row],[Total Discount]]</f>
        <v>3792000</v>
      </c>
      <c r="W3968" s="6"/>
      <c r="X3968" s="5"/>
    </row>
    <row r="3969" spans="1:24" x14ac:dyDescent="0.35">
      <c r="A3969">
        <v>3968</v>
      </c>
      <c r="B3969" t="s">
        <v>5139</v>
      </c>
      <c r="C3969" s="8">
        <v>41715</v>
      </c>
      <c r="D3969" s="6">
        <v>2014</v>
      </c>
      <c r="E3969" s="8" t="s">
        <v>3511</v>
      </c>
      <c r="F3969" s="7">
        <v>17</v>
      </c>
      <c r="G3969" t="s">
        <v>3452</v>
      </c>
      <c r="H3969" t="s">
        <v>3451</v>
      </c>
      <c r="I3969" t="s">
        <v>3733</v>
      </c>
      <c r="J3969" t="s">
        <v>3466</v>
      </c>
      <c r="K3969" t="s">
        <v>3448</v>
      </c>
      <c r="L3969">
        <v>19134</v>
      </c>
      <c r="M3969" t="s">
        <v>1112</v>
      </c>
      <c r="N3969" t="s">
        <v>13</v>
      </c>
      <c r="O3969" t="s">
        <v>23</v>
      </c>
      <c r="P3969" t="s">
        <v>1113</v>
      </c>
      <c r="Q3969" s="4">
        <v>80000</v>
      </c>
      <c r="R3969">
        <v>6</v>
      </c>
      <c r="S3969" s="4">
        <f>Table3[[#This Row],[Harga]]*Table3[[#This Row],[Quantity]]</f>
        <v>480000</v>
      </c>
      <c r="T3969">
        <v>0.2</v>
      </c>
      <c r="U3969" s="4">
        <f>Table3[[#This Row],[Discount]]*Table3[[#This Row],[Revenue]]</f>
        <v>96000</v>
      </c>
      <c r="V3969" s="4">
        <f>Table3[[#This Row],[Revenue]]-Table3[[#This Row],[Total Discount]]</f>
        <v>384000</v>
      </c>
      <c r="W3969" s="6"/>
      <c r="X3969" s="5"/>
    </row>
    <row r="3970" spans="1:24" x14ac:dyDescent="0.35">
      <c r="A3970">
        <v>3969</v>
      </c>
      <c r="B3970" t="s">
        <v>5138</v>
      </c>
      <c r="C3970" s="8">
        <v>42175</v>
      </c>
      <c r="D3970" s="6">
        <v>2015</v>
      </c>
      <c r="E3970" s="8" t="s">
        <v>3497</v>
      </c>
      <c r="F3970" s="7">
        <v>20</v>
      </c>
      <c r="G3970" t="s">
        <v>3452</v>
      </c>
      <c r="H3970" t="s">
        <v>3462</v>
      </c>
      <c r="I3970" t="s">
        <v>4685</v>
      </c>
      <c r="J3970" t="s">
        <v>3449</v>
      </c>
      <c r="K3970" t="s">
        <v>3682</v>
      </c>
      <c r="L3970">
        <v>80013</v>
      </c>
      <c r="M3970" t="s">
        <v>3089</v>
      </c>
      <c r="N3970" t="s">
        <v>51</v>
      </c>
      <c r="O3970" t="s">
        <v>52</v>
      </c>
      <c r="P3970" t="s">
        <v>3090</v>
      </c>
      <c r="Q3970" s="4">
        <v>14000</v>
      </c>
      <c r="R3970">
        <v>7</v>
      </c>
      <c r="S3970" s="4">
        <f>Table3[[#This Row],[Harga]]*Table3[[#This Row],[Quantity]]</f>
        <v>98000</v>
      </c>
      <c r="T3970">
        <v>0.2</v>
      </c>
      <c r="U3970" s="4">
        <f>Table3[[#This Row],[Discount]]*Table3[[#This Row],[Revenue]]</f>
        <v>19600</v>
      </c>
      <c r="V3970" s="4">
        <f>Table3[[#This Row],[Revenue]]-Table3[[#This Row],[Total Discount]]</f>
        <v>78400</v>
      </c>
      <c r="W3970" s="6"/>
      <c r="X3970" s="5"/>
    </row>
    <row r="3971" spans="1:24" x14ac:dyDescent="0.35">
      <c r="A3971">
        <v>3970</v>
      </c>
      <c r="B3971" t="s">
        <v>5137</v>
      </c>
      <c r="C3971" s="8">
        <v>42880</v>
      </c>
      <c r="D3971" s="6">
        <v>2017</v>
      </c>
      <c r="E3971" s="8" t="s">
        <v>3453</v>
      </c>
      <c r="F3971" s="7">
        <v>25</v>
      </c>
      <c r="G3971" t="s">
        <v>3452</v>
      </c>
      <c r="H3971" t="s">
        <v>3451</v>
      </c>
      <c r="I3971" t="s">
        <v>4165</v>
      </c>
      <c r="J3971" t="s">
        <v>3449</v>
      </c>
      <c r="K3971" t="s">
        <v>3580</v>
      </c>
      <c r="L3971">
        <v>10009</v>
      </c>
      <c r="M3971" t="s">
        <v>1017</v>
      </c>
      <c r="N3971" t="s">
        <v>13</v>
      </c>
      <c r="O3971" t="s">
        <v>26</v>
      </c>
      <c r="P3971" t="s">
        <v>1018</v>
      </c>
      <c r="Q3971" s="4">
        <v>399000</v>
      </c>
      <c r="R3971">
        <v>5</v>
      </c>
      <c r="S3971" s="4">
        <f>Table3[[#This Row],[Harga]]*Table3[[#This Row],[Quantity]]</f>
        <v>1995000</v>
      </c>
      <c r="T3971">
        <v>0.2</v>
      </c>
      <c r="U3971" s="4">
        <f>Table3[[#This Row],[Discount]]*Table3[[#This Row],[Revenue]]</f>
        <v>399000</v>
      </c>
      <c r="V3971" s="4">
        <f>Table3[[#This Row],[Revenue]]-Table3[[#This Row],[Total Discount]]</f>
        <v>1596000</v>
      </c>
      <c r="W3971" s="6"/>
      <c r="X3971" s="5"/>
    </row>
    <row r="3972" spans="1:24" x14ac:dyDescent="0.35">
      <c r="A3972">
        <v>3971</v>
      </c>
      <c r="B3972" t="s">
        <v>5136</v>
      </c>
      <c r="C3972" s="8">
        <v>41891</v>
      </c>
      <c r="D3972" s="6">
        <v>2014</v>
      </c>
      <c r="E3972" s="8" t="s">
        <v>3472</v>
      </c>
      <c r="F3972" s="7">
        <v>9</v>
      </c>
      <c r="G3972" t="s">
        <v>3457</v>
      </c>
      <c r="H3972" t="s">
        <v>3451</v>
      </c>
      <c r="I3972" t="s">
        <v>3933</v>
      </c>
      <c r="J3972" t="s">
        <v>3488</v>
      </c>
      <c r="K3972" t="s">
        <v>3704</v>
      </c>
      <c r="L3972">
        <v>43130</v>
      </c>
      <c r="M3972" t="s">
        <v>1718</v>
      </c>
      <c r="N3972" t="s">
        <v>9</v>
      </c>
      <c r="O3972" t="s">
        <v>20</v>
      </c>
      <c r="P3972" t="s">
        <v>1719</v>
      </c>
      <c r="Q3972" s="4">
        <v>64000</v>
      </c>
      <c r="R3972">
        <v>6</v>
      </c>
      <c r="S3972" s="4">
        <f>Table3[[#This Row],[Harga]]*Table3[[#This Row],[Quantity]]</f>
        <v>384000</v>
      </c>
      <c r="T3972">
        <v>0.2</v>
      </c>
      <c r="U3972" s="4">
        <f>Table3[[#This Row],[Discount]]*Table3[[#This Row],[Revenue]]</f>
        <v>76800</v>
      </c>
      <c r="V3972" s="4">
        <f>Table3[[#This Row],[Revenue]]-Table3[[#This Row],[Total Discount]]</f>
        <v>307200</v>
      </c>
      <c r="W3972" s="6"/>
      <c r="X3972" s="5"/>
    </row>
    <row r="3973" spans="1:24" x14ac:dyDescent="0.35">
      <c r="A3973">
        <v>3972</v>
      </c>
      <c r="B3973" t="s">
        <v>5135</v>
      </c>
      <c r="C3973" s="8">
        <v>43025</v>
      </c>
      <c r="D3973" s="6">
        <v>2017</v>
      </c>
      <c r="E3973" s="8" t="s">
        <v>3517</v>
      </c>
      <c r="F3973" s="7">
        <v>17</v>
      </c>
      <c r="G3973" t="s">
        <v>3485</v>
      </c>
      <c r="H3973" t="s">
        <v>3554</v>
      </c>
      <c r="I3973" t="s">
        <v>4816</v>
      </c>
      <c r="J3973" t="s">
        <v>3466</v>
      </c>
      <c r="K3973" t="s">
        <v>3714</v>
      </c>
      <c r="L3973">
        <v>95351</v>
      </c>
      <c r="M3973" t="s">
        <v>2707</v>
      </c>
      <c r="N3973" t="s">
        <v>51</v>
      </c>
      <c r="O3973" t="s">
        <v>52</v>
      </c>
      <c r="P3973" t="s">
        <v>2708</v>
      </c>
      <c r="Q3973" s="4">
        <v>106000</v>
      </c>
      <c r="R3973">
        <v>1</v>
      </c>
      <c r="S3973" s="4">
        <f>Table3[[#This Row],[Harga]]*Table3[[#This Row],[Quantity]]</f>
        <v>106000</v>
      </c>
      <c r="T3973">
        <v>0.2</v>
      </c>
      <c r="U3973" s="4">
        <f>Table3[[#This Row],[Discount]]*Table3[[#This Row],[Revenue]]</f>
        <v>21200</v>
      </c>
      <c r="V3973" s="4">
        <f>Table3[[#This Row],[Revenue]]-Table3[[#This Row],[Total Discount]]</f>
        <v>84800</v>
      </c>
      <c r="W3973" s="6"/>
      <c r="X3973" s="5"/>
    </row>
    <row r="3974" spans="1:24" x14ac:dyDescent="0.35">
      <c r="A3974">
        <v>3973</v>
      </c>
      <c r="B3974" t="s">
        <v>5134</v>
      </c>
      <c r="C3974" s="8">
        <v>43041</v>
      </c>
      <c r="D3974" s="6">
        <v>2017</v>
      </c>
      <c r="E3974" s="8" t="s">
        <v>3468</v>
      </c>
      <c r="F3974" s="7">
        <v>2</v>
      </c>
      <c r="G3974" t="s">
        <v>3485</v>
      </c>
      <c r="H3974" t="s">
        <v>3451</v>
      </c>
      <c r="I3974" t="s">
        <v>4865</v>
      </c>
      <c r="J3974" t="s">
        <v>3449</v>
      </c>
      <c r="K3974" t="s">
        <v>3494</v>
      </c>
      <c r="L3974">
        <v>63116</v>
      </c>
      <c r="M3974" t="s">
        <v>2490</v>
      </c>
      <c r="N3974" t="s">
        <v>13</v>
      </c>
      <c r="O3974" t="s">
        <v>29</v>
      </c>
      <c r="P3974" t="s">
        <v>2491</v>
      </c>
      <c r="Q3974" s="4">
        <v>17000</v>
      </c>
      <c r="R3974">
        <v>10</v>
      </c>
      <c r="S3974" s="4">
        <f>Table3[[#This Row],[Harga]]*Table3[[#This Row],[Quantity]]</f>
        <v>170000</v>
      </c>
      <c r="T3974">
        <v>0</v>
      </c>
      <c r="U3974" s="4">
        <f>Table3[[#This Row],[Discount]]*Table3[[#This Row],[Revenue]]</f>
        <v>0</v>
      </c>
      <c r="V3974" s="4">
        <f>Table3[[#This Row],[Revenue]]-Table3[[#This Row],[Total Discount]]</f>
        <v>170000</v>
      </c>
      <c r="W3974" s="6"/>
      <c r="X3974" s="5"/>
    </row>
    <row r="3975" spans="1:24" x14ac:dyDescent="0.35">
      <c r="A3975">
        <v>3974</v>
      </c>
      <c r="B3975" t="s">
        <v>5133</v>
      </c>
      <c r="C3975" s="8">
        <v>41841</v>
      </c>
      <c r="D3975" s="6">
        <v>2014</v>
      </c>
      <c r="E3975" s="8" t="s">
        <v>3507</v>
      </c>
      <c r="F3975" s="7">
        <v>21</v>
      </c>
      <c r="G3975" t="s">
        <v>3485</v>
      </c>
      <c r="H3975" t="s">
        <v>3462</v>
      </c>
      <c r="I3975" t="s">
        <v>4191</v>
      </c>
      <c r="J3975" t="s">
        <v>3466</v>
      </c>
      <c r="K3975" t="s">
        <v>3666</v>
      </c>
      <c r="L3975">
        <v>75217</v>
      </c>
      <c r="M3975" t="s">
        <v>1586</v>
      </c>
      <c r="N3975" t="s">
        <v>13</v>
      </c>
      <c r="O3975" t="s">
        <v>29</v>
      </c>
      <c r="P3975" t="s">
        <v>1587</v>
      </c>
      <c r="Q3975" s="4">
        <v>34000</v>
      </c>
      <c r="R3975">
        <v>3</v>
      </c>
      <c r="S3975" s="4">
        <f>Table3[[#This Row],[Harga]]*Table3[[#This Row],[Quantity]]</f>
        <v>102000</v>
      </c>
      <c r="T3975">
        <v>0.8</v>
      </c>
      <c r="U3975" s="4">
        <f>Table3[[#This Row],[Discount]]*Table3[[#This Row],[Revenue]]</f>
        <v>81600</v>
      </c>
      <c r="V3975" s="4">
        <f>Table3[[#This Row],[Revenue]]-Table3[[#This Row],[Total Discount]]</f>
        <v>20400</v>
      </c>
      <c r="W3975" s="6"/>
      <c r="X3975" s="5"/>
    </row>
    <row r="3976" spans="1:24" x14ac:dyDescent="0.35">
      <c r="A3976">
        <v>3975</v>
      </c>
      <c r="B3976" t="s">
        <v>5132</v>
      </c>
      <c r="C3976" s="8">
        <v>42258</v>
      </c>
      <c r="D3976" s="6">
        <v>2015</v>
      </c>
      <c r="E3976" s="8" t="s">
        <v>3472</v>
      </c>
      <c r="F3976" s="7">
        <v>11</v>
      </c>
      <c r="G3976" t="s">
        <v>3457</v>
      </c>
      <c r="H3976" t="s">
        <v>3501</v>
      </c>
      <c r="I3976" t="s">
        <v>5131</v>
      </c>
      <c r="J3976" t="s">
        <v>3466</v>
      </c>
      <c r="K3976" t="s">
        <v>3483</v>
      </c>
      <c r="L3976">
        <v>10035</v>
      </c>
      <c r="M3976" t="s">
        <v>3091</v>
      </c>
      <c r="N3976" t="s">
        <v>9</v>
      </c>
      <c r="O3976" t="s">
        <v>20</v>
      </c>
      <c r="P3976" t="s">
        <v>3092</v>
      </c>
      <c r="Q3976" s="4">
        <v>85000</v>
      </c>
      <c r="R3976">
        <v>2</v>
      </c>
      <c r="S3976" s="4">
        <f>Table3[[#This Row],[Harga]]*Table3[[#This Row],[Quantity]]</f>
        <v>170000</v>
      </c>
      <c r="T3976">
        <v>0</v>
      </c>
      <c r="U3976" s="4">
        <f>Table3[[#This Row],[Discount]]*Table3[[#This Row],[Revenue]]</f>
        <v>0</v>
      </c>
      <c r="V3976" s="4">
        <f>Table3[[#This Row],[Revenue]]-Table3[[#This Row],[Total Discount]]</f>
        <v>170000</v>
      </c>
      <c r="W3976" s="6"/>
      <c r="X3976" s="5"/>
    </row>
    <row r="3977" spans="1:24" x14ac:dyDescent="0.35">
      <c r="A3977">
        <v>3976</v>
      </c>
      <c r="B3977" t="s">
        <v>5130</v>
      </c>
      <c r="C3977" s="8">
        <v>42664</v>
      </c>
      <c r="D3977" s="6">
        <v>2016</v>
      </c>
      <c r="E3977" s="8" t="s">
        <v>3517</v>
      </c>
      <c r="F3977" s="7">
        <v>21</v>
      </c>
      <c r="G3977" t="s">
        <v>3485</v>
      </c>
      <c r="H3977" t="s">
        <v>3451</v>
      </c>
      <c r="I3977" t="s">
        <v>3754</v>
      </c>
      <c r="J3977" t="s">
        <v>3449</v>
      </c>
      <c r="K3977" t="s">
        <v>3523</v>
      </c>
      <c r="L3977">
        <v>78207</v>
      </c>
      <c r="M3977" t="s">
        <v>197</v>
      </c>
      <c r="N3977" t="s">
        <v>51</v>
      </c>
      <c r="O3977" t="s">
        <v>64</v>
      </c>
      <c r="P3977" t="s">
        <v>198</v>
      </c>
      <c r="Q3977" s="4">
        <v>177000</v>
      </c>
      <c r="R3977">
        <v>6</v>
      </c>
      <c r="S3977" s="4">
        <f>Table3[[#This Row],[Harga]]*Table3[[#This Row],[Quantity]]</f>
        <v>1062000</v>
      </c>
      <c r="T3977">
        <v>0.2</v>
      </c>
      <c r="U3977" s="4">
        <f>Table3[[#This Row],[Discount]]*Table3[[#This Row],[Revenue]]</f>
        <v>212400</v>
      </c>
      <c r="V3977" s="4">
        <f>Table3[[#This Row],[Revenue]]-Table3[[#This Row],[Total Discount]]</f>
        <v>849600</v>
      </c>
      <c r="W3977" s="6"/>
      <c r="X3977" s="5"/>
    </row>
    <row r="3978" spans="1:24" x14ac:dyDescent="0.35">
      <c r="A3978">
        <v>3977</v>
      </c>
      <c r="B3978" t="s">
        <v>5129</v>
      </c>
      <c r="C3978" s="8">
        <v>42376</v>
      </c>
      <c r="D3978" s="6">
        <v>2016</v>
      </c>
      <c r="E3978" s="8" t="s">
        <v>3463</v>
      </c>
      <c r="F3978" s="7">
        <v>7</v>
      </c>
      <c r="G3978" t="s">
        <v>3538</v>
      </c>
      <c r="H3978" t="s">
        <v>3462</v>
      </c>
      <c r="I3978" t="s">
        <v>3848</v>
      </c>
      <c r="J3978" t="s">
        <v>3449</v>
      </c>
      <c r="K3978" t="s">
        <v>3499</v>
      </c>
      <c r="L3978">
        <v>79109</v>
      </c>
      <c r="M3978" t="s">
        <v>1182</v>
      </c>
      <c r="N3978" t="s">
        <v>9</v>
      </c>
      <c r="O3978" t="s">
        <v>20</v>
      </c>
      <c r="P3978" t="s">
        <v>5128</v>
      </c>
      <c r="Q3978" s="4">
        <v>7000</v>
      </c>
      <c r="R3978">
        <v>3</v>
      </c>
      <c r="S3978" s="4">
        <f>Table3[[#This Row],[Harga]]*Table3[[#This Row],[Quantity]]</f>
        <v>21000</v>
      </c>
      <c r="T3978">
        <v>0.6</v>
      </c>
      <c r="U3978" s="4">
        <f>Table3[[#This Row],[Discount]]*Table3[[#This Row],[Revenue]]</f>
        <v>12600</v>
      </c>
      <c r="V3978" s="4">
        <f>Table3[[#This Row],[Revenue]]-Table3[[#This Row],[Total Discount]]</f>
        <v>8400</v>
      </c>
      <c r="W3978" s="6"/>
      <c r="X3978" s="5"/>
    </row>
    <row r="3979" spans="1:24" x14ac:dyDescent="0.35">
      <c r="A3979">
        <v>3978</v>
      </c>
      <c r="B3979" t="s">
        <v>5127</v>
      </c>
      <c r="C3979" s="8">
        <v>42180</v>
      </c>
      <c r="D3979" s="6">
        <v>2015</v>
      </c>
      <c r="E3979" s="8" t="s">
        <v>3497</v>
      </c>
      <c r="F3979" s="7">
        <v>25</v>
      </c>
      <c r="G3979" t="s">
        <v>3485</v>
      </c>
      <c r="H3979" t="s">
        <v>3451</v>
      </c>
      <c r="I3979" t="s">
        <v>4400</v>
      </c>
      <c r="J3979" t="s">
        <v>3449</v>
      </c>
      <c r="K3979" t="s">
        <v>3460</v>
      </c>
      <c r="L3979">
        <v>77041</v>
      </c>
      <c r="M3979" t="s">
        <v>748</v>
      </c>
      <c r="N3979" t="s">
        <v>13</v>
      </c>
      <c r="O3979" t="s">
        <v>23</v>
      </c>
      <c r="P3979" t="s">
        <v>749</v>
      </c>
      <c r="Q3979" s="4">
        <v>40000</v>
      </c>
      <c r="R3979">
        <v>3</v>
      </c>
      <c r="S3979" s="4">
        <f>Table3[[#This Row],[Harga]]*Table3[[#This Row],[Quantity]]</f>
        <v>120000</v>
      </c>
      <c r="T3979">
        <v>0.2</v>
      </c>
      <c r="U3979" s="4">
        <f>Table3[[#This Row],[Discount]]*Table3[[#This Row],[Revenue]]</f>
        <v>24000</v>
      </c>
      <c r="V3979" s="4">
        <f>Table3[[#This Row],[Revenue]]-Table3[[#This Row],[Total Discount]]</f>
        <v>96000</v>
      </c>
      <c r="W3979" s="6"/>
      <c r="X3979" s="5"/>
    </row>
    <row r="3980" spans="1:24" x14ac:dyDescent="0.35">
      <c r="A3980">
        <v>3979</v>
      </c>
      <c r="B3980" t="s">
        <v>5126</v>
      </c>
      <c r="C3980" s="8">
        <v>42267</v>
      </c>
      <c r="D3980" s="6">
        <v>2015</v>
      </c>
      <c r="E3980" s="8" t="s">
        <v>3472</v>
      </c>
      <c r="F3980" s="7">
        <v>20</v>
      </c>
      <c r="G3980" t="s">
        <v>3452</v>
      </c>
      <c r="H3980" t="s">
        <v>3451</v>
      </c>
      <c r="I3980" t="s">
        <v>5125</v>
      </c>
      <c r="J3980" t="s">
        <v>3449</v>
      </c>
      <c r="K3980" t="s">
        <v>3505</v>
      </c>
      <c r="L3980">
        <v>1841</v>
      </c>
      <c r="M3980" t="s">
        <v>1835</v>
      </c>
      <c r="N3980" t="s">
        <v>13</v>
      </c>
      <c r="O3980" t="s">
        <v>26</v>
      </c>
      <c r="P3980" t="s">
        <v>1836</v>
      </c>
      <c r="Q3980" s="4">
        <v>26000</v>
      </c>
      <c r="R3980">
        <v>6</v>
      </c>
      <c r="S3980" s="4">
        <f>Table3[[#This Row],[Harga]]*Table3[[#This Row],[Quantity]]</f>
        <v>156000</v>
      </c>
      <c r="T3980">
        <v>0</v>
      </c>
      <c r="U3980" s="4">
        <f>Table3[[#This Row],[Discount]]*Table3[[#This Row],[Revenue]]</f>
        <v>0</v>
      </c>
      <c r="V3980" s="4">
        <f>Table3[[#This Row],[Revenue]]-Table3[[#This Row],[Total Discount]]</f>
        <v>156000</v>
      </c>
      <c r="W3980" s="6"/>
      <c r="X3980" s="5"/>
    </row>
    <row r="3981" spans="1:24" x14ac:dyDescent="0.35">
      <c r="A3981">
        <v>3980</v>
      </c>
      <c r="B3981" t="s">
        <v>5124</v>
      </c>
      <c r="C3981" s="8">
        <v>42926</v>
      </c>
      <c r="D3981" s="6">
        <v>2017</v>
      </c>
      <c r="E3981" s="8" t="s">
        <v>3507</v>
      </c>
      <c r="F3981" s="7">
        <v>10</v>
      </c>
      <c r="G3981" t="s">
        <v>3457</v>
      </c>
      <c r="H3981" t="s">
        <v>3451</v>
      </c>
      <c r="I3981" t="s">
        <v>5123</v>
      </c>
      <c r="J3981" t="s">
        <v>3466</v>
      </c>
      <c r="K3981" t="s">
        <v>3523</v>
      </c>
      <c r="L3981">
        <v>31907</v>
      </c>
      <c r="M3981" t="s">
        <v>3245</v>
      </c>
      <c r="N3981" t="s">
        <v>13</v>
      </c>
      <c r="O3981" t="s">
        <v>29</v>
      </c>
      <c r="P3981" t="s">
        <v>3246</v>
      </c>
      <c r="Q3981" s="4">
        <v>42000</v>
      </c>
      <c r="R3981">
        <v>3</v>
      </c>
      <c r="S3981" s="4">
        <f>Table3[[#This Row],[Harga]]*Table3[[#This Row],[Quantity]]</f>
        <v>126000</v>
      </c>
      <c r="T3981">
        <v>0</v>
      </c>
      <c r="U3981" s="4">
        <f>Table3[[#This Row],[Discount]]*Table3[[#This Row],[Revenue]]</f>
        <v>0</v>
      </c>
      <c r="V3981" s="4">
        <f>Table3[[#This Row],[Revenue]]-Table3[[#This Row],[Total Discount]]</f>
        <v>126000</v>
      </c>
      <c r="W3981" s="6"/>
      <c r="X3981" s="5"/>
    </row>
    <row r="3982" spans="1:24" x14ac:dyDescent="0.35">
      <c r="A3982">
        <v>3981</v>
      </c>
      <c r="B3982" t="s">
        <v>5122</v>
      </c>
      <c r="C3982" s="8">
        <v>42916</v>
      </c>
      <c r="D3982" s="6">
        <v>2017</v>
      </c>
      <c r="E3982" s="8" t="s">
        <v>3497</v>
      </c>
      <c r="F3982" s="7">
        <v>30</v>
      </c>
      <c r="G3982" t="s">
        <v>3452</v>
      </c>
      <c r="H3982" t="s">
        <v>3532</v>
      </c>
      <c r="I3982" t="s">
        <v>4015</v>
      </c>
      <c r="J3982" t="s">
        <v>3449</v>
      </c>
      <c r="K3982" t="s">
        <v>3704</v>
      </c>
      <c r="L3982">
        <v>90032</v>
      </c>
      <c r="M3982" t="s">
        <v>2174</v>
      </c>
      <c r="N3982" t="s">
        <v>9</v>
      </c>
      <c r="O3982" t="s">
        <v>10</v>
      </c>
      <c r="P3982" t="s">
        <v>2175</v>
      </c>
      <c r="Q3982" s="4">
        <v>291000</v>
      </c>
      <c r="R3982">
        <v>3</v>
      </c>
      <c r="S3982" s="4">
        <f>Table3[[#This Row],[Harga]]*Table3[[#This Row],[Quantity]]</f>
        <v>873000</v>
      </c>
      <c r="T3982">
        <v>0.15</v>
      </c>
      <c r="U3982" s="4">
        <f>Table3[[#This Row],[Discount]]*Table3[[#This Row],[Revenue]]</f>
        <v>130950</v>
      </c>
      <c r="V3982" s="4">
        <f>Table3[[#This Row],[Revenue]]-Table3[[#This Row],[Total Discount]]</f>
        <v>742050</v>
      </c>
      <c r="W3982" s="6"/>
      <c r="X3982" s="5"/>
    </row>
    <row r="3983" spans="1:24" x14ac:dyDescent="0.35">
      <c r="A3983">
        <v>3982</v>
      </c>
      <c r="B3983" t="s">
        <v>5121</v>
      </c>
      <c r="C3983" s="8">
        <v>42968</v>
      </c>
      <c r="D3983" s="6">
        <v>2017</v>
      </c>
      <c r="E3983" s="8" t="s">
        <v>3481</v>
      </c>
      <c r="F3983" s="7">
        <v>21</v>
      </c>
      <c r="G3983" t="s">
        <v>3538</v>
      </c>
      <c r="H3983" t="s">
        <v>3451</v>
      </c>
      <c r="I3983" t="s">
        <v>4580</v>
      </c>
      <c r="J3983" t="s">
        <v>3466</v>
      </c>
      <c r="K3983" t="s">
        <v>3513</v>
      </c>
      <c r="L3983">
        <v>98115</v>
      </c>
      <c r="M3983" t="s">
        <v>187</v>
      </c>
      <c r="N3983" t="s">
        <v>9</v>
      </c>
      <c r="O3983" t="s">
        <v>42</v>
      </c>
      <c r="P3983" t="s">
        <v>188</v>
      </c>
      <c r="Q3983" s="4">
        <v>397000</v>
      </c>
      <c r="R3983">
        <v>6</v>
      </c>
      <c r="S3983" s="4">
        <f>Table3[[#This Row],[Harga]]*Table3[[#This Row],[Quantity]]</f>
        <v>2382000</v>
      </c>
      <c r="T3983">
        <v>0.2</v>
      </c>
      <c r="U3983" s="4">
        <f>Table3[[#This Row],[Discount]]*Table3[[#This Row],[Revenue]]</f>
        <v>476400</v>
      </c>
      <c r="V3983" s="4">
        <f>Table3[[#This Row],[Revenue]]-Table3[[#This Row],[Total Discount]]</f>
        <v>1905600</v>
      </c>
      <c r="W3983" s="6"/>
      <c r="X3983" s="5"/>
    </row>
    <row r="3984" spans="1:24" x14ac:dyDescent="0.35">
      <c r="A3984">
        <v>3983</v>
      </c>
      <c r="B3984" t="s">
        <v>5120</v>
      </c>
      <c r="C3984" s="8">
        <v>42805</v>
      </c>
      <c r="D3984" s="6">
        <v>2017</v>
      </c>
      <c r="E3984" s="8" t="s">
        <v>3511</v>
      </c>
      <c r="F3984" s="7">
        <v>11</v>
      </c>
      <c r="G3984" t="s">
        <v>3457</v>
      </c>
      <c r="H3984" t="s">
        <v>3451</v>
      </c>
      <c r="I3984" t="s">
        <v>4946</v>
      </c>
      <c r="J3984" t="s">
        <v>3488</v>
      </c>
      <c r="K3984" t="s">
        <v>3605</v>
      </c>
      <c r="L3984">
        <v>2138</v>
      </c>
      <c r="M3984" t="s">
        <v>420</v>
      </c>
      <c r="N3984" t="s">
        <v>51</v>
      </c>
      <c r="O3984" t="s">
        <v>64</v>
      </c>
      <c r="P3984" t="s">
        <v>421</v>
      </c>
      <c r="Q3984" s="4">
        <v>64000</v>
      </c>
      <c r="R3984">
        <v>4</v>
      </c>
      <c r="S3984" s="4">
        <f>Table3[[#This Row],[Harga]]*Table3[[#This Row],[Quantity]]</f>
        <v>256000</v>
      </c>
      <c r="T3984">
        <v>0</v>
      </c>
      <c r="U3984" s="4">
        <f>Table3[[#This Row],[Discount]]*Table3[[#This Row],[Revenue]]</f>
        <v>0</v>
      </c>
      <c r="V3984" s="4">
        <f>Table3[[#This Row],[Revenue]]-Table3[[#This Row],[Total Discount]]</f>
        <v>256000</v>
      </c>
      <c r="W3984" s="6"/>
      <c r="X3984" s="5"/>
    </row>
    <row r="3985" spans="1:24" x14ac:dyDescent="0.35">
      <c r="A3985">
        <v>3984</v>
      </c>
      <c r="B3985" t="s">
        <v>5119</v>
      </c>
      <c r="C3985" s="8">
        <v>42993</v>
      </c>
      <c r="D3985" s="6">
        <v>2017</v>
      </c>
      <c r="E3985" s="8" t="s">
        <v>3472</v>
      </c>
      <c r="F3985" s="7">
        <v>15</v>
      </c>
      <c r="G3985" t="s">
        <v>3452</v>
      </c>
      <c r="H3985" t="s">
        <v>3501</v>
      </c>
      <c r="I3985" t="s">
        <v>4207</v>
      </c>
      <c r="J3985" t="s">
        <v>3449</v>
      </c>
      <c r="K3985" t="s">
        <v>3670</v>
      </c>
      <c r="L3985">
        <v>84106</v>
      </c>
      <c r="M3985" t="s">
        <v>2842</v>
      </c>
      <c r="N3985" t="s">
        <v>13</v>
      </c>
      <c r="O3985" t="s">
        <v>26</v>
      </c>
      <c r="P3985" t="s">
        <v>2843</v>
      </c>
      <c r="Q3985" s="4">
        <v>99000</v>
      </c>
      <c r="R3985">
        <v>9</v>
      </c>
      <c r="S3985" s="4">
        <f>Table3[[#This Row],[Harga]]*Table3[[#This Row],[Quantity]]</f>
        <v>891000</v>
      </c>
      <c r="T3985">
        <v>0.2</v>
      </c>
      <c r="U3985" s="4">
        <f>Table3[[#This Row],[Discount]]*Table3[[#This Row],[Revenue]]</f>
        <v>178200</v>
      </c>
      <c r="V3985" s="4">
        <f>Table3[[#This Row],[Revenue]]-Table3[[#This Row],[Total Discount]]</f>
        <v>712800</v>
      </c>
      <c r="W3985" s="6"/>
      <c r="X3985" s="5"/>
    </row>
    <row r="3986" spans="1:24" x14ac:dyDescent="0.35">
      <c r="A3986">
        <v>3985</v>
      </c>
      <c r="B3986" t="s">
        <v>5118</v>
      </c>
      <c r="C3986" s="8">
        <v>42633</v>
      </c>
      <c r="D3986" s="6">
        <v>2016</v>
      </c>
      <c r="E3986" s="8" t="s">
        <v>3472</v>
      </c>
      <c r="F3986" s="7">
        <v>20</v>
      </c>
      <c r="G3986" t="s">
        <v>3452</v>
      </c>
      <c r="H3986" t="s">
        <v>3554</v>
      </c>
      <c r="I3986" t="s">
        <v>5117</v>
      </c>
      <c r="J3986" t="s">
        <v>3449</v>
      </c>
      <c r="K3986" t="s">
        <v>3499</v>
      </c>
      <c r="L3986">
        <v>10035</v>
      </c>
      <c r="M3986" t="s">
        <v>2587</v>
      </c>
      <c r="N3986" t="s">
        <v>13</v>
      </c>
      <c r="O3986" t="s">
        <v>29</v>
      </c>
      <c r="P3986" t="s">
        <v>2588</v>
      </c>
      <c r="Q3986" s="4">
        <v>284000</v>
      </c>
      <c r="R3986">
        <v>5</v>
      </c>
      <c r="S3986" s="4">
        <f>Table3[[#This Row],[Harga]]*Table3[[#This Row],[Quantity]]</f>
        <v>1420000</v>
      </c>
      <c r="T3986">
        <v>0</v>
      </c>
      <c r="U3986" s="4">
        <f>Table3[[#This Row],[Discount]]*Table3[[#This Row],[Revenue]]</f>
        <v>0</v>
      </c>
      <c r="V3986" s="4">
        <f>Table3[[#This Row],[Revenue]]-Table3[[#This Row],[Total Discount]]</f>
        <v>1420000</v>
      </c>
      <c r="W3986" s="6"/>
      <c r="X3986" s="5"/>
    </row>
    <row r="3987" spans="1:24" x14ac:dyDescent="0.35">
      <c r="A3987">
        <v>3986</v>
      </c>
      <c r="B3987" t="s">
        <v>5116</v>
      </c>
      <c r="C3987" s="8">
        <v>42719</v>
      </c>
      <c r="D3987" s="6">
        <v>2016</v>
      </c>
      <c r="E3987" s="8" t="s">
        <v>3490</v>
      </c>
      <c r="F3987" s="7">
        <v>15</v>
      </c>
      <c r="G3987" t="s">
        <v>3452</v>
      </c>
      <c r="H3987" t="s">
        <v>3451</v>
      </c>
      <c r="I3987" t="s">
        <v>5115</v>
      </c>
      <c r="J3987" t="s">
        <v>3449</v>
      </c>
      <c r="K3987" t="s">
        <v>3494</v>
      </c>
      <c r="L3987">
        <v>44221</v>
      </c>
      <c r="M3987" t="s">
        <v>2633</v>
      </c>
      <c r="N3987" t="s">
        <v>13</v>
      </c>
      <c r="O3987" t="s">
        <v>26</v>
      </c>
      <c r="P3987" t="s">
        <v>2634</v>
      </c>
      <c r="Q3987" s="4">
        <v>3000</v>
      </c>
      <c r="R3987">
        <v>3</v>
      </c>
      <c r="S3987" s="4">
        <f>Table3[[#This Row],[Harga]]*Table3[[#This Row],[Quantity]]</f>
        <v>9000</v>
      </c>
      <c r="T3987">
        <v>0.7</v>
      </c>
      <c r="U3987" s="4">
        <f>Table3[[#This Row],[Discount]]*Table3[[#This Row],[Revenue]]</f>
        <v>6300</v>
      </c>
      <c r="V3987" s="4">
        <f>Table3[[#This Row],[Revenue]]-Table3[[#This Row],[Total Discount]]</f>
        <v>2700</v>
      </c>
      <c r="W3987" s="6"/>
      <c r="X3987" s="5"/>
    </row>
    <row r="3988" spans="1:24" x14ac:dyDescent="0.35">
      <c r="A3988">
        <v>3987</v>
      </c>
      <c r="B3988" t="s">
        <v>5114</v>
      </c>
      <c r="C3988" s="8">
        <v>43042</v>
      </c>
      <c r="D3988" s="6">
        <v>2017</v>
      </c>
      <c r="E3988" s="8" t="s">
        <v>3468</v>
      </c>
      <c r="F3988" s="7">
        <v>3</v>
      </c>
      <c r="G3988" t="s">
        <v>3457</v>
      </c>
      <c r="H3988" t="s">
        <v>3451</v>
      </c>
      <c r="I3988" t="s">
        <v>4685</v>
      </c>
      <c r="J3988" t="s">
        <v>3449</v>
      </c>
      <c r="K3988" t="s">
        <v>3505</v>
      </c>
      <c r="L3988">
        <v>28403</v>
      </c>
      <c r="M3988" t="s">
        <v>1150</v>
      </c>
      <c r="N3988" t="s">
        <v>13</v>
      </c>
      <c r="O3988" t="s">
        <v>23</v>
      </c>
      <c r="P3988" t="s">
        <v>1151</v>
      </c>
      <c r="Q3988" s="4">
        <v>34000</v>
      </c>
      <c r="R3988">
        <v>3</v>
      </c>
      <c r="S3988" s="4">
        <f>Table3[[#This Row],[Harga]]*Table3[[#This Row],[Quantity]]</f>
        <v>102000</v>
      </c>
      <c r="T3988">
        <v>0.2</v>
      </c>
      <c r="U3988" s="4">
        <f>Table3[[#This Row],[Discount]]*Table3[[#This Row],[Revenue]]</f>
        <v>20400</v>
      </c>
      <c r="V3988" s="4">
        <f>Table3[[#This Row],[Revenue]]-Table3[[#This Row],[Total Discount]]</f>
        <v>81600</v>
      </c>
      <c r="W3988" s="6"/>
      <c r="X3988" s="5"/>
    </row>
    <row r="3989" spans="1:24" x14ac:dyDescent="0.35">
      <c r="A3989">
        <v>3988</v>
      </c>
      <c r="B3989" t="s">
        <v>5113</v>
      </c>
      <c r="C3989" s="8">
        <v>42554</v>
      </c>
      <c r="D3989" s="6">
        <v>2016</v>
      </c>
      <c r="E3989" s="8" t="s">
        <v>3507</v>
      </c>
      <c r="F3989" s="7">
        <v>3</v>
      </c>
      <c r="G3989" t="s">
        <v>3457</v>
      </c>
      <c r="H3989" t="s">
        <v>3501</v>
      </c>
      <c r="I3989" t="s">
        <v>5112</v>
      </c>
      <c r="J3989" t="s">
        <v>3466</v>
      </c>
      <c r="K3989" t="s">
        <v>3460</v>
      </c>
      <c r="L3989">
        <v>10035</v>
      </c>
      <c r="M3989" t="s">
        <v>2721</v>
      </c>
      <c r="N3989" t="s">
        <v>13</v>
      </c>
      <c r="O3989" t="s">
        <v>29</v>
      </c>
      <c r="P3989" t="s">
        <v>2722</v>
      </c>
      <c r="Q3989" s="4">
        <v>707000</v>
      </c>
      <c r="R3989">
        <v>7</v>
      </c>
      <c r="S3989" s="4">
        <f>Table3[[#This Row],[Harga]]*Table3[[#This Row],[Quantity]]</f>
        <v>4949000</v>
      </c>
      <c r="T3989">
        <v>0</v>
      </c>
      <c r="U3989" s="4">
        <f>Table3[[#This Row],[Discount]]*Table3[[#This Row],[Revenue]]</f>
        <v>0</v>
      </c>
      <c r="V3989" s="4">
        <f>Table3[[#This Row],[Revenue]]-Table3[[#This Row],[Total Discount]]</f>
        <v>4949000</v>
      </c>
      <c r="W3989" s="6"/>
      <c r="X3989" s="5"/>
    </row>
    <row r="3990" spans="1:24" x14ac:dyDescent="0.35">
      <c r="A3990">
        <v>3989</v>
      </c>
      <c r="B3990" t="s">
        <v>5111</v>
      </c>
      <c r="C3990" s="8">
        <v>41908</v>
      </c>
      <c r="D3990" s="6">
        <v>2014</v>
      </c>
      <c r="E3990" s="8" t="s">
        <v>3472</v>
      </c>
      <c r="F3990" s="7">
        <v>26</v>
      </c>
      <c r="G3990" t="s">
        <v>3485</v>
      </c>
      <c r="H3990" t="s">
        <v>3451</v>
      </c>
      <c r="I3990" t="s">
        <v>3838</v>
      </c>
      <c r="J3990" t="s">
        <v>3466</v>
      </c>
      <c r="K3990" t="s">
        <v>3605</v>
      </c>
      <c r="L3990">
        <v>19140</v>
      </c>
      <c r="M3990" t="s">
        <v>147</v>
      </c>
      <c r="N3990" t="s">
        <v>13</v>
      </c>
      <c r="O3990" t="s">
        <v>26</v>
      </c>
      <c r="P3990" t="s">
        <v>148</v>
      </c>
      <c r="Q3990" s="4">
        <v>3000</v>
      </c>
      <c r="R3990">
        <v>5</v>
      </c>
      <c r="S3990" s="4">
        <f>Table3[[#This Row],[Harga]]*Table3[[#This Row],[Quantity]]</f>
        <v>15000</v>
      </c>
      <c r="T3990">
        <v>0.7</v>
      </c>
      <c r="U3990" s="4">
        <f>Table3[[#This Row],[Discount]]*Table3[[#This Row],[Revenue]]</f>
        <v>10500</v>
      </c>
      <c r="V3990" s="4">
        <f>Table3[[#This Row],[Revenue]]-Table3[[#This Row],[Total Discount]]</f>
        <v>4500</v>
      </c>
      <c r="W3990" s="6"/>
      <c r="X3990" s="5"/>
    </row>
    <row r="3991" spans="1:24" x14ac:dyDescent="0.35">
      <c r="A3991">
        <v>3990</v>
      </c>
      <c r="B3991" t="s">
        <v>5110</v>
      </c>
      <c r="C3991" s="8">
        <v>41834</v>
      </c>
      <c r="D3991" s="6">
        <v>2014</v>
      </c>
      <c r="E3991" s="8" t="s">
        <v>3507</v>
      </c>
      <c r="F3991" s="7">
        <v>14</v>
      </c>
      <c r="G3991" t="s">
        <v>3485</v>
      </c>
      <c r="H3991" t="s">
        <v>3451</v>
      </c>
      <c r="I3991" t="s">
        <v>4239</v>
      </c>
      <c r="J3991" t="s">
        <v>3466</v>
      </c>
      <c r="K3991" t="s">
        <v>3682</v>
      </c>
      <c r="L3991">
        <v>10009</v>
      </c>
      <c r="M3991" t="s">
        <v>1716</v>
      </c>
      <c r="N3991" t="s">
        <v>13</v>
      </c>
      <c r="O3991" t="s">
        <v>37</v>
      </c>
      <c r="P3991" t="s">
        <v>1717</v>
      </c>
      <c r="Q3991" s="4">
        <v>42000</v>
      </c>
      <c r="R3991">
        <v>3</v>
      </c>
      <c r="S3991" s="4">
        <f>Table3[[#This Row],[Harga]]*Table3[[#This Row],[Quantity]]</f>
        <v>126000</v>
      </c>
      <c r="T3991">
        <v>0</v>
      </c>
      <c r="U3991" s="4">
        <f>Table3[[#This Row],[Discount]]*Table3[[#This Row],[Revenue]]</f>
        <v>0</v>
      </c>
      <c r="V3991" s="4">
        <f>Table3[[#This Row],[Revenue]]-Table3[[#This Row],[Total Discount]]</f>
        <v>126000</v>
      </c>
      <c r="W3991" s="6"/>
      <c r="X3991" s="5"/>
    </row>
    <row r="3992" spans="1:24" x14ac:dyDescent="0.35">
      <c r="A3992">
        <v>3991</v>
      </c>
      <c r="B3992" t="s">
        <v>5109</v>
      </c>
      <c r="C3992" s="8">
        <v>43006</v>
      </c>
      <c r="D3992" s="6">
        <v>2017</v>
      </c>
      <c r="E3992" s="8" t="s">
        <v>3472</v>
      </c>
      <c r="F3992" s="7">
        <v>28</v>
      </c>
      <c r="G3992" t="s">
        <v>3485</v>
      </c>
      <c r="H3992" t="s">
        <v>3554</v>
      </c>
      <c r="I3992" t="s">
        <v>3712</v>
      </c>
      <c r="J3992" t="s">
        <v>3466</v>
      </c>
      <c r="K3992" t="s">
        <v>3556</v>
      </c>
      <c r="L3992">
        <v>19134</v>
      </c>
      <c r="M3992" t="s">
        <v>1560</v>
      </c>
      <c r="N3992" t="s">
        <v>13</v>
      </c>
      <c r="O3992" t="s">
        <v>26</v>
      </c>
      <c r="P3992" t="s">
        <v>1561</v>
      </c>
      <c r="Q3992" s="4">
        <v>27000</v>
      </c>
      <c r="R3992">
        <v>1</v>
      </c>
      <c r="S3992" s="4">
        <f>Table3[[#This Row],[Harga]]*Table3[[#This Row],[Quantity]]</f>
        <v>27000</v>
      </c>
      <c r="T3992">
        <v>0.7</v>
      </c>
      <c r="U3992" s="4">
        <f>Table3[[#This Row],[Discount]]*Table3[[#This Row],[Revenue]]</f>
        <v>18900</v>
      </c>
      <c r="V3992" s="4">
        <f>Table3[[#This Row],[Revenue]]-Table3[[#This Row],[Total Discount]]</f>
        <v>8100</v>
      </c>
      <c r="W3992" s="6"/>
      <c r="X3992" s="5"/>
    </row>
    <row r="3993" spans="1:24" x14ac:dyDescent="0.35">
      <c r="A3993">
        <v>3992</v>
      </c>
      <c r="B3993" t="s">
        <v>5108</v>
      </c>
      <c r="C3993" s="8">
        <v>42244</v>
      </c>
      <c r="D3993" s="6">
        <v>2015</v>
      </c>
      <c r="E3993" s="8" t="s">
        <v>3481</v>
      </c>
      <c r="F3993" s="7">
        <v>28</v>
      </c>
      <c r="G3993" t="s">
        <v>3452</v>
      </c>
      <c r="H3993" t="s">
        <v>3451</v>
      </c>
      <c r="I3993" t="s">
        <v>3658</v>
      </c>
      <c r="J3993" t="s">
        <v>3449</v>
      </c>
      <c r="K3993" t="s">
        <v>3580</v>
      </c>
      <c r="L3993">
        <v>90049</v>
      </c>
      <c r="M3993" t="s">
        <v>541</v>
      </c>
      <c r="N3993" t="s">
        <v>13</v>
      </c>
      <c r="O3993" t="s">
        <v>32</v>
      </c>
      <c r="P3993" t="s">
        <v>542</v>
      </c>
      <c r="Q3993" s="4">
        <v>143000</v>
      </c>
      <c r="R3993">
        <v>5</v>
      </c>
      <c r="S3993" s="4">
        <f>Table3[[#This Row],[Harga]]*Table3[[#This Row],[Quantity]]</f>
        <v>715000</v>
      </c>
      <c r="T3993">
        <v>0</v>
      </c>
      <c r="U3993" s="4">
        <f>Table3[[#This Row],[Discount]]*Table3[[#This Row],[Revenue]]</f>
        <v>0</v>
      </c>
      <c r="V3993" s="4">
        <f>Table3[[#This Row],[Revenue]]-Table3[[#This Row],[Total Discount]]</f>
        <v>715000</v>
      </c>
      <c r="W3993" s="6"/>
      <c r="X3993" s="5"/>
    </row>
    <row r="3994" spans="1:24" x14ac:dyDescent="0.35">
      <c r="A3994">
        <v>3993</v>
      </c>
      <c r="B3994" t="s">
        <v>5107</v>
      </c>
      <c r="C3994" s="8">
        <v>42267</v>
      </c>
      <c r="D3994" s="6">
        <v>2015</v>
      </c>
      <c r="E3994" s="8" t="s">
        <v>3472</v>
      </c>
      <c r="F3994" s="7">
        <v>20</v>
      </c>
      <c r="G3994" t="s">
        <v>3538</v>
      </c>
      <c r="H3994" t="s">
        <v>3451</v>
      </c>
      <c r="I3994" t="s">
        <v>4928</v>
      </c>
      <c r="J3994" t="s">
        <v>3466</v>
      </c>
      <c r="K3994" t="s">
        <v>3505</v>
      </c>
      <c r="L3994">
        <v>11561</v>
      </c>
      <c r="M3994" t="s">
        <v>920</v>
      </c>
      <c r="N3994" t="s">
        <v>13</v>
      </c>
      <c r="O3994" t="s">
        <v>23</v>
      </c>
      <c r="P3994" t="s">
        <v>921</v>
      </c>
      <c r="Q3994" s="4">
        <v>30000</v>
      </c>
      <c r="R3994">
        <v>5</v>
      </c>
      <c r="S3994" s="4">
        <f>Table3[[#This Row],[Harga]]*Table3[[#This Row],[Quantity]]</f>
        <v>150000</v>
      </c>
      <c r="T3994">
        <v>0</v>
      </c>
      <c r="U3994" s="4">
        <f>Table3[[#This Row],[Discount]]*Table3[[#This Row],[Revenue]]</f>
        <v>0</v>
      </c>
      <c r="V3994" s="4">
        <f>Table3[[#This Row],[Revenue]]-Table3[[#This Row],[Total Discount]]</f>
        <v>150000</v>
      </c>
      <c r="W3994" s="6"/>
      <c r="X3994" s="5"/>
    </row>
    <row r="3995" spans="1:24" x14ac:dyDescent="0.35">
      <c r="A3995">
        <v>3994</v>
      </c>
      <c r="B3995" t="s">
        <v>5106</v>
      </c>
      <c r="C3995" s="8">
        <v>42681</v>
      </c>
      <c r="D3995" s="6">
        <v>2016</v>
      </c>
      <c r="E3995" s="8" t="s">
        <v>3468</v>
      </c>
      <c r="F3995" s="7">
        <v>7</v>
      </c>
      <c r="G3995" t="s">
        <v>3457</v>
      </c>
      <c r="H3995" t="s">
        <v>3451</v>
      </c>
      <c r="I3995" t="s">
        <v>3700</v>
      </c>
      <c r="J3995" t="s">
        <v>3449</v>
      </c>
      <c r="K3995" t="s">
        <v>3641</v>
      </c>
      <c r="L3995">
        <v>14609</v>
      </c>
      <c r="M3995" t="s">
        <v>3247</v>
      </c>
      <c r="N3995" t="s">
        <v>51</v>
      </c>
      <c r="O3995" t="s">
        <v>52</v>
      </c>
      <c r="P3995" t="s">
        <v>3248</v>
      </c>
      <c r="Q3995" s="4">
        <v>264000</v>
      </c>
      <c r="R3995">
        <v>4</v>
      </c>
      <c r="S3995" s="4">
        <f>Table3[[#This Row],[Harga]]*Table3[[#This Row],[Quantity]]</f>
        <v>1056000</v>
      </c>
      <c r="T3995">
        <v>0</v>
      </c>
      <c r="U3995" s="4">
        <f>Table3[[#This Row],[Discount]]*Table3[[#This Row],[Revenue]]</f>
        <v>0</v>
      </c>
      <c r="V3995" s="4">
        <f>Table3[[#This Row],[Revenue]]-Table3[[#This Row],[Total Discount]]</f>
        <v>1056000</v>
      </c>
      <c r="W3995" s="6"/>
      <c r="X3995" s="5"/>
    </row>
    <row r="3996" spans="1:24" x14ac:dyDescent="0.35">
      <c r="A3996">
        <v>3995</v>
      </c>
      <c r="B3996" t="s">
        <v>5105</v>
      </c>
      <c r="C3996" s="8">
        <v>42297</v>
      </c>
      <c r="D3996" s="6">
        <v>2015</v>
      </c>
      <c r="E3996" s="8" t="s">
        <v>3517</v>
      </c>
      <c r="F3996" s="7">
        <v>20</v>
      </c>
      <c r="G3996" t="s">
        <v>3452</v>
      </c>
      <c r="H3996" t="s">
        <v>3451</v>
      </c>
      <c r="I3996" t="s">
        <v>3537</v>
      </c>
      <c r="J3996" t="s">
        <v>3466</v>
      </c>
      <c r="K3996" t="s">
        <v>3483</v>
      </c>
      <c r="L3996">
        <v>94109</v>
      </c>
      <c r="M3996" t="s">
        <v>2352</v>
      </c>
      <c r="N3996" t="s">
        <v>51</v>
      </c>
      <c r="O3996" t="s">
        <v>64</v>
      </c>
      <c r="P3996" t="s">
        <v>2353</v>
      </c>
      <c r="Q3996" s="4">
        <v>128000</v>
      </c>
      <c r="R3996">
        <v>3</v>
      </c>
      <c r="S3996" s="4">
        <f>Table3[[#This Row],[Harga]]*Table3[[#This Row],[Quantity]]</f>
        <v>384000</v>
      </c>
      <c r="T3996">
        <v>0</v>
      </c>
      <c r="U3996" s="4">
        <f>Table3[[#This Row],[Discount]]*Table3[[#This Row],[Revenue]]</f>
        <v>0</v>
      </c>
      <c r="V3996" s="4">
        <f>Table3[[#This Row],[Revenue]]-Table3[[#This Row],[Total Discount]]</f>
        <v>384000</v>
      </c>
      <c r="W3996" s="6"/>
      <c r="X3996" s="5"/>
    </row>
    <row r="3997" spans="1:24" x14ac:dyDescent="0.35">
      <c r="A3997">
        <v>3996</v>
      </c>
      <c r="B3997" t="s">
        <v>5104</v>
      </c>
      <c r="C3997" s="8">
        <v>42736</v>
      </c>
      <c r="D3997" s="6">
        <v>2017</v>
      </c>
      <c r="E3997" s="8" t="s">
        <v>3463</v>
      </c>
      <c r="F3997" s="7">
        <v>1</v>
      </c>
      <c r="G3997" t="s">
        <v>3457</v>
      </c>
      <c r="H3997" t="s">
        <v>3462</v>
      </c>
      <c r="I3997" t="s">
        <v>5103</v>
      </c>
      <c r="J3997" t="s">
        <v>3449</v>
      </c>
      <c r="K3997" t="s">
        <v>3494</v>
      </c>
      <c r="L3997">
        <v>77340</v>
      </c>
      <c r="M3997" t="s">
        <v>438</v>
      </c>
      <c r="N3997" t="s">
        <v>13</v>
      </c>
      <c r="O3997" t="s">
        <v>32</v>
      </c>
      <c r="P3997" t="s">
        <v>439</v>
      </c>
      <c r="Q3997" s="4">
        <v>341000</v>
      </c>
      <c r="R3997">
        <v>5</v>
      </c>
      <c r="S3997" s="4">
        <f>Table3[[#This Row],[Harga]]*Table3[[#This Row],[Quantity]]</f>
        <v>1705000</v>
      </c>
      <c r="T3997">
        <v>0.2</v>
      </c>
      <c r="U3997" s="4">
        <f>Table3[[#This Row],[Discount]]*Table3[[#This Row],[Revenue]]</f>
        <v>341000</v>
      </c>
      <c r="V3997" s="4">
        <f>Table3[[#This Row],[Revenue]]-Table3[[#This Row],[Total Discount]]</f>
        <v>1364000</v>
      </c>
      <c r="W3997" s="6"/>
      <c r="X3997" s="5"/>
    </row>
    <row r="3998" spans="1:24" x14ac:dyDescent="0.35">
      <c r="A3998">
        <v>3997</v>
      </c>
      <c r="B3998" t="s">
        <v>5102</v>
      </c>
      <c r="C3998" s="8">
        <v>42178</v>
      </c>
      <c r="D3998" s="6">
        <v>2015</v>
      </c>
      <c r="E3998" s="8" t="s">
        <v>3497</v>
      </c>
      <c r="F3998" s="7">
        <v>23</v>
      </c>
      <c r="G3998" t="s">
        <v>3457</v>
      </c>
      <c r="H3998" t="s">
        <v>3451</v>
      </c>
      <c r="I3998" t="s">
        <v>5101</v>
      </c>
      <c r="J3998" t="s">
        <v>3466</v>
      </c>
      <c r="K3998" t="s">
        <v>3568</v>
      </c>
      <c r="L3998">
        <v>30344</v>
      </c>
      <c r="M3998" t="s">
        <v>708</v>
      </c>
      <c r="N3998" t="s">
        <v>9</v>
      </c>
      <c r="O3998" t="s">
        <v>20</v>
      </c>
      <c r="P3998" t="s">
        <v>709</v>
      </c>
      <c r="Q3998" s="4">
        <v>19000</v>
      </c>
      <c r="R3998">
        <v>3</v>
      </c>
      <c r="S3998" s="4">
        <f>Table3[[#This Row],[Harga]]*Table3[[#This Row],[Quantity]]</f>
        <v>57000</v>
      </c>
      <c r="T3998">
        <v>0</v>
      </c>
      <c r="U3998" s="4">
        <f>Table3[[#This Row],[Discount]]*Table3[[#This Row],[Revenue]]</f>
        <v>0</v>
      </c>
      <c r="V3998" s="4">
        <f>Table3[[#This Row],[Revenue]]-Table3[[#This Row],[Total Discount]]</f>
        <v>57000</v>
      </c>
      <c r="W3998" s="6"/>
      <c r="X3998" s="5"/>
    </row>
    <row r="3999" spans="1:24" x14ac:dyDescent="0.35">
      <c r="A3999">
        <v>3998</v>
      </c>
      <c r="B3999" t="s">
        <v>5100</v>
      </c>
      <c r="C3999" s="8">
        <v>42696</v>
      </c>
      <c r="D3999" s="6">
        <v>2016</v>
      </c>
      <c r="E3999" s="8" t="s">
        <v>3468</v>
      </c>
      <c r="F3999" s="7">
        <v>22</v>
      </c>
      <c r="G3999" t="s">
        <v>3538</v>
      </c>
      <c r="H3999" t="s">
        <v>3451</v>
      </c>
      <c r="I3999" t="s">
        <v>5099</v>
      </c>
      <c r="J3999" t="s">
        <v>3488</v>
      </c>
      <c r="K3999" t="s">
        <v>3595</v>
      </c>
      <c r="L3999">
        <v>10009</v>
      </c>
      <c r="M3999" t="s">
        <v>916</v>
      </c>
      <c r="N3999" t="s">
        <v>13</v>
      </c>
      <c r="O3999" t="s">
        <v>26</v>
      </c>
      <c r="P3999" t="s">
        <v>917</v>
      </c>
      <c r="Q3999" s="4">
        <v>26000</v>
      </c>
      <c r="R3999">
        <v>8</v>
      </c>
      <c r="S3999" s="4">
        <f>Table3[[#This Row],[Harga]]*Table3[[#This Row],[Quantity]]</f>
        <v>208000</v>
      </c>
      <c r="T3999">
        <v>0.2</v>
      </c>
      <c r="U3999" s="4">
        <f>Table3[[#This Row],[Discount]]*Table3[[#This Row],[Revenue]]</f>
        <v>41600</v>
      </c>
      <c r="V3999" s="4">
        <f>Table3[[#This Row],[Revenue]]-Table3[[#This Row],[Total Discount]]</f>
        <v>166400</v>
      </c>
      <c r="W3999" s="6"/>
      <c r="X3999" s="5"/>
    </row>
    <row r="4000" spans="1:24" x14ac:dyDescent="0.35">
      <c r="A4000">
        <v>3999</v>
      </c>
      <c r="B4000" t="s">
        <v>5098</v>
      </c>
      <c r="C4000" s="8">
        <v>42303</v>
      </c>
      <c r="D4000" s="6">
        <v>2015</v>
      </c>
      <c r="E4000" s="8" t="s">
        <v>3517</v>
      </c>
      <c r="F4000" s="7">
        <v>26</v>
      </c>
      <c r="G4000" t="s">
        <v>3538</v>
      </c>
      <c r="H4000" t="s">
        <v>3451</v>
      </c>
      <c r="I4000" t="s">
        <v>3819</v>
      </c>
      <c r="J4000" t="s">
        <v>3466</v>
      </c>
      <c r="K4000" t="s">
        <v>3477</v>
      </c>
      <c r="L4000">
        <v>97477</v>
      </c>
      <c r="M4000" t="s">
        <v>3249</v>
      </c>
      <c r="N4000" t="s">
        <v>13</v>
      </c>
      <c r="O4000" t="s">
        <v>14</v>
      </c>
      <c r="P4000" t="s">
        <v>3250</v>
      </c>
      <c r="Q4000" s="4">
        <v>147000</v>
      </c>
      <c r="R4000">
        <v>6</v>
      </c>
      <c r="S4000" s="4">
        <f>Table3[[#This Row],[Harga]]*Table3[[#This Row],[Quantity]]</f>
        <v>882000</v>
      </c>
      <c r="T4000">
        <v>0.2</v>
      </c>
      <c r="U4000" s="4">
        <f>Table3[[#This Row],[Discount]]*Table3[[#This Row],[Revenue]]</f>
        <v>176400</v>
      </c>
      <c r="V4000" s="4">
        <f>Table3[[#This Row],[Revenue]]-Table3[[#This Row],[Total Discount]]</f>
        <v>705600</v>
      </c>
      <c r="W4000" s="6"/>
      <c r="X4000" s="5"/>
    </row>
    <row r="4001" spans="1:24" x14ac:dyDescent="0.35">
      <c r="A4001">
        <v>4000</v>
      </c>
      <c r="B4001" t="s">
        <v>5097</v>
      </c>
      <c r="C4001" s="8">
        <v>42663</v>
      </c>
      <c r="D4001" s="6">
        <v>2016</v>
      </c>
      <c r="E4001" s="8" t="s">
        <v>3517</v>
      </c>
      <c r="F4001" s="7">
        <v>20</v>
      </c>
      <c r="G4001" t="s">
        <v>3538</v>
      </c>
      <c r="H4001" t="s">
        <v>3501</v>
      </c>
      <c r="I4001" t="s">
        <v>4499</v>
      </c>
      <c r="J4001" t="s">
        <v>3488</v>
      </c>
      <c r="K4001" t="s">
        <v>3483</v>
      </c>
      <c r="L4001">
        <v>22204</v>
      </c>
      <c r="M4001" t="s">
        <v>412</v>
      </c>
      <c r="N4001" t="s">
        <v>9</v>
      </c>
      <c r="O4001" t="s">
        <v>20</v>
      </c>
      <c r="P4001" t="s">
        <v>413</v>
      </c>
      <c r="Q4001" s="4">
        <v>13000</v>
      </c>
      <c r="R4001">
        <v>5</v>
      </c>
      <c r="S4001" s="4">
        <f>Table3[[#This Row],[Harga]]*Table3[[#This Row],[Quantity]]</f>
        <v>65000</v>
      </c>
      <c r="T4001">
        <v>0</v>
      </c>
      <c r="U4001" s="4">
        <f>Table3[[#This Row],[Discount]]*Table3[[#This Row],[Revenue]]</f>
        <v>0</v>
      </c>
      <c r="V4001" s="4">
        <f>Table3[[#This Row],[Revenue]]-Table3[[#This Row],[Total Discount]]</f>
        <v>65000</v>
      </c>
      <c r="W4001" s="6"/>
      <c r="X4001" s="5"/>
    </row>
    <row r="4002" spans="1:24" x14ac:dyDescent="0.35">
      <c r="A4002">
        <v>4001</v>
      </c>
      <c r="B4002" t="s">
        <v>5096</v>
      </c>
      <c r="C4002" s="8">
        <v>42853</v>
      </c>
      <c r="D4002" s="6">
        <v>2017</v>
      </c>
      <c r="E4002" s="8" t="s">
        <v>3529</v>
      </c>
      <c r="F4002" s="7">
        <v>28</v>
      </c>
      <c r="G4002" t="s">
        <v>3457</v>
      </c>
      <c r="H4002" t="s">
        <v>3451</v>
      </c>
      <c r="I4002" t="s">
        <v>4389</v>
      </c>
      <c r="J4002" t="s">
        <v>3449</v>
      </c>
      <c r="K4002" t="s">
        <v>3483</v>
      </c>
      <c r="L4002">
        <v>28403</v>
      </c>
      <c r="M4002" t="s">
        <v>2280</v>
      </c>
      <c r="N4002" t="s">
        <v>13</v>
      </c>
      <c r="O4002" t="s">
        <v>29</v>
      </c>
      <c r="P4002" t="s">
        <v>2281</v>
      </c>
      <c r="Q4002" s="4">
        <v>19000</v>
      </c>
      <c r="R4002">
        <v>3</v>
      </c>
      <c r="S4002" s="4">
        <f>Table3[[#This Row],[Harga]]*Table3[[#This Row],[Quantity]]</f>
        <v>57000</v>
      </c>
      <c r="T4002">
        <v>0.2</v>
      </c>
      <c r="U4002" s="4">
        <f>Table3[[#This Row],[Discount]]*Table3[[#This Row],[Revenue]]</f>
        <v>11400</v>
      </c>
      <c r="V4002" s="4">
        <f>Table3[[#This Row],[Revenue]]-Table3[[#This Row],[Total Discount]]</f>
        <v>45600</v>
      </c>
      <c r="W4002" s="6"/>
      <c r="X4002" s="5"/>
    </row>
    <row r="4003" spans="1:24" x14ac:dyDescent="0.35">
      <c r="A4003">
        <v>4002</v>
      </c>
      <c r="B4003" t="s">
        <v>5095</v>
      </c>
      <c r="C4003" s="8">
        <v>42642</v>
      </c>
      <c r="D4003" s="6">
        <v>2016</v>
      </c>
      <c r="E4003" s="8" t="s">
        <v>3472</v>
      </c>
      <c r="F4003" s="7">
        <v>29</v>
      </c>
      <c r="G4003" t="s">
        <v>3538</v>
      </c>
      <c r="H4003" t="s">
        <v>3451</v>
      </c>
      <c r="I4003" t="s">
        <v>5009</v>
      </c>
      <c r="J4003" t="s">
        <v>3466</v>
      </c>
      <c r="K4003" t="s">
        <v>3666</v>
      </c>
      <c r="L4003">
        <v>85364</v>
      </c>
      <c r="M4003" t="s">
        <v>1688</v>
      </c>
      <c r="N4003" t="s">
        <v>13</v>
      </c>
      <c r="O4003" t="s">
        <v>37</v>
      </c>
      <c r="P4003" t="s">
        <v>1689</v>
      </c>
      <c r="Q4003" s="4">
        <v>17000</v>
      </c>
      <c r="R4003">
        <v>4</v>
      </c>
      <c r="S4003" s="4">
        <f>Table3[[#This Row],[Harga]]*Table3[[#This Row],[Quantity]]</f>
        <v>68000</v>
      </c>
      <c r="T4003">
        <v>0.2</v>
      </c>
      <c r="U4003" s="4">
        <f>Table3[[#This Row],[Discount]]*Table3[[#This Row],[Revenue]]</f>
        <v>13600</v>
      </c>
      <c r="V4003" s="4">
        <f>Table3[[#This Row],[Revenue]]-Table3[[#This Row],[Total Discount]]</f>
        <v>54400</v>
      </c>
      <c r="W4003" s="6"/>
      <c r="X4003" s="5"/>
    </row>
    <row r="4004" spans="1:24" x14ac:dyDescent="0.35">
      <c r="A4004">
        <v>4003</v>
      </c>
      <c r="B4004" t="s">
        <v>5094</v>
      </c>
      <c r="C4004" s="8">
        <v>42195</v>
      </c>
      <c r="D4004" s="6">
        <v>2015</v>
      </c>
      <c r="E4004" s="8" t="s">
        <v>3507</v>
      </c>
      <c r="F4004" s="7">
        <v>10</v>
      </c>
      <c r="G4004" t="s">
        <v>3457</v>
      </c>
      <c r="H4004" t="s">
        <v>3451</v>
      </c>
      <c r="I4004" t="s">
        <v>5093</v>
      </c>
      <c r="J4004" t="s">
        <v>3449</v>
      </c>
      <c r="K4004" t="s">
        <v>3477</v>
      </c>
      <c r="L4004">
        <v>92404</v>
      </c>
      <c r="M4004" t="s">
        <v>758</v>
      </c>
      <c r="N4004" t="s">
        <v>13</v>
      </c>
      <c r="O4004" t="s">
        <v>26</v>
      </c>
      <c r="P4004" t="s">
        <v>759</v>
      </c>
      <c r="Q4004" s="4">
        <v>45000</v>
      </c>
      <c r="R4004">
        <v>2</v>
      </c>
      <c r="S4004" s="4">
        <f>Table3[[#This Row],[Harga]]*Table3[[#This Row],[Quantity]]</f>
        <v>90000</v>
      </c>
      <c r="T4004">
        <v>0.2</v>
      </c>
      <c r="U4004" s="4">
        <f>Table3[[#This Row],[Discount]]*Table3[[#This Row],[Revenue]]</f>
        <v>18000</v>
      </c>
      <c r="V4004" s="4">
        <f>Table3[[#This Row],[Revenue]]-Table3[[#This Row],[Total Discount]]</f>
        <v>72000</v>
      </c>
      <c r="W4004" s="6"/>
      <c r="X4004" s="5"/>
    </row>
    <row r="4005" spans="1:24" x14ac:dyDescent="0.35">
      <c r="A4005">
        <v>4004</v>
      </c>
      <c r="B4005" t="s">
        <v>5092</v>
      </c>
      <c r="C4005" s="8">
        <v>42223</v>
      </c>
      <c r="D4005" s="6">
        <v>2015</v>
      </c>
      <c r="E4005" s="8" t="s">
        <v>3481</v>
      </c>
      <c r="F4005" s="7">
        <v>7</v>
      </c>
      <c r="G4005" t="s">
        <v>3452</v>
      </c>
      <c r="H4005" t="s">
        <v>3451</v>
      </c>
      <c r="I4005" t="s">
        <v>3537</v>
      </c>
      <c r="J4005" t="s">
        <v>3466</v>
      </c>
      <c r="K4005" t="s">
        <v>3682</v>
      </c>
      <c r="L4005">
        <v>21215</v>
      </c>
      <c r="M4005" t="s">
        <v>2524</v>
      </c>
      <c r="N4005" t="s">
        <v>13</v>
      </c>
      <c r="O4005" t="s">
        <v>29</v>
      </c>
      <c r="P4005" t="s">
        <v>2525</v>
      </c>
      <c r="Q4005" s="4">
        <v>18000</v>
      </c>
      <c r="R4005">
        <v>9</v>
      </c>
      <c r="S4005" s="4">
        <f>Table3[[#This Row],[Harga]]*Table3[[#This Row],[Quantity]]</f>
        <v>162000</v>
      </c>
      <c r="T4005">
        <v>0</v>
      </c>
      <c r="U4005" s="4">
        <f>Table3[[#This Row],[Discount]]*Table3[[#This Row],[Revenue]]</f>
        <v>0</v>
      </c>
      <c r="V4005" s="4">
        <f>Table3[[#This Row],[Revenue]]-Table3[[#This Row],[Total Discount]]</f>
        <v>162000</v>
      </c>
      <c r="W4005" s="6"/>
      <c r="X4005" s="5"/>
    </row>
    <row r="4006" spans="1:24" x14ac:dyDescent="0.35">
      <c r="A4006">
        <v>4005</v>
      </c>
      <c r="B4006" t="s">
        <v>5091</v>
      </c>
      <c r="C4006" s="8">
        <v>41980</v>
      </c>
      <c r="D4006" s="6">
        <v>2014</v>
      </c>
      <c r="E4006" s="8" t="s">
        <v>3490</v>
      </c>
      <c r="F4006" s="7">
        <v>7</v>
      </c>
      <c r="G4006" t="s">
        <v>3452</v>
      </c>
      <c r="H4006" t="s">
        <v>3451</v>
      </c>
      <c r="I4006" t="s">
        <v>4582</v>
      </c>
      <c r="J4006" t="s">
        <v>3488</v>
      </c>
      <c r="K4006" t="s">
        <v>3494</v>
      </c>
      <c r="L4006">
        <v>98103</v>
      </c>
      <c r="M4006" t="s">
        <v>1928</v>
      </c>
      <c r="N4006" t="s">
        <v>13</v>
      </c>
      <c r="O4006" t="s">
        <v>32</v>
      </c>
      <c r="P4006" t="s">
        <v>1929</v>
      </c>
      <c r="Q4006" s="4">
        <v>424000</v>
      </c>
      <c r="R4006">
        <v>7</v>
      </c>
      <c r="S4006" s="4">
        <f>Table3[[#This Row],[Harga]]*Table3[[#This Row],[Quantity]]</f>
        <v>2968000</v>
      </c>
      <c r="T4006">
        <v>0</v>
      </c>
      <c r="U4006" s="4">
        <f>Table3[[#This Row],[Discount]]*Table3[[#This Row],[Revenue]]</f>
        <v>0</v>
      </c>
      <c r="V4006" s="4">
        <f>Table3[[#This Row],[Revenue]]-Table3[[#This Row],[Total Discount]]</f>
        <v>2968000</v>
      </c>
      <c r="W4006" s="6"/>
      <c r="X4006" s="5"/>
    </row>
    <row r="4007" spans="1:24" x14ac:dyDescent="0.35">
      <c r="A4007">
        <v>4006</v>
      </c>
      <c r="B4007" t="s">
        <v>5090</v>
      </c>
      <c r="C4007" s="8">
        <v>42348</v>
      </c>
      <c r="D4007" s="6">
        <v>2015</v>
      </c>
      <c r="E4007" s="8" t="s">
        <v>3490</v>
      </c>
      <c r="F4007" s="7">
        <v>10</v>
      </c>
      <c r="G4007" t="s">
        <v>3538</v>
      </c>
      <c r="H4007" t="s">
        <v>3451</v>
      </c>
      <c r="I4007" t="s">
        <v>4962</v>
      </c>
      <c r="J4007" t="s">
        <v>3449</v>
      </c>
      <c r="K4007" t="s">
        <v>3513</v>
      </c>
      <c r="L4007">
        <v>94110</v>
      </c>
      <c r="M4007" t="s">
        <v>843</v>
      </c>
      <c r="N4007" t="s">
        <v>13</v>
      </c>
      <c r="O4007" t="s">
        <v>14</v>
      </c>
      <c r="P4007" t="s">
        <v>844</v>
      </c>
      <c r="Q4007" s="4">
        <v>5000</v>
      </c>
      <c r="R4007">
        <v>2</v>
      </c>
      <c r="S4007" s="4">
        <f>Table3[[#This Row],[Harga]]*Table3[[#This Row],[Quantity]]</f>
        <v>10000</v>
      </c>
      <c r="T4007">
        <v>0</v>
      </c>
      <c r="U4007" s="4">
        <f>Table3[[#This Row],[Discount]]*Table3[[#This Row],[Revenue]]</f>
        <v>0</v>
      </c>
      <c r="V4007" s="4">
        <f>Table3[[#This Row],[Revenue]]-Table3[[#This Row],[Total Discount]]</f>
        <v>10000</v>
      </c>
      <c r="W4007" s="6"/>
      <c r="X4007" s="5"/>
    </row>
    <row r="4008" spans="1:24" x14ac:dyDescent="0.35">
      <c r="A4008">
        <v>4007</v>
      </c>
      <c r="B4008" t="s">
        <v>5089</v>
      </c>
      <c r="C4008" s="8">
        <v>43047</v>
      </c>
      <c r="D4008" s="6">
        <v>2017</v>
      </c>
      <c r="E4008" s="8" t="s">
        <v>3468</v>
      </c>
      <c r="F4008" s="7">
        <v>8</v>
      </c>
      <c r="G4008" t="s">
        <v>3452</v>
      </c>
      <c r="H4008" t="s">
        <v>3462</v>
      </c>
      <c r="I4008" t="s">
        <v>4881</v>
      </c>
      <c r="J4008" t="s">
        <v>3488</v>
      </c>
      <c r="K4008" t="s">
        <v>3595</v>
      </c>
      <c r="L4008">
        <v>10035</v>
      </c>
      <c r="M4008" t="s">
        <v>1090</v>
      </c>
      <c r="N4008" t="s">
        <v>13</v>
      </c>
      <c r="O4008" t="s">
        <v>37</v>
      </c>
      <c r="P4008" t="s">
        <v>1091</v>
      </c>
      <c r="Q4008" s="4">
        <v>88000</v>
      </c>
      <c r="R4008">
        <v>5</v>
      </c>
      <c r="S4008" s="4">
        <f>Table3[[#This Row],[Harga]]*Table3[[#This Row],[Quantity]]</f>
        <v>440000</v>
      </c>
      <c r="T4008">
        <v>0</v>
      </c>
      <c r="U4008" s="4">
        <f>Table3[[#This Row],[Discount]]*Table3[[#This Row],[Revenue]]</f>
        <v>0</v>
      </c>
      <c r="V4008" s="4">
        <f>Table3[[#This Row],[Revenue]]-Table3[[#This Row],[Total Discount]]</f>
        <v>440000</v>
      </c>
      <c r="W4008" s="6"/>
      <c r="X4008" s="5"/>
    </row>
    <row r="4009" spans="1:24" x14ac:dyDescent="0.35">
      <c r="A4009">
        <v>4008</v>
      </c>
      <c r="B4009" t="s">
        <v>5088</v>
      </c>
      <c r="C4009" s="8">
        <v>42943</v>
      </c>
      <c r="D4009" s="6">
        <v>2017</v>
      </c>
      <c r="E4009" s="8" t="s">
        <v>3507</v>
      </c>
      <c r="F4009" s="7">
        <v>27</v>
      </c>
      <c r="G4009" t="s">
        <v>3457</v>
      </c>
      <c r="H4009" t="s">
        <v>3532</v>
      </c>
      <c r="I4009" t="s">
        <v>3758</v>
      </c>
      <c r="J4009" t="s">
        <v>3449</v>
      </c>
      <c r="K4009" t="s">
        <v>3670</v>
      </c>
      <c r="L4009">
        <v>98115</v>
      </c>
      <c r="M4009" t="s">
        <v>831</v>
      </c>
      <c r="N4009" t="s">
        <v>9</v>
      </c>
      <c r="O4009" t="s">
        <v>20</v>
      </c>
      <c r="P4009" t="s">
        <v>832</v>
      </c>
      <c r="Q4009" s="4">
        <v>26000</v>
      </c>
      <c r="R4009">
        <v>3</v>
      </c>
      <c r="S4009" s="4">
        <f>Table3[[#This Row],[Harga]]*Table3[[#This Row],[Quantity]]</f>
        <v>78000</v>
      </c>
      <c r="T4009">
        <v>0</v>
      </c>
      <c r="U4009" s="4">
        <f>Table3[[#This Row],[Discount]]*Table3[[#This Row],[Revenue]]</f>
        <v>0</v>
      </c>
      <c r="V4009" s="4">
        <f>Table3[[#This Row],[Revenue]]-Table3[[#This Row],[Total Discount]]</f>
        <v>78000</v>
      </c>
      <c r="W4009" s="6"/>
      <c r="X4009" s="5"/>
    </row>
    <row r="4010" spans="1:24" x14ac:dyDescent="0.35">
      <c r="A4010">
        <v>4009</v>
      </c>
      <c r="B4010" t="s">
        <v>5087</v>
      </c>
      <c r="C4010" s="8">
        <v>43097</v>
      </c>
      <c r="D4010" s="6">
        <v>2017</v>
      </c>
      <c r="E4010" s="8" t="s">
        <v>3490</v>
      </c>
      <c r="F4010" s="7">
        <v>28</v>
      </c>
      <c r="G4010" t="s">
        <v>3538</v>
      </c>
      <c r="H4010" t="s">
        <v>3532</v>
      </c>
      <c r="I4010" t="s">
        <v>4676</v>
      </c>
      <c r="J4010" t="s">
        <v>3449</v>
      </c>
      <c r="K4010" t="s">
        <v>3704</v>
      </c>
      <c r="L4010">
        <v>87105</v>
      </c>
      <c r="M4010" t="s">
        <v>2286</v>
      </c>
      <c r="N4010" t="s">
        <v>13</v>
      </c>
      <c r="O4010" t="s">
        <v>32</v>
      </c>
      <c r="P4010" t="s">
        <v>2287</v>
      </c>
      <c r="Q4010" s="4">
        <v>119000</v>
      </c>
      <c r="R4010">
        <v>5</v>
      </c>
      <c r="S4010" s="4">
        <f>Table3[[#This Row],[Harga]]*Table3[[#This Row],[Quantity]]</f>
        <v>595000</v>
      </c>
      <c r="T4010">
        <v>0</v>
      </c>
      <c r="U4010" s="4">
        <f>Table3[[#This Row],[Discount]]*Table3[[#This Row],[Revenue]]</f>
        <v>0</v>
      </c>
      <c r="V4010" s="4">
        <f>Table3[[#This Row],[Revenue]]-Table3[[#This Row],[Total Discount]]</f>
        <v>595000</v>
      </c>
      <c r="W4010" s="6"/>
      <c r="X4010" s="5"/>
    </row>
    <row r="4011" spans="1:24" x14ac:dyDescent="0.35">
      <c r="A4011">
        <v>4010</v>
      </c>
      <c r="B4011" t="s">
        <v>5086</v>
      </c>
      <c r="C4011" s="8">
        <v>42439</v>
      </c>
      <c r="D4011" s="6">
        <v>2016</v>
      </c>
      <c r="E4011" s="8" t="s">
        <v>3511</v>
      </c>
      <c r="F4011" s="7">
        <v>10</v>
      </c>
      <c r="G4011" t="s">
        <v>3485</v>
      </c>
      <c r="H4011" t="s">
        <v>3451</v>
      </c>
      <c r="I4011" t="s">
        <v>4296</v>
      </c>
      <c r="J4011" t="s">
        <v>3488</v>
      </c>
      <c r="K4011" t="s">
        <v>3600</v>
      </c>
      <c r="L4011">
        <v>90045</v>
      </c>
      <c r="M4011" t="s">
        <v>1258</v>
      </c>
      <c r="N4011" t="s">
        <v>51</v>
      </c>
      <c r="O4011" t="s">
        <v>64</v>
      </c>
      <c r="P4011" t="s">
        <v>1259</v>
      </c>
      <c r="Q4011" s="4">
        <v>22000</v>
      </c>
      <c r="R4011">
        <v>3</v>
      </c>
      <c r="S4011" s="4">
        <f>Table3[[#This Row],[Harga]]*Table3[[#This Row],[Quantity]]</f>
        <v>66000</v>
      </c>
      <c r="T4011">
        <v>0</v>
      </c>
      <c r="U4011" s="4">
        <f>Table3[[#This Row],[Discount]]*Table3[[#This Row],[Revenue]]</f>
        <v>0</v>
      </c>
      <c r="V4011" s="4">
        <f>Table3[[#This Row],[Revenue]]-Table3[[#This Row],[Total Discount]]</f>
        <v>66000</v>
      </c>
      <c r="W4011" s="6"/>
      <c r="X4011" s="5"/>
    </row>
    <row r="4012" spans="1:24" x14ac:dyDescent="0.35">
      <c r="A4012">
        <v>4011</v>
      </c>
      <c r="B4012" t="s">
        <v>5085</v>
      </c>
      <c r="C4012" s="8">
        <v>42146</v>
      </c>
      <c r="D4012" s="6">
        <v>2015</v>
      </c>
      <c r="E4012" s="8" t="s">
        <v>3453</v>
      </c>
      <c r="F4012" s="7">
        <v>22</v>
      </c>
      <c r="G4012" t="s">
        <v>3452</v>
      </c>
      <c r="H4012" t="s">
        <v>3451</v>
      </c>
      <c r="I4012" t="s">
        <v>3903</v>
      </c>
      <c r="J4012" t="s">
        <v>3449</v>
      </c>
      <c r="K4012" t="s">
        <v>3556</v>
      </c>
      <c r="L4012">
        <v>90045</v>
      </c>
      <c r="M4012" t="s">
        <v>668</v>
      </c>
      <c r="N4012" t="s">
        <v>13</v>
      </c>
      <c r="O4012" t="s">
        <v>14</v>
      </c>
      <c r="P4012" t="s">
        <v>669</v>
      </c>
      <c r="Q4012" s="4">
        <v>13000</v>
      </c>
      <c r="R4012">
        <v>2</v>
      </c>
      <c r="S4012" s="4">
        <f>Table3[[#This Row],[Harga]]*Table3[[#This Row],[Quantity]]</f>
        <v>26000</v>
      </c>
      <c r="T4012">
        <v>0</v>
      </c>
      <c r="U4012" s="4">
        <f>Table3[[#This Row],[Discount]]*Table3[[#This Row],[Revenue]]</f>
        <v>0</v>
      </c>
      <c r="V4012" s="4">
        <f>Table3[[#This Row],[Revenue]]-Table3[[#This Row],[Total Discount]]</f>
        <v>26000</v>
      </c>
      <c r="W4012" s="6"/>
      <c r="X4012" s="5"/>
    </row>
    <row r="4013" spans="1:24" x14ac:dyDescent="0.35">
      <c r="A4013">
        <v>4012</v>
      </c>
      <c r="B4013" t="s">
        <v>5084</v>
      </c>
      <c r="C4013" s="8">
        <v>42783</v>
      </c>
      <c r="D4013" s="6">
        <v>2017</v>
      </c>
      <c r="E4013" s="8" t="s">
        <v>3458</v>
      </c>
      <c r="F4013" s="7">
        <v>17</v>
      </c>
      <c r="G4013" t="s">
        <v>3452</v>
      </c>
      <c r="H4013" t="s">
        <v>3451</v>
      </c>
      <c r="I4013" t="s">
        <v>5083</v>
      </c>
      <c r="J4013" t="s">
        <v>3488</v>
      </c>
      <c r="K4013" t="s">
        <v>3448</v>
      </c>
      <c r="L4013">
        <v>77041</v>
      </c>
      <c r="M4013" t="s">
        <v>3251</v>
      </c>
      <c r="N4013" t="s">
        <v>9</v>
      </c>
      <c r="O4013" t="s">
        <v>10</v>
      </c>
      <c r="P4013" t="s">
        <v>3252</v>
      </c>
      <c r="Q4013" s="4">
        <v>90000</v>
      </c>
      <c r="R4013">
        <v>1</v>
      </c>
      <c r="S4013" s="4">
        <f>Table3[[#This Row],[Harga]]*Table3[[#This Row],[Quantity]]</f>
        <v>90000</v>
      </c>
      <c r="T4013">
        <v>0.32</v>
      </c>
      <c r="U4013" s="4">
        <f>Table3[[#This Row],[Discount]]*Table3[[#This Row],[Revenue]]</f>
        <v>28800</v>
      </c>
      <c r="V4013" s="4">
        <f>Table3[[#This Row],[Revenue]]-Table3[[#This Row],[Total Discount]]</f>
        <v>61200</v>
      </c>
      <c r="W4013" s="6"/>
      <c r="X4013" s="5"/>
    </row>
    <row r="4014" spans="1:24" x14ac:dyDescent="0.35">
      <c r="A4014">
        <v>4013</v>
      </c>
      <c r="B4014" t="s">
        <v>5082</v>
      </c>
      <c r="C4014" s="8">
        <v>43077</v>
      </c>
      <c r="D4014" s="6">
        <v>2017</v>
      </c>
      <c r="E4014" s="8" t="s">
        <v>3490</v>
      </c>
      <c r="F4014" s="7">
        <v>8</v>
      </c>
      <c r="G4014" t="s">
        <v>3452</v>
      </c>
      <c r="H4014" t="s">
        <v>3532</v>
      </c>
      <c r="I4014" t="s">
        <v>3872</v>
      </c>
      <c r="J4014" t="s">
        <v>3449</v>
      </c>
      <c r="K4014" t="s">
        <v>3707</v>
      </c>
      <c r="L4014">
        <v>19140</v>
      </c>
      <c r="M4014" t="s">
        <v>410</v>
      </c>
      <c r="N4014" t="s">
        <v>9</v>
      </c>
      <c r="O4014" t="s">
        <v>42</v>
      </c>
      <c r="P4014" t="s">
        <v>411</v>
      </c>
      <c r="Q4014" s="4">
        <v>208000</v>
      </c>
      <c r="R4014">
        <v>4</v>
      </c>
      <c r="S4014" s="4">
        <f>Table3[[#This Row],[Harga]]*Table3[[#This Row],[Quantity]]</f>
        <v>832000</v>
      </c>
      <c r="T4014">
        <v>0.3</v>
      </c>
      <c r="U4014" s="4">
        <f>Table3[[#This Row],[Discount]]*Table3[[#This Row],[Revenue]]</f>
        <v>249600</v>
      </c>
      <c r="V4014" s="4">
        <f>Table3[[#This Row],[Revenue]]-Table3[[#This Row],[Total Discount]]</f>
        <v>582400</v>
      </c>
      <c r="W4014" s="6"/>
      <c r="X4014" s="5"/>
    </row>
    <row r="4015" spans="1:24" x14ac:dyDescent="0.35">
      <c r="A4015">
        <v>4014</v>
      </c>
      <c r="B4015" t="s">
        <v>5081</v>
      </c>
      <c r="C4015" s="8">
        <v>43057</v>
      </c>
      <c r="D4015" s="6">
        <v>2017</v>
      </c>
      <c r="E4015" s="8" t="s">
        <v>3468</v>
      </c>
      <c r="F4015" s="7">
        <v>18</v>
      </c>
      <c r="G4015" t="s">
        <v>3457</v>
      </c>
      <c r="H4015" t="s">
        <v>3532</v>
      </c>
      <c r="I4015" t="s">
        <v>5004</v>
      </c>
      <c r="J4015" t="s">
        <v>3449</v>
      </c>
      <c r="K4015" t="s">
        <v>3460</v>
      </c>
      <c r="L4015">
        <v>60623</v>
      </c>
      <c r="M4015" t="s">
        <v>3111</v>
      </c>
      <c r="N4015" t="s">
        <v>13</v>
      </c>
      <c r="O4015" t="s">
        <v>55</v>
      </c>
      <c r="P4015" t="s">
        <v>2716</v>
      </c>
      <c r="Q4015" s="4">
        <v>28000</v>
      </c>
      <c r="R4015">
        <v>6</v>
      </c>
      <c r="S4015" s="4">
        <f>Table3[[#This Row],[Harga]]*Table3[[#This Row],[Quantity]]</f>
        <v>168000</v>
      </c>
      <c r="T4015">
        <v>0.2</v>
      </c>
      <c r="U4015" s="4">
        <f>Table3[[#This Row],[Discount]]*Table3[[#This Row],[Revenue]]</f>
        <v>33600</v>
      </c>
      <c r="V4015" s="4">
        <f>Table3[[#This Row],[Revenue]]-Table3[[#This Row],[Total Discount]]</f>
        <v>134400</v>
      </c>
      <c r="W4015" s="6"/>
      <c r="X4015" s="5"/>
    </row>
    <row r="4016" spans="1:24" x14ac:dyDescent="0.35">
      <c r="A4016">
        <v>4015</v>
      </c>
      <c r="B4016" t="s">
        <v>5080</v>
      </c>
      <c r="C4016" s="8">
        <v>42705</v>
      </c>
      <c r="D4016" s="6">
        <v>2016</v>
      </c>
      <c r="E4016" s="8" t="s">
        <v>3490</v>
      </c>
      <c r="F4016" s="7">
        <v>1</v>
      </c>
      <c r="G4016" t="s">
        <v>3452</v>
      </c>
      <c r="H4016" t="s">
        <v>3451</v>
      </c>
      <c r="I4016" t="s">
        <v>4522</v>
      </c>
      <c r="J4016" t="s">
        <v>3449</v>
      </c>
      <c r="K4016" t="s">
        <v>3523</v>
      </c>
      <c r="L4016">
        <v>76903</v>
      </c>
      <c r="M4016" t="s">
        <v>700</v>
      </c>
      <c r="N4016" t="s">
        <v>9</v>
      </c>
      <c r="O4016" t="s">
        <v>42</v>
      </c>
      <c r="P4016" t="s">
        <v>701</v>
      </c>
      <c r="Q4016" s="4">
        <v>284000</v>
      </c>
      <c r="R4016">
        <v>5</v>
      </c>
      <c r="S4016" s="4">
        <f>Table3[[#This Row],[Harga]]*Table3[[#This Row],[Quantity]]</f>
        <v>1420000</v>
      </c>
      <c r="T4016">
        <v>0.3</v>
      </c>
      <c r="U4016" s="4">
        <f>Table3[[#This Row],[Discount]]*Table3[[#This Row],[Revenue]]</f>
        <v>426000</v>
      </c>
      <c r="V4016" s="4">
        <f>Table3[[#This Row],[Revenue]]-Table3[[#This Row],[Total Discount]]</f>
        <v>994000</v>
      </c>
      <c r="W4016" s="6"/>
      <c r="X4016" s="5"/>
    </row>
    <row r="4017" spans="1:24" x14ac:dyDescent="0.35">
      <c r="A4017">
        <v>4016</v>
      </c>
      <c r="B4017" t="s">
        <v>5079</v>
      </c>
      <c r="C4017" s="8">
        <v>43011</v>
      </c>
      <c r="D4017" s="6">
        <v>2017</v>
      </c>
      <c r="E4017" s="8" t="s">
        <v>3517</v>
      </c>
      <c r="F4017" s="7">
        <v>3</v>
      </c>
      <c r="G4017" t="s">
        <v>3457</v>
      </c>
      <c r="H4017" t="s">
        <v>3451</v>
      </c>
      <c r="I4017" t="s">
        <v>5078</v>
      </c>
      <c r="J4017" t="s">
        <v>3466</v>
      </c>
      <c r="K4017" t="s">
        <v>3909</v>
      </c>
      <c r="L4017">
        <v>77506</v>
      </c>
      <c r="M4017" t="s">
        <v>1054</v>
      </c>
      <c r="N4017" t="s">
        <v>13</v>
      </c>
      <c r="O4017" t="s">
        <v>37</v>
      </c>
      <c r="P4017" t="s">
        <v>1055</v>
      </c>
      <c r="Q4017" s="4">
        <v>16000</v>
      </c>
      <c r="R4017">
        <v>5</v>
      </c>
      <c r="S4017" s="4">
        <f>Table3[[#This Row],[Harga]]*Table3[[#This Row],[Quantity]]</f>
        <v>80000</v>
      </c>
      <c r="T4017">
        <v>0.2</v>
      </c>
      <c r="U4017" s="4">
        <f>Table3[[#This Row],[Discount]]*Table3[[#This Row],[Revenue]]</f>
        <v>16000</v>
      </c>
      <c r="V4017" s="4">
        <f>Table3[[#This Row],[Revenue]]-Table3[[#This Row],[Total Discount]]</f>
        <v>64000</v>
      </c>
      <c r="W4017" s="6"/>
      <c r="X4017" s="5"/>
    </row>
    <row r="4018" spans="1:24" x14ac:dyDescent="0.35">
      <c r="A4018">
        <v>4017</v>
      </c>
      <c r="B4018" t="s">
        <v>5077</v>
      </c>
      <c r="C4018" s="8">
        <v>42976</v>
      </c>
      <c r="D4018" s="6">
        <v>2017</v>
      </c>
      <c r="E4018" s="8" t="s">
        <v>3481</v>
      </c>
      <c r="F4018" s="7">
        <v>29</v>
      </c>
      <c r="G4018" t="s">
        <v>3538</v>
      </c>
      <c r="H4018" t="s">
        <v>3554</v>
      </c>
      <c r="I4018" t="s">
        <v>4387</v>
      </c>
      <c r="J4018" t="s">
        <v>3466</v>
      </c>
      <c r="K4018" t="s">
        <v>3682</v>
      </c>
      <c r="L4018">
        <v>90049</v>
      </c>
      <c r="M4018" t="s">
        <v>3253</v>
      </c>
      <c r="N4018" t="s">
        <v>9</v>
      </c>
      <c r="O4018" t="s">
        <v>20</v>
      </c>
      <c r="P4018" t="s">
        <v>3254</v>
      </c>
      <c r="Q4018" s="4">
        <v>149000</v>
      </c>
      <c r="R4018">
        <v>3</v>
      </c>
      <c r="S4018" s="4">
        <f>Table3[[#This Row],[Harga]]*Table3[[#This Row],[Quantity]]</f>
        <v>447000</v>
      </c>
      <c r="T4018">
        <v>0</v>
      </c>
      <c r="U4018" s="4">
        <f>Table3[[#This Row],[Discount]]*Table3[[#This Row],[Revenue]]</f>
        <v>0</v>
      </c>
      <c r="V4018" s="4">
        <f>Table3[[#This Row],[Revenue]]-Table3[[#This Row],[Total Discount]]</f>
        <v>447000</v>
      </c>
      <c r="W4018" s="6"/>
      <c r="X4018" s="5"/>
    </row>
    <row r="4019" spans="1:24" x14ac:dyDescent="0.35">
      <c r="A4019">
        <v>4018</v>
      </c>
      <c r="B4019" t="s">
        <v>5076</v>
      </c>
      <c r="C4019" s="8">
        <v>43063</v>
      </c>
      <c r="D4019" s="6">
        <v>2017</v>
      </c>
      <c r="E4019" s="8" t="s">
        <v>3468</v>
      </c>
      <c r="F4019" s="7">
        <v>24</v>
      </c>
      <c r="G4019" t="s">
        <v>3457</v>
      </c>
      <c r="H4019" t="s">
        <v>3451</v>
      </c>
      <c r="I4019" t="s">
        <v>5075</v>
      </c>
      <c r="J4019" t="s">
        <v>3466</v>
      </c>
      <c r="K4019" t="s">
        <v>3548</v>
      </c>
      <c r="L4019">
        <v>67846</v>
      </c>
      <c r="M4019" t="s">
        <v>1674</v>
      </c>
      <c r="N4019" t="s">
        <v>13</v>
      </c>
      <c r="O4019" t="s">
        <v>32</v>
      </c>
      <c r="P4019" t="s">
        <v>1675</v>
      </c>
      <c r="Q4019" s="4">
        <v>200000</v>
      </c>
      <c r="R4019">
        <v>1</v>
      </c>
      <c r="S4019" s="4">
        <f>Table3[[#This Row],[Harga]]*Table3[[#This Row],[Quantity]]</f>
        <v>200000</v>
      </c>
      <c r="T4019">
        <v>0</v>
      </c>
      <c r="U4019" s="4">
        <f>Table3[[#This Row],[Discount]]*Table3[[#This Row],[Revenue]]</f>
        <v>0</v>
      </c>
      <c r="V4019" s="4">
        <f>Table3[[#This Row],[Revenue]]-Table3[[#This Row],[Total Discount]]</f>
        <v>200000</v>
      </c>
      <c r="W4019" s="6"/>
      <c r="X4019" s="5"/>
    </row>
    <row r="4020" spans="1:24" x14ac:dyDescent="0.35">
      <c r="A4020">
        <v>4019</v>
      </c>
      <c r="B4020" t="s">
        <v>5074</v>
      </c>
      <c r="C4020" s="8">
        <v>42916</v>
      </c>
      <c r="D4020" s="6">
        <v>2017</v>
      </c>
      <c r="E4020" s="8" t="s">
        <v>3497</v>
      </c>
      <c r="F4020" s="7">
        <v>30</v>
      </c>
      <c r="G4020" t="s">
        <v>3538</v>
      </c>
      <c r="H4020" t="s">
        <v>3462</v>
      </c>
      <c r="I4020" t="s">
        <v>4169</v>
      </c>
      <c r="J4020" t="s">
        <v>3449</v>
      </c>
      <c r="K4020" t="s">
        <v>3494</v>
      </c>
      <c r="L4020">
        <v>90045</v>
      </c>
      <c r="M4020" t="s">
        <v>1381</v>
      </c>
      <c r="N4020" t="s">
        <v>13</v>
      </c>
      <c r="O4020" t="s">
        <v>23</v>
      </c>
      <c r="P4020" t="s">
        <v>1382</v>
      </c>
      <c r="Q4020" s="4">
        <v>369000</v>
      </c>
      <c r="R4020">
        <v>5</v>
      </c>
      <c r="S4020" s="4">
        <f>Table3[[#This Row],[Harga]]*Table3[[#This Row],[Quantity]]</f>
        <v>1845000</v>
      </c>
      <c r="T4020">
        <v>0</v>
      </c>
      <c r="U4020" s="4">
        <f>Table3[[#This Row],[Discount]]*Table3[[#This Row],[Revenue]]</f>
        <v>0</v>
      </c>
      <c r="V4020" s="4">
        <f>Table3[[#This Row],[Revenue]]-Table3[[#This Row],[Total Discount]]</f>
        <v>1845000</v>
      </c>
      <c r="W4020" s="6"/>
      <c r="X4020" s="5"/>
    </row>
    <row r="4021" spans="1:24" x14ac:dyDescent="0.35">
      <c r="A4021">
        <v>4020</v>
      </c>
      <c r="B4021" t="s">
        <v>5073</v>
      </c>
      <c r="C4021" s="8">
        <v>42938</v>
      </c>
      <c r="D4021" s="6">
        <v>2017</v>
      </c>
      <c r="E4021" s="8" t="s">
        <v>3507</v>
      </c>
      <c r="F4021" s="7">
        <v>22</v>
      </c>
      <c r="G4021" t="s">
        <v>3485</v>
      </c>
      <c r="H4021" t="s">
        <v>3462</v>
      </c>
      <c r="I4021" t="s">
        <v>4292</v>
      </c>
      <c r="J4021" t="s">
        <v>3449</v>
      </c>
      <c r="K4021" t="s">
        <v>3455</v>
      </c>
      <c r="L4021">
        <v>60653</v>
      </c>
      <c r="M4021" t="s">
        <v>1952</v>
      </c>
      <c r="N4021" t="s">
        <v>9</v>
      </c>
      <c r="O4021" t="s">
        <v>42</v>
      </c>
      <c r="P4021" t="s">
        <v>1953</v>
      </c>
      <c r="Q4021" s="4">
        <v>602000</v>
      </c>
      <c r="R4021">
        <v>4</v>
      </c>
      <c r="S4021" s="4">
        <f>Table3[[#This Row],[Harga]]*Table3[[#This Row],[Quantity]]</f>
        <v>2408000</v>
      </c>
      <c r="T4021">
        <v>0.3</v>
      </c>
      <c r="U4021" s="4">
        <f>Table3[[#This Row],[Discount]]*Table3[[#This Row],[Revenue]]</f>
        <v>722400</v>
      </c>
      <c r="V4021" s="4">
        <f>Table3[[#This Row],[Revenue]]-Table3[[#This Row],[Total Discount]]</f>
        <v>1685600</v>
      </c>
      <c r="W4021" s="6"/>
      <c r="X4021" s="5"/>
    </row>
    <row r="4022" spans="1:24" x14ac:dyDescent="0.35">
      <c r="A4022">
        <v>4021</v>
      </c>
      <c r="B4022" t="s">
        <v>5072</v>
      </c>
      <c r="C4022" s="8">
        <v>42685</v>
      </c>
      <c r="D4022" s="6">
        <v>2016</v>
      </c>
      <c r="E4022" s="8" t="s">
        <v>3468</v>
      </c>
      <c r="F4022" s="7">
        <v>11</v>
      </c>
      <c r="G4022" t="s">
        <v>3485</v>
      </c>
      <c r="H4022" t="s">
        <v>3462</v>
      </c>
      <c r="I4022" t="s">
        <v>4089</v>
      </c>
      <c r="J4022" t="s">
        <v>3449</v>
      </c>
      <c r="K4022" t="s">
        <v>3455</v>
      </c>
      <c r="L4022">
        <v>94110</v>
      </c>
      <c r="M4022" t="s">
        <v>131</v>
      </c>
      <c r="N4022" t="s">
        <v>9</v>
      </c>
      <c r="O4022" t="s">
        <v>20</v>
      </c>
      <c r="P4022" t="s">
        <v>132</v>
      </c>
      <c r="Q4022" s="4">
        <v>42000</v>
      </c>
      <c r="R4022">
        <v>2</v>
      </c>
      <c r="S4022" s="4">
        <f>Table3[[#This Row],[Harga]]*Table3[[#This Row],[Quantity]]</f>
        <v>84000</v>
      </c>
      <c r="T4022">
        <v>0</v>
      </c>
      <c r="U4022" s="4">
        <f>Table3[[#This Row],[Discount]]*Table3[[#This Row],[Revenue]]</f>
        <v>0</v>
      </c>
      <c r="V4022" s="4">
        <f>Table3[[#This Row],[Revenue]]-Table3[[#This Row],[Total Discount]]</f>
        <v>84000</v>
      </c>
      <c r="W4022" s="6"/>
      <c r="X4022" s="5"/>
    </row>
    <row r="4023" spans="1:24" x14ac:dyDescent="0.35">
      <c r="A4023">
        <v>4022</v>
      </c>
      <c r="B4023" t="s">
        <v>5071</v>
      </c>
      <c r="C4023" s="8">
        <v>41982</v>
      </c>
      <c r="D4023" s="6">
        <v>2014</v>
      </c>
      <c r="E4023" s="8" t="s">
        <v>3490</v>
      </c>
      <c r="F4023" s="7">
        <v>9</v>
      </c>
      <c r="G4023" t="s">
        <v>3485</v>
      </c>
      <c r="H4023" t="s">
        <v>3451</v>
      </c>
      <c r="I4023" t="s">
        <v>4471</v>
      </c>
      <c r="J4023" t="s">
        <v>3449</v>
      </c>
      <c r="K4023" t="s">
        <v>3499</v>
      </c>
      <c r="L4023">
        <v>19134</v>
      </c>
      <c r="M4023" t="s">
        <v>3168</v>
      </c>
      <c r="N4023" t="s">
        <v>13</v>
      </c>
      <c r="O4023" t="s">
        <v>55</v>
      </c>
      <c r="P4023" t="s">
        <v>3169</v>
      </c>
      <c r="Q4023" s="4">
        <v>13000</v>
      </c>
      <c r="R4023">
        <v>3</v>
      </c>
      <c r="S4023" s="4">
        <f>Table3[[#This Row],[Harga]]*Table3[[#This Row],[Quantity]]</f>
        <v>39000</v>
      </c>
      <c r="T4023">
        <v>0.2</v>
      </c>
      <c r="U4023" s="4">
        <f>Table3[[#This Row],[Discount]]*Table3[[#This Row],[Revenue]]</f>
        <v>7800</v>
      </c>
      <c r="V4023" s="4">
        <f>Table3[[#This Row],[Revenue]]-Table3[[#This Row],[Total Discount]]</f>
        <v>31200</v>
      </c>
      <c r="W4023" s="6"/>
      <c r="X4023" s="5"/>
    </row>
    <row r="4024" spans="1:24" x14ac:dyDescent="0.35">
      <c r="A4024">
        <v>4023</v>
      </c>
      <c r="B4024" t="s">
        <v>5070</v>
      </c>
      <c r="C4024" s="8">
        <v>42985</v>
      </c>
      <c r="D4024" s="6">
        <v>2017</v>
      </c>
      <c r="E4024" s="8" t="s">
        <v>3472</v>
      </c>
      <c r="F4024" s="7">
        <v>7</v>
      </c>
      <c r="G4024" t="s">
        <v>3452</v>
      </c>
      <c r="H4024" t="s">
        <v>3462</v>
      </c>
      <c r="I4024" t="s">
        <v>5069</v>
      </c>
      <c r="J4024" t="s">
        <v>3449</v>
      </c>
      <c r="K4024" t="s">
        <v>3509</v>
      </c>
      <c r="L4024">
        <v>95351</v>
      </c>
      <c r="M4024" t="s">
        <v>231</v>
      </c>
      <c r="N4024" t="s">
        <v>9</v>
      </c>
      <c r="O4024" t="s">
        <v>42</v>
      </c>
      <c r="P4024" t="s">
        <v>232</v>
      </c>
      <c r="Q4024" s="4">
        <v>162000</v>
      </c>
      <c r="R4024">
        <v>2</v>
      </c>
      <c r="S4024" s="4">
        <f>Table3[[#This Row],[Harga]]*Table3[[#This Row],[Quantity]]</f>
        <v>324000</v>
      </c>
      <c r="T4024">
        <v>0.2</v>
      </c>
      <c r="U4024" s="4">
        <f>Table3[[#This Row],[Discount]]*Table3[[#This Row],[Revenue]]</f>
        <v>64800</v>
      </c>
      <c r="V4024" s="4">
        <f>Table3[[#This Row],[Revenue]]-Table3[[#This Row],[Total Discount]]</f>
        <v>259200</v>
      </c>
      <c r="W4024" s="6"/>
      <c r="X4024" s="5"/>
    </row>
    <row r="4025" spans="1:24" x14ac:dyDescent="0.35">
      <c r="A4025">
        <v>4024</v>
      </c>
      <c r="B4025" t="s">
        <v>5068</v>
      </c>
      <c r="C4025" s="8">
        <v>42041</v>
      </c>
      <c r="D4025" s="6">
        <v>2015</v>
      </c>
      <c r="E4025" s="8" t="s">
        <v>3458</v>
      </c>
      <c r="F4025" s="7">
        <v>6</v>
      </c>
      <c r="G4025" t="s">
        <v>3457</v>
      </c>
      <c r="H4025" t="s">
        <v>3554</v>
      </c>
      <c r="I4025" t="s">
        <v>4914</v>
      </c>
      <c r="J4025" t="s">
        <v>3449</v>
      </c>
      <c r="K4025" t="s">
        <v>3470</v>
      </c>
      <c r="L4025">
        <v>77070</v>
      </c>
      <c r="M4025" t="s">
        <v>3255</v>
      </c>
      <c r="N4025" t="s">
        <v>13</v>
      </c>
      <c r="O4025" t="s">
        <v>26</v>
      </c>
      <c r="P4025" t="s">
        <v>3256</v>
      </c>
      <c r="Q4025" s="4">
        <v>3000</v>
      </c>
      <c r="R4025">
        <v>3</v>
      </c>
      <c r="S4025" s="4">
        <f>Table3[[#This Row],[Harga]]*Table3[[#This Row],[Quantity]]</f>
        <v>9000</v>
      </c>
      <c r="T4025">
        <v>0.8</v>
      </c>
      <c r="U4025" s="4">
        <f>Table3[[#This Row],[Discount]]*Table3[[#This Row],[Revenue]]</f>
        <v>7200</v>
      </c>
      <c r="V4025" s="4">
        <f>Table3[[#This Row],[Revenue]]-Table3[[#This Row],[Total Discount]]</f>
        <v>1800</v>
      </c>
      <c r="W4025" s="6"/>
      <c r="X4025" s="5"/>
    </row>
    <row r="4026" spans="1:24" x14ac:dyDescent="0.35">
      <c r="A4026">
        <v>4025</v>
      </c>
      <c r="B4026" t="s">
        <v>5067</v>
      </c>
      <c r="C4026" s="8">
        <v>42973</v>
      </c>
      <c r="D4026" s="6">
        <v>2017</v>
      </c>
      <c r="E4026" s="8" t="s">
        <v>3481</v>
      </c>
      <c r="F4026" s="7">
        <v>26</v>
      </c>
      <c r="G4026" t="s">
        <v>3452</v>
      </c>
      <c r="H4026" t="s">
        <v>3451</v>
      </c>
      <c r="I4026" t="s">
        <v>3576</v>
      </c>
      <c r="J4026" t="s">
        <v>3449</v>
      </c>
      <c r="K4026" t="s">
        <v>3542</v>
      </c>
      <c r="L4026">
        <v>60610</v>
      </c>
      <c r="M4026" t="s">
        <v>638</v>
      </c>
      <c r="N4026" t="s">
        <v>9</v>
      </c>
      <c r="O4026" t="s">
        <v>20</v>
      </c>
      <c r="P4026" t="s">
        <v>639</v>
      </c>
      <c r="Q4026" s="4">
        <v>130000</v>
      </c>
      <c r="R4026">
        <v>5</v>
      </c>
      <c r="S4026" s="4">
        <f>Table3[[#This Row],[Harga]]*Table3[[#This Row],[Quantity]]</f>
        <v>650000</v>
      </c>
      <c r="T4026">
        <v>0.6</v>
      </c>
      <c r="U4026" s="4">
        <f>Table3[[#This Row],[Discount]]*Table3[[#This Row],[Revenue]]</f>
        <v>390000</v>
      </c>
      <c r="V4026" s="4">
        <f>Table3[[#This Row],[Revenue]]-Table3[[#This Row],[Total Discount]]</f>
        <v>260000</v>
      </c>
      <c r="W4026" s="6"/>
      <c r="X4026" s="5"/>
    </row>
    <row r="4027" spans="1:24" x14ac:dyDescent="0.35">
      <c r="A4027">
        <v>4026</v>
      </c>
      <c r="B4027" t="s">
        <v>5066</v>
      </c>
      <c r="C4027" s="8">
        <v>41840</v>
      </c>
      <c r="D4027" s="6">
        <v>2014</v>
      </c>
      <c r="E4027" s="8" t="s">
        <v>3507</v>
      </c>
      <c r="F4027" s="7">
        <v>20</v>
      </c>
      <c r="G4027" t="s">
        <v>3538</v>
      </c>
      <c r="H4027" t="s">
        <v>3462</v>
      </c>
      <c r="I4027" t="s">
        <v>4125</v>
      </c>
      <c r="J4027" t="s">
        <v>3466</v>
      </c>
      <c r="K4027" t="s">
        <v>3909</v>
      </c>
      <c r="L4027">
        <v>92503</v>
      </c>
      <c r="M4027" t="s">
        <v>2294</v>
      </c>
      <c r="N4027" t="s">
        <v>51</v>
      </c>
      <c r="O4027" t="s">
        <v>64</v>
      </c>
      <c r="P4027" t="s">
        <v>2295</v>
      </c>
      <c r="Q4027" s="4">
        <v>63000</v>
      </c>
      <c r="R4027">
        <v>2</v>
      </c>
      <c r="S4027" s="4">
        <f>Table3[[#This Row],[Harga]]*Table3[[#This Row],[Quantity]]</f>
        <v>126000</v>
      </c>
      <c r="T4027">
        <v>0</v>
      </c>
      <c r="U4027" s="4">
        <f>Table3[[#This Row],[Discount]]*Table3[[#This Row],[Revenue]]</f>
        <v>0</v>
      </c>
      <c r="V4027" s="4">
        <f>Table3[[#This Row],[Revenue]]-Table3[[#This Row],[Total Discount]]</f>
        <v>126000</v>
      </c>
      <c r="W4027" s="6"/>
      <c r="X4027" s="5"/>
    </row>
    <row r="4028" spans="1:24" x14ac:dyDescent="0.35">
      <c r="A4028">
        <v>4027</v>
      </c>
      <c r="B4028" t="s">
        <v>5065</v>
      </c>
      <c r="C4028" s="8">
        <v>42285</v>
      </c>
      <c r="D4028" s="6">
        <v>2015</v>
      </c>
      <c r="E4028" s="8" t="s">
        <v>3517</v>
      </c>
      <c r="F4028" s="7">
        <v>8</v>
      </c>
      <c r="G4028" t="s">
        <v>3452</v>
      </c>
      <c r="H4028" t="s">
        <v>3554</v>
      </c>
      <c r="I4028" t="s">
        <v>5064</v>
      </c>
      <c r="J4028" t="s">
        <v>3466</v>
      </c>
      <c r="K4028" t="s">
        <v>3670</v>
      </c>
      <c r="L4028">
        <v>75081</v>
      </c>
      <c r="M4028" t="s">
        <v>1694</v>
      </c>
      <c r="N4028" t="s">
        <v>9</v>
      </c>
      <c r="O4028" t="s">
        <v>20</v>
      </c>
      <c r="P4028" t="s">
        <v>1695</v>
      </c>
      <c r="Q4028" s="4">
        <v>182000</v>
      </c>
      <c r="R4028">
        <v>3</v>
      </c>
      <c r="S4028" s="4">
        <f>Table3[[#This Row],[Harga]]*Table3[[#This Row],[Quantity]]</f>
        <v>546000</v>
      </c>
      <c r="T4028">
        <v>0.6</v>
      </c>
      <c r="U4028" s="4">
        <f>Table3[[#This Row],[Discount]]*Table3[[#This Row],[Revenue]]</f>
        <v>327600</v>
      </c>
      <c r="V4028" s="4">
        <f>Table3[[#This Row],[Revenue]]-Table3[[#This Row],[Total Discount]]</f>
        <v>218400</v>
      </c>
      <c r="W4028" s="6"/>
      <c r="X4028" s="5"/>
    </row>
    <row r="4029" spans="1:24" x14ac:dyDescent="0.35">
      <c r="A4029">
        <v>4028</v>
      </c>
      <c r="B4029" t="s">
        <v>5063</v>
      </c>
      <c r="C4029" s="8">
        <v>42051</v>
      </c>
      <c r="D4029" s="6">
        <v>2015</v>
      </c>
      <c r="E4029" s="8" t="s">
        <v>3458</v>
      </c>
      <c r="F4029" s="7">
        <v>16</v>
      </c>
      <c r="G4029" t="s">
        <v>3452</v>
      </c>
      <c r="H4029" t="s">
        <v>3462</v>
      </c>
      <c r="I4029" t="s">
        <v>3593</v>
      </c>
      <c r="J4029" t="s">
        <v>3449</v>
      </c>
      <c r="K4029" t="s">
        <v>3548</v>
      </c>
      <c r="L4029">
        <v>90008</v>
      </c>
      <c r="M4029" t="s">
        <v>920</v>
      </c>
      <c r="N4029" t="s">
        <v>13</v>
      </c>
      <c r="O4029" t="s">
        <v>23</v>
      </c>
      <c r="P4029" t="s">
        <v>921</v>
      </c>
      <c r="Q4029" s="4">
        <v>30000</v>
      </c>
      <c r="R4029">
        <v>3</v>
      </c>
      <c r="S4029" s="4">
        <f>Table3[[#This Row],[Harga]]*Table3[[#This Row],[Quantity]]</f>
        <v>90000</v>
      </c>
      <c r="T4029">
        <v>0</v>
      </c>
      <c r="U4029" s="4">
        <f>Table3[[#This Row],[Discount]]*Table3[[#This Row],[Revenue]]</f>
        <v>0</v>
      </c>
      <c r="V4029" s="4">
        <f>Table3[[#This Row],[Revenue]]-Table3[[#This Row],[Total Discount]]</f>
        <v>90000</v>
      </c>
      <c r="W4029" s="6"/>
      <c r="X4029" s="5"/>
    </row>
    <row r="4030" spans="1:24" x14ac:dyDescent="0.35">
      <c r="A4030">
        <v>4029</v>
      </c>
      <c r="B4030" t="s">
        <v>5062</v>
      </c>
      <c r="C4030" s="8">
        <v>42594</v>
      </c>
      <c r="D4030" s="6">
        <v>2016</v>
      </c>
      <c r="E4030" s="8" t="s">
        <v>3481</v>
      </c>
      <c r="F4030" s="7">
        <v>12</v>
      </c>
      <c r="G4030" t="s">
        <v>3457</v>
      </c>
      <c r="H4030" t="s">
        <v>3462</v>
      </c>
      <c r="I4030" t="s">
        <v>3673</v>
      </c>
      <c r="J4030" t="s">
        <v>3466</v>
      </c>
      <c r="K4030" t="s">
        <v>3483</v>
      </c>
      <c r="L4030">
        <v>33801</v>
      </c>
      <c r="M4030" t="s">
        <v>287</v>
      </c>
      <c r="N4030" t="s">
        <v>9</v>
      </c>
      <c r="O4030" t="s">
        <v>17</v>
      </c>
      <c r="P4030" t="s">
        <v>288</v>
      </c>
      <c r="Q4030" s="4">
        <v>220000</v>
      </c>
      <c r="R4030">
        <v>7</v>
      </c>
      <c r="S4030" s="4">
        <f>Table3[[#This Row],[Harga]]*Table3[[#This Row],[Quantity]]</f>
        <v>1540000</v>
      </c>
      <c r="T4030">
        <v>0.45</v>
      </c>
      <c r="U4030" s="4">
        <f>Table3[[#This Row],[Discount]]*Table3[[#This Row],[Revenue]]</f>
        <v>693000</v>
      </c>
      <c r="V4030" s="4">
        <f>Table3[[#This Row],[Revenue]]-Table3[[#This Row],[Total Discount]]</f>
        <v>847000</v>
      </c>
      <c r="W4030" s="6"/>
      <c r="X4030" s="5"/>
    </row>
    <row r="4031" spans="1:24" x14ac:dyDescent="0.35">
      <c r="A4031">
        <v>4030</v>
      </c>
      <c r="B4031" t="s">
        <v>5061</v>
      </c>
      <c r="C4031" s="8">
        <v>41952</v>
      </c>
      <c r="D4031" s="6">
        <v>2014</v>
      </c>
      <c r="E4031" s="8" t="s">
        <v>3468</v>
      </c>
      <c r="F4031" s="7">
        <v>9</v>
      </c>
      <c r="G4031" t="s">
        <v>3496</v>
      </c>
      <c r="H4031" t="s">
        <v>3451</v>
      </c>
      <c r="I4031" t="s">
        <v>3951</v>
      </c>
      <c r="J4031" t="s">
        <v>3488</v>
      </c>
      <c r="K4031" t="s">
        <v>3714</v>
      </c>
      <c r="L4031">
        <v>10035</v>
      </c>
      <c r="M4031" t="s">
        <v>283</v>
      </c>
      <c r="N4031" t="s">
        <v>9</v>
      </c>
      <c r="O4031" t="s">
        <v>20</v>
      </c>
      <c r="P4031" t="s">
        <v>5060</v>
      </c>
      <c r="Q4031" s="4">
        <v>301000</v>
      </c>
      <c r="R4031">
        <v>9</v>
      </c>
      <c r="S4031" s="4">
        <f>Table3[[#This Row],[Harga]]*Table3[[#This Row],[Quantity]]</f>
        <v>2709000</v>
      </c>
      <c r="T4031">
        <v>0</v>
      </c>
      <c r="U4031" s="4">
        <f>Table3[[#This Row],[Discount]]*Table3[[#This Row],[Revenue]]</f>
        <v>0</v>
      </c>
      <c r="V4031" s="4">
        <f>Table3[[#This Row],[Revenue]]-Table3[[#This Row],[Total Discount]]</f>
        <v>2709000</v>
      </c>
      <c r="W4031" s="6"/>
      <c r="X4031" s="5"/>
    </row>
    <row r="4032" spans="1:24" x14ac:dyDescent="0.35">
      <c r="A4032">
        <v>4031</v>
      </c>
      <c r="B4032" t="s">
        <v>5059</v>
      </c>
      <c r="C4032" s="8">
        <v>42569</v>
      </c>
      <c r="D4032" s="6">
        <v>2016</v>
      </c>
      <c r="E4032" s="8" t="s">
        <v>3507</v>
      </c>
      <c r="F4032" s="7">
        <v>18</v>
      </c>
      <c r="G4032" t="s">
        <v>3496</v>
      </c>
      <c r="H4032" t="s">
        <v>3462</v>
      </c>
      <c r="I4032" t="s">
        <v>3783</v>
      </c>
      <c r="J4032" t="s">
        <v>3488</v>
      </c>
      <c r="K4032" t="s">
        <v>3505</v>
      </c>
      <c r="L4032">
        <v>19140</v>
      </c>
      <c r="M4032" t="s">
        <v>943</v>
      </c>
      <c r="N4032" t="s">
        <v>13</v>
      </c>
      <c r="O4032" t="s">
        <v>37</v>
      </c>
      <c r="P4032" t="s">
        <v>944</v>
      </c>
      <c r="Q4032" s="4">
        <v>8000</v>
      </c>
      <c r="R4032">
        <v>8</v>
      </c>
      <c r="S4032" s="4">
        <f>Table3[[#This Row],[Harga]]*Table3[[#This Row],[Quantity]]</f>
        <v>64000</v>
      </c>
      <c r="T4032">
        <v>0.2</v>
      </c>
      <c r="U4032" s="4">
        <f>Table3[[#This Row],[Discount]]*Table3[[#This Row],[Revenue]]</f>
        <v>12800</v>
      </c>
      <c r="V4032" s="4">
        <f>Table3[[#This Row],[Revenue]]-Table3[[#This Row],[Total Discount]]</f>
        <v>51200</v>
      </c>
      <c r="W4032" s="6"/>
      <c r="X4032" s="5"/>
    </row>
    <row r="4033" spans="1:24" x14ac:dyDescent="0.35">
      <c r="A4033">
        <v>4032</v>
      </c>
      <c r="B4033" t="s">
        <v>5058</v>
      </c>
      <c r="C4033" s="8">
        <v>42405</v>
      </c>
      <c r="D4033" s="6">
        <v>2016</v>
      </c>
      <c r="E4033" s="8" t="s">
        <v>3458</v>
      </c>
      <c r="F4033" s="7">
        <v>5</v>
      </c>
      <c r="G4033" t="s">
        <v>3485</v>
      </c>
      <c r="H4033" t="s">
        <v>3451</v>
      </c>
      <c r="I4033" t="s">
        <v>3894</v>
      </c>
      <c r="J4033" t="s">
        <v>3449</v>
      </c>
      <c r="K4033" t="s">
        <v>3714</v>
      </c>
      <c r="L4033">
        <v>92037</v>
      </c>
      <c r="M4033" t="s">
        <v>650</v>
      </c>
      <c r="N4033" t="s">
        <v>13</v>
      </c>
      <c r="O4033" t="s">
        <v>14</v>
      </c>
      <c r="P4033" t="s">
        <v>651</v>
      </c>
      <c r="Q4033" s="4">
        <v>12000</v>
      </c>
      <c r="R4033">
        <v>3</v>
      </c>
      <c r="S4033" s="4">
        <f>Table3[[#This Row],[Harga]]*Table3[[#This Row],[Quantity]]</f>
        <v>36000</v>
      </c>
      <c r="T4033">
        <v>0</v>
      </c>
      <c r="U4033" s="4">
        <f>Table3[[#This Row],[Discount]]*Table3[[#This Row],[Revenue]]</f>
        <v>0</v>
      </c>
      <c r="V4033" s="4">
        <f>Table3[[#This Row],[Revenue]]-Table3[[#This Row],[Total Discount]]</f>
        <v>36000</v>
      </c>
      <c r="W4033" s="6"/>
      <c r="X4033" s="5"/>
    </row>
    <row r="4034" spans="1:24" x14ac:dyDescent="0.35">
      <c r="A4034">
        <v>4033</v>
      </c>
      <c r="B4034" t="s">
        <v>5057</v>
      </c>
      <c r="C4034" s="8">
        <v>41810</v>
      </c>
      <c r="D4034" s="6">
        <v>2014</v>
      </c>
      <c r="E4034" s="8" t="s">
        <v>3497</v>
      </c>
      <c r="F4034" s="7">
        <v>20</v>
      </c>
      <c r="G4034" t="s">
        <v>3452</v>
      </c>
      <c r="H4034" t="s">
        <v>3451</v>
      </c>
      <c r="I4034" t="s">
        <v>5056</v>
      </c>
      <c r="J4034" t="s">
        <v>3449</v>
      </c>
      <c r="K4034" t="s">
        <v>3714</v>
      </c>
      <c r="L4034">
        <v>73505</v>
      </c>
      <c r="M4034" t="s">
        <v>2587</v>
      </c>
      <c r="N4034" t="s">
        <v>13</v>
      </c>
      <c r="O4034" t="s">
        <v>29</v>
      </c>
      <c r="P4034" t="s">
        <v>2588</v>
      </c>
      <c r="Q4034" s="4">
        <v>284000</v>
      </c>
      <c r="R4034">
        <v>6</v>
      </c>
      <c r="S4034" s="4">
        <f>Table3[[#This Row],[Harga]]*Table3[[#This Row],[Quantity]]</f>
        <v>1704000</v>
      </c>
      <c r="T4034">
        <v>0</v>
      </c>
      <c r="U4034" s="4">
        <f>Table3[[#This Row],[Discount]]*Table3[[#This Row],[Revenue]]</f>
        <v>0</v>
      </c>
      <c r="V4034" s="4">
        <f>Table3[[#This Row],[Revenue]]-Table3[[#This Row],[Total Discount]]</f>
        <v>1704000</v>
      </c>
      <c r="W4034" s="6"/>
      <c r="X4034" s="5"/>
    </row>
    <row r="4035" spans="1:24" x14ac:dyDescent="0.35">
      <c r="A4035">
        <v>4034</v>
      </c>
      <c r="B4035" t="s">
        <v>5055</v>
      </c>
      <c r="C4035" s="8">
        <v>42895</v>
      </c>
      <c r="D4035" s="6">
        <v>2017</v>
      </c>
      <c r="E4035" s="8" t="s">
        <v>3497</v>
      </c>
      <c r="F4035" s="7">
        <v>9</v>
      </c>
      <c r="G4035" t="s">
        <v>3452</v>
      </c>
      <c r="H4035" t="s">
        <v>3451</v>
      </c>
      <c r="I4035" t="s">
        <v>5054</v>
      </c>
      <c r="J4035" t="s">
        <v>3449</v>
      </c>
      <c r="K4035" t="s">
        <v>3523</v>
      </c>
      <c r="L4035">
        <v>24153</v>
      </c>
      <c r="M4035" t="s">
        <v>48</v>
      </c>
      <c r="N4035" t="s">
        <v>13</v>
      </c>
      <c r="O4035" t="s">
        <v>23</v>
      </c>
      <c r="P4035" t="s">
        <v>49</v>
      </c>
      <c r="Q4035" s="4">
        <v>30000</v>
      </c>
      <c r="R4035">
        <v>4</v>
      </c>
      <c r="S4035" s="4">
        <f>Table3[[#This Row],[Harga]]*Table3[[#This Row],[Quantity]]</f>
        <v>120000</v>
      </c>
      <c r="T4035">
        <v>0</v>
      </c>
      <c r="U4035" s="4">
        <f>Table3[[#This Row],[Discount]]*Table3[[#This Row],[Revenue]]</f>
        <v>0</v>
      </c>
      <c r="V4035" s="4">
        <f>Table3[[#This Row],[Revenue]]-Table3[[#This Row],[Total Discount]]</f>
        <v>120000</v>
      </c>
      <c r="W4035" s="6"/>
      <c r="X4035" s="5"/>
    </row>
    <row r="4036" spans="1:24" x14ac:dyDescent="0.35">
      <c r="A4036">
        <v>4035</v>
      </c>
      <c r="B4036" t="s">
        <v>5053</v>
      </c>
      <c r="C4036" s="8">
        <v>42731</v>
      </c>
      <c r="D4036" s="6">
        <v>2016</v>
      </c>
      <c r="E4036" s="8" t="s">
        <v>3490</v>
      </c>
      <c r="F4036" s="7">
        <v>27</v>
      </c>
      <c r="G4036" t="s">
        <v>3485</v>
      </c>
      <c r="H4036" t="s">
        <v>3462</v>
      </c>
      <c r="I4036" t="s">
        <v>5052</v>
      </c>
      <c r="J4036" t="s">
        <v>3488</v>
      </c>
      <c r="K4036" t="s">
        <v>3542</v>
      </c>
      <c r="L4036">
        <v>92704</v>
      </c>
      <c r="M4036" t="s">
        <v>843</v>
      </c>
      <c r="N4036" t="s">
        <v>13</v>
      </c>
      <c r="O4036" t="s">
        <v>14</v>
      </c>
      <c r="P4036" t="s">
        <v>844</v>
      </c>
      <c r="Q4036" s="4">
        <v>5000</v>
      </c>
      <c r="R4036">
        <v>7</v>
      </c>
      <c r="S4036" s="4">
        <f>Table3[[#This Row],[Harga]]*Table3[[#This Row],[Quantity]]</f>
        <v>35000</v>
      </c>
      <c r="T4036">
        <v>0</v>
      </c>
      <c r="U4036" s="4">
        <f>Table3[[#This Row],[Discount]]*Table3[[#This Row],[Revenue]]</f>
        <v>0</v>
      </c>
      <c r="V4036" s="4">
        <f>Table3[[#This Row],[Revenue]]-Table3[[#This Row],[Total Discount]]</f>
        <v>35000</v>
      </c>
      <c r="W4036" s="6"/>
      <c r="X4036" s="5"/>
    </row>
    <row r="4037" spans="1:24" x14ac:dyDescent="0.35">
      <c r="A4037">
        <v>4036</v>
      </c>
      <c r="B4037" t="s">
        <v>5051</v>
      </c>
      <c r="C4037" s="8">
        <v>41665</v>
      </c>
      <c r="D4037" s="6">
        <v>2014</v>
      </c>
      <c r="E4037" s="8" t="s">
        <v>3463</v>
      </c>
      <c r="F4037" s="7">
        <v>26</v>
      </c>
      <c r="G4037" t="s">
        <v>3538</v>
      </c>
      <c r="H4037" t="s">
        <v>3451</v>
      </c>
      <c r="I4037" t="s">
        <v>5050</v>
      </c>
      <c r="J4037" t="s">
        <v>3466</v>
      </c>
      <c r="K4037" t="s">
        <v>3474</v>
      </c>
      <c r="L4037">
        <v>57701</v>
      </c>
      <c r="M4037" t="s">
        <v>2958</v>
      </c>
      <c r="N4037" t="s">
        <v>13</v>
      </c>
      <c r="O4037" t="s">
        <v>26</v>
      </c>
      <c r="P4037" t="s">
        <v>2959</v>
      </c>
      <c r="Q4037" s="4">
        <v>27000</v>
      </c>
      <c r="R4037">
        <v>2</v>
      </c>
      <c r="S4037" s="4">
        <f>Table3[[#This Row],[Harga]]*Table3[[#This Row],[Quantity]]</f>
        <v>54000</v>
      </c>
      <c r="T4037">
        <v>0</v>
      </c>
      <c r="U4037" s="4">
        <f>Table3[[#This Row],[Discount]]*Table3[[#This Row],[Revenue]]</f>
        <v>0</v>
      </c>
      <c r="V4037" s="4">
        <f>Table3[[#This Row],[Revenue]]-Table3[[#This Row],[Total Discount]]</f>
        <v>54000</v>
      </c>
      <c r="W4037" s="6"/>
      <c r="X4037" s="5"/>
    </row>
    <row r="4038" spans="1:24" x14ac:dyDescent="0.35">
      <c r="A4038">
        <v>4037</v>
      </c>
      <c r="B4038" t="s">
        <v>5049</v>
      </c>
      <c r="C4038" s="8">
        <v>42817</v>
      </c>
      <c r="D4038" s="6">
        <v>2017</v>
      </c>
      <c r="E4038" s="8" t="s">
        <v>3511</v>
      </c>
      <c r="F4038" s="7">
        <v>23</v>
      </c>
      <c r="G4038" t="s">
        <v>3452</v>
      </c>
      <c r="H4038" t="s">
        <v>3462</v>
      </c>
      <c r="I4038" t="s">
        <v>5048</v>
      </c>
      <c r="J4038" t="s">
        <v>3449</v>
      </c>
      <c r="K4038" t="s">
        <v>3600</v>
      </c>
      <c r="L4038">
        <v>98115</v>
      </c>
      <c r="M4038" t="s">
        <v>1914</v>
      </c>
      <c r="N4038" t="s">
        <v>13</v>
      </c>
      <c r="O4038" t="s">
        <v>32</v>
      </c>
      <c r="P4038" t="s">
        <v>1915</v>
      </c>
      <c r="Q4038" s="4">
        <v>82000</v>
      </c>
      <c r="R4038">
        <v>2</v>
      </c>
      <c r="S4038" s="4">
        <f>Table3[[#This Row],[Harga]]*Table3[[#This Row],[Quantity]]</f>
        <v>164000</v>
      </c>
      <c r="T4038">
        <v>0</v>
      </c>
      <c r="U4038" s="4">
        <f>Table3[[#This Row],[Discount]]*Table3[[#This Row],[Revenue]]</f>
        <v>0</v>
      </c>
      <c r="V4038" s="4">
        <f>Table3[[#This Row],[Revenue]]-Table3[[#This Row],[Total Discount]]</f>
        <v>164000</v>
      </c>
      <c r="W4038" s="6"/>
      <c r="X4038" s="5"/>
    </row>
    <row r="4039" spans="1:24" x14ac:dyDescent="0.35">
      <c r="A4039">
        <v>4038</v>
      </c>
      <c r="B4039" t="s">
        <v>5047</v>
      </c>
      <c r="C4039" s="8">
        <v>42814</v>
      </c>
      <c r="D4039" s="6">
        <v>2017</v>
      </c>
      <c r="E4039" s="8" t="s">
        <v>3511</v>
      </c>
      <c r="F4039" s="7">
        <v>20</v>
      </c>
      <c r="G4039" t="s">
        <v>3538</v>
      </c>
      <c r="H4039" t="s">
        <v>3462</v>
      </c>
      <c r="I4039" t="s">
        <v>4730</v>
      </c>
      <c r="J4039" t="s">
        <v>3449</v>
      </c>
      <c r="K4039" t="s">
        <v>3641</v>
      </c>
      <c r="L4039">
        <v>6457</v>
      </c>
      <c r="M4039" t="s">
        <v>1755</v>
      </c>
      <c r="N4039" t="s">
        <v>51</v>
      </c>
      <c r="O4039" t="s">
        <v>64</v>
      </c>
      <c r="P4039" t="s">
        <v>1756</v>
      </c>
      <c r="Q4039" s="4">
        <v>595000</v>
      </c>
      <c r="R4039">
        <v>2</v>
      </c>
      <c r="S4039" s="4">
        <f>Table3[[#This Row],[Harga]]*Table3[[#This Row],[Quantity]]</f>
        <v>1190000</v>
      </c>
      <c r="T4039">
        <v>0</v>
      </c>
      <c r="U4039" s="4">
        <f>Table3[[#This Row],[Discount]]*Table3[[#This Row],[Revenue]]</f>
        <v>0</v>
      </c>
      <c r="V4039" s="4">
        <f>Table3[[#This Row],[Revenue]]-Table3[[#This Row],[Total Discount]]</f>
        <v>1190000</v>
      </c>
      <c r="W4039" s="6"/>
      <c r="X4039" s="5"/>
    </row>
    <row r="4040" spans="1:24" x14ac:dyDescent="0.35">
      <c r="A4040">
        <v>4039</v>
      </c>
      <c r="B4040" t="s">
        <v>5046</v>
      </c>
      <c r="C4040" s="8">
        <v>42647</v>
      </c>
      <c r="D4040" s="6">
        <v>2016</v>
      </c>
      <c r="E4040" s="8" t="s">
        <v>3517</v>
      </c>
      <c r="F4040" s="7">
        <v>4</v>
      </c>
      <c r="G4040" t="s">
        <v>3485</v>
      </c>
      <c r="H4040" t="s">
        <v>3451</v>
      </c>
      <c r="I4040" t="s">
        <v>5045</v>
      </c>
      <c r="J4040" t="s">
        <v>3449</v>
      </c>
      <c r="K4040" t="s">
        <v>3568</v>
      </c>
      <c r="L4040">
        <v>21215</v>
      </c>
      <c r="M4040" t="s">
        <v>1134</v>
      </c>
      <c r="N4040" t="s">
        <v>9</v>
      </c>
      <c r="O4040" t="s">
        <v>17</v>
      </c>
      <c r="P4040" t="s">
        <v>1135</v>
      </c>
      <c r="Q4040" s="4">
        <v>206000</v>
      </c>
      <c r="R4040">
        <v>2</v>
      </c>
      <c r="S4040" s="4">
        <f>Table3[[#This Row],[Harga]]*Table3[[#This Row],[Quantity]]</f>
        <v>412000</v>
      </c>
      <c r="T4040">
        <v>0.3</v>
      </c>
      <c r="U4040" s="4">
        <f>Table3[[#This Row],[Discount]]*Table3[[#This Row],[Revenue]]</f>
        <v>123600</v>
      </c>
      <c r="V4040" s="4">
        <f>Table3[[#This Row],[Revenue]]-Table3[[#This Row],[Total Discount]]</f>
        <v>288400</v>
      </c>
      <c r="W4040" s="6"/>
      <c r="X4040" s="5"/>
    </row>
    <row r="4041" spans="1:24" x14ac:dyDescent="0.35">
      <c r="A4041">
        <v>4040</v>
      </c>
      <c r="B4041" t="s">
        <v>5044</v>
      </c>
      <c r="C4041" s="8">
        <v>42692</v>
      </c>
      <c r="D4041" s="6">
        <v>2016</v>
      </c>
      <c r="E4041" s="8" t="s">
        <v>3468</v>
      </c>
      <c r="F4041" s="7">
        <v>18</v>
      </c>
      <c r="G4041" t="s">
        <v>3457</v>
      </c>
      <c r="H4041" t="s">
        <v>3462</v>
      </c>
      <c r="I4041" t="s">
        <v>4418</v>
      </c>
      <c r="J4041" t="s">
        <v>3449</v>
      </c>
      <c r="K4041" t="s">
        <v>3682</v>
      </c>
      <c r="L4041">
        <v>92105</v>
      </c>
      <c r="M4041" t="s">
        <v>1755</v>
      </c>
      <c r="N4041" t="s">
        <v>51</v>
      </c>
      <c r="O4041" t="s">
        <v>64</v>
      </c>
      <c r="P4041" t="s">
        <v>1756</v>
      </c>
      <c r="Q4041" s="4">
        <v>595000</v>
      </c>
      <c r="R4041">
        <v>5</v>
      </c>
      <c r="S4041" s="4">
        <f>Table3[[#This Row],[Harga]]*Table3[[#This Row],[Quantity]]</f>
        <v>2975000</v>
      </c>
      <c r="T4041">
        <v>0</v>
      </c>
      <c r="U4041" s="4">
        <f>Table3[[#This Row],[Discount]]*Table3[[#This Row],[Revenue]]</f>
        <v>0</v>
      </c>
      <c r="V4041" s="4">
        <f>Table3[[#This Row],[Revenue]]-Table3[[#This Row],[Total Discount]]</f>
        <v>2975000</v>
      </c>
      <c r="W4041" s="6"/>
      <c r="X4041" s="5"/>
    </row>
    <row r="4042" spans="1:24" x14ac:dyDescent="0.35">
      <c r="A4042">
        <v>4041</v>
      </c>
      <c r="B4042" t="s">
        <v>5043</v>
      </c>
      <c r="C4042" s="8">
        <v>43095</v>
      </c>
      <c r="D4042" s="6">
        <v>2017</v>
      </c>
      <c r="E4042" s="8" t="s">
        <v>3490</v>
      </c>
      <c r="F4042" s="7">
        <v>26</v>
      </c>
      <c r="G4042" t="s">
        <v>3457</v>
      </c>
      <c r="H4042" t="s">
        <v>3451</v>
      </c>
      <c r="I4042" t="s">
        <v>4728</v>
      </c>
      <c r="J4042" t="s">
        <v>3466</v>
      </c>
      <c r="K4042" t="s">
        <v>3580</v>
      </c>
      <c r="L4042">
        <v>79762</v>
      </c>
      <c r="M4042" t="s">
        <v>1660</v>
      </c>
      <c r="N4042" t="s">
        <v>13</v>
      </c>
      <c r="O4042" t="s">
        <v>23</v>
      </c>
      <c r="P4042" t="s">
        <v>1661</v>
      </c>
      <c r="Q4042" s="4">
        <v>14000</v>
      </c>
      <c r="R4042">
        <v>3</v>
      </c>
      <c r="S4042" s="4">
        <f>Table3[[#This Row],[Harga]]*Table3[[#This Row],[Quantity]]</f>
        <v>42000</v>
      </c>
      <c r="T4042">
        <v>0.2</v>
      </c>
      <c r="U4042" s="4">
        <f>Table3[[#This Row],[Discount]]*Table3[[#This Row],[Revenue]]</f>
        <v>8400</v>
      </c>
      <c r="V4042" s="4">
        <f>Table3[[#This Row],[Revenue]]-Table3[[#This Row],[Total Discount]]</f>
        <v>33600</v>
      </c>
      <c r="W4042" s="6"/>
      <c r="X4042" s="5"/>
    </row>
    <row r="4043" spans="1:24" x14ac:dyDescent="0.35">
      <c r="A4043">
        <v>4042</v>
      </c>
      <c r="B4043" t="s">
        <v>5042</v>
      </c>
      <c r="C4043" s="8">
        <v>42438</v>
      </c>
      <c r="D4043" s="6">
        <v>2016</v>
      </c>
      <c r="E4043" s="8" t="s">
        <v>3511</v>
      </c>
      <c r="F4043" s="7">
        <v>9</v>
      </c>
      <c r="G4043" t="s">
        <v>3485</v>
      </c>
      <c r="H4043" t="s">
        <v>3451</v>
      </c>
      <c r="I4043" t="s">
        <v>4083</v>
      </c>
      <c r="J4043" t="s">
        <v>3488</v>
      </c>
      <c r="K4043" t="s">
        <v>3509</v>
      </c>
      <c r="L4043">
        <v>6460</v>
      </c>
      <c r="M4043" t="s">
        <v>258</v>
      </c>
      <c r="N4043" t="s">
        <v>51</v>
      </c>
      <c r="O4043" t="s">
        <v>64</v>
      </c>
      <c r="P4043" t="s">
        <v>259</v>
      </c>
      <c r="Q4043" s="4">
        <v>80000</v>
      </c>
      <c r="R4043">
        <v>5</v>
      </c>
      <c r="S4043" s="4">
        <f>Table3[[#This Row],[Harga]]*Table3[[#This Row],[Quantity]]</f>
        <v>400000</v>
      </c>
      <c r="T4043">
        <v>0</v>
      </c>
      <c r="U4043" s="4">
        <f>Table3[[#This Row],[Discount]]*Table3[[#This Row],[Revenue]]</f>
        <v>0</v>
      </c>
      <c r="V4043" s="4">
        <f>Table3[[#This Row],[Revenue]]-Table3[[#This Row],[Total Discount]]</f>
        <v>400000</v>
      </c>
      <c r="W4043" s="6"/>
      <c r="X4043" s="5"/>
    </row>
    <row r="4044" spans="1:24" x14ac:dyDescent="0.35">
      <c r="A4044">
        <v>4043</v>
      </c>
      <c r="B4044" t="s">
        <v>5041</v>
      </c>
      <c r="C4044" s="8">
        <v>42416</v>
      </c>
      <c r="D4044" s="6">
        <v>2016</v>
      </c>
      <c r="E4044" s="8" t="s">
        <v>3458</v>
      </c>
      <c r="F4044" s="7">
        <v>16</v>
      </c>
      <c r="G4044" t="s">
        <v>3452</v>
      </c>
      <c r="H4044" t="s">
        <v>3451</v>
      </c>
      <c r="I4044" t="s">
        <v>5040</v>
      </c>
      <c r="J4044" t="s">
        <v>3449</v>
      </c>
      <c r="K4044" t="s">
        <v>3571</v>
      </c>
      <c r="L4044">
        <v>7109</v>
      </c>
      <c r="M4044" t="s">
        <v>2876</v>
      </c>
      <c r="N4044" t="s">
        <v>9</v>
      </c>
      <c r="O4044" t="s">
        <v>42</v>
      </c>
      <c r="P4044" t="s">
        <v>2877</v>
      </c>
      <c r="Q4044" s="4">
        <v>639000</v>
      </c>
      <c r="R4044">
        <v>2</v>
      </c>
      <c r="S4044" s="4">
        <f>Table3[[#This Row],[Harga]]*Table3[[#This Row],[Quantity]]</f>
        <v>1278000</v>
      </c>
      <c r="T4044">
        <v>0</v>
      </c>
      <c r="U4044" s="4">
        <f>Table3[[#This Row],[Discount]]*Table3[[#This Row],[Revenue]]</f>
        <v>0</v>
      </c>
      <c r="V4044" s="4">
        <f>Table3[[#This Row],[Revenue]]-Table3[[#This Row],[Total Discount]]</f>
        <v>1278000</v>
      </c>
      <c r="W4044" s="6"/>
      <c r="X4044" s="5"/>
    </row>
    <row r="4045" spans="1:24" x14ac:dyDescent="0.35">
      <c r="A4045">
        <v>4044</v>
      </c>
      <c r="B4045" t="s">
        <v>5039</v>
      </c>
      <c r="C4045" s="8">
        <v>42275</v>
      </c>
      <c r="D4045" s="6">
        <v>2015</v>
      </c>
      <c r="E4045" s="8" t="s">
        <v>3472</v>
      </c>
      <c r="F4045" s="7">
        <v>28</v>
      </c>
      <c r="G4045" t="s">
        <v>3457</v>
      </c>
      <c r="H4045" t="s">
        <v>3451</v>
      </c>
      <c r="I4045" t="s">
        <v>3729</v>
      </c>
      <c r="J4045" t="s">
        <v>3449</v>
      </c>
      <c r="K4045" t="s">
        <v>3600</v>
      </c>
      <c r="L4045">
        <v>10035</v>
      </c>
      <c r="M4045" t="s">
        <v>1775</v>
      </c>
      <c r="N4045" t="s">
        <v>13</v>
      </c>
      <c r="O4045" t="s">
        <v>29</v>
      </c>
      <c r="P4045" t="s">
        <v>1776</v>
      </c>
      <c r="Q4045" s="4">
        <v>98000</v>
      </c>
      <c r="R4045">
        <v>6</v>
      </c>
      <c r="S4045" s="4">
        <f>Table3[[#This Row],[Harga]]*Table3[[#This Row],[Quantity]]</f>
        <v>588000</v>
      </c>
      <c r="T4045">
        <v>0</v>
      </c>
      <c r="U4045" s="4">
        <f>Table3[[#This Row],[Discount]]*Table3[[#This Row],[Revenue]]</f>
        <v>0</v>
      </c>
      <c r="V4045" s="4">
        <f>Table3[[#This Row],[Revenue]]-Table3[[#This Row],[Total Discount]]</f>
        <v>588000</v>
      </c>
      <c r="W4045" s="6"/>
      <c r="X4045" s="5"/>
    </row>
    <row r="4046" spans="1:24" x14ac:dyDescent="0.35">
      <c r="A4046">
        <v>4045</v>
      </c>
      <c r="B4046" t="s">
        <v>5038</v>
      </c>
      <c r="C4046" s="8">
        <v>42310</v>
      </c>
      <c r="D4046" s="6">
        <v>2015</v>
      </c>
      <c r="E4046" s="8" t="s">
        <v>3468</v>
      </c>
      <c r="F4046" s="7">
        <v>2</v>
      </c>
      <c r="G4046" t="s">
        <v>3457</v>
      </c>
      <c r="H4046" t="s">
        <v>3451</v>
      </c>
      <c r="I4046" t="s">
        <v>5037</v>
      </c>
      <c r="J4046" t="s">
        <v>3449</v>
      </c>
      <c r="K4046" t="s">
        <v>3523</v>
      </c>
      <c r="L4046">
        <v>92105</v>
      </c>
      <c r="M4046" t="s">
        <v>1829</v>
      </c>
      <c r="N4046" t="s">
        <v>9</v>
      </c>
      <c r="O4046" t="s">
        <v>20</v>
      </c>
      <c r="P4046" t="s">
        <v>1830</v>
      </c>
      <c r="Q4046" s="4">
        <v>52000</v>
      </c>
      <c r="R4046">
        <v>6</v>
      </c>
      <c r="S4046" s="4">
        <f>Table3[[#This Row],[Harga]]*Table3[[#This Row],[Quantity]]</f>
        <v>312000</v>
      </c>
      <c r="T4046">
        <v>0</v>
      </c>
      <c r="U4046" s="4">
        <f>Table3[[#This Row],[Discount]]*Table3[[#This Row],[Revenue]]</f>
        <v>0</v>
      </c>
      <c r="V4046" s="4">
        <f>Table3[[#This Row],[Revenue]]-Table3[[#This Row],[Total Discount]]</f>
        <v>312000</v>
      </c>
      <c r="W4046" s="6"/>
      <c r="X4046" s="5"/>
    </row>
    <row r="4047" spans="1:24" x14ac:dyDescent="0.35">
      <c r="A4047">
        <v>4046</v>
      </c>
      <c r="B4047" t="s">
        <v>5036</v>
      </c>
      <c r="C4047" s="8">
        <v>42582</v>
      </c>
      <c r="D4047" s="6">
        <v>2016</v>
      </c>
      <c r="E4047" s="8" t="s">
        <v>3507</v>
      </c>
      <c r="F4047" s="7">
        <v>31</v>
      </c>
      <c r="G4047" t="s">
        <v>3452</v>
      </c>
      <c r="H4047" t="s">
        <v>3451</v>
      </c>
      <c r="I4047" t="s">
        <v>4479</v>
      </c>
      <c r="J4047" t="s">
        <v>3466</v>
      </c>
      <c r="K4047" t="s">
        <v>3460</v>
      </c>
      <c r="L4047">
        <v>94122</v>
      </c>
      <c r="M4047" t="s">
        <v>618</v>
      </c>
      <c r="N4047" t="s">
        <v>9</v>
      </c>
      <c r="O4047" t="s">
        <v>17</v>
      </c>
      <c r="P4047" t="s">
        <v>619</v>
      </c>
      <c r="Q4047" s="4">
        <v>370000</v>
      </c>
      <c r="R4047">
        <v>7</v>
      </c>
      <c r="S4047" s="4">
        <f>Table3[[#This Row],[Harga]]*Table3[[#This Row],[Quantity]]</f>
        <v>2590000</v>
      </c>
      <c r="T4047">
        <v>0.2</v>
      </c>
      <c r="U4047" s="4">
        <f>Table3[[#This Row],[Discount]]*Table3[[#This Row],[Revenue]]</f>
        <v>518000</v>
      </c>
      <c r="V4047" s="4">
        <f>Table3[[#This Row],[Revenue]]-Table3[[#This Row],[Total Discount]]</f>
        <v>2072000</v>
      </c>
      <c r="W4047" s="6"/>
      <c r="X4047" s="5"/>
    </row>
    <row r="4048" spans="1:24" x14ac:dyDescent="0.35">
      <c r="A4048">
        <v>4047</v>
      </c>
      <c r="B4048" t="s">
        <v>5035</v>
      </c>
      <c r="C4048" s="8">
        <v>43045</v>
      </c>
      <c r="D4048" s="6">
        <v>2017</v>
      </c>
      <c r="E4048" s="8" t="s">
        <v>3468</v>
      </c>
      <c r="F4048" s="7">
        <v>6</v>
      </c>
      <c r="G4048" t="s">
        <v>3485</v>
      </c>
      <c r="H4048" t="s">
        <v>3451</v>
      </c>
      <c r="I4048" t="s">
        <v>3984</v>
      </c>
      <c r="J4048" t="s">
        <v>3488</v>
      </c>
      <c r="K4048" t="s">
        <v>3641</v>
      </c>
      <c r="L4048">
        <v>98105</v>
      </c>
      <c r="M4048" t="s">
        <v>1434</v>
      </c>
      <c r="N4048" t="s">
        <v>9</v>
      </c>
      <c r="O4048" t="s">
        <v>17</v>
      </c>
      <c r="P4048" t="s">
        <v>1435</v>
      </c>
      <c r="Q4048" s="4">
        <v>728000</v>
      </c>
      <c r="R4048">
        <v>7</v>
      </c>
      <c r="S4048" s="4">
        <f>Table3[[#This Row],[Harga]]*Table3[[#This Row],[Quantity]]</f>
        <v>5096000</v>
      </c>
      <c r="T4048">
        <v>0</v>
      </c>
      <c r="U4048" s="4">
        <f>Table3[[#This Row],[Discount]]*Table3[[#This Row],[Revenue]]</f>
        <v>0</v>
      </c>
      <c r="V4048" s="4">
        <f>Table3[[#This Row],[Revenue]]-Table3[[#This Row],[Total Discount]]</f>
        <v>5096000</v>
      </c>
      <c r="W4048" s="6"/>
      <c r="X4048" s="5"/>
    </row>
    <row r="4049" spans="1:24" x14ac:dyDescent="0.35">
      <c r="A4049">
        <v>4048</v>
      </c>
      <c r="B4049" t="s">
        <v>5034</v>
      </c>
      <c r="C4049" s="8">
        <v>42414</v>
      </c>
      <c r="D4049" s="6">
        <v>2016</v>
      </c>
      <c r="E4049" s="8" t="s">
        <v>3458</v>
      </c>
      <c r="F4049" s="7">
        <v>14</v>
      </c>
      <c r="G4049" t="s">
        <v>3457</v>
      </c>
      <c r="H4049" t="s">
        <v>3462</v>
      </c>
      <c r="I4049" t="s">
        <v>4199</v>
      </c>
      <c r="J4049" t="s">
        <v>3449</v>
      </c>
      <c r="K4049" t="s">
        <v>3523</v>
      </c>
      <c r="L4049">
        <v>39212</v>
      </c>
      <c r="M4049" t="s">
        <v>1136</v>
      </c>
      <c r="N4049" t="s">
        <v>13</v>
      </c>
      <c r="O4049" t="s">
        <v>37</v>
      </c>
      <c r="P4049" t="s">
        <v>1137</v>
      </c>
      <c r="Q4049" s="4">
        <v>76000</v>
      </c>
      <c r="R4049">
        <v>7</v>
      </c>
      <c r="S4049" s="4">
        <f>Table3[[#This Row],[Harga]]*Table3[[#This Row],[Quantity]]</f>
        <v>532000</v>
      </c>
      <c r="T4049">
        <v>0</v>
      </c>
      <c r="U4049" s="4">
        <f>Table3[[#This Row],[Discount]]*Table3[[#This Row],[Revenue]]</f>
        <v>0</v>
      </c>
      <c r="V4049" s="4">
        <f>Table3[[#This Row],[Revenue]]-Table3[[#This Row],[Total Discount]]</f>
        <v>532000</v>
      </c>
      <c r="W4049" s="6"/>
      <c r="X4049" s="5"/>
    </row>
    <row r="4050" spans="1:24" x14ac:dyDescent="0.35">
      <c r="A4050">
        <v>4049</v>
      </c>
      <c r="B4050" t="s">
        <v>5033</v>
      </c>
      <c r="C4050" s="8">
        <v>41829</v>
      </c>
      <c r="D4050" s="6">
        <v>2014</v>
      </c>
      <c r="E4050" s="8" t="s">
        <v>3507</v>
      </c>
      <c r="F4050" s="7">
        <v>9</v>
      </c>
      <c r="G4050" t="s">
        <v>3485</v>
      </c>
      <c r="H4050" t="s">
        <v>3451</v>
      </c>
      <c r="I4050" t="s">
        <v>4277</v>
      </c>
      <c r="J4050" t="s">
        <v>3488</v>
      </c>
      <c r="K4050" t="s">
        <v>3561</v>
      </c>
      <c r="L4050">
        <v>90049</v>
      </c>
      <c r="M4050" t="s">
        <v>1811</v>
      </c>
      <c r="N4050" t="s">
        <v>13</v>
      </c>
      <c r="O4050" t="s">
        <v>14</v>
      </c>
      <c r="P4050" t="s">
        <v>1812</v>
      </c>
      <c r="Q4050" s="4">
        <v>21000</v>
      </c>
      <c r="R4050">
        <v>1</v>
      </c>
      <c r="S4050" s="4">
        <f>Table3[[#This Row],[Harga]]*Table3[[#This Row],[Quantity]]</f>
        <v>21000</v>
      </c>
      <c r="T4050">
        <v>0</v>
      </c>
      <c r="U4050" s="4">
        <f>Table3[[#This Row],[Discount]]*Table3[[#This Row],[Revenue]]</f>
        <v>0</v>
      </c>
      <c r="V4050" s="4">
        <f>Table3[[#This Row],[Revenue]]-Table3[[#This Row],[Total Discount]]</f>
        <v>21000</v>
      </c>
      <c r="W4050" s="6"/>
      <c r="X4050" s="5"/>
    </row>
    <row r="4051" spans="1:24" x14ac:dyDescent="0.35">
      <c r="A4051">
        <v>4050</v>
      </c>
      <c r="B4051" t="s">
        <v>5032</v>
      </c>
      <c r="C4051" s="8">
        <v>42399</v>
      </c>
      <c r="D4051" s="6">
        <v>2016</v>
      </c>
      <c r="E4051" s="8" t="s">
        <v>3463</v>
      </c>
      <c r="F4051" s="7">
        <v>30</v>
      </c>
      <c r="G4051" t="s">
        <v>3457</v>
      </c>
      <c r="H4051" t="s">
        <v>3462</v>
      </c>
      <c r="I4051" t="s">
        <v>3503</v>
      </c>
      <c r="J4051" t="s">
        <v>3466</v>
      </c>
      <c r="K4051" t="s">
        <v>3477</v>
      </c>
      <c r="L4051">
        <v>60623</v>
      </c>
      <c r="M4051" t="s">
        <v>584</v>
      </c>
      <c r="N4051" t="s">
        <v>13</v>
      </c>
      <c r="O4051" t="s">
        <v>23</v>
      </c>
      <c r="P4051" t="s">
        <v>585</v>
      </c>
      <c r="Q4051" s="4">
        <v>98000</v>
      </c>
      <c r="R4051">
        <v>4</v>
      </c>
      <c r="S4051" s="4">
        <f>Table3[[#This Row],[Harga]]*Table3[[#This Row],[Quantity]]</f>
        <v>392000</v>
      </c>
      <c r="T4051">
        <v>0.2</v>
      </c>
      <c r="U4051" s="4">
        <f>Table3[[#This Row],[Discount]]*Table3[[#This Row],[Revenue]]</f>
        <v>78400</v>
      </c>
      <c r="V4051" s="4">
        <f>Table3[[#This Row],[Revenue]]-Table3[[#This Row],[Total Discount]]</f>
        <v>313600</v>
      </c>
      <c r="W4051" s="6"/>
      <c r="X4051" s="5"/>
    </row>
    <row r="4052" spans="1:24" x14ac:dyDescent="0.35">
      <c r="A4052">
        <v>4051</v>
      </c>
      <c r="B4052" t="s">
        <v>5031</v>
      </c>
      <c r="C4052" s="8">
        <v>42635</v>
      </c>
      <c r="D4052" s="6">
        <v>2016</v>
      </c>
      <c r="E4052" s="8" t="s">
        <v>3472</v>
      </c>
      <c r="F4052" s="7">
        <v>22</v>
      </c>
      <c r="G4052" t="s">
        <v>3496</v>
      </c>
      <c r="H4052" t="s">
        <v>3451</v>
      </c>
      <c r="I4052" t="s">
        <v>4352</v>
      </c>
      <c r="J4052" t="s">
        <v>3488</v>
      </c>
      <c r="K4052" t="s">
        <v>3707</v>
      </c>
      <c r="L4052">
        <v>10035</v>
      </c>
      <c r="M4052" t="s">
        <v>1795</v>
      </c>
      <c r="N4052" t="s">
        <v>13</v>
      </c>
      <c r="O4052" t="s">
        <v>32</v>
      </c>
      <c r="P4052" t="s">
        <v>1796</v>
      </c>
      <c r="Q4052" s="4">
        <v>65000</v>
      </c>
      <c r="R4052">
        <v>6</v>
      </c>
      <c r="S4052" s="4">
        <f>Table3[[#This Row],[Harga]]*Table3[[#This Row],[Quantity]]</f>
        <v>390000</v>
      </c>
      <c r="T4052">
        <v>0</v>
      </c>
      <c r="U4052" s="4">
        <f>Table3[[#This Row],[Discount]]*Table3[[#This Row],[Revenue]]</f>
        <v>0</v>
      </c>
      <c r="V4052" s="4">
        <f>Table3[[#This Row],[Revenue]]-Table3[[#This Row],[Total Discount]]</f>
        <v>390000</v>
      </c>
      <c r="W4052" s="6"/>
      <c r="X4052" s="5"/>
    </row>
    <row r="4053" spans="1:24" x14ac:dyDescent="0.35">
      <c r="A4053">
        <v>4052</v>
      </c>
      <c r="B4053" t="s">
        <v>5030</v>
      </c>
      <c r="C4053" s="8">
        <v>43091</v>
      </c>
      <c r="D4053" s="6">
        <v>2017</v>
      </c>
      <c r="E4053" s="8" t="s">
        <v>3490</v>
      </c>
      <c r="F4053" s="7">
        <v>22</v>
      </c>
      <c r="G4053" t="s">
        <v>3452</v>
      </c>
      <c r="H4053" t="s">
        <v>3451</v>
      </c>
      <c r="I4053" t="s">
        <v>5029</v>
      </c>
      <c r="J4053" t="s">
        <v>3449</v>
      </c>
      <c r="K4053" t="s">
        <v>3595</v>
      </c>
      <c r="L4053">
        <v>90008</v>
      </c>
      <c r="M4053" t="s">
        <v>2168</v>
      </c>
      <c r="N4053" t="s">
        <v>51</v>
      </c>
      <c r="O4053" t="s">
        <v>64</v>
      </c>
      <c r="P4053" t="s">
        <v>2169</v>
      </c>
      <c r="Q4053" s="4">
        <v>228000</v>
      </c>
      <c r="R4053">
        <v>5</v>
      </c>
      <c r="S4053" s="4">
        <f>Table3[[#This Row],[Harga]]*Table3[[#This Row],[Quantity]]</f>
        <v>1140000</v>
      </c>
      <c r="T4053">
        <v>0</v>
      </c>
      <c r="U4053" s="4">
        <f>Table3[[#This Row],[Discount]]*Table3[[#This Row],[Revenue]]</f>
        <v>0</v>
      </c>
      <c r="V4053" s="4">
        <f>Table3[[#This Row],[Revenue]]-Table3[[#This Row],[Total Discount]]</f>
        <v>1140000</v>
      </c>
      <c r="W4053" s="6"/>
      <c r="X4053" s="5"/>
    </row>
    <row r="4054" spans="1:24" x14ac:dyDescent="0.35">
      <c r="A4054">
        <v>4053</v>
      </c>
      <c r="B4054" t="s">
        <v>5028</v>
      </c>
      <c r="C4054" s="8">
        <v>42615</v>
      </c>
      <c r="D4054" s="6">
        <v>2016</v>
      </c>
      <c r="E4054" s="8" t="s">
        <v>3472</v>
      </c>
      <c r="F4054" s="7">
        <v>2</v>
      </c>
      <c r="G4054" t="s">
        <v>3457</v>
      </c>
      <c r="H4054" t="s">
        <v>3554</v>
      </c>
      <c r="I4054" t="s">
        <v>5027</v>
      </c>
      <c r="J4054" t="s">
        <v>3449</v>
      </c>
      <c r="K4054" t="s">
        <v>3465</v>
      </c>
      <c r="L4054">
        <v>98198</v>
      </c>
      <c r="M4054" t="s">
        <v>658</v>
      </c>
      <c r="N4054" t="s">
        <v>51</v>
      </c>
      <c r="O4054" t="s">
        <v>471</v>
      </c>
      <c r="P4054" t="s">
        <v>659</v>
      </c>
      <c r="Q4054" s="4">
        <v>1200000</v>
      </c>
      <c r="R4054">
        <v>2</v>
      </c>
      <c r="S4054" s="4">
        <f>Table3[[#This Row],[Harga]]*Table3[[#This Row],[Quantity]]</f>
        <v>2400000</v>
      </c>
      <c r="T4054">
        <v>0</v>
      </c>
      <c r="U4054" s="4">
        <f>Table3[[#This Row],[Discount]]*Table3[[#This Row],[Revenue]]</f>
        <v>0</v>
      </c>
      <c r="V4054" s="4">
        <f>Table3[[#This Row],[Revenue]]-Table3[[#This Row],[Total Discount]]</f>
        <v>2400000</v>
      </c>
      <c r="W4054" s="6"/>
      <c r="X4054" s="5"/>
    </row>
    <row r="4055" spans="1:24" x14ac:dyDescent="0.35">
      <c r="A4055">
        <v>4054</v>
      </c>
      <c r="B4055" t="s">
        <v>5026</v>
      </c>
      <c r="C4055" s="8">
        <v>42218</v>
      </c>
      <c r="D4055" s="6">
        <v>2015</v>
      </c>
      <c r="E4055" s="8" t="s">
        <v>3481</v>
      </c>
      <c r="F4055" s="7">
        <v>2</v>
      </c>
      <c r="G4055" t="s">
        <v>3485</v>
      </c>
      <c r="H4055" t="s">
        <v>3451</v>
      </c>
      <c r="I4055" t="s">
        <v>5025</v>
      </c>
      <c r="J4055" t="s">
        <v>3449</v>
      </c>
      <c r="K4055" t="s">
        <v>3494</v>
      </c>
      <c r="L4055">
        <v>97477</v>
      </c>
      <c r="M4055" t="s">
        <v>3257</v>
      </c>
      <c r="N4055" t="s">
        <v>9</v>
      </c>
      <c r="O4055" t="s">
        <v>17</v>
      </c>
      <c r="P4055" t="s">
        <v>3258</v>
      </c>
      <c r="Q4055" s="4">
        <v>278000</v>
      </c>
      <c r="R4055">
        <v>4</v>
      </c>
      <c r="S4055" s="4">
        <f>Table3[[#This Row],[Harga]]*Table3[[#This Row],[Quantity]]</f>
        <v>1112000</v>
      </c>
      <c r="T4055">
        <v>0.5</v>
      </c>
      <c r="U4055" s="4">
        <f>Table3[[#This Row],[Discount]]*Table3[[#This Row],[Revenue]]</f>
        <v>556000</v>
      </c>
      <c r="V4055" s="4">
        <f>Table3[[#This Row],[Revenue]]-Table3[[#This Row],[Total Discount]]</f>
        <v>556000</v>
      </c>
      <c r="W4055" s="6"/>
      <c r="X4055" s="5"/>
    </row>
    <row r="4056" spans="1:24" x14ac:dyDescent="0.35">
      <c r="A4056">
        <v>4055</v>
      </c>
      <c r="B4056" t="s">
        <v>5024</v>
      </c>
      <c r="C4056" s="8">
        <v>42329</v>
      </c>
      <c r="D4056" s="6">
        <v>2015</v>
      </c>
      <c r="E4056" s="8" t="s">
        <v>3468</v>
      </c>
      <c r="F4056" s="7">
        <v>21</v>
      </c>
      <c r="G4056" t="s">
        <v>3496</v>
      </c>
      <c r="H4056" t="s">
        <v>3451</v>
      </c>
      <c r="I4056" t="s">
        <v>4008</v>
      </c>
      <c r="J4056" t="s">
        <v>3449</v>
      </c>
      <c r="K4056" t="s">
        <v>3477</v>
      </c>
      <c r="L4056">
        <v>19120</v>
      </c>
      <c r="M4056" t="s">
        <v>1128</v>
      </c>
      <c r="N4056" t="s">
        <v>9</v>
      </c>
      <c r="O4056" t="s">
        <v>17</v>
      </c>
      <c r="P4056" t="s">
        <v>1129</v>
      </c>
      <c r="Q4056" s="4">
        <v>653000</v>
      </c>
      <c r="R4056">
        <v>8</v>
      </c>
      <c r="S4056" s="4">
        <f>Table3[[#This Row],[Harga]]*Table3[[#This Row],[Quantity]]</f>
        <v>5224000</v>
      </c>
      <c r="T4056">
        <v>0.4</v>
      </c>
      <c r="U4056" s="4">
        <f>Table3[[#This Row],[Discount]]*Table3[[#This Row],[Revenue]]</f>
        <v>2089600</v>
      </c>
      <c r="V4056" s="4">
        <f>Table3[[#This Row],[Revenue]]-Table3[[#This Row],[Total Discount]]</f>
        <v>3134400</v>
      </c>
      <c r="W4056" s="6"/>
      <c r="X4056" s="5"/>
    </row>
    <row r="4057" spans="1:24" x14ac:dyDescent="0.35">
      <c r="A4057">
        <v>4056</v>
      </c>
      <c r="B4057" t="s">
        <v>5023</v>
      </c>
      <c r="C4057" s="8">
        <v>42873</v>
      </c>
      <c r="D4057" s="6">
        <v>2017</v>
      </c>
      <c r="E4057" s="8" t="s">
        <v>3453</v>
      </c>
      <c r="F4057" s="7">
        <v>18</v>
      </c>
      <c r="G4057" t="s">
        <v>3457</v>
      </c>
      <c r="H4057" t="s">
        <v>3462</v>
      </c>
      <c r="I4057" t="s">
        <v>3896</v>
      </c>
      <c r="J4057" t="s">
        <v>3466</v>
      </c>
      <c r="K4057" t="s">
        <v>3477</v>
      </c>
      <c r="L4057">
        <v>60653</v>
      </c>
      <c r="M4057" t="s">
        <v>1598</v>
      </c>
      <c r="N4057" t="s">
        <v>9</v>
      </c>
      <c r="O4057" t="s">
        <v>20</v>
      </c>
      <c r="P4057" t="s">
        <v>1599</v>
      </c>
      <c r="Q4057" s="4">
        <v>23000</v>
      </c>
      <c r="R4057">
        <v>3</v>
      </c>
      <c r="S4057" s="4">
        <f>Table3[[#This Row],[Harga]]*Table3[[#This Row],[Quantity]]</f>
        <v>69000</v>
      </c>
      <c r="T4057">
        <v>0.6</v>
      </c>
      <c r="U4057" s="4">
        <f>Table3[[#This Row],[Discount]]*Table3[[#This Row],[Revenue]]</f>
        <v>41400</v>
      </c>
      <c r="V4057" s="4">
        <f>Table3[[#This Row],[Revenue]]-Table3[[#This Row],[Total Discount]]</f>
        <v>27600</v>
      </c>
      <c r="W4057" s="6"/>
      <c r="X4057" s="5"/>
    </row>
    <row r="4058" spans="1:24" x14ac:dyDescent="0.35">
      <c r="A4058">
        <v>4057</v>
      </c>
      <c r="B4058" t="s">
        <v>5022</v>
      </c>
      <c r="C4058" s="8">
        <v>42939</v>
      </c>
      <c r="D4058" s="6">
        <v>2017</v>
      </c>
      <c r="E4058" s="8" t="s">
        <v>3507</v>
      </c>
      <c r="F4058" s="7">
        <v>23</v>
      </c>
      <c r="G4058" t="s">
        <v>3452</v>
      </c>
      <c r="H4058" t="s">
        <v>3462</v>
      </c>
      <c r="I4058" t="s">
        <v>4197</v>
      </c>
      <c r="J4058" t="s">
        <v>3466</v>
      </c>
      <c r="K4058" t="s">
        <v>3605</v>
      </c>
      <c r="L4058">
        <v>60623</v>
      </c>
      <c r="M4058" t="s">
        <v>1112</v>
      </c>
      <c r="N4058" t="s">
        <v>13</v>
      </c>
      <c r="O4058" t="s">
        <v>23</v>
      </c>
      <c r="P4058" t="s">
        <v>1113</v>
      </c>
      <c r="Q4058" s="4">
        <v>80000</v>
      </c>
      <c r="R4058">
        <v>3</v>
      </c>
      <c r="S4058" s="4">
        <f>Table3[[#This Row],[Harga]]*Table3[[#This Row],[Quantity]]</f>
        <v>240000</v>
      </c>
      <c r="T4058">
        <v>0.2</v>
      </c>
      <c r="U4058" s="4">
        <f>Table3[[#This Row],[Discount]]*Table3[[#This Row],[Revenue]]</f>
        <v>48000</v>
      </c>
      <c r="V4058" s="4">
        <f>Table3[[#This Row],[Revenue]]-Table3[[#This Row],[Total Discount]]</f>
        <v>192000</v>
      </c>
      <c r="W4058" s="6"/>
      <c r="X4058" s="5"/>
    </row>
    <row r="4059" spans="1:24" x14ac:dyDescent="0.35">
      <c r="A4059">
        <v>4058</v>
      </c>
      <c r="B4059" t="s">
        <v>5021</v>
      </c>
      <c r="C4059" s="8">
        <v>42260</v>
      </c>
      <c r="D4059" s="6">
        <v>2015</v>
      </c>
      <c r="E4059" s="8" t="s">
        <v>3472</v>
      </c>
      <c r="F4059" s="7">
        <v>13</v>
      </c>
      <c r="G4059" t="s">
        <v>3457</v>
      </c>
      <c r="H4059" t="s">
        <v>3451</v>
      </c>
      <c r="I4059" t="s">
        <v>4139</v>
      </c>
      <c r="J4059" t="s">
        <v>3449</v>
      </c>
      <c r="K4059" t="s">
        <v>3542</v>
      </c>
      <c r="L4059">
        <v>60623</v>
      </c>
      <c r="M4059" t="s">
        <v>1448</v>
      </c>
      <c r="N4059" t="s">
        <v>13</v>
      </c>
      <c r="O4059" t="s">
        <v>55</v>
      </c>
      <c r="P4059" t="s">
        <v>176</v>
      </c>
      <c r="Q4059" s="4">
        <v>30000</v>
      </c>
      <c r="R4059">
        <v>1</v>
      </c>
      <c r="S4059" s="4">
        <f>Table3[[#This Row],[Harga]]*Table3[[#This Row],[Quantity]]</f>
        <v>30000</v>
      </c>
      <c r="T4059">
        <v>0.2</v>
      </c>
      <c r="U4059" s="4">
        <f>Table3[[#This Row],[Discount]]*Table3[[#This Row],[Revenue]]</f>
        <v>6000</v>
      </c>
      <c r="V4059" s="4">
        <f>Table3[[#This Row],[Revenue]]-Table3[[#This Row],[Total Discount]]</f>
        <v>24000</v>
      </c>
      <c r="W4059" s="6"/>
      <c r="X4059" s="5"/>
    </row>
    <row r="4060" spans="1:24" x14ac:dyDescent="0.35">
      <c r="A4060">
        <v>4059</v>
      </c>
      <c r="B4060" t="s">
        <v>5020</v>
      </c>
      <c r="C4060" s="8">
        <v>42714</v>
      </c>
      <c r="D4060" s="6">
        <v>2016</v>
      </c>
      <c r="E4060" s="8" t="s">
        <v>3490</v>
      </c>
      <c r="F4060" s="7">
        <v>10</v>
      </c>
      <c r="G4060" t="s">
        <v>3452</v>
      </c>
      <c r="H4060" t="s">
        <v>3451</v>
      </c>
      <c r="I4060" t="s">
        <v>4026</v>
      </c>
      <c r="J4060" t="s">
        <v>3466</v>
      </c>
      <c r="K4060" t="s">
        <v>3561</v>
      </c>
      <c r="L4060">
        <v>10024</v>
      </c>
      <c r="M4060" t="s">
        <v>181</v>
      </c>
      <c r="N4060" t="s">
        <v>13</v>
      </c>
      <c r="O4060" t="s">
        <v>23</v>
      </c>
      <c r="P4060" t="s">
        <v>182</v>
      </c>
      <c r="Q4060" s="4">
        <v>21000</v>
      </c>
      <c r="R4060">
        <v>9</v>
      </c>
      <c r="S4060" s="4">
        <f>Table3[[#This Row],[Harga]]*Table3[[#This Row],[Quantity]]</f>
        <v>189000</v>
      </c>
      <c r="T4060">
        <v>0</v>
      </c>
      <c r="U4060" s="4">
        <f>Table3[[#This Row],[Discount]]*Table3[[#This Row],[Revenue]]</f>
        <v>0</v>
      </c>
      <c r="V4060" s="4">
        <f>Table3[[#This Row],[Revenue]]-Table3[[#This Row],[Total Discount]]</f>
        <v>189000</v>
      </c>
      <c r="W4060" s="6"/>
      <c r="X4060" s="5"/>
    </row>
    <row r="4061" spans="1:24" x14ac:dyDescent="0.35">
      <c r="A4061">
        <v>4060</v>
      </c>
      <c r="B4061" t="s">
        <v>5019</v>
      </c>
      <c r="C4061" s="8">
        <v>42279</v>
      </c>
      <c r="D4061" s="6">
        <v>2015</v>
      </c>
      <c r="E4061" s="8" t="s">
        <v>3517</v>
      </c>
      <c r="F4061" s="7">
        <v>2</v>
      </c>
      <c r="G4061" t="s">
        <v>3538</v>
      </c>
      <c r="H4061" t="s">
        <v>3462</v>
      </c>
      <c r="I4061" t="s">
        <v>4393</v>
      </c>
      <c r="J4061" t="s">
        <v>3449</v>
      </c>
      <c r="K4061" t="s">
        <v>3492</v>
      </c>
      <c r="L4061">
        <v>20852</v>
      </c>
      <c r="M4061" t="s">
        <v>2761</v>
      </c>
      <c r="N4061" t="s">
        <v>13</v>
      </c>
      <c r="O4061" t="s">
        <v>23</v>
      </c>
      <c r="P4061" t="s">
        <v>2762</v>
      </c>
      <c r="Q4061" s="4">
        <v>26000</v>
      </c>
      <c r="R4061">
        <v>3</v>
      </c>
      <c r="S4061" s="4">
        <f>Table3[[#This Row],[Harga]]*Table3[[#This Row],[Quantity]]</f>
        <v>78000</v>
      </c>
      <c r="T4061">
        <v>0</v>
      </c>
      <c r="U4061" s="4">
        <f>Table3[[#This Row],[Discount]]*Table3[[#This Row],[Revenue]]</f>
        <v>0</v>
      </c>
      <c r="V4061" s="4">
        <f>Table3[[#This Row],[Revenue]]-Table3[[#This Row],[Total Discount]]</f>
        <v>78000</v>
      </c>
      <c r="W4061" s="6"/>
      <c r="X4061" s="5"/>
    </row>
    <row r="4062" spans="1:24" x14ac:dyDescent="0.35">
      <c r="A4062">
        <v>4061</v>
      </c>
      <c r="B4062" t="s">
        <v>5018</v>
      </c>
      <c r="C4062" s="8">
        <v>43056</v>
      </c>
      <c r="D4062" s="6">
        <v>2017</v>
      </c>
      <c r="E4062" s="8" t="s">
        <v>3468</v>
      </c>
      <c r="F4062" s="7">
        <v>17</v>
      </c>
      <c r="G4062" t="s">
        <v>3452</v>
      </c>
      <c r="H4062" t="s">
        <v>3451</v>
      </c>
      <c r="I4062" t="s">
        <v>4444</v>
      </c>
      <c r="J4062" t="s">
        <v>3449</v>
      </c>
      <c r="K4062" t="s">
        <v>3474</v>
      </c>
      <c r="L4062">
        <v>10011</v>
      </c>
      <c r="M4062" t="s">
        <v>2238</v>
      </c>
      <c r="N4062" t="s">
        <v>13</v>
      </c>
      <c r="O4062" t="s">
        <v>23</v>
      </c>
      <c r="P4062" t="s">
        <v>2239</v>
      </c>
      <c r="Q4062" s="4">
        <v>46000</v>
      </c>
      <c r="R4062">
        <v>6</v>
      </c>
      <c r="S4062" s="4">
        <f>Table3[[#This Row],[Harga]]*Table3[[#This Row],[Quantity]]</f>
        <v>276000</v>
      </c>
      <c r="T4062">
        <v>0</v>
      </c>
      <c r="U4062" s="4">
        <f>Table3[[#This Row],[Discount]]*Table3[[#This Row],[Revenue]]</f>
        <v>0</v>
      </c>
      <c r="V4062" s="4">
        <f>Table3[[#This Row],[Revenue]]-Table3[[#This Row],[Total Discount]]</f>
        <v>276000</v>
      </c>
      <c r="W4062" s="6"/>
      <c r="X4062" s="5"/>
    </row>
    <row r="4063" spans="1:24" x14ac:dyDescent="0.35">
      <c r="A4063">
        <v>4062</v>
      </c>
      <c r="B4063" t="s">
        <v>5017</v>
      </c>
      <c r="C4063" s="8">
        <v>42338</v>
      </c>
      <c r="D4063" s="6">
        <v>2015</v>
      </c>
      <c r="E4063" s="8" t="s">
        <v>3468</v>
      </c>
      <c r="F4063" s="7">
        <v>30</v>
      </c>
      <c r="G4063" t="s">
        <v>3538</v>
      </c>
      <c r="H4063" t="s">
        <v>3451</v>
      </c>
      <c r="I4063" t="s">
        <v>4220</v>
      </c>
      <c r="J4063" t="s">
        <v>3449</v>
      </c>
      <c r="K4063" t="s">
        <v>3505</v>
      </c>
      <c r="L4063">
        <v>27707</v>
      </c>
      <c r="M4063" t="s">
        <v>696</v>
      </c>
      <c r="N4063" t="s">
        <v>13</v>
      </c>
      <c r="O4063" t="s">
        <v>26</v>
      </c>
      <c r="P4063" t="s">
        <v>697</v>
      </c>
      <c r="Q4063" s="4">
        <v>21000</v>
      </c>
      <c r="R4063">
        <v>7</v>
      </c>
      <c r="S4063" s="4">
        <f>Table3[[#This Row],[Harga]]*Table3[[#This Row],[Quantity]]</f>
        <v>147000</v>
      </c>
      <c r="T4063">
        <v>0.7</v>
      </c>
      <c r="U4063" s="4">
        <f>Table3[[#This Row],[Discount]]*Table3[[#This Row],[Revenue]]</f>
        <v>102900</v>
      </c>
      <c r="V4063" s="4">
        <f>Table3[[#This Row],[Revenue]]-Table3[[#This Row],[Total Discount]]</f>
        <v>44100</v>
      </c>
      <c r="W4063" s="6"/>
      <c r="X4063" s="5"/>
    </row>
    <row r="4064" spans="1:24" x14ac:dyDescent="0.35">
      <c r="A4064">
        <v>4063</v>
      </c>
      <c r="B4064" t="s">
        <v>5016</v>
      </c>
      <c r="C4064" s="8">
        <v>42344</v>
      </c>
      <c r="D4064" s="6">
        <v>2015</v>
      </c>
      <c r="E4064" s="8" t="s">
        <v>3490</v>
      </c>
      <c r="F4064" s="7">
        <v>6</v>
      </c>
      <c r="G4064" t="s">
        <v>3485</v>
      </c>
      <c r="H4064" t="s">
        <v>3451</v>
      </c>
      <c r="I4064" t="s">
        <v>4678</v>
      </c>
      <c r="J4064" t="s">
        <v>3466</v>
      </c>
      <c r="K4064" t="s">
        <v>3455</v>
      </c>
      <c r="L4064">
        <v>93101</v>
      </c>
      <c r="M4064" t="s">
        <v>1276</v>
      </c>
      <c r="N4064" t="s">
        <v>13</v>
      </c>
      <c r="O4064" t="s">
        <v>23</v>
      </c>
      <c r="P4064" t="s">
        <v>1277</v>
      </c>
      <c r="Q4064" s="4">
        <v>14000</v>
      </c>
      <c r="R4064">
        <v>2</v>
      </c>
      <c r="S4064" s="4">
        <f>Table3[[#This Row],[Harga]]*Table3[[#This Row],[Quantity]]</f>
        <v>28000</v>
      </c>
      <c r="T4064">
        <v>0</v>
      </c>
      <c r="U4064" s="4">
        <f>Table3[[#This Row],[Discount]]*Table3[[#This Row],[Revenue]]</f>
        <v>0</v>
      </c>
      <c r="V4064" s="4">
        <f>Table3[[#This Row],[Revenue]]-Table3[[#This Row],[Total Discount]]</f>
        <v>28000</v>
      </c>
      <c r="W4064" s="6"/>
      <c r="X4064" s="5"/>
    </row>
    <row r="4065" spans="1:24" x14ac:dyDescent="0.35">
      <c r="A4065">
        <v>4064</v>
      </c>
      <c r="B4065" t="s">
        <v>5015</v>
      </c>
      <c r="C4065" s="8">
        <v>42983</v>
      </c>
      <c r="D4065" s="6">
        <v>2017</v>
      </c>
      <c r="E4065" s="8" t="s">
        <v>3472</v>
      </c>
      <c r="F4065" s="7">
        <v>5</v>
      </c>
      <c r="G4065" t="s">
        <v>3485</v>
      </c>
      <c r="H4065" t="s">
        <v>3451</v>
      </c>
      <c r="I4065" t="s">
        <v>3583</v>
      </c>
      <c r="J4065" t="s">
        <v>3449</v>
      </c>
      <c r="K4065" t="s">
        <v>3670</v>
      </c>
      <c r="L4065">
        <v>37918</v>
      </c>
      <c r="M4065" t="s">
        <v>3052</v>
      </c>
      <c r="N4065" t="s">
        <v>51</v>
      </c>
      <c r="O4065" t="s">
        <v>64</v>
      </c>
      <c r="P4065" t="s">
        <v>3053</v>
      </c>
      <c r="Q4065" s="4">
        <v>112000</v>
      </c>
      <c r="R4065">
        <v>4</v>
      </c>
      <c r="S4065" s="4">
        <f>Table3[[#This Row],[Harga]]*Table3[[#This Row],[Quantity]]</f>
        <v>448000</v>
      </c>
      <c r="T4065">
        <v>0.2</v>
      </c>
      <c r="U4065" s="4">
        <f>Table3[[#This Row],[Discount]]*Table3[[#This Row],[Revenue]]</f>
        <v>89600</v>
      </c>
      <c r="V4065" s="4">
        <f>Table3[[#This Row],[Revenue]]-Table3[[#This Row],[Total Discount]]</f>
        <v>358400</v>
      </c>
      <c r="W4065" s="6"/>
      <c r="X4065" s="5"/>
    </row>
    <row r="4066" spans="1:24" x14ac:dyDescent="0.35">
      <c r="A4066">
        <v>4065</v>
      </c>
      <c r="B4066" t="s">
        <v>5014</v>
      </c>
      <c r="C4066" s="8">
        <v>42849</v>
      </c>
      <c r="D4066" s="6">
        <v>2017</v>
      </c>
      <c r="E4066" s="8" t="s">
        <v>3529</v>
      </c>
      <c r="F4066" s="7">
        <v>24</v>
      </c>
      <c r="G4066" t="s">
        <v>3452</v>
      </c>
      <c r="H4066" t="s">
        <v>3451</v>
      </c>
      <c r="I4066" t="s">
        <v>3815</v>
      </c>
      <c r="J4066" t="s">
        <v>3449</v>
      </c>
      <c r="K4066" t="s">
        <v>3670</v>
      </c>
      <c r="L4066">
        <v>60610</v>
      </c>
      <c r="M4066" t="s">
        <v>1379</v>
      </c>
      <c r="N4066" t="s">
        <v>13</v>
      </c>
      <c r="O4066" t="s">
        <v>26</v>
      </c>
      <c r="P4066" t="s">
        <v>1380</v>
      </c>
      <c r="Q4066" s="4">
        <v>21000</v>
      </c>
      <c r="R4066">
        <v>5</v>
      </c>
      <c r="S4066" s="4">
        <f>Table3[[#This Row],[Harga]]*Table3[[#This Row],[Quantity]]</f>
        <v>105000</v>
      </c>
      <c r="T4066">
        <v>0.8</v>
      </c>
      <c r="U4066" s="4">
        <f>Table3[[#This Row],[Discount]]*Table3[[#This Row],[Revenue]]</f>
        <v>84000</v>
      </c>
      <c r="V4066" s="4">
        <f>Table3[[#This Row],[Revenue]]-Table3[[#This Row],[Total Discount]]</f>
        <v>21000</v>
      </c>
      <c r="W4066" s="6"/>
      <c r="X4066" s="5"/>
    </row>
    <row r="4067" spans="1:24" x14ac:dyDescent="0.35">
      <c r="A4067">
        <v>4066</v>
      </c>
      <c r="B4067" t="s">
        <v>5013</v>
      </c>
      <c r="C4067" s="8">
        <v>42316</v>
      </c>
      <c r="D4067" s="6">
        <v>2015</v>
      </c>
      <c r="E4067" s="8" t="s">
        <v>3468</v>
      </c>
      <c r="F4067" s="7">
        <v>8</v>
      </c>
      <c r="G4067" t="s">
        <v>3457</v>
      </c>
      <c r="H4067" t="s">
        <v>3451</v>
      </c>
      <c r="I4067" t="s">
        <v>3886</v>
      </c>
      <c r="J4067" t="s">
        <v>3466</v>
      </c>
      <c r="K4067" t="s">
        <v>3707</v>
      </c>
      <c r="L4067">
        <v>10024</v>
      </c>
      <c r="M4067" t="s">
        <v>2711</v>
      </c>
      <c r="N4067" t="s">
        <v>13</v>
      </c>
      <c r="O4067" t="s">
        <v>32</v>
      </c>
      <c r="P4067" t="s">
        <v>2712</v>
      </c>
      <c r="Q4067" s="4">
        <v>41000</v>
      </c>
      <c r="R4067">
        <v>5</v>
      </c>
      <c r="S4067" s="4">
        <f>Table3[[#This Row],[Harga]]*Table3[[#This Row],[Quantity]]</f>
        <v>205000</v>
      </c>
      <c r="T4067">
        <v>0</v>
      </c>
      <c r="U4067" s="4">
        <f>Table3[[#This Row],[Discount]]*Table3[[#This Row],[Revenue]]</f>
        <v>0</v>
      </c>
      <c r="V4067" s="4">
        <f>Table3[[#This Row],[Revenue]]-Table3[[#This Row],[Total Discount]]</f>
        <v>205000</v>
      </c>
      <c r="W4067" s="6"/>
      <c r="X4067" s="5"/>
    </row>
    <row r="4068" spans="1:24" x14ac:dyDescent="0.35">
      <c r="A4068">
        <v>4067</v>
      </c>
      <c r="B4068" t="s">
        <v>5012</v>
      </c>
      <c r="C4068" s="8">
        <v>42120</v>
      </c>
      <c r="D4068" s="6">
        <v>2015</v>
      </c>
      <c r="E4068" s="8" t="s">
        <v>3529</v>
      </c>
      <c r="F4068" s="7">
        <v>26</v>
      </c>
      <c r="G4068" t="s">
        <v>3485</v>
      </c>
      <c r="H4068" t="s">
        <v>3451</v>
      </c>
      <c r="I4068" t="s">
        <v>4487</v>
      </c>
      <c r="J4068" t="s">
        <v>3449</v>
      </c>
      <c r="K4068" t="s">
        <v>3548</v>
      </c>
      <c r="L4068">
        <v>32114</v>
      </c>
      <c r="M4068" t="s">
        <v>16</v>
      </c>
      <c r="N4068" t="s">
        <v>9</v>
      </c>
      <c r="O4068" t="s">
        <v>17</v>
      </c>
      <c r="P4068" t="s">
        <v>18</v>
      </c>
      <c r="Q4068" s="4">
        <v>958000</v>
      </c>
      <c r="R4068">
        <v>1</v>
      </c>
      <c r="S4068" s="4">
        <f>Table3[[#This Row],[Harga]]*Table3[[#This Row],[Quantity]]</f>
        <v>958000</v>
      </c>
      <c r="T4068">
        <v>0.45</v>
      </c>
      <c r="U4068" s="4">
        <f>Table3[[#This Row],[Discount]]*Table3[[#This Row],[Revenue]]</f>
        <v>431100</v>
      </c>
      <c r="V4068" s="4">
        <f>Table3[[#This Row],[Revenue]]-Table3[[#This Row],[Total Discount]]</f>
        <v>526900</v>
      </c>
      <c r="W4068" s="6"/>
      <c r="X4068" s="5"/>
    </row>
    <row r="4069" spans="1:24" x14ac:dyDescent="0.35">
      <c r="A4069">
        <v>4068</v>
      </c>
      <c r="B4069" t="s">
        <v>5011</v>
      </c>
      <c r="C4069" s="8">
        <v>42267</v>
      </c>
      <c r="D4069" s="6">
        <v>2015</v>
      </c>
      <c r="E4069" s="8" t="s">
        <v>3472</v>
      </c>
      <c r="F4069" s="7">
        <v>20</v>
      </c>
      <c r="G4069" t="s">
        <v>3457</v>
      </c>
      <c r="H4069" t="s">
        <v>3451</v>
      </c>
      <c r="I4069" t="s">
        <v>3680</v>
      </c>
      <c r="J4069" t="s">
        <v>3449</v>
      </c>
      <c r="K4069" t="s">
        <v>3460</v>
      </c>
      <c r="L4069">
        <v>37211</v>
      </c>
      <c r="M4069" t="s">
        <v>760</v>
      </c>
      <c r="N4069" t="s">
        <v>13</v>
      </c>
      <c r="O4069" t="s">
        <v>26</v>
      </c>
      <c r="P4069" t="s">
        <v>761</v>
      </c>
      <c r="Q4069" s="4">
        <v>1142000</v>
      </c>
      <c r="R4069">
        <v>6</v>
      </c>
      <c r="S4069" s="4">
        <f>Table3[[#This Row],[Harga]]*Table3[[#This Row],[Quantity]]</f>
        <v>6852000</v>
      </c>
      <c r="T4069">
        <v>0.7</v>
      </c>
      <c r="U4069" s="4">
        <f>Table3[[#This Row],[Discount]]*Table3[[#This Row],[Revenue]]</f>
        <v>4796400</v>
      </c>
      <c r="V4069" s="4">
        <f>Table3[[#This Row],[Revenue]]-Table3[[#This Row],[Total Discount]]</f>
        <v>2055600</v>
      </c>
      <c r="W4069" s="6"/>
      <c r="X4069" s="5"/>
    </row>
    <row r="4070" spans="1:24" x14ac:dyDescent="0.35">
      <c r="A4070">
        <v>4069</v>
      </c>
      <c r="B4070" t="s">
        <v>5010</v>
      </c>
      <c r="C4070" s="8">
        <v>42985</v>
      </c>
      <c r="D4070" s="6">
        <v>2017</v>
      </c>
      <c r="E4070" s="8" t="s">
        <v>3472</v>
      </c>
      <c r="F4070" s="7">
        <v>7</v>
      </c>
      <c r="G4070" t="s">
        <v>3457</v>
      </c>
      <c r="H4070" t="s">
        <v>3501</v>
      </c>
      <c r="I4070" t="s">
        <v>5009</v>
      </c>
      <c r="J4070" t="s">
        <v>3466</v>
      </c>
      <c r="K4070" t="s">
        <v>3595</v>
      </c>
      <c r="L4070">
        <v>37211</v>
      </c>
      <c r="M4070" t="s">
        <v>493</v>
      </c>
      <c r="N4070" t="s">
        <v>13</v>
      </c>
      <c r="O4070" t="s">
        <v>29</v>
      </c>
      <c r="P4070" t="s">
        <v>494</v>
      </c>
      <c r="Q4070" s="4">
        <v>153000</v>
      </c>
      <c r="R4070">
        <v>2</v>
      </c>
      <c r="S4070" s="4">
        <f>Table3[[#This Row],[Harga]]*Table3[[#This Row],[Quantity]]</f>
        <v>306000</v>
      </c>
      <c r="T4070">
        <v>0.2</v>
      </c>
      <c r="U4070" s="4">
        <f>Table3[[#This Row],[Discount]]*Table3[[#This Row],[Revenue]]</f>
        <v>61200</v>
      </c>
      <c r="V4070" s="4">
        <f>Table3[[#This Row],[Revenue]]-Table3[[#This Row],[Total Discount]]</f>
        <v>244800</v>
      </c>
      <c r="W4070" s="6"/>
      <c r="X4070" s="5"/>
    </row>
    <row r="4071" spans="1:24" x14ac:dyDescent="0.35">
      <c r="A4071">
        <v>4070</v>
      </c>
      <c r="B4071" t="s">
        <v>5008</v>
      </c>
      <c r="C4071" s="8">
        <v>42681</v>
      </c>
      <c r="D4071" s="6">
        <v>2016</v>
      </c>
      <c r="E4071" s="8" t="s">
        <v>3468</v>
      </c>
      <c r="F4071" s="7">
        <v>7</v>
      </c>
      <c r="G4071" t="s">
        <v>3485</v>
      </c>
      <c r="H4071" t="s">
        <v>3451</v>
      </c>
      <c r="I4071" t="s">
        <v>5007</v>
      </c>
      <c r="J4071" t="s">
        <v>3449</v>
      </c>
      <c r="K4071" t="s">
        <v>3714</v>
      </c>
      <c r="L4071">
        <v>75220</v>
      </c>
      <c r="M4071" t="s">
        <v>3259</v>
      </c>
      <c r="N4071" t="s">
        <v>9</v>
      </c>
      <c r="O4071" t="s">
        <v>20</v>
      </c>
      <c r="P4071" t="s">
        <v>3260</v>
      </c>
      <c r="Q4071" s="4">
        <v>45000</v>
      </c>
      <c r="R4071">
        <v>5</v>
      </c>
      <c r="S4071" s="4">
        <f>Table3[[#This Row],[Harga]]*Table3[[#This Row],[Quantity]]</f>
        <v>225000</v>
      </c>
      <c r="T4071">
        <v>0.6</v>
      </c>
      <c r="U4071" s="4">
        <f>Table3[[#This Row],[Discount]]*Table3[[#This Row],[Revenue]]</f>
        <v>135000</v>
      </c>
      <c r="V4071" s="4">
        <f>Table3[[#This Row],[Revenue]]-Table3[[#This Row],[Total Discount]]</f>
        <v>90000</v>
      </c>
      <c r="W4071" s="6"/>
      <c r="X4071" s="5"/>
    </row>
    <row r="4072" spans="1:24" x14ac:dyDescent="0.35">
      <c r="A4072">
        <v>4071</v>
      </c>
      <c r="B4072" t="s">
        <v>5006</v>
      </c>
      <c r="C4072" s="8">
        <v>42272</v>
      </c>
      <c r="D4072" s="6">
        <v>2015</v>
      </c>
      <c r="E4072" s="8" t="s">
        <v>3472</v>
      </c>
      <c r="F4072" s="7">
        <v>25</v>
      </c>
      <c r="G4072" t="s">
        <v>3485</v>
      </c>
      <c r="H4072" t="s">
        <v>3451</v>
      </c>
      <c r="I4072" t="s">
        <v>3708</v>
      </c>
      <c r="J4072" t="s">
        <v>3466</v>
      </c>
      <c r="K4072" t="s">
        <v>3561</v>
      </c>
      <c r="L4072">
        <v>37130</v>
      </c>
      <c r="M4072" t="s">
        <v>1880</v>
      </c>
      <c r="N4072" t="s">
        <v>13</v>
      </c>
      <c r="O4072" t="s">
        <v>26</v>
      </c>
      <c r="P4072" t="s">
        <v>1881</v>
      </c>
      <c r="Q4072" s="4">
        <v>12000</v>
      </c>
      <c r="R4072">
        <v>4</v>
      </c>
      <c r="S4072" s="4">
        <f>Table3[[#This Row],[Harga]]*Table3[[#This Row],[Quantity]]</f>
        <v>48000</v>
      </c>
      <c r="T4072">
        <v>0.7</v>
      </c>
      <c r="U4072" s="4">
        <f>Table3[[#This Row],[Discount]]*Table3[[#This Row],[Revenue]]</f>
        <v>33600</v>
      </c>
      <c r="V4072" s="4">
        <f>Table3[[#This Row],[Revenue]]-Table3[[#This Row],[Total Discount]]</f>
        <v>14400</v>
      </c>
      <c r="W4072" s="6"/>
      <c r="X4072" s="5"/>
    </row>
    <row r="4073" spans="1:24" x14ac:dyDescent="0.35">
      <c r="A4073">
        <v>4072</v>
      </c>
      <c r="B4073" t="s">
        <v>5005</v>
      </c>
      <c r="C4073" s="8">
        <v>41915</v>
      </c>
      <c r="D4073" s="6">
        <v>2014</v>
      </c>
      <c r="E4073" s="8" t="s">
        <v>3517</v>
      </c>
      <c r="F4073" s="7">
        <v>3</v>
      </c>
      <c r="G4073" t="s">
        <v>3538</v>
      </c>
      <c r="H4073" t="s">
        <v>3462</v>
      </c>
      <c r="I4073" t="s">
        <v>5004</v>
      </c>
      <c r="J4073" t="s">
        <v>3449</v>
      </c>
      <c r="K4073" t="s">
        <v>3641</v>
      </c>
      <c r="L4073">
        <v>75217</v>
      </c>
      <c r="M4073" t="s">
        <v>2190</v>
      </c>
      <c r="N4073" t="s">
        <v>13</v>
      </c>
      <c r="O4073" t="s">
        <v>73</v>
      </c>
      <c r="P4073" t="s">
        <v>2191</v>
      </c>
      <c r="Q4073" s="4">
        <v>2000</v>
      </c>
      <c r="R4073">
        <v>3</v>
      </c>
      <c r="S4073" s="4">
        <f>Table3[[#This Row],[Harga]]*Table3[[#This Row],[Quantity]]</f>
        <v>6000</v>
      </c>
      <c r="T4073">
        <v>0.2</v>
      </c>
      <c r="U4073" s="4">
        <f>Table3[[#This Row],[Discount]]*Table3[[#This Row],[Revenue]]</f>
        <v>1200</v>
      </c>
      <c r="V4073" s="4">
        <f>Table3[[#This Row],[Revenue]]-Table3[[#This Row],[Total Discount]]</f>
        <v>4800</v>
      </c>
      <c r="W4073" s="6"/>
      <c r="X4073" s="5"/>
    </row>
    <row r="4074" spans="1:24" x14ac:dyDescent="0.35">
      <c r="A4074">
        <v>4073</v>
      </c>
      <c r="B4074" t="s">
        <v>5003</v>
      </c>
      <c r="C4074" s="8">
        <v>41688</v>
      </c>
      <c r="D4074" s="6">
        <v>2014</v>
      </c>
      <c r="E4074" s="8" t="s">
        <v>3458</v>
      </c>
      <c r="F4074" s="7">
        <v>18</v>
      </c>
      <c r="G4074" t="s">
        <v>3452</v>
      </c>
      <c r="H4074" t="s">
        <v>3451</v>
      </c>
      <c r="I4074" t="s">
        <v>4567</v>
      </c>
      <c r="J4074" t="s">
        <v>3449</v>
      </c>
      <c r="K4074" t="s">
        <v>3542</v>
      </c>
      <c r="L4074">
        <v>76017</v>
      </c>
      <c r="M4074" t="s">
        <v>2244</v>
      </c>
      <c r="N4074" t="s">
        <v>13</v>
      </c>
      <c r="O4074" t="s">
        <v>32</v>
      </c>
      <c r="P4074" t="s">
        <v>2245</v>
      </c>
      <c r="Q4074" s="4">
        <v>8000</v>
      </c>
      <c r="R4074">
        <v>2</v>
      </c>
      <c r="S4074" s="4">
        <f>Table3[[#This Row],[Harga]]*Table3[[#This Row],[Quantity]]</f>
        <v>16000</v>
      </c>
      <c r="T4074">
        <v>0.2</v>
      </c>
      <c r="U4074" s="4">
        <f>Table3[[#This Row],[Discount]]*Table3[[#This Row],[Revenue]]</f>
        <v>3200</v>
      </c>
      <c r="V4074" s="4">
        <f>Table3[[#This Row],[Revenue]]-Table3[[#This Row],[Total Discount]]</f>
        <v>12800</v>
      </c>
      <c r="W4074" s="6"/>
      <c r="X4074" s="5"/>
    </row>
    <row r="4075" spans="1:24" x14ac:dyDescent="0.35">
      <c r="A4075">
        <v>4074</v>
      </c>
      <c r="B4075" t="s">
        <v>5002</v>
      </c>
      <c r="C4075" s="8">
        <v>42533</v>
      </c>
      <c r="D4075" s="6">
        <v>2016</v>
      </c>
      <c r="E4075" s="8" t="s">
        <v>3497</v>
      </c>
      <c r="F4075" s="7">
        <v>12</v>
      </c>
      <c r="G4075" t="s">
        <v>3452</v>
      </c>
      <c r="H4075" t="s">
        <v>3532</v>
      </c>
      <c r="I4075" t="s">
        <v>3620</v>
      </c>
      <c r="J4075" t="s">
        <v>3466</v>
      </c>
      <c r="K4075" t="s">
        <v>3595</v>
      </c>
      <c r="L4075">
        <v>91104</v>
      </c>
      <c r="M4075" t="s">
        <v>1455</v>
      </c>
      <c r="N4075" t="s">
        <v>13</v>
      </c>
      <c r="O4075" t="s">
        <v>23</v>
      </c>
      <c r="P4075" t="s">
        <v>1456</v>
      </c>
      <c r="Q4075" s="4">
        <v>25000</v>
      </c>
      <c r="R4075">
        <v>6</v>
      </c>
      <c r="S4075" s="4">
        <f>Table3[[#This Row],[Harga]]*Table3[[#This Row],[Quantity]]</f>
        <v>150000</v>
      </c>
      <c r="T4075">
        <v>0</v>
      </c>
      <c r="U4075" s="4">
        <f>Table3[[#This Row],[Discount]]*Table3[[#This Row],[Revenue]]</f>
        <v>0</v>
      </c>
      <c r="V4075" s="4">
        <f>Table3[[#This Row],[Revenue]]-Table3[[#This Row],[Total Discount]]</f>
        <v>150000</v>
      </c>
      <c r="W4075" s="6"/>
      <c r="X4075" s="5"/>
    </row>
    <row r="4076" spans="1:24" x14ac:dyDescent="0.35">
      <c r="A4076">
        <v>4075</v>
      </c>
      <c r="B4076" t="s">
        <v>5001</v>
      </c>
      <c r="C4076" s="8">
        <v>43040</v>
      </c>
      <c r="D4076" s="6">
        <v>2017</v>
      </c>
      <c r="E4076" s="8" t="s">
        <v>3468</v>
      </c>
      <c r="F4076" s="7">
        <v>1</v>
      </c>
      <c r="G4076" t="s">
        <v>3485</v>
      </c>
      <c r="H4076" t="s">
        <v>3451</v>
      </c>
      <c r="I4076" t="s">
        <v>3912</v>
      </c>
      <c r="J4076" t="s">
        <v>3449</v>
      </c>
      <c r="K4076" t="s">
        <v>3460</v>
      </c>
      <c r="L4076">
        <v>2149</v>
      </c>
      <c r="M4076" t="s">
        <v>2454</v>
      </c>
      <c r="N4076" t="s">
        <v>13</v>
      </c>
      <c r="O4076" t="s">
        <v>23</v>
      </c>
      <c r="P4076" t="s">
        <v>2455</v>
      </c>
      <c r="Q4076" s="4">
        <v>38000</v>
      </c>
      <c r="R4076">
        <v>10</v>
      </c>
      <c r="S4076" s="4">
        <f>Table3[[#This Row],[Harga]]*Table3[[#This Row],[Quantity]]</f>
        <v>380000</v>
      </c>
      <c r="T4076">
        <v>0</v>
      </c>
      <c r="U4076" s="4">
        <f>Table3[[#This Row],[Discount]]*Table3[[#This Row],[Revenue]]</f>
        <v>0</v>
      </c>
      <c r="V4076" s="4">
        <f>Table3[[#This Row],[Revenue]]-Table3[[#This Row],[Total Discount]]</f>
        <v>380000</v>
      </c>
      <c r="W4076" s="6"/>
      <c r="X4076" s="5"/>
    </row>
    <row r="4077" spans="1:24" x14ac:dyDescent="0.35">
      <c r="A4077">
        <v>4076</v>
      </c>
      <c r="B4077" t="s">
        <v>5000</v>
      </c>
      <c r="C4077" s="8">
        <v>42464</v>
      </c>
      <c r="D4077" s="6">
        <v>2016</v>
      </c>
      <c r="E4077" s="8" t="s">
        <v>3529</v>
      </c>
      <c r="F4077" s="7">
        <v>4</v>
      </c>
      <c r="G4077" t="s">
        <v>3485</v>
      </c>
      <c r="H4077" t="s">
        <v>3462</v>
      </c>
      <c r="I4077" t="s">
        <v>4004</v>
      </c>
      <c r="J4077" t="s">
        <v>3488</v>
      </c>
      <c r="K4077" t="s">
        <v>3556</v>
      </c>
      <c r="L4077">
        <v>12180</v>
      </c>
      <c r="M4077" t="s">
        <v>2880</v>
      </c>
      <c r="N4077" t="s">
        <v>9</v>
      </c>
      <c r="O4077" t="s">
        <v>20</v>
      </c>
      <c r="P4077" t="s">
        <v>2881</v>
      </c>
      <c r="Q4077" s="4">
        <v>133000</v>
      </c>
      <c r="R4077">
        <v>2</v>
      </c>
      <c r="S4077" s="4">
        <f>Table3[[#This Row],[Harga]]*Table3[[#This Row],[Quantity]]</f>
        <v>266000</v>
      </c>
      <c r="T4077">
        <v>0</v>
      </c>
      <c r="U4077" s="4">
        <f>Table3[[#This Row],[Discount]]*Table3[[#This Row],[Revenue]]</f>
        <v>0</v>
      </c>
      <c r="V4077" s="4">
        <f>Table3[[#This Row],[Revenue]]-Table3[[#This Row],[Total Discount]]</f>
        <v>266000</v>
      </c>
      <c r="W4077" s="6"/>
      <c r="X4077" s="5"/>
    </row>
    <row r="4078" spans="1:24" x14ac:dyDescent="0.35">
      <c r="A4078">
        <v>4077</v>
      </c>
      <c r="B4078" t="s">
        <v>4999</v>
      </c>
      <c r="C4078" s="8">
        <v>42551</v>
      </c>
      <c r="D4078" s="6">
        <v>2016</v>
      </c>
      <c r="E4078" s="8" t="s">
        <v>3497</v>
      </c>
      <c r="F4078" s="7">
        <v>30</v>
      </c>
      <c r="G4078" t="s">
        <v>3496</v>
      </c>
      <c r="H4078" t="s">
        <v>3451</v>
      </c>
      <c r="I4078" t="s">
        <v>4703</v>
      </c>
      <c r="J4078" t="s">
        <v>3449</v>
      </c>
      <c r="K4078" t="s">
        <v>3509</v>
      </c>
      <c r="L4078">
        <v>30328</v>
      </c>
      <c r="M4078" t="s">
        <v>380</v>
      </c>
      <c r="N4078" t="s">
        <v>13</v>
      </c>
      <c r="O4078" t="s">
        <v>37</v>
      </c>
      <c r="P4078" t="s">
        <v>381</v>
      </c>
      <c r="Q4078" s="4">
        <v>96000</v>
      </c>
      <c r="R4078">
        <v>3</v>
      </c>
      <c r="S4078" s="4">
        <f>Table3[[#This Row],[Harga]]*Table3[[#This Row],[Quantity]]</f>
        <v>288000</v>
      </c>
      <c r="T4078">
        <v>0</v>
      </c>
      <c r="U4078" s="4">
        <f>Table3[[#This Row],[Discount]]*Table3[[#This Row],[Revenue]]</f>
        <v>0</v>
      </c>
      <c r="V4078" s="4">
        <f>Table3[[#This Row],[Revenue]]-Table3[[#This Row],[Total Discount]]</f>
        <v>288000</v>
      </c>
      <c r="W4078" s="6"/>
      <c r="X4078" s="5"/>
    </row>
    <row r="4079" spans="1:24" x14ac:dyDescent="0.35">
      <c r="A4079">
        <v>4078</v>
      </c>
      <c r="B4079" t="s">
        <v>4998</v>
      </c>
      <c r="C4079" s="8">
        <v>41904</v>
      </c>
      <c r="D4079" s="6">
        <v>2014</v>
      </c>
      <c r="E4079" s="8" t="s">
        <v>3472</v>
      </c>
      <c r="F4079" s="7">
        <v>22</v>
      </c>
      <c r="G4079" t="s">
        <v>3452</v>
      </c>
      <c r="H4079" t="s">
        <v>3451</v>
      </c>
      <c r="I4079" t="s">
        <v>4706</v>
      </c>
      <c r="J4079" t="s">
        <v>3449</v>
      </c>
      <c r="K4079" t="s">
        <v>3513</v>
      </c>
      <c r="L4079">
        <v>95123</v>
      </c>
      <c r="M4079" t="s">
        <v>2024</v>
      </c>
      <c r="N4079" t="s">
        <v>13</v>
      </c>
      <c r="O4079" t="s">
        <v>32</v>
      </c>
      <c r="P4079" t="s">
        <v>2025</v>
      </c>
      <c r="Q4079" s="4">
        <v>306000</v>
      </c>
      <c r="R4079">
        <v>5</v>
      </c>
      <c r="S4079" s="4">
        <f>Table3[[#This Row],[Harga]]*Table3[[#This Row],[Quantity]]</f>
        <v>1530000</v>
      </c>
      <c r="T4079">
        <v>0</v>
      </c>
      <c r="U4079" s="4">
        <f>Table3[[#This Row],[Discount]]*Table3[[#This Row],[Revenue]]</f>
        <v>0</v>
      </c>
      <c r="V4079" s="4">
        <f>Table3[[#This Row],[Revenue]]-Table3[[#This Row],[Total Discount]]</f>
        <v>1530000</v>
      </c>
      <c r="W4079" s="6"/>
      <c r="X4079" s="5"/>
    </row>
    <row r="4080" spans="1:24" x14ac:dyDescent="0.35">
      <c r="A4080">
        <v>4079</v>
      </c>
      <c r="B4080" t="s">
        <v>4997</v>
      </c>
      <c r="C4080" s="8">
        <v>42856</v>
      </c>
      <c r="D4080" s="6">
        <v>2017</v>
      </c>
      <c r="E4080" s="8" t="s">
        <v>3453</v>
      </c>
      <c r="F4080" s="7">
        <v>1</v>
      </c>
      <c r="G4080" t="s">
        <v>3457</v>
      </c>
      <c r="H4080" t="s">
        <v>3451</v>
      </c>
      <c r="I4080" t="s">
        <v>3678</v>
      </c>
      <c r="J4080" t="s">
        <v>3449</v>
      </c>
      <c r="K4080" t="s">
        <v>3571</v>
      </c>
      <c r="L4080">
        <v>32216</v>
      </c>
      <c r="M4080" t="s">
        <v>3261</v>
      </c>
      <c r="N4080" t="s">
        <v>13</v>
      </c>
      <c r="O4080" t="s">
        <v>366</v>
      </c>
      <c r="P4080" t="s">
        <v>3262</v>
      </c>
      <c r="Q4080" s="4">
        <v>4000</v>
      </c>
      <c r="R4080">
        <v>2</v>
      </c>
      <c r="S4080" s="4">
        <f>Table3[[#This Row],[Harga]]*Table3[[#This Row],[Quantity]]</f>
        <v>8000</v>
      </c>
      <c r="T4080">
        <v>0.2</v>
      </c>
      <c r="U4080" s="4">
        <f>Table3[[#This Row],[Discount]]*Table3[[#This Row],[Revenue]]</f>
        <v>1600</v>
      </c>
      <c r="V4080" s="4">
        <f>Table3[[#This Row],[Revenue]]-Table3[[#This Row],[Total Discount]]</f>
        <v>6400</v>
      </c>
      <c r="W4080" s="6"/>
      <c r="X4080" s="5"/>
    </row>
    <row r="4081" spans="1:24" x14ac:dyDescent="0.35">
      <c r="A4081">
        <v>4080</v>
      </c>
      <c r="B4081" t="s">
        <v>4996</v>
      </c>
      <c r="C4081" s="8">
        <v>43028</v>
      </c>
      <c r="D4081" s="6">
        <v>2017</v>
      </c>
      <c r="E4081" s="8" t="s">
        <v>3517</v>
      </c>
      <c r="F4081" s="7">
        <v>20</v>
      </c>
      <c r="G4081" t="s">
        <v>3485</v>
      </c>
      <c r="H4081" t="s">
        <v>3451</v>
      </c>
      <c r="I4081" t="s">
        <v>3662</v>
      </c>
      <c r="J4081" t="s">
        <v>3449</v>
      </c>
      <c r="K4081" t="s">
        <v>3523</v>
      </c>
      <c r="L4081">
        <v>32216</v>
      </c>
      <c r="M4081" t="s">
        <v>1052</v>
      </c>
      <c r="N4081" t="s">
        <v>13</v>
      </c>
      <c r="O4081" t="s">
        <v>32</v>
      </c>
      <c r="P4081" t="s">
        <v>1053</v>
      </c>
      <c r="Q4081" s="4">
        <v>15000</v>
      </c>
      <c r="R4081">
        <v>2</v>
      </c>
      <c r="S4081" s="4">
        <f>Table3[[#This Row],[Harga]]*Table3[[#This Row],[Quantity]]</f>
        <v>30000</v>
      </c>
      <c r="T4081">
        <v>0.2</v>
      </c>
      <c r="U4081" s="4">
        <f>Table3[[#This Row],[Discount]]*Table3[[#This Row],[Revenue]]</f>
        <v>6000</v>
      </c>
      <c r="V4081" s="4">
        <f>Table3[[#This Row],[Revenue]]-Table3[[#This Row],[Total Discount]]</f>
        <v>24000</v>
      </c>
      <c r="W4081" s="6"/>
      <c r="X4081" s="5"/>
    </row>
    <row r="4082" spans="1:24" x14ac:dyDescent="0.35">
      <c r="A4082">
        <v>4081</v>
      </c>
      <c r="B4082" t="s">
        <v>4995</v>
      </c>
      <c r="C4082" s="8">
        <v>41883</v>
      </c>
      <c r="D4082" s="6">
        <v>2014</v>
      </c>
      <c r="E4082" s="8" t="s">
        <v>3472</v>
      </c>
      <c r="F4082" s="7">
        <v>1</v>
      </c>
      <c r="G4082" t="s">
        <v>3538</v>
      </c>
      <c r="H4082" t="s">
        <v>3451</v>
      </c>
      <c r="I4082" t="s">
        <v>4994</v>
      </c>
      <c r="J4082" t="s">
        <v>3449</v>
      </c>
      <c r="K4082" t="s">
        <v>3704</v>
      </c>
      <c r="L4082">
        <v>10009</v>
      </c>
      <c r="M4082" t="s">
        <v>795</v>
      </c>
      <c r="N4082" t="s">
        <v>13</v>
      </c>
      <c r="O4082" t="s">
        <v>26</v>
      </c>
      <c r="P4082" t="s">
        <v>796</v>
      </c>
      <c r="Q4082" s="4">
        <v>9000</v>
      </c>
      <c r="R4082">
        <v>2</v>
      </c>
      <c r="S4082" s="4">
        <f>Table3[[#This Row],[Harga]]*Table3[[#This Row],[Quantity]]</f>
        <v>18000</v>
      </c>
      <c r="T4082">
        <v>0.2</v>
      </c>
      <c r="U4082" s="4">
        <f>Table3[[#This Row],[Discount]]*Table3[[#This Row],[Revenue]]</f>
        <v>3600</v>
      </c>
      <c r="V4082" s="4">
        <f>Table3[[#This Row],[Revenue]]-Table3[[#This Row],[Total Discount]]</f>
        <v>14400</v>
      </c>
      <c r="W4082" s="6"/>
      <c r="X4082" s="5"/>
    </row>
    <row r="4083" spans="1:24" x14ac:dyDescent="0.35">
      <c r="A4083">
        <v>4082</v>
      </c>
      <c r="B4083" t="s">
        <v>4993</v>
      </c>
      <c r="C4083" s="8">
        <v>41863</v>
      </c>
      <c r="D4083" s="6">
        <v>2014</v>
      </c>
      <c r="E4083" s="8" t="s">
        <v>3481</v>
      </c>
      <c r="F4083" s="7">
        <v>12</v>
      </c>
      <c r="G4083" t="s">
        <v>3457</v>
      </c>
      <c r="H4083" t="s">
        <v>3451</v>
      </c>
      <c r="I4083" t="s">
        <v>3949</v>
      </c>
      <c r="J4083" t="s">
        <v>3449</v>
      </c>
      <c r="K4083" t="s">
        <v>3666</v>
      </c>
      <c r="L4083">
        <v>94122</v>
      </c>
      <c r="M4083" t="s">
        <v>1918</v>
      </c>
      <c r="N4083" t="s">
        <v>51</v>
      </c>
      <c r="O4083" t="s">
        <v>52</v>
      </c>
      <c r="P4083" t="s">
        <v>1919</v>
      </c>
      <c r="Q4083" s="4">
        <v>378000</v>
      </c>
      <c r="R4083">
        <v>8</v>
      </c>
      <c r="S4083" s="4">
        <f>Table3[[#This Row],[Harga]]*Table3[[#This Row],[Quantity]]</f>
        <v>3024000</v>
      </c>
      <c r="T4083">
        <v>0.2</v>
      </c>
      <c r="U4083" s="4">
        <f>Table3[[#This Row],[Discount]]*Table3[[#This Row],[Revenue]]</f>
        <v>604800</v>
      </c>
      <c r="V4083" s="4">
        <f>Table3[[#This Row],[Revenue]]-Table3[[#This Row],[Total Discount]]</f>
        <v>2419200</v>
      </c>
      <c r="W4083" s="6"/>
      <c r="X4083" s="5"/>
    </row>
    <row r="4084" spans="1:24" x14ac:dyDescent="0.35">
      <c r="A4084">
        <v>4083</v>
      </c>
      <c r="B4084" t="s">
        <v>4992</v>
      </c>
      <c r="C4084" s="8">
        <v>41870</v>
      </c>
      <c r="D4084" s="6">
        <v>2014</v>
      </c>
      <c r="E4084" s="8" t="s">
        <v>3481</v>
      </c>
      <c r="F4084" s="7">
        <v>19</v>
      </c>
      <c r="G4084" t="s">
        <v>3485</v>
      </c>
      <c r="H4084" t="s">
        <v>3451</v>
      </c>
      <c r="I4084" t="s">
        <v>4991</v>
      </c>
      <c r="J4084" t="s">
        <v>3466</v>
      </c>
      <c r="K4084" t="s">
        <v>3523</v>
      </c>
      <c r="L4084">
        <v>31907</v>
      </c>
      <c r="M4084" t="s">
        <v>3263</v>
      </c>
      <c r="N4084" t="s">
        <v>13</v>
      </c>
      <c r="O4084" t="s">
        <v>32</v>
      </c>
      <c r="P4084" t="s">
        <v>3264</v>
      </c>
      <c r="Q4084" s="4">
        <v>345000</v>
      </c>
      <c r="R4084">
        <v>3</v>
      </c>
      <c r="S4084" s="4">
        <f>Table3[[#This Row],[Harga]]*Table3[[#This Row],[Quantity]]</f>
        <v>1035000</v>
      </c>
      <c r="T4084">
        <v>0</v>
      </c>
      <c r="U4084" s="4">
        <f>Table3[[#This Row],[Discount]]*Table3[[#This Row],[Revenue]]</f>
        <v>0</v>
      </c>
      <c r="V4084" s="4">
        <f>Table3[[#This Row],[Revenue]]-Table3[[#This Row],[Total Discount]]</f>
        <v>1035000</v>
      </c>
      <c r="W4084" s="6"/>
      <c r="X4084" s="5"/>
    </row>
    <row r="4085" spans="1:24" x14ac:dyDescent="0.35">
      <c r="A4085">
        <v>4084</v>
      </c>
      <c r="B4085" t="s">
        <v>4990</v>
      </c>
      <c r="C4085" s="8">
        <v>42134</v>
      </c>
      <c r="D4085" s="6">
        <v>2015</v>
      </c>
      <c r="E4085" s="8" t="s">
        <v>3453</v>
      </c>
      <c r="F4085" s="7">
        <v>10</v>
      </c>
      <c r="G4085" t="s">
        <v>3457</v>
      </c>
      <c r="H4085" t="s">
        <v>3451</v>
      </c>
      <c r="I4085" t="s">
        <v>4811</v>
      </c>
      <c r="J4085" t="s">
        <v>3488</v>
      </c>
      <c r="K4085" t="s">
        <v>3695</v>
      </c>
      <c r="L4085">
        <v>60505</v>
      </c>
      <c r="M4085" t="s">
        <v>586</v>
      </c>
      <c r="N4085" t="s">
        <v>13</v>
      </c>
      <c r="O4085" t="s">
        <v>29</v>
      </c>
      <c r="P4085" t="s">
        <v>587</v>
      </c>
      <c r="Q4085" s="4">
        <v>114000</v>
      </c>
      <c r="R4085">
        <v>5</v>
      </c>
      <c r="S4085" s="4">
        <f>Table3[[#This Row],[Harga]]*Table3[[#This Row],[Quantity]]</f>
        <v>570000</v>
      </c>
      <c r="T4085">
        <v>0.8</v>
      </c>
      <c r="U4085" s="4">
        <f>Table3[[#This Row],[Discount]]*Table3[[#This Row],[Revenue]]</f>
        <v>456000</v>
      </c>
      <c r="V4085" s="4">
        <f>Table3[[#This Row],[Revenue]]-Table3[[#This Row],[Total Discount]]</f>
        <v>114000</v>
      </c>
      <c r="W4085" s="6"/>
      <c r="X4085" s="5"/>
    </row>
    <row r="4086" spans="1:24" x14ac:dyDescent="0.35">
      <c r="A4086">
        <v>4085</v>
      </c>
      <c r="B4086" t="s">
        <v>4989</v>
      </c>
      <c r="C4086" s="8">
        <v>42500</v>
      </c>
      <c r="D4086" s="6">
        <v>2016</v>
      </c>
      <c r="E4086" s="8" t="s">
        <v>3453</v>
      </c>
      <c r="F4086" s="7">
        <v>10</v>
      </c>
      <c r="G4086" t="s">
        <v>3485</v>
      </c>
      <c r="H4086" t="s">
        <v>3462</v>
      </c>
      <c r="I4086" t="s">
        <v>4640</v>
      </c>
      <c r="J4086" t="s">
        <v>3488</v>
      </c>
      <c r="K4086" t="s">
        <v>3704</v>
      </c>
      <c r="L4086">
        <v>19134</v>
      </c>
      <c r="M4086" t="s">
        <v>2797</v>
      </c>
      <c r="N4086" t="s">
        <v>51</v>
      </c>
      <c r="O4086" t="s">
        <v>52</v>
      </c>
      <c r="P4086" t="s">
        <v>4988</v>
      </c>
      <c r="Q4086" s="4">
        <v>240000</v>
      </c>
      <c r="R4086">
        <v>2</v>
      </c>
      <c r="S4086" s="4">
        <f>Table3[[#This Row],[Harga]]*Table3[[#This Row],[Quantity]]</f>
        <v>480000</v>
      </c>
      <c r="T4086">
        <v>0.4</v>
      </c>
      <c r="U4086" s="4">
        <f>Table3[[#This Row],[Discount]]*Table3[[#This Row],[Revenue]]</f>
        <v>192000</v>
      </c>
      <c r="V4086" s="4">
        <f>Table3[[#This Row],[Revenue]]-Table3[[#This Row],[Total Discount]]</f>
        <v>288000</v>
      </c>
      <c r="W4086" s="6"/>
      <c r="X4086" s="5"/>
    </row>
    <row r="4087" spans="1:24" x14ac:dyDescent="0.35">
      <c r="A4087">
        <v>4086</v>
      </c>
      <c r="B4087" t="s">
        <v>4987</v>
      </c>
      <c r="C4087" s="8">
        <v>42068</v>
      </c>
      <c r="D4087" s="6">
        <v>2015</v>
      </c>
      <c r="E4087" s="8" t="s">
        <v>3511</v>
      </c>
      <c r="F4087" s="7">
        <v>5</v>
      </c>
      <c r="G4087" t="s">
        <v>3452</v>
      </c>
      <c r="H4087" t="s">
        <v>3451</v>
      </c>
      <c r="I4087" t="s">
        <v>3832</v>
      </c>
      <c r="J4087" t="s">
        <v>3449</v>
      </c>
      <c r="K4087" t="s">
        <v>3455</v>
      </c>
      <c r="L4087">
        <v>60653</v>
      </c>
      <c r="M4087" t="s">
        <v>2422</v>
      </c>
      <c r="N4087" t="s">
        <v>13</v>
      </c>
      <c r="O4087" t="s">
        <v>26</v>
      </c>
      <c r="P4087" t="s">
        <v>2423</v>
      </c>
      <c r="Q4087" s="4">
        <v>113000</v>
      </c>
      <c r="R4087">
        <v>2</v>
      </c>
      <c r="S4087" s="4">
        <f>Table3[[#This Row],[Harga]]*Table3[[#This Row],[Quantity]]</f>
        <v>226000</v>
      </c>
      <c r="T4087">
        <v>0.8</v>
      </c>
      <c r="U4087" s="4">
        <f>Table3[[#This Row],[Discount]]*Table3[[#This Row],[Revenue]]</f>
        <v>180800</v>
      </c>
      <c r="V4087" s="4">
        <f>Table3[[#This Row],[Revenue]]-Table3[[#This Row],[Total Discount]]</f>
        <v>45200</v>
      </c>
      <c r="W4087" s="6"/>
      <c r="X4087" s="5"/>
    </row>
    <row r="4088" spans="1:24" x14ac:dyDescent="0.35">
      <c r="A4088">
        <v>4087</v>
      </c>
      <c r="B4088" t="s">
        <v>4986</v>
      </c>
      <c r="C4088" s="8">
        <v>42959</v>
      </c>
      <c r="D4088" s="6">
        <v>2017</v>
      </c>
      <c r="E4088" s="8" t="s">
        <v>3481</v>
      </c>
      <c r="F4088" s="7">
        <v>12</v>
      </c>
      <c r="G4088" t="s">
        <v>3485</v>
      </c>
      <c r="H4088" t="s">
        <v>3451</v>
      </c>
      <c r="I4088" t="s">
        <v>4985</v>
      </c>
      <c r="J4088" t="s">
        <v>3449</v>
      </c>
      <c r="K4088" t="s">
        <v>3483</v>
      </c>
      <c r="L4088">
        <v>98103</v>
      </c>
      <c r="M4088" t="s">
        <v>1994</v>
      </c>
      <c r="N4088" t="s">
        <v>51</v>
      </c>
      <c r="O4088" t="s">
        <v>471</v>
      </c>
      <c r="P4088" t="s">
        <v>1995</v>
      </c>
      <c r="Q4088" s="4">
        <v>960000</v>
      </c>
      <c r="R4088">
        <v>1</v>
      </c>
      <c r="S4088" s="4">
        <f>Table3[[#This Row],[Harga]]*Table3[[#This Row],[Quantity]]</f>
        <v>960000</v>
      </c>
      <c r="T4088">
        <v>0</v>
      </c>
      <c r="U4088" s="4">
        <f>Table3[[#This Row],[Discount]]*Table3[[#This Row],[Revenue]]</f>
        <v>0</v>
      </c>
      <c r="V4088" s="4">
        <f>Table3[[#This Row],[Revenue]]-Table3[[#This Row],[Total Discount]]</f>
        <v>960000</v>
      </c>
      <c r="W4088" s="6"/>
      <c r="X4088" s="5"/>
    </row>
    <row r="4089" spans="1:24" x14ac:dyDescent="0.35">
      <c r="A4089">
        <v>4088</v>
      </c>
      <c r="B4089" t="s">
        <v>4984</v>
      </c>
      <c r="C4089" s="8">
        <v>42547</v>
      </c>
      <c r="D4089" s="6">
        <v>2016</v>
      </c>
      <c r="E4089" s="8" t="s">
        <v>3497</v>
      </c>
      <c r="F4089" s="7">
        <v>26</v>
      </c>
      <c r="G4089" t="s">
        <v>3485</v>
      </c>
      <c r="H4089" t="s">
        <v>3451</v>
      </c>
      <c r="I4089" t="s">
        <v>4524</v>
      </c>
      <c r="J4089" t="s">
        <v>3488</v>
      </c>
      <c r="K4089" t="s">
        <v>3561</v>
      </c>
      <c r="L4089">
        <v>48066</v>
      </c>
      <c r="M4089" t="s">
        <v>1260</v>
      </c>
      <c r="N4089" t="s">
        <v>13</v>
      </c>
      <c r="O4089" t="s">
        <v>23</v>
      </c>
      <c r="P4089" t="s">
        <v>1261</v>
      </c>
      <c r="Q4089" s="4">
        <v>123000</v>
      </c>
      <c r="R4089">
        <v>9</v>
      </c>
      <c r="S4089" s="4">
        <f>Table3[[#This Row],[Harga]]*Table3[[#This Row],[Quantity]]</f>
        <v>1107000</v>
      </c>
      <c r="T4089">
        <v>0</v>
      </c>
      <c r="U4089" s="4">
        <f>Table3[[#This Row],[Discount]]*Table3[[#This Row],[Revenue]]</f>
        <v>0</v>
      </c>
      <c r="V4089" s="4">
        <f>Table3[[#This Row],[Revenue]]-Table3[[#This Row],[Total Discount]]</f>
        <v>1107000</v>
      </c>
      <c r="W4089" s="6"/>
      <c r="X4089" s="5"/>
    </row>
    <row r="4090" spans="1:24" x14ac:dyDescent="0.35">
      <c r="A4090">
        <v>4089</v>
      </c>
      <c r="B4090" t="s">
        <v>4983</v>
      </c>
      <c r="C4090" s="8">
        <v>42719</v>
      </c>
      <c r="D4090" s="6">
        <v>2016</v>
      </c>
      <c r="E4090" s="8" t="s">
        <v>3490</v>
      </c>
      <c r="F4090" s="7">
        <v>15</v>
      </c>
      <c r="G4090" t="s">
        <v>3452</v>
      </c>
      <c r="H4090" t="s">
        <v>3462</v>
      </c>
      <c r="I4090" t="s">
        <v>4395</v>
      </c>
      <c r="J4090" t="s">
        <v>3488</v>
      </c>
      <c r="K4090" t="s">
        <v>3548</v>
      </c>
      <c r="L4090">
        <v>72701</v>
      </c>
      <c r="M4090" t="s">
        <v>3265</v>
      </c>
      <c r="N4090" t="s">
        <v>13</v>
      </c>
      <c r="O4090" t="s">
        <v>23</v>
      </c>
      <c r="P4090" t="s">
        <v>3266</v>
      </c>
      <c r="Q4090" s="4">
        <v>20000</v>
      </c>
      <c r="R4090">
        <v>3</v>
      </c>
      <c r="S4090" s="4">
        <f>Table3[[#This Row],[Harga]]*Table3[[#This Row],[Quantity]]</f>
        <v>60000</v>
      </c>
      <c r="T4090">
        <v>0</v>
      </c>
      <c r="U4090" s="4">
        <f>Table3[[#This Row],[Discount]]*Table3[[#This Row],[Revenue]]</f>
        <v>0</v>
      </c>
      <c r="V4090" s="4">
        <f>Table3[[#This Row],[Revenue]]-Table3[[#This Row],[Total Discount]]</f>
        <v>60000</v>
      </c>
      <c r="W4090" s="6"/>
      <c r="X4090" s="5"/>
    </row>
    <row r="4091" spans="1:24" x14ac:dyDescent="0.35">
      <c r="A4091">
        <v>4090</v>
      </c>
      <c r="B4091" t="s">
        <v>4982</v>
      </c>
      <c r="C4091" s="8">
        <v>42260</v>
      </c>
      <c r="D4091" s="6">
        <v>2015</v>
      </c>
      <c r="E4091" s="8" t="s">
        <v>3472</v>
      </c>
      <c r="F4091" s="7">
        <v>13</v>
      </c>
      <c r="G4091" t="s">
        <v>3452</v>
      </c>
      <c r="H4091" t="s">
        <v>3501</v>
      </c>
      <c r="I4091" t="s">
        <v>4852</v>
      </c>
      <c r="J4091" t="s">
        <v>3449</v>
      </c>
      <c r="K4091" t="s">
        <v>3548</v>
      </c>
      <c r="L4091">
        <v>28540</v>
      </c>
      <c r="M4091" t="s">
        <v>686</v>
      </c>
      <c r="N4091" t="s">
        <v>13</v>
      </c>
      <c r="O4091" t="s">
        <v>26</v>
      </c>
      <c r="P4091" t="s">
        <v>687</v>
      </c>
      <c r="Q4091" s="4">
        <v>18000</v>
      </c>
      <c r="R4091">
        <v>4</v>
      </c>
      <c r="S4091" s="4">
        <f>Table3[[#This Row],[Harga]]*Table3[[#This Row],[Quantity]]</f>
        <v>72000</v>
      </c>
      <c r="T4091">
        <v>0.7</v>
      </c>
      <c r="U4091" s="4">
        <f>Table3[[#This Row],[Discount]]*Table3[[#This Row],[Revenue]]</f>
        <v>50400</v>
      </c>
      <c r="V4091" s="4">
        <f>Table3[[#This Row],[Revenue]]-Table3[[#This Row],[Total Discount]]</f>
        <v>21600</v>
      </c>
      <c r="W4091" s="6"/>
      <c r="X4091" s="5"/>
    </row>
    <row r="4092" spans="1:24" x14ac:dyDescent="0.35">
      <c r="A4092">
        <v>4091</v>
      </c>
      <c r="B4092" t="s">
        <v>4981</v>
      </c>
      <c r="C4092" s="8">
        <v>42003</v>
      </c>
      <c r="D4092" s="6">
        <v>2014</v>
      </c>
      <c r="E4092" s="8" t="s">
        <v>3490</v>
      </c>
      <c r="F4092" s="7">
        <v>30</v>
      </c>
      <c r="G4092" t="s">
        <v>3538</v>
      </c>
      <c r="H4092" t="s">
        <v>3462</v>
      </c>
      <c r="I4092" t="s">
        <v>4980</v>
      </c>
      <c r="J4092" t="s">
        <v>3449</v>
      </c>
      <c r="K4092" t="s">
        <v>3477</v>
      </c>
      <c r="L4092">
        <v>10035</v>
      </c>
      <c r="M4092" t="s">
        <v>3267</v>
      </c>
      <c r="N4092" t="s">
        <v>13</v>
      </c>
      <c r="O4092" t="s">
        <v>29</v>
      </c>
      <c r="P4092" t="s">
        <v>3268</v>
      </c>
      <c r="Q4092" s="4">
        <v>123000</v>
      </c>
      <c r="R4092">
        <v>3</v>
      </c>
      <c r="S4092" s="4">
        <f>Table3[[#This Row],[Harga]]*Table3[[#This Row],[Quantity]]</f>
        <v>369000</v>
      </c>
      <c r="T4092">
        <v>0</v>
      </c>
      <c r="U4092" s="4">
        <f>Table3[[#This Row],[Discount]]*Table3[[#This Row],[Revenue]]</f>
        <v>0</v>
      </c>
      <c r="V4092" s="4">
        <f>Table3[[#This Row],[Revenue]]-Table3[[#This Row],[Total Discount]]</f>
        <v>369000</v>
      </c>
      <c r="W4092" s="6"/>
      <c r="X4092" s="5"/>
    </row>
    <row r="4093" spans="1:24" x14ac:dyDescent="0.35">
      <c r="A4093">
        <v>4092</v>
      </c>
      <c r="B4093" t="s">
        <v>4979</v>
      </c>
      <c r="C4093" s="8">
        <v>41758</v>
      </c>
      <c r="D4093" s="6">
        <v>2014</v>
      </c>
      <c r="E4093" s="8" t="s">
        <v>3529</v>
      </c>
      <c r="F4093" s="7">
        <v>29</v>
      </c>
      <c r="G4093" t="s">
        <v>3485</v>
      </c>
      <c r="H4093" t="s">
        <v>3462</v>
      </c>
      <c r="I4093" t="s">
        <v>3676</v>
      </c>
      <c r="J4093" t="s">
        <v>3449</v>
      </c>
      <c r="K4093" t="s">
        <v>3628</v>
      </c>
      <c r="L4093">
        <v>19901</v>
      </c>
      <c r="M4093" t="s">
        <v>450</v>
      </c>
      <c r="N4093" t="s">
        <v>51</v>
      </c>
      <c r="O4093" t="s">
        <v>52</v>
      </c>
      <c r="P4093" t="s">
        <v>451</v>
      </c>
      <c r="Q4093" s="4">
        <v>8000</v>
      </c>
      <c r="R4093">
        <v>2</v>
      </c>
      <c r="S4093" s="4">
        <f>Table3[[#This Row],[Harga]]*Table3[[#This Row],[Quantity]]</f>
        <v>16000</v>
      </c>
      <c r="T4093">
        <v>0</v>
      </c>
      <c r="U4093" s="4">
        <f>Table3[[#This Row],[Discount]]*Table3[[#This Row],[Revenue]]</f>
        <v>0</v>
      </c>
      <c r="V4093" s="4">
        <f>Table3[[#This Row],[Revenue]]-Table3[[#This Row],[Total Discount]]</f>
        <v>16000</v>
      </c>
      <c r="W4093" s="6"/>
      <c r="X4093" s="5"/>
    </row>
    <row r="4094" spans="1:24" x14ac:dyDescent="0.35">
      <c r="A4094">
        <v>4093</v>
      </c>
      <c r="B4094" t="s">
        <v>4978</v>
      </c>
      <c r="C4094" s="8">
        <v>42765</v>
      </c>
      <c r="D4094" s="6">
        <v>2017</v>
      </c>
      <c r="E4094" s="8" t="s">
        <v>3463</v>
      </c>
      <c r="F4094" s="7">
        <v>30</v>
      </c>
      <c r="G4094" t="s">
        <v>3452</v>
      </c>
      <c r="H4094" t="s">
        <v>3451</v>
      </c>
      <c r="I4094" t="s">
        <v>3583</v>
      </c>
      <c r="J4094" t="s">
        <v>3449</v>
      </c>
      <c r="K4094" t="s">
        <v>3595</v>
      </c>
      <c r="L4094">
        <v>60505</v>
      </c>
      <c r="M4094" t="s">
        <v>3257</v>
      </c>
      <c r="N4094" t="s">
        <v>9</v>
      </c>
      <c r="O4094" t="s">
        <v>17</v>
      </c>
      <c r="P4094" t="s">
        <v>3258</v>
      </c>
      <c r="Q4094" s="4">
        <v>278000</v>
      </c>
      <c r="R4094">
        <v>1</v>
      </c>
      <c r="S4094" s="4">
        <f>Table3[[#This Row],[Harga]]*Table3[[#This Row],[Quantity]]</f>
        <v>278000</v>
      </c>
      <c r="T4094">
        <v>0.5</v>
      </c>
      <c r="U4094" s="4">
        <f>Table3[[#This Row],[Discount]]*Table3[[#This Row],[Revenue]]</f>
        <v>139000</v>
      </c>
      <c r="V4094" s="4">
        <f>Table3[[#This Row],[Revenue]]-Table3[[#This Row],[Total Discount]]</f>
        <v>139000</v>
      </c>
      <c r="W4094" s="6"/>
      <c r="X4094" s="5"/>
    </row>
    <row r="4095" spans="1:24" x14ac:dyDescent="0.35">
      <c r="A4095">
        <v>4094</v>
      </c>
      <c r="B4095" t="s">
        <v>4977</v>
      </c>
      <c r="C4095" s="8">
        <v>42729</v>
      </c>
      <c r="D4095" s="6">
        <v>2016</v>
      </c>
      <c r="E4095" s="8" t="s">
        <v>3490</v>
      </c>
      <c r="F4095" s="7">
        <v>25</v>
      </c>
      <c r="G4095" t="s">
        <v>3452</v>
      </c>
      <c r="H4095" t="s">
        <v>3462</v>
      </c>
      <c r="I4095" t="s">
        <v>3742</v>
      </c>
      <c r="J4095" t="s">
        <v>3449</v>
      </c>
      <c r="K4095" t="s">
        <v>3655</v>
      </c>
      <c r="L4095">
        <v>10009</v>
      </c>
      <c r="M4095" t="s">
        <v>424</v>
      </c>
      <c r="N4095" t="s">
        <v>9</v>
      </c>
      <c r="O4095" t="s">
        <v>42</v>
      </c>
      <c r="P4095" t="s">
        <v>425</v>
      </c>
      <c r="Q4095" s="4">
        <v>748000</v>
      </c>
      <c r="R4095">
        <v>8</v>
      </c>
      <c r="S4095" s="4">
        <f>Table3[[#This Row],[Harga]]*Table3[[#This Row],[Quantity]]</f>
        <v>5984000</v>
      </c>
      <c r="T4095">
        <v>0.1</v>
      </c>
      <c r="U4095" s="4">
        <f>Table3[[#This Row],[Discount]]*Table3[[#This Row],[Revenue]]</f>
        <v>598400</v>
      </c>
      <c r="V4095" s="4">
        <f>Table3[[#This Row],[Revenue]]-Table3[[#This Row],[Total Discount]]</f>
        <v>5385600</v>
      </c>
      <c r="W4095" s="6"/>
      <c r="X4095" s="5"/>
    </row>
    <row r="4096" spans="1:24" x14ac:dyDescent="0.35">
      <c r="A4096">
        <v>4095</v>
      </c>
      <c r="B4096" t="s">
        <v>4976</v>
      </c>
      <c r="C4096" s="8">
        <v>42663</v>
      </c>
      <c r="D4096" s="6">
        <v>2016</v>
      </c>
      <c r="E4096" s="8" t="s">
        <v>3517</v>
      </c>
      <c r="F4096" s="7">
        <v>20</v>
      </c>
      <c r="G4096" t="s">
        <v>3452</v>
      </c>
      <c r="H4096" t="s">
        <v>3451</v>
      </c>
      <c r="I4096" t="s">
        <v>3562</v>
      </c>
      <c r="J4096" t="s">
        <v>3466</v>
      </c>
      <c r="K4096" t="s">
        <v>3580</v>
      </c>
      <c r="L4096">
        <v>92020</v>
      </c>
      <c r="M4096" t="s">
        <v>3269</v>
      </c>
      <c r="N4096" t="s">
        <v>9</v>
      </c>
      <c r="O4096" t="s">
        <v>42</v>
      </c>
      <c r="P4096" t="s">
        <v>3270</v>
      </c>
      <c r="Q4096" s="4">
        <v>388000</v>
      </c>
      <c r="R4096">
        <v>4</v>
      </c>
      <c r="S4096" s="4">
        <f>Table3[[#This Row],[Harga]]*Table3[[#This Row],[Quantity]]</f>
        <v>1552000</v>
      </c>
      <c r="T4096">
        <v>0.2</v>
      </c>
      <c r="U4096" s="4">
        <f>Table3[[#This Row],[Discount]]*Table3[[#This Row],[Revenue]]</f>
        <v>310400</v>
      </c>
      <c r="V4096" s="4">
        <f>Table3[[#This Row],[Revenue]]-Table3[[#This Row],[Total Discount]]</f>
        <v>1241600</v>
      </c>
      <c r="W4096" s="6"/>
      <c r="X4096" s="5"/>
    </row>
    <row r="4097" spans="1:24" x14ac:dyDescent="0.35">
      <c r="A4097">
        <v>4096</v>
      </c>
      <c r="B4097" t="s">
        <v>4975</v>
      </c>
      <c r="C4097" s="8">
        <v>42168</v>
      </c>
      <c r="D4097" s="6">
        <v>2015</v>
      </c>
      <c r="E4097" s="8" t="s">
        <v>3497</v>
      </c>
      <c r="F4097" s="7">
        <v>13</v>
      </c>
      <c r="G4097" t="s">
        <v>3452</v>
      </c>
      <c r="H4097" t="s">
        <v>3451</v>
      </c>
      <c r="I4097" t="s">
        <v>3884</v>
      </c>
      <c r="J4097" t="s">
        <v>3488</v>
      </c>
      <c r="K4097" t="s">
        <v>3670</v>
      </c>
      <c r="L4097">
        <v>45503</v>
      </c>
      <c r="M4097" t="s">
        <v>1180</v>
      </c>
      <c r="N4097" t="s">
        <v>13</v>
      </c>
      <c r="O4097" t="s">
        <v>37</v>
      </c>
      <c r="P4097" t="s">
        <v>1181</v>
      </c>
      <c r="Q4097" s="4">
        <v>7000</v>
      </c>
      <c r="R4097">
        <v>1</v>
      </c>
      <c r="S4097" s="4">
        <f>Table3[[#This Row],[Harga]]*Table3[[#This Row],[Quantity]]</f>
        <v>7000</v>
      </c>
      <c r="T4097">
        <v>0.2</v>
      </c>
      <c r="U4097" s="4">
        <f>Table3[[#This Row],[Discount]]*Table3[[#This Row],[Revenue]]</f>
        <v>1400</v>
      </c>
      <c r="V4097" s="4">
        <f>Table3[[#This Row],[Revenue]]-Table3[[#This Row],[Total Discount]]</f>
        <v>5600</v>
      </c>
      <c r="W4097" s="6"/>
      <c r="X4097" s="5"/>
    </row>
    <row r="4098" spans="1:24" x14ac:dyDescent="0.35">
      <c r="A4098">
        <v>4097</v>
      </c>
      <c r="B4098" t="s">
        <v>4974</v>
      </c>
      <c r="C4098" s="8">
        <v>42916</v>
      </c>
      <c r="D4098" s="6">
        <v>2017</v>
      </c>
      <c r="E4098" s="8" t="s">
        <v>3497</v>
      </c>
      <c r="F4098" s="7">
        <v>30</v>
      </c>
      <c r="G4098" t="s">
        <v>3485</v>
      </c>
      <c r="H4098" t="s">
        <v>3451</v>
      </c>
      <c r="I4098" t="s">
        <v>4379</v>
      </c>
      <c r="J4098" t="s">
        <v>3466</v>
      </c>
      <c r="K4098" t="s">
        <v>3548</v>
      </c>
      <c r="L4098">
        <v>10550</v>
      </c>
      <c r="M4098" t="s">
        <v>2000</v>
      </c>
      <c r="N4098" t="s">
        <v>13</v>
      </c>
      <c r="O4098" t="s">
        <v>32</v>
      </c>
      <c r="P4098" t="s">
        <v>2001</v>
      </c>
      <c r="Q4098" s="4">
        <v>311000</v>
      </c>
      <c r="R4098">
        <v>7</v>
      </c>
      <c r="S4098" s="4">
        <f>Table3[[#This Row],[Harga]]*Table3[[#This Row],[Quantity]]</f>
        <v>2177000</v>
      </c>
      <c r="T4098">
        <v>0</v>
      </c>
      <c r="U4098" s="4">
        <f>Table3[[#This Row],[Discount]]*Table3[[#This Row],[Revenue]]</f>
        <v>0</v>
      </c>
      <c r="V4098" s="4">
        <f>Table3[[#This Row],[Revenue]]-Table3[[#This Row],[Total Discount]]</f>
        <v>2177000</v>
      </c>
      <c r="W4098" s="6"/>
      <c r="X4098" s="5"/>
    </row>
    <row r="4099" spans="1:24" x14ac:dyDescent="0.35">
      <c r="A4099">
        <v>4098</v>
      </c>
      <c r="B4099" t="s">
        <v>4973</v>
      </c>
      <c r="C4099" s="8">
        <v>42181</v>
      </c>
      <c r="D4099" s="6">
        <v>2015</v>
      </c>
      <c r="E4099" s="8" t="s">
        <v>3497</v>
      </c>
      <c r="F4099" s="7">
        <v>26</v>
      </c>
      <c r="G4099" t="s">
        <v>3485</v>
      </c>
      <c r="H4099" t="s">
        <v>3451</v>
      </c>
      <c r="I4099" t="s">
        <v>4135</v>
      </c>
      <c r="J4099" t="s">
        <v>3488</v>
      </c>
      <c r="K4099" t="s">
        <v>3455</v>
      </c>
      <c r="L4099">
        <v>44107</v>
      </c>
      <c r="M4099" t="s">
        <v>123</v>
      </c>
      <c r="N4099" t="s">
        <v>13</v>
      </c>
      <c r="O4099" t="s">
        <v>23</v>
      </c>
      <c r="P4099" t="s">
        <v>124</v>
      </c>
      <c r="Q4099" s="4">
        <v>24000</v>
      </c>
      <c r="R4099">
        <v>9</v>
      </c>
      <c r="S4099" s="4">
        <f>Table3[[#This Row],[Harga]]*Table3[[#This Row],[Quantity]]</f>
        <v>216000</v>
      </c>
      <c r="T4099">
        <v>0.2</v>
      </c>
      <c r="U4099" s="4">
        <f>Table3[[#This Row],[Discount]]*Table3[[#This Row],[Revenue]]</f>
        <v>43200</v>
      </c>
      <c r="V4099" s="4">
        <f>Table3[[#This Row],[Revenue]]-Table3[[#This Row],[Total Discount]]</f>
        <v>172800</v>
      </c>
      <c r="W4099" s="6"/>
      <c r="X4099" s="5"/>
    </row>
    <row r="4100" spans="1:24" x14ac:dyDescent="0.35">
      <c r="A4100">
        <v>4099</v>
      </c>
      <c r="B4100" t="s">
        <v>4972</v>
      </c>
      <c r="C4100" s="8">
        <v>42421</v>
      </c>
      <c r="D4100" s="6">
        <v>2016</v>
      </c>
      <c r="E4100" s="8" t="s">
        <v>3458</v>
      </c>
      <c r="F4100" s="7">
        <v>21</v>
      </c>
      <c r="G4100" t="s">
        <v>3538</v>
      </c>
      <c r="H4100" t="s">
        <v>3451</v>
      </c>
      <c r="I4100" t="s">
        <v>4499</v>
      </c>
      <c r="J4100" t="s">
        <v>3488</v>
      </c>
      <c r="K4100" t="s">
        <v>3477</v>
      </c>
      <c r="L4100">
        <v>33614</v>
      </c>
      <c r="M4100" t="s">
        <v>924</v>
      </c>
      <c r="N4100" t="s">
        <v>13</v>
      </c>
      <c r="O4100" t="s">
        <v>26</v>
      </c>
      <c r="P4100" t="s">
        <v>925</v>
      </c>
      <c r="Q4100" s="4">
        <v>7000</v>
      </c>
      <c r="R4100">
        <v>3</v>
      </c>
      <c r="S4100" s="4">
        <f>Table3[[#This Row],[Harga]]*Table3[[#This Row],[Quantity]]</f>
        <v>21000</v>
      </c>
      <c r="T4100">
        <v>0.7</v>
      </c>
      <c r="U4100" s="4">
        <f>Table3[[#This Row],[Discount]]*Table3[[#This Row],[Revenue]]</f>
        <v>14699.999999999998</v>
      </c>
      <c r="V4100" s="4">
        <f>Table3[[#This Row],[Revenue]]-Table3[[#This Row],[Total Discount]]</f>
        <v>6300.0000000000018</v>
      </c>
      <c r="W4100" s="6"/>
      <c r="X4100" s="5"/>
    </row>
    <row r="4101" spans="1:24" x14ac:dyDescent="0.35">
      <c r="A4101">
        <v>4100</v>
      </c>
      <c r="B4101" t="s">
        <v>4971</v>
      </c>
      <c r="C4101" s="8">
        <v>42847</v>
      </c>
      <c r="D4101" s="6">
        <v>2017</v>
      </c>
      <c r="E4101" s="8" t="s">
        <v>3529</v>
      </c>
      <c r="F4101" s="7">
        <v>22</v>
      </c>
      <c r="G4101" t="s">
        <v>3452</v>
      </c>
      <c r="H4101" t="s">
        <v>3451</v>
      </c>
      <c r="I4101" t="s">
        <v>4970</v>
      </c>
      <c r="J4101" t="s">
        <v>3449</v>
      </c>
      <c r="K4101" t="s">
        <v>3494</v>
      </c>
      <c r="L4101">
        <v>31907</v>
      </c>
      <c r="M4101" t="s">
        <v>2222</v>
      </c>
      <c r="N4101" t="s">
        <v>13</v>
      </c>
      <c r="O4101" t="s">
        <v>32</v>
      </c>
      <c r="P4101" t="s">
        <v>2223</v>
      </c>
      <c r="Q4101" s="4">
        <v>901000</v>
      </c>
      <c r="R4101">
        <v>3</v>
      </c>
      <c r="S4101" s="4">
        <f>Table3[[#This Row],[Harga]]*Table3[[#This Row],[Quantity]]</f>
        <v>2703000</v>
      </c>
      <c r="T4101">
        <v>0</v>
      </c>
      <c r="U4101" s="4">
        <f>Table3[[#This Row],[Discount]]*Table3[[#This Row],[Revenue]]</f>
        <v>0</v>
      </c>
      <c r="V4101" s="4">
        <f>Table3[[#This Row],[Revenue]]-Table3[[#This Row],[Total Discount]]</f>
        <v>2703000</v>
      </c>
      <c r="W4101" s="6"/>
      <c r="X4101" s="5"/>
    </row>
    <row r="4102" spans="1:24" x14ac:dyDescent="0.35">
      <c r="A4102">
        <v>4101</v>
      </c>
      <c r="B4102" t="s">
        <v>4969</v>
      </c>
      <c r="C4102" s="8">
        <v>42864</v>
      </c>
      <c r="D4102" s="6">
        <v>2017</v>
      </c>
      <c r="E4102" s="8" t="s">
        <v>3453</v>
      </c>
      <c r="F4102" s="7">
        <v>9</v>
      </c>
      <c r="G4102" t="s">
        <v>3452</v>
      </c>
      <c r="H4102" t="s">
        <v>3451</v>
      </c>
      <c r="I4102" t="s">
        <v>4968</v>
      </c>
      <c r="J4102" t="s">
        <v>3466</v>
      </c>
      <c r="K4102" t="s">
        <v>3548</v>
      </c>
      <c r="L4102">
        <v>28540</v>
      </c>
      <c r="M4102" t="s">
        <v>997</v>
      </c>
      <c r="N4102" t="s">
        <v>13</v>
      </c>
      <c r="O4102" t="s">
        <v>55</v>
      </c>
      <c r="P4102" t="s">
        <v>998</v>
      </c>
      <c r="Q4102" s="4">
        <v>22000</v>
      </c>
      <c r="R4102">
        <v>3</v>
      </c>
      <c r="S4102" s="4">
        <f>Table3[[#This Row],[Harga]]*Table3[[#This Row],[Quantity]]</f>
        <v>66000</v>
      </c>
      <c r="T4102">
        <v>0.2</v>
      </c>
      <c r="U4102" s="4">
        <f>Table3[[#This Row],[Discount]]*Table3[[#This Row],[Revenue]]</f>
        <v>13200</v>
      </c>
      <c r="V4102" s="4">
        <f>Table3[[#This Row],[Revenue]]-Table3[[#This Row],[Total Discount]]</f>
        <v>52800</v>
      </c>
      <c r="W4102" s="6"/>
      <c r="X4102" s="5"/>
    </row>
    <row r="4103" spans="1:24" x14ac:dyDescent="0.35">
      <c r="A4103">
        <v>4102</v>
      </c>
      <c r="B4103" t="s">
        <v>4967</v>
      </c>
      <c r="C4103" s="8">
        <v>42359</v>
      </c>
      <c r="D4103" s="6">
        <v>2015</v>
      </c>
      <c r="E4103" s="8" t="s">
        <v>3490</v>
      </c>
      <c r="F4103" s="7">
        <v>21</v>
      </c>
      <c r="G4103" t="s">
        <v>3452</v>
      </c>
      <c r="H4103" t="s">
        <v>3462</v>
      </c>
      <c r="I4103" t="s">
        <v>4352</v>
      </c>
      <c r="J4103" t="s">
        <v>3488</v>
      </c>
      <c r="K4103" t="s">
        <v>3513</v>
      </c>
      <c r="L4103">
        <v>60174</v>
      </c>
      <c r="M4103" t="s">
        <v>3271</v>
      </c>
      <c r="N4103" t="s">
        <v>51</v>
      </c>
      <c r="O4103" t="s">
        <v>254</v>
      </c>
      <c r="P4103" t="s">
        <v>3272</v>
      </c>
      <c r="Q4103" s="4">
        <v>601000</v>
      </c>
      <c r="R4103">
        <v>2</v>
      </c>
      <c r="S4103" s="4">
        <f>Table3[[#This Row],[Harga]]*Table3[[#This Row],[Quantity]]</f>
        <v>1202000</v>
      </c>
      <c r="T4103">
        <v>0.3</v>
      </c>
      <c r="U4103" s="4">
        <f>Table3[[#This Row],[Discount]]*Table3[[#This Row],[Revenue]]</f>
        <v>360600</v>
      </c>
      <c r="V4103" s="4">
        <f>Table3[[#This Row],[Revenue]]-Table3[[#This Row],[Total Discount]]</f>
        <v>841400</v>
      </c>
      <c r="W4103" s="6"/>
      <c r="X4103" s="5"/>
    </row>
    <row r="4104" spans="1:24" x14ac:dyDescent="0.35">
      <c r="A4104">
        <v>4103</v>
      </c>
      <c r="B4104" t="s">
        <v>4966</v>
      </c>
      <c r="C4104" s="8">
        <v>41863</v>
      </c>
      <c r="D4104" s="6">
        <v>2014</v>
      </c>
      <c r="E4104" s="8" t="s">
        <v>3481</v>
      </c>
      <c r="F4104" s="7">
        <v>12</v>
      </c>
      <c r="G4104" t="s">
        <v>3485</v>
      </c>
      <c r="H4104" t="s">
        <v>3462</v>
      </c>
      <c r="I4104" t="s">
        <v>4544</v>
      </c>
      <c r="J4104" t="s">
        <v>3488</v>
      </c>
      <c r="K4104" t="s">
        <v>3568</v>
      </c>
      <c r="L4104">
        <v>33180</v>
      </c>
      <c r="M4104" t="s">
        <v>3273</v>
      </c>
      <c r="N4104" t="s">
        <v>13</v>
      </c>
      <c r="O4104" t="s">
        <v>23</v>
      </c>
      <c r="P4104" t="s">
        <v>3274</v>
      </c>
      <c r="Q4104" s="4">
        <v>32000</v>
      </c>
      <c r="R4104">
        <v>6</v>
      </c>
      <c r="S4104" s="4">
        <f>Table3[[#This Row],[Harga]]*Table3[[#This Row],[Quantity]]</f>
        <v>192000</v>
      </c>
      <c r="T4104">
        <v>0.2</v>
      </c>
      <c r="U4104" s="4">
        <f>Table3[[#This Row],[Discount]]*Table3[[#This Row],[Revenue]]</f>
        <v>38400</v>
      </c>
      <c r="V4104" s="4">
        <f>Table3[[#This Row],[Revenue]]-Table3[[#This Row],[Total Discount]]</f>
        <v>153600</v>
      </c>
      <c r="W4104" s="6"/>
      <c r="X4104" s="5"/>
    </row>
    <row r="4105" spans="1:24" x14ac:dyDescent="0.35">
      <c r="A4105">
        <v>4104</v>
      </c>
      <c r="B4105" t="s">
        <v>4965</v>
      </c>
      <c r="C4105" s="8">
        <v>42349</v>
      </c>
      <c r="D4105" s="6">
        <v>2015</v>
      </c>
      <c r="E4105" s="8" t="s">
        <v>3490</v>
      </c>
      <c r="F4105" s="7">
        <v>11</v>
      </c>
      <c r="G4105" t="s">
        <v>3452</v>
      </c>
      <c r="H4105" t="s">
        <v>3554</v>
      </c>
      <c r="I4105" t="s">
        <v>3817</v>
      </c>
      <c r="J4105" t="s">
        <v>3449</v>
      </c>
      <c r="K4105" t="s">
        <v>3542</v>
      </c>
      <c r="L4105">
        <v>45373</v>
      </c>
      <c r="M4105" t="s">
        <v>1932</v>
      </c>
      <c r="N4105" t="s">
        <v>13</v>
      </c>
      <c r="O4105" t="s">
        <v>26</v>
      </c>
      <c r="P4105" t="s">
        <v>1933</v>
      </c>
      <c r="Q4105" s="4">
        <v>11000</v>
      </c>
      <c r="R4105">
        <v>3</v>
      </c>
      <c r="S4105" s="4">
        <f>Table3[[#This Row],[Harga]]*Table3[[#This Row],[Quantity]]</f>
        <v>33000</v>
      </c>
      <c r="T4105">
        <v>0.7</v>
      </c>
      <c r="U4105" s="4">
        <f>Table3[[#This Row],[Discount]]*Table3[[#This Row],[Revenue]]</f>
        <v>23100</v>
      </c>
      <c r="V4105" s="4">
        <f>Table3[[#This Row],[Revenue]]-Table3[[#This Row],[Total Discount]]</f>
        <v>9900</v>
      </c>
      <c r="W4105" s="6"/>
      <c r="X4105" s="5"/>
    </row>
    <row r="4106" spans="1:24" x14ac:dyDescent="0.35">
      <c r="A4106">
        <v>4105</v>
      </c>
      <c r="B4106" t="s">
        <v>4964</v>
      </c>
      <c r="C4106" s="8">
        <v>43042</v>
      </c>
      <c r="D4106" s="6">
        <v>2017</v>
      </c>
      <c r="E4106" s="8" t="s">
        <v>3468</v>
      </c>
      <c r="F4106" s="7">
        <v>3</v>
      </c>
      <c r="G4106" t="s">
        <v>3485</v>
      </c>
      <c r="H4106" t="s">
        <v>3451</v>
      </c>
      <c r="I4106" t="s">
        <v>4066</v>
      </c>
      <c r="J4106" t="s">
        <v>3466</v>
      </c>
      <c r="K4106" t="s">
        <v>3704</v>
      </c>
      <c r="L4106">
        <v>98103</v>
      </c>
      <c r="M4106" t="s">
        <v>1519</v>
      </c>
      <c r="N4106" t="s">
        <v>13</v>
      </c>
      <c r="O4106" t="s">
        <v>26</v>
      </c>
      <c r="P4106" t="s">
        <v>1520</v>
      </c>
      <c r="Q4106" s="4">
        <v>18000</v>
      </c>
      <c r="R4106">
        <v>4</v>
      </c>
      <c r="S4106" s="4">
        <f>Table3[[#This Row],[Harga]]*Table3[[#This Row],[Quantity]]</f>
        <v>72000</v>
      </c>
      <c r="T4106">
        <v>0.2</v>
      </c>
      <c r="U4106" s="4">
        <f>Table3[[#This Row],[Discount]]*Table3[[#This Row],[Revenue]]</f>
        <v>14400</v>
      </c>
      <c r="V4106" s="4">
        <f>Table3[[#This Row],[Revenue]]-Table3[[#This Row],[Total Discount]]</f>
        <v>57600</v>
      </c>
      <c r="W4106" s="6"/>
      <c r="X4106" s="5"/>
    </row>
    <row r="4107" spans="1:24" x14ac:dyDescent="0.35">
      <c r="A4107">
        <v>4106</v>
      </c>
      <c r="B4107" t="s">
        <v>4963</v>
      </c>
      <c r="C4107" s="8">
        <v>42807</v>
      </c>
      <c r="D4107" s="6">
        <v>2017</v>
      </c>
      <c r="E4107" s="8" t="s">
        <v>3511</v>
      </c>
      <c r="F4107" s="7">
        <v>13</v>
      </c>
      <c r="G4107" t="s">
        <v>3538</v>
      </c>
      <c r="H4107" t="s">
        <v>3451</v>
      </c>
      <c r="I4107" t="s">
        <v>4962</v>
      </c>
      <c r="J4107" t="s">
        <v>3449</v>
      </c>
      <c r="K4107" t="s">
        <v>3571</v>
      </c>
      <c r="L4107">
        <v>10011</v>
      </c>
      <c r="M4107" t="s">
        <v>1477</v>
      </c>
      <c r="N4107" t="s">
        <v>51</v>
      </c>
      <c r="O4107" t="s">
        <v>52</v>
      </c>
      <c r="P4107" t="s">
        <v>1478</v>
      </c>
      <c r="Q4107" s="4">
        <v>300000</v>
      </c>
      <c r="R4107">
        <v>2</v>
      </c>
      <c r="S4107" s="4">
        <f>Table3[[#This Row],[Harga]]*Table3[[#This Row],[Quantity]]</f>
        <v>600000</v>
      </c>
      <c r="T4107">
        <v>0</v>
      </c>
      <c r="U4107" s="4">
        <f>Table3[[#This Row],[Discount]]*Table3[[#This Row],[Revenue]]</f>
        <v>0</v>
      </c>
      <c r="V4107" s="4">
        <f>Table3[[#This Row],[Revenue]]-Table3[[#This Row],[Total Discount]]</f>
        <v>600000</v>
      </c>
      <c r="W4107" s="6"/>
      <c r="X4107" s="5"/>
    </row>
    <row r="4108" spans="1:24" x14ac:dyDescent="0.35">
      <c r="A4108">
        <v>4107</v>
      </c>
      <c r="B4108" t="s">
        <v>4961</v>
      </c>
      <c r="C4108" s="8">
        <v>42520</v>
      </c>
      <c r="D4108" s="6">
        <v>2016</v>
      </c>
      <c r="E4108" s="8" t="s">
        <v>3453</v>
      </c>
      <c r="F4108" s="7">
        <v>30</v>
      </c>
      <c r="G4108" t="s">
        <v>3452</v>
      </c>
      <c r="H4108" t="s">
        <v>3462</v>
      </c>
      <c r="I4108" t="s">
        <v>4863</v>
      </c>
      <c r="J4108" t="s">
        <v>3466</v>
      </c>
      <c r="K4108" t="s">
        <v>3704</v>
      </c>
      <c r="L4108">
        <v>22204</v>
      </c>
      <c r="M4108" t="s">
        <v>869</v>
      </c>
      <c r="N4108" t="s">
        <v>13</v>
      </c>
      <c r="O4108" t="s">
        <v>55</v>
      </c>
      <c r="P4108" t="s">
        <v>870</v>
      </c>
      <c r="Q4108" s="4">
        <v>8000</v>
      </c>
      <c r="R4108">
        <v>9</v>
      </c>
      <c r="S4108" s="4">
        <f>Table3[[#This Row],[Harga]]*Table3[[#This Row],[Quantity]]</f>
        <v>72000</v>
      </c>
      <c r="T4108">
        <v>0</v>
      </c>
      <c r="U4108" s="4">
        <f>Table3[[#This Row],[Discount]]*Table3[[#This Row],[Revenue]]</f>
        <v>0</v>
      </c>
      <c r="V4108" s="4">
        <f>Table3[[#This Row],[Revenue]]-Table3[[#This Row],[Total Discount]]</f>
        <v>72000</v>
      </c>
      <c r="W4108" s="6"/>
      <c r="X4108" s="5"/>
    </row>
    <row r="4109" spans="1:24" x14ac:dyDescent="0.35">
      <c r="A4109">
        <v>4108</v>
      </c>
      <c r="B4109" t="s">
        <v>4960</v>
      </c>
      <c r="C4109" s="8">
        <v>42190</v>
      </c>
      <c r="D4109" s="6">
        <v>2015</v>
      </c>
      <c r="E4109" s="8" t="s">
        <v>3507</v>
      </c>
      <c r="F4109" s="7">
        <v>5</v>
      </c>
      <c r="G4109" t="s">
        <v>3485</v>
      </c>
      <c r="H4109" t="s">
        <v>3451</v>
      </c>
      <c r="I4109" t="s">
        <v>4167</v>
      </c>
      <c r="J4109" t="s">
        <v>3466</v>
      </c>
      <c r="K4109" t="s">
        <v>3513</v>
      </c>
      <c r="L4109">
        <v>28205</v>
      </c>
      <c r="M4109" t="s">
        <v>1867</v>
      </c>
      <c r="N4109" t="s">
        <v>9</v>
      </c>
      <c r="O4109" t="s">
        <v>20</v>
      </c>
      <c r="P4109" t="s">
        <v>1868</v>
      </c>
      <c r="Q4109" s="4">
        <v>5000</v>
      </c>
      <c r="R4109">
        <v>2</v>
      </c>
      <c r="S4109" s="4">
        <f>Table3[[#This Row],[Harga]]*Table3[[#This Row],[Quantity]]</f>
        <v>10000</v>
      </c>
      <c r="T4109">
        <v>0.2</v>
      </c>
      <c r="U4109" s="4">
        <f>Table3[[#This Row],[Discount]]*Table3[[#This Row],[Revenue]]</f>
        <v>2000</v>
      </c>
      <c r="V4109" s="4">
        <f>Table3[[#This Row],[Revenue]]-Table3[[#This Row],[Total Discount]]</f>
        <v>8000</v>
      </c>
      <c r="W4109" s="6"/>
      <c r="X4109" s="5"/>
    </row>
    <row r="4110" spans="1:24" x14ac:dyDescent="0.35">
      <c r="A4110">
        <v>4109</v>
      </c>
      <c r="B4110" t="s">
        <v>4959</v>
      </c>
      <c r="C4110" s="8">
        <v>41709</v>
      </c>
      <c r="D4110" s="6">
        <v>2014</v>
      </c>
      <c r="E4110" s="8" t="s">
        <v>3511</v>
      </c>
      <c r="F4110" s="7">
        <v>11</v>
      </c>
      <c r="G4110" t="s">
        <v>3457</v>
      </c>
      <c r="H4110" t="s">
        <v>3451</v>
      </c>
      <c r="I4110" t="s">
        <v>3500</v>
      </c>
      <c r="J4110" t="s">
        <v>3449</v>
      </c>
      <c r="K4110" t="s">
        <v>3470</v>
      </c>
      <c r="L4110">
        <v>95661</v>
      </c>
      <c r="M4110" t="s">
        <v>2336</v>
      </c>
      <c r="N4110" t="s">
        <v>13</v>
      </c>
      <c r="O4110" t="s">
        <v>37</v>
      </c>
      <c r="P4110" t="s">
        <v>2337</v>
      </c>
      <c r="Q4110" s="4">
        <v>11000</v>
      </c>
      <c r="R4110">
        <v>3</v>
      </c>
      <c r="S4110" s="4">
        <f>Table3[[#This Row],[Harga]]*Table3[[#This Row],[Quantity]]</f>
        <v>33000</v>
      </c>
      <c r="T4110">
        <v>0</v>
      </c>
      <c r="U4110" s="4">
        <f>Table3[[#This Row],[Discount]]*Table3[[#This Row],[Revenue]]</f>
        <v>0</v>
      </c>
      <c r="V4110" s="4">
        <f>Table3[[#This Row],[Revenue]]-Table3[[#This Row],[Total Discount]]</f>
        <v>33000</v>
      </c>
      <c r="W4110" s="6"/>
      <c r="X4110" s="5"/>
    </row>
    <row r="4111" spans="1:24" x14ac:dyDescent="0.35">
      <c r="A4111">
        <v>4110</v>
      </c>
      <c r="B4111" t="s">
        <v>4958</v>
      </c>
      <c r="C4111" s="8">
        <v>42114</v>
      </c>
      <c r="D4111" s="6">
        <v>2015</v>
      </c>
      <c r="E4111" s="8" t="s">
        <v>3529</v>
      </c>
      <c r="F4111" s="7">
        <v>20</v>
      </c>
      <c r="G4111" t="s">
        <v>3452</v>
      </c>
      <c r="H4111" t="s">
        <v>3451</v>
      </c>
      <c r="I4111" t="s">
        <v>4689</v>
      </c>
      <c r="J4111" t="s">
        <v>3449</v>
      </c>
      <c r="K4111" t="s">
        <v>3505</v>
      </c>
      <c r="L4111">
        <v>48234</v>
      </c>
      <c r="M4111" t="s">
        <v>1849</v>
      </c>
      <c r="N4111" t="s">
        <v>13</v>
      </c>
      <c r="O4111" t="s">
        <v>55</v>
      </c>
      <c r="P4111" t="s">
        <v>1850</v>
      </c>
      <c r="Q4111" s="4">
        <v>181000</v>
      </c>
      <c r="R4111">
        <v>2</v>
      </c>
      <c r="S4111" s="4">
        <f>Table3[[#This Row],[Harga]]*Table3[[#This Row],[Quantity]]</f>
        <v>362000</v>
      </c>
      <c r="T4111">
        <v>0</v>
      </c>
      <c r="U4111" s="4">
        <f>Table3[[#This Row],[Discount]]*Table3[[#This Row],[Revenue]]</f>
        <v>0</v>
      </c>
      <c r="V4111" s="4">
        <f>Table3[[#This Row],[Revenue]]-Table3[[#This Row],[Total Discount]]</f>
        <v>362000</v>
      </c>
      <c r="W4111" s="6"/>
      <c r="X4111" s="5"/>
    </row>
    <row r="4112" spans="1:24" x14ac:dyDescent="0.35">
      <c r="A4112">
        <v>4111</v>
      </c>
      <c r="B4112" t="s">
        <v>4957</v>
      </c>
      <c r="C4112" s="8">
        <v>42942</v>
      </c>
      <c r="D4112" s="6">
        <v>2017</v>
      </c>
      <c r="E4112" s="8" t="s">
        <v>3507</v>
      </c>
      <c r="F4112" s="7">
        <v>26</v>
      </c>
      <c r="G4112" t="s">
        <v>3485</v>
      </c>
      <c r="H4112" t="s">
        <v>3462</v>
      </c>
      <c r="I4112" t="s">
        <v>4227</v>
      </c>
      <c r="J4112" t="s">
        <v>3466</v>
      </c>
      <c r="K4112" t="s">
        <v>3474</v>
      </c>
      <c r="L4112">
        <v>90036</v>
      </c>
      <c r="M4112" t="s">
        <v>2775</v>
      </c>
      <c r="N4112" t="s">
        <v>51</v>
      </c>
      <c r="O4112" t="s">
        <v>64</v>
      </c>
      <c r="P4112" t="s">
        <v>2776</v>
      </c>
      <c r="Q4112" s="4">
        <v>1650000</v>
      </c>
      <c r="R4112">
        <v>5</v>
      </c>
      <c r="S4112" s="4">
        <f>Table3[[#This Row],[Harga]]*Table3[[#This Row],[Quantity]]</f>
        <v>8250000</v>
      </c>
      <c r="T4112">
        <v>0</v>
      </c>
      <c r="U4112" s="4">
        <f>Table3[[#This Row],[Discount]]*Table3[[#This Row],[Revenue]]</f>
        <v>0</v>
      </c>
      <c r="V4112" s="4">
        <f>Table3[[#This Row],[Revenue]]-Table3[[#This Row],[Total Discount]]</f>
        <v>8250000</v>
      </c>
      <c r="W4112" s="6"/>
      <c r="X4112" s="5"/>
    </row>
    <row r="4113" spans="1:24" x14ac:dyDescent="0.35">
      <c r="A4113">
        <v>4112</v>
      </c>
      <c r="B4113" t="s">
        <v>4956</v>
      </c>
      <c r="C4113" s="8">
        <v>41943</v>
      </c>
      <c r="D4113" s="6">
        <v>2014</v>
      </c>
      <c r="E4113" s="8" t="s">
        <v>3517</v>
      </c>
      <c r="F4113" s="7">
        <v>31</v>
      </c>
      <c r="G4113" t="s">
        <v>3485</v>
      </c>
      <c r="H4113" t="s">
        <v>3451</v>
      </c>
      <c r="I4113" t="s">
        <v>4955</v>
      </c>
      <c r="J4113" t="s">
        <v>3488</v>
      </c>
      <c r="K4113" t="s">
        <v>3704</v>
      </c>
      <c r="L4113">
        <v>94110</v>
      </c>
      <c r="M4113" t="s">
        <v>1110</v>
      </c>
      <c r="N4113" t="s">
        <v>51</v>
      </c>
      <c r="O4113" t="s">
        <v>52</v>
      </c>
      <c r="P4113" t="s">
        <v>1111</v>
      </c>
      <c r="Q4113" s="4">
        <v>184000</v>
      </c>
      <c r="R4113">
        <v>2</v>
      </c>
      <c r="S4113" s="4">
        <f>Table3[[#This Row],[Harga]]*Table3[[#This Row],[Quantity]]</f>
        <v>368000</v>
      </c>
      <c r="T4113">
        <v>0.2</v>
      </c>
      <c r="U4113" s="4">
        <f>Table3[[#This Row],[Discount]]*Table3[[#This Row],[Revenue]]</f>
        <v>73600</v>
      </c>
      <c r="V4113" s="4">
        <f>Table3[[#This Row],[Revenue]]-Table3[[#This Row],[Total Discount]]</f>
        <v>294400</v>
      </c>
      <c r="W4113" s="6"/>
      <c r="X4113" s="5"/>
    </row>
    <row r="4114" spans="1:24" x14ac:dyDescent="0.35">
      <c r="A4114">
        <v>4113</v>
      </c>
      <c r="B4114" t="s">
        <v>4954</v>
      </c>
      <c r="C4114" s="8">
        <v>43042</v>
      </c>
      <c r="D4114" s="6">
        <v>2017</v>
      </c>
      <c r="E4114" s="8" t="s">
        <v>3468</v>
      </c>
      <c r="F4114" s="7">
        <v>3</v>
      </c>
      <c r="G4114" t="s">
        <v>3496</v>
      </c>
      <c r="H4114" t="s">
        <v>3462</v>
      </c>
      <c r="I4114" t="s">
        <v>4953</v>
      </c>
      <c r="J4114" t="s">
        <v>3449</v>
      </c>
      <c r="K4114" t="s">
        <v>3641</v>
      </c>
      <c r="L4114">
        <v>93309</v>
      </c>
      <c r="M4114" t="s">
        <v>2799</v>
      </c>
      <c r="N4114" t="s">
        <v>9</v>
      </c>
      <c r="O4114" t="s">
        <v>17</v>
      </c>
      <c r="P4114" t="s">
        <v>2800</v>
      </c>
      <c r="Q4114" s="4">
        <v>456000</v>
      </c>
      <c r="R4114">
        <v>4</v>
      </c>
      <c r="S4114" s="4">
        <f>Table3[[#This Row],[Harga]]*Table3[[#This Row],[Quantity]]</f>
        <v>1824000</v>
      </c>
      <c r="T4114">
        <v>0.2</v>
      </c>
      <c r="U4114" s="4">
        <f>Table3[[#This Row],[Discount]]*Table3[[#This Row],[Revenue]]</f>
        <v>364800</v>
      </c>
      <c r="V4114" s="4">
        <f>Table3[[#This Row],[Revenue]]-Table3[[#This Row],[Total Discount]]</f>
        <v>1459200</v>
      </c>
      <c r="W4114" s="6"/>
      <c r="X4114" s="5"/>
    </row>
    <row r="4115" spans="1:24" x14ac:dyDescent="0.35">
      <c r="A4115">
        <v>4114</v>
      </c>
      <c r="B4115" t="s">
        <v>4952</v>
      </c>
      <c r="C4115" s="8">
        <v>42593</v>
      </c>
      <c r="D4115" s="6">
        <v>2016</v>
      </c>
      <c r="E4115" s="8" t="s">
        <v>3481</v>
      </c>
      <c r="F4115" s="7">
        <v>11</v>
      </c>
      <c r="G4115" t="s">
        <v>3457</v>
      </c>
      <c r="H4115" t="s">
        <v>3451</v>
      </c>
      <c r="I4115" t="s">
        <v>4951</v>
      </c>
      <c r="J4115" t="s">
        <v>3488</v>
      </c>
      <c r="K4115" t="s">
        <v>3556</v>
      </c>
      <c r="L4115">
        <v>74133</v>
      </c>
      <c r="M4115" t="s">
        <v>2761</v>
      </c>
      <c r="N4115" t="s">
        <v>13</v>
      </c>
      <c r="O4115" t="s">
        <v>23</v>
      </c>
      <c r="P4115" t="s">
        <v>2762</v>
      </c>
      <c r="Q4115" s="4">
        <v>26000</v>
      </c>
      <c r="R4115">
        <v>5</v>
      </c>
      <c r="S4115" s="4">
        <f>Table3[[#This Row],[Harga]]*Table3[[#This Row],[Quantity]]</f>
        <v>130000</v>
      </c>
      <c r="T4115">
        <v>0</v>
      </c>
      <c r="U4115" s="4">
        <f>Table3[[#This Row],[Discount]]*Table3[[#This Row],[Revenue]]</f>
        <v>0</v>
      </c>
      <c r="V4115" s="4">
        <f>Table3[[#This Row],[Revenue]]-Table3[[#This Row],[Total Discount]]</f>
        <v>130000</v>
      </c>
      <c r="W4115" s="6"/>
      <c r="X4115" s="5"/>
    </row>
    <row r="4116" spans="1:24" x14ac:dyDescent="0.35">
      <c r="A4116">
        <v>4115</v>
      </c>
      <c r="B4116" t="s">
        <v>4950</v>
      </c>
      <c r="C4116" s="8">
        <v>42576</v>
      </c>
      <c r="D4116" s="6">
        <v>2016</v>
      </c>
      <c r="E4116" s="8" t="s">
        <v>3507</v>
      </c>
      <c r="F4116" s="7">
        <v>25</v>
      </c>
      <c r="G4116" t="s">
        <v>3485</v>
      </c>
      <c r="H4116" t="s">
        <v>3451</v>
      </c>
      <c r="I4116" t="s">
        <v>4004</v>
      </c>
      <c r="J4116" t="s">
        <v>3488</v>
      </c>
      <c r="K4116" t="s">
        <v>3714</v>
      </c>
      <c r="L4116">
        <v>94122</v>
      </c>
      <c r="M4116" t="s">
        <v>1221</v>
      </c>
      <c r="N4116" t="s">
        <v>13</v>
      </c>
      <c r="O4116" t="s">
        <v>37</v>
      </c>
      <c r="P4116" t="s">
        <v>1222</v>
      </c>
      <c r="Q4116" s="4">
        <v>17000</v>
      </c>
      <c r="R4116">
        <v>9</v>
      </c>
      <c r="S4116" s="4">
        <f>Table3[[#This Row],[Harga]]*Table3[[#This Row],[Quantity]]</f>
        <v>153000</v>
      </c>
      <c r="T4116">
        <v>0</v>
      </c>
      <c r="U4116" s="4">
        <f>Table3[[#This Row],[Discount]]*Table3[[#This Row],[Revenue]]</f>
        <v>0</v>
      </c>
      <c r="V4116" s="4">
        <f>Table3[[#This Row],[Revenue]]-Table3[[#This Row],[Total Discount]]</f>
        <v>153000</v>
      </c>
      <c r="W4116" s="6"/>
      <c r="X4116" s="5"/>
    </row>
    <row r="4117" spans="1:24" x14ac:dyDescent="0.35">
      <c r="A4117">
        <v>4116</v>
      </c>
      <c r="B4117" t="s">
        <v>4949</v>
      </c>
      <c r="C4117" s="8">
        <v>41699</v>
      </c>
      <c r="D4117" s="6">
        <v>2014</v>
      </c>
      <c r="E4117" s="8" t="s">
        <v>3511</v>
      </c>
      <c r="F4117" s="7">
        <v>1</v>
      </c>
      <c r="G4117" t="s">
        <v>3452</v>
      </c>
      <c r="H4117" t="s">
        <v>3451</v>
      </c>
      <c r="I4117" t="s">
        <v>4342</v>
      </c>
      <c r="J4117" t="s">
        <v>3449</v>
      </c>
      <c r="K4117" t="s">
        <v>3556</v>
      </c>
      <c r="L4117">
        <v>77036</v>
      </c>
      <c r="M4117" t="s">
        <v>1648</v>
      </c>
      <c r="N4117" t="s">
        <v>13</v>
      </c>
      <c r="O4117" t="s">
        <v>32</v>
      </c>
      <c r="P4117" t="s">
        <v>1649</v>
      </c>
      <c r="Q4117" s="4">
        <v>229000</v>
      </c>
      <c r="R4117">
        <v>3</v>
      </c>
      <c r="S4117" s="4">
        <f>Table3[[#This Row],[Harga]]*Table3[[#This Row],[Quantity]]</f>
        <v>687000</v>
      </c>
      <c r="T4117">
        <v>0.2</v>
      </c>
      <c r="U4117" s="4">
        <f>Table3[[#This Row],[Discount]]*Table3[[#This Row],[Revenue]]</f>
        <v>137400</v>
      </c>
      <c r="V4117" s="4">
        <f>Table3[[#This Row],[Revenue]]-Table3[[#This Row],[Total Discount]]</f>
        <v>549600</v>
      </c>
      <c r="W4117" s="6"/>
      <c r="X4117" s="5"/>
    </row>
    <row r="4118" spans="1:24" x14ac:dyDescent="0.35">
      <c r="A4118">
        <v>4117</v>
      </c>
      <c r="B4118" t="s">
        <v>4948</v>
      </c>
      <c r="C4118" s="8">
        <v>42761</v>
      </c>
      <c r="D4118" s="6">
        <v>2017</v>
      </c>
      <c r="E4118" s="8" t="s">
        <v>3463</v>
      </c>
      <c r="F4118" s="7">
        <v>26</v>
      </c>
      <c r="G4118" t="s">
        <v>3452</v>
      </c>
      <c r="H4118" t="s">
        <v>3451</v>
      </c>
      <c r="I4118" t="s">
        <v>4091</v>
      </c>
      <c r="J4118" t="s">
        <v>3449</v>
      </c>
      <c r="K4118" t="s">
        <v>3505</v>
      </c>
      <c r="L4118">
        <v>31907</v>
      </c>
      <c r="M4118" t="s">
        <v>141</v>
      </c>
      <c r="N4118" t="s">
        <v>9</v>
      </c>
      <c r="O4118" t="s">
        <v>20</v>
      </c>
      <c r="P4118" t="s">
        <v>142</v>
      </c>
      <c r="Q4118" s="4">
        <v>48000</v>
      </c>
      <c r="R4118">
        <v>4</v>
      </c>
      <c r="S4118" s="4">
        <f>Table3[[#This Row],[Harga]]*Table3[[#This Row],[Quantity]]</f>
        <v>192000</v>
      </c>
      <c r="T4118">
        <v>0</v>
      </c>
      <c r="U4118" s="4">
        <f>Table3[[#This Row],[Discount]]*Table3[[#This Row],[Revenue]]</f>
        <v>0</v>
      </c>
      <c r="V4118" s="4">
        <f>Table3[[#This Row],[Revenue]]-Table3[[#This Row],[Total Discount]]</f>
        <v>192000</v>
      </c>
      <c r="W4118" s="6"/>
      <c r="X4118" s="5"/>
    </row>
    <row r="4119" spans="1:24" x14ac:dyDescent="0.35">
      <c r="A4119">
        <v>4118</v>
      </c>
      <c r="B4119" t="s">
        <v>4947</v>
      </c>
      <c r="C4119" s="8">
        <v>41832</v>
      </c>
      <c r="D4119" s="6">
        <v>2014</v>
      </c>
      <c r="E4119" s="8" t="s">
        <v>3507</v>
      </c>
      <c r="F4119" s="7">
        <v>12</v>
      </c>
      <c r="G4119" t="s">
        <v>3452</v>
      </c>
      <c r="H4119" t="s">
        <v>3451</v>
      </c>
      <c r="I4119" t="s">
        <v>4946</v>
      </c>
      <c r="J4119" t="s">
        <v>3488</v>
      </c>
      <c r="K4119" t="s">
        <v>3909</v>
      </c>
      <c r="L4119">
        <v>77573</v>
      </c>
      <c r="M4119" t="s">
        <v>971</v>
      </c>
      <c r="N4119" t="s">
        <v>9</v>
      </c>
      <c r="O4119" t="s">
        <v>42</v>
      </c>
      <c r="P4119" t="s">
        <v>972</v>
      </c>
      <c r="Q4119" s="4">
        <v>196000</v>
      </c>
      <c r="R4119">
        <v>3</v>
      </c>
      <c r="S4119" s="4">
        <f>Table3[[#This Row],[Harga]]*Table3[[#This Row],[Quantity]]</f>
        <v>588000</v>
      </c>
      <c r="T4119">
        <v>0.3</v>
      </c>
      <c r="U4119" s="4">
        <f>Table3[[#This Row],[Discount]]*Table3[[#This Row],[Revenue]]</f>
        <v>176400</v>
      </c>
      <c r="V4119" s="4">
        <f>Table3[[#This Row],[Revenue]]-Table3[[#This Row],[Total Discount]]</f>
        <v>411600</v>
      </c>
      <c r="W4119" s="6"/>
      <c r="X4119" s="5"/>
    </row>
    <row r="4120" spans="1:24" x14ac:dyDescent="0.35">
      <c r="A4120">
        <v>4119</v>
      </c>
      <c r="B4120" t="s">
        <v>4945</v>
      </c>
      <c r="C4120" s="8">
        <v>42836</v>
      </c>
      <c r="D4120" s="6">
        <v>2017</v>
      </c>
      <c r="E4120" s="8" t="s">
        <v>3529</v>
      </c>
      <c r="F4120" s="7">
        <v>11</v>
      </c>
      <c r="G4120" t="s">
        <v>3452</v>
      </c>
      <c r="H4120" t="s">
        <v>3462</v>
      </c>
      <c r="I4120" t="s">
        <v>4683</v>
      </c>
      <c r="J4120" t="s">
        <v>3449</v>
      </c>
      <c r="K4120" t="s">
        <v>3513</v>
      </c>
      <c r="L4120">
        <v>27217</v>
      </c>
      <c r="M4120" t="s">
        <v>1034</v>
      </c>
      <c r="N4120" t="s">
        <v>13</v>
      </c>
      <c r="O4120" t="s">
        <v>37</v>
      </c>
      <c r="P4120" t="s">
        <v>1035</v>
      </c>
      <c r="Q4120" s="4">
        <v>7000</v>
      </c>
      <c r="R4120">
        <v>1</v>
      </c>
      <c r="S4120" s="4">
        <f>Table3[[#This Row],[Harga]]*Table3[[#This Row],[Quantity]]</f>
        <v>7000</v>
      </c>
      <c r="T4120">
        <v>0.2</v>
      </c>
      <c r="U4120" s="4">
        <f>Table3[[#This Row],[Discount]]*Table3[[#This Row],[Revenue]]</f>
        <v>1400</v>
      </c>
      <c r="V4120" s="4">
        <f>Table3[[#This Row],[Revenue]]-Table3[[#This Row],[Total Discount]]</f>
        <v>5600</v>
      </c>
      <c r="W4120" s="6"/>
      <c r="X4120" s="5"/>
    </row>
    <row r="4121" spans="1:24" x14ac:dyDescent="0.35">
      <c r="A4121">
        <v>4120</v>
      </c>
      <c r="B4121" t="s">
        <v>4944</v>
      </c>
      <c r="C4121" s="8">
        <v>43052</v>
      </c>
      <c r="D4121" s="6">
        <v>2017</v>
      </c>
      <c r="E4121" s="8" t="s">
        <v>3468</v>
      </c>
      <c r="F4121" s="7">
        <v>13</v>
      </c>
      <c r="G4121" t="s">
        <v>3538</v>
      </c>
      <c r="H4121" t="s">
        <v>3462</v>
      </c>
      <c r="I4121" t="s">
        <v>4784</v>
      </c>
      <c r="J4121" t="s">
        <v>3449</v>
      </c>
      <c r="K4121" t="s">
        <v>3704</v>
      </c>
      <c r="L4121">
        <v>10009</v>
      </c>
      <c r="M4121" t="s">
        <v>1007</v>
      </c>
      <c r="N4121" t="s">
        <v>13</v>
      </c>
      <c r="O4121" t="s">
        <v>32</v>
      </c>
      <c r="P4121" t="s">
        <v>1008</v>
      </c>
      <c r="Q4121" s="4">
        <v>12000</v>
      </c>
      <c r="R4121">
        <v>1</v>
      </c>
      <c r="S4121" s="4">
        <f>Table3[[#This Row],[Harga]]*Table3[[#This Row],[Quantity]]</f>
        <v>12000</v>
      </c>
      <c r="T4121">
        <v>0</v>
      </c>
      <c r="U4121" s="4">
        <f>Table3[[#This Row],[Discount]]*Table3[[#This Row],[Revenue]]</f>
        <v>0</v>
      </c>
      <c r="V4121" s="4">
        <f>Table3[[#This Row],[Revenue]]-Table3[[#This Row],[Total Discount]]</f>
        <v>12000</v>
      </c>
      <c r="W4121" s="6"/>
      <c r="X4121" s="5"/>
    </row>
    <row r="4122" spans="1:24" x14ac:dyDescent="0.35">
      <c r="A4122">
        <v>4121</v>
      </c>
      <c r="B4122" t="s">
        <v>4943</v>
      </c>
      <c r="C4122" s="8">
        <v>42343</v>
      </c>
      <c r="D4122" s="6">
        <v>2015</v>
      </c>
      <c r="E4122" s="8" t="s">
        <v>3490</v>
      </c>
      <c r="F4122" s="7">
        <v>5</v>
      </c>
      <c r="G4122" t="s">
        <v>3485</v>
      </c>
      <c r="H4122" t="s">
        <v>3462</v>
      </c>
      <c r="I4122" t="s">
        <v>3912</v>
      </c>
      <c r="J4122" t="s">
        <v>3449</v>
      </c>
      <c r="K4122" t="s">
        <v>3505</v>
      </c>
      <c r="L4122">
        <v>75220</v>
      </c>
      <c r="M4122" t="s">
        <v>2434</v>
      </c>
      <c r="N4122" t="s">
        <v>13</v>
      </c>
      <c r="O4122" t="s">
        <v>37</v>
      </c>
      <c r="P4122" t="s">
        <v>2435</v>
      </c>
      <c r="Q4122" s="4">
        <v>57000</v>
      </c>
      <c r="R4122">
        <v>2</v>
      </c>
      <c r="S4122" s="4">
        <f>Table3[[#This Row],[Harga]]*Table3[[#This Row],[Quantity]]</f>
        <v>114000</v>
      </c>
      <c r="T4122">
        <v>0.2</v>
      </c>
      <c r="U4122" s="4">
        <f>Table3[[#This Row],[Discount]]*Table3[[#This Row],[Revenue]]</f>
        <v>22800</v>
      </c>
      <c r="V4122" s="4">
        <f>Table3[[#This Row],[Revenue]]-Table3[[#This Row],[Total Discount]]</f>
        <v>91200</v>
      </c>
      <c r="W4122" s="6"/>
      <c r="X4122" s="5"/>
    </row>
    <row r="4123" spans="1:24" x14ac:dyDescent="0.35">
      <c r="A4123">
        <v>4122</v>
      </c>
      <c r="B4123" t="s">
        <v>4942</v>
      </c>
      <c r="C4123" s="8">
        <v>42639</v>
      </c>
      <c r="D4123" s="6">
        <v>2016</v>
      </c>
      <c r="E4123" s="8" t="s">
        <v>3472</v>
      </c>
      <c r="F4123" s="7">
        <v>26</v>
      </c>
      <c r="G4123" t="s">
        <v>3452</v>
      </c>
      <c r="H4123" t="s">
        <v>3451</v>
      </c>
      <c r="I4123" t="s">
        <v>3748</v>
      </c>
      <c r="J4123" t="s">
        <v>3449</v>
      </c>
      <c r="K4123" t="s">
        <v>3523</v>
      </c>
      <c r="L4123">
        <v>77095</v>
      </c>
      <c r="M4123" t="s">
        <v>2164</v>
      </c>
      <c r="N4123" t="s">
        <v>13</v>
      </c>
      <c r="O4123" t="s">
        <v>26</v>
      </c>
      <c r="P4123" t="s">
        <v>4941</v>
      </c>
      <c r="Q4123" s="4">
        <v>233000</v>
      </c>
      <c r="R4123">
        <v>2</v>
      </c>
      <c r="S4123" s="4">
        <f>Table3[[#This Row],[Harga]]*Table3[[#This Row],[Quantity]]</f>
        <v>466000</v>
      </c>
      <c r="T4123">
        <v>0.8</v>
      </c>
      <c r="U4123" s="4">
        <f>Table3[[#This Row],[Discount]]*Table3[[#This Row],[Revenue]]</f>
        <v>372800</v>
      </c>
      <c r="V4123" s="4">
        <f>Table3[[#This Row],[Revenue]]-Table3[[#This Row],[Total Discount]]</f>
        <v>93200</v>
      </c>
      <c r="W4123" s="6"/>
      <c r="X4123" s="5"/>
    </row>
    <row r="4124" spans="1:24" x14ac:dyDescent="0.35">
      <c r="A4124">
        <v>4123</v>
      </c>
      <c r="B4124" t="s">
        <v>4940</v>
      </c>
      <c r="C4124" s="8">
        <v>42693</v>
      </c>
      <c r="D4124" s="6">
        <v>2016</v>
      </c>
      <c r="E4124" s="8" t="s">
        <v>3468</v>
      </c>
      <c r="F4124" s="7">
        <v>19</v>
      </c>
      <c r="G4124" t="s">
        <v>3485</v>
      </c>
      <c r="H4124" t="s">
        <v>3451</v>
      </c>
      <c r="I4124" t="s">
        <v>4939</v>
      </c>
      <c r="J4124" t="s">
        <v>3449</v>
      </c>
      <c r="K4124" t="s">
        <v>3704</v>
      </c>
      <c r="L4124">
        <v>11561</v>
      </c>
      <c r="M4124" t="s">
        <v>3275</v>
      </c>
      <c r="N4124" t="s">
        <v>13</v>
      </c>
      <c r="O4124" t="s">
        <v>29</v>
      </c>
      <c r="P4124" t="s">
        <v>3276</v>
      </c>
      <c r="Q4124" s="4">
        <v>9000</v>
      </c>
      <c r="R4124">
        <v>2</v>
      </c>
      <c r="S4124" s="4">
        <f>Table3[[#This Row],[Harga]]*Table3[[#This Row],[Quantity]]</f>
        <v>18000</v>
      </c>
      <c r="T4124">
        <v>0</v>
      </c>
      <c r="U4124" s="4">
        <f>Table3[[#This Row],[Discount]]*Table3[[#This Row],[Revenue]]</f>
        <v>0</v>
      </c>
      <c r="V4124" s="4">
        <f>Table3[[#This Row],[Revenue]]-Table3[[#This Row],[Total Discount]]</f>
        <v>18000</v>
      </c>
      <c r="W4124" s="6"/>
      <c r="X4124" s="5"/>
    </row>
    <row r="4125" spans="1:24" x14ac:dyDescent="0.35">
      <c r="A4125">
        <v>4124</v>
      </c>
      <c r="B4125" t="s">
        <v>4938</v>
      </c>
      <c r="C4125" s="8">
        <v>42986</v>
      </c>
      <c r="D4125" s="6">
        <v>2017</v>
      </c>
      <c r="E4125" s="8" t="s">
        <v>3472</v>
      </c>
      <c r="F4125" s="7">
        <v>8</v>
      </c>
      <c r="G4125" t="s">
        <v>3457</v>
      </c>
      <c r="H4125" t="s">
        <v>3462</v>
      </c>
      <c r="I4125" t="s">
        <v>3884</v>
      </c>
      <c r="J4125" t="s">
        <v>3488</v>
      </c>
      <c r="K4125" t="s">
        <v>3595</v>
      </c>
      <c r="L4125">
        <v>33012</v>
      </c>
      <c r="M4125" t="s">
        <v>774</v>
      </c>
      <c r="N4125" t="s">
        <v>13</v>
      </c>
      <c r="O4125" t="s">
        <v>32</v>
      </c>
      <c r="P4125" t="s">
        <v>775</v>
      </c>
      <c r="Q4125" s="4">
        <v>31000</v>
      </c>
      <c r="R4125">
        <v>5</v>
      </c>
      <c r="S4125" s="4">
        <f>Table3[[#This Row],[Harga]]*Table3[[#This Row],[Quantity]]</f>
        <v>155000</v>
      </c>
      <c r="T4125">
        <v>0.2</v>
      </c>
      <c r="U4125" s="4">
        <f>Table3[[#This Row],[Discount]]*Table3[[#This Row],[Revenue]]</f>
        <v>31000</v>
      </c>
      <c r="V4125" s="4">
        <f>Table3[[#This Row],[Revenue]]-Table3[[#This Row],[Total Discount]]</f>
        <v>124000</v>
      </c>
      <c r="W4125" s="6"/>
      <c r="X4125" s="5"/>
    </row>
    <row r="4126" spans="1:24" x14ac:dyDescent="0.35">
      <c r="A4126">
        <v>4125</v>
      </c>
      <c r="B4126" t="s">
        <v>4937</v>
      </c>
      <c r="C4126" s="8">
        <v>42937</v>
      </c>
      <c r="D4126" s="6">
        <v>2017</v>
      </c>
      <c r="E4126" s="8" t="s">
        <v>3507</v>
      </c>
      <c r="F4126" s="7">
        <v>21</v>
      </c>
      <c r="G4126" t="s">
        <v>3452</v>
      </c>
      <c r="H4126" t="s">
        <v>3462</v>
      </c>
      <c r="I4126" t="s">
        <v>4936</v>
      </c>
      <c r="J4126" t="s">
        <v>3466</v>
      </c>
      <c r="K4126" t="s">
        <v>3655</v>
      </c>
      <c r="L4126">
        <v>60505</v>
      </c>
      <c r="M4126" t="s">
        <v>195</v>
      </c>
      <c r="N4126" t="s">
        <v>13</v>
      </c>
      <c r="O4126" t="s">
        <v>26</v>
      </c>
      <c r="P4126" t="s">
        <v>196</v>
      </c>
      <c r="Q4126" s="4">
        <v>8000</v>
      </c>
      <c r="R4126">
        <v>4</v>
      </c>
      <c r="S4126" s="4">
        <f>Table3[[#This Row],[Harga]]*Table3[[#This Row],[Quantity]]</f>
        <v>32000</v>
      </c>
      <c r="T4126">
        <v>0.8</v>
      </c>
      <c r="U4126" s="4">
        <f>Table3[[#This Row],[Discount]]*Table3[[#This Row],[Revenue]]</f>
        <v>25600</v>
      </c>
      <c r="V4126" s="4">
        <f>Table3[[#This Row],[Revenue]]-Table3[[#This Row],[Total Discount]]</f>
        <v>6400</v>
      </c>
      <c r="W4126" s="6"/>
      <c r="X4126" s="5"/>
    </row>
    <row r="4127" spans="1:24" x14ac:dyDescent="0.35">
      <c r="A4127">
        <v>4126</v>
      </c>
      <c r="B4127" t="s">
        <v>4935</v>
      </c>
      <c r="C4127" s="8">
        <v>43014</v>
      </c>
      <c r="D4127" s="6">
        <v>2017</v>
      </c>
      <c r="E4127" s="8" t="s">
        <v>3517</v>
      </c>
      <c r="F4127" s="7">
        <v>6</v>
      </c>
      <c r="G4127" t="s">
        <v>3452</v>
      </c>
      <c r="H4127" t="s">
        <v>3451</v>
      </c>
      <c r="I4127" t="s">
        <v>4377</v>
      </c>
      <c r="J4127" t="s">
        <v>3449</v>
      </c>
      <c r="K4127" t="s">
        <v>3909</v>
      </c>
      <c r="L4127">
        <v>7109</v>
      </c>
      <c r="M4127" t="s">
        <v>3227</v>
      </c>
      <c r="N4127" t="s">
        <v>13</v>
      </c>
      <c r="O4127" t="s">
        <v>23</v>
      </c>
      <c r="P4127" t="s">
        <v>3228</v>
      </c>
      <c r="Q4127" s="4">
        <v>77000</v>
      </c>
      <c r="R4127">
        <v>3</v>
      </c>
      <c r="S4127" s="4">
        <f>Table3[[#This Row],[Harga]]*Table3[[#This Row],[Quantity]]</f>
        <v>231000</v>
      </c>
      <c r="T4127">
        <v>0</v>
      </c>
      <c r="U4127" s="4">
        <f>Table3[[#This Row],[Discount]]*Table3[[#This Row],[Revenue]]</f>
        <v>0</v>
      </c>
      <c r="V4127" s="4">
        <f>Table3[[#This Row],[Revenue]]-Table3[[#This Row],[Total Discount]]</f>
        <v>231000</v>
      </c>
      <c r="W4127" s="6"/>
      <c r="X4127" s="5"/>
    </row>
    <row r="4128" spans="1:24" x14ac:dyDescent="0.35">
      <c r="A4128">
        <v>4127</v>
      </c>
      <c r="B4128" t="s">
        <v>4934</v>
      </c>
      <c r="C4128" s="8">
        <v>43046</v>
      </c>
      <c r="D4128" s="6">
        <v>2017</v>
      </c>
      <c r="E4128" s="8" t="s">
        <v>3468</v>
      </c>
      <c r="F4128" s="7">
        <v>7</v>
      </c>
      <c r="G4128" t="s">
        <v>3485</v>
      </c>
      <c r="H4128" t="s">
        <v>3462</v>
      </c>
      <c r="I4128" t="s">
        <v>4471</v>
      </c>
      <c r="J4128" t="s">
        <v>3449</v>
      </c>
      <c r="K4128" t="s">
        <v>3561</v>
      </c>
      <c r="L4128">
        <v>10024</v>
      </c>
      <c r="M4128" t="s">
        <v>3277</v>
      </c>
      <c r="N4128" t="s">
        <v>51</v>
      </c>
      <c r="O4128" t="s">
        <v>64</v>
      </c>
      <c r="P4128" t="s">
        <v>3278</v>
      </c>
      <c r="Q4128" s="4">
        <v>8000</v>
      </c>
      <c r="R4128">
        <v>4</v>
      </c>
      <c r="S4128" s="4">
        <f>Table3[[#This Row],[Harga]]*Table3[[#This Row],[Quantity]]</f>
        <v>32000</v>
      </c>
      <c r="T4128">
        <v>0</v>
      </c>
      <c r="U4128" s="4">
        <f>Table3[[#This Row],[Discount]]*Table3[[#This Row],[Revenue]]</f>
        <v>0</v>
      </c>
      <c r="V4128" s="4">
        <f>Table3[[#This Row],[Revenue]]-Table3[[#This Row],[Total Discount]]</f>
        <v>32000</v>
      </c>
      <c r="W4128" s="6"/>
      <c r="X4128" s="5"/>
    </row>
    <row r="4129" spans="1:24" x14ac:dyDescent="0.35">
      <c r="A4129">
        <v>4128</v>
      </c>
      <c r="B4129" t="s">
        <v>4933</v>
      </c>
      <c r="C4129" s="8">
        <v>42438</v>
      </c>
      <c r="D4129" s="6">
        <v>2016</v>
      </c>
      <c r="E4129" s="8" t="s">
        <v>3511</v>
      </c>
      <c r="F4129" s="7">
        <v>9</v>
      </c>
      <c r="G4129" t="s">
        <v>3457</v>
      </c>
      <c r="H4129" t="s">
        <v>3462</v>
      </c>
      <c r="I4129" t="s">
        <v>3910</v>
      </c>
      <c r="J4129" t="s">
        <v>3449</v>
      </c>
      <c r="K4129" t="s">
        <v>3714</v>
      </c>
      <c r="L4129">
        <v>1810</v>
      </c>
      <c r="M4129" t="s">
        <v>1007</v>
      </c>
      <c r="N4129" t="s">
        <v>13</v>
      </c>
      <c r="O4129" t="s">
        <v>32</v>
      </c>
      <c r="P4129" t="s">
        <v>1008</v>
      </c>
      <c r="Q4129" s="4">
        <v>12000</v>
      </c>
      <c r="R4129">
        <v>1</v>
      </c>
      <c r="S4129" s="4">
        <f>Table3[[#This Row],[Harga]]*Table3[[#This Row],[Quantity]]</f>
        <v>12000</v>
      </c>
      <c r="T4129">
        <v>0</v>
      </c>
      <c r="U4129" s="4">
        <f>Table3[[#This Row],[Discount]]*Table3[[#This Row],[Revenue]]</f>
        <v>0</v>
      </c>
      <c r="V4129" s="4">
        <f>Table3[[#This Row],[Revenue]]-Table3[[#This Row],[Total Discount]]</f>
        <v>12000</v>
      </c>
      <c r="W4129" s="6"/>
      <c r="X4129" s="5"/>
    </row>
    <row r="4130" spans="1:24" x14ac:dyDescent="0.35">
      <c r="A4130">
        <v>4129</v>
      </c>
      <c r="B4130" t="s">
        <v>4932</v>
      </c>
      <c r="C4130" s="8">
        <v>42868</v>
      </c>
      <c r="D4130" s="6">
        <v>2017</v>
      </c>
      <c r="E4130" s="8" t="s">
        <v>3453</v>
      </c>
      <c r="F4130" s="7">
        <v>13</v>
      </c>
      <c r="G4130" t="s">
        <v>3538</v>
      </c>
      <c r="H4130" t="s">
        <v>3462</v>
      </c>
      <c r="I4130" t="s">
        <v>4931</v>
      </c>
      <c r="J4130" t="s">
        <v>3488</v>
      </c>
      <c r="K4130" t="s">
        <v>3487</v>
      </c>
      <c r="L4130">
        <v>19711</v>
      </c>
      <c r="M4130" t="s">
        <v>1499</v>
      </c>
      <c r="N4130" t="s">
        <v>13</v>
      </c>
      <c r="O4130" t="s">
        <v>26</v>
      </c>
      <c r="P4130" t="s">
        <v>1500</v>
      </c>
      <c r="Q4130" s="4">
        <v>20000</v>
      </c>
      <c r="R4130">
        <v>9</v>
      </c>
      <c r="S4130" s="4">
        <f>Table3[[#This Row],[Harga]]*Table3[[#This Row],[Quantity]]</f>
        <v>180000</v>
      </c>
      <c r="T4130">
        <v>0</v>
      </c>
      <c r="U4130" s="4">
        <f>Table3[[#This Row],[Discount]]*Table3[[#This Row],[Revenue]]</f>
        <v>0</v>
      </c>
      <c r="V4130" s="4">
        <f>Table3[[#This Row],[Revenue]]-Table3[[#This Row],[Total Discount]]</f>
        <v>180000</v>
      </c>
      <c r="W4130" s="6"/>
      <c r="X4130" s="5"/>
    </row>
    <row r="4131" spans="1:24" x14ac:dyDescent="0.35">
      <c r="A4131">
        <v>4130</v>
      </c>
      <c r="B4131" t="s">
        <v>4930</v>
      </c>
      <c r="C4131" s="8">
        <v>42553</v>
      </c>
      <c r="D4131" s="6">
        <v>2016</v>
      </c>
      <c r="E4131" s="8" t="s">
        <v>3507</v>
      </c>
      <c r="F4131" s="7">
        <v>2</v>
      </c>
      <c r="G4131" t="s">
        <v>3452</v>
      </c>
      <c r="H4131" t="s">
        <v>3451</v>
      </c>
      <c r="I4131" t="s">
        <v>3676</v>
      </c>
      <c r="J4131" t="s">
        <v>3449</v>
      </c>
      <c r="K4131" t="s">
        <v>3494</v>
      </c>
      <c r="L4131">
        <v>22204</v>
      </c>
      <c r="M4131" t="s">
        <v>3279</v>
      </c>
      <c r="N4131" t="s">
        <v>13</v>
      </c>
      <c r="O4131" t="s">
        <v>37</v>
      </c>
      <c r="P4131" t="s">
        <v>3280</v>
      </c>
      <c r="Q4131" s="4">
        <v>8000</v>
      </c>
      <c r="R4131">
        <v>2</v>
      </c>
      <c r="S4131" s="4">
        <f>Table3[[#This Row],[Harga]]*Table3[[#This Row],[Quantity]]</f>
        <v>16000</v>
      </c>
      <c r="T4131">
        <v>0</v>
      </c>
      <c r="U4131" s="4">
        <f>Table3[[#This Row],[Discount]]*Table3[[#This Row],[Revenue]]</f>
        <v>0</v>
      </c>
      <c r="V4131" s="4">
        <f>Table3[[#This Row],[Revenue]]-Table3[[#This Row],[Total Discount]]</f>
        <v>16000</v>
      </c>
      <c r="W4131" s="6"/>
      <c r="X4131" s="5"/>
    </row>
    <row r="4132" spans="1:24" x14ac:dyDescent="0.35">
      <c r="A4132">
        <v>4131</v>
      </c>
      <c r="B4132" t="s">
        <v>4929</v>
      </c>
      <c r="C4132" s="8">
        <v>42000</v>
      </c>
      <c r="D4132" s="6">
        <v>2014</v>
      </c>
      <c r="E4132" s="8" t="s">
        <v>3490</v>
      </c>
      <c r="F4132" s="7">
        <v>27</v>
      </c>
      <c r="G4132" t="s">
        <v>3452</v>
      </c>
      <c r="H4132" t="s">
        <v>3462</v>
      </c>
      <c r="I4132" t="s">
        <v>4928</v>
      </c>
      <c r="J4132" t="s">
        <v>3466</v>
      </c>
      <c r="K4132" t="s">
        <v>3595</v>
      </c>
      <c r="L4132">
        <v>35601</v>
      </c>
      <c r="M4132" t="s">
        <v>3281</v>
      </c>
      <c r="N4132" t="s">
        <v>13</v>
      </c>
      <c r="O4132" t="s">
        <v>23</v>
      </c>
      <c r="P4132" t="s">
        <v>3282</v>
      </c>
      <c r="Q4132" s="4">
        <v>24000</v>
      </c>
      <c r="R4132">
        <v>4</v>
      </c>
      <c r="S4132" s="4">
        <f>Table3[[#This Row],[Harga]]*Table3[[#This Row],[Quantity]]</f>
        <v>96000</v>
      </c>
      <c r="T4132">
        <v>0</v>
      </c>
      <c r="U4132" s="4">
        <f>Table3[[#This Row],[Discount]]*Table3[[#This Row],[Revenue]]</f>
        <v>0</v>
      </c>
      <c r="V4132" s="4">
        <f>Table3[[#This Row],[Revenue]]-Table3[[#This Row],[Total Discount]]</f>
        <v>96000</v>
      </c>
      <c r="W4132" s="6"/>
      <c r="X4132" s="5"/>
    </row>
    <row r="4133" spans="1:24" x14ac:dyDescent="0.35">
      <c r="A4133">
        <v>4132</v>
      </c>
      <c r="B4133" t="s">
        <v>4927</v>
      </c>
      <c r="C4133" s="8">
        <v>42838</v>
      </c>
      <c r="D4133" s="6">
        <v>2017</v>
      </c>
      <c r="E4133" s="8" t="s">
        <v>3529</v>
      </c>
      <c r="F4133" s="7">
        <v>13</v>
      </c>
      <c r="G4133" t="s">
        <v>3538</v>
      </c>
      <c r="H4133" t="s">
        <v>3451</v>
      </c>
      <c r="I4133" t="s">
        <v>4926</v>
      </c>
      <c r="J4133" t="s">
        <v>3466</v>
      </c>
      <c r="K4133" t="s">
        <v>3580</v>
      </c>
      <c r="L4133">
        <v>92345</v>
      </c>
      <c r="M4133" t="s">
        <v>2142</v>
      </c>
      <c r="N4133" t="s">
        <v>9</v>
      </c>
      <c r="O4133" t="s">
        <v>42</v>
      </c>
      <c r="P4133" t="s">
        <v>2143</v>
      </c>
      <c r="Q4133" s="4">
        <v>319000</v>
      </c>
      <c r="R4133">
        <v>6</v>
      </c>
      <c r="S4133" s="4">
        <f>Table3[[#This Row],[Harga]]*Table3[[#This Row],[Quantity]]</f>
        <v>1914000</v>
      </c>
      <c r="T4133">
        <v>0.2</v>
      </c>
      <c r="U4133" s="4">
        <f>Table3[[#This Row],[Discount]]*Table3[[#This Row],[Revenue]]</f>
        <v>382800</v>
      </c>
      <c r="V4133" s="4">
        <f>Table3[[#This Row],[Revenue]]-Table3[[#This Row],[Total Discount]]</f>
        <v>1531200</v>
      </c>
      <c r="W4133" s="6"/>
      <c r="X4133" s="5"/>
    </row>
    <row r="4134" spans="1:24" x14ac:dyDescent="0.35">
      <c r="A4134">
        <v>4133</v>
      </c>
      <c r="B4134" t="s">
        <v>4925</v>
      </c>
      <c r="C4134" s="8">
        <v>41957</v>
      </c>
      <c r="D4134" s="6">
        <v>2014</v>
      </c>
      <c r="E4134" s="8" t="s">
        <v>3468</v>
      </c>
      <c r="F4134" s="7">
        <v>14</v>
      </c>
      <c r="G4134" t="s">
        <v>3457</v>
      </c>
      <c r="H4134" t="s">
        <v>3451</v>
      </c>
      <c r="I4134" t="s">
        <v>3450</v>
      </c>
      <c r="J4134" t="s">
        <v>3449</v>
      </c>
      <c r="K4134" t="s">
        <v>3571</v>
      </c>
      <c r="L4134">
        <v>23320</v>
      </c>
      <c r="M4134" t="s">
        <v>1188</v>
      </c>
      <c r="N4134" t="s">
        <v>13</v>
      </c>
      <c r="O4134" t="s">
        <v>23</v>
      </c>
      <c r="P4134" t="s">
        <v>1189</v>
      </c>
      <c r="Q4134" s="4">
        <v>26000</v>
      </c>
      <c r="R4134">
        <v>5</v>
      </c>
      <c r="S4134" s="4">
        <f>Table3[[#This Row],[Harga]]*Table3[[#This Row],[Quantity]]</f>
        <v>130000</v>
      </c>
      <c r="T4134">
        <v>0</v>
      </c>
      <c r="U4134" s="4">
        <f>Table3[[#This Row],[Discount]]*Table3[[#This Row],[Revenue]]</f>
        <v>0</v>
      </c>
      <c r="V4134" s="4">
        <f>Table3[[#This Row],[Revenue]]-Table3[[#This Row],[Total Discount]]</f>
        <v>130000</v>
      </c>
      <c r="W4134" s="6"/>
      <c r="X4134" s="5"/>
    </row>
    <row r="4135" spans="1:24" x14ac:dyDescent="0.35">
      <c r="A4135">
        <v>4134</v>
      </c>
      <c r="B4135" t="s">
        <v>4924</v>
      </c>
      <c r="C4135" s="8">
        <v>42897</v>
      </c>
      <c r="D4135" s="6">
        <v>2017</v>
      </c>
      <c r="E4135" s="8" t="s">
        <v>3497</v>
      </c>
      <c r="F4135" s="7">
        <v>11</v>
      </c>
      <c r="G4135" t="s">
        <v>3452</v>
      </c>
      <c r="H4135" t="s">
        <v>3462</v>
      </c>
      <c r="I4135" t="s">
        <v>4923</v>
      </c>
      <c r="J4135" t="s">
        <v>3449</v>
      </c>
      <c r="K4135" t="s">
        <v>3571</v>
      </c>
      <c r="L4135">
        <v>90036</v>
      </c>
      <c r="M4135" t="s">
        <v>600</v>
      </c>
      <c r="N4135" t="s">
        <v>13</v>
      </c>
      <c r="O4135" t="s">
        <v>29</v>
      </c>
      <c r="P4135" t="s">
        <v>601</v>
      </c>
      <c r="Q4135" s="4">
        <v>62000</v>
      </c>
      <c r="R4135">
        <v>3</v>
      </c>
      <c r="S4135" s="4">
        <f>Table3[[#This Row],[Harga]]*Table3[[#This Row],[Quantity]]</f>
        <v>186000</v>
      </c>
      <c r="T4135">
        <v>0</v>
      </c>
      <c r="U4135" s="4">
        <f>Table3[[#This Row],[Discount]]*Table3[[#This Row],[Revenue]]</f>
        <v>0</v>
      </c>
      <c r="V4135" s="4">
        <f>Table3[[#This Row],[Revenue]]-Table3[[#This Row],[Total Discount]]</f>
        <v>186000</v>
      </c>
      <c r="W4135" s="6"/>
      <c r="X4135" s="5"/>
    </row>
    <row r="4136" spans="1:24" x14ac:dyDescent="0.35">
      <c r="A4136">
        <v>4135</v>
      </c>
      <c r="B4136" t="s">
        <v>4922</v>
      </c>
      <c r="C4136" s="8">
        <v>42699</v>
      </c>
      <c r="D4136" s="6">
        <v>2016</v>
      </c>
      <c r="E4136" s="8" t="s">
        <v>3468</v>
      </c>
      <c r="F4136" s="7">
        <v>25</v>
      </c>
      <c r="G4136" t="s">
        <v>3496</v>
      </c>
      <c r="H4136" t="s">
        <v>3451</v>
      </c>
      <c r="I4136" t="s">
        <v>3608</v>
      </c>
      <c r="J4136" t="s">
        <v>3449</v>
      </c>
      <c r="K4136" t="s">
        <v>3600</v>
      </c>
      <c r="L4136">
        <v>35810</v>
      </c>
      <c r="M4136" t="s">
        <v>487</v>
      </c>
      <c r="N4136" t="s">
        <v>13</v>
      </c>
      <c r="O4136" t="s">
        <v>32</v>
      </c>
      <c r="P4136" t="s">
        <v>488</v>
      </c>
      <c r="Q4136" s="4">
        <v>17000</v>
      </c>
      <c r="R4136">
        <v>7</v>
      </c>
      <c r="S4136" s="4">
        <f>Table3[[#This Row],[Harga]]*Table3[[#This Row],[Quantity]]</f>
        <v>119000</v>
      </c>
      <c r="T4136">
        <v>0</v>
      </c>
      <c r="U4136" s="4">
        <f>Table3[[#This Row],[Discount]]*Table3[[#This Row],[Revenue]]</f>
        <v>0</v>
      </c>
      <c r="V4136" s="4">
        <f>Table3[[#This Row],[Revenue]]-Table3[[#This Row],[Total Discount]]</f>
        <v>119000</v>
      </c>
      <c r="W4136" s="6"/>
      <c r="X4136" s="5"/>
    </row>
    <row r="4137" spans="1:24" x14ac:dyDescent="0.35">
      <c r="A4137">
        <v>4136</v>
      </c>
      <c r="B4137" t="s">
        <v>4921</v>
      </c>
      <c r="C4137" s="8">
        <v>41719</v>
      </c>
      <c r="D4137" s="6">
        <v>2014</v>
      </c>
      <c r="E4137" s="8" t="s">
        <v>3511</v>
      </c>
      <c r="F4137" s="7">
        <v>21</v>
      </c>
      <c r="G4137" t="s">
        <v>3452</v>
      </c>
      <c r="H4137" t="s">
        <v>3451</v>
      </c>
      <c r="I4137" t="s">
        <v>4920</v>
      </c>
      <c r="J4137" t="s">
        <v>3449</v>
      </c>
      <c r="K4137" t="s">
        <v>3707</v>
      </c>
      <c r="L4137">
        <v>37918</v>
      </c>
      <c r="M4137" t="s">
        <v>225</v>
      </c>
      <c r="N4137" t="s">
        <v>13</v>
      </c>
      <c r="O4137" t="s">
        <v>14</v>
      </c>
      <c r="P4137" t="s">
        <v>226</v>
      </c>
      <c r="Q4137" s="4">
        <v>24000</v>
      </c>
      <c r="R4137">
        <v>5</v>
      </c>
      <c r="S4137" s="4">
        <f>Table3[[#This Row],[Harga]]*Table3[[#This Row],[Quantity]]</f>
        <v>120000</v>
      </c>
      <c r="T4137">
        <v>0.2</v>
      </c>
      <c r="U4137" s="4">
        <f>Table3[[#This Row],[Discount]]*Table3[[#This Row],[Revenue]]</f>
        <v>24000</v>
      </c>
      <c r="V4137" s="4">
        <f>Table3[[#This Row],[Revenue]]-Table3[[#This Row],[Total Discount]]</f>
        <v>96000</v>
      </c>
      <c r="W4137" s="6"/>
      <c r="X4137" s="5"/>
    </row>
    <row r="4138" spans="1:24" x14ac:dyDescent="0.35">
      <c r="A4138">
        <v>4137</v>
      </c>
      <c r="B4138" t="s">
        <v>4919</v>
      </c>
      <c r="C4138" s="8">
        <v>42124</v>
      </c>
      <c r="D4138" s="6">
        <v>2015</v>
      </c>
      <c r="E4138" s="8" t="s">
        <v>3529</v>
      </c>
      <c r="F4138" s="7">
        <v>30</v>
      </c>
      <c r="G4138" t="s">
        <v>3452</v>
      </c>
      <c r="H4138" t="s">
        <v>3451</v>
      </c>
      <c r="I4138" t="s">
        <v>4528</v>
      </c>
      <c r="J4138" t="s">
        <v>3466</v>
      </c>
      <c r="K4138" t="s">
        <v>3628</v>
      </c>
      <c r="L4138">
        <v>1841</v>
      </c>
      <c r="M4138" t="s">
        <v>217</v>
      </c>
      <c r="N4138" t="s">
        <v>9</v>
      </c>
      <c r="O4138" t="s">
        <v>20</v>
      </c>
      <c r="P4138" t="s">
        <v>218</v>
      </c>
      <c r="Q4138" s="4">
        <v>36000</v>
      </c>
      <c r="R4138">
        <v>5</v>
      </c>
      <c r="S4138" s="4">
        <f>Table3[[#This Row],[Harga]]*Table3[[#This Row],[Quantity]]</f>
        <v>180000</v>
      </c>
      <c r="T4138">
        <v>0</v>
      </c>
      <c r="U4138" s="4">
        <f>Table3[[#This Row],[Discount]]*Table3[[#This Row],[Revenue]]</f>
        <v>0</v>
      </c>
      <c r="V4138" s="4">
        <f>Table3[[#This Row],[Revenue]]-Table3[[#This Row],[Total Discount]]</f>
        <v>180000</v>
      </c>
      <c r="W4138" s="6"/>
      <c r="X4138" s="5"/>
    </row>
    <row r="4139" spans="1:24" x14ac:dyDescent="0.35">
      <c r="A4139">
        <v>4138</v>
      </c>
      <c r="B4139" t="s">
        <v>4918</v>
      </c>
      <c r="C4139" s="8">
        <v>42858</v>
      </c>
      <c r="D4139" s="6">
        <v>2017</v>
      </c>
      <c r="E4139" s="8" t="s">
        <v>3453</v>
      </c>
      <c r="F4139" s="7">
        <v>3</v>
      </c>
      <c r="G4139" t="s">
        <v>3485</v>
      </c>
      <c r="H4139" t="s">
        <v>3462</v>
      </c>
      <c r="I4139" t="s">
        <v>3988</v>
      </c>
      <c r="J4139" t="s">
        <v>3466</v>
      </c>
      <c r="K4139" t="s">
        <v>3571</v>
      </c>
      <c r="L4139">
        <v>19134</v>
      </c>
      <c r="M4139" t="s">
        <v>2829</v>
      </c>
      <c r="N4139" t="s">
        <v>9</v>
      </c>
      <c r="O4139" t="s">
        <v>20</v>
      </c>
      <c r="P4139" t="s">
        <v>2830</v>
      </c>
      <c r="Q4139" s="4">
        <v>61000</v>
      </c>
      <c r="R4139">
        <v>2</v>
      </c>
      <c r="S4139" s="4">
        <f>Table3[[#This Row],[Harga]]*Table3[[#This Row],[Quantity]]</f>
        <v>122000</v>
      </c>
      <c r="T4139">
        <v>0.2</v>
      </c>
      <c r="U4139" s="4">
        <f>Table3[[#This Row],[Discount]]*Table3[[#This Row],[Revenue]]</f>
        <v>24400</v>
      </c>
      <c r="V4139" s="4">
        <f>Table3[[#This Row],[Revenue]]-Table3[[#This Row],[Total Discount]]</f>
        <v>97600</v>
      </c>
      <c r="W4139" s="6"/>
      <c r="X4139" s="5"/>
    </row>
    <row r="4140" spans="1:24" x14ac:dyDescent="0.35">
      <c r="A4140">
        <v>4139</v>
      </c>
      <c r="B4140" t="s">
        <v>4917</v>
      </c>
      <c r="C4140" s="8">
        <v>42608</v>
      </c>
      <c r="D4140" s="6">
        <v>2016</v>
      </c>
      <c r="E4140" s="8" t="s">
        <v>3481</v>
      </c>
      <c r="F4140" s="7">
        <v>26</v>
      </c>
      <c r="G4140" t="s">
        <v>3485</v>
      </c>
      <c r="H4140" t="s">
        <v>3451</v>
      </c>
      <c r="I4140" t="s">
        <v>4377</v>
      </c>
      <c r="J4140" t="s">
        <v>3449</v>
      </c>
      <c r="K4140" t="s">
        <v>3483</v>
      </c>
      <c r="L4140">
        <v>30605</v>
      </c>
      <c r="M4140" t="s">
        <v>1676</v>
      </c>
      <c r="N4140" t="s">
        <v>9</v>
      </c>
      <c r="O4140" t="s">
        <v>20</v>
      </c>
      <c r="P4140" t="s">
        <v>1677</v>
      </c>
      <c r="Q4140" s="4">
        <v>436000</v>
      </c>
      <c r="R4140">
        <v>3</v>
      </c>
      <c r="S4140" s="4">
        <f>Table3[[#This Row],[Harga]]*Table3[[#This Row],[Quantity]]</f>
        <v>1308000</v>
      </c>
      <c r="T4140">
        <v>0</v>
      </c>
      <c r="U4140" s="4">
        <f>Table3[[#This Row],[Discount]]*Table3[[#This Row],[Revenue]]</f>
        <v>0</v>
      </c>
      <c r="V4140" s="4">
        <f>Table3[[#This Row],[Revenue]]-Table3[[#This Row],[Total Discount]]</f>
        <v>1308000</v>
      </c>
      <c r="W4140" s="6"/>
      <c r="X4140" s="5"/>
    </row>
    <row r="4141" spans="1:24" x14ac:dyDescent="0.35">
      <c r="A4141">
        <v>4140</v>
      </c>
      <c r="B4141" t="s">
        <v>4916</v>
      </c>
      <c r="C4141" s="8">
        <v>41740</v>
      </c>
      <c r="D4141" s="6">
        <v>2014</v>
      </c>
      <c r="E4141" s="8" t="s">
        <v>3529</v>
      </c>
      <c r="F4141" s="7">
        <v>11</v>
      </c>
      <c r="G4141" t="s">
        <v>3457</v>
      </c>
      <c r="H4141" t="s">
        <v>3462</v>
      </c>
      <c r="I4141" t="s">
        <v>3962</v>
      </c>
      <c r="J4141" t="s">
        <v>3449</v>
      </c>
      <c r="K4141" t="s">
        <v>3600</v>
      </c>
      <c r="L4141">
        <v>59405</v>
      </c>
      <c r="M4141" t="s">
        <v>3283</v>
      </c>
      <c r="N4141" t="s">
        <v>13</v>
      </c>
      <c r="O4141" t="s">
        <v>32</v>
      </c>
      <c r="P4141" t="s">
        <v>3284</v>
      </c>
      <c r="Q4141" s="4">
        <v>88000</v>
      </c>
      <c r="R4141">
        <v>7</v>
      </c>
      <c r="S4141" s="4">
        <f>Table3[[#This Row],[Harga]]*Table3[[#This Row],[Quantity]]</f>
        <v>616000</v>
      </c>
      <c r="T4141">
        <v>0</v>
      </c>
      <c r="U4141" s="4">
        <f>Table3[[#This Row],[Discount]]*Table3[[#This Row],[Revenue]]</f>
        <v>0</v>
      </c>
      <c r="V4141" s="4">
        <f>Table3[[#This Row],[Revenue]]-Table3[[#This Row],[Total Discount]]</f>
        <v>616000</v>
      </c>
      <c r="W4141" s="6"/>
      <c r="X4141" s="5"/>
    </row>
    <row r="4142" spans="1:24" x14ac:dyDescent="0.35">
      <c r="A4142">
        <v>4141</v>
      </c>
      <c r="B4142" t="s">
        <v>4915</v>
      </c>
      <c r="C4142" s="8">
        <v>42737</v>
      </c>
      <c r="D4142" s="6">
        <v>2017</v>
      </c>
      <c r="E4142" s="8" t="s">
        <v>3463</v>
      </c>
      <c r="F4142" s="7">
        <v>2</v>
      </c>
      <c r="G4142" t="s">
        <v>3452</v>
      </c>
      <c r="H4142" t="s">
        <v>3451</v>
      </c>
      <c r="I4142" t="s">
        <v>4914</v>
      </c>
      <c r="J4142" t="s">
        <v>3449</v>
      </c>
      <c r="K4142" t="s">
        <v>3487</v>
      </c>
      <c r="L4142">
        <v>79907</v>
      </c>
      <c r="M4142" t="s">
        <v>3114</v>
      </c>
      <c r="N4142" t="s">
        <v>13</v>
      </c>
      <c r="O4142" t="s">
        <v>37</v>
      </c>
      <c r="P4142" t="s">
        <v>3115</v>
      </c>
      <c r="Q4142" s="4">
        <v>80000</v>
      </c>
      <c r="R4142">
        <v>2</v>
      </c>
      <c r="S4142" s="4">
        <f>Table3[[#This Row],[Harga]]*Table3[[#This Row],[Quantity]]</f>
        <v>160000</v>
      </c>
      <c r="T4142">
        <v>0.2</v>
      </c>
      <c r="U4142" s="4">
        <f>Table3[[#This Row],[Discount]]*Table3[[#This Row],[Revenue]]</f>
        <v>32000</v>
      </c>
      <c r="V4142" s="4">
        <f>Table3[[#This Row],[Revenue]]-Table3[[#This Row],[Total Discount]]</f>
        <v>128000</v>
      </c>
      <c r="W4142" s="6"/>
      <c r="X4142" s="5"/>
    </row>
    <row r="4143" spans="1:24" x14ac:dyDescent="0.35">
      <c r="A4143">
        <v>4142</v>
      </c>
      <c r="B4143" t="s">
        <v>4913</v>
      </c>
      <c r="C4143" s="8">
        <v>42853</v>
      </c>
      <c r="D4143" s="6">
        <v>2017</v>
      </c>
      <c r="E4143" s="8" t="s">
        <v>3529</v>
      </c>
      <c r="F4143" s="7">
        <v>28</v>
      </c>
      <c r="G4143" t="s">
        <v>3452</v>
      </c>
      <c r="H4143" t="s">
        <v>3462</v>
      </c>
      <c r="I4143" t="s">
        <v>4912</v>
      </c>
      <c r="J4143" t="s">
        <v>3449</v>
      </c>
      <c r="K4143" t="s">
        <v>3505</v>
      </c>
      <c r="L4143">
        <v>34741</v>
      </c>
      <c r="M4143" t="s">
        <v>1411</v>
      </c>
      <c r="N4143" t="s">
        <v>51</v>
      </c>
      <c r="O4143" t="s">
        <v>52</v>
      </c>
      <c r="P4143" t="s">
        <v>1412</v>
      </c>
      <c r="Q4143" s="4">
        <v>1128000</v>
      </c>
      <c r="R4143">
        <v>2</v>
      </c>
      <c r="S4143" s="4">
        <f>Table3[[#This Row],[Harga]]*Table3[[#This Row],[Quantity]]</f>
        <v>2256000</v>
      </c>
      <c r="T4143">
        <v>0.2</v>
      </c>
      <c r="U4143" s="4">
        <f>Table3[[#This Row],[Discount]]*Table3[[#This Row],[Revenue]]</f>
        <v>451200</v>
      </c>
      <c r="V4143" s="4">
        <f>Table3[[#This Row],[Revenue]]-Table3[[#This Row],[Total Discount]]</f>
        <v>1804800</v>
      </c>
      <c r="W4143" s="6"/>
      <c r="X4143" s="5"/>
    </row>
    <row r="4144" spans="1:24" x14ac:dyDescent="0.35">
      <c r="A4144">
        <v>4143</v>
      </c>
      <c r="B4144" t="s">
        <v>4911</v>
      </c>
      <c r="C4144" s="8">
        <v>42765</v>
      </c>
      <c r="D4144" s="6">
        <v>2017</v>
      </c>
      <c r="E4144" s="8" t="s">
        <v>3463</v>
      </c>
      <c r="F4144" s="7">
        <v>30</v>
      </c>
      <c r="G4144" t="s">
        <v>3457</v>
      </c>
      <c r="H4144" t="s">
        <v>3451</v>
      </c>
      <c r="I4144" t="s">
        <v>4352</v>
      </c>
      <c r="J4144" t="s">
        <v>3488</v>
      </c>
      <c r="K4144" t="s">
        <v>3465</v>
      </c>
      <c r="L4144">
        <v>98105</v>
      </c>
      <c r="M4144" t="s">
        <v>2404</v>
      </c>
      <c r="N4144" t="s">
        <v>51</v>
      </c>
      <c r="O4144" t="s">
        <v>52</v>
      </c>
      <c r="P4144" t="s">
        <v>2405</v>
      </c>
      <c r="Q4144" s="4">
        <v>303000</v>
      </c>
      <c r="R4144">
        <v>4</v>
      </c>
      <c r="S4144" s="4">
        <f>Table3[[#This Row],[Harga]]*Table3[[#This Row],[Quantity]]</f>
        <v>1212000</v>
      </c>
      <c r="T4144">
        <v>0.2</v>
      </c>
      <c r="U4144" s="4">
        <f>Table3[[#This Row],[Discount]]*Table3[[#This Row],[Revenue]]</f>
        <v>242400</v>
      </c>
      <c r="V4144" s="4">
        <f>Table3[[#This Row],[Revenue]]-Table3[[#This Row],[Total Discount]]</f>
        <v>969600</v>
      </c>
      <c r="W4144" s="6"/>
      <c r="X4144" s="5"/>
    </row>
    <row r="4145" spans="1:24" x14ac:dyDescent="0.35">
      <c r="A4145">
        <v>4144</v>
      </c>
      <c r="B4145" t="s">
        <v>4910</v>
      </c>
      <c r="C4145" s="8">
        <v>41889</v>
      </c>
      <c r="D4145" s="6">
        <v>2014</v>
      </c>
      <c r="E4145" s="8" t="s">
        <v>3472</v>
      </c>
      <c r="F4145" s="7">
        <v>7</v>
      </c>
      <c r="G4145" t="s">
        <v>3538</v>
      </c>
      <c r="H4145" t="s">
        <v>3462</v>
      </c>
      <c r="I4145" t="s">
        <v>4334</v>
      </c>
      <c r="J4145" t="s">
        <v>3466</v>
      </c>
      <c r="K4145" t="s">
        <v>3714</v>
      </c>
      <c r="L4145">
        <v>95051</v>
      </c>
      <c r="M4145" t="s">
        <v>3285</v>
      </c>
      <c r="N4145" t="s">
        <v>13</v>
      </c>
      <c r="O4145" t="s">
        <v>366</v>
      </c>
      <c r="P4145" t="s">
        <v>3286</v>
      </c>
      <c r="Q4145" s="4">
        <v>28000</v>
      </c>
      <c r="R4145">
        <v>4</v>
      </c>
      <c r="S4145" s="4">
        <f>Table3[[#This Row],[Harga]]*Table3[[#This Row],[Quantity]]</f>
        <v>112000</v>
      </c>
      <c r="T4145">
        <v>0</v>
      </c>
      <c r="U4145" s="4">
        <f>Table3[[#This Row],[Discount]]*Table3[[#This Row],[Revenue]]</f>
        <v>0</v>
      </c>
      <c r="V4145" s="4">
        <f>Table3[[#This Row],[Revenue]]-Table3[[#This Row],[Total Discount]]</f>
        <v>112000</v>
      </c>
      <c r="W4145" s="6"/>
      <c r="X4145" s="5"/>
    </row>
    <row r="4146" spans="1:24" x14ac:dyDescent="0.35">
      <c r="A4146">
        <v>4145</v>
      </c>
      <c r="B4146" t="s">
        <v>4909</v>
      </c>
      <c r="C4146" s="8">
        <v>42532</v>
      </c>
      <c r="D4146" s="6">
        <v>2016</v>
      </c>
      <c r="E4146" s="8" t="s">
        <v>3497</v>
      </c>
      <c r="F4146" s="7">
        <v>11</v>
      </c>
      <c r="G4146" t="s">
        <v>3485</v>
      </c>
      <c r="H4146" t="s">
        <v>3501</v>
      </c>
      <c r="I4146" t="s">
        <v>4687</v>
      </c>
      <c r="J4146" t="s">
        <v>3449</v>
      </c>
      <c r="K4146" t="s">
        <v>3474</v>
      </c>
      <c r="L4146">
        <v>90049</v>
      </c>
      <c r="M4146" t="s">
        <v>1724</v>
      </c>
      <c r="N4146" t="s">
        <v>9</v>
      </c>
      <c r="O4146" t="s">
        <v>17</v>
      </c>
      <c r="P4146" t="s">
        <v>1725</v>
      </c>
      <c r="Q4146" s="4">
        <v>1580000</v>
      </c>
      <c r="R4146">
        <v>3</v>
      </c>
      <c r="S4146" s="4">
        <f>Table3[[#This Row],[Harga]]*Table3[[#This Row],[Quantity]]</f>
        <v>4740000</v>
      </c>
      <c r="T4146">
        <v>0.2</v>
      </c>
      <c r="U4146" s="4">
        <f>Table3[[#This Row],[Discount]]*Table3[[#This Row],[Revenue]]</f>
        <v>948000</v>
      </c>
      <c r="V4146" s="4">
        <f>Table3[[#This Row],[Revenue]]-Table3[[#This Row],[Total Discount]]</f>
        <v>3792000</v>
      </c>
      <c r="W4146" s="6"/>
      <c r="X4146" s="5"/>
    </row>
    <row r="4147" spans="1:24" x14ac:dyDescent="0.35">
      <c r="A4147">
        <v>4146</v>
      </c>
      <c r="B4147" t="s">
        <v>4908</v>
      </c>
      <c r="C4147" s="8">
        <v>42660</v>
      </c>
      <c r="D4147" s="6">
        <v>2016</v>
      </c>
      <c r="E4147" s="8" t="s">
        <v>3517</v>
      </c>
      <c r="F4147" s="7">
        <v>17</v>
      </c>
      <c r="G4147" t="s">
        <v>3457</v>
      </c>
      <c r="H4147" t="s">
        <v>3451</v>
      </c>
      <c r="I4147" t="s">
        <v>4907</v>
      </c>
      <c r="J4147" t="s">
        <v>3488</v>
      </c>
      <c r="K4147" t="s">
        <v>3568</v>
      </c>
      <c r="L4147">
        <v>93727</v>
      </c>
      <c r="M4147" t="s">
        <v>2452</v>
      </c>
      <c r="N4147" t="s">
        <v>9</v>
      </c>
      <c r="O4147" t="s">
        <v>10</v>
      </c>
      <c r="P4147" t="s">
        <v>2453</v>
      </c>
      <c r="Q4147" s="4">
        <v>483000</v>
      </c>
      <c r="R4147">
        <v>2</v>
      </c>
      <c r="S4147" s="4">
        <f>Table3[[#This Row],[Harga]]*Table3[[#This Row],[Quantity]]</f>
        <v>966000</v>
      </c>
      <c r="T4147">
        <v>0.15</v>
      </c>
      <c r="U4147" s="4">
        <f>Table3[[#This Row],[Discount]]*Table3[[#This Row],[Revenue]]</f>
        <v>144900</v>
      </c>
      <c r="V4147" s="4">
        <f>Table3[[#This Row],[Revenue]]-Table3[[#This Row],[Total Discount]]</f>
        <v>821100</v>
      </c>
      <c r="W4147" s="6"/>
      <c r="X4147" s="5"/>
    </row>
    <row r="4148" spans="1:24" x14ac:dyDescent="0.35">
      <c r="A4148">
        <v>4147</v>
      </c>
      <c r="B4148" t="s">
        <v>4906</v>
      </c>
      <c r="C4148" s="8">
        <v>42000</v>
      </c>
      <c r="D4148" s="6">
        <v>2014</v>
      </c>
      <c r="E4148" s="8" t="s">
        <v>3490</v>
      </c>
      <c r="F4148" s="7">
        <v>27</v>
      </c>
      <c r="G4148" t="s">
        <v>3538</v>
      </c>
      <c r="H4148" t="s">
        <v>3462</v>
      </c>
      <c r="I4148" t="s">
        <v>4905</v>
      </c>
      <c r="J4148" t="s">
        <v>3449</v>
      </c>
      <c r="K4148" t="s">
        <v>3595</v>
      </c>
      <c r="L4148">
        <v>76106</v>
      </c>
      <c r="M4148" t="s">
        <v>632</v>
      </c>
      <c r="N4148" t="s">
        <v>13</v>
      </c>
      <c r="O4148" t="s">
        <v>26</v>
      </c>
      <c r="P4148" t="s">
        <v>633</v>
      </c>
      <c r="Q4148" s="4">
        <v>60000</v>
      </c>
      <c r="R4148">
        <v>1</v>
      </c>
      <c r="S4148" s="4">
        <f>Table3[[#This Row],[Harga]]*Table3[[#This Row],[Quantity]]</f>
        <v>60000</v>
      </c>
      <c r="T4148">
        <v>0.8</v>
      </c>
      <c r="U4148" s="4">
        <f>Table3[[#This Row],[Discount]]*Table3[[#This Row],[Revenue]]</f>
        <v>48000</v>
      </c>
      <c r="V4148" s="4">
        <f>Table3[[#This Row],[Revenue]]-Table3[[#This Row],[Total Discount]]</f>
        <v>12000</v>
      </c>
      <c r="W4148" s="6"/>
      <c r="X4148" s="5"/>
    </row>
    <row r="4149" spans="1:24" x14ac:dyDescent="0.35">
      <c r="A4149">
        <v>4148</v>
      </c>
      <c r="B4149" t="s">
        <v>4904</v>
      </c>
      <c r="C4149" s="8">
        <v>42698</v>
      </c>
      <c r="D4149" s="6">
        <v>2016</v>
      </c>
      <c r="E4149" s="8" t="s">
        <v>3468</v>
      </c>
      <c r="F4149" s="7">
        <v>24</v>
      </c>
      <c r="G4149" t="s">
        <v>3485</v>
      </c>
      <c r="H4149" t="s">
        <v>3451</v>
      </c>
      <c r="I4149" t="s">
        <v>4903</v>
      </c>
      <c r="J4149" t="s">
        <v>3488</v>
      </c>
      <c r="K4149" t="s">
        <v>3909</v>
      </c>
      <c r="L4149">
        <v>98105</v>
      </c>
      <c r="M4149" t="s">
        <v>1326</v>
      </c>
      <c r="N4149" t="s">
        <v>9</v>
      </c>
      <c r="O4149" t="s">
        <v>20</v>
      </c>
      <c r="P4149" t="s">
        <v>1327</v>
      </c>
      <c r="Q4149" s="4">
        <v>22000</v>
      </c>
      <c r="R4149">
        <v>3</v>
      </c>
      <c r="S4149" s="4">
        <f>Table3[[#This Row],[Harga]]*Table3[[#This Row],[Quantity]]</f>
        <v>66000</v>
      </c>
      <c r="T4149">
        <v>0</v>
      </c>
      <c r="U4149" s="4">
        <f>Table3[[#This Row],[Discount]]*Table3[[#This Row],[Revenue]]</f>
        <v>0</v>
      </c>
      <c r="V4149" s="4">
        <f>Table3[[#This Row],[Revenue]]-Table3[[#This Row],[Total Discount]]</f>
        <v>66000</v>
      </c>
      <c r="W4149" s="6"/>
      <c r="X4149" s="5"/>
    </row>
    <row r="4150" spans="1:24" x14ac:dyDescent="0.35">
      <c r="A4150">
        <v>4149</v>
      </c>
      <c r="B4150" t="s">
        <v>4902</v>
      </c>
      <c r="C4150" s="8">
        <v>42684</v>
      </c>
      <c r="D4150" s="6">
        <v>2016</v>
      </c>
      <c r="E4150" s="8" t="s">
        <v>3468</v>
      </c>
      <c r="F4150" s="7">
        <v>10</v>
      </c>
      <c r="G4150" t="s">
        <v>3538</v>
      </c>
      <c r="H4150" t="s">
        <v>3451</v>
      </c>
      <c r="I4150" t="s">
        <v>4129</v>
      </c>
      <c r="J4150" t="s">
        <v>3449</v>
      </c>
      <c r="K4150" t="s">
        <v>3509</v>
      </c>
      <c r="L4150">
        <v>94110</v>
      </c>
      <c r="M4150" t="s">
        <v>1294</v>
      </c>
      <c r="N4150" t="s">
        <v>13</v>
      </c>
      <c r="O4150" t="s">
        <v>32</v>
      </c>
      <c r="P4150" t="s">
        <v>1295</v>
      </c>
      <c r="Q4150" s="4">
        <v>60000</v>
      </c>
      <c r="R4150">
        <v>1</v>
      </c>
      <c r="S4150" s="4">
        <f>Table3[[#This Row],[Harga]]*Table3[[#This Row],[Quantity]]</f>
        <v>60000</v>
      </c>
      <c r="T4150">
        <v>0</v>
      </c>
      <c r="U4150" s="4">
        <f>Table3[[#This Row],[Discount]]*Table3[[#This Row],[Revenue]]</f>
        <v>0</v>
      </c>
      <c r="V4150" s="4">
        <f>Table3[[#This Row],[Revenue]]-Table3[[#This Row],[Total Discount]]</f>
        <v>60000</v>
      </c>
      <c r="W4150" s="6"/>
      <c r="X4150" s="5"/>
    </row>
    <row r="4151" spans="1:24" x14ac:dyDescent="0.35">
      <c r="A4151">
        <v>4150</v>
      </c>
      <c r="B4151" t="s">
        <v>4901</v>
      </c>
      <c r="C4151" s="8">
        <v>42009</v>
      </c>
      <c r="D4151" s="6">
        <v>2015</v>
      </c>
      <c r="E4151" s="8" t="s">
        <v>3463</v>
      </c>
      <c r="F4151" s="7">
        <v>5</v>
      </c>
      <c r="G4151" t="s">
        <v>3538</v>
      </c>
      <c r="H4151" t="s">
        <v>3462</v>
      </c>
      <c r="I4151" t="s">
        <v>4028</v>
      </c>
      <c r="J4151" t="s">
        <v>3488</v>
      </c>
      <c r="K4151" t="s">
        <v>3542</v>
      </c>
      <c r="L4151">
        <v>94110</v>
      </c>
      <c r="M4151" t="s">
        <v>1082</v>
      </c>
      <c r="N4151" t="s">
        <v>13</v>
      </c>
      <c r="O4151" t="s">
        <v>29</v>
      </c>
      <c r="P4151" t="s">
        <v>1083</v>
      </c>
      <c r="Q4151" s="4">
        <v>73000</v>
      </c>
      <c r="R4151">
        <v>6</v>
      </c>
      <c r="S4151" s="4">
        <f>Table3[[#This Row],[Harga]]*Table3[[#This Row],[Quantity]]</f>
        <v>438000</v>
      </c>
      <c r="T4151">
        <v>0</v>
      </c>
      <c r="U4151" s="4">
        <f>Table3[[#This Row],[Discount]]*Table3[[#This Row],[Revenue]]</f>
        <v>0</v>
      </c>
      <c r="V4151" s="4">
        <f>Table3[[#This Row],[Revenue]]-Table3[[#This Row],[Total Discount]]</f>
        <v>438000</v>
      </c>
      <c r="W4151" s="6"/>
      <c r="X4151" s="5"/>
    </row>
    <row r="4152" spans="1:24" x14ac:dyDescent="0.35">
      <c r="A4152">
        <v>4151</v>
      </c>
      <c r="B4152" t="s">
        <v>4900</v>
      </c>
      <c r="C4152" s="8">
        <v>42815</v>
      </c>
      <c r="D4152" s="6">
        <v>2017</v>
      </c>
      <c r="E4152" s="8" t="s">
        <v>3511</v>
      </c>
      <c r="F4152" s="7">
        <v>21</v>
      </c>
      <c r="G4152" t="s">
        <v>3485</v>
      </c>
      <c r="H4152" t="s">
        <v>3451</v>
      </c>
      <c r="I4152" t="s">
        <v>3859</v>
      </c>
      <c r="J4152" t="s">
        <v>3466</v>
      </c>
      <c r="K4152" t="s">
        <v>3477</v>
      </c>
      <c r="L4152">
        <v>33068</v>
      </c>
      <c r="M4152" t="s">
        <v>1936</v>
      </c>
      <c r="N4152" t="s">
        <v>13</v>
      </c>
      <c r="O4152" t="s">
        <v>29</v>
      </c>
      <c r="P4152" t="s">
        <v>1937</v>
      </c>
      <c r="Q4152" s="4">
        <v>33000</v>
      </c>
      <c r="R4152">
        <v>1</v>
      </c>
      <c r="S4152" s="4">
        <f>Table3[[#This Row],[Harga]]*Table3[[#This Row],[Quantity]]</f>
        <v>33000</v>
      </c>
      <c r="T4152">
        <v>0.2</v>
      </c>
      <c r="U4152" s="4">
        <f>Table3[[#This Row],[Discount]]*Table3[[#This Row],[Revenue]]</f>
        <v>6600</v>
      </c>
      <c r="V4152" s="4">
        <f>Table3[[#This Row],[Revenue]]-Table3[[#This Row],[Total Discount]]</f>
        <v>26400</v>
      </c>
      <c r="W4152" s="6"/>
      <c r="X4152" s="5"/>
    </row>
    <row r="4153" spans="1:24" x14ac:dyDescent="0.35">
      <c r="A4153">
        <v>4152</v>
      </c>
      <c r="B4153" t="s">
        <v>4899</v>
      </c>
      <c r="C4153" s="8">
        <v>42320</v>
      </c>
      <c r="D4153" s="6">
        <v>2015</v>
      </c>
      <c r="E4153" s="8" t="s">
        <v>3468</v>
      </c>
      <c r="F4153" s="7">
        <v>12</v>
      </c>
      <c r="G4153" t="s">
        <v>3457</v>
      </c>
      <c r="H4153" t="s">
        <v>3462</v>
      </c>
      <c r="I4153" t="s">
        <v>4898</v>
      </c>
      <c r="J4153" t="s">
        <v>3466</v>
      </c>
      <c r="K4153" t="s">
        <v>3704</v>
      </c>
      <c r="L4153">
        <v>77095</v>
      </c>
      <c r="M4153" t="s">
        <v>1124</v>
      </c>
      <c r="N4153" t="s">
        <v>13</v>
      </c>
      <c r="O4153" t="s">
        <v>32</v>
      </c>
      <c r="P4153" t="s">
        <v>1125</v>
      </c>
      <c r="Q4153" s="4">
        <v>81000</v>
      </c>
      <c r="R4153">
        <v>1</v>
      </c>
      <c r="S4153" s="4">
        <f>Table3[[#This Row],[Harga]]*Table3[[#This Row],[Quantity]]</f>
        <v>81000</v>
      </c>
      <c r="T4153">
        <v>0.2</v>
      </c>
      <c r="U4153" s="4">
        <f>Table3[[#This Row],[Discount]]*Table3[[#This Row],[Revenue]]</f>
        <v>16200</v>
      </c>
      <c r="V4153" s="4">
        <f>Table3[[#This Row],[Revenue]]-Table3[[#This Row],[Total Discount]]</f>
        <v>64800</v>
      </c>
      <c r="W4153" s="6"/>
      <c r="X4153" s="5"/>
    </row>
    <row r="4154" spans="1:24" x14ac:dyDescent="0.35">
      <c r="A4154">
        <v>4153</v>
      </c>
      <c r="B4154" t="s">
        <v>4897</v>
      </c>
      <c r="C4154" s="8">
        <v>41891</v>
      </c>
      <c r="D4154" s="6">
        <v>2014</v>
      </c>
      <c r="E4154" s="8" t="s">
        <v>3472</v>
      </c>
      <c r="F4154" s="7">
        <v>9</v>
      </c>
      <c r="G4154" t="s">
        <v>3452</v>
      </c>
      <c r="H4154" t="s">
        <v>3462</v>
      </c>
      <c r="I4154" t="s">
        <v>3450</v>
      </c>
      <c r="J4154" t="s">
        <v>3449</v>
      </c>
      <c r="K4154" t="s">
        <v>3707</v>
      </c>
      <c r="L4154">
        <v>60653</v>
      </c>
      <c r="M4154" t="s">
        <v>788</v>
      </c>
      <c r="N4154" t="s">
        <v>13</v>
      </c>
      <c r="O4154" t="s">
        <v>23</v>
      </c>
      <c r="P4154" t="s">
        <v>789</v>
      </c>
      <c r="Q4154" s="4">
        <v>5000</v>
      </c>
      <c r="R4154">
        <v>3</v>
      </c>
      <c r="S4154" s="4">
        <f>Table3[[#This Row],[Harga]]*Table3[[#This Row],[Quantity]]</f>
        <v>15000</v>
      </c>
      <c r="T4154">
        <v>0.2</v>
      </c>
      <c r="U4154" s="4">
        <f>Table3[[#This Row],[Discount]]*Table3[[#This Row],[Revenue]]</f>
        <v>3000</v>
      </c>
      <c r="V4154" s="4">
        <f>Table3[[#This Row],[Revenue]]-Table3[[#This Row],[Total Discount]]</f>
        <v>12000</v>
      </c>
      <c r="W4154" s="6"/>
      <c r="X4154" s="5"/>
    </row>
    <row r="4155" spans="1:24" x14ac:dyDescent="0.35">
      <c r="A4155">
        <v>4154</v>
      </c>
      <c r="B4155" t="s">
        <v>4896</v>
      </c>
      <c r="C4155" s="8">
        <v>42446</v>
      </c>
      <c r="D4155" s="6">
        <v>2016</v>
      </c>
      <c r="E4155" s="8" t="s">
        <v>3511</v>
      </c>
      <c r="F4155" s="7">
        <v>17</v>
      </c>
      <c r="G4155" t="s">
        <v>3485</v>
      </c>
      <c r="H4155" t="s">
        <v>3451</v>
      </c>
      <c r="I4155" t="s">
        <v>4039</v>
      </c>
      <c r="J4155" t="s">
        <v>3449</v>
      </c>
      <c r="K4155" t="s">
        <v>3605</v>
      </c>
      <c r="L4155">
        <v>94109</v>
      </c>
      <c r="M4155" t="s">
        <v>531</v>
      </c>
      <c r="N4155" t="s">
        <v>51</v>
      </c>
      <c r="O4155" t="s">
        <v>52</v>
      </c>
      <c r="P4155" t="s">
        <v>532</v>
      </c>
      <c r="Q4155" s="4">
        <v>85000</v>
      </c>
      <c r="R4155">
        <v>2</v>
      </c>
      <c r="S4155" s="4">
        <f>Table3[[#This Row],[Harga]]*Table3[[#This Row],[Quantity]]</f>
        <v>170000</v>
      </c>
      <c r="T4155">
        <v>0.2</v>
      </c>
      <c r="U4155" s="4">
        <f>Table3[[#This Row],[Discount]]*Table3[[#This Row],[Revenue]]</f>
        <v>34000</v>
      </c>
      <c r="V4155" s="4">
        <f>Table3[[#This Row],[Revenue]]-Table3[[#This Row],[Total Discount]]</f>
        <v>136000</v>
      </c>
      <c r="W4155" s="6"/>
      <c r="X4155" s="5"/>
    </row>
    <row r="4156" spans="1:24" x14ac:dyDescent="0.35">
      <c r="A4156">
        <v>4155</v>
      </c>
      <c r="B4156" t="s">
        <v>4895</v>
      </c>
      <c r="C4156" s="8">
        <v>42408</v>
      </c>
      <c r="D4156" s="6">
        <v>2016</v>
      </c>
      <c r="E4156" s="8" t="s">
        <v>3458</v>
      </c>
      <c r="F4156" s="7">
        <v>8</v>
      </c>
      <c r="G4156" t="s">
        <v>3538</v>
      </c>
      <c r="H4156" t="s">
        <v>3451</v>
      </c>
      <c r="I4156" t="s">
        <v>4732</v>
      </c>
      <c r="J4156" t="s">
        <v>3466</v>
      </c>
      <c r="K4156" t="s">
        <v>3494</v>
      </c>
      <c r="L4156">
        <v>77036</v>
      </c>
      <c r="M4156" t="s">
        <v>991</v>
      </c>
      <c r="N4156" t="s">
        <v>9</v>
      </c>
      <c r="O4156" t="s">
        <v>42</v>
      </c>
      <c r="P4156" t="s">
        <v>992</v>
      </c>
      <c r="Q4156" s="4">
        <v>173000</v>
      </c>
      <c r="R4156">
        <v>4</v>
      </c>
      <c r="S4156" s="4">
        <f>Table3[[#This Row],[Harga]]*Table3[[#This Row],[Quantity]]</f>
        <v>692000</v>
      </c>
      <c r="T4156">
        <v>0.3</v>
      </c>
      <c r="U4156" s="4">
        <f>Table3[[#This Row],[Discount]]*Table3[[#This Row],[Revenue]]</f>
        <v>207600</v>
      </c>
      <c r="V4156" s="4">
        <f>Table3[[#This Row],[Revenue]]-Table3[[#This Row],[Total Discount]]</f>
        <v>484400</v>
      </c>
      <c r="W4156" s="6"/>
      <c r="X4156" s="5"/>
    </row>
    <row r="4157" spans="1:24" x14ac:dyDescent="0.35">
      <c r="A4157">
        <v>4156</v>
      </c>
      <c r="B4157" t="s">
        <v>4894</v>
      </c>
      <c r="C4157" s="8">
        <v>42700</v>
      </c>
      <c r="D4157" s="6">
        <v>2016</v>
      </c>
      <c r="E4157" s="8" t="s">
        <v>3468</v>
      </c>
      <c r="F4157" s="7">
        <v>26</v>
      </c>
      <c r="G4157" t="s">
        <v>3452</v>
      </c>
      <c r="H4157" t="s">
        <v>3451</v>
      </c>
      <c r="I4157" t="s">
        <v>4893</v>
      </c>
      <c r="J4157" t="s">
        <v>3488</v>
      </c>
      <c r="K4157" t="s">
        <v>3655</v>
      </c>
      <c r="L4157">
        <v>6484</v>
      </c>
      <c r="M4157" t="s">
        <v>1383</v>
      </c>
      <c r="N4157" t="s">
        <v>51</v>
      </c>
      <c r="O4157" t="s">
        <v>64</v>
      </c>
      <c r="P4157" t="s">
        <v>1384</v>
      </c>
      <c r="Q4157" s="4">
        <v>60000</v>
      </c>
      <c r="R4157">
        <v>3</v>
      </c>
      <c r="S4157" s="4">
        <f>Table3[[#This Row],[Harga]]*Table3[[#This Row],[Quantity]]</f>
        <v>180000</v>
      </c>
      <c r="T4157">
        <v>0</v>
      </c>
      <c r="U4157" s="4">
        <f>Table3[[#This Row],[Discount]]*Table3[[#This Row],[Revenue]]</f>
        <v>0</v>
      </c>
      <c r="V4157" s="4">
        <f>Table3[[#This Row],[Revenue]]-Table3[[#This Row],[Total Discount]]</f>
        <v>180000</v>
      </c>
      <c r="W4157" s="6"/>
      <c r="X4157" s="5"/>
    </row>
    <row r="4158" spans="1:24" x14ac:dyDescent="0.35">
      <c r="A4158">
        <v>4157</v>
      </c>
      <c r="B4158" t="s">
        <v>4892</v>
      </c>
      <c r="C4158" s="8">
        <v>42982</v>
      </c>
      <c r="D4158" s="6">
        <v>2017</v>
      </c>
      <c r="E4158" s="8" t="s">
        <v>3472</v>
      </c>
      <c r="F4158" s="7">
        <v>4</v>
      </c>
      <c r="G4158" t="s">
        <v>3452</v>
      </c>
      <c r="H4158" t="s">
        <v>3462</v>
      </c>
      <c r="I4158" t="s">
        <v>4484</v>
      </c>
      <c r="J4158" t="s">
        <v>3466</v>
      </c>
      <c r="K4158" t="s">
        <v>3455</v>
      </c>
      <c r="L4158">
        <v>94601</v>
      </c>
      <c r="M4158" t="s">
        <v>1467</v>
      </c>
      <c r="N4158" t="s">
        <v>13</v>
      </c>
      <c r="O4158" t="s">
        <v>26</v>
      </c>
      <c r="P4158" t="s">
        <v>1468</v>
      </c>
      <c r="Q4158" s="4">
        <v>3000</v>
      </c>
      <c r="R4158">
        <v>3</v>
      </c>
      <c r="S4158" s="4">
        <f>Table3[[#This Row],[Harga]]*Table3[[#This Row],[Quantity]]</f>
        <v>9000</v>
      </c>
      <c r="T4158">
        <v>0.2</v>
      </c>
      <c r="U4158" s="4">
        <f>Table3[[#This Row],[Discount]]*Table3[[#This Row],[Revenue]]</f>
        <v>1800</v>
      </c>
      <c r="V4158" s="4">
        <f>Table3[[#This Row],[Revenue]]-Table3[[#This Row],[Total Discount]]</f>
        <v>7200</v>
      </c>
      <c r="W4158" s="6"/>
      <c r="X4158" s="5"/>
    </row>
    <row r="4159" spans="1:24" x14ac:dyDescent="0.35">
      <c r="A4159">
        <v>4158</v>
      </c>
      <c r="B4159" t="s">
        <v>4891</v>
      </c>
      <c r="C4159" s="8">
        <v>42152</v>
      </c>
      <c r="D4159" s="6">
        <v>2015</v>
      </c>
      <c r="E4159" s="8" t="s">
        <v>3453</v>
      </c>
      <c r="F4159" s="7">
        <v>28</v>
      </c>
      <c r="G4159" t="s">
        <v>3485</v>
      </c>
      <c r="H4159" t="s">
        <v>3451</v>
      </c>
      <c r="I4159" t="s">
        <v>4165</v>
      </c>
      <c r="J4159" t="s">
        <v>3449</v>
      </c>
      <c r="K4159" t="s">
        <v>3714</v>
      </c>
      <c r="L4159">
        <v>6040</v>
      </c>
      <c r="M4159" t="s">
        <v>1914</v>
      </c>
      <c r="N4159" t="s">
        <v>13</v>
      </c>
      <c r="O4159" t="s">
        <v>32</v>
      </c>
      <c r="P4159" t="s">
        <v>1915</v>
      </c>
      <c r="Q4159" s="4">
        <v>82000</v>
      </c>
      <c r="R4159">
        <v>1</v>
      </c>
      <c r="S4159" s="4">
        <f>Table3[[#This Row],[Harga]]*Table3[[#This Row],[Quantity]]</f>
        <v>82000</v>
      </c>
      <c r="T4159">
        <v>0</v>
      </c>
      <c r="U4159" s="4">
        <f>Table3[[#This Row],[Discount]]*Table3[[#This Row],[Revenue]]</f>
        <v>0</v>
      </c>
      <c r="V4159" s="4">
        <f>Table3[[#This Row],[Revenue]]-Table3[[#This Row],[Total Discount]]</f>
        <v>82000</v>
      </c>
      <c r="W4159" s="6"/>
      <c r="X4159" s="5"/>
    </row>
    <row r="4160" spans="1:24" x14ac:dyDescent="0.35">
      <c r="A4160">
        <v>4159</v>
      </c>
      <c r="B4160" t="s">
        <v>4890</v>
      </c>
      <c r="C4160" s="8">
        <v>41944</v>
      </c>
      <c r="D4160" s="6">
        <v>2014</v>
      </c>
      <c r="E4160" s="8" t="s">
        <v>3468</v>
      </c>
      <c r="F4160" s="7">
        <v>1</v>
      </c>
      <c r="G4160" t="s">
        <v>3452</v>
      </c>
      <c r="H4160" t="s">
        <v>3532</v>
      </c>
      <c r="I4160" t="s">
        <v>4095</v>
      </c>
      <c r="J4160" t="s">
        <v>3466</v>
      </c>
      <c r="K4160" t="s">
        <v>3670</v>
      </c>
      <c r="L4160">
        <v>7050</v>
      </c>
      <c r="M4160" t="s">
        <v>535</v>
      </c>
      <c r="N4160" t="s">
        <v>13</v>
      </c>
      <c r="O4160" t="s">
        <v>29</v>
      </c>
      <c r="P4160" t="s">
        <v>536</v>
      </c>
      <c r="Q4160" s="4">
        <v>77000</v>
      </c>
      <c r="R4160">
        <v>2</v>
      </c>
      <c r="S4160" s="4">
        <f>Table3[[#This Row],[Harga]]*Table3[[#This Row],[Quantity]]</f>
        <v>154000</v>
      </c>
      <c r="T4160">
        <v>0</v>
      </c>
      <c r="U4160" s="4">
        <f>Table3[[#This Row],[Discount]]*Table3[[#This Row],[Revenue]]</f>
        <v>0</v>
      </c>
      <c r="V4160" s="4">
        <f>Table3[[#This Row],[Revenue]]-Table3[[#This Row],[Total Discount]]</f>
        <v>154000</v>
      </c>
      <c r="W4160" s="6"/>
      <c r="X4160" s="5"/>
    </row>
    <row r="4161" spans="1:24" x14ac:dyDescent="0.35">
      <c r="A4161">
        <v>4160</v>
      </c>
      <c r="B4161" t="s">
        <v>4889</v>
      </c>
      <c r="C4161" s="8">
        <v>42731</v>
      </c>
      <c r="D4161" s="6">
        <v>2016</v>
      </c>
      <c r="E4161" s="8" t="s">
        <v>3490</v>
      </c>
      <c r="F4161" s="7">
        <v>27</v>
      </c>
      <c r="G4161" t="s">
        <v>3485</v>
      </c>
      <c r="H4161" t="s">
        <v>3462</v>
      </c>
      <c r="I4161" t="s">
        <v>4073</v>
      </c>
      <c r="J4161" t="s">
        <v>3488</v>
      </c>
      <c r="K4161" t="s">
        <v>3513</v>
      </c>
      <c r="L4161">
        <v>44312</v>
      </c>
      <c r="M4161" t="s">
        <v>135</v>
      </c>
      <c r="N4161" t="s">
        <v>13</v>
      </c>
      <c r="O4161" t="s">
        <v>73</v>
      </c>
      <c r="P4161" t="s">
        <v>136</v>
      </c>
      <c r="Q4161" s="4">
        <v>41000</v>
      </c>
      <c r="R4161">
        <v>6</v>
      </c>
      <c r="S4161" s="4">
        <f>Table3[[#This Row],[Harga]]*Table3[[#This Row],[Quantity]]</f>
        <v>246000</v>
      </c>
      <c r="T4161">
        <v>0.2</v>
      </c>
      <c r="U4161" s="4">
        <f>Table3[[#This Row],[Discount]]*Table3[[#This Row],[Revenue]]</f>
        <v>49200</v>
      </c>
      <c r="V4161" s="4">
        <f>Table3[[#This Row],[Revenue]]-Table3[[#This Row],[Total Discount]]</f>
        <v>196800</v>
      </c>
      <c r="W4161" s="6"/>
      <c r="X4161" s="5"/>
    </row>
    <row r="4162" spans="1:24" x14ac:dyDescent="0.35">
      <c r="A4162">
        <v>4161</v>
      </c>
      <c r="B4162" t="s">
        <v>4888</v>
      </c>
      <c r="C4162" s="8">
        <v>43073</v>
      </c>
      <c r="D4162" s="6">
        <v>2017</v>
      </c>
      <c r="E4162" s="8" t="s">
        <v>3490</v>
      </c>
      <c r="F4162" s="7">
        <v>4</v>
      </c>
      <c r="G4162" t="s">
        <v>3485</v>
      </c>
      <c r="H4162" t="s">
        <v>3451</v>
      </c>
      <c r="I4162" t="s">
        <v>3756</v>
      </c>
      <c r="J4162" t="s">
        <v>3466</v>
      </c>
      <c r="K4162" t="s">
        <v>3499</v>
      </c>
      <c r="L4162">
        <v>90032</v>
      </c>
      <c r="M4162" t="s">
        <v>1197</v>
      </c>
      <c r="N4162" t="s">
        <v>13</v>
      </c>
      <c r="O4162" t="s">
        <v>23</v>
      </c>
      <c r="P4162" t="s">
        <v>1198</v>
      </c>
      <c r="Q4162" s="4">
        <v>6000</v>
      </c>
      <c r="R4162">
        <v>2</v>
      </c>
      <c r="S4162" s="4">
        <f>Table3[[#This Row],[Harga]]*Table3[[#This Row],[Quantity]]</f>
        <v>12000</v>
      </c>
      <c r="T4162">
        <v>0</v>
      </c>
      <c r="U4162" s="4">
        <f>Table3[[#This Row],[Discount]]*Table3[[#This Row],[Revenue]]</f>
        <v>0</v>
      </c>
      <c r="V4162" s="4">
        <f>Table3[[#This Row],[Revenue]]-Table3[[#This Row],[Total Discount]]</f>
        <v>12000</v>
      </c>
      <c r="W4162" s="6"/>
      <c r="X4162" s="5"/>
    </row>
    <row r="4163" spans="1:24" x14ac:dyDescent="0.35">
      <c r="A4163">
        <v>4162</v>
      </c>
      <c r="B4163" t="s">
        <v>4887</v>
      </c>
      <c r="C4163" s="8">
        <v>43092</v>
      </c>
      <c r="D4163" s="6">
        <v>2017</v>
      </c>
      <c r="E4163" s="8" t="s">
        <v>3490</v>
      </c>
      <c r="F4163" s="7">
        <v>23</v>
      </c>
      <c r="G4163" t="s">
        <v>3496</v>
      </c>
      <c r="H4163" t="s">
        <v>3451</v>
      </c>
      <c r="I4163" t="s">
        <v>4843</v>
      </c>
      <c r="J4163" t="s">
        <v>3488</v>
      </c>
      <c r="K4163" t="s">
        <v>3523</v>
      </c>
      <c r="L4163">
        <v>6810</v>
      </c>
      <c r="M4163" t="s">
        <v>1172</v>
      </c>
      <c r="N4163" t="s">
        <v>9</v>
      </c>
      <c r="O4163" t="s">
        <v>20</v>
      </c>
      <c r="P4163" t="s">
        <v>1173</v>
      </c>
      <c r="Q4163" s="4">
        <v>28000</v>
      </c>
      <c r="R4163">
        <v>2</v>
      </c>
      <c r="S4163" s="4">
        <f>Table3[[#This Row],[Harga]]*Table3[[#This Row],[Quantity]]</f>
        <v>56000</v>
      </c>
      <c r="T4163">
        <v>0</v>
      </c>
      <c r="U4163" s="4">
        <f>Table3[[#This Row],[Discount]]*Table3[[#This Row],[Revenue]]</f>
        <v>0</v>
      </c>
      <c r="V4163" s="4">
        <f>Table3[[#This Row],[Revenue]]-Table3[[#This Row],[Total Discount]]</f>
        <v>56000</v>
      </c>
      <c r="W4163" s="6"/>
      <c r="X4163" s="5"/>
    </row>
    <row r="4164" spans="1:24" x14ac:dyDescent="0.35">
      <c r="A4164">
        <v>4163</v>
      </c>
      <c r="B4164" t="s">
        <v>4886</v>
      </c>
      <c r="C4164" s="8">
        <v>42705</v>
      </c>
      <c r="D4164" s="6">
        <v>2016</v>
      </c>
      <c r="E4164" s="8" t="s">
        <v>3490</v>
      </c>
      <c r="F4164" s="7">
        <v>1</v>
      </c>
      <c r="G4164" t="s">
        <v>3485</v>
      </c>
      <c r="H4164" t="s">
        <v>3451</v>
      </c>
      <c r="I4164" t="s">
        <v>4631</v>
      </c>
      <c r="J4164" t="s">
        <v>3449</v>
      </c>
      <c r="K4164" t="s">
        <v>3509</v>
      </c>
      <c r="L4164">
        <v>2038</v>
      </c>
      <c r="M4164" t="s">
        <v>3134</v>
      </c>
      <c r="N4164" t="s">
        <v>51</v>
      </c>
      <c r="O4164" t="s">
        <v>52</v>
      </c>
      <c r="P4164" t="s">
        <v>3135</v>
      </c>
      <c r="Q4164" s="4">
        <v>138000</v>
      </c>
      <c r="R4164">
        <v>3</v>
      </c>
      <c r="S4164" s="4">
        <f>Table3[[#This Row],[Harga]]*Table3[[#This Row],[Quantity]]</f>
        <v>414000</v>
      </c>
      <c r="T4164">
        <v>0</v>
      </c>
      <c r="U4164" s="4">
        <f>Table3[[#This Row],[Discount]]*Table3[[#This Row],[Revenue]]</f>
        <v>0</v>
      </c>
      <c r="V4164" s="4">
        <f>Table3[[#This Row],[Revenue]]-Table3[[#This Row],[Total Discount]]</f>
        <v>414000</v>
      </c>
      <c r="W4164" s="6"/>
      <c r="X4164" s="5"/>
    </row>
    <row r="4165" spans="1:24" x14ac:dyDescent="0.35">
      <c r="A4165">
        <v>4164</v>
      </c>
      <c r="B4165" t="s">
        <v>4885</v>
      </c>
      <c r="C4165" s="8">
        <v>41820</v>
      </c>
      <c r="D4165" s="6">
        <v>2014</v>
      </c>
      <c r="E4165" s="8" t="s">
        <v>3497</v>
      </c>
      <c r="F4165" s="7">
        <v>30</v>
      </c>
      <c r="G4165" t="s">
        <v>3452</v>
      </c>
      <c r="H4165" t="s">
        <v>3451</v>
      </c>
      <c r="I4165" t="s">
        <v>4884</v>
      </c>
      <c r="J4165" t="s">
        <v>3449</v>
      </c>
      <c r="K4165" t="s">
        <v>3448</v>
      </c>
      <c r="L4165">
        <v>28403</v>
      </c>
      <c r="M4165" t="s">
        <v>1878</v>
      </c>
      <c r="N4165" t="s">
        <v>13</v>
      </c>
      <c r="O4165" t="s">
        <v>23</v>
      </c>
      <c r="P4165" t="s">
        <v>1879</v>
      </c>
      <c r="Q4165" s="4">
        <v>167000</v>
      </c>
      <c r="R4165">
        <v>7</v>
      </c>
      <c r="S4165" s="4">
        <f>Table3[[#This Row],[Harga]]*Table3[[#This Row],[Quantity]]</f>
        <v>1169000</v>
      </c>
      <c r="T4165">
        <v>0.2</v>
      </c>
      <c r="U4165" s="4">
        <f>Table3[[#This Row],[Discount]]*Table3[[#This Row],[Revenue]]</f>
        <v>233800</v>
      </c>
      <c r="V4165" s="4">
        <f>Table3[[#This Row],[Revenue]]-Table3[[#This Row],[Total Discount]]</f>
        <v>935200</v>
      </c>
      <c r="W4165" s="6"/>
      <c r="X4165" s="5"/>
    </row>
    <row r="4166" spans="1:24" x14ac:dyDescent="0.35">
      <c r="A4166">
        <v>4165</v>
      </c>
      <c r="B4166" t="s">
        <v>4883</v>
      </c>
      <c r="C4166" s="8">
        <v>41885</v>
      </c>
      <c r="D4166" s="6">
        <v>2014</v>
      </c>
      <c r="E4166" s="8" t="s">
        <v>3472</v>
      </c>
      <c r="F4166" s="7">
        <v>3</v>
      </c>
      <c r="G4166" t="s">
        <v>3452</v>
      </c>
      <c r="H4166" t="s">
        <v>3554</v>
      </c>
      <c r="I4166" t="s">
        <v>3953</v>
      </c>
      <c r="J4166" t="s">
        <v>3488</v>
      </c>
      <c r="K4166" t="s">
        <v>3655</v>
      </c>
      <c r="L4166">
        <v>77095</v>
      </c>
      <c r="M4166" t="s">
        <v>2771</v>
      </c>
      <c r="N4166" t="s">
        <v>13</v>
      </c>
      <c r="O4166" t="s">
        <v>26</v>
      </c>
      <c r="P4166" t="s">
        <v>2772</v>
      </c>
      <c r="Q4166" s="4">
        <v>16000</v>
      </c>
      <c r="R4166">
        <v>5</v>
      </c>
      <c r="S4166" s="4">
        <f>Table3[[#This Row],[Harga]]*Table3[[#This Row],[Quantity]]</f>
        <v>80000</v>
      </c>
      <c r="T4166">
        <v>0.8</v>
      </c>
      <c r="U4166" s="4">
        <f>Table3[[#This Row],[Discount]]*Table3[[#This Row],[Revenue]]</f>
        <v>64000</v>
      </c>
      <c r="V4166" s="4">
        <f>Table3[[#This Row],[Revenue]]-Table3[[#This Row],[Total Discount]]</f>
        <v>16000</v>
      </c>
      <c r="W4166" s="6"/>
      <c r="X4166" s="5"/>
    </row>
    <row r="4167" spans="1:24" x14ac:dyDescent="0.35">
      <c r="A4167">
        <v>4166</v>
      </c>
      <c r="B4167" t="s">
        <v>4882</v>
      </c>
      <c r="C4167" s="8">
        <v>43041</v>
      </c>
      <c r="D4167" s="6">
        <v>2017</v>
      </c>
      <c r="E4167" s="8" t="s">
        <v>3468</v>
      </c>
      <c r="F4167" s="7">
        <v>2</v>
      </c>
      <c r="G4167" t="s">
        <v>3452</v>
      </c>
      <c r="H4167" t="s">
        <v>3462</v>
      </c>
      <c r="I4167" t="s">
        <v>4881</v>
      </c>
      <c r="J4167" t="s">
        <v>3488</v>
      </c>
      <c r="K4167" t="s">
        <v>3470</v>
      </c>
      <c r="L4167">
        <v>45503</v>
      </c>
      <c r="M4167" t="s">
        <v>1594</v>
      </c>
      <c r="N4167" t="s">
        <v>9</v>
      </c>
      <c r="O4167" t="s">
        <v>42</v>
      </c>
      <c r="P4167" t="s">
        <v>1595</v>
      </c>
      <c r="Q4167" s="4">
        <v>234000</v>
      </c>
      <c r="R4167">
        <v>2</v>
      </c>
      <c r="S4167" s="4">
        <f>Table3[[#This Row],[Harga]]*Table3[[#This Row],[Quantity]]</f>
        <v>468000</v>
      </c>
      <c r="T4167">
        <v>0.3</v>
      </c>
      <c r="U4167" s="4">
        <f>Table3[[#This Row],[Discount]]*Table3[[#This Row],[Revenue]]</f>
        <v>140400</v>
      </c>
      <c r="V4167" s="4">
        <f>Table3[[#This Row],[Revenue]]-Table3[[#This Row],[Total Discount]]</f>
        <v>327600</v>
      </c>
      <c r="W4167" s="6"/>
      <c r="X4167" s="5"/>
    </row>
    <row r="4168" spans="1:24" x14ac:dyDescent="0.35">
      <c r="A4168">
        <v>4167</v>
      </c>
      <c r="B4168" t="s">
        <v>4880</v>
      </c>
      <c r="C4168" s="8">
        <v>42107</v>
      </c>
      <c r="D4168" s="6">
        <v>2015</v>
      </c>
      <c r="E4168" s="8" t="s">
        <v>3529</v>
      </c>
      <c r="F4168" s="7">
        <v>13</v>
      </c>
      <c r="G4168" t="s">
        <v>3452</v>
      </c>
      <c r="H4168" t="s">
        <v>3451</v>
      </c>
      <c r="I4168" t="s">
        <v>4871</v>
      </c>
      <c r="J4168" t="s">
        <v>3449</v>
      </c>
      <c r="K4168" t="s">
        <v>3682</v>
      </c>
      <c r="L4168">
        <v>85301</v>
      </c>
      <c r="M4168" t="s">
        <v>1229</v>
      </c>
      <c r="N4168" t="s">
        <v>13</v>
      </c>
      <c r="O4168" t="s">
        <v>32</v>
      </c>
      <c r="P4168" t="s">
        <v>1230</v>
      </c>
      <c r="Q4168" s="4">
        <v>11000</v>
      </c>
      <c r="R4168">
        <v>1</v>
      </c>
      <c r="S4168" s="4">
        <f>Table3[[#This Row],[Harga]]*Table3[[#This Row],[Quantity]]</f>
        <v>11000</v>
      </c>
      <c r="T4168">
        <v>0.2</v>
      </c>
      <c r="U4168" s="4">
        <f>Table3[[#This Row],[Discount]]*Table3[[#This Row],[Revenue]]</f>
        <v>2200</v>
      </c>
      <c r="V4168" s="4">
        <f>Table3[[#This Row],[Revenue]]-Table3[[#This Row],[Total Discount]]</f>
        <v>8800</v>
      </c>
      <c r="W4168" s="6"/>
      <c r="X4168" s="5"/>
    </row>
    <row r="4169" spans="1:24" x14ac:dyDescent="0.35">
      <c r="A4169">
        <v>4168</v>
      </c>
      <c r="B4169" t="s">
        <v>4879</v>
      </c>
      <c r="C4169" s="8">
        <v>42343</v>
      </c>
      <c r="D4169" s="6">
        <v>2015</v>
      </c>
      <c r="E4169" s="8" t="s">
        <v>3490</v>
      </c>
      <c r="F4169" s="7">
        <v>5</v>
      </c>
      <c r="G4169" t="s">
        <v>3457</v>
      </c>
      <c r="H4169" t="s">
        <v>3451</v>
      </c>
      <c r="I4169" t="s">
        <v>4878</v>
      </c>
      <c r="J4169" t="s">
        <v>3449</v>
      </c>
      <c r="K4169" t="s">
        <v>3523</v>
      </c>
      <c r="L4169">
        <v>10009</v>
      </c>
      <c r="M4169" t="s">
        <v>2164</v>
      </c>
      <c r="N4169" t="s">
        <v>13</v>
      </c>
      <c r="O4169" t="s">
        <v>26</v>
      </c>
      <c r="P4169" t="s">
        <v>2165</v>
      </c>
      <c r="Q4169" s="4">
        <v>233000</v>
      </c>
      <c r="R4169">
        <v>5</v>
      </c>
      <c r="S4169" s="4">
        <f>Table3[[#This Row],[Harga]]*Table3[[#This Row],[Quantity]]</f>
        <v>1165000</v>
      </c>
      <c r="T4169">
        <v>0.2</v>
      </c>
      <c r="U4169" s="4">
        <f>Table3[[#This Row],[Discount]]*Table3[[#This Row],[Revenue]]</f>
        <v>233000</v>
      </c>
      <c r="V4169" s="4">
        <f>Table3[[#This Row],[Revenue]]-Table3[[#This Row],[Total Discount]]</f>
        <v>932000</v>
      </c>
      <c r="W4169" s="6"/>
      <c r="X4169" s="5"/>
    </row>
    <row r="4170" spans="1:24" x14ac:dyDescent="0.35">
      <c r="A4170">
        <v>4169</v>
      </c>
      <c r="B4170" t="s">
        <v>4877</v>
      </c>
      <c r="C4170" s="8">
        <v>42401</v>
      </c>
      <c r="D4170" s="6">
        <v>2016</v>
      </c>
      <c r="E4170" s="8" t="s">
        <v>3458</v>
      </c>
      <c r="F4170" s="7">
        <v>1</v>
      </c>
      <c r="G4170" t="s">
        <v>3457</v>
      </c>
      <c r="H4170" t="s">
        <v>3462</v>
      </c>
      <c r="I4170" t="s">
        <v>3622</v>
      </c>
      <c r="J4170" t="s">
        <v>3466</v>
      </c>
      <c r="K4170" t="s">
        <v>3460</v>
      </c>
      <c r="L4170">
        <v>90036</v>
      </c>
      <c r="M4170" t="s">
        <v>2284</v>
      </c>
      <c r="N4170" t="s">
        <v>13</v>
      </c>
      <c r="O4170" t="s">
        <v>23</v>
      </c>
      <c r="P4170" t="s">
        <v>2285</v>
      </c>
      <c r="Q4170" s="4">
        <v>27000</v>
      </c>
      <c r="R4170">
        <v>4</v>
      </c>
      <c r="S4170" s="4">
        <f>Table3[[#This Row],[Harga]]*Table3[[#This Row],[Quantity]]</f>
        <v>108000</v>
      </c>
      <c r="T4170">
        <v>0</v>
      </c>
      <c r="U4170" s="4">
        <f>Table3[[#This Row],[Discount]]*Table3[[#This Row],[Revenue]]</f>
        <v>0</v>
      </c>
      <c r="V4170" s="4">
        <f>Table3[[#This Row],[Revenue]]-Table3[[#This Row],[Total Discount]]</f>
        <v>108000</v>
      </c>
      <c r="W4170" s="6"/>
      <c r="X4170" s="5"/>
    </row>
    <row r="4171" spans="1:24" x14ac:dyDescent="0.35">
      <c r="A4171">
        <v>4170</v>
      </c>
      <c r="B4171" t="s">
        <v>4876</v>
      </c>
      <c r="C4171" s="8">
        <v>42924</v>
      </c>
      <c r="D4171" s="6">
        <v>2017</v>
      </c>
      <c r="E4171" s="8" t="s">
        <v>3507</v>
      </c>
      <c r="F4171" s="7">
        <v>8</v>
      </c>
      <c r="G4171" t="s">
        <v>3538</v>
      </c>
      <c r="H4171" t="s">
        <v>3451</v>
      </c>
      <c r="I4171" t="s">
        <v>3503</v>
      </c>
      <c r="J4171" t="s">
        <v>3466</v>
      </c>
      <c r="K4171" t="s">
        <v>3548</v>
      </c>
      <c r="L4171">
        <v>19711</v>
      </c>
      <c r="M4171" t="s">
        <v>2065</v>
      </c>
      <c r="N4171" t="s">
        <v>9</v>
      </c>
      <c r="O4171" t="s">
        <v>20</v>
      </c>
      <c r="P4171" t="s">
        <v>2066</v>
      </c>
      <c r="Q4171" s="4">
        <v>42000</v>
      </c>
      <c r="R4171">
        <v>4</v>
      </c>
      <c r="S4171" s="4">
        <f>Table3[[#This Row],[Harga]]*Table3[[#This Row],[Quantity]]</f>
        <v>168000</v>
      </c>
      <c r="T4171">
        <v>0</v>
      </c>
      <c r="U4171" s="4">
        <f>Table3[[#This Row],[Discount]]*Table3[[#This Row],[Revenue]]</f>
        <v>0</v>
      </c>
      <c r="V4171" s="4">
        <f>Table3[[#This Row],[Revenue]]-Table3[[#This Row],[Total Discount]]</f>
        <v>168000</v>
      </c>
      <c r="W4171" s="6"/>
      <c r="X4171" s="5"/>
    </row>
    <row r="4172" spans="1:24" x14ac:dyDescent="0.35">
      <c r="A4172">
        <v>4171</v>
      </c>
      <c r="B4172" t="s">
        <v>4875</v>
      </c>
      <c r="C4172" s="8">
        <v>42349</v>
      </c>
      <c r="D4172" s="6">
        <v>2015</v>
      </c>
      <c r="E4172" s="8" t="s">
        <v>3490</v>
      </c>
      <c r="F4172" s="7">
        <v>11</v>
      </c>
      <c r="G4172" t="s">
        <v>3457</v>
      </c>
      <c r="H4172" t="s">
        <v>3462</v>
      </c>
      <c r="I4172" t="s">
        <v>4742</v>
      </c>
      <c r="J4172" t="s">
        <v>3488</v>
      </c>
      <c r="K4172" t="s">
        <v>3492</v>
      </c>
      <c r="L4172">
        <v>92404</v>
      </c>
      <c r="M4172" t="s">
        <v>1238</v>
      </c>
      <c r="N4172" t="s">
        <v>13</v>
      </c>
      <c r="O4172" t="s">
        <v>26</v>
      </c>
      <c r="P4172" t="s">
        <v>1239</v>
      </c>
      <c r="Q4172" s="4">
        <v>83000</v>
      </c>
      <c r="R4172">
        <v>4</v>
      </c>
      <c r="S4172" s="4">
        <f>Table3[[#This Row],[Harga]]*Table3[[#This Row],[Quantity]]</f>
        <v>332000</v>
      </c>
      <c r="T4172">
        <v>0.2</v>
      </c>
      <c r="U4172" s="4">
        <f>Table3[[#This Row],[Discount]]*Table3[[#This Row],[Revenue]]</f>
        <v>66400</v>
      </c>
      <c r="V4172" s="4">
        <f>Table3[[#This Row],[Revenue]]-Table3[[#This Row],[Total Discount]]</f>
        <v>265600</v>
      </c>
      <c r="W4172" s="6"/>
      <c r="X4172" s="5"/>
    </row>
    <row r="4173" spans="1:24" x14ac:dyDescent="0.35">
      <c r="A4173">
        <v>4172</v>
      </c>
      <c r="B4173" t="s">
        <v>4874</v>
      </c>
      <c r="C4173" s="8">
        <v>42689</v>
      </c>
      <c r="D4173" s="6">
        <v>2016</v>
      </c>
      <c r="E4173" s="8" t="s">
        <v>3468</v>
      </c>
      <c r="F4173" s="7">
        <v>15</v>
      </c>
      <c r="G4173" t="s">
        <v>3452</v>
      </c>
      <c r="H4173" t="s">
        <v>3532</v>
      </c>
      <c r="I4173" t="s">
        <v>4873</v>
      </c>
      <c r="J4173" t="s">
        <v>3466</v>
      </c>
      <c r="K4173" t="s">
        <v>3455</v>
      </c>
      <c r="L4173">
        <v>27217</v>
      </c>
      <c r="M4173" t="s">
        <v>137</v>
      </c>
      <c r="N4173" t="s">
        <v>9</v>
      </c>
      <c r="O4173" t="s">
        <v>17</v>
      </c>
      <c r="P4173" t="s">
        <v>138</v>
      </c>
      <c r="Q4173" s="4">
        <v>788000</v>
      </c>
      <c r="R4173">
        <v>4</v>
      </c>
      <c r="S4173" s="4">
        <f>Table3[[#This Row],[Harga]]*Table3[[#This Row],[Quantity]]</f>
        <v>3152000</v>
      </c>
      <c r="T4173">
        <v>0.4</v>
      </c>
      <c r="U4173" s="4">
        <f>Table3[[#This Row],[Discount]]*Table3[[#This Row],[Revenue]]</f>
        <v>1260800</v>
      </c>
      <c r="V4173" s="4">
        <f>Table3[[#This Row],[Revenue]]-Table3[[#This Row],[Total Discount]]</f>
        <v>1891200</v>
      </c>
      <c r="W4173" s="6"/>
      <c r="X4173" s="5"/>
    </row>
    <row r="4174" spans="1:24" x14ac:dyDescent="0.35">
      <c r="A4174">
        <v>4173</v>
      </c>
      <c r="B4174" t="s">
        <v>4872</v>
      </c>
      <c r="C4174" s="8">
        <v>42499</v>
      </c>
      <c r="D4174" s="6">
        <v>2016</v>
      </c>
      <c r="E4174" s="8" t="s">
        <v>3453</v>
      </c>
      <c r="F4174" s="7">
        <v>9</v>
      </c>
      <c r="G4174" t="s">
        <v>3457</v>
      </c>
      <c r="H4174" t="s">
        <v>3462</v>
      </c>
      <c r="I4174" t="s">
        <v>4871</v>
      </c>
      <c r="J4174" t="s">
        <v>3449</v>
      </c>
      <c r="K4174" t="s">
        <v>3568</v>
      </c>
      <c r="L4174">
        <v>24153</v>
      </c>
      <c r="M4174" t="s">
        <v>1126</v>
      </c>
      <c r="N4174" t="s">
        <v>13</v>
      </c>
      <c r="O4174" t="s">
        <v>37</v>
      </c>
      <c r="P4174" t="s">
        <v>1127</v>
      </c>
      <c r="Q4174" s="4">
        <v>10000</v>
      </c>
      <c r="R4174">
        <v>7</v>
      </c>
      <c r="S4174" s="4">
        <f>Table3[[#This Row],[Harga]]*Table3[[#This Row],[Quantity]]</f>
        <v>70000</v>
      </c>
      <c r="T4174">
        <v>0</v>
      </c>
      <c r="U4174" s="4">
        <f>Table3[[#This Row],[Discount]]*Table3[[#This Row],[Revenue]]</f>
        <v>0</v>
      </c>
      <c r="V4174" s="4">
        <f>Table3[[#This Row],[Revenue]]-Table3[[#This Row],[Total Discount]]</f>
        <v>70000</v>
      </c>
      <c r="W4174" s="6"/>
      <c r="X4174" s="5"/>
    </row>
    <row r="4175" spans="1:24" x14ac:dyDescent="0.35">
      <c r="A4175">
        <v>4174</v>
      </c>
      <c r="B4175" t="s">
        <v>4870</v>
      </c>
      <c r="C4175" s="8">
        <v>42804</v>
      </c>
      <c r="D4175" s="6">
        <v>2017</v>
      </c>
      <c r="E4175" s="8" t="s">
        <v>3511</v>
      </c>
      <c r="F4175" s="7">
        <v>10</v>
      </c>
      <c r="G4175" t="s">
        <v>3457</v>
      </c>
      <c r="H4175" t="s">
        <v>3451</v>
      </c>
      <c r="I4175" t="s">
        <v>3531</v>
      </c>
      <c r="J4175" t="s">
        <v>3449</v>
      </c>
      <c r="K4175" t="s">
        <v>3561</v>
      </c>
      <c r="L4175">
        <v>75217</v>
      </c>
      <c r="M4175" t="s">
        <v>1922</v>
      </c>
      <c r="N4175" t="s">
        <v>9</v>
      </c>
      <c r="O4175" t="s">
        <v>17</v>
      </c>
      <c r="P4175" t="s">
        <v>1923</v>
      </c>
      <c r="Q4175" s="4">
        <v>701000</v>
      </c>
      <c r="R4175">
        <v>4</v>
      </c>
      <c r="S4175" s="4">
        <f>Table3[[#This Row],[Harga]]*Table3[[#This Row],[Quantity]]</f>
        <v>2804000</v>
      </c>
      <c r="T4175">
        <v>0.3</v>
      </c>
      <c r="U4175" s="4">
        <f>Table3[[#This Row],[Discount]]*Table3[[#This Row],[Revenue]]</f>
        <v>841200</v>
      </c>
      <c r="V4175" s="4">
        <f>Table3[[#This Row],[Revenue]]-Table3[[#This Row],[Total Discount]]</f>
        <v>1962800</v>
      </c>
      <c r="W4175" s="6"/>
      <c r="X4175" s="5"/>
    </row>
    <row r="4176" spans="1:24" x14ac:dyDescent="0.35">
      <c r="A4176">
        <v>4175</v>
      </c>
      <c r="B4176" t="s">
        <v>4869</v>
      </c>
      <c r="C4176" s="8">
        <v>42721</v>
      </c>
      <c r="D4176" s="6">
        <v>2016</v>
      </c>
      <c r="E4176" s="8" t="s">
        <v>3490</v>
      </c>
      <c r="F4176" s="7">
        <v>17</v>
      </c>
      <c r="G4176" t="s">
        <v>3485</v>
      </c>
      <c r="H4176" t="s">
        <v>3501</v>
      </c>
      <c r="I4176" t="s">
        <v>4646</v>
      </c>
      <c r="J4176" t="s">
        <v>3466</v>
      </c>
      <c r="K4176" t="s">
        <v>3513</v>
      </c>
      <c r="L4176">
        <v>76017</v>
      </c>
      <c r="M4176" t="s">
        <v>1489</v>
      </c>
      <c r="N4176" t="s">
        <v>13</v>
      </c>
      <c r="O4176" t="s">
        <v>23</v>
      </c>
      <c r="P4176" t="s">
        <v>1490</v>
      </c>
      <c r="Q4176" s="4">
        <v>7000</v>
      </c>
      <c r="R4176">
        <v>10</v>
      </c>
      <c r="S4176" s="4">
        <f>Table3[[#This Row],[Harga]]*Table3[[#This Row],[Quantity]]</f>
        <v>70000</v>
      </c>
      <c r="T4176">
        <v>0.2</v>
      </c>
      <c r="U4176" s="4">
        <f>Table3[[#This Row],[Discount]]*Table3[[#This Row],[Revenue]]</f>
        <v>14000</v>
      </c>
      <c r="V4176" s="4">
        <f>Table3[[#This Row],[Revenue]]-Table3[[#This Row],[Total Discount]]</f>
        <v>56000</v>
      </c>
      <c r="W4176" s="6"/>
      <c r="X4176" s="5"/>
    </row>
    <row r="4177" spans="1:24" x14ac:dyDescent="0.35">
      <c r="A4177">
        <v>4176</v>
      </c>
      <c r="B4177" t="s">
        <v>4868</v>
      </c>
      <c r="C4177" s="8">
        <v>42831</v>
      </c>
      <c r="D4177" s="6">
        <v>2017</v>
      </c>
      <c r="E4177" s="8" t="s">
        <v>3529</v>
      </c>
      <c r="F4177" s="7">
        <v>6</v>
      </c>
      <c r="G4177" t="s">
        <v>3538</v>
      </c>
      <c r="H4177" t="s">
        <v>3451</v>
      </c>
      <c r="I4177" t="s">
        <v>4504</v>
      </c>
      <c r="J4177" t="s">
        <v>3488</v>
      </c>
      <c r="K4177" t="s">
        <v>3455</v>
      </c>
      <c r="L4177">
        <v>52302</v>
      </c>
      <c r="M4177" t="s">
        <v>278</v>
      </c>
      <c r="N4177" t="s">
        <v>13</v>
      </c>
      <c r="O4177" t="s">
        <v>23</v>
      </c>
      <c r="P4177" t="s">
        <v>49</v>
      </c>
      <c r="Q4177" s="4">
        <v>142000</v>
      </c>
      <c r="R4177">
        <v>3</v>
      </c>
      <c r="S4177" s="4">
        <f>Table3[[#This Row],[Harga]]*Table3[[#This Row],[Quantity]]</f>
        <v>426000</v>
      </c>
      <c r="T4177">
        <v>0</v>
      </c>
      <c r="U4177" s="4">
        <f>Table3[[#This Row],[Discount]]*Table3[[#This Row],[Revenue]]</f>
        <v>0</v>
      </c>
      <c r="V4177" s="4">
        <f>Table3[[#This Row],[Revenue]]-Table3[[#This Row],[Total Discount]]</f>
        <v>426000</v>
      </c>
      <c r="W4177" s="6"/>
      <c r="X4177" s="5"/>
    </row>
    <row r="4178" spans="1:24" x14ac:dyDescent="0.35">
      <c r="A4178">
        <v>4177</v>
      </c>
      <c r="B4178" t="s">
        <v>4867</v>
      </c>
      <c r="C4178" s="8">
        <v>42864</v>
      </c>
      <c r="D4178" s="6">
        <v>2017</v>
      </c>
      <c r="E4178" s="8" t="s">
        <v>3453</v>
      </c>
      <c r="F4178" s="7">
        <v>9</v>
      </c>
      <c r="G4178" t="s">
        <v>3457</v>
      </c>
      <c r="H4178" t="s">
        <v>3451</v>
      </c>
      <c r="I4178" t="s">
        <v>3771</v>
      </c>
      <c r="J4178" t="s">
        <v>3488</v>
      </c>
      <c r="K4178" t="s">
        <v>3455</v>
      </c>
      <c r="L4178">
        <v>98105</v>
      </c>
      <c r="M4178" t="s">
        <v>1312</v>
      </c>
      <c r="N4178" t="s">
        <v>13</v>
      </c>
      <c r="O4178" t="s">
        <v>26</v>
      </c>
      <c r="P4178" t="s">
        <v>1313</v>
      </c>
      <c r="Q4178" s="4">
        <v>89000</v>
      </c>
      <c r="R4178">
        <v>5</v>
      </c>
      <c r="S4178" s="4">
        <f>Table3[[#This Row],[Harga]]*Table3[[#This Row],[Quantity]]</f>
        <v>445000</v>
      </c>
      <c r="T4178">
        <v>0.2</v>
      </c>
      <c r="U4178" s="4">
        <f>Table3[[#This Row],[Discount]]*Table3[[#This Row],[Revenue]]</f>
        <v>89000</v>
      </c>
      <c r="V4178" s="4">
        <f>Table3[[#This Row],[Revenue]]-Table3[[#This Row],[Total Discount]]</f>
        <v>356000</v>
      </c>
      <c r="W4178" s="6"/>
      <c r="X4178" s="5"/>
    </row>
    <row r="4179" spans="1:24" x14ac:dyDescent="0.35">
      <c r="A4179">
        <v>4178</v>
      </c>
      <c r="B4179" t="s">
        <v>4866</v>
      </c>
      <c r="C4179" s="8">
        <v>43020</v>
      </c>
      <c r="D4179" s="6">
        <v>2017</v>
      </c>
      <c r="E4179" s="8" t="s">
        <v>3517</v>
      </c>
      <c r="F4179" s="7">
        <v>12</v>
      </c>
      <c r="G4179" t="s">
        <v>3538</v>
      </c>
      <c r="H4179" t="s">
        <v>3451</v>
      </c>
      <c r="I4179" t="s">
        <v>4865</v>
      </c>
      <c r="J4179" t="s">
        <v>3449</v>
      </c>
      <c r="K4179" t="s">
        <v>3513</v>
      </c>
      <c r="L4179">
        <v>8701</v>
      </c>
      <c r="M4179" t="s">
        <v>68</v>
      </c>
      <c r="N4179" t="s">
        <v>51</v>
      </c>
      <c r="O4179" t="s">
        <v>64</v>
      </c>
      <c r="P4179" t="s">
        <v>69</v>
      </c>
      <c r="Q4179" s="4">
        <v>45000</v>
      </c>
      <c r="R4179">
        <v>3</v>
      </c>
      <c r="S4179" s="4">
        <f>Table3[[#This Row],[Harga]]*Table3[[#This Row],[Quantity]]</f>
        <v>135000</v>
      </c>
      <c r="T4179">
        <v>0</v>
      </c>
      <c r="U4179" s="4">
        <f>Table3[[#This Row],[Discount]]*Table3[[#This Row],[Revenue]]</f>
        <v>0</v>
      </c>
      <c r="V4179" s="4">
        <f>Table3[[#This Row],[Revenue]]-Table3[[#This Row],[Total Discount]]</f>
        <v>135000</v>
      </c>
      <c r="W4179" s="6"/>
      <c r="X4179" s="5"/>
    </row>
    <row r="4180" spans="1:24" x14ac:dyDescent="0.35">
      <c r="A4180">
        <v>4179</v>
      </c>
      <c r="B4180" t="s">
        <v>4864</v>
      </c>
      <c r="C4180" s="8">
        <v>42610</v>
      </c>
      <c r="D4180" s="6">
        <v>2016</v>
      </c>
      <c r="E4180" s="8" t="s">
        <v>3481</v>
      </c>
      <c r="F4180" s="7">
        <v>28</v>
      </c>
      <c r="G4180" t="s">
        <v>3538</v>
      </c>
      <c r="H4180" t="s">
        <v>3451</v>
      </c>
      <c r="I4180" t="s">
        <v>4863</v>
      </c>
      <c r="J4180" t="s">
        <v>3466</v>
      </c>
      <c r="K4180" t="s">
        <v>3561</v>
      </c>
      <c r="L4180">
        <v>45231</v>
      </c>
      <c r="M4180" t="s">
        <v>2771</v>
      </c>
      <c r="N4180" t="s">
        <v>13</v>
      </c>
      <c r="O4180" t="s">
        <v>26</v>
      </c>
      <c r="P4180" t="s">
        <v>2772</v>
      </c>
      <c r="Q4180" s="4">
        <v>16000</v>
      </c>
      <c r="R4180">
        <v>8</v>
      </c>
      <c r="S4180" s="4">
        <f>Table3[[#This Row],[Harga]]*Table3[[#This Row],[Quantity]]</f>
        <v>128000</v>
      </c>
      <c r="T4180">
        <v>0.7</v>
      </c>
      <c r="U4180" s="4">
        <f>Table3[[#This Row],[Discount]]*Table3[[#This Row],[Revenue]]</f>
        <v>89600</v>
      </c>
      <c r="V4180" s="4">
        <f>Table3[[#This Row],[Revenue]]-Table3[[#This Row],[Total Discount]]</f>
        <v>38400</v>
      </c>
      <c r="W4180" s="6"/>
      <c r="X4180" s="5"/>
    </row>
    <row r="4181" spans="1:24" x14ac:dyDescent="0.35">
      <c r="A4181">
        <v>4180</v>
      </c>
      <c r="B4181" t="s">
        <v>4862</v>
      </c>
      <c r="C4181" s="8">
        <v>42279</v>
      </c>
      <c r="D4181" s="6">
        <v>2015</v>
      </c>
      <c r="E4181" s="8" t="s">
        <v>3517</v>
      </c>
      <c r="F4181" s="7">
        <v>2</v>
      </c>
      <c r="G4181" t="s">
        <v>3538</v>
      </c>
      <c r="H4181" t="s">
        <v>3462</v>
      </c>
      <c r="I4181" t="s">
        <v>4222</v>
      </c>
      <c r="J4181" t="s">
        <v>3449</v>
      </c>
      <c r="K4181" t="s">
        <v>3628</v>
      </c>
      <c r="L4181">
        <v>80229</v>
      </c>
      <c r="M4181" t="s">
        <v>3285</v>
      </c>
      <c r="N4181" t="s">
        <v>13</v>
      </c>
      <c r="O4181" t="s">
        <v>366</v>
      </c>
      <c r="P4181" t="s">
        <v>3286</v>
      </c>
      <c r="Q4181" s="4">
        <v>28000</v>
      </c>
      <c r="R4181">
        <v>2</v>
      </c>
      <c r="S4181" s="4">
        <f>Table3[[#This Row],[Harga]]*Table3[[#This Row],[Quantity]]</f>
        <v>56000</v>
      </c>
      <c r="T4181">
        <v>0.2</v>
      </c>
      <c r="U4181" s="4">
        <f>Table3[[#This Row],[Discount]]*Table3[[#This Row],[Revenue]]</f>
        <v>11200</v>
      </c>
      <c r="V4181" s="4">
        <f>Table3[[#This Row],[Revenue]]-Table3[[#This Row],[Total Discount]]</f>
        <v>44800</v>
      </c>
      <c r="W4181" s="6"/>
      <c r="X4181" s="5"/>
    </row>
    <row r="4182" spans="1:24" x14ac:dyDescent="0.35">
      <c r="A4182">
        <v>4181</v>
      </c>
      <c r="B4182" t="s">
        <v>4861</v>
      </c>
      <c r="C4182" s="8">
        <v>43062</v>
      </c>
      <c r="D4182" s="6">
        <v>2017</v>
      </c>
      <c r="E4182" s="8" t="s">
        <v>3468</v>
      </c>
      <c r="F4182" s="7">
        <v>23</v>
      </c>
      <c r="G4182" t="s">
        <v>3452</v>
      </c>
      <c r="H4182" t="s">
        <v>3462</v>
      </c>
      <c r="I4182" t="s">
        <v>4300</v>
      </c>
      <c r="J4182" t="s">
        <v>3449</v>
      </c>
      <c r="K4182" t="s">
        <v>3509</v>
      </c>
      <c r="L4182">
        <v>48066</v>
      </c>
      <c r="M4182" t="s">
        <v>915</v>
      </c>
      <c r="N4182" t="s">
        <v>13</v>
      </c>
      <c r="O4182" t="s">
        <v>366</v>
      </c>
      <c r="P4182" t="s">
        <v>751</v>
      </c>
      <c r="Q4182" s="4">
        <v>2000</v>
      </c>
      <c r="R4182">
        <v>2</v>
      </c>
      <c r="S4182" s="4">
        <f>Table3[[#This Row],[Harga]]*Table3[[#This Row],[Quantity]]</f>
        <v>4000</v>
      </c>
      <c r="T4182">
        <v>0</v>
      </c>
      <c r="U4182" s="4">
        <f>Table3[[#This Row],[Discount]]*Table3[[#This Row],[Revenue]]</f>
        <v>0</v>
      </c>
      <c r="V4182" s="4">
        <f>Table3[[#This Row],[Revenue]]-Table3[[#This Row],[Total Discount]]</f>
        <v>4000</v>
      </c>
      <c r="W4182" s="6"/>
      <c r="X4182" s="5"/>
    </row>
    <row r="4183" spans="1:24" x14ac:dyDescent="0.35">
      <c r="A4183">
        <v>4182</v>
      </c>
      <c r="B4183" t="s">
        <v>4860</v>
      </c>
      <c r="C4183" s="8">
        <v>43051</v>
      </c>
      <c r="D4183" s="6">
        <v>2017</v>
      </c>
      <c r="E4183" s="8" t="s">
        <v>3468</v>
      </c>
      <c r="F4183" s="7">
        <v>12</v>
      </c>
      <c r="G4183" t="s">
        <v>3452</v>
      </c>
      <c r="H4183" t="s">
        <v>3451</v>
      </c>
      <c r="I4183" t="s">
        <v>4809</v>
      </c>
      <c r="J4183" t="s">
        <v>3466</v>
      </c>
      <c r="K4183" t="s">
        <v>3682</v>
      </c>
      <c r="L4183">
        <v>85281</v>
      </c>
      <c r="M4183" t="s">
        <v>2038</v>
      </c>
      <c r="N4183" t="s">
        <v>51</v>
      </c>
      <c r="O4183" t="s">
        <v>64</v>
      </c>
      <c r="P4183" t="s">
        <v>2039</v>
      </c>
      <c r="Q4183" s="4">
        <v>13000</v>
      </c>
      <c r="R4183">
        <v>6</v>
      </c>
      <c r="S4183" s="4">
        <f>Table3[[#This Row],[Harga]]*Table3[[#This Row],[Quantity]]</f>
        <v>78000</v>
      </c>
      <c r="T4183">
        <v>0.2</v>
      </c>
      <c r="U4183" s="4">
        <f>Table3[[#This Row],[Discount]]*Table3[[#This Row],[Revenue]]</f>
        <v>15600</v>
      </c>
      <c r="V4183" s="4">
        <f>Table3[[#This Row],[Revenue]]-Table3[[#This Row],[Total Discount]]</f>
        <v>62400</v>
      </c>
      <c r="W4183" s="6"/>
      <c r="X4183" s="5"/>
    </row>
    <row r="4184" spans="1:24" x14ac:dyDescent="0.35">
      <c r="A4184">
        <v>4183</v>
      </c>
      <c r="B4184" t="s">
        <v>4859</v>
      </c>
      <c r="C4184" s="8">
        <v>42723</v>
      </c>
      <c r="D4184" s="6">
        <v>2016</v>
      </c>
      <c r="E4184" s="8" t="s">
        <v>3490</v>
      </c>
      <c r="F4184" s="7">
        <v>19</v>
      </c>
      <c r="G4184" t="s">
        <v>3457</v>
      </c>
      <c r="H4184" t="s">
        <v>3451</v>
      </c>
      <c r="I4184" t="s">
        <v>3687</v>
      </c>
      <c r="J4184" t="s">
        <v>3449</v>
      </c>
      <c r="K4184" t="s">
        <v>3571</v>
      </c>
      <c r="L4184">
        <v>19601</v>
      </c>
      <c r="M4184" t="s">
        <v>2338</v>
      </c>
      <c r="N4184" t="s">
        <v>9</v>
      </c>
      <c r="O4184" t="s">
        <v>20</v>
      </c>
      <c r="P4184" t="s">
        <v>2339</v>
      </c>
      <c r="Q4184" s="4">
        <v>152000</v>
      </c>
      <c r="R4184">
        <v>5</v>
      </c>
      <c r="S4184" s="4">
        <f>Table3[[#This Row],[Harga]]*Table3[[#This Row],[Quantity]]</f>
        <v>760000</v>
      </c>
      <c r="T4184">
        <v>0.2</v>
      </c>
      <c r="U4184" s="4">
        <f>Table3[[#This Row],[Discount]]*Table3[[#This Row],[Revenue]]</f>
        <v>152000</v>
      </c>
      <c r="V4184" s="4">
        <f>Table3[[#This Row],[Revenue]]-Table3[[#This Row],[Total Discount]]</f>
        <v>608000</v>
      </c>
      <c r="W4184" s="6"/>
      <c r="X4184" s="5"/>
    </row>
    <row r="4185" spans="1:24" x14ac:dyDescent="0.35">
      <c r="A4185">
        <v>4184</v>
      </c>
      <c r="B4185" t="s">
        <v>4858</v>
      </c>
      <c r="C4185" s="8">
        <v>41728</v>
      </c>
      <c r="D4185" s="6">
        <v>2014</v>
      </c>
      <c r="E4185" s="8" t="s">
        <v>3511</v>
      </c>
      <c r="F4185" s="7">
        <v>30</v>
      </c>
      <c r="G4185" t="s">
        <v>3485</v>
      </c>
      <c r="H4185" t="s">
        <v>3462</v>
      </c>
      <c r="I4185" t="s">
        <v>4857</v>
      </c>
      <c r="J4185" t="s">
        <v>3449</v>
      </c>
      <c r="K4185" t="s">
        <v>3641</v>
      </c>
      <c r="L4185">
        <v>55124</v>
      </c>
      <c r="M4185" t="s">
        <v>2011</v>
      </c>
      <c r="N4185" t="s">
        <v>13</v>
      </c>
      <c r="O4185" t="s">
        <v>32</v>
      </c>
      <c r="P4185" t="s">
        <v>2012</v>
      </c>
      <c r="Q4185" s="4">
        <v>130000</v>
      </c>
      <c r="R4185">
        <v>2</v>
      </c>
      <c r="S4185" s="4">
        <f>Table3[[#This Row],[Harga]]*Table3[[#This Row],[Quantity]]</f>
        <v>260000</v>
      </c>
      <c r="T4185">
        <v>0</v>
      </c>
      <c r="U4185" s="4">
        <f>Table3[[#This Row],[Discount]]*Table3[[#This Row],[Revenue]]</f>
        <v>0</v>
      </c>
      <c r="V4185" s="4">
        <f>Table3[[#This Row],[Revenue]]-Table3[[#This Row],[Total Discount]]</f>
        <v>260000</v>
      </c>
      <c r="W4185" s="6"/>
      <c r="X4185" s="5"/>
    </row>
    <row r="4186" spans="1:24" x14ac:dyDescent="0.35">
      <c r="A4186">
        <v>4185</v>
      </c>
      <c r="B4186" t="s">
        <v>4856</v>
      </c>
      <c r="C4186" s="8">
        <v>43047</v>
      </c>
      <c r="D4186" s="6">
        <v>2017</v>
      </c>
      <c r="E4186" s="8" t="s">
        <v>3468</v>
      </c>
      <c r="F4186" s="7">
        <v>8</v>
      </c>
      <c r="G4186" t="s">
        <v>3538</v>
      </c>
      <c r="H4186" t="s">
        <v>3451</v>
      </c>
      <c r="I4186" t="s">
        <v>4855</v>
      </c>
      <c r="J4186" t="s">
        <v>3466</v>
      </c>
      <c r="K4186" t="s">
        <v>3465</v>
      </c>
      <c r="L4186">
        <v>21215</v>
      </c>
      <c r="M4186" t="s">
        <v>1326</v>
      </c>
      <c r="N4186" t="s">
        <v>9</v>
      </c>
      <c r="O4186" t="s">
        <v>20</v>
      </c>
      <c r="P4186" t="s">
        <v>1327</v>
      </c>
      <c r="Q4186" s="4">
        <v>22000</v>
      </c>
      <c r="R4186">
        <v>10</v>
      </c>
      <c r="S4186" s="4">
        <f>Table3[[#This Row],[Harga]]*Table3[[#This Row],[Quantity]]</f>
        <v>220000</v>
      </c>
      <c r="T4186">
        <v>0</v>
      </c>
      <c r="U4186" s="4">
        <f>Table3[[#This Row],[Discount]]*Table3[[#This Row],[Revenue]]</f>
        <v>0</v>
      </c>
      <c r="V4186" s="4">
        <f>Table3[[#This Row],[Revenue]]-Table3[[#This Row],[Total Discount]]</f>
        <v>220000</v>
      </c>
      <c r="W4186" s="6"/>
      <c r="X4186" s="5"/>
    </row>
    <row r="4187" spans="1:24" x14ac:dyDescent="0.35">
      <c r="A4187">
        <v>4186</v>
      </c>
      <c r="B4187" t="s">
        <v>4854</v>
      </c>
      <c r="C4187" s="8">
        <v>41896</v>
      </c>
      <c r="D4187" s="6">
        <v>2014</v>
      </c>
      <c r="E4187" s="8" t="s">
        <v>3472</v>
      </c>
      <c r="F4187" s="7">
        <v>14</v>
      </c>
      <c r="G4187" t="s">
        <v>3538</v>
      </c>
      <c r="H4187" t="s">
        <v>3451</v>
      </c>
      <c r="I4187" t="s">
        <v>4457</v>
      </c>
      <c r="J4187" t="s">
        <v>3466</v>
      </c>
      <c r="K4187" t="s">
        <v>3707</v>
      </c>
      <c r="L4187">
        <v>78415</v>
      </c>
      <c r="M4187" t="s">
        <v>1738</v>
      </c>
      <c r="N4187" t="s">
        <v>13</v>
      </c>
      <c r="O4187" t="s">
        <v>73</v>
      </c>
      <c r="P4187" t="s">
        <v>1739</v>
      </c>
      <c r="Q4187" s="4">
        <v>6000</v>
      </c>
      <c r="R4187">
        <v>4</v>
      </c>
      <c r="S4187" s="4">
        <f>Table3[[#This Row],[Harga]]*Table3[[#This Row],[Quantity]]</f>
        <v>24000</v>
      </c>
      <c r="T4187">
        <v>0.2</v>
      </c>
      <c r="U4187" s="4">
        <f>Table3[[#This Row],[Discount]]*Table3[[#This Row],[Revenue]]</f>
        <v>4800</v>
      </c>
      <c r="V4187" s="4">
        <f>Table3[[#This Row],[Revenue]]-Table3[[#This Row],[Total Discount]]</f>
        <v>19200</v>
      </c>
      <c r="W4187" s="6"/>
      <c r="X4187" s="5"/>
    </row>
    <row r="4188" spans="1:24" x14ac:dyDescent="0.35">
      <c r="A4188">
        <v>4187</v>
      </c>
      <c r="B4188" t="s">
        <v>4853</v>
      </c>
      <c r="C4188" s="8">
        <v>42267</v>
      </c>
      <c r="D4188" s="6">
        <v>2015</v>
      </c>
      <c r="E4188" s="8" t="s">
        <v>3472</v>
      </c>
      <c r="F4188" s="7">
        <v>20</v>
      </c>
      <c r="G4188" t="s">
        <v>3485</v>
      </c>
      <c r="H4188" t="s">
        <v>3462</v>
      </c>
      <c r="I4188" t="s">
        <v>4852</v>
      </c>
      <c r="J4188" t="s">
        <v>3449</v>
      </c>
      <c r="K4188" t="s">
        <v>3477</v>
      </c>
      <c r="L4188">
        <v>89115</v>
      </c>
      <c r="M4188" t="s">
        <v>2105</v>
      </c>
      <c r="N4188" t="s">
        <v>13</v>
      </c>
      <c r="O4188" t="s">
        <v>26</v>
      </c>
      <c r="P4188" t="s">
        <v>2106</v>
      </c>
      <c r="Q4188" s="4">
        <v>6000</v>
      </c>
      <c r="R4188">
        <v>11</v>
      </c>
      <c r="S4188" s="4">
        <f>Table3[[#This Row],[Harga]]*Table3[[#This Row],[Quantity]]</f>
        <v>66000</v>
      </c>
      <c r="T4188">
        <v>0.2</v>
      </c>
      <c r="U4188" s="4">
        <f>Table3[[#This Row],[Discount]]*Table3[[#This Row],[Revenue]]</f>
        <v>13200</v>
      </c>
      <c r="V4188" s="4">
        <f>Table3[[#This Row],[Revenue]]-Table3[[#This Row],[Total Discount]]</f>
        <v>52800</v>
      </c>
      <c r="W4188" s="6"/>
      <c r="X4188" s="5"/>
    </row>
    <row r="4189" spans="1:24" x14ac:dyDescent="0.35">
      <c r="A4189">
        <v>4188</v>
      </c>
      <c r="B4189" t="s">
        <v>4851</v>
      </c>
      <c r="C4189" s="8">
        <v>42348</v>
      </c>
      <c r="D4189" s="6">
        <v>2015</v>
      </c>
      <c r="E4189" s="8" t="s">
        <v>3490</v>
      </c>
      <c r="F4189" s="7">
        <v>10</v>
      </c>
      <c r="G4189" t="s">
        <v>3538</v>
      </c>
      <c r="H4189" t="s">
        <v>3462</v>
      </c>
      <c r="I4189" t="s">
        <v>4850</v>
      </c>
      <c r="J4189" t="s">
        <v>3449</v>
      </c>
      <c r="K4189" t="s">
        <v>3487</v>
      </c>
      <c r="L4189">
        <v>44105</v>
      </c>
      <c r="M4189" t="s">
        <v>2669</v>
      </c>
      <c r="N4189" t="s">
        <v>51</v>
      </c>
      <c r="O4189" t="s">
        <v>64</v>
      </c>
      <c r="P4189" t="s">
        <v>2670</v>
      </c>
      <c r="Q4189" s="4">
        <v>48000</v>
      </c>
      <c r="R4189">
        <v>2</v>
      </c>
      <c r="S4189" s="4">
        <f>Table3[[#This Row],[Harga]]*Table3[[#This Row],[Quantity]]</f>
        <v>96000</v>
      </c>
      <c r="T4189">
        <v>0.2</v>
      </c>
      <c r="U4189" s="4">
        <f>Table3[[#This Row],[Discount]]*Table3[[#This Row],[Revenue]]</f>
        <v>19200</v>
      </c>
      <c r="V4189" s="4">
        <f>Table3[[#This Row],[Revenue]]-Table3[[#This Row],[Total Discount]]</f>
        <v>76800</v>
      </c>
      <c r="W4189" s="6"/>
      <c r="X4189" s="5"/>
    </row>
    <row r="4190" spans="1:24" x14ac:dyDescent="0.35">
      <c r="A4190">
        <v>4189</v>
      </c>
      <c r="B4190" t="s">
        <v>4849</v>
      </c>
      <c r="C4190" s="8">
        <v>41787</v>
      </c>
      <c r="D4190" s="6">
        <v>2014</v>
      </c>
      <c r="E4190" s="8" t="s">
        <v>3453</v>
      </c>
      <c r="F4190" s="7">
        <v>28</v>
      </c>
      <c r="G4190" t="s">
        <v>3538</v>
      </c>
      <c r="H4190" t="s">
        <v>3462</v>
      </c>
      <c r="I4190" t="s">
        <v>4218</v>
      </c>
      <c r="J4190" t="s">
        <v>3449</v>
      </c>
      <c r="K4190" t="s">
        <v>3595</v>
      </c>
      <c r="L4190">
        <v>98105</v>
      </c>
      <c r="M4190" t="s">
        <v>2446</v>
      </c>
      <c r="N4190" t="s">
        <v>13</v>
      </c>
      <c r="O4190" t="s">
        <v>26</v>
      </c>
      <c r="P4190" t="s">
        <v>2447</v>
      </c>
      <c r="Q4190" s="4">
        <v>129000</v>
      </c>
      <c r="R4190">
        <v>4</v>
      </c>
      <c r="S4190" s="4">
        <f>Table3[[#This Row],[Harga]]*Table3[[#This Row],[Quantity]]</f>
        <v>516000</v>
      </c>
      <c r="T4190">
        <v>0.2</v>
      </c>
      <c r="U4190" s="4">
        <f>Table3[[#This Row],[Discount]]*Table3[[#This Row],[Revenue]]</f>
        <v>103200</v>
      </c>
      <c r="V4190" s="4">
        <f>Table3[[#This Row],[Revenue]]-Table3[[#This Row],[Total Discount]]</f>
        <v>412800</v>
      </c>
      <c r="W4190" s="6"/>
      <c r="X4190" s="5"/>
    </row>
    <row r="4191" spans="1:24" x14ac:dyDescent="0.35">
      <c r="A4191">
        <v>4190</v>
      </c>
      <c r="B4191" t="s">
        <v>4848</v>
      </c>
      <c r="C4191" s="8">
        <v>42808</v>
      </c>
      <c r="D4191" s="6">
        <v>2017</v>
      </c>
      <c r="E4191" s="8" t="s">
        <v>3511</v>
      </c>
      <c r="F4191" s="7">
        <v>14</v>
      </c>
      <c r="G4191" t="s">
        <v>3485</v>
      </c>
      <c r="H4191" t="s">
        <v>3451</v>
      </c>
      <c r="I4191" t="s">
        <v>4847</v>
      </c>
      <c r="J4191" t="s">
        <v>3466</v>
      </c>
      <c r="K4191" t="s">
        <v>3448</v>
      </c>
      <c r="L4191">
        <v>60623</v>
      </c>
      <c r="M4191" t="s">
        <v>2540</v>
      </c>
      <c r="N4191" t="s">
        <v>51</v>
      </c>
      <c r="O4191" t="s">
        <v>52</v>
      </c>
      <c r="P4191" t="s">
        <v>2541</v>
      </c>
      <c r="Q4191" s="4">
        <v>174000</v>
      </c>
      <c r="R4191">
        <v>2</v>
      </c>
      <c r="S4191" s="4">
        <f>Table3[[#This Row],[Harga]]*Table3[[#This Row],[Quantity]]</f>
        <v>348000</v>
      </c>
      <c r="T4191">
        <v>0.2</v>
      </c>
      <c r="U4191" s="4">
        <f>Table3[[#This Row],[Discount]]*Table3[[#This Row],[Revenue]]</f>
        <v>69600</v>
      </c>
      <c r="V4191" s="4">
        <f>Table3[[#This Row],[Revenue]]-Table3[[#This Row],[Total Discount]]</f>
        <v>278400</v>
      </c>
      <c r="W4191" s="6"/>
      <c r="X4191" s="5"/>
    </row>
    <row r="4192" spans="1:24" x14ac:dyDescent="0.35">
      <c r="A4192">
        <v>4191</v>
      </c>
      <c r="B4192" t="s">
        <v>4846</v>
      </c>
      <c r="C4192" s="8">
        <v>42712</v>
      </c>
      <c r="D4192" s="6">
        <v>2016</v>
      </c>
      <c r="E4192" s="8" t="s">
        <v>3490</v>
      </c>
      <c r="F4192" s="7">
        <v>8</v>
      </c>
      <c r="G4192" t="s">
        <v>3538</v>
      </c>
      <c r="H4192" t="s">
        <v>3462</v>
      </c>
      <c r="I4192" t="s">
        <v>4843</v>
      </c>
      <c r="J4192" t="s">
        <v>3488</v>
      </c>
      <c r="K4192" t="s">
        <v>3695</v>
      </c>
      <c r="L4192">
        <v>43229</v>
      </c>
      <c r="M4192" t="s">
        <v>270</v>
      </c>
      <c r="N4192" t="s">
        <v>13</v>
      </c>
      <c r="O4192" t="s">
        <v>23</v>
      </c>
      <c r="P4192" t="s">
        <v>271</v>
      </c>
      <c r="Q4192" s="4">
        <v>9000</v>
      </c>
      <c r="R4192">
        <v>3</v>
      </c>
      <c r="S4192" s="4">
        <f>Table3[[#This Row],[Harga]]*Table3[[#This Row],[Quantity]]</f>
        <v>27000</v>
      </c>
      <c r="T4192">
        <v>0.2</v>
      </c>
      <c r="U4192" s="4">
        <f>Table3[[#This Row],[Discount]]*Table3[[#This Row],[Revenue]]</f>
        <v>5400</v>
      </c>
      <c r="V4192" s="4">
        <f>Table3[[#This Row],[Revenue]]-Table3[[#This Row],[Total Discount]]</f>
        <v>21600</v>
      </c>
      <c r="W4192" s="6"/>
      <c r="X4192" s="5"/>
    </row>
    <row r="4193" spans="1:24" x14ac:dyDescent="0.35">
      <c r="A4193">
        <v>4192</v>
      </c>
      <c r="B4193" t="s">
        <v>4845</v>
      </c>
      <c r="C4193" s="8">
        <v>42861</v>
      </c>
      <c r="D4193" s="6">
        <v>2017</v>
      </c>
      <c r="E4193" s="8" t="s">
        <v>3453</v>
      </c>
      <c r="F4193" s="7">
        <v>6</v>
      </c>
      <c r="G4193" t="s">
        <v>3452</v>
      </c>
      <c r="H4193" t="s">
        <v>3451</v>
      </c>
      <c r="I4193" t="s">
        <v>4779</v>
      </c>
      <c r="J4193" t="s">
        <v>3449</v>
      </c>
      <c r="K4193" t="s">
        <v>3448</v>
      </c>
      <c r="L4193">
        <v>85705</v>
      </c>
      <c r="M4193" t="s">
        <v>2284</v>
      </c>
      <c r="N4193" t="s">
        <v>13</v>
      </c>
      <c r="O4193" t="s">
        <v>23</v>
      </c>
      <c r="P4193" t="s">
        <v>2285</v>
      </c>
      <c r="Q4193" s="4">
        <v>27000</v>
      </c>
      <c r="R4193">
        <v>4</v>
      </c>
      <c r="S4193" s="4">
        <f>Table3[[#This Row],[Harga]]*Table3[[#This Row],[Quantity]]</f>
        <v>108000</v>
      </c>
      <c r="T4193">
        <v>0.2</v>
      </c>
      <c r="U4193" s="4">
        <f>Table3[[#This Row],[Discount]]*Table3[[#This Row],[Revenue]]</f>
        <v>21600</v>
      </c>
      <c r="V4193" s="4">
        <f>Table3[[#This Row],[Revenue]]-Table3[[#This Row],[Total Discount]]</f>
        <v>86400</v>
      </c>
      <c r="W4193" s="6"/>
      <c r="X4193" s="5"/>
    </row>
    <row r="4194" spans="1:24" x14ac:dyDescent="0.35">
      <c r="A4194">
        <v>4193</v>
      </c>
      <c r="B4194" t="s">
        <v>4844</v>
      </c>
      <c r="C4194" s="8">
        <v>42435</v>
      </c>
      <c r="D4194" s="6">
        <v>2016</v>
      </c>
      <c r="E4194" s="8" t="s">
        <v>3511</v>
      </c>
      <c r="F4194" s="7">
        <v>6</v>
      </c>
      <c r="G4194" t="s">
        <v>3485</v>
      </c>
      <c r="H4194" t="s">
        <v>3451</v>
      </c>
      <c r="I4194" t="s">
        <v>4843</v>
      </c>
      <c r="J4194" t="s">
        <v>3488</v>
      </c>
      <c r="K4194" t="s">
        <v>3499</v>
      </c>
      <c r="L4194">
        <v>19120</v>
      </c>
      <c r="M4194" t="s">
        <v>1030</v>
      </c>
      <c r="N4194" t="s">
        <v>51</v>
      </c>
      <c r="O4194" t="s">
        <v>52</v>
      </c>
      <c r="P4194" t="s">
        <v>1031</v>
      </c>
      <c r="Q4194" s="4">
        <v>864000</v>
      </c>
      <c r="R4194">
        <v>2</v>
      </c>
      <c r="S4194" s="4">
        <f>Table3[[#This Row],[Harga]]*Table3[[#This Row],[Quantity]]</f>
        <v>1728000</v>
      </c>
      <c r="T4194">
        <v>0.4</v>
      </c>
      <c r="U4194" s="4">
        <f>Table3[[#This Row],[Discount]]*Table3[[#This Row],[Revenue]]</f>
        <v>691200</v>
      </c>
      <c r="V4194" s="4">
        <f>Table3[[#This Row],[Revenue]]-Table3[[#This Row],[Total Discount]]</f>
        <v>1036800</v>
      </c>
      <c r="W4194" s="6"/>
      <c r="X4194" s="5"/>
    </row>
    <row r="4195" spans="1:24" x14ac:dyDescent="0.35">
      <c r="A4195">
        <v>4194</v>
      </c>
      <c r="B4195" t="s">
        <v>4842</v>
      </c>
      <c r="C4195" s="8">
        <v>43031</v>
      </c>
      <c r="D4195" s="6">
        <v>2017</v>
      </c>
      <c r="E4195" s="8" t="s">
        <v>3517</v>
      </c>
      <c r="F4195" s="7">
        <v>23</v>
      </c>
      <c r="G4195" t="s">
        <v>3452</v>
      </c>
      <c r="H4195" t="s">
        <v>3451</v>
      </c>
      <c r="I4195" t="s">
        <v>4646</v>
      </c>
      <c r="J4195" t="s">
        <v>3466</v>
      </c>
      <c r="K4195" t="s">
        <v>3492</v>
      </c>
      <c r="L4195">
        <v>2920</v>
      </c>
      <c r="M4195" t="s">
        <v>1251</v>
      </c>
      <c r="N4195" t="s">
        <v>9</v>
      </c>
      <c r="O4195" t="s">
        <v>17</v>
      </c>
      <c r="P4195" t="s">
        <v>958</v>
      </c>
      <c r="Q4195" s="4">
        <v>172000</v>
      </c>
      <c r="R4195">
        <v>4</v>
      </c>
      <c r="S4195" s="4">
        <f>Table3[[#This Row],[Harga]]*Table3[[#This Row],[Quantity]]</f>
        <v>688000</v>
      </c>
      <c r="T4195">
        <v>0.3</v>
      </c>
      <c r="U4195" s="4">
        <f>Table3[[#This Row],[Discount]]*Table3[[#This Row],[Revenue]]</f>
        <v>206400</v>
      </c>
      <c r="V4195" s="4">
        <f>Table3[[#This Row],[Revenue]]-Table3[[#This Row],[Total Discount]]</f>
        <v>481600</v>
      </c>
      <c r="W4195" s="6"/>
      <c r="X4195" s="5"/>
    </row>
    <row r="4196" spans="1:24" x14ac:dyDescent="0.35">
      <c r="A4196">
        <v>4195</v>
      </c>
      <c r="B4196" t="s">
        <v>4841</v>
      </c>
      <c r="C4196" s="8">
        <v>41757</v>
      </c>
      <c r="D4196" s="6">
        <v>2014</v>
      </c>
      <c r="E4196" s="8" t="s">
        <v>3529</v>
      </c>
      <c r="F4196" s="7">
        <v>28</v>
      </c>
      <c r="G4196" t="s">
        <v>3538</v>
      </c>
      <c r="H4196" t="s">
        <v>3451</v>
      </c>
      <c r="I4196" t="s">
        <v>4243</v>
      </c>
      <c r="J4196" t="s">
        <v>3449</v>
      </c>
      <c r="K4196" t="s">
        <v>3707</v>
      </c>
      <c r="L4196">
        <v>94122</v>
      </c>
      <c r="M4196" t="s">
        <v>2486</v>
      </c>
      <c r="N4196" t="s">
        <v>51</v>
      </c>
      <c r="O4196" t="s">
        <v>52</v>
      </c>
      <c r="P4196" t="s">
        <v>2487</v>
      </c>
      <c r="Q4196" s="4">
        <v>4368000</v>
      </c>
      <c r="R4196">
        <v>5</v>
      </c>
      <c r="S4196" s="4">
        <f>Table3[[#This Row],[Harga]]*Table3[[#This Row],[Quantity]]</f>
        <v>21840000</v>
      </c>
      <c r="T4196">
        <v>0.2</v>
      </c>
      <c r="U4196" s="4">
        <f>Table3[[#This Row],[Discount]]*Table3[[#This Row],[Revenue]]</f>
        <v>4368000</v>
      </c>
      <c r="V4196" s="4">
        <f>Table3[[#This Row],[Revenue]]-Table3[[#This Row],[Total Discount]]</f>
        <v>17472000</v>
      </c>
      <c r="W4196" s="6"/>
      <c r="X4196" s="5"/>
    </row>
    <row r="4197" spans="1:24" x14ac:dyDescent="0.35">
      <c r="A4197">
        <v>4196</v>
      </c>
      <c r="B4197" t="s">
        <v>4840</v>
      </c>
      <c r="C4197" s="8">
        <v>42478</v>
      </c>
      <c r="D4197" s="6">
        <v>2016</v>
      </c>
      <c r="E4197" s="8" t="s">
        <v>3529</v>
      </c>
      <c r="F4197" s="7">
        <v>18</v>
      </c>
      <c r="G4197" t="s">
        <v>3457</v>
      </c>
      <c r="H4197" t="s">
        <v>3554</v>
      </c>
      <c r="I4197" t="s">
        <v>4839</v>
      </c>
      <c r="J4197" t="s">
        <v>3466</v>
      </c>
      <c r="K4197" t="s">
        <v>3695</v>
      </c>
      <c r="L4197">
        <v>77070</v>
      </c>
      <c r="M4197" t="s">
        <v>1106</v>
      </c>
      <c r="N4197" t="s">
        <v>9</v>
      </c>
      <c r="O4197" t="s">
        <v>42</v>
      </c>
      <c r="P4197" t="s">
        <v>1107</v>
      </c>
      <c r="Q4197" s="4">
        <v>259000</v>
      </c>
      <c r="R4197">
        <v>4</v>
      </c>
      <c r="S4197" s="4">
        <f>Table3[[#This Row],[Harga]]*Table3[[#This Row],[Quantity]]</f>
        <v>1036000</v>
      </c>
      <c r="T4197">
        <v>0.3</v>
      </c>
      <c r="U4197" s="4">
        <f>Table3[[#This Row],[Discount]]*Table3[[#This Row],[Revenue]]</f>
        <v>310800</v>
      </c>
      <c r="V4197" s="4">
        <f>Table3[[#This Row],[Revenue]]-Table3[[#This Row],[Total Discount]]</f>
        <v>725200</v>
      </c>
      <c r="W4197" s="6"/>
      <c r="X4197" s="5"/>
    </row>
    <row r="4198" spans="1:24" x14ac:dyDescent="0.35">
      <c r="A4198">
        <v>4197</v>
      </c>
      <c r="B4198" t="s">
        <v>4838</v>
      </c>
      <c r="C4198" s="8">
        <v>42512</v>
      </c>
      <c r="D4198" s="6">
        <v>2016</v>
      </c>
      <c r="E4198" s="8" t="s">
        <v>3453</v>
      </c>
      <c r="F4198" s="7">
        <v>22</v>
      </c>
      <c r="G4198" t="s">
        <v>3485</v>
      </c>
      <c r="H4198" t="s">
        <v>3462</v>
      </c>
      <c r="I4198" t="s">
        <v>4837</v>
      </c>
      <c r="J4198" t="s">
        <v>3466</v>
      </c>
      <c r="K4198" t="s">
        <v>3704</v>
      </c>
      <c r="L4198">
        <v>90049</v>
      </c>
      <c r="M4198" t="s">
        <v>219</v>
      </c>
      <c r="N4198" t="s">
        <v>51</v>
      </c>
      <c r="O4198" t="s">
        <v>52</v>
      </c>
      <c r="P4198" t="s">
        <v>220</v>
      </c>
      <c r="Q4198" s="4">
        <v>445000</v>
      </c>
      <c r="R4198">
        <v>2</v>
      </c>
      <c r="S4198" s="4">
        <f>Table3[[#This Row],[Harga]]*Table3[[#This Row],[Quantity]]</f>
        <v>890000</v>
      </c>
      <c r="T4198">
        <v>0.2</v>
      </c>
      <c r="U4198" s="4">
        <f>Table3[[#This Row],[Discount]]*Table3[[#This Row],[Revenue]]</f>
        <v>178000</v>
      </c>
      <c r="V4198" s="4">
        <f>Table3[[#This Row],[Revenue]]-Table3[[#This Row],[Total Discount]]</f>
        <v>712000</v>
      </c>
      <c r="W4198" s="6"/>
      <c r="X4198" s="5"/>
    </row>
    <row r="4199" spans="1:24" x14ac:dyDescent="0.35">
      <c r="A4199">
        <v>4198</v>
      </c>
      <c r="B4199" t="s">
        <v>4836</v>
      </c>
      <c r="C4199" s="8">
        <v>42883</v>
      </c>
      <c r="D4199" s="6">
        <v>2017</v>
      </c>
      <c r="E4199" s="8" t="s">
        <v>3453</v>
      </c>
      <c r="F4199" s="7">
        <v>28</v>
      </c>
      <c r="G4199" t="s">
        <v>3485</v>
      </c>
      <c r="H4199" t="s">
        <v>3462</v>
      </c>
      <c r="I4199" t="s">
        <v>4237</v>
      </c>
      <c r="J4199" t="s">
        <v>3466</v>
      </c>
      <c r="K4199" t="s">
        <v>3548</v>
      </c>
      <c r="L4199">
        <v>60653</v>
      </c>
      <c r="M4199" t="s">
        <v>79</v>
      </c>
      <c r="N4199" t="s">
        <v>9</v>
      </c>
      <c r="O4199" t="s">
        <v>42</v>
      </c>
      <c r="P4199" t="s">
        <v>4835</v>
      </c>
      <c r="Q4199" s="4">
        <v>214000</v>
      </c>
      <c r="R4199">
        <v>3</v>
      </c>
      <c r="S4199" s="4">
        <f>Table3[[#This Row],[Harga]]*Table3[[#This Row],[Quantity]]</f>
        <v>642000</v>
      </c>
      <c r="T4199">
        <v>0.3</v>
      </c>
      <c r="U4199" s="4">
        <f>Table3[[#This Row],[Discount]]*Table3[[#This Row],[Revenue]]</f>
        <v>192600</v>
      </c>
      <c r="V4199" s="4">
        <f>Table3[[#This Row],[Revenue]]-Table3[[#This Row],[Total Discount]]</f>
        <v>449400</v>
      </c>
      <c r="W4199" s="6"/>
      <c r="X4199" s="5"/>
    </row>
    <row r="4200" spans="1:24" x14ac:dyDescent="0.35">
      <c r="A4200">
        <v>4199</v>
      </c>
      <c r="B4200" t="s">
        <v>4834</v>
      </c>
      <c r="C4200" s="8">
        <v>41876</v>
      </c>
      <c r="D4200" s="6">
        <v>2014</v>
      </c>
      <c r="E4200" s="8" t="s">
        <v>3481</v>
      </c>
      <c r="F4200" s="7">
        <v>25</v>
      </c>
      <c r="G4200" t="s">
        <v>3457</v>
      </c>
      <c r="H4200" t="s">
        <v>3451</v>
      </c>
      <c r="I4200" t="s">
        <v>3742</v>
      </c>
      <c r="J4200" t="s">
        <v>3449</v>
      </c>
      <c r="K4200" t="s">
        <v>3494</v>
      </c>
      <c r="L4200">
        <v>77070</v>
      </c>
      <c r="M4200" t="s">
        <v>2789</v>
      </c>
      <c r="N4200" t="s">
        <v>13</v>
      </c>
      <c r="O4200" t="s">
        <v>26</v>
      </c>
      <c r="P4200" t="s">
        <v>2790</v>
      </c>
      <c r="Q4200" s="4">
        <v>129000</v>
      </c>
      <c r="R4200">
        <v>3</v>
      </c>
      <c r="S4200" s="4">
        <f>Table3[[#This Row],[Harga]]*Table3[[#This Row],[Quantity]]</f>
        <v>387000</v>
      </c>
      <c r="T4200">
        <v>0.8</v>
      </c>
      <c r="U4200" s="4">
        <f>Table3[[#This Row],[Discount]]*Table3[[#This Row],[Revenue]]</f>
        <v>309600</v>
      </c>
      <c r="V4200" s="4">
        <f>Table3[[#This Row],[Revenue]]-Table3[[#This Row],[Total Discount]]</f>
        <v>77400</v>
      </c>
      <c r="W4200" s="6"/>
      <c r="X4200" s="5"/>
    </row>
    <row r="4201" spans="1:24" x14ac:dyDescent="0.35">
      <c r="A4201">
        <v>4200</v>
      </c>
      <c r="B4201" t="s">
        <v>4833</v>
      </c>
      <c r="C4201" s="8">
        <v>41881</v>
      </c>
      <c r="D4201" s="6">
        <v>2014</v>
      </c>
      <c r="E4201" s="8" t="s">
        <v>3481</v>
      </c>
      <c r="F4201" s="7">
        <v>30</v>
      </c>
      <c r="G4201" t="s">
        <v>3538</v>
      </c>
      <c r="H4201" t="s">
        <v>3532</v>
      </c>
      <c r="I4201" t="s">
        <v>3760</v>
      </c>
      <c r="J4201" t="s">
        <v>3449</v>
      </c>
      <c r="K4201" t="s">
        <v>3477</v>
      </c>
      <c r="L4201">
        <v>6010</v>
      </c>
      <c r="M4201" t="s">
        <v>2699</v>
      </c>
      <c r="N4201" t="s">
        <v>13</v>
      </c>
      <c r="O4201" t="s">
        <v>26</v>
      </c>
      <c r="P4201" t="s">
        <v>2700</v>
      </c>
      <c r="Q4201" s="4">
        <v>9000</v>
      </c>
      <c r="R4201">
        <v>5</v>
      </c>
      <c r="S4201" s="4">
        <f>Table3[[#This Row],[Harga]]*Table3[[#This Row],[Quantity]]</f>
        <v>45000</v>
      </c>
      <c r="T4201">
        <v>0</v>
      </c>
      <c r="U4201" s="4">
        <f>Table3[[#This Row],[Discount]]*Table3[[#This Row],[Revenue]]</f>
        <v>0</v>
      </c>
      <c r="V4201" s="4">
        <f>Table3[[#This Row],[Revenue]]-Table3[[#This Row],[Total Discount]]</f>
        <v>45000</v>
      </c>
      <c r="W4201" s="6"/>
      <c r="X4201" s="5"/>
    </row>
    <row r="4202" spans="1:24" x14ac:dyDescent="0.35">
      <c r="A4202">
        <v>4201</v>
      </c>
      <c r="B4202" t="s">
        <v>4832</v>
      </c>
      <c r="C4202" s="8">
        <v>42250</v>
      </c>
      <c r="D4202" s="6">
        <v>2015</v>
      </c>
      <c r="E4202" s="8" t="s">
        <v>3472</v>
      </c>
      <c r="F4202" s="7">
        <v>3</v>
      </c>
      <c r="G4202" t="s">
        <v>3457</v>
      </c>
      <c r="H4202" t="s">
        <v>3451</v>
      </c>
      <c r="I4202" t="s">
        <v>4175</v>
      </c>
      <c r="J4202" t="s">
        <v>3449</v>
      </c>
      <c r="K4202" t="s">
        <v>3595</v>
      </c>
      <c r="L4202">
        <v>49423</v>
      </c>
      <c r="M4202" t="s">
        <v>2944</v>
      </c>
      <c r="N4202" t="s">
        <v>13</v>
      </c>
      <c r="O4202" t="s">
        <v>14</v>
      </c>
      <c r="P4202" t="s">
        <v>2945</v>
      </c>
      <c r="Q4202" s="4">
        <v>6000</v>
      </c>
      <c r="R4202">
        <v>2</v>
      </c>
      <c r="S4202" s="4">
        <f>Table3[[#This Row],[Harga]]*Table3[[#This Row],[Quantity]]</f>
        <v>12000</v>
      </c>
      <c r="T4202">
        <v>0</v>
      </c>
      <c r="U4202" s="4">
        <f>Table3[[#This Row],[Discount]]*Table3[[#This Row],[Revenue]]</f>
        <v>0</v>
      </c>
      <c r="V4202" s="4">
        <f>Table3[[#This Row],[Revenue]]-Table3[[#This Row],[Total Discount]]</f>
        <v>12000</v>
      </c>
      <c r="W4202" s="6"/>
      <c r="X4202" s="5"/>
    </row>
    <row r="4203" spans="1:24" x14ac:dyDescent="0.35">
      <c r="A4203">
        <v>4202</v>
      </c>
      <c r="B4203" t="s">
        <v>4831</v>
      </c>
      <c r="C4203" s="8">
        <v>41726</v>
      </c>
      <c r="D4203" s="6">
        <v>2014</v>
      </c>
      <c r="E4203" s="8" t="s">
        <v>3511</v>
      </c>
      <c r="F4203" s="7">
        <v>28</v>
      </c>
      <c r="G4203" t="s">
        <v>3457</v>
      </c>
      <c r="H4203" t="s">
        <v>3451</v>
      </c>
      <c r="I4203" t="s">
        <v>4830</v>
      </c>
      <c r="J4203" t="s">
        <v>3488</v>
      </c>
      <c r="K4203" t="s">
        <v>3595</v>
      </c>
      <c r="L4203">
        <v>87105</v>
      </c>
      <c r="M4203" t="s">
        <v>193</v>
      </c>
      <c r="N4203" t="s">
        <v>51</v>
      </c>
      <c r="O4203" t="s">
        <v>52</v>
      </c>
      <c r="P4203" t="s">
        <v>194</v>
      </c>
      <c r="Q4203" s="4">
        <v>504000</v>
      </c>
      <c r="R4203">
        <v>3</v>
      </c>
      <c r="S4203" s="4">
        <f>Table3[[#This Row],[Harga]]*Table3[[#This Row],[Quantity]]</f>
        <v>1512000</v>
      </c>
      <c r="T4203">
        <v>0.2</v>
      </c>
      <c r="U4203" s="4">
        <f>Table3[[#This Row],[Discount]]*Table3[[#This Row],[Revenue]]</f>
        <v>302400</v>
      </c>
      <c r="V4203" s="4">
        <f>Table3[[#This Row],[Revenue]]-Table3[[#This Row],[Total Discount]]</f>
        <v>1209600</v>
      </c>
      <c r="W4203" s="6"/>
      <c r="X4203" s="5"/>
    </row>
    <row r="4204" spans="1:24" x14ac:dyDescent="0.35">
      <c r="A4204">
        <v>4203</v>
      </c>
      <c r="B4204" t="s">
        <v>4829</v>
      </c>
      <c r="C4204" s="8">
        <v>42134</v>
      </c>
      <c r="D4204" s="6">
        <v>2015</v>
      </c>
      <c r="E4204" s="8" t="s">
        <v>3453</v>
      </c>
      <c r="F4204" s="7">
        <v>10</v>
      </c>
      <c r="G4204" t="s">
        <v>3538</v>
      </c>
      <c r="H4204" t="s">
        <v>3451</v>
      </c>
      <c r="I4204" t="s">
        <v>4664</v>
      </c>
      <c r="J4204" t="s">
        <v>3449</v>
      </c>
      <c r="K4204" t="s">
        <v>3666</v>
      </c>
      <c r="L4204">
        <v>80027</v>
      </c>
      <c r="M4204" t="s">
        <v>2882</v>
      </c>
      <c r="N4204" t="s">
        <v>51</v>
      </c>
      <c r="O4204" t="s">
        <v>64</v>
      </c>
      <c r="P4204" t="s">
        <v>2883</v>
      </c>
      <c r="Q4204" s="4">
        <v>12000</v>
      </c>
      <c r="R4204">
        <v>4</v>
      </c>
      <c r="S4204" s="4">
        <f>Table3[[#This Row],[Harga]]*Table3[[#This Row],[Quantity]]</f>
        <v>48000</v>
      </c>
      <c r="T4204">
        <v>0.2</v>
      </c>
      <c r="U4204" s="4">
        <f>Table3[[#This Row],[Discount]]*Table3[[#This Row],[Revenue]]</f>
        <v>9600</v>
      </c>
      <c r="V4204" s="4">
        <f>Table3[[#This Row],[Revenue]]-Table3[[#This Row],[Total Discount]]</f>
        <v>38400</v>
      </c>
      <c r="W4204" s="6"/>
      <c r="X4204" s="5"/>
    </row>
    <row r="4205" spans="1:24" x14ac:dyDescent="0.35">
      <c r="A4205">
        <v>4204</v>
      </c>
      <c r="B4205" t="s">
        <v>4828</v>
      </c>
      <c r="C4205" s="8">
        <v>42103</v>
      </c>
      <c r="D4205" s="6">
        <v>2015</v>
      </c>
      <c r="E4205" s="8" t="s">
        <v>3529</v>
      </c>
      <c r="F4205" s="7">
        <v>9</v>
      </c>
      <c r="G4205" t="s">
        <v>3452</v>
      </c>
      <c r="H4205" t="s">
        <v>3462</v>
      </c>
      <c r="I4205" t="s">
        <v>3705</v>
      </c>
      <c r="J4205" t="s">
        <v>3449</v>
      </c>
      <c r="K4205" t="s">
        <v>3666</v>
      </c>
      <c r="L4205">
        <v>10024</v>
      </c>
      <c r="M4205" t="s">
        <v>1843</v>
      </c>
      <c r="N4205" t="s">
        <v>13</v>
      </c>
      <c r="O4205" t="s">
        <v>32</v>
      </c>
      <c r="P4205" t="s">
        <v>1844</v>
      </c>
      <c r="Q4205" s="4">
        <v>6000</v>
      </c>
      <c r="R4205">
        <v>3</v>
      </c>
      <c r="S4205" s="4">
        <f>Table3[[#This Row],[Harga]]*Table3[[#This Row],[Quantity]]</f>
        <v>18000</v>
      </c>
      <c r="T4205">
        <v>0</v>
      </c>
      <c r="U4205" s="4">
        <f>Table3[[#This Row],[Discount]]*Table3[[#This Row],[Revenue]]</f>
        <v>0</v>
      </c>
      <c r="V4205" s="4">
        <f>Table3[[#This Row],[Revenue]]-Table3[[#This Row],[Total Discount]]</f>
        <v>18000</v>
      </c>
      <c r="W4205" s="6"/>
      <c r="X4205" s="5"/>
    </row>
    <row r="4206" spans="1:24" x14ac:dyDescent="0.35">
      <c r="A4206">
        <v>4205</v>
      </c>
      <c r="B4206" t="s">
        <v>4827</v>
      </c>
      <c r="C4206" s="8">
        <v>42103</v>
      </c>
      <c r="D4206" s="6">
        <v>2015</v>
      </c>
      <c r="E4206" s="8" t="s">
        <v>3529</v>
      </c>
      <c r="F4206" s="7">
        <v>9</v>
      </c>
      <c r="G4206" t="s">
        <v>3538</v>
      </c>
      <c r="H4206" t="s">
        <v>3554</v>
      </c>
      <c r="I4206" t="s">
        <v>4826</v>
      </c>
      <c r="J4206" t="s">
        <v>3449</v>
      </c>
      <c r="K4206" t="s">
        <v>3600</v>
      </c>
      <c r="L4206">
        <v>6360</v>
      </c>
      <c r="M4206" t="s">
        <v>2442</v>
      </c>
      <c r="N4206" t="s">
        <v>13</v>
      </c>
      <c r="O4206" t="s">
        <v>29</v>
      </c>
      <c r="P4206" t="s">
        <v>2443</v>
      </c>
      <c r="Q4206" s="4">
        <v>395000</v>
      </c>
      <c r="R4206">
        <v>3</v>
      </c>
      <c r="S4206" s="4">
        <f>Table3[[#This Row],[Harga]]*Table3[[#This Row],[Quantity]]</f>
        <v>1185000</v>
      </c>
      <c r="T4206">
        <v>0</v>
      </c>
      <c r="U4206" s="4">
        <f>Table3[[#This Row],[Discount]]*Table3[[#This Row],[Revenue]]</f>
        <v>0</v>
      </c>
      <c r="V4206" s="4">
        <f>Table3[[#This Row],[Revenue]]-Table3[[#This Row],[Total Discount]]</f>
        <v>1185000</v>
      </c>
      <c r="W4206" s="6"/>
      <c r="X4206" s="5"/>
    </row>
    <row r="4207" spans="1:24" x14ac:dyDescent="0.35">
      <c r="A4207">
        <v>4206</v>
      </c>
      <c r="B4207" t="s">
        <v>4825</v>
      </c>
      <c r="C4207" s="8">
        <v>42632</v>
      </c>
      <c r="D4207" s="6">
        <v>2016</v>
      </c>
      <c r="E4207" s="8" t="s">
        <v>3472</v>
      </c>
      <c r="F4207" s="7">
        <v>19</v>
      </c>
      <c r="G4207" t="s">
        <v>3485</v>
      </c>
      <c r="H4207" t="s">
        <v>3501</v>
      </c>
      <c r="I4207" t="s">
        <v>4097</v>
      </c>
      <c r="J4207" t="s">
        <v>3466</v>
      </c>
      <c r="K4207" t="s">
        <v>3595</v>
      </c>
      <c r="L4207">
        <v>94122</v>
      </c>
      <c r="M4207" t="s">
        <v>3233</v>
      </c>
      <c r="N4207" t="s">
        <v>13</v>
      </c>
      <c r="O4207" t="s">
        <v>26</v>
      </c>
      <c r="P4207" t="s">
        <v>3234</v>
      </c>
      <c r="Q4207" s="4">
        <v>23000</v>
      </c>
      <c r="R4207">
        <v>2</v>
      </c>
      <c r="S4207" s="4">
        <f>Table3[[#This Row],[Harga]]*Table3[[#This Row],[Quantity]]</f>
        <v>46000</v>
      </c>
      <c r="T4207">
        <v>0.2</v>
      </c>
      <c r="U4207" s="4">
        <f>Table3[[#This Row],[Discount]]*Table3[[#This Row],[Revenue]]</f>
        <v>9200</v>
      </c>
      <c r="V4207" s="4">
        <f>Table3[[#This Row],[Revenue]]-Table3[[#This Row],[Total Discount]]</f>
        <v>36800</v>
      </c>
      <c r="W4207" s="6"/>
      <c r="X4207" s="5"/>
    </row>
    <row r="4208" spans="1:24" x14ac:dyDescent="0.35">
      <c r="A4208">
        <v>4207</v>
      </c>
      <c r="B4208" t="s">
        <v>4824</v>
      </c>
      <c r="C4208" s="8">
        <v>42685</v>
      </c>
      <c r="D4208" s="6">
        <v>2016</v>
      </c>
      <c r="E4208" s="8" t="s">
        <v>3468</v>
      </c>
      <c r="F4208" s="7">
        <v>11</v>
      </c>
      <c r="G4208" t="s">
        <v>3452</v>
      </c>
      <c r="H4208" t="s">
        <v>3451</v>
      </c>
      <c r="I4208" t="s">
        <v>4823</v>
      </c>
      <c r="J4208" t="s">
        <v>3466</v>
      </c>
      <c r="K4208" t="s">
        <v>3509</v>
      </c>
      <c r="L4208">
        <v>46060</v>
      </c>
      <c r="M4208" t="s">
        <v>1690</v>
      </c>
      <c r="N4208" t="s">
        <v>9</v>
      </c>
      <c r="O4208" t="s">
        <v>17</v>
      </c>
      <c r="P4208" t="s">
        <v>1691</v>
      </c>
      <c r="Q4208" s="4">
        <v>893000</v>
      </c>
      <c r="R4208">
        <v>6</v>
      </c>
      <c r="S4208" s="4">
        <f>Table3[[#This Row],[Harga]]*Table3[[#This Row],[Quantity]]</f>
        <v>5358000</v>
      </c>
      <c r="T4208">
        <v>0</v>
      </c>
      <c r="U4208" s="4">
        <f>Table3[[#This Row],[Discount]]*Table3[[#This Row],[Revenue]]</f>
        <v>0</v>
      </c>
      <c r="V4208" s="4">
        <f>Table3[[#This Row],[Revenue]]-Table3[[#This Row],[Total Discount]]</f>
        <v>5358000</v>
      </c>
      <c r="W4208" s="6"/>
      <c r="X4208" s="5"/>
    </row>
    <row r="4209" spans="1:24" x14ac:dyDescent="0.35">
      <c r="A4209">
        <v>4208</v>
      </c>
      <c r="B4209" t="s">
        <v>4822</v>
      </c>
      <c r="C4209" s="8">
        <v>42848</v>
      </c>
      <c r="D4209" s="6">
        <v>2017</v>
      </c>
      <c r="E4209" s="8" t="s">
        <v>3529</v>
      </c>
      <c r="F4209" s="7">
        <v>23</v>
      </c>
      <c r="G4209" t="s">
        <v>3452</v>
      </c>
      <c r="H4209" t="s">
        <v>3451</v>
      </c>
      <c r="I4209" t="s">
        <v>4821</v>
      </c>
      <c r="J4209" t="s">
        <v>3488</v>
      </c>
      <c r="K4209" t="s">
        <v>3483</v>
      </c>
      <c r="L4209">
        <v>37042</v>
      </c>
      <c r="M4209" t="s">
        <v>1580</v>
      </c>
      <c r="N4209" t="s">
        <v>9</v>
      </c>
      <c r="O4209" t="s">
        <v>10</v>
      </c>
      <c r="P4209" t="s">
        <v>1581</v>
      </c>
      <c r="Q4209" s="4">
        <v>242000</v>
      </c>
      <c r="R4209">
        <v>4</v>
      </c>
      <c r="S4209" s="4">
        <f>Table3[[#This Row],[Harga]]*Table3[[#This Row],[Quantity]]</f>
        <v>968000</v>
      </c>
      <c r="T4209">
        <v>0.2</v>
      </c>
      <c r="U4209" s="4">
        <f>Table3[[#This Row],[Discount]]*Table3[[#This Row],[Revenue]]</f>
        <v>193600</v>
      </c>
      <c r="V4209" s="4">
        <f>Table3[[#This Row],[Revenue]]-Table3[[#This Row],[Total Discount]]</f>
        <v>774400</v>
      </c>
      <c r="W4209" s="6"/>
      <c r="X4209" s="5"/>
    </row>
    <row r="4210" spans="1:24" x14ac:dyDescent="0.35">
      <c r="A4210">
        <v>4209</v>
      </c>
      <c r="B4210" t="s">
        <v>4820</v>
      </c>
      <c r="C4210" s="8">
        <v>42299</v>
      </c>
      <c r="D4210" s="6">
        <v>2015</v>
      </c>
      <c r="E4210" s="8" t="s">
        <v>3517</v>
      </c>
      <c r="F4210" s="7">
        <v>22</v>
      </c>
      <c r="G4210" t="s">
        <v>3485</v>
      </c>
      <c r="H4210" t="s">
        <v>3451</v>
      </c>
      <c r="I4210" t="s">
        <v>3803</v>
      </c>
      <c r="J4210" t="s">
        <v>3449</v>
      </c>
      <c r="K4210" t="s">
        <v>3494</v>
      </c>
      <c r="L4210">
        <v>33021</v>
      </c>
      <c r="M4210" t="s">
        <v>3283</v>
      </c>
      <c r="N4210" t="s">
        <v>13</v>
      </c>
      <c r="O4210" t="s">
        <v>32</v>
      </c>
      <c r="P4210" t="s">
        <v>3284</v>
      </c>
      <c r="Q4210" s="4">
        <v>88000</v>
      </c>
      <c r="R4210">
        <v>1</v>
      </c>
      <c r="S4210" s="4">
        <f>Table3[[#This Row],[Harga]]*Table3[[#This Row],[Quantity]]</f>
        <v>88000</v>
      </c>
      <c r="T4210">
        <v>0.2</v>
      </c>
      <c r="U4210" s="4">
        <f>Table3[[#This Row],[Discount]]*Table3[[#This Row],[Revenue]]</f>
        <v>17600</v>
      </c>
      <c r="V4210" s="4">
        <f>Table3[[#This Row],[Revenue]]-Table3[[#This Row],[Total Discount]]</f>
        <v>70400</v>
      </c>
      <c r="W4210" s="6"/>
      <c r="X4210" s="5"/>
    </row>
    <row r="4211" spans="1:24" x14ac:dyDescent="0.35">
      <c r="A4211">
        <v>4210</v>
      </c>
      <c r="B4211" t="s">
        <v>4819</v>
      </c>
      <c r="C4211" s="8">
        <v>42834</v>
      </c>
      <c r="D4211" s="6">
        <v>2017</v>
      </c>
      <c r="E4211" s="8" t="s">
        <v>3529</v>
      </c>
      <c r="F4211" s="7">
        <v>9</v>
      </c>
      <c r="G4211" t="s">
        <v>3485</v>
      </c>
      <c r="H4211" t="s">
        <v>3554</v>
      </c>
      <c r="I4211" t="s">
        <v>3937</v>
      </c>
      <c r="J4211" t="s">
        <v>3466</v>
      </c>
      <c r="K4211" t="s">
        <v>3909</v>
      </c>
      <c r="L4211">
        <v>17403</v>
      </c>
      <c r="M4211" t="s">
        <v>361</v>
      </c>
      <c r="N4211" t="s">
        <v>13</v>
      </c>
      <c r="O4211" t="s">
        <v>26</v>
      </c>
      <c r="P4211" t="s">
        <v>362</v>
      </c>
      <c r="Q4211" s="4">
        <v>76000</v>
      </c>
      <c r="R4211">
        <v>4</v>
      </c>
      <c r="S4211" s="4">
        <f>Table3[[#This Row],[Harga]]*Table3[[#This Row],[Quantity]]</f>
        <v>304000</v>
      </c>
      <c r="T4211">
        <v>0.7</v>
      </c>
      <c r="U4211" s="4">
        <f>Table3[[#This Row],[Discount]]*Table3[[#This Row],[Revenue]]</f>
        <v>212800</v>
      </c>
      <c r="V4211" s="4">
        <f>Table3[[#This Row],[Revenue]]-Table3[[#This Row],[Total Discount]]</f>
        <v>91200</v>
      </c>
      <c r="W4211" s="6"/>
      <c r="X4211" s="5"/>
    </row>
    <row r="4212" spans="1:24" x14ac:dyDescent="0.35">
      <c r="A4212">
        <v>4211</v>
      </c>
      <c r="B4212" t="s">
        <v>4818</v>
      </c>
      <c r="C4212" s="8">
        <v>43035</v>
      </c>
      <c r="D4212" s="6">
        <v>2017</v>
      </c>
      <c r="E4212" s="8" t="s">
        <v>3517</v>
      </c>
      <c r="F4212" s="7">
        <v>27</v>
      </c>
      <c r="G4212" t="s">
        <v>3457</v>
      </c>
      <c r="H4212" t="s">
        <v>3451</v>
      </c>
      <c r="I4212" t="s">
        <v>3752</v>
      </c>
      <c r="J4212" t="s">
        <v>3488</v>
      </c>
      <c r="K4212" t="s">
        <v>3595</v>
      </c>
      <c r="L4212">
        <v>85204</v>
      </c>
      <c r="M4212" t="s">
        <v>3142</v>
      </c>
      <c r="N4212" t="s">
        <v>13</v>
      </c>
      <c r="O4212" t="s">
        <v>23</v>
      </c>
      <c r="P4212" t="s">
        <v>3143</v>
      </c>
      <c r="Q4212" s="4">
        <v>90000</v>
      </c>
      <c r="R4212">
        <v>1</v>
      </c>
      <c r="S4212" s="4">
        <f>Table3[[#This Row],[Harga]]*Table3[[#This Row],[Quantity]]</f>
        <v>90000</v>
      </c>
      <c r="T4212">
        <v>0.2</v>
      </c>
      <c r="U4212" s="4">
        <f>Table3[[#This Row],[Discount]]*Table3[[#This Row],[Revenue]]</f>
        <v>18000</v>
      </c>
      <c r="V4212" s="4">
        <f>Table3[[#This Row],[Revenue]]-Table3[[#This Row],[Total Discount]]</f>
        <v>72000</v>
      </c>
      <c r="W4212" s="6"/>
      <c r="X4212" s="5"/>
    </row>
    <row r="4213" spans="1:24" x14ac:dyDescent="0.35">
      <c r="A4213">
        <v>4212</v>
      </c>
      <c r="B4213" t="s">
        <v>4817</v>
      </c>
      <c r="C4213" s="8">
        <v>42307</v>
      </c>
      <c r="D4213" s="6">
        <v>2015</v>
      </c>
      <c r="E4213" s="8" t="s">
        <v>3517</v>
      </c>
      <c r="F4213" s="7">
        <v>30</v>
      </c>
      <c r="G4213" t="s">
        <v>3457</v>
      </c>
      <c r="H4213" t="s">
        <v>3462</v>
      </c>
      <c r="I4213" t="s">
        <v>4816</v>
      </c>
      <c r="J4213" t="s">
        <v>3466</v>
      </c>
      <c r="K4213" t="s">
        <v>3580</v>
      </c>
      <c r="L4213">
        <v>10024</v>
      </c>
      <c r="M4213" t="s">
        <v>3287</v>
      </c>
      <c r="N4213" t="s">
        <v>51</v>
      </c>
      <c r="O4213" t="s">
        <v>254</v>
      </c>
      <c r="P4213" t="s">
        <v>3288</v>
      </c>
      <c r="Q4213" s="4">
        <v>1036000</v>
      </c>
      <c r="R4213">
        <v>4</v>
      </c>
      <c r="S4213" s="4">
        <f>Table3[[#This Row],[Harga]]*Table3[[#This Row],[Quantity]]</f>
        <v>4144000</v>
      </c>
      <c r="T4213">
        <v>0</v>
      </c>
      <c r="U4213" s="4">
        <f>Table3[[#This Row],[Discount]]*Table3[[#This Row],[Revenue]]</f>
        <v>0</v>
      </c>
      <c r="V4213" s="4">
        <f>Table3[[#This Row],[Revenue]]-Table3[[#This Row],[Total Discount]]</f>
        <v>4144000</v>
      </c>
      <c r="W4213" s="6"/>
      <c r="X4213" s="5"/>
    </row>
    <row r="4214" spans="1:24" x14ac:dyDescent="0.35">
      <c r="A4214">
        <v>4213</v>
      </c>
      <c r="B4214" t="s">
        <v>4815</v>
      </c>
      <c r="C4214" s="8">
        <v>43087</v>
      </c>
      <c r="D4214" s="6">
        <v>2017</v>
      </c>
      <c r="E4214" s="8" t="s">
        <v>3490</v>
      </c>
      <c r="F4214" s="7">
        <v>18</v>
      </c>
      <c r="G4214" t="s">
        <v>3457</v>
      </c>
      <c r="H4214" t="s">
        <v>3451</v>
      </c>
      <c r="I4214" t="s">
        <v>4526</v>
      </c>
      <c r="J4214" t="s">
        <v>3488</v>
      </c>
      <c r="K4214" t="s">
        <v>3483</v>
      </c>
      <c r="L4214">
        <v>94110</v>
      </c>
      <c r="M4214" t="s">
        <v>3289</v>
      </c>
      <c r="N4214" t="s">
        <v>13</v>
      </c>
      <c r="O4214" t="s">
        <v>37</v>
      </c>
      <c r="P4214" t="s">
        <v>3290</v>
      </c>
      <c r="Q4214" s="4">
        <v>6000</v>
      </c>
      <c r="R4214">
        <v>2</v>
      </c>
      <c r="S4214" s="4">
        <f>Table3[[#This Row],[Harga]]*Table3[[#This Row],[Quantity]]</f>
        <v>12000</v>
      </c>
      <c r="T4214">
        <v>0</v>
      </c>
      <c r="U4214" s="4">
        <f>Table3[[#This Row],[Discount]]*Table3[[#This Row],[Revenue]]</f>
        <v>0</v>
      </c>
      <c r="V4214" s="4">
        <f>Table3[[#This Row],[Revenue]]-Table3[[#This Row],[Total Discount]]</f>
        <v>12000</v>
      </c>
      <c r="W4214" s="6"/>
      <c r="X4214" s="5"/>
    </row>
    <row r="4215" spans="1:24" x14ac:dyDescent="0.35">
      <c r="A4215">
        <v>4214</v>
      </c>
      <c r="B4215" t="s">
        <v>4814</v>
      </c>
      <c r="C4215" s="8">
        <v>42441</v>
      </c>
      <c r="D4215" s="6">
        <v>2016</v>
      </c>
      <c r="E4215" s="8" t="s">
        <v>3511</v>
      </c>
      <c r="F4215" s="7">
        <v>12</v>
      </c>
      <c r="G4215" t="s">
        <v>3485</v>
      </c>
      <c r="H4215" t="s">
        <v>3451</v>
      </c>
      <c r="I4215" t="s">
        <v>4461</v>
      </c>
      <c r="J4215" t="s">
        <v>3449</v>
      </c>
      <c r="K4215" t="s">
        <v>3695</v>
      </c>
      <c r="L4215">
        <v>90036</v>
      </c>
      <c r="M4215" t="s">
        <v>2438</v>
      </c>
      <c r="N4215" t="s">
        <v>13</v>
      </c>
      <c r="O4215" t="s">
        <v>23</v>
      </c>
      <c r="P4215" t="s">
        <v>2439</v>
      </c>
      <c r="Q4215" s="4">
        <v>10000</v>
      </c>
      <c r="R4215">
        <v>2</v>
      </c>
      <c r="S4215" s="4">
        <f>Table3[[#This Row],[Harga]]*Table3[[#This Row],[Quantity]]</f>
        <v>20000</v>
      </c>
      <c r="T4215">
        <v>0</v>
      </c>
      <c r="U4215" s="4">
        <f>Table3[[#This Row],[Discount]]*Table3[[#This Row],[Revenue]]</f>
        <v>0</v>
      </c>
      <c r="V4215" s="4">
        <f>Table3[[#This Row],[Revenue]]-Table3[[#This Row],[Total Discount]]</f>
        <v>20000</v>
      </c>
      <c r="W4215" s="6"/>
      <c r="X4215" s="5"/>
    </row>
    <row r="4216" spans="1:24" x14ac:dyDescent="0.35">
      <c r="A4216">
        <v>4215</v>
      </c>
      <c r="B4216" t="s">
        <v>4813</v>
      </c>
      <c r="C4216" s="8">
        <v>41841</v>
      </c>
      <c r="D4216" s="6">
        <v>2014</v>
      </c>
      <c r="E4216" s="8" t="s">
        <v>3507</v>
      </c>
      <c r="F4216" s="7">
        <v>21</v>
      </c>
      <c r="G4216" t="s">
        <v>3485</v>
      </c>
      <c r="H4216" t="s">
        <v>3451</v>
      </c>
      <c r="I4216" t="s">
        <v>4418</v>
      </c>
      <c r="J4216" t="s">
        <v>3449</v>
      </c>
      <c r="K4216" t="s">
        <v>3548</v>
      </c>
      <c r="L4216">
        <v>68104</v>
      </c>
      <c r="M4216" t="s">
        <v>2890</v>
      </c>
      <c r="N4216" t="s">
        <v>51</v>
      </c>
      <c r="O4216" t="s">
        <v>52</v>
      </c>
      <c r="P4216" t="s">
        <v>2891</v>
      </c>
      <c r="Q4216" s="4">
        <v>58000</v>
      </c>
      <c r="R4216">
        <v>2</v>
      </c>
      <c r="S4216" s="4">
        <f>Table3[[#This Row],[Harga]]*Table3[[#This Row],[Quantity]]</f>
        <v>116000</v>
      </c>
      <c r="T4216">
        <v>0</v>
      </c>
      <c r="U4216" s="4">
        <f>Table3[[#This Row],[Discount]]*Table3[[#This Row],[Revenue]]</f>
        <v>0</v>
      </c>
      <c r="V4216" s="4">
        <f>Table3[[#This Row],[Revenue]]-Table3[[#This Row],[Total Discount]]</f>
        <v>116000</v>
      </c>
      <c r="W4216" s="6"/>
      <c r="X4216" s="5"/>
    </row>
    <row r="4217" spans="1:24" x14ac:dyDescent="0.35">
      <c r="A4217">
        <v>4216</v>
      </c>
      <c r="B4217" t="s">
        <v>4812</v>
      </c>
      <c r="C4217" s="8">
        <v>42514</v>
      </c>
      <c r="D4217" s="6">
        <v>2016</v>
      </c>
      <c r="E4217" s="8" t="s">
        <v>3453</v>
      </c>
      <c r="F4217" s="7">
        <v>24</v>
      </c>
      <c r="G4217" t="s">
        <v>3485</v>
      </c>
      <c r="H4217" t="s">
        <v>3462</v>
      </c>
      <c r="I4217" t="s">
        <v>4811</v>
      </c>
      <c r="J4217" t="s">
        <v>3488</v>
      </c>
      <c r="K4217" t="s">
        <v>3556</v>
      </c>
      <c r="L4217">
        <v>19120</v>
      </c>
      <c r="M4217" t="s">
        <v>1541</v>
      </c>
      <c r="N4217" t="s">
        <v>13</v>
      </c>
      <c r="O4217" t="s">
        <v>37</v>
      </c>
      <c r="P4217" t="s">
        <v>1542</v>
      </c>
      <c r="Q4217" s="4">
        <v>39000</v>
      </c>
      <c r="R4217">
        <v>3</v>
      </c>
      <c r="S4217" s="4">
        <f>Table3[[#This Row],[Harga]]*Table3[[#This Row],[Quantity]]</f>
        <v>117000</v>
      </c>
      <c r="T4217">
        <v>0.2</v>
      </c>
      <c r="U4217" s="4">
        <f>Table3[[#This Row],[Discount]]*Table3[[#This Row],[Revenue]]</f>
        <v>23400</v>
      </c>
      <c r="V4217" s="4">
        <f>Table3[[#This Row],[Revenue]]-Table3[[#This Row],[Total Discount]]</f>
        <v>93600</v>
      </c>
      <c r="W4217" s="6"/>
      <c r="X4217" s="5"/>
    </row>
    <row r="4218" spans="1:24" x14ac:dyDescent="0.35">
      <c r="A4218">
        <v>4217</v>
      </c>
      <c r="B4218" t="s">
        <v>4810</v>
      </c>
      <c r="C4218" s="8">
        <v>42777</v>
      </c>
      <c r="D4218" s="6">
        <v>2017</v>
      </c>
      <c r="E4218" s="8" t="s">
        <v>3458</v>
      </c>
      <c r="F4218" s="7">
        <v>11</v>
      </c>
      <c r="G4218" t="s">
        <v>3485</v>
      </c>
      <c r="H4218" t="s">
        <v>3554</v>
      </c>
      <c r="I4218" t="s">
        <v>4809</v>
      </c>
      <c r="J4218" t="s">
        <v>3466</v>
      </c>
      <c r="K4218" t="s">
        <v>3494</v>
      </c>
      <c r="L4218">
        <v>10024</v>
      </c>
      <c r="M4218" t="s">
        <v>513</v>
      </c>
      <c r="N4218" t="s">
        <v>13</v>
      </c>
      <c r="O4218" t="s">
        <v>14</v>
      </c>
      <c r="P4218" t="s">
        <v>514</v>
      </c>
      <c r="Q4218" s="4">
        <v>21000</v>
      </c>
      <c r="R4218">
        <v>2</v>
      </c>
      <c r="S4218" s="4">
        <f>Table3[[#This Row],[Harga]]*Table3[[#This Row],[Quantity]]</f>
        <v>42000</v>
      </c>
      <c r="T4218">
        <v>0</v>
      </c>
      <c r="U4218" s="4">
        <f>Table3[[#This Row],[Discount]]*Table3[[#This Row],[Revenue]]</f>
        <v>0</v>
      </c>
      <c r="V4218" s="4">
        <f>Table3[[#This Row],[Revenue]]-Table3[[#This Row],[Total Discount]]</f>
        <v>42000</v>
      </c>
      <c r="W4218" s="6"/>
      <c r="X4218" s="5"/>
    </row>
    <row r="4219" spans="1:24" x14ac:dyDescent="0.35">
      <c r="A4219">
        <v>4218</v>
      </c>
      <c r="B4219" t="s">
        <v>4808</v>
      </c>
      <c r="C4219" s="8">
        <v>42633</v>
      </c>
      <c r="D4219" s="6">
        <v>2016</v>
      </c>
      <c r="E4219" s="8" t="s">
        <v>3472</v>
      </c>
      <c r="F4219" s="7">
        <v>20</v>
      </c>
      <c r="G4219" t="s">
        <v>3452</v>
      </c>
      <c r="H4219" t="s">
        <v>3501</v>
      </c>
      <c r="I4219" t="s">
        <v>4807</v>
      </c>
      <c r="J4219" t="s">
        <v>3449</v>
      </c>
      <c r="K4219" t="s">
        <v>3704</v>
      </c>
      <c r="L4219">
        <v>49505</v>
      </c>
      <c r="M4219" t="s">
        <v>2334</v>
      </c>
      <c r="N4219" t="s">
        <v>13</v>
      </c>
      <c r="O4219" t="s">
        <v>26</v>
      </c>
      <c r="P4219" t="s">
        <v>2335</v>
      </c>
      <c r="Q4219" s="4">
        <v>41000</v>
      </c>
      <c r="R4219">
        <v>5</v>
      </c>
      <c r="S4219" s="4">
        <f>Table3[[#This Row],[Harga]]*Table3[[#This Row],[Quantity]]</f>
        <v>205000</v>
      </c>
      <c r="T4219">
        <v>0</v>
      </c>
      <c r="U4219" s="4">
        <f>Table3[[#This Row],[Discount]]*Table3[[#This Row],[Revenue]]</f>
        <v>0</v>
      </c>
      <c r="V4219" s="4">
        <f>Table3[[#This Row],[Revenue]]-Table3[[#This Row],[Total Discount]]</f>
        <v>205000</v>
      </c>
      <c r="W4219" s="6"/>
      <c r="X4219" s="5"/>
    </row>
    <row r="4220" spans="1:24" x14ac:dyDescent="0.35">
      <c r="A4220">
        <v>4219</v>
      </c>
      <c r="B4220" t="s">
        <v>4806</v>
      </c>
      <c r="C4220" s="8">
        <v>43002</v>
      </c>
      <c r="D4220" s="6">
        <v>2017</v>
      </c>
      <c r="E4220" s="8" t="s">
        <v>3472</v>
      </c>
      <c r="F4220" s="7">
        <v>24</v>
      </c>
      <c r="G4220" t="s">
        <v>3538</v>
      </c>
      <c r="H4220" t="s">
        <v>3451</v>
      </c>
      <c r="I4220" t="s">
        <v>4259</v>
      </c>
      <c r="J4220" t="s">
        <v>3449</v>
      </c>
      <c r="K4220" t="s">
        <v>3513</v>
      </c>
      <c r="L4220">
        <v>98115</v>
      </c>
      <c r="M4220" t="s">
        <v>596</v>
      </c>
      <c r="N4220" t="s">
        <v>9</v>
      </c>
      <c r="O4220" t="s">
        <v>20</v>
      </c>
      <c r="P4220" t="s">
        <v>597</v>
      </c>
      <c r="Q4220" s="4">
        <v>24000</v>
      </c>
      <c r="R4220">
        <v>10</v>
      </c>
      <c r="S4220" s="4">
        <f>Table3[[#This Row],[Harga]]*Table3[[#This Row],[Quantity]]</f>
        <v>240000</v>
      </c>
      <c r="T4220">
        <v>0</v>
      </c>
      <c r="U4220" s="4">
        <f>Table3[[#This Row],[Discount]]*Table3[[#This Row],[Revenue]]</f>
        <v>0</v>
      </c>
      <c r="V4220" s="4">
        <f>Table3[[#This Row],[Revenue]]-Table3[[#This Row],[Total Discount]]</f>
        <v>240000</v>
      </c>
      <c r="W4220" s="6"/>
      <c r="X4220" s="5"/>
    </row>
    <row r="4221" spans="1:24" x14ac:dyDescent="0.35">
      <c r="A4221">
        <v>4220</v>
      </c>
      <c r="B4221" t="s">
        <v>4805</v>
      </c>
      <c r="C4221" s="8">
        <v>42821</v>
      </c>
      <c r="D4221" s="6">
        <v>2017</v>
      </c>
      <c r="E4221" s="8" t="s">
        <v>3511</v>
      </c>
      <c r="F4221" s="7">
        <v>27</v>
      </c>
      <c r="G4221" t="s">
        <v>3452</v>
      </c>
      <c r="H4221" t="s">
        <v>3451</v>
      </c>
      <c r="I4221" t="s">
        <v>3929</v>
      </c>
      <c r="J4221" t="s">
        <v>3488</v>
      </c>
      <c r="K4221" t="s">
        <v>3568</v>
      </c>
      <c r="L4221">
        <v>93727</v>
      </c>
      <c r="M4221" t="s">
        <v>1614</v>
      </c>
      <c r="N4221" t="s">
        <v>13</v>
      </c>
      <c r="O4221" t="s">
        <v>23</v>
      </c>
      <c r="P4221" t="s">
        <v>1615</v>
      </c>
      <c r="Q4221" s="4">
        <v>46000</v>
      </c>
      <c r="R4221">
        <v>2</v>
      </c>
      <c r="S4221" s="4">
        <f>Table3[[#This Row],[Harga]]*Table3[[#This Row],[Quantity]]</f>
        <v>92000</v>
      </c>
      <c r="T4221">
        <v>0</v>
      </c>
      <c r="U4221" s="4">
        <f>Table3[[#This Row],[Discount]]*Table3[[#This Row],[Revenue]]</f>
        <v>0</v>
      </c>
      <c r="V4221" s="4">
        <f>Table3[[#This Row],[Revenue]]-Table3[[#This Row],[Total Discount]]</f>
        <v>92000</v>
      </c>
      <c r="W4221" s="6"/>
      <c r="X4221" s="5"/>
    </row>
    <row r="4222" spans="1:24" x14ac:dyDescent="0.35">
      <c r="A4222">
        <v>4221</v>
      </c>
      <c r="B4222" t="s">
        <v>4804</v>
      </c>
      <c r="C4222" s="8">
        <v>42402</v>
      </c>
      <c r="D4222" s="6">
        <v>2016</v>
      </c>
      <c r="E4222" s="8" t="s">
        <v>3458</v>
      </c>
      <c r="F4222" s="7">
        <v>2</v>
      </c>
      <c r="G4222" t="s">
        <v>3457</v>
      </c>
      <c r="H4222" t="s">
        <v>3462</v>
      </c>
      <c r="I4222" t="s">
        <v>4706</v>
      </c>
      <c r="J4222" t="s">
        <v>3449</v>
      </c>
      <c r="K4222" t="s">
        <v>3561</v>
      </c>
      <c r="L4222">
        <v>22204</v>
      </c>
      <c r="M4222" t="s">
        <v>3044</v>
      </c>
      <c r="N4222" t="s">
        <v>51</v>
      </c>
      <c r="O4222" t="s">
        <v>254</v>
      </c>
      <c r="P4222" t="s">
        <v>3045</v>
      </c>
      <c r="Q4222" s="4">
        <v>7000000</v>
      </c>
      <c r="R4222">
        <v>5</v>
      </c>
      <c r="S4222" s="4">
        <f>Table3[[#This Row],[Harga]]*Table3[[#This Row],[Quantity]]</f>
        <v>35000000</v>
      </c>
      <c r="T4222">
        <v>0</v>
      </c>
      <c r="U4222" s="4">
        <f>Table3[[#This Row],[Discount]]*Table3[[#This Row],[Revenue]]</f>
        <v>0</v>
      </c>
      <c r="V4222" s="4">
        <f>Table3[[#This Row],[Revenue]]-Table3[[#This Row],[Total Discount]]</f>
        <v>35000000</v>
      </c>
      <c r="W4222" s="6"/>
      <c r="X4222" s="5"/>
    </row>
    <row r="4223" spans="1:24" x14ac:dyDescent="0.35">
      <c r="A4223">
        <v>4222</v>
      </c>
      <c r="B4223" t="s">
        <v>4803</v>
      </c>
      <c r="C4223" s="8">
        <v>42923</v>
      </c>
      <c r="D4223" s="6">
        <v>2017</v>
      </c>
      <c r="E4223" s="8" t="s">
        <v>3507</v>
      </c>
      <c r="F4223" s="7">
        <v>7</v>
      </c>
      <c r="G4223" t="s">
        <v>3457</v>
      </c>
      <c r="H4223" t="s">
        <v>3451</v>
      </c>
      <c r="I4223" t="s">
        <v>3760</v>
      </c>
      <c r="J4223" t="s">
        <v>3449</v>
      </c>
      <c r="K4223" t="s">
        <v>3605</v>
      </c>
      <c r="L4223">
        <v>90049</v>
      </c>
      <c r="M4223" t="s">
        <v>3291</v>
      </c>
      <c r="N4223" t="s">
        <v>13</v>
      </c>
      <c r="O4223" t="s">
        <v>73</v>
      </c>
      <c r="P4223" t="s">
        <v>3292</v>
      </c>
      <c r="Q4223" s="4">
        <v>6000</v>
      </c>
      <c r="R4223">
        <v>3</v>
      </c>
      <c r="S4223" s="4">
        <f>Table3[[#This Row],[Harga]]*Table3[[#This Row],[Quantity]]</f>
        <v>18000</v>
      </c>
      <c r="T4223">
        <v>0</v>
      </c>
      <c r="U4223" s="4">
        <f>Table3[[#This Row],[Discount]]*Table3[[#This Row],[Revenue]]</f>
        <v>0</v>
      </c>
      <c r="V4223" s="4">
        <f>Table3[[#This Row],[Revenue]]-Table3[[#This Row],[Total Discount]]</f>
        <v>18000</v>
      </c>
      <c r="W4223" s="6"/>
      <c r="X4223" s="5"/>
    </row>
    <row r="4224" spans="1:24" x14ac:dyDescent="0.35">
      <c r="A4224">
        <v>4223</v>
      </c>
      <c r="B4224" t="s">
        <v>4802</v>
      </c>
      <c r="C4224" s="8">
        <v>42300</v>
      </c>
      <c r="D4224" s="6">
        <v>2015</v>
      </c>
      <c r="E4224" s="8" t="s">
        <v>3517</v>
      </c>
      <c r="F4224" s="7">
        <v>23</v>
      </c>
      <c r="G4224" t="s">
        <v>3485</v>
      </c>
      <c r="H4224" t="s">
        <v>3451</v>
      </c>
      <c r="I4224" t="s">
        <v>4801</v>
      </c>
      <c r="J4224" t="s">
        <v>3449</v>
      </c>
      <c r="K4224" t="s">
        <v>3595</v>
      </c>
      <c r="L4224">
        <v>79424</v>
      </c>
      <c r="M4224" t="s">
        <v>3293</v>
      </c>
      <c r="N4224" t="s">
        <v>13</v>
      </c>
      <c r="O4224" t="s">
        <v>23</v>
      </c>
      <c r="P4224" t="s">
        <v>3294</v>
      </c>
      <c r="Q4224" s="4">
        <v>61000</v>
      </c>
      <c r="R4224">
        <v>8</v>
      </c>
      <c r="S4224" s="4">
        <f>Table3[[#This Row],[Harga]]*Table3[[#This Row],[Quantity]]</f>
        <v>488000</v>
      </c>
      <c r="T4224">
        <v>0.2</v>
      </c>
      <c r="U4224" s="4">
        <f>Table3[[#This Row],[Discount]]*Table3[[#This Row],[Revenue]]</f>
        <v>97600</v>
      </c>
      <c r="V4224" s="4">
        <f>Table3[[#This Row],[Revenue]]-Table3[[#This Row],[Total Discount]]</f>
        <v>390400</v>
      </c>
      <c r="W4224" s="6"/>
      <c r="X4224" s="5"/>
    </row>
    <row r="4225" spans="1:24" x14ac:dyDescent="0.35">
      <c r="A4225">
        <v>4224</v>
      </c>
      <c r="B4225" t="s">
        <v>4800</v>
      </c>
      <c r="C4225" s="8">
        <v>42706</v>
      </c>
      <c r="D4225" s="6">
        <v>2016</v>
      </c>
      <c r="E4225" s="8" t="s">
        <v>3490</v>
      </c>
      <c r="F4225" s="7">
        <v>2</v>
      </c>
      <c r="G4225" t="s">
        <v>3485</v>
      </c>
      <c r="H4225" t="s">
        <v>3451</v>
      </c>
      <c r="I4225" t="s">
        <v>4799</v>
      </c>
      <c r="J4225" t="s">
        <v>3466</v>
      </c>
      <c r="K4225" t="s">
        <v>3470</v>
      </c>
      <c r="L4225">
        <v>80501</v>
      </c>
      <c r="M4225" t="s">
        <v>3295</v>
      </c>
      <c r="N4225" t="s">
        <v>51</v>
      </c>
      <c r="O4225" t="s">
        <v>64</v>
      </c>
      <c r="P4225" t="s">
        <v>3296</v>
      </c>
      <c r="Q4225" s="4">
        <v>166000</v>
      </c>
      <c r="R4225">
        <v>3</v>
      </c>
      <c r="S4225" s="4">
        <f>Table3[[#This Row],[Harga]]*Table3[[#This Row],[Quantity]]</f>
        <v>498000</v>
      </c>
      <c r="T4225">
        <v>0.2</v>
      </c>
      <c r="U4225" s="4">
        <f>Table3[[#This Row],[Discount]]*Table3[[#This Row],[Revenue]]</f>
        <v>99600</v>
      </c>
      <c r="V4225" s="4">
        <f>Table3[[#This Row],[Revenue]]-Table3[[#This Row],[Total Discount]]</f>
        <v>398400</v>
      </c>
      <c r="W4225" s="6"/>
      <c r="X4225" s="5"/>
    </row>
    <row r="4226" spans="1:24" x14ac:dyDescent="0.35">
      <c r="A4226">
        <v>4225</v>
      </c>
      <c r="B4226" t="s">
        <v>4798</v>
      </c>
      <c r="C4226" s="8">
        <v>41703</v>
      </c>
      <c r="D4226" s="6">
        <v>2014</v>
      </c>
      <c r="E4226" s="8" t="s">
        <v>3511</v>
      </c>
      <c r="F4226" s="7">
        <v>5</v>
      </c>
      <c r="G4226" t="s">
        <v>3452</v>
      </c>
      <c r="H4226" t="s">
        <v>3451</v>
      </c>
      <c r="I4226" t="s">
        <v>4797</v>
      </c>
      <c r="J4226" t="s">
        <v>3449</v>
      </c>
      <c r="K4226" t="s">
        <v>3605</v>
      </c>
      <c r="L4226">
        <v>10701</v>
      </c>
      <c r="M4226" t="s">
        <v>416</v>
      </c>
      <c r="N4226" t="s">
        <v>13</v>
      </c>
      <c r="O4226" t="s">
        <v>37</v>
      </c>
      <c r="P4226" t="s">
        <v>417</v>
      </c>
      <c r="Q4226" s="4">
        <v>60000</v>
      </c>
      <c r="R4226">
        <v>3</v>
      </c>
      <c r="S4226" s="4">
        <f>Table3[[#This Row],[Harga]]*Table3[[#This Row],[Quantity]]</f>
        <v>180000</v>
      </c>
      <c r="T4226">
        <v>0</v>
      </c>
      <c r="U4226" s="4">
        <f>Table3[[#This Row],[Discount]]*Table3[[#This Row],[Revenue]]</f>
        <v>0</v>
      </c>
      <c r="V4226" s="4">
        <f>Table3[[#This Row],[Revenue]]-Table3[[#This Row],[Total Discount]]</f>
        <v>180000</v>
      </c>
      <c r="W4226" s="6"/>
      <c r="X4226" s="5"/>
    </row>
    <row r="4227" spans="1:24" x14ac:dyDescent="0.35">
      <c r="A4227">
        <v>4226</v>
      </c>
      <c r="B4227" t="s">
        <v>4796</v>
      </c>
      <c r="C4227" s="8">
        <v>42064</v>
      </c>
      <c r="D4227" s="6">
        <v>2015</v>
      </c>
      <c r="E4227" s="8" t="s">
        <v>3511</v>
      </c>
      <c r="F4227" s="7">
        <v>1</v>
      </c>
      <c r="G4227" t="s">
        <v>3538</v>
      </c>
      <c r="H4227" t="s">
        <v>3451</v>
      </c>
      <c r="I4227" t="s">
        <v>3553</v>
      </c>
      <c r="J4227" t="s">
        <v>3466</v>
      </c>
      <c r="K4227" t="s">
        <v>3641</v>
      </c>
      <c r="L4227">
        <v>90045</v>
      </c>
      <c r="M4227" t="s">
        <v>450</v>
      </c>
      <c r="N4227" t="s">
        <v>51</v>
      </c>
      <c r="O4227" t="s">
        <v>52</v>
      </c>
      <c r="P4227" t="s">
        <v>451</v>
      </c>
      <c r="Q4227" s="4">
        <v>8000</v>
      </c>
      <c r="R4227">
        <v>2</v>
      </c>
      <c r="S4227" s="4">
        <f>Table3[[#This Row],[Harga]]*Table3[[#This Row],[Quantity]]</f>
        <v>16000</v>
      </c>
      <c r="T4227">
        <v>0.2</v>
      </c>
      <c r="U4227" s="4">
        <f>Table3[[#This Row],[Discount]]*Table3[[#This Row],[Revenue]]</f>
        <v>3200</v>
      </c>
      <c r="V4227" s="4">
        <f>Table3[[#This Row],[Revenue]]-Table3[[#This Row],[Total Discount]]</f>
        <v>12800</v>
      </c>
      <c r="W4227" s="6"/>
      <c r="X4227" s="5"/>
    </row>
    <row r="4228" spans="1:24" x14ac:dyDescent="0.35">
      <c r="A4228">
        <v>4227</v>
      </c>
      <c r="B4228" t="s">
        <v>4795</v>
      </c>
      <c r="C4228" s="8">
        <v>41690</v>
      </c>
      <c r="D4228" s="6">
        <v>2014</v>
      </c>
      <c r="E4228" s="8" t="s">
        <v>3458</v>
      </c>
      <c r="F4228" s="7">
        <v>20</v>
      </c>
      <c r="G4228" t="s">
        <v>3538</v>
      </c>
      <c r="H4228" t="s">
        <v>3451</v>
      </c>
      <c r="I4228" t="s">
        <v>4652</v>
      </c>
      <c r="J4228" t="s">
        <v>3488</v>
      </c>
      <c r="K4228" t="s">
        <v>3695</v>
      </c>
      <c r="L4228">
        <v>90049</v>
      </c>
      <c r="M4228" t="s">
        <v>3297</v>
      </c>
      <c r="N4228" t="s">
        <v>13</v>
      </c>
      <c r="O4228" t="s">
        <v>23</v>
      </c>
      <c r="P4228" t="s">
        <v>3298</v>
      </c>
      <c r="Q4228" s="4">
        <v>13000</v>
      </c>
      <c r="R4228">
        <v>2</v>
      </c>
      <c r="S4228" s="4">
        <f>Table3[[#This Row],[Harga]]*Table3[[#This Row],[Quantity]]</f>
        <v>26000</v>
      </c>
      <c r="T4228">
        <v>0</v>
      </c>
      <c r="U4228" s="4">
        <f>Table3[[#This Row],[Discount]]*Table3[[#This Row],[Revenue]]</f>
        <v>0</v>
      </c>
      <c r="V4228" s="4">
        <f>Table3[[#This Row],[Revenue]]-Table3[[#This Row],[Total Discount]]</f>
        <v>26000</v>
      </c>
      <c r="W4228" s="6"/>
      <c r="X4228" s="5"/>
    </row>
    <row r="4229" spans="1:24" x14ac:dyDescent="0.35">
      <c r="A4229">
        <v>4228</v>
      </c>
      <c r="B4229" t="s">
        <v>4794</v>
      </c>
      <c r="C4229" s="8">
        <v>42492</v>
      </c>
      <c r="D4229" s="6">
        <v>2016</v>
      </c>
      <c r="E4229" s="8" t="s">
        <v>3453</v>
      </c>
      <c r="F4229" s="7">
        <v>2</v>
      </c>
      <c r="G4229" t="s">
        <v>3496</v>
      </c>
      <c r="H4229" t="s">
        <v>3451</v>
      </c>
      <c r="I4229" t="s">
        <v>4256</v>
      </c>
      <c r="J4229" t="s">
        <v>3449</v>
      </c>
      <c r="K4229" t="s">
        <v>3474</v>
      </c>
      <c r="L4229">
        <v>79109</v>
      </c>
      <c r="M4229" t="s">
        <v>2561</v>
      </c>
      <c r="N4229" t="s">
        <v>9</v>
      </c>
      <c r="O4229" t="s">
        <v>42</v>
      </c>
      <c r="P4229" t="s">
        <v>2562</v>
      </c>
      <c r="Q4229" s="4">
        <v>420000</v>
      </c>
      <c r="R4229">
        <v>4</v>
      </c>
      <c r="S4229" s="4">
        <f>Table3[[#This Row],[Harga]]*Table3[[#This Row],[Quantity]]</f>
        <v>1680000</v>
      </c>
      <c r="T4229">
        <v>0.3</v>
      </c>
      <c r="U4229" s="4">
        <f>Table3[[#This Row],[Discount]]*Table3[[#This Row],[Revenue]]</f>
        <v>504000</v>
      </c>
      <c r="V4229" s="4">
        <f>Table3[[#This Row],[Revenue]]-Table3[[#This Row],[Total Discount]]</f>
        <v>1176000</v>
      </c>
      <c r="W4229" s="6"/>
      <c r="X4229" s="5"/>
    </row>
    <row r="4230" spans="1:24" x14ac:dyDescent="0.35">
      <c r="A4230">
        <v>4229</v>
      </c>
      <c r="B4230" t="s">
        <v>4793</v>
      </c>
      <c r="C4230" s="8">
        <v>42437</v>
      </c>
      <c r="D4230" s="6">
        <v>2016</v>
      </c>
      <c r="E4230" s="8" t="s">
        <v>3511</v>
      </c>
      <c r="F4230" s="7">
        <v>8</v>
      </c>
      <c r="G4230" t="s">
        <v>3538</v>
      </c>
      <c r="H4230" t="s">
        <v>3462</v>
      </c>
      <c r="I4230" t="s">
        <v>4104</v>
      </c>
      <c r="J4230" t="s">
        <v>3488</v>
      </c>
      <c r="K4230" t="s">
        <v>3505</v>
      </c>
      <c r="L4230">
        <v>75217</v>
      </c>
      <c r="M4230" t="s">
        <v>1467</v>
      </c>
      <c r="N4230" t="s">
        <v>13</v>
      </c>
      <c r="O4230" t="s">
        <v>26</v>
      </c>
      <c r="P4230" t="s">
        <v>1468</v>
      </c>
      <c r="Q4230" s="4">
        <v>3000</v>
      </c>
      <c r="R4230">
        <v>9</v>
      </c>
      <c r="S4230" s="4">
        <f>Table3[[#This Row],[Harga]]*Table3[[#This Row],[Quantity]]</f>
        <v>27000</v>
      </c>
      <c r="T4230">
        <v>0.8</v>
      </c>
      <c r="U4230" s="4">
        <f>Table3[[#This Row],[Discount]]*Table3[[#This Row],[Revenue]]</f>
        <v>21600</v>
      </c>
      <c r="V4230" s="4">
        <f>Table3[[#This Row],[Revenue]]-Table3[[#This Row],[Total Discount]]</f>
        <v>5400</v>
      </c>
      <c r="W4230" s="6"/>
      <c r="X4230" s="5"/>
    </row>
    <row r="4231" spans="1:24" x14ac:dyDescent="0.35">
      <c r="A4231">
        <v>4230</v>
      </c>
      <c r="B4231" t="s">
        <v>4792</v>
      </c>
      <c r="C4231" s="8">
        <v>42349</v>
      </c>
      <c r="D4231" s="6">
        <v>2015</v>
      </c>
      <c r="E4231" s="8" t="s">
        <v>3490</v>
      </c>
      <c r="F4231" s="7">
        <v>11</v>
      </c>
      <c r="G4231" t="s">
        <v>3485</v>
      </c>
      <c r="H4231" t="s">
        <v>3451</v>
      </c>
      <c r="I4231" t="s">
        <v>4791</v>
      </c>
      <c r="J4231" t="s">
        <v>3449</v>
      </c>
      <c r="K4231" t="s">
        <v>3641</v>
      </c>
      <c r="L4231">
        <v>48205</v>
      </c>
      <c r="M4231" t="s">
        <v>897</v>
      </c>
      <c r="N4231" t="s">
        <v>51</v>
      </c>
      <c r="O4231" t="s">
        <v>64</v>
      </c>
      <c r="P4231" t="s">
        <v>898</v>
      </c>
      <c r="Q4231" s="4">
        <v>32000</v>
      </c>
      <c r="R4231">
        <v>11</v>
      </c>
      <c r="S4231" s="4">
        <f>Table3[[#This Row],[Harga]]*Table3[[#This Row],[Quantity]]</f>
        <v>352000</v>
      </c>
      <c r="T4231">
        <v>0</v>
      </c>
      <c r="U4231" s="4">
        <f>Table3[[#This Row],[Discount]]*Table3[[#This Row],[Revenue]]</f>
        <v>0</v>
      </c>
      <c r="V4231" s="4">
        <f>Table3[[#This Row],[Revenue]]-Table3[[#This Row],[Total Discount]]</f>
        <v>352000</v>
      </c>
      <c r="W4231" s="6"/>
      <c r="X4231" s="5"/>
    </row>
    <row r="4232" spans="1:24" x14ac:dyDescent="0.35">
      <c r="A4232">
        <v>4231</v>
      </c>
      <c r="B4232" t="s">
        <v>4790</v>
      </c>
      <c r="C4232" s="8">
        <v>42726</v>
      </c>
      <c r="D4232" s="6">
        <v>2016</v>
      </c>
      <c r="E4232" s="8" t="s">
        <v>3490</v>
      </c>
      <c r="F4232" s="7">
        <v>22</v>
      </c>
      <c r="G4232" t="s">
        <v>3538</v>
      </c>
      <c r="H4232" t="s">
        <v>3462</v>
      </c>
      <c r="I4232" t="s">
        <v>3817</v>
      </c>
      <c r="J4232" t="s">
        <v>3449</v>
      </c>
      <c r="K4232" t="s">
        <v>3666</v>
      </c>
      <c r="L4232">
        <v>10035</v>
      </c>
      <c r="M4232" t="s">
        <v>2858</v>
      </c>
      <c r="N4232" t="s">
        <v>13</v>
      </c>
      <c r="O4232" t="s">
        <v>26</v>
      </c>
      <c r="P4232" t="s">
        <v>2859</v>
      </c>
      <c r="Q4232" s="4">
        <v>39000</v>
      </c>
      <c r="R4232">
        <v>2</v>
      </c>
      <c r="S4232" s="4">
        <f>Table3[[#This Row],[Harga]]*Table3[[#This Row],[Quantity]]</f>
        <v>78000</v>
      </c>
      <c r="T4232">
        <v>0.2</v>
      </c>
      <c r="U4232" s="4">
        <f>Table3[[#This Row],[Discount]]*Table3[[#This Row],[Revenue]]</f>
        <v>15600</v>
      </c>
      <c r="V4232" s="4">
        <f>Table3[[#This Row],[Revenue]]-Table3[[#This Row],[Total Discount]]</f>
        <v>62400</v>
      </c>
      <c r="W4232" s="6"/>
      <c r="X4232" s="5"/>
    </row>
    <row r="4233" spans="1:24" x14ac:dyDescent="0.35">
      <c r="A4233">
        <v>4232</v>
      </c>
      <c r="B4233" t="s">
        <v>4789</v>
      </c>
      <c r="C4233" s="8">
        <v>42402</v>
      </c>
      <c r="D4233" s="6">
        <v>2016</v>
      </c>
      <c r="E4233" s="8" t="s">
        <v>3458</v>
      </c>
      <c r="F4233" s="7">
        <v>2</v>
      </c>
      <c r="G4233" t="s">
        <v>3452</v>
      </c>
      <c r="H4233" t="s">
        <v>3451</v>
      </c>
      <c r="I4233" t="s">
        <v>3537</v>
      </c>
      <c r="J4233" t="s">
        <v>3466</v>
      </c>
      <c r="K4233" t="s">
        <v>3499</v>
      </c>
      <c r="L4233">
        <v>77041</v>
      </c>
      <c r="M4233" t="s">
        <v>829</v>
      </c>
      <c r="N4233" t="s">
        <v>9</v>
      </c>
      <c r="O4233" t="s">
        <v>20</v>
      </c>
      <c r="P4233" t="s">
        <v>830</v>
      </c>
      <c r="Q4233" s="4">
        <v>517000</v>
      </c>
      <c r="R4233">
        <v>2</v>
      </c>
      <c r="S4233" s="4">
        <f>Table3[[#This Row],[Harga]]*Table3[[#This Row],[Quantity]]</f>
        <v>1034000</v>
      </c>
      <c r="T4233">
        <v>0.6</v>
      </c>
      <c r="U4233" s="4">
        <f>Table3[[#This Row],[Discount]]*Table3[[#This Row],[Revenue]]</f>
        <v>620400</v>
      </c>
      <c r="V4233" s="4">
        <f>Table3[[#This Row],[Revenue]]-Table3[[#This Row],[Total Discount]]</f>
        <v>413600</v>
      </c>
      <c r="W4233" s="6"/>
      <c r="X4233" s="5"/>
    </row>
    <row r="4234" spans="1:24" x14ac:dyDescent="0.35">
      <c r="A4234">
        <v>4233</v>
      </c>
      <c r="B4234" t="s">
        <v>4788</v>
      </c>
      <c r="C4234" s="8">
        <v>42891</v>
      </c>
      <c r="D4234" s="6">
        <v>2017</v>
      </c>
      <c r="E4234" s="8" t="s">
        <v>3497</v>
      </c>
      <c r="F4234" s="7">
        <v>5</v>
      </c>
      <c r="G4234" t="s">
        <v>3538</v>
      </c>
      <c r="H4234" t="s">
        <v>3462</v>
      </c>
      <c r="I4234" t="s">
        <v>3537</v>
      </c>
      <c r="J4234" t="s">
        <v>3466</v>
      </c>
      <c r="K4234" t="s">
        <v>3568</v>
      </c>
      <c r="L4234">
        <v>32839</v>
      </c>
      <c r="M4234" t="s">
        <v>1672</v>
      </c>
      <c r="N4234" t="s">
        <v>13</v>
      </c>
      <c r="O4234" t="s">
        <v>23</v>
      </c>
      <c r="P4234" t="s">
        <v>1673</v>
      </c>
      <c r="Q4234" s="4">
        <v>7000</v>
      </c>
      <c r="R4234">
        <v>4</v>
      </c>
      <c r="S4234" s="4">
        <f>Table3[[#This Row],[Harga]]*Table3[[#This Row],[Quantity]]</f>
        <v>28000</v>
      </c>
      <c r="T4234">
        <v>0.2</v>
      </c>
      <c r="U4234" s="4">
        <f>Table3[[#This Row],[Discount]]*Table3[[#This Row],[Revenue]]</f>
        <v>5600</v>
      </c>
      <c r="V4234" s="4">
        <f>Table3[[#This Row],[Revenue]]-Table3[[#This Row],[Total Discount]]</f>
        <v>22400</v>
      </c>
      <c r="W4234" s="6"/>
      <c r="X4234" s="5"/>
    </row>
    <row r="4235" spans="1:24" x14ac:dyDescent="0.35">
      <c r="A4235">
        <v>4234</v>
      </c>
      <c r="B4235" t="s">
        <v>4787</v>
      </c>
      <c r="C4235" s="8">
        <v>42237</v>
      </c>
      <c r="D4235" s="6">
        <v>2015</v>
      </c>
      <c r="E4235" s="8" t="s">
        <v>3481</v>
      </c>
      <c r="F4235" s="7">
        <v>21</v>
      </c>
      <c r="G4235" t="s">
        <v>3457</v>
      </c>
      <c r="H4235" t="s">
        <v>3451</v>
      </c>
      <c r="I4235" t="s">
        <v>3870</v>
      </c>
      <c r="J4235" t="s">
        <v>3466</v>
      </c>
      <c r="K4235" t="s">
        <v>3523</v>
      </c>
      <c r="L4235">
        <v>41042</v>
      </c>
      <c r="M4235" t="s">
        <v>260</v>
      </c>
      <c r="N4235" t="s">
        <v>13</v>
      </c>
      <c r="O4235" t="s">
        <v>37</v>
      </c>
      <c r="P4235" t="s">
        <v>261</v>
      </c>
      <c r="Q4235" s="4">
        <v>15000</v>
      </c>
      <c r="R4235">
        <v>3</v>
      </c>
      <c r="S4235" s="4">
        <f>Table3[[#This Row],[Harga]]*Table3[[#This Row],[Quantity]]</f>
        <v>45000</v>
      </c>
      <c r="T4235">
        <v>0</v>
      </c>
      <c r="U4235" s="4">
        <f>Table3[[#This Row],[Discount]]*Table3[[#This Row],[Revenue]]</f>
        <v>0</v>
      </c>
      <c r="V4235" s="4">
        <f>Table3[[#This Row],[Revenue]]-Table3[[#This Row],[Total Discount]]</f>
        <v>45000</v>
      </c>
      <c r="W4235" s="6"/>
      <c r="X4235" s="5"/>
    </row>
    <row r="4236" spans="1:24" x14ac:dyDescent="0.35">
      <c r="A4236">
        <v>4235</v>
      </c>
      <c r="B4236" t="s">
        <v>4786</v>
      </c>
      <c r="C4236" s="8">
        <v>42467</v>
      </c>
      <c r="D4236" s="6">
        <v>2016</v>
      </c>
      <c r="E4236" s="8" t="s">
        <v>3529</v>
      </c>
      <c r="F4236" s="7">
        <v>7</v>
      </c>
      <c r="G4236" t="s">
        <v>3457</v>
      </c>
      <c r="H4236" t="s">
        <v>3532</v>
      </c>
      <c r="I4236" t="s">
        <v>4102</v>
      </c>
      <c r="J4236" t="s">
        <v>3449</v>
      </c>
      <c r="K4236" t="s">
        <v>3714</v>
      </c>
      <c r="L4236">
        <v>10009</v>
      </c>
      <c r="M4236" t="s">
        <v>1785</v>
      </c>
      <c r="N4236" t="s">
        <v>13</v>
      </c>
      <c r="O4236" t="s">
        <v>37</v>
      </c>
      <c r="P4236" t="s">
        <v>1786</v>
      </c>
      <c r="Q4236" s="4">
        <v>6000</v>
      </c>
      <c r="R4236">
        <v>2</v>
      </c>
      <c r="S4236" s="4">
        <f>Table3[[#This Row],[Harga]]*Table3[[#This Row],[Quantity]]</f>
        <v>12000</v>
      </c>
      <c r="T4236">
        <v>0</v>
      </c>
      <c r="U4236" s="4">
        <f>Table3[[#This Row],[Discount]]*Table3[[#This Row],[Revenue]]</f>
        <v>0</v>
      </c>
      <c r="V4236" s="4">
        <f>Table3[[#This Row],[Revenue]]-Table3[[#This Row],[Total Discount]]</f>
        <v>12000</v>
      </c>
      <c r="W4236" s="6"/>
      <c r="X4236" s="5"/>
    </row>
    <row r="4237" spans="1:24" x14ac:dyDescent="0.35">
      <c r="A4237">
        <v>4236</v>
      </c>
      <c r="B4237" t="s">
        <v>4785</v>
      </c>
      <c r="C4237" s="8">
        <v>42890</v>
      </c>
      <c r="D4237" s="6">
        <v>2017</v>
      </c>
      <c r="E4237" s="8" t="s">
        <v>3497</v>
      </c>
      <c r="F4237" s="7">
        <v>4</v>
      </c>
      <c r="G4237" t="s">
        <v>3485</v>
      </c>
      <c r="H4237" t="s">
        <v>3451</v>
      </c>
      <c r="I4237" t="s">
        <v>4784</v>
      </c>
      <c r="J4237" t="s">
        <v>3449</v>
      </c>
      <c r="K4237" t="s">
        <v>3477</v>
      </c>
      <c r="L4237">
        <v>75034</v>
      </c>
      <c r="M4237" t="s">
        <v>1718</v>
      </c>
      <c r="N4237" t="s">
        <v>9</v>
      </c>
      <c r="O4237" t="s">
        <v>20</v>
      </c>
      <c r="P4237" t="s">
        <v>1719</v>
      </c>
      <c r="Q4237" s="4">
        <v>64000</v>
      </c>
      <c r="R4237">
        <v>6</v>
      </c>
      <c r="S4237" s="4">
        <f>Table3[[#This Row],[Harga]]*Table3[[#This Row],[Quantity]]</f>
        <v>384000</v>
      </c>
      <c r="T4237">
        <v>0.6</v>
      </c>
      <c r="U4237" s="4">
        <f>Table3[[#This Row],[Discount]]*Table3[[#This Row],[Revenue]]</f>
        <v>230400</v>
      </c>
      <c r="V4237" s="4">
        <f>Table3[[#This Row],[Revenue]]-Table3[[#This Row],[Total Discount]]</f>
        <v>153600</v>
      </c>
      <c r="W4237" s="6"/>
      <c r="X4237" s="5"/>
    </row>
    <row r="4238" spans="1:24" x14ac:dyDescent="0.35">
      <c r="A4238">
        <v>4237</v>
      </c>
      <c r="B4238" t="s">
        <v>4783</v>
      </c>
      <c r="C4238" s="8">
        <v>43073</v>
      </c>
      <c r="D4238" s="6">
        <v>2017</v>
      </c>
      <c r="E4238" s="8" t="s">
        <v>3490</v>
      </c>
      <c r="F4238" s="7">
        <v>4</v>
      </c>
      <c r="G4238" t="s">
        <v>3457</v>
      </c>
      <c r="H4238" t="s">
        <v>3451</v>
      </c>
      <c r="I4238" t="s">
        <v>4207</v>
      </c>
      <c r="J4238" t="s">
        <v>3449</v>
      </c>
      <c r="K4238" t="s">
        <v>3494</v>
      </c>
      <c r="L4238">
        <v>7501</v>
      </c>
      <c r="M4238" t="s">
        <v>3299</v>
      </c>
      <c r="N4238" t="s">
        <v>9</v>
      </c>
      <c r="O4238" t="s">
        <v>20</v>
      </c>
      <c r="P4238" t="s">
        <v>3300</v>
      </c>
      <c r="Q4238" s="4">
        <v>13000</v>
      </c>
      <c r="R4238">
        <v>1</v>
      </c>
      <c r="S4238" s="4">
        <f>Table3[[#This Row],[Harga]]*Table3[[#This Row],[Quantity]]</f>
        <v>13000</v>
      </c>
      <c r="T4238">
        <v>0</v>
      </c>
      <c r="U4238" s="4">
        <f>Table3[[#This Row],[Discount]]*Table3[[#This Row],[Revenue]]</f>
        <v>0</v>
      </c>
      <c r="V4238" s="4">
        <f>Table3[[#This Row],[Revenue]]-Table3[[#This Row],[Total Discount]]</f>
        <v>13000</v>
      </c>
      <c r="W4238" s="6"/>
      <c r="X4238" s="5"/>
    </row>
    <row r="4239" spans="1:24" x14ac:dyDescent="0.35">
      <c r="A4239">
        <v>4238</v>
      </c>
      <c r="B4239" t="s">
        <v>4782</v>
      </c>
      <c r="C4239" s="8">
        <v>42380</v>
      </c>
      <c r="D4239" s="6">
        <v>2016</v>
      </c>
      <c r="E4239" s="8" t="s">
        <v>3463</v>
      </c>
      <c r="F4239" s="7">
        <v>11</v>
      </c>
      <c r="G4239" t="s">
        <v>3485</v>
      </c>
      <c r="H4239" t="s">
        <v>3451</v>
      </c>
      <c r="I4239" t="s">
        <v>3495</v>
      </c>
      <c r="J4239" t="s">
        <v>3488</v>
      </c>
      <c r="K4239" t="s">
        <v>3605</v>
      </c>
      <c r="L4239">
        <v>43229</v>
      </c>
      <c r="M4239" t="s">
        <v>1497</v>
      </c>
      <c r="N4239" t="s">
        <v>9</v>
      </c>
      <c r="O4239" t="s">
        <v>20</v>
      </c>
      <c r="P4239" t="s">
        <v>1498</v>
      </c>
      <c r="Q4239" s="4">
        <v>15000</v>
      </c>
      <c r="R4239">
        <v>14</v>
      </c>
      <c r="S4239" s="4">
        <f>Table3[[#This Row],[Harga]]*Table3[[#This Row],[Quantity]]</f>
        <v>210000</v>
      </c>
      <c r="T4239">
        <v>0.2</v>
      </c>
      <c r="U4239" s="4">
        <f>Table3[[#This Row],[Discount]]*Table3[[#This Row],[Revenue]]</f>
        <v>42000</v>
      </c>
      <c r="V4239" s="4">
        <f>Table3[[#This Row],[Revenue]]-Table3[[#This Row],[Total Discount]]</f>
        <v>168000</v>
      </c>
      <c r="W4239" s="6"/>
      <c r="X4239" s="5"/>
    </row>
    <row r="4240" spans="1:24" x14ac:dyDescent="0.35">
      <c r="A4240">
        <v>4239</v>
      </c>
      <c r="B4240" t="s">
        <v>4781</v>
      </c>
      <c r="C4240" s="8">
        <v>42461</v>
      </c>
      <c r="D4240" s="6">
        <v>2016</v>
      </c>
      <c r="E4240" s="8" t="s">
        <v>3529</v>
      </c>
      <c r="F4240" s="7">
        <v>1</v>
      </c>
      <c r="G4240" t="s">
        <v>3485</v>
      </c>
      <c r="H4240" t="s">
        <v>3451</v>
      </c>
      <c r="I4240" t="s">
        <v>3562</v>
      </c>
      <c r="J4240" t="s">
        <v>3466</v>
      </c>
      <c r="K4240" t="s">
        <v>3655</v>
      </c>
      <c r="L4240">
        <v>53209</v>
      </c>
      <c r="M4240" t="s">
        <v>3301</v>
      </c>
      <c r="N4240" t="s">
        <v>51</v>
      </c>
      <c r="O4240" t="s">
        <v>52</v>
      </c>
      <c r="P4240" t="s">
        <v>3302</v>
      </c>
      <c r="Q4240" s="4">
        <v>13000</v>
      </c>
      <c r="R4240">
        <v>1</v>
      </c>
      <c r="S4240" s="4">
        <f>Table3[[#This Row],[Harga]]*Table3[[#This Row],[Quantity]]</f>
        <v>13000</v>
      </c>
      <c r="T4240">
        <v>0</v>
      </c>
      <c r="U4240" s="4">
        <f>Table3[[#This Row],[Discount]]*Table3[[#This Row],[Revenue]]</f>
        <v>0</v>
      </c>
      <c r="V4240" s="4">
        <f>Table3[[#This Row],[Revenue]]-Table3[[#This Row],[Total Discount]]</f>
        <v>13000</v>
      </c>
      <c r="W4240" s="6"/>
      <c r="X4240" s="5"/>
    </row>
    <row r="4241" spans="1:24" x14ac:dyDescent="0.35">
      <c r="A4241">
        <v>4240</v>
      </c>
      <c r="B4241" t="s">
        <v>4780</v>
      </c>
      <c r="C4241" s="8">
        <v>42999</v>
      </c>
      <c r="D4241" s="6">
        <v>2017</v>
      </c>
      <c r="E4241" s="8" t="s">
        <v>3472</v>
      </c>
      <c r="F4241" s="7">
        <v>21</v>
      </c>
      <c r="G4241" t="s">
        <v>3452</v>
      </c>
      <c r="H4241" t="s">
        <v>3451</v>
      </c>
      <c r="I4241" t="s">
        <v>4779</v>
      </c>
      <c r="J4241" t="s">
        <v>3449</v>
      </c>
      <c r="K4241" t="s">
        <v>3571</v>
      </c>
      <c r="L4241">
        <v>94109</v>
      </c>
      <c r="M4241" t="s">
        <v>1552</v>
      </c>
      <c r="N4241" t="s">
        <v>13</v>
      </c>
      <c r="O4241" t="s">
        <v>23</v>
      </c>
      <c r="P4241" t="s">
        <v>1553</v>
      </c>
      <c r="Q4241" s="4">
        <v>40000</v>
      </c>
      <c r="R4241">
        <v>7</v>
      </c>
      <c r="S4241" s="4">
        <f>Table3[[#This Row],[Harga]]*Table3[[#This Row],[Quantity]]</f>
        <v>280000</v>
      </c>
      <c r="T4241">
        <v>0</v>
      </c>
      <c r="U4241" s="4">
        <f>Table3[[#This Row],[Discount]]*Table3[[#This Row],[Revenue]]</f>
        <v>0</v>
      </c>
      <c r="V4241" s="4">
        <f>Table3[[#This Row],[Revenue]]-Table3[[#This Row],[Total Discount]]</f>
        <v>280000</v>
      </c>
      <c r="W4241" s="6"/>
      <c r="X4241" s="5"/>
    </row>
    <row r="4242" spans="1:24" x14ac:dyDescent="0.35">
      <c r="A4242">
        <v>4241</v>
      </c>
      <c r="B4242" t="s">
        <v>4778</v>
      </c>
      <c r="C4242" s="8">
        <v>42810</v>
      </c>
      <c r="D4242" s="6">
        <v>2017</v>
      </c>
      <c r="E4242" s="8" t="s">
        <v>3511</v>
      </c>
      <c r="F4242" s="7">
        <v>16</v>
      </c>
      <c r="G4242" t="s">
        <v>3452</v>
      </c>
      <c r="H4242" t="s">
        <v>3462</v>
      </c>
      <c r="I4242" t="s">
        <v>3773</v>
      </c>
      <c r="J4242" t="s">
        <v>3449</v>
      </c>
      <c r="K4242" t="s">
        <v>3513</v>
      </c>
      <c r="L4242">
        <v>43229</v>
      </c>
      <c r="M4242" t="s">
        <v>1165</v>
      </c>
      <c r="N4242" t="s">
        <v>51</v>
      </c>
      <c r="O4242" t="s">
        <v>52</v>
      </c>
      <c r="P4242" t="s">
        <v>1166</v>
      </c>
      <c r="Q4242" s="4">
        <v>89000</v>
      </c>
      <c r="R4242">
        <v>2</v>
      </c>
      <c r="S4242" s="4">
        <f>Table3[[#This Row],[Harga]]*Table3[[#This Row],[Quantity]]</f>
        <v>178000</v>
      </c>
      <c r="T4242">
        <v>0.4</v>
      </c>
      <c r="U4242" s="4">
        <f>Table3[[#This Row],[Discount]]*Table3[[#This Row],[Revenue]]</f>
        <v>71200</v>
      </c>
      <c r="V4242" s="4">
        <f>Table3[[#This Row],[Revenue]]-Table3[[#This Row],[Total Discount]]</f>
        <v>106800</v>
      </c>
      <c r="W4242" s="6"/>
      <c r="X4242" s="5"/>
    </row>
    <row r="4243" spans="1:24" x14ac:dyDescent="0.35">
      <c r="A4243">
        <v>4242</v>
      </c>
      <c r="B4243" t="s">
        <v>4777</v>
      </c>
      <c r="C4243" s="8">
        <v>43049</v>
      </c>
      <c r="D4243" s="6">
        <v>2017</v>
      </c>
      <c r="E4243" s="8" t="s">
        <v>3468</v>
      </c>
      <c r="F4243" s="7">
        <v>10</v>
      </c>
      <c r="G4243" t="s">
        <v>3452</v>
      </c>
      <c r="H4243" t="s">
        <v>3451</v>
      </c>
      <c r="I4243" t="s">
        <v>3823</v>
      </c>
      <c r="J4243" t="s">
        <v>3488</v>
      </c>
      <c r="K4243" t="s">
        <v>3628</v>
      </c>
      <c r="L4243">
        <v>90008</v>
      </c>
      <c r="M4243" t="s">
        <v>1730</v>
      </c>
      <c r="N4243" t="s">
        <v>9</v>
      </c>
      <c r="O4243" t="s">
        <v>42</v>
      </c>
      <c r="P4243" t="s">
        <v>1731</v>
      </c>
      <c r="Q4243" s="4">
        <v>121000</v>
      </c>
      <c r="R4243">
        <v>2</v>
      </c>
      <c r="S4243" s="4">
        <f>Table3[[#This Row],[Harga]]*Table3[[#This Row],[Quantity]]</f>
        <v>242000</v>
      </c>
      <c r="T4243">
        <v>0.2</v>
      </c>
      <c r="U4243" s="4">
        <f>Table3[[#This Row],[Discount]]*Table3[[#This Row],[Revenue]]</f>
        <v>48400</v>
      </c>
      <c r="V4243" s="4">
        <f>Table3[[#This Row],[Revenue]]-Table3[[#This Row],[Total Discount]]</f>
        <v>193600</v>
      </c>
      <c r="W4243" s="6"/>
      <c r="X4243" s="5"/>
    </row>
    <row r="4244" spans="1:24" x14ac:dyDescent="0.35">
      <c r="A4244">
        <v>4243</v>
      </c>
      <c r="B4244" t="s">
        <v>4776</v>
      </c>
      <c r="C4244" s="8">
        <v>42704</v>
      </c>
      <c r="D4244" s="6">
        <v>2016</v>
      </c>
      <c r="E4244" s="8" t="s">
        <v>3468</v>
      </c>
      <c r="F4244" s="7">
        <v>30</v>
      </c>
      <c r="G4244" t="s">
        <v>3452</v>
      </c>
      <c r="H4244" t="s">
        <v>3462</v>
      </c>
      <c r="I4244" t="s">
        <v>4775</v>
      </c>
      <c r="J4244" t="s">
        <v>3449</v>
      </c>
      <c r="K4244" t="s">
        <v>3695</v>
      </c>
      <c r="L4244">
        <v>48227</v>
      </c>
      <c r="M4244" t="s">
        <v>2186</v>
      </c>
      <c r="N4244" t="s">
        <v>13</v>
      </c>
      <c r="O4244" t="s">
        <v>23</v>
      </c>
      <c r="P4244" t="s">
        <v>2187</v>
      </c>
      <c r="Q4244" s="4">
        <v>41000</v>
      </c>
      <c r="R4244">
        <v>4</v>
      </c>
      <c r="S4244" s="4">
        <f>Table3[[#This Row],[Harga]]*Table3[[#This Row],[Quantity]]</f>
        <v>164000</v>
      </c>
      <c r="T4244">
        <v>0</v>
      </c>
      <c r="U4244" s="4">
        <f>Table3[[#This Row],[Discount]]*Table3[[#This Row],[Revenue]]</f>
        <v>0</v>
      </c>
      <c r="V4244" s="4">
        <f>Table3[[#This Row],[Revenue]]-Table3[[#This Row],[Total Discount]]</f>
        <v>164000</v>
      </c>
      <c r="W4244" s="6"/>
      <c r="X4244" s="5"/>
    </row>
    <row r="4245" spans="1:24" x14ac:dyDescent="0.35">
      <c r="A4245">
        <v>4244</v>
      </c>
      <c r="B4245" t="s">
        <v>4774</v>
      </c>
      <c r="C4245" s="8">
        <v>42017</v>
      </c>
      <c r="D4245" s="6">
        <v>2015</v>
      </c>
      <c r="E4245" s="8" t="s">
        <v>3463</v>
      </c>
      <c r="F4245" s="7">
        <v>13</v>
      </c>
      <c r="G4245" t="s">
        <v>3457</v>
      </c>
      <c r="H4245" t="s">
        <v>3451</v>
      </c>
      <c r="I4245" t="s">
        <v>4773</v>
      </c>
      <c r="J4245" t="s">
        <v>3466</v>
      </c>
      <c r="K4245" t="s">
        <v>3714</v>
      </c>
      <c r="L4245">
        <v>31907</v>
      </c>
      <c r="M4245" t="s">
        <v>650</v>
      </c>
      <c r="N4245" t="s">
        <v>13</v>
      </c>
      <c r="O4245" t="s">
        <v>14</v>
      </c>
      <c r="P4245" t="s">
        <v>651</v>
      </c>
      <c r="Q4245" s="4">
        <v>12000</v>
      </c>
      <c r="R4245">
        <v>2</v>
      </c>
      <c r="S4245" s="4">
        <f>Table3[[#This Row],[Harga]]*Table3[[#This Row],[Quantity]]</f>
        <v>24000</v>
      </c>
      <c r="T4245">
        <v>0</v>
      </c>
      <c r="U4245" s="4">
        <f>Table3[[#This Row],[Discount]]*Table3[[#This Row],[Revenue]]</f>
        <v>0</v>
      </c>
      <c r="V4245" s="4">
        <f>Table3[[#This Row],[Revenue]]-Table3[[#This Row],[Total Discount]]</f>
        <v>24000</v>
      </c>
      <c r="W4245" s="6"/>
      <c r="X4245" s="5"/>
    </row>
    <row r="4246" spans="1:24" x14ac:dyDescent="0.35">
      <c r="A4246">
        <v>4245</v>
      </c>
      <c r="B4246" t="s">
        <v>4772</v>
      </c>
      <c r="C4246" s="8">
        <v>41775</v>
      </c>
      <c r="D4246" s="6">
        <v>2014</v>
      </c>
      <c r="E4246" s="8" t="s">
        <v>3453</v>
      </c>
      <c r="F4246" s="7">
        <v>16</v>
      </c>
      <c r="G4246" t="s">
        <v>3457</v>
      </c>
      <c r="H4246" t="s">
        <v>3532</v>
      </c>
      <c r="I4246" t="s">
        <v>4519</v>
      </c>
      <c r="J4246" t="s">
        <v>3449</v>
      </c>
      <c r="K4246" t="s">
        <v>3548</v>
      </c>
      <c r="L4246">
        <v>94122</v>
      </c>
      <c r="M4246" t="s">
        <v>1745</v>
      </c>
      <c r="N4246" t="s">
        <v>51</v>
      </c>
      <c r="O4246" t="s">
        <v>64</v>
      </c>
      <c r="P4246" t="s">
        <v>1746</v>
      </c>
      <c r="Q4246" s="4">
        <v>38000</v>
      </c>
      <c r="R4246">
        <v>3</v>
      </c>
      <c r="S4246" s="4">
        <f>Table3[[#This Row],[Harga]]*Table3[[#This Row],[Quantity]]</f>
        <v>114000</v>
      </c>
      <c r="T4246">
        <v>0</v>
      </c>
      <c r="U4246" s="4">
        <f>Table3[[#This Row],[Discount]]*Table3[[#This Row],[Revenue]]</f>
        <v>0</v>
      </c>
      <c r="V4246" s="4">
        <f>Table3[[#This Row],[Revenue]]-Table3[[#This Row],[Total Discount]]</f>
        <v>114000</v>
      </c>
      <c r="W4246" s="6"/>
      <c r="X4246" s="5"/>
    </row>
    <row r="4247" spans="1:24" x14ac:dyDescent="0.35">
      <c r="A4247">
        <v>4246</v>
      </c>
      <c r="B4247" t="s">
        <v>4771</v>
      </c>
      <c r="C4247" s="8">
        <v>42162</v>
      </c>
      <c r="D4247" s="6">
        <v>2015</v>
      </c>
      <c r="E4247" s="8" t="s">
        <v>3497</v>
      </c>
      <c r="F4247" s="7">
        <v>7</v>
      </c>
      <c r="G4247" t="s">
        <v>3485</v>
      </c>
      <c r="H4247" t="s">
        <v>3554</v>
      </c>
      <c r="I4247" t="s">
        <v>3892</v>
      </c>
      <c r="J4247" t="s">
        <v>3488</v>
      </c>
      <c r="K4247" t="s">
        <v>3600</v>
      </c>
      <c r="L4247">
        <v>19143</v>
      </c>
      <c r="M4247" t="s">
        <v>893</v>
      </c>
      <c r="N4247" t="s">
        <v>13</v>
      </c>
      <c r="O4247" t="s">
        <v>26</v>
      </c>
      <c r="P4247" t="s">
        <v>894</v>
      </c>
      <c r="Q4247" s="4">
        <v>37000</v>
      </c>
      <c r="R4247">
        <v>4</v>
      </c>
      <c r="S4247" s="4">
        <f>Table3[[#This Row],[Harga]]*Table3[[#This Row],[Quantity]]</f>
        <v>148000</v>
      </c>
      <c r="T4247">
        <v>0.7</v>
      </c>
      <c r="U4247" s="4">
        <f>Table3[[#This Row],[Discount]]*Table3[[#This Row],[Revenue]]</f>
        <v>103600</v>
      </c>
      <c r="V4247" s="4">
        <f>Table3[[#This Row],[Revenue]]-Table3[[#This Row],[Total Discount]]</f>
        <v>44400</v>
      </c>
      <c r="W4247" s="6"/>
      <c r="X4247" s="5"/>
    </row>
    <row r="4248" spans="1:24" x14ac:dyDescent="0.35">
      <c r="A4248">
        <v>4247</v>
      </c>
      <c r="B4248" t="s">
        <v>4770</v>
      </c>
      <c r="C4248" s="8">
        <v>42803</v>
      </c>
      <c r="D4248" s="6">
        <v>2017</v>
      </c>
      <c r="E4248" s="8" t="s">
        <v>3511</v>
      </c>
      <c r="F4248" s="7">
        <v>9</v>
      </c>
      <c r="G4248" t="s">
        <v>3538</v>
      </c>
      <c r="H4248" t="s">
        <v>3451</v>
      </c>
      <c r="I4248" t="s">
        <v>4041</v>
      </c>
      <c r="J4248" t="s">
        <v>3449</v>
      </c>
      <c r="K4248" t="s">
        <v>3571</v>
      </c>
      <c r="L4248">
        <v>90008</v>
      </c>
      <c r="M4248" t="s">
        <v>1994</v>
      </c>
      <c r="N4248" t="s">
        <v>51</v>
      </c>
      <c r="O4248" t="s">
        <v>471</v>
      </c>
      <c r="P4248" t="s">
        <v>1995</v>
      </c>
      <c r="Q4248" s="4">
        <v>960000</v>
      </c>
      <c r="R4248">
        <v>2</v>
      </c>
      <c r="S4248" s="4">
        <f>Table3[[#This Row],[Harga]]*Table3[[#This Row],[Quantity]]</f>
        <v>1920000</v>
      </c>
      <c r="T4248">
        <v>0.2</v>
      </c>
      <c r="U4248" s="4">
        <f>Table3[[#This Row],[Discount]]*Table3[[#This Row],[Revenue]]</f>
        <v>384000</v>
      </c>
      <c r="V4248" s="4">
        <f>Table3[[#This Row],[Revenue]]-Table3[[#This Row],[Total Discount]]</f>
        <v>1536000</v>
      </c>
      <c r="W4248" s="6"/>
      <c r="X4248" s="5"/>
    </row>
    <row r="4249" spans="1:24" x14ac:dyDescent="0.35">
      <c r="A4249">
        <v>4248</v>
      </c>
      <c r="B4249" t="s">
        <v>4769</v>
      </c>
      <c r="C4249" s="8">
        <v>42360</v>
      </c>
      <c r="D4249" s="6">
        <v>2015</v>
      </c>
      <c r="E4249" s="8" t="s">
        <v>3490</v>
      </c>
      <c r="F4249" s="7">
        <v>22</v>
      </c>
      <c r="G4249" t="s">
        <v>3538</v>
      </c>
      <c r="H4249" t="s">
        <v>3451</v>
      </c>
      <c r="I4249" t="s">
        <v>4768</v>
      </c>
      <c r="J4249" t="s">
        <v>3466</v>
      </c>
      <c r="K4249" t="s">
        <v>3561</v>
      </c>
      <c r="L4249">
        <v>19140</v>
      </c>
      <c r="M4249" t="s">
        <v>2941</v>
      </c>
      <c r="N4249" t="s">
        <v>13</v>
      </c>
      <c r="O4249" t="s">
        <v>32</v>
      </c>
      <c r="P4249" t="s">
        <v>2942</v>
      </c>
      <c r="Q4249" s="4">
        <v>152000</v>
      </c>
      <c r="R4249">
        <v>2</v>
      </c>
      <c r="S4249" s="4">
        <f>Table3[[#This Row],[Harga]]*Table3[[#This Row],[Quantity]]</f>
        <v>304000</v>
      </c>
      <c r="T4249">
        <v>0.2</v>
      </c>
      <c r="U4249" s="4">
        <f>Table3[[#This Row],[Discount]]*Table3[[#This Row],[Revenue]]</f>
        <v>60800</v>
      </c>
      <c r="V4249" s="4">
        <f>Table3[[#This Row],[Revenue]]-Table3[[#This Row],[Total Discount]]</f>
        <v>243200</v>
      </c>
      <c r="W4249" s="6"/>
      <c r="X4249" s="5"/>
    </row>
    <row r="4250" spans="1:24" x14ac:dyDescent="0.35">
      <c r="A4250">
        <v>4249</v>
      </c>
      <c r="B4250" t="s">
        <v>4767</v>
      </c>
      <c r="C4250" s="8">
        <v>41857</v>
      </c>
      <c r="D4250" s="6">
        <v>2014</v>
      </c>
      <c r="E4250" s="8" t="s">
        <v>3481</v>
      </c>
      <c r="F4250" s="7">
        <v>6</v>
      </c>
      <c r="G4250" t="s">
        <v>3452</v>
      </c>
      <c r="H4250" t="s">
        <v>3451</v>
      </c>
      <c r="I4250" t="s">
        <v>4165</v>
      </c>
      <c r="J4250" t="s">
        <v>3449</v>
      </c>
      <c r="K4250" t="s">
        <v>3448</v>
      </c>
      <c r="L4250">
        <v>10035</v>
      </c>
      <c r="M4250" t="s">
        <v>1176</v>
      </c>
      <c r="N4250" t="s">
        <v>51</v>
      </c>
      <c r="O4250" t="s">
        <v>64</v>
      </c>
      <c r="P4250" t="s">
        <v>1177</v>
      </c>
      <c r="Q4250" s="4">
        <v>160000</v>
      </c>
      <c r="R4250">
        <v>2</v>
      </c>
      <c r="S4250" s="4">
        <f>Table3[[#This Row],[Harga]]*Table3[[#This Row],[Quantity]]</f>
        <v>320000</v>
      </c>
      <c r="T4250">
        <v>0</v>
      </c>
      <c r="U4250" s="4">
        <f>Table3[[#This Row],[Discount]]*Table3[[#This Row],[Revenue]]</f>
        <v>0</v>
      </c>
      <c r="V4250" s="4">
        <f>Table3[[#This Row],[Revenue]]-Table3[[#This Row],[Total Discount]]</f>
        <v>320000</v>
      </c>
      <c r="W4250" s="6"/>
      <c r="X4250" s="5"/>
    </row>
    <row r="4251" spans="1:24" x14ac:dyDescent="0.35">
      <c r="A4251">
        <v>4250</v>
      </c>
      <c r="B4251" t="s">
        <v>4766</v>
      </c>
      <c r="C4251" s="8">
        <v>42456</v>
      </c>
      <c r="D4251" s="6">
        <v>2016</v>
      </c>
      <c r="E4251" s="8" t="s">
        <v>3511</v>
      </c>
      <c r="F4251" s="7">
        <v>27</v>
      </c>
      <c r="G4251" t="s">
        <v>3538</v>
      </c>
      <c r="H4251" t="s">
        <v>3451</v>
      </c>
      <c r="I4251" t="s">
        <v>4481</v>
      </c>
      <c r="J4251" t="s">
        <v>3466</v>
      </c>
      <c r="K4251" t="s">
        <v>3523</v>
      </c>
      <c r="L4251">
        <v>31907</v>
      </c>
      <c r="M4251" t="s">
        <v>3223</v>
      </c>
      <c r="N4251" t="s">
        <v>9</v>
      </c>
      <c r="O4251" t="s">
        <v>20</v>
      </c>
      <c r="P4251" t="s">
        <v>3224</v>
      </c>
      <c r="Q4251" s="4">
        <v>17000</v>
      </c>
      <c r="R4251">
        <v>1</v>
      </c>
      <c r="S4251" s="4">
        <f>Table3[[#This Row],[Harga]]*Table3[[#This Row],[Quantity]]</f>
        <v>17000</v>
      </c>
      <c r="T4251">
        <v>0</v>
      </c>
      <c r="U4251" s="4">
        <f>Table3[[#This Row],[Discount]]*Table3[[#This Row],[Revenue]]</f>
        <v>0</v>
      </c>
      <c r="V4251" s="4">
        <f>Table3[[#This Row],[Revenue]]-Table3[[#This Row],[Total Discount]]</f>
        <v>17000</v>
      </c>
      <c r="W4251" s="6"/>
      <c r="X4251" s="5"/>
    </row>
    <row r="4252" spans="1:24" x14ac:dyDescent="0.35">
      <c r="A4252">
        <v>4251</v>
      </c>
      <c r="B4252" t="s">
        <v>4765</v>
      </c>
      <c r="C4252" s="8">
        <v>42343</v>
      </c>
      <c r="D4252" s="6">
        <v>2015</v>
      </c>
      <c r="E4252" s="8" t="s">
        <v>3490</v>
      </c>
      <c r="F4252" s="7">
        <v>5</v>
      </c>
      <c r="G4252" t="s">
        <v>3485</v>
      </c>
      <c r="H4252" t="s">
        <v>3451</v>
      </c>
      <c r="I4252" t="s">
        <v>4763</v>
      </c>
      <c r="J4252" t="s">
        <v>3466</v>
      </c>
      <c r="K4252" t="s">
        <v>3465</v>
      </c>
      <c r="L4252">
        <v>90049</v>
      </c>
      <c r="M4252" t="s">
        <v>223</v>
      </c>
      <c r="N4252" t="s">
        <v>51</v>
      </c>
      <c r="O4252" t="s">
        <v>64</v>
      </c>
      <c r="P4252" t="s">
        <v>224</v>
      </c>
      <c r="Q4252" s="4">
        <v>21000</v>
      </c>
      <c r="R4252">
        <v>3</v>
      </c>
      <c r="S4252" s="4">
        <f>Table3[[#This Row],[Harga]]*Table3[[#This Row],[Quantity]]</f>
        <v>63000</v>
      </c>
      <c r="T4252">
        <v>0</v>
      </c>
      <c r="U4252" s="4">
        <f>Table3[[#This Row],[Discount]]*Table3[[#This Row],[Revenue]]</f>
        <v>0</v>
      </c>
      <c r="V4252" s="4">
        <f>Table3[[#This Row],[Revenue]]-Table3[[#This Row],[Total Discount]]</f>
        <v>63000</v>
      </c>
      <c r="W4252" s="6"/>
      <c r="X4252" s="5"/>
    </row>
    <row r="4253" spans="1:24" x14ac:dyDescent="0.35">
      <c r="A4253">
        <v>4252</v>
      </c>
      <c r="B4253" t="s">
        <v>4764</v>
      </c>
      <c r="C4253" s="8">
        <v>42258</v>
      </c>
      <c r="D4253" s="6">
        <v>2015</v>
      </c>
      <c r="E4253" s="8" t="s">
        <v>3472</v>
      </c>
      <c r="F4253" s="7">
        <v>11</v>
      </c>
      <c r="G4253" t="s">
        <v>3496</v>
      </c>
      <c r="H4253" t="s">
        <v>3532</v>
      </c>
      <c r="I4253" t="s">
        <v>4763</v>
      </c>
      <c r="J4253" t="s">
        <v>3466</v>
      </c>
      <c r="K4253" t="s">
        <v>3666</v>
      </c>
      <c r="L4253">
        <v>80013</v>
      </c>
      <c r="M4253" t="s">
        <v>3303</v>
      </c>
      <c r="N4253" t="s">
        <v>9</v>
      </c>
      <c r="O4253" t="s">
        <v>20</v>
      </c>
      <c r="P4253" t="s">
        <v>3304</v>
      </c>
      <c r="Q4253" s="4">
        <v>25000</v>
      </c>
      <c r="R4253">
        <v>4</v>
      </c>
      <c r="S4253" s="4">
        <f>Table3[[#This Row],[Harga]]*Table3[[#This Row],[Quantity]]</f>
        <v>100000</v>
      </c>
      <c r="T4253">
        <v>0.2</v>
      </c>
      <c r="U4253" s="4">
        <f>Table3[[#This Row],[Discount]]*Table3[[#This Row],[Revenue]]</f>
        <v>20000</v>
      </c>
      <c r="V4253" s="4">
        <f>Table3[[#This Row],[Revenue]]-Table3[[#This Row],[Total Discount]]</f>
        <v>80000</v>
      </c>
      <c r="W4253" s="6"/>
      <c r="X4253" s="5"/>
    </row>
    <row r="4254" spans="1:24" x14ac:dyDescent="0.35">
      <c r="A4254">
        <v>4253</v>
      </c>
      <c r="B4254" t="s">
        <v>4762</v>
      </c>
      <c r="C4254" s="8">
        <v>42202</v>
      </c>
      <c r="D4254" s="6">
        <v>2015</v>
      </c>
      <c r="E4254" s="8" t="s">
        <v>3507</v>
      </c>
      <c r="F4254" s="7">
        <v>17</v>
      </c>
      <c r="G4254" t="s">
        <v>3538</v>
      </c>
      <c r="H4254" t="s">
        <v>3451</v>
      </c>
      <c r="I4254" t="s">
        <v>4761</v>
      </c>
      <c r="J4254" t="s">
        <v>3466</v>
      </c>
      <c r="K4254" t="s">
        <v>3682</v>
      </c>
      <c r="L4254">
        <v>77041</v>
      </c>
      <c r="M4254" t="s">
        <v>3058</v>
      </c>
      <c r="N4254" t="s">
        <v>13</v>
      </c>
      <c r="O4254" t="s">
        <v>14</v>
      </c>
      <c r="P4254" t="s">
        <v>3059</v>
      </c>
      <c r="Q4254" s="4">
        <v>8000</v>
      </c>
      <c r="R4254">
        <v>3</v>
      </c>
      <c r="S4254" s="4">
        <f>Table3[[#This Row],[Harga]]*Table3[[#This Row],[Quantity]]</f>
        <v>24000</v>
      </c>
      <c r="T4254">
        <v>0.2</v>
      </c>
      <c r="U4254" s="4">
        <f>Table3[[#This Row],[Discount]]*Table3[[#This Row],[Revenue]]</f>
        <v>4800</v>
      </c>
      <c r="V4254" s="4">
        <f>Table3[[#This Row],[Revenue]]-Table3[[#This Row],[Total Discount]]</f>
        <v>19200</v>
      </c>
      <c r="W4254" s="6"/>
      <c r="X4254" s="5"/>
    </row>
    <row r="4255" spans="1:24" x14ac:dyDescent="0.35">
      <c r="A4255">
        <v>4254</v>
      </c>
      <c r="B4255" t="s">
        <v>4760</v>
      </c>
      <c r="C4255" s="8">
        <v>41789</v>
      </c>
      <c r="D4255" s="6">
        <v>2014</v>
      </c>
      <c r="E4255" s="8" t="s">
        <v>3453</v>
      </c>
      <c r="F4255" s="7">
        <v>30</v>
      </c>
      <c r="G4255" t="s">
        <v>3485</v>
      </c>
      <c r="H4255" t="s">
        <v>3451</v>
      </c>
      <c r="I4255" t="s">
        <v>4759</v>
      </c>
      <c r="J4255" t="s">
        <v>3466</v>
      </c>
      <c r="K4255" t="s">
        <v>3605</v>
      </c>
      <c r="L4255">
        <v>60623</v>
      </c>
      <c r="M4255" t="s">
        <v>2563</v>
      </c>
      <c r="N4255" t="s">
        <v>51</v>
      </c>
      <c r="O4255" t="s">
        <v>471</v>
      </c>
      <c r="P4255" t="s">
        <v>2564</v>
      </c>
      <c r="Q4255" s="4">
        <v>480000</v>
      </c>
      <c r="R4255">
        <v>3</v>
      </c>
      <c r="S4255" s="4">
        <f>Table3[[#This Row],[Harga]]*Table3[[#This Row],[Quantity]]</f>
        <v>1440000</v>
      </c>
      <c r="T4255">
        <v>0.2</v>
      </c>
      <c r="U4255" s="4">
        <f>Table3[[#This Row],[Discount]]*Table3[[#This Row],[Revenue]]</f>
        <v>288000</v>
      </c>
      <c r="V4255" s="4">
        <f>Table3[[#This Row],[Revenue]]-Table3[[#This Row],[Total Discount]]</f>
        <v>1152000</v>
      </c>
      <c r="W4255" s="6"/>
      <c r="X4255" s="5"/>
    </row>
    <row r="4256" spans="1:24" x14ac:dyDescent="0.35">
      <c r="A4256">
        <v>4255</v>
      </c>
      <c r="B4256" t="s">
        <v>4758</v>
      </c>
      <c r="C4256" s="8">
        <v>43052</v>
      </c>
      <c r="D4256" s="6">
        <v>2017</v>
      </c>
      <c r="E4256" s="8" t="s">
        <v>3468</v>
      </c>
      <c r="F4256" s="7">
        <v>13</v>
      </c>
      <c r="G4256" t="s">
        <v>3452</v>
      </c>
      <c r="H4256" t="s">
        <v>3451</v>
      </c>
      <c r="I4256" t="s">
        <v>3658</v>
      </c>
      <c r="J4256" t="s">
        <v>3449</v>
      </c>
      <c r="K4256" t="s">
        <v>3605</v>
      </c>
      <c r="L4256">
        <v>35601</v>
      </c>
      <c r="M4256" t="s">
        <v>786</v>
      </c>
      <c r="N4256" t="s">
        <v>51</v>
      </c>
      <c r="O4256" t="s">
        <v>64</v>
      </c>
      <c r="P4256" t="s">
        <v>787</v>
      </c>
      <c r="Q4256" s="4">
        <v>150000</v>
      </c>
      <c r="R4256">
        <v>8</v>
      </c>
      <c r="S4256" s="4">
        <f>Table3[[#This Row],[Harga]]*Table3[[#This Row],[Quantity]]</f>
        <v>1200000</v>
      </c>
      <c r="T4256">
        <v>0</v>
      </c>
      <c r="U4256" s="4">
        <f>Table3[[#This Row],[Discount]]*Table3[[#This Row],[Revenue]]</f>
        <v>0</v>
      </c>
      <c r="V4256" s="4">
        <f>Table3[[#This Row],[Revenue]]-Table3[[#This Row],[Total Discount]]</f>
        <v>1200000</v>
      </c>
      <c r="W4256" s="6"/>
      <c r="X4256" s="5"/>
    </row>
    <row r="4257" spans="1:24" x14ac:dyDescent="0.35">
      <c r="A4257">
        <v>4256</v>
      </c>
      <c r="B4257" t="s">
        <v>4757</v>
      </c>
      <c r="C4257" s="8">
        <v>42713</v>
      </c>
      <c r="D4257" s="6">
        <v>2016</v>
      </c>
      <c r="E4257" s="8" t="s">
        <v>3490</v>
      </c>
      <c r="F4257" s="7">
        <v>9</v>
      </c>
      <c r="G4257" t="s">
        <v>3452</v>
      </c>
      <c r="H4257" t="s">
        <v>3451</v>
      </c>
      <c r="I4257" t="s">
        <v>4756</v>
      </c>
      <c r="J4257" t="s">
        <v>3449</v>
      </c>
      <c r="K4257" t="s">
        <v>3523</v>
      </c>
      <c r="L4257">
        <v>22153</v>
      </c>
      <c r="M4257" t="s">
        <v>2827</v>
      </c>
      <c r="N4257" t="s">
        <v>9</v>
      </c>
      <c r="O4257" t="s">
        <v>17</v>
      </c>
      <c r="P4257" t="s">
        <v>2828</v>
      </c>
      <c r="Q4257" s="4">
        <v>816000</v>
      </c>
      <c r="R4257">
        <v>7</v>
      </c>
      <c r="S4257" s="4">
        <f>Table3[[#This Row],[Harga]]*Table3[[#This Row],[Quantity]]</f>
        <v>5712000</v>
      </c>
      <c r="T4257">
        <v>0</v>
      </c>
      <c r="U4257" s="4">
        <f>Table3[[#This Row],[Discount]]*Table3[[#This Row],[Revenue]]</f>
        <v>0</v>
      </c>
      <c r="V4257" s="4">
        <f>Table3[[#This Row],[Revenue]]-Table3[[#This Row],[Total Discount]]</f>
        <v>5712000</v>
      </c>
      <c r="W4257" s="6"/>
      <c r="X4257" s="5"/>
    </row>
    <row r="4258" spans="1:24" x14ac:dyDescent="0.35">
      <c r="A4258">
        <v>4257</v>
      </c>
      <c r="B4258" t="s">
        <v>4755</v>
      </c>
      <c r="C4258" s="8">
        <v>42085</v>
      </c>
      <c r="D4258" s="6">
        <v>2015</v>
      </c>
      <c r="E4258" s="8" t="s">
        <v>3511</v>
      </c>
      <c r="F4258" s="7">
        <v>22</v>
      </c>
      <c r="G4258" t="s">
        <v>3485</v>
      </c>
      <c r="H4258" t="s">
        <v>3451</v>
      </c>
      <c r="I4258" t="s">
        <v>4754</v>
      </c>
      <c r="J4258" t="s">
        <v>3449</v>
      </c>
      <c r="K4258" t="s">
        <v>3487</v>
      </c>
      <c r="L4258">
        <v>33317</v>
      </c>
      <c r="M4258" t="s">
        <v>2352</v>
      </c>
      <c r="N4258" t="s">
        <v>51</v>
      </c>
      <c r="O4258" t="s">
        <v>64</v>
      </c>
      <c r="P4258" t="s">
        <v>2353</v>
      </c>
      <c r="Q4258" s="4">
        <v>128000</v>
      </c>
      <c r="R4258">
        <v>7</v>
      </c>
      <c r="S4258" s="4">
        <f>Table3[[#This Row],[Harga]]*Table3[[#This Row],[Quantity]]</f>
        <v>896000</v>
      </c>
      <c r="T4258">
        <v>0.2</v>
      </c>
      <c r="U4258" s="4">
        <f>Table3[[#This Row],[Discount]]*Table3[[#This Row],[Revenue]]</f>
        <v>179200</v>
      </c>
      <c r="V4258" s="4">
        <f>Table3[[#This Row],[Revenue]]-Table3[[#This Row],[Total Discount]]</f>
        <v>716800</v>
      </c>
      <c r="W4258" s="6"/>
      <c r="X4258" s="5"/>
    </row>
    <row r="4259" spans="1:24" x14ac:dyDescent="0.35">
      <c r="A4259">
        <v>4258</v>
      </c>
      <c r="B4259" t="s">
        <v>4753</v>
      </c>
      <c r="C4259" s="8">
        <v>42727</v>
      </c>
      <c r="D4259" s="6">
        <v>2016</v>
      </c>
      <c r="E4259" s="8" t="s">
        <v>3490</v>
      </c>
      <c r="F4259" s="7">
        <v>23</v>
      </c>
      <c r="G4259" t="s">
        <v>3452</v>
      </c>
      <c r="H4259" t="s">
        <v>3451</v>
      </c>
      <c r="I4259" t="s">
        <v>4752</v>
      </c>
      <c r="J4259" t="s">
        <v>3466</v>
      </c>
      <c r="K4259" t="s">
        <v>3704</v>
      </c>
      <c r="L4259">
        <v>77041</v>
      </c>
      <c r="M4259" t="s">
        <v>995</v>
      </c>
      <c r="N4259" t="s">
        <v>51</v>
      </c>
      <c r="O4259" t="s">
        <v>52</v>
      </c>
      <c r="P4259" t="s">
        <v>996</v>
      </c>
      <c r="Q4259" s="4">
        <v>1323000</v>
      </c>
      <c r="R4259">
        <v>3</v>
      </c>
      <c r="S4259" s="4">
        <f>Table3[[#This Row],[Harga]]*Table3[[#This Row],[Quantity]]</f>
        <v>3969000</v>
      </c>
      <c r="T4259">
        <v>0.2</v>
      </c>
      <c r="U4259" s="4">
        <f>Table3[[#This Row],[Discount]]*Table3[[#This Row],[Revenue]]</f>
        <v>793800</v>
      </c>
      <c r="V4259" s="4">
        <f>Table3[[#This Row],[Revenue]]-Table3[[#This Row],[Total Discount]]</f>
        <v>3175200</v>
      </c>
      <c r="W4259" s="6"/>
      <c r="X4259" s="5"/>
    </row>
    <row r="4260" spans="1:24" x14ac:dyDescent="0.35">
      <c r="A4260">
        <v>4259</v>
      </c>
      <c r="B4260" t="s">
        <v>4751</v>
      </c>
      <c r="C4260" s="8">
        <v>42462</v>
      </c>
      <c r="D4260" s="6">
        <v>2016</v>
      </c>
      <c r="E4260" s="8" t="s">
        <v>3529</v>
      </c>
      <c r="F4260" s="7">
        <v>2</v>
      </c>
      <c r="G4260" t="s">
        <v>3457</v>
      </c>
      <c r="H4260" t="s">
        <v>3451</v>
      </c>
      <c r="I4260" t="s">
        <v>4241</v>
      </c>
      <c r="J4260" t="s">
        <v>3466</v>
      </c>
      <c r="K4260" t="s">
        <v>3666</v>
      </c>
      <c r="L4260">
        <v>53209</v>
      </c>
      <c r="M4260" t="s">
        <v>1178</v>
      </c>
      <c r="N4260" t="s">
        <v>9</v>
      </c>
      <c r="O4260" t="s">
        <v>42</v>
      </c>
      <c r="P4260" t="s">
        <v>1179</v>
      </c>
      <c r="Q4260" s="4">
        <v>873000</v>
      </c>
      <c r="R4260">
        <v>5</v>
      </c>
      <c r="S4260" s="4">
        <f>Table3[[#This Row],[Harga]]*Table3[[#This Row],[Quantity]]</f>
        <v>4365000</v>
      </c>
      <c r="T4260">
        <v>0</v>
      </c>
      <c r="U4260" s="4">
        <f>Table3[[#This Row],[Discount]]*Table3[[#This Row],[Revenue]]</f>
        <v>0</v>
      </c>
      <c r="V4260" s="4">
        <f>Table3[[#This Row],[Revenue]]-Table3[[#This Row],[Total Discount]]</f>
        <v>4365000</v>
      </c>
      <c r="W4260" s="6"/>
      <c r="X4260" s="5"/>
    </row>
    <row r="4261" spans="1:24" x14ac:dyDescent="0.35">
      <c r="A4261">
        <v>4260</v>
      </c>
      <c r="B4261" t="s">
        <v>4750</v>
      </c>
      <c r="C4261" s="8">
        <v>42855</v>
      </c>
      <c r="D4261" s="6">
        <v>2017</v>
      </c>
      <c r="E4261" s="8" t="s">
        <v>3529</v>
      </c>
      <c r="F4261" s="7">
        <v>30</v>
      </c>
      <c r="G4261" t="s">
        <v>3452</v>
      </c>
      <c r="H4261" t="s">
        <v>3451</v>
      </c>
      <c r="I4261" t="s">
        <v>4414</v>
      </c>
      <c r="J4261" t="s">
        <v>3488</v>
      </c>
      <c r="K4261" t="s">
        <v>3628</v>
      </c>
      <c r="L4261">
        <v>32771</v>
      </c>
      <c r="M4261" t="s">
        <v>1130</v>
      </c>
      <c r="N4261" t="s">
        <v>13</v>
      </c>
      <c r="O4261" t="s">
        <v>26</v>
      </c>
      <c r="P4261" t="s">
        <v>1131</v>
      </c>
      <c r="Q4261" s="4">
        <v>18000</v>
      </c>
      <c r="R4261">
        <v>3</v>
      </c>
      <c r="S4261" s="4">
        <f>Table3[[#This Row],[Harga]]*Table3[[#This Row],[Quantity]]</f>
        <v>54000</v>
      </c>
      <c r="T4261">
        <v>0.7</v>
      </c>
      <c r="U4261" s="4">
        <f>Table3[[#This Row],[Discount]]*Table3[[#This Row],[Revenue]]</f>
        <v>37800</v>
      </c>
      <c r="V4261" s="4">
        <f>Table3[[#This Row],[Revenue]]-Table3[[#This Row],[Total Discount]]</f>
        <v>16200</v>
      </c>
      <c r="W4261" s="6"/>
      <c r="X4261" s="5"/>
    </row>
    <row r="4262" spans="1:24" x14ac:dyDescent="0.35">
      <c r="A4262">
        <v>4261</v>
      </c>
      <c r="B4262" t="s">
        <v>4749</v>
      </c>
      <c r="C4262" s="8">
        <v>42691</v>
      </c>
      <c r="D4262" s="6">
        <v>2016</v>
      </c>
      <c r="E4262" s="8" t="s">
        <v>3468</v>
      </c>
      <c r="F4262" s="7">
        <v>17</v>
      </c>
      <c r="G4262" t="s">
        <v>3538</v>
      </c>
      <c r="H4262" t="s">
        <v>3451</v>
      </c>
      <c r="I4262" t="s">
        <v>3680</v>
      </c>
      <c r="J4262" t="s">
        <v>3449</v>
      </c>
      <c r="K4262" t="s">
        <v>3561</v>
      </c>
      <c r="L4262">
        <v>75056</v>
      </c>
      <c r="M4262" t="s">
        <v>2073</v>
      </c>
      <c r="N4262" t="s">
        <v>51</v>
      </c>
      <c r="O4262" t="s">
        <v>52</v>
      </c>
      <c r="P4262" t="s">
        <v>2074</v>
      </c>
      <c r="Q4262" s="4">
        <v>84000</v>
      </c>
      <c r="R4262">
        <v>3</v>
      </c>
      <c r="S4262" s="4">
        <f>Table3[[#This Row],[Harga]]*Table3[[#This Row],[Quantity]]</f>
        <v>252000</v>
      </c>
      <c r="T4262">
        <v>0.2</v>
      </c>
      <c r="U4262" s="4">
        <f>Table3[[#This Row],[Discount]]*Table3[[#This Row],[Revenue]]</f>
        <v>50400</v>
      </c>
      <c r="V4262" s="4">
        <f>Table3[[#This Row],[Revenue]]-Table3[[#This Row],[Total Discount]]</f>
        <v>201600</v>
      </c>
      <c r="W4262" s="6"/>
      <c r="X4262" s="5"/>
    </row>
    <row r="4263" spans="1:24" x14ac:dyDescent="0.35">
      <c r="A4263">
        <v>4262</v>
      </c>
      <c r="B4263" t="s">
        <v>4748</v>
      </c>
      <c r="C4263" s="8">
        <v>42684</v>
      </c>
      <c r="D4263" s="6">
        <v>2016</v>
      </c>
      <c r="E4263" s="8" t="s">
        <v>3468</v>
      </c>
      <c r="F4263" s="7">
        <v>10</v>
      </c>
      <c r="G4263" t="s">
        <v>3485</v>
      </c>
      <c r="H4263" t="s">
        <v>3462</v>
      </c>
      <c r="I4263" t="s">
        <v>4687</v>
      </c>
      <c r="J4263" t="s">
        <v>3449</v>
      </c>
      <c r="K4263" t="s">
        <v>3556</v>
      </c>
      <c r="L4263">
        <v>45373</v>
      </c>
      <c r="M4263" t="s">
        <v>1672</v>
      </c>
      <c r="N4263" t="s">
        <v>13</v>
      </c>
      <c r="O4263" t="s">
        <v>23</v>
      </c>
      <c r="P4263" t="s">
        <v>1673</v>
      </c>
      <c r="Q4263" s="4">
        <v>7000</v>
      </c>
      <c r="R4263">
        <v>6</v>
      </c>
      <c r="S4263" s="4">
        <f>Table3[[#This Row],[Harga]]*Table3[[#This Row],[Quantity]]</f>
        <v>42000</v>
      </c>
      <c r="T4263">
        <v>0.2</v>
      </c>
      <c r="U4263" s="4">
        <f>Table3[[#This Row],[Discount]]*Table3[[#This Row],[Revenue]]</f>
        <v>8400</v>
      </c>
      <c r="V4263" s="4">
        <f>Table3[[#This Row],[Revenue]]-Table3[[#This Row],[Total Discount]]</f>
        <v>33600</v>
      </c>
      <c r="W4263" s="6"/>
      <c r="X4263" s="5"/>
    </row>
    <row r="4264" spans="1:24" x14ac:dyDescent="0.35">
      <c r="A4264">
        <v>4263</v>
      </c>
      <c r="B4264" t="s">
        <v>4747</v>
      </c>
      <c r="C4264" s="8">
        <v>42710</v>
      </c>
      <c r="D4264" s="6">
        <v>2016</v>
      </c>
      <c r="E4264" s="8" t="s">
        <v>3490</v>
      </c>
      <c r="F4264" s="7">
        <v>6</v>
      </c>
      <c r="G4264" t="s">
        <v>3457</v>
      </c>
      <c r="H4264" t="s">
        <v>3451</v>
      </c>
      <c r="I4264" t="s">
        <v>4085</v>
      </c>
      <c r="J4264" t="s">
        <v>3466</v>
      </c>
      <c r="K4264" t="s">
        <v>3448</v>
      </c>
      <c r="L4264">
        <v>11550</v>
      </c>
      <c r="M4264" t="s">
        <v>2326</v>
      </c>
      <c r="N4264" t="s">
        <v>13</v>
      </c>
      <c r="O4264" t="s">
        <v>26</v>
      </c>
      <c r="P4264" t="s">
        <v>2327</v>
      </c>
      <c r="Q4264" s="4">
        <v>692000</v>
      </c>
      <c r="R4264">
        <v>7</v>
      </c>
      <c r="S4264" s="4">
        <f>Table3[[#This Row],[Harga]]*Table3[[#This Row],[Quantity]]</f>
        <v>4844000</v>
      </c>
      <c r="T4264">
        <v>0.2</v>
      </c>
      <c r="U4264" s="4">
        <f>Table3[[#This Row],[Discount]]*Table3[[#This Row],[Revenue]]</f>
        <v>968800</v>
      </c>
      <c r="V4264" s="4">
        <f>Table3[[#This Row],[Revenue]]-Table3[[#This Row],[Total Discount]]</f>
        <v>3875200</v>
      </c>
      <c r="W4264" s="6"/>
      <c r="X4264" s="5"/>
    </row>
    <row r="4265" spans="1:24" x14ac:dyDescent="0.35">
      <c r="A4265">
        <v>4264</v>
      </c>
      <c r="B4265" t="s">
        <v>4746</v>
      </c>
      <c r="C4265" s="8">
        <v>42463</v>
      </c>
      <c r="D4265" s="6">
        <v>2016</v>
      </c>
      <c r="E4265" s="8" t="s">
        <v>3529</v>
      </c>
      <c r="F4265" s="7">
        <v>3</v>
      </c>
      <c r="G4265" t="s">
        <v>3457</v>
      </c>
      <c r="H4265" t="s">
        <v>3451</v>
      </c>
      <c r="I4265" t="s">
        <v>4652</v>
      </c>
      <c r="J4265" t="s">
        <v>3488</v>
      </c>
      <c r="K4265" t="s">
        <v>3666</v>
      </c>
      <c r="L4265">
        <v>75081</v>
      </c>
      <c r="M4265" t="s">
        <v>1958</v>
      </c>
      <c r="N4265" t="s">
        <v>13</v>
      </c>
      <c r="O4265" t="s">
        <v>23</v>
      </c>
      <c r="P4265" t="s">
        <v>1959</v>
      </c>
      <c r="Q4265" s="4">
        <v>13000</v>
      </c>
      <c r="R4265">
        <v>3</v>
      </c>
      <c r="S4265" s="4">
        <f>Table3[[#This Row],[Harga]]*Table3[[#This Row],[Quantity]]</f>
        <v>39000</v>
      </c>
      <c r="T4265">
        <v>0.2</v>
      </c>
      <c r="U4265" s="4">
        <f>Table3[[#This Row],[Discount]]*Table3[[#This Row],[Revenue]]</f>
        <v>7800</v>
      </c>
      <c r="V4265" s="4">
        <f>Table3[[#This Row],[Revenue]]-Table3[[#This Row],[Total Discount]]</f>
        <v>31200</v>
      </c>
      <c r="W4265" s="6"/>
      <c r="X4265" s="5"/>
    </row>
    <row r="4266" spans="1:24" x14ac:dyDescent="0.35">
      <c r="A4266">
        <v>4265</v>
      </c>
      <c r="B4266" t="s">
        <v>4745</v>
      </c>
      <c r="C4266" s="8">
        <v>41971</v>
      </c>
      <c r="D4266" s="6">
        <v>2014</v>
      </c>
      <c r="E4266" s="8" t="s">
        <v>3468</v>
      </c>
      <c r="F4266" s="7">
        <v>28</v>
      </c>
      <c r="G4266" t="s">
        <v>3452</v>
      </c>
      <c r="H4266" t="s">
        <v>3451</v>
      </c>
      <c r="I4266" t="s">
        <v>4250</v>
      </c>
      <c r="J4266" t="s">
        <v>3449</v>
      </c>
      <c r="K4266" t="s">
        <v>3542</v>
      </c>
      <c r="L4266">
        <v>77041</v>
      </c>
      <c r="M4266" t="s">
        <v>3305</v>
      </c>
      <c r="N4266" t="s">
        <v>51</v>
      </c>
      <c r="O4266" t="s">
        <v>254</v>
      </c>
      <c r="P4266" t="s">
        <v>3306</v>
      </c>
      <c r="Q4266" s="4">
        <v>999000</v>
      </c>
      <c r="R4266">
        <v>5</v>
      </c>
      <c r="S4266" s="4">
        <f>Table3[[#This Row],[Harga]]*Table3[[#This Row],[Quantity]]</f>
        <v>4995000</v>
      </c>
      <c r="T4266">
        <v>0.4</v>
      </c>
      <c r="U4266" s="4">
        <f>Table3[[#This Row],[Discount]]*Table3[[#This Row],[Revenue]]</f>
        <v>1998000</v>
      </c>
      <c r="V4266" s="4">
        <f>Table3[[#This Row],[Revenue]]-Table3[[#This Row],[Total Discount]]</f>
        <v>2997000</v>
      </c>
      <c r="W4266" s="6"/>
      <c r="X4266" s="5"/>
    </row>
    <row r="4267" spans="1:24" x14ac:dyDescent="0.35">
      <c r="A4267">
        <v>4266</v>
      </c>
      <c r="B4267" t="s">
        <v>4744</v>
      </c>
      <c r="C4267" s="8">
        <v>42297</v>
      </c>
      <c r="D4267" s="6">
        <v>2015</v>
      </c>
      <c r="E4267" s="8" t="s">
        <v>3517</v>
      </c>
      <c r="F4267" s="7">
        <v>20</v>
      </c>
      <c r="G4267" t="s">
        <v>3485</v>
      </c>
      <c r="H4267" t="s">
        <v>3451</v>
      </c>
      <c r="I4267" t="s">
        <v>3821</v>
      </c>
      <c r="J4267" t="s">
        <v>3449</v>
      </c>
      <c r="K4267" t="s">
        <v>3595</v>
      </c>
      <c r="L4267">
        <v>10035</v>
      </c>
      <c r="M4267" t="s">
        <v>48</v>
      </c>
      <c r="N4267" t="s">
        <v>13</v>
      </c>
      <c r="O4267" t="s">
        <v>23</v>
      </c>
      <c r="P4267" t="s">
        <v>49</v>
      </c>
      <c r="Q4267" s="4">
        <v>30000</v>
      </c>
      <c r="R4267">
        <v>2</v>
      </c>
      <c r="S4267" s="4">
        <f>Table3[[#This Row],[Harga]]*Table3[[#This Row],[Quantity]]</f>
        <v>60000</v>
      </c>
      <c r="T4267">
        <v>0</v>
      </c>
      <c r="U4267" s="4">
        <f>Table3[[#This Row],[Discount]]*Table3[[#This Row],[Revenue]]</f>
        <v>0</v>
      </c>
      <c r="V4267" s="4">
        <f>Table3[[#This Row],[Revenue]]-Table3[[#This Row],[Total Discount]]</f>
        <v>60000</v>
      </c>
      <c r="W4267" s="6"/>
      <c r="X4267" s="5"/>
    </row>
    <row r="4268" spans="1:24" x14ac:dyDescent="0.35">
      <c r="A4268">
        <v>4267</v>
      </c>
      <c r="B4268" t="s">
        <v>4743</v>
      </c>
      <c r="C4268" s="8">
        <v>41901</v>
      </c>
      <c r="D4268" s="6">
        <v>2014</v>
      </c>
      <c r="E4268" s="8" t="s">
        <v>3472</v>
      </c>
      <c r="F4268" s="7">
        <v>19</v>
      </c>
      <c r="G4268" t="s">
        <v>3538</v>
      </c>
      <c r="H4268" t="s">
        <v>3462</v>
      </c>
      <c r="I4268" t="s">
        <v>4742</v>
      </c>
      <c r="J4268" t="s">
        <v>3488</v>
      </c>
      <c r="K4268" t="s">
        <v>3460</v>
      </c>
      <c r="L4268">
        <v>94110</v>
      </c>
      <c r="M4268" t="s">
        <v>1738</v>
      </c>
      <c r="N4268" t="s">
        <v>13</v>
      </c>
      <c r="O4268" t="s">
        <v>73</v>
      </c>
      <c r="P4268" t="s">
        <v>1739</v>
      </c>
      <c r="Q4268" s="4">
        <v>6000</v>
      </c>
      <c r="R4268">
        <v>3</v>
      </c>
      <c r="S4268" s="4">
        <f>Table3[[#This Row],[Harga]]*Table3[[#This Row],[Quantity]]</f>
        <v>18000</v>
      </c>
      <c r="T4268">
        <v>0</v>
      </c>
      <c r="U4268" s="4">
        <f>Table3[[#This Row],[Discount]]*Table3[[#This Row],[Revenue]]</f>
        <v>0</v>
      </c>
      <c r="V4268" s="4">
        <f>Table3[[#This Row],[Revenue]]-Table3[[#This Row],[Total Discount]]</f>
        <v>18000</v>
      </c>
      <c r="W4268" s="6"/>
      <c r="X4268" s="5"/>
    </row>
    <row r="4269" spans="1:24" x14ac:dyDescent="0.35">
      <c r="A4269">
        <v>4268</v>
      </c>
      <c r="B4269" t="s">
        <v>4741</v>
      </c>
      <c r="C4269" s="8">
        <v>42974</v>
      </c>
      <c r="D4269" s="6">
        <v>2017</v>
      </c>
      <c r="E4269" s="8" t="s">
        <v>3481</v>
      </c>
      <c r="F4269" s="7">
        <v>27</v>
      </c>
      <c r="G4269" t="s">
        <v>3452</v>
      </c>
      <c r="H4269" t="s">
        <v>3451</v>
      </c>
      <c r="I4269" t="s">
        <v>4740</v>
      </c>
      <c r="J4269" t="s">
        <v>3449</v>
      </c>
      <c r="K4269" t="s">
        <v>3655</v>
      </c>
      <c r="L4269">
        <v>34952</v>
      </c>
      <c r="M4269" t="s">
        <v>602</v>
      </c>
      <c r="N4269" t="s">
        <v>13</v>
      </c>
      <c r="O4269" t="s">
        <v>29</v>
      </c>
      <c r="P4269" t="s">
        <v>603</v>
      </c>
      <c r="Q4269" s="4">
        <v>3000</v>
      </c>
      <c r="R4269">
        <v>4</v>
      </c>
      <c r="S4269" s="4">
        <f>Table3[[#This Row],[Harga]]*Table3[[#This Row],[Quantity]]</f>
        <v>12000</v>
      </c>
      <c r="T4269">
        <v>0.2</v>
      </c>
      <c r="U4269" s="4">
        <f>Table3[[#This Row],[Discount]]*Table3[[#This Row],[Revenue]]</f>
        <v>2400</v>
      </c>
      <c r="V4269" s="4">
        <f>Table3[[#This Row],[Revenue]]-Table3[[#This Row],[Total Discount]]</f>
        <v>9600</v>
      </c>
      <c r="W4269" s="6"/>
      <c r="X4269" s="5"/>
    </row>
    <row r="4270" spans="1:24" x14ac:dyDescent="0.35">
      <c r="A4270">
        <v>4269</v>
      </c>
      <c r="B4270" t="s">
        <v>4739</v>
      </c>
      <c r="C4270" s="8">
        <v>42919</v>
      </c>
      <c r="D4270" s="6">
        <v>2017</v>
      </c>
      <c r="E4270" s="8" t="s">
        <v>3507</v>
      </c>
      <c r="F4270" s="7">
        <v>3</v>
      </c>
      <c r="G4270" t="s">
        <v>3452</v>
      </c>
      <c r="H4270" t="s">
        <v>3462</v>
      </c>
      <c r="I4270" t="s">
        <v>4738</v>
      </c>
      <c r="J4270" t="s">
        <v>3449</v>
      </c>
      <c r="K4270" t="s">
        <v>3595</v>
      </c>
      <c r="L4270">
        <v>3301</v>
      </c>
      <c r="M4270" t="s">
        <v>837</v>
      </c>
      <c r="N4270" t="s">
        <v>9</v>
      </c>
      <c r="O4270" t="s">
        <v>20</v>
      </c>
      <c r="P4270" t="s">
        <v>838</v>
      </c>
      <c r="Q4270" s="4">
        <v>205000</v>
      </c>
      <c r="R4270">
        <v>1</v>
      </c>
      <c r="S4270" s="4">
        <f>Table3[[#This Row],[Harga]]*Table3[[#This Row],[Quantity]]</f>
        <v>205000</v>
      </c>
      <c r="T4270">
        <v>0</v>
      </c>
      <c r="U4270" s="4">
        <f>Table3[[#This Row],[Discount]]*Table3[[#This Row],[Revenue]]</f>
        <v>0</v>
      </c>
      <c r="V4270" s="4">
        <f>Table3[[#This Row],[Revenue]]-Table3[[#This Row],[Total Discount]]</f>
        <v>205000</v>
      </c>
      <c r="W4270" s="6"/>
      <c r="X4270" s="5"/>
    </row>
    <row r="4271" spans="1:24" x14ac:dyDescent="0.35">
      <c r="A4271">
        <v>4270</v>
      </c>
      <c r="B4271" t="s">
        <v>4737</v>
      </c>
      <c r="C4271" s="8">
        <v>43091</v>
      </c>
      <c r="D4271" s="6">
        <v>2017</v>
      </c>
      <c r="E4271" s="8" t="s">
        <v>3490</v>
      </c>
      <c r="F4271" s="7">
        <v>22</v>
      </c>
      <c r="G4271" t="s">
        <v>3538</v>
      </c>
      <c r="H4271" t="s">
        <v>3451</v>
      </c>
      <c r="I4271" t="s">
        <v>4736</v>
      </c>
      <c r="J4271" t="s">
        <v>3449</v>
      </c>
      <c r="K4271" t="s">
        <v>3505</v>
      </c>
      <c r="L4271">
        <v>55901</v>
      </c>
      <c r="M4271" t="s">
        <v>341</v>
      </c>
      <c r="N4271" t="s">
        <v>9</v>
      </c>
      <c r="O4271" t="s">
        <v>17</v>
      </c>
      <c r="P4271" t="s">
        <v>342</v>
      </c>
      <c r="Q4271" s="4">
        <v>1489000</v>
      </c>
      <c r="R4271">
        <v>2</v>
      </c>
      <c r="S4271" s="4">
        <f>Table3[[#This Row],[Harga]]*Table3[[#This Row],[Quantity]]</f>
        <v>2978000</v>
      </c>
      <c r="T4271">
        <v>0</v>
      </c>
      <c r="U4271" s="4">
        <f>Table3[[#This Row],[Discount]]*Table3[[#This Row],[Revenue]]</f>
        <v>0</v>
      </c>
      <c r="V4271" s="4">
        <f>Table3[[#This Row],[Revenue]]-Table3[[#This Row],[Total Discount]]</f>
        <v>2978000</v>
      </c>
      <c r="W4271" s="6"/>
      <c r="X4271" s="5"/>
    </row>
    <row r="4272" spans="1:24" x14ac:dyDescent="0.35">
      <c r="A4272">
        <v>4271</v>
      </c>
      <c r="B4272" t="s">
        <v>4735</v>
      </c>
      <c r="C4272" s="8">
        <v>42731</v>
      </c>
      <c r="D4272" s="6">
        <v>2016</v>
      </c>
      <c r="E4272" s="8" t="s">
        <v>3490</v>
      </c>
      <c r="F4272" s="7">
        <v>27</v>
      </c>
      <c r="G4272" t="s">
        <v>3452</v>
      </c>
      <c r="H4272" t="s">
        <v>3451</v>
      </c>
      <c r="I4272" t="s">
        <v>3664</v>
      </c>
      <c r="J4272" t="s">
        <v>3449</v>
      </c>
      <c r="K4272" t="s">
        <v>3670</v>
      </c>
      <c r="L4272">
        <v>40214</v>
      </c>
      <c r="M4272" t="s">
        <v>3058</v>
      </c>
      <c r="N4272" t="s">
        <v>13</v>
      </c>
      <c r="O4272" t="s">
        <v>14</v>
      </c>
      <c r="P4272" t="s">
        <v>3059</v>
      </c>
      <c r="Q4272" s="4">
        <v>8000</v>
      </c>
      <c r="R4272">
        <v>1</v>
      </c>
      <c r="S4272" s="4">
        <f>Table3[[#This Row],[Harga]]*Table3[[#This Row],[Quantity]]</f>
        <v>8000</v>
      </c>
      <c r="T4272">
        <v>0</v>
      </c>
      <c r="U4272" s="4">
        <f>Table3[[#This Row],[Discount]]*Table3[[#This Row],[Revenue]]</f>
        <v>0</v>
      </c>
      <c r="V4272" s="4">
        <f>Table3[[#This Row],[Revenue]]-Table3[[#This Row],[Total Discount]]</f>
        <v>8000</v>
      </c>
      <c r="W4272" s="6"/>
      <c r="X4272" s="5"/>
    </row>
    <row r="4273" spans="1:24" x14ac:dyDescent="0.35">
      <c r="A4273">
        <v>4272</v>
      </c>
      <c r="B4273" t="s">
        <v>4734</v>
      </c>
      <c r="C4273" s="8">
        <v>41779</v>
      </c>
      <c r="D4273" s="6">
        <v>2014</v>
      </c>
      <c r="E4273" s="8" t="s">
        <v>3453</v>
      </c>
      <c r="F4273" s="7">
        <v>20</v>
      </c>
      <c r="G4273" t="s">
        <v>3538</v>
      </c>
      <c r="H4273" t="s">
        <v>3462</v>
      </c>
      <c r="I4273" t="s">
        <v>4562</v>
      </c>
      <c r="J4273" t="s">
        <v>3466</v>
      </c>
      <c r="K4273" t="s">
        <v>3509</v>
      </c>
      <c r="L4273">
        <v>78666</v>
      </c>
      <c r="M4273" t="s">
        <v>2986</v>
      </c>
      <c r="N4273" t="s">
        <v>9</v>
      </c>
      <c r="O4273" t="s">
        <v>20</v>
      </c>
      <c r="P4273" t="s">
        <v>2987</v>
      </c>
      <c r="Q4273" s="4">
        <v>26000</v>
      </c>
      <c r="R4273">
        <v>3</v>
      </c>
      <c r="S4273" s="4">
        <f>Table3[[#This Row],[Harga]]*Table3[[#This Row],[Quantity]]</f>
        <v>78000</v>
      </c>
      <c r="T4273">
        <v>0.6</v>
      </c>
      <c r="U4273" s="4">
        <f>Table3[[#This Row],[Discount]]*Table3[[#This Row],[Revenue]]</f>
        <v>46800</v>
      </c>
      <c r="V4273" s="4">
        <f>Table3[[#This Row],[Revenue]]-Table3[[#This Row],[Total Discount]]</f>
        <v>31200</v>
      </c>
      <c r="W4273" s="6"/>
      <c r="X4273" s="5"/>
    </row>
    <row r="4274" spans="1:24" x14ac:dyDescent="0.35">
      <c r="A4274">
        <v>4273</v>
      </c>
      <c r="B4274" t="s">
        <v>4733</v>
      </c>
      <c r="C4274" s="8">
        <v>41674</v>
      </c>
      <c r="D4274" s="6">
        <v>2014</v>
      </c>
      <c r="E4274" s="8" t="s">
        <v>3458</v>
      </c>
      <c r="F4274" s="7">
        <v>4</v>
      </c>
      <c r="G4274" t="s">
        <v>3457</v>
      </c>
      <c r="H4274" t="s">
        <v>3451</v>
      </c>
      <c r="I4274" t="s">
        <v>4732</v>
      </c>
      <c r="J4274" t="s">
        <v>3466</v>
      </c>
      <c r="K4274" t="s">
        <v>3670</v>
      </c>
      <c r="L4274">
        <v>92025</v>
      </c>
      <c r="M4274" t="s">
        <v>1345</v>
      </c>
      <c r="N4274" t="s">
        <v>13</v>
      </c>
      <c r="O4274" t="s">
        <v>26</v>
      </c>
      <c r="P4274" t="s">
        <v>1346</v>
      </c>
      <c r="Q4274" s="4">
        <v>10000</v>
      </c>
      <c r="R4274">
        <v>2</v>
      </c>
      <c r="S4274" s="4">
        <f>Table3[[#This Row],[Harga]]*Table3[[#This Row],[Quantity]]</f>
        <v>20000</v>
      </c>
      <c r="T4274">
        <v>0.2</v>
      </c>
      <c r="U4274" s="4">
        <f>Table3[[#This Row],[Discount]]*Table3[[#This Row],[Revenue]]</f>
        <v>4000</v>
      </c>
      <c r="V4274" s="4">
        <f>Table3[[#This Row],[Revenue]]-Table3[[#This Row],[Total Discount]]</f>
        <v>16000</v>
      </c>
      <c r="W4274" s="6"/>
      <c r="X4274" s="5"/>
    </row>
    <row r="4275" spans="1:24" x14ac:dyDescent="0.35">
      <c r="A4275">
        <v>4274</v>
      </c>
      <c r="B4275" t="s">
        <v>4731</v>
      </c>
      <c r="C4275" s="8">
        <v>43078</v>
      </c>
      <c r="D4275" s="6">
        <v>2017</v>
      </c>
      <c r="E4275" s="8" t="s">
        <v>3490</v>
      </c>
      <c r="F4275" s="7">
        <v>9</v>
      </c>
      <c r="G4275" t="s">
        <v>3452</v>
      </c>
      <c r="H4275" t="s">
        <v>3451</v>
      </c>
      <c r="I4275" t="s">
        <v>4730</v>
      </c>
      <c r="J4275" t="s">
        <v>3449</v>
      </c>
      <c r="K4275" t="s">
        <v>3600</v>
      </c>
      <c r="L4275">
        <v>19134</v>
      </c>
      <c r="M4275" t="s">
        <v>1880</v>
      </c>
      <c r="N4275" t="s">
        <v>13</v>
      </c>
      <c r="O4275" t="s">
        <v>26</v>
      </c>
      <c r="P4275" t="s">
        <v>1881</v>
      </c>
      <c r="Q4275" s="4">
        <v>12000</v>
      </c>
      <c r="R4275">
        <v>7</v>
      </c>
      <c r="S4275" s="4">
        <f>Table3[[#This Row],[Harga]]*Table3[[#This Row],[Quantity]]</f>
        <v>84000</v>
      </c>
      <c r="T4275">
        <v>0.7</v>
      </c>
      <c r="U4275" s="4">
        <f>Table3[[#This Row],[Discount]]*Table3[[#This Row],[Revenue]]</f>
        <v>58799.999999999993</v>
      </c>
      <c r="V4275" s="4">
        <f>Table3[[#This Row],[Revenue]]-Table3[[#This Row],[Total Discount]]</f>
        <v>25200.000000000007</v>
      </c>
      <c r="W4275" s="6"/>
      <c r="X4275" s="5"/>
    </row>
    <row r="4276" spans="1:24" x14ac:dyDescent="0.35">
      <c r="A4276">
        <v>4275</v>
      </c>
      <c r="B4276" t="s">
        <v>4729</v>
      </c>
      <c r="C4276" s="8">
        <v>42927</v>
      </c>
      <c r="D4276" s="6">
        <v>2017</v>
      </c>
      <c r="E4276" s="8" t="s">
        <v>3507</v>
      </c>
      <c r="F4276" s="7">
        <v>11</v>
      </c>
      <c r="G4276" t="s">
        <v>3452</v>
      </c>
      <c r="H4276" t="s">
        <v>3462</v>
      </c>
      <c r="I4276" t="s">
        <v>4728</v>
      </c>
      <c r="J4276" t="s">
        <v>3466</v>
      </c>
      <c r="K4276" t="s">
        <v>3477</v>
      </c>
      <c r="L4276">
        <v>90049</v>
      </c>
      <c r="M4276" t="s">
        <v>575</v>
      </c>
      <c r="N4276" t="s">
        <v>51</v>
      </c>
      <c r="O4276" t="s">
        <v>64</v>
      </c>
      <c r="P4276" t="s">
        <v>4727</v>
      </c>
      <c r="Q4276" s="4">
        <v>133000</v>
      </c>
      <c r="R4276">
        <v>5</v>
      </c>
      <c r="S4276" s="4">
        <f>Table3[[#This Row],[Harga]]*Table3[[#This Row],[Quantity]]</f>
        <v>665000</v>
      </c>
      <c r="T4276">
        <v>0</v>
      </c>
      <c r="U4276" s="4">
        <f>Table3[[#This Row],[Discount]]*Table3[[#This Row],[Revenue]]</f>
        <v>0</v>
      </c>
      <c r="V4276" s="4">
        <f>Table3[[#This Row],[Revenue]]-Table3[[#This Row],[Total Discount]]</f>
        <v>665000</v>
      </c>
      <c r="W4276" s="6"/>
      <c r="X4276" s="5"/>
    </row>
    <row r="4277" spans="1:24" x14ac:dyDescent="0.35">
      <c r="A4277">
        <v>4276</v>
      </c>
      <c r="B4277" t="s">
        <v>4726</v>
      </c>
      <c r="C4277" s="8">
        <v>42139</v>
      </c>
      <c r="D4277" s="6">
        <v>2015</v>
      </c>
      <c r="E4277" s="8" t="s">
        <v>3453</v>
      </c>
      <c r="F4277" s="7">
        <v>15</v>
      </c>
      <c r="G4277" t="s">
        <v>3538</v>
      </c>
      <c r="H4277" t="s">
        <v>3462</v>
      </c>
      <c r="I4277" t="s">
        <v>4187</v>
      </c>
      <c r="J4277" t="s">
        <v>3466</v>
      </c>
      <c r="K4277" t="s">
        <v>3513</v>
      </c>
      <c r="L4277">
        <v>19140</v>
      </c>
      <c r="M4277" t="s">
        <v>2516</v>
      </c>
      <c r="N4277" t="s">
        <v>13</v>
      </c>
      <c r="O4277" t="s">
        <v>32</v>
      </c>
      <c r="P4277" t="s">
        <v>2517</v>
      </c>
      <c r="Q4277" s="4">
        <v>26000</v>
      </c>
      <c r="R4277">
        <v>2</v>
      </c>
      <c r="S4277" s="4">
        <f>Table3[[#This Row],[Harga]]*Table3[[#This Row],[Quantity]]</f>
        <v>52000</v>
      </c>
      <c r="T4277">
        <v>0.2</v>
      </c>
      <c r="U4277" s="4">
        <f>Table3[[#This Row],[Discount]]*Table3[[#This Row],[Revenue]]</f>
        <v>10400</v>
      </c>
      <c r="V4277" s="4">
        <f>Table3[[#This Row],[Revenue]]-Table3[[#This Row],[Total Discount]]</f>
        <v>41600</v>
      </c>
      <c r="W4277" s="6"/>
      <c r="X4277" s="5"/>
    </row>
    <row r="4278" spans="1:24" x14ac:dyDescent="0.35">
      <c r="A4278">
        <v>4277</v>
      </c>
      <c r="B4278" t="s">
        <v>4725</v>
      </c>
      <c r="C4278" s="8">
        <v>42764</v>
      </c>
      <c r="D4278" s="6">
        <v>2017</v>
      </c>
      <c r="E4278" s="8" t="s">
        <v>3463</v>
      </c>
      <c r="F4278" s="7">
        <v>29</v>
      </c>
      <c r="G4278" t="s">
        <v>3452</v>
      </c>
      <c r="H4278" t="s">
        <v>3462</v>
      </c>
      <c r="I4278" t="s">
        <v>4701</v>
      </c>
      <c r="J4278" t="s">
        <v>3449</v>
      </c>
      <c r="K4278" t="s">
        <v>3455</v>
      </c>
      <c r="L4278">
        <v>19120</v>
      </c>
      <c r="M4278" t="s">
        <v>97</v>
      </c>
      <c r="N4278" t="s">
        <v>13</v>
      </c>
      <c r="O4278" t="s">
        <v>37</v>
      </c>
      <c r="P4278" t="s">
        <v>98</v>
      </c>
      <c r="Q4278" s="4">
        <v>15000</v>
      </c>
      <c r="R4278">
        <v>2</v>
      </c>
      <c r="S4278" s="4">
        <f>Table3[[#This Row],[Harga]]*Table3[[#This Row],[Quantity]]</f>
        <v>30000</v>
      </c>
      <c r="T4278">
        <v>0.2</v>
      </c>
      <c r="U4278" s="4">
        <f>Table3[[#This Row],[Discount]]*Table3[[#This Row],[Revenue]]</f>
        <v>6000</v>
      </c>
      <c r="V4278" s="4">
        <f>Table3[[#This Row],[Revenue]]-Table3[[#This Row],[Total Discount]]</f>
        <v>24000</v>
      </c>
      <c r="W4278" s="6"/>
      <c r="X4278" s="5"/>
    </row>
    <row r="4279" spans="1:24" x14ac:dyDescent="0.35">
      <c r="A4279">
        <v>4278</v>
      </c>
      <c r="B4279" t="s">
        <v>4724</v>
      </c>
      <c r="C4279" s="8">
        <v>43007</v>
      </c>
      <c r="D4279" s="6">
        <v>2017</v>
      </c>
      <c r="E4279" s="8" t="s">
        <v>3472</v>
      </c>
      <c r="F4279" s="7">
        <v>29</v>
      </c>
      <c r="G4279" t="s">
        <v>3452</v>
      </c>
      <c r="H4279" t="s">
        <v>3451</v>
      </c>
      <c r="I4279" t="s">
        <v>4253</v>
      </c>
      <c r="J4279" t="s">
        <v>3466</v>
      </c>
      <c r="K4279" t="s">
        <v>3548</v>
      </c>
      <c r="L4279">
        <v>11550</v>
      </c>
      <c r="M4279" t="s">
        <v>2635</v>
      </c>
      <c r="N4279" t="s">
        <v>13</v>
      </c>
      <c r="O4279" t="s">
        <v>55</v>
      </c>
      <c r="P4279" t="s">
        <v>2636</v>
      </c>
      <c r="Q4279" s="4">
        <v>6000</v>
      </c>
      <c r="R4279">
        <v>3</v>
      </c>
      <c r="S4279" s="4">
        <f>Table3[[#This Row],[Harga]]*Table3[[#This Row],[Quantity]]</f>
        <v>18000</v>
      </c>
      <c r="T4279">
        <v>0</v>
      </c>
      <c r="U4279" s="4">
        <f>Table3[[#This Row],[Discount]]*Table3[[#This Row],[Revenue]]</f>
        <v>0</v>
      </c>
      <c r="V4279" s="4">
        <f>Table3[[#This Row],[Revenue]]-Table3[[#This Row],[Total Discount]]</f>
        <v>18000</v>
      </c>
      <c r="W4279" s="6"/>
      <c r="X4279" s="5"/>
    </row>
    <row r="4280" spans="1:24" x14ac:dyDescent="0.35">
      <c r="A4280">
        <v>4279</v>
      </c>
      <c r="B4280" t="s">
        <v>4723</v>
      </c>
      <c r="C4280" s="8">
        <v>42848</v>
      </c>
      <c r="D4280" s="6">
        <v>2017</v>
      </c>
      <c r="E4280" s="8" t="s">
        <v>3529</v>
      </c>
      <c r="F4280" s="7">
        <v>23</v>
      </c>
      <c r="G4280" t="s">
        <v>3485</v>
      </c>
      <c r="H4280" t="s">
        <v>3462</v>
      </c>
      <c r="I4280" t="s">
        <v>4722</v>
      </c>
      <c r="J4280" t="s">
        <v>3449</v>
      </c>
      <c r="K4280" t="s">
        <v>3448</v>
      </c>
      <c r="L4280">
        <v>80634</v>
      </c>
      <c r="M4280" t="s">
        <v>1250</v>
      </c>
      <c r="N4280" t="s">
        <v>13</v>
      </c>
      <c r="O4280" t="s">
        <v>55</v>
      </c>
      <c r="P4280" t="s">
        <v>176</v>
      </c>
      <c r="Q4280" s="4">
        <v>10000</v>
      </c>
      <c r="R4280">
        <v>2</v>
      </c>
      <c r="S4280" s="4">
        <f>Table3[[#This Row],[Harga]]*Table3[[#This Row],[Quantity]]</f>
        <v>20000</v>
      </c>
      <c r="T4280">
        <v>0.2</v>
      </c>
      <c r="U4280" s="4">
        <f>Table3[[#This Row],[Discount]]*Table3[[#This Row],[Revenue]]</f>
        <v>4000</v>
      </c>
      <c r="V4280" s="4">
        <f>Table3[[#This Row],[Revenue]]-Table3[[#This Row],[Total Discount]]</f>
        <v>16000</v>
      </c>
      <c r="W4280" s="6"/>
      <c r="X4280" s="5"/>
    </row>
    <row r="4281" spans="1:24" x14ac:dyDescent="0.35">
      <c r="A4281">
        <v>4280</v>
      </c>
      <c r="B4281" t="s">
        <v>4721</v>
      </c>
      <c r="C4281" s="8">
        <v>43048</v>
      </c>
      <c r="D4281" s="6">
        <v>2017</v>
      </c>
      <c r="E4281" s="8" t="s">
        <v>3468</v>
      </c>
      <c r="F4281" s="7">
        <v>9</v>
      </c>
      <c r="G4281" t="s">
        <v>3538</v>
      </c>
      <c r="H4281" t="s">
        <v>3462</v>
      </c>
      <c r="I4281" t="s">
        <v>4720</v>
      </c>
      <c r="J4281" t="s">
        <v>3488</v>
      </c>
      <c r="K4281" t="s">
        <v>3509</v>
      </c>
      <c r="L4281">
        <v>32216</v>
      </c>
      <c r="M4281" t="s">
        <v>2352</v>
      </c>
      <c r="N4281" t="s">
        <v>51</v>
      </c>
      <c r="O4281" t="s">
        <v>64</v>
      </c>
      <c r="P4281" t="s">
        <v>2353</v>
      </c>
      <c r="Q4281" s="4">
        <v>128000</v>
      </c>
      <c r="R4281">
        <v>3</v>
      </c>
      <c r="S4281" s="4">
        <f>Table3[[#This Row],[Harga]]*Table3[[#This Row],[Quantity]]</f>
        <v>384000</v>
      </c>
      <c r="T4281">
        <v>0.2</v>
      </c>
      <c r="U4281" s="4">
        <f>Table3[[#This Row],[Discount]]*Table3[[#This Row],[Revenue]]</f>
        <v>76800</v>
      </c>
      <c r="V4281" s="4">
        <f>Table3[[#This Row],[Revenue]]-Table3[[#This Row],[Total Discount]]</f>
        <v>307200</v>
      </c>
      <c r="W4281" s="6"/>
      <c r="X4281" s="5"/>
    </row>
    <row r="4282" spans="1:24" x14ac:dyDescent="0.35">
      <c r="A4282">
        <v>4281</v>
      </c>
      <c r="B4282" t="s">
        <v>4719</v>
      </c>
      <c r="C4282" s="8">
        <v>41764</v>
      </c>
      <c r="D4282" s="6">
        <v>2014</v>
      </c>
      <c r="E4282" s="8" t="s">
        <v>3453</v>
      </c>
      <c r="F4282" s="7">
        <v>5</v>
      </c>
      <c r="G4282" t="s">
        <v>3457</v>
      </c>
      <c r="H4282" t="s">
        <v>3462</v>
      </c>
      <c r="I4282" t="s">
        <v>4718</v>
      </c>
      <c r="J4282" t="s">
        <v>3466</v>
      </c>
      <c r="K4282" t="s">
        <v>3641</v>
      </c>
      <c r="L4282">
        <v>22204</v>
      </c>
      <c r="M4282" t="s">
        <v>1156</v>
      </c>
      <c r="N4282" t="s">
        <v>13</v>
      </c>
      <c r="O4282" t="s">
        <v>26</v>
      </c>
      <c r="P4282" t="s">
        <v>318</v>
      </c>
      <c r="Q4282" s="4">
        <v>30000</v>
      </c>
      <c r="R4282">
        <v>2</v>
      </c>
      <c r="S4282" s="4">
        <f>Table3[[#This Row],[Harga]]*Table3[[#This Row],[Quantity]]</f>
        <v>60000</v>
      </c>
      <c r="T4282">
        <v>0</v>
      </c>
      <c r="U4282" s="4">
        <f>Table3[[#This Row],[Discount]]*Table3[[#This Row],[Revenue]]</f>
        <v>0</v>
      </c>
      <c r="V4282" s="4">
        <f>Table3[[#This Row],[Revenue]]-Table3[[#This Row],[Total Discount]]</f>
        <v>60000</v>
      </c>
      <c r="W4282" s="6"/>
      <c r="X4282" s="5"/>
    </row>
    <row r="4283" spans="1:24" x14ac:dyDescent="0.35">
      <c r="A4283">
        <v>4282</v>
      </c>
      <c r="B4283" t="s">
        <v>4717</v>
      </c>
      <c r="C4283" s="8">
        <v>42670</v>
      </c>
      <c r="D4283" s="6">
        <v>2016</v>
      </c>
      <c r="E4283" s="8" t="s">
        <v>3517</v>
      </c>
      <c r="F4283" s="7">
        <v>27</v>
      </c>
      <c r="G4283" t="s">
        <v>3485</v>
      </c>
      <c r="H4283" t="s">
        <v>3462</v>
      </c>
      <c r="I4283" t="s">
        <v>4716</v>
      </c>
      <c r="J4283" t="s">
        <v>3488</v>
      </c>
      <c r="K4283" t="s">
        <v>3641</v>
      </c>
      <c r="L4283">
        <v>94122</v>
      </c>
      <c r="M4283" t="s">
        <v>3307</v>
      </c>
      <c r="N4283" t="s">
        <v>13</v>
      </c>
      <c r="O4283" t="s">
        <v>26</v>
      </c>
      <c r="P4283" t="s">
        <v>3308</v>
      </c>
      <c r="Q4283" s="4">
        <v>68000</v>
      </c>
      <c r="R4283">
        <v>4</v>
      </c>
      <c r="S4283" s="4">
        <f>Table3[[#This Row],[Harga]]*Table3[[#This Row],[Quantity]]</f>
        <v>272000</v>
      </c>
      <c r="T4283">
        <v>0.2</v>
      </c>
      <c r="U4283" s="4">
        <f>Table3[[#This Row],[Discount]]*Table3[[#This Row],[Revenue]]</f>
        <v>54400</v>
      </c>
      <c r="V4283" s="4">
        <f>Table3[[#This Row],[Revenue]]-Table3[[#This Row],[Total Discount]]</f>
        <v>217600</v>
      </c>
      <c r="W4283" s="6"/>
      <c r="X4283" s="5"/>
    </row>
    <row r="4284" spans="1:24" x14ac:dyDescent="0.35">
      <c r="A4284">
        <v>4283</v>
      </c>
      <c r="B4284" t="s">
        <v>4715</v>
      </c>
      <c r="C4284" s="8">
        <v>41969</v>
      </c>
      <c r="D4284" s="6">
        <v>2014</v>
      </c>
      <c r="E4284" s="8" t="s">
        <v>3468</v>
      </c>
      <c r="F4284" s="7">
        <v>26</v>
      </c>
      <c r="G4284" t="s">
        <v>3457</v>
      </c>
      <c r="H4284" t="s">
        <v>3462</v>
      </c>
      <c r="I4284" t="s">
        <v>4714</v>
      </c>
      <c r="J4284" t="s">
        <v>3466</v>
      </c>
      <c r="K4284" t="s">
        <v>3470</v>
      </c>
      <c r="L4284">
        <v>93727</v>
      </c>
      <c r="M4284" t="s">
        <v>849</v>
      </c>
      <c r="N4284" t="s">
        <v>13</v>
      </c>
      <c r="O4284" t="s">
        <v>26</v>
      </c>
      <c r="P4284" t="s">
        <v>850</v>
      </c>
      <c r="Q4284" s="4">
        <v>2000</v>
      </c>
      <c r="R4284">
        <v>3</v>
      </c>
      <c r="S4284" s="4">
        <f>Table3[[#This Row],[Harga]]*Table3[[#This Row],[Quantity]]</f>
        <v>6000</v>
      </c>
      <c r="T4284">
        <v>0.2</v>
      </c>
      <c r="U4284" s="4">
        <f>Table3[[#This Row],[Discount]]*Table3[[#This Row],[Revenue]]</f>
        <v>1200</v>
      </c>
      <c r="V4284" s="4">
        <f>Table3[[#This Row],[Revenue]]-Table3[[#This Row],[Total Discount]]</f>
        <v>4800</v>
      </c>
      <c r="W4284" s="6"/>
      <c r="X4284" s="5"/>
    </row>
    <row r="4285" spans="1:24" x14ac:dyDescent="0.35">
      <c r="A4285">
        <v>4284</v>
      </c>
      <c r="B4285" t="s">
        <v>4713</v>
      </c>
      <c r="C4285" s="8">
        <v>42004</v>
      </c>
      <c r="D4285" s="6">
        <v>2014</v>
      </c>
      <c r="E4285" s="8" t="s">
        <v>3490</v>
      </c>
      <c r="F4285" s="7">
        <v>31</v>
      </c>
      <c r="G4285" t="s">
        <v>3485</v>
      </c>
      <c r="H4285" t="s">
        <v>3451</v>
      </c>
      <c r="I4285" t="s">
        <v>4028</v>
      </c>
      <c r="J4285" t="s">
        <v>3488</v>
      </c>
      <c r="K4285" t="s">
        <v>3655</v>
      </c>
      <c r="L4285">
        <v>89502</v>
      </c>
      <c r="M4285" t="s">
        <v>3124</v>
      </c>
      <c r="N4285" t="s">
        <v>51</v>
      </c>
      <c r="O4285" t="s">
        <v>52</v>
      </c>
      <c r="P4285" t="s">
        <v>3125</v>
      </c>
      <c r="Q4285" s="4">
        <v>204000</v>
      </c>
      <c r="R4285">
        <v>7</v>
      </c>
      <c r="S4285" s="4">
        <f>Table3[[#This Row],[Harga]]*Table3[[#This Row],[Quantity]]</f>
        <v>1428000</v>
      </c>
      <c r="T4285">
        <v>0.2</v>
      </c>
      <c r="U4285" s="4">
        <f>Table3[[#This Row],[Discount]]*Table3[[#This Row],[Revenue]]</f>
        <v>285600</v>
      </c>
      <c r="V4285" s="4">
        <f>Table3[[#This Row],[Revenue]]-Table3[[#This Row],[Total Discount]]</f>
        <v>1142400</v>
      </c>
      <c r="W4285" s="6"/>
      <c r="X4285" s="5"/>
    </row>
    <row r="4286" spans="1:24" x14ac:dyDescent="0.35">
      <c r="A4286">
        <v>4285</v>
      </c>
      <c r="B4286" t="s">
        <v>4712</v>
      </c>
      <c r="C4286" s="8">
        <v>42372</v>
      </c>
      <c r="D4286" s="6">
        <v>2016</v>
      </c>
      <c r="E4286" s="8" t="s">
        <v>3463</v>
      </c>
      <c r="F4286" s="7">
        <v>3</v>
      </c>
      <c r="G4286" t="s">
        <v>3452</v>
      </c>
      <c r="H4286" t="s">
        <v>3462</v>
      </c>
      <c r="I4286" t="s">
        <v>4711</v>
      </c>
      <c r="J4286" t="s">
        <v>3466</v>
      </c>
      <c r="K4286" t="s">
        <v>3628</v>
      </c>
      <c r="L4286">
        <v>78207</v>
      </c>
      <c r="M4286" t="s">
        <v>1745</v>
      </c>
      <c r="N4286" t="s">
        <v>51</v>
      </c>
      <c r="O4286" t="s">
        <v>64</v>
      </c>
      <c r="P4286" t="s">
        <v>1746</v>
      </c>
      <c r="Q4286" s="4">
        <v>38000</v>
      </c>
      <c r="R4286">
        <v>2</v>
      </c>
      <c r="S4286" s="4">
        <f>Table3[[#This Row],[Harga]]*Table3[[#This Row],[Quantity]]</f>
        <v>76000</v>
      </c>
      <c r="T4286">
        <v>0.2</v>
      </c>
      <c r="U4286" s="4">
        <f>Table3[[#This Row],[Discount]]*Table3[[#This Row],[Revenue]]</f>
        <v>15200</v>
      </c>
      <c r="V4286" s="4">
        <f>Table3[[#This Row],[Revenue]]-Table3[[#This Row],[Total Discount]]</f>
        <v>60800</v>
      </c>
      <c r="W4286" s="6"/>
      <c r="X4286" s="5"/>
    </row>
    <row r="4287" spans="1:24" x14ac:dyDescent="0.35">
      <c r="A4287">
        <v>4286</v>
      </c>
      <c r="B4287" t="s">
        <v>4710</v>
      </c>
      <c r="C4287" s="8">
        <v>42965</v>
      </c>
      <c r="D4287" s="6">
        <v>2017</v>
      </c>
      <c r="E4287" s="8" t="s">
        <v>3481</v>
      </c>
      <c r="F4287" s="7">
        <v>18</v>
      </c>
      <c r="G4287" t="s">
        <v>3452</v>
      </c>
      <c r="H4287" t="s">
        <v>3451</v>
      </c>
      <c r="I4287" t="s">
        <v>4709</v>
      </c>
      <c r="J4287" t="s">
        <v>3449</v>
      </c>
      <c r="K4287" t="s">
        <v>3523</v>
      </c>
      <c r="L4287">
        <v>2740</v>
      </c>
      <c r="M4287" t="s">
        <v>3146</v>
      </c>
      <c r="N4287" t="s">
        <v>51</v>
      </c>
      <c r="O4287" t="s">
        <v>64</v>
      </c>
      <c r="P4287" t="s">
        <v>3147</v>
      </c>
      <c r="Q4287" s="4">
        <v>47000</v>
      </c>
      <c r="R4287">
        <v>2</v>
      </c>
      <c r="S4287" s="4">
        <f>Table3[[#This Row],[Harga]]*Table3[[#This Row],[Quantity]]</f>
        <v>94000</v>
      </c>
      <c r="T4287">
        <v>0</v>
      </c>
      <c r="U4287" s="4">
        <f>Table3[[#This Row],[Discount]]*Table3[[#This Row],[Revenue]]</f>
        <v>0</v>
      </c>
      <c r="V4287" s="4">
        <f>Table3[[#This Row],[Revenue]]-Table3[[#This Row],[Total Discount]]</f>
        <v>94000</v>
      </c>
      <c r="W4287" s="6"/>
      <c r="X4287" s="5"/>
    </row>
    <row r="4288" spans="1:24" x14ac:dyDescent="0.35">
      <c r="A4288">
        <v>4287</v>
      </c>
      <c r="B4288" t="s">
        <v>4708</v>
      </c>
      <c r="C4288" s="8">
        <v>41794</v>
      </c>
      <c r="D4288" s="6">
        <v>2014</v>
      </c>
      <c r="E4288" s="8" t="s">
        <v>3497</v>
      </c>
      <c r="F4288" s="7">
        <v>4</v>
      </c>
      <c r="G4288" t="s">
        <v>3538</v>
      </c>
      <c r="H4288" t="s">
        <v>3462</v>
      </c>
      <c r="I4288" t="s">
        <v>3851</v>
      </c>
      <c r="J4288" t="s">
        <v>3449</v>
      </c>
      <c r="K4288" t="s">
        <v>3655</v>
      </c>
      <c r="L4288">
        <v>10035</v>
      </c>
      <c r="M4288" t="s">
        <v>2254</v>
      </c>
      <c r="N4288" t="s">
        <v>9</v>
      </c>
      <c r="O4288" t="s">
        <v>20</v>
      </c>
      <c r="P4288" t="s">
        <v>2255</v>
      </c>
      <c r="Q4288" s="4">
        <v>143000</v>
      </c>
      <c r="R4288">
        <v>2</v>
      </c>
      <c r="S4288" s="4">
        <f>Table3[[#This Row],[Harga]]*Table3[[#This Row],[Quantity]]</f>
        <v>286000</v>
      </c>
      <c r="T4288">
        <v>0</v>
      </c>
      <c r="U4288" s="4">
        <f>Table3[[#This Row],[Discount]]*Table3[[#This Row],[Revenue]]</f>
        <v>0</v>
      </c>
      <c r="V4288" s="4">
        <f>Table3[[#This Row],[Revenue]]-Table3[[#This Row],[Total Discount]]</f>
        <v>286000</v>
      </c>
      <c r="W4288" s="6"/>
      <c r="X4288" s="5"/>
    </row>
    <row r="4289" spans="1:24" x14ac:dyDescent="0.35">
      <c r="A4289">
        <v>4288</v>
      </c>
      <c r="B4289" t="s">
        <v>4707</v>
      </c>
      <c r="C4289" s="8">
        <v>43052</v>
      </c>
      <c r="D4289" s="6">
        <v>2017</v>
      </c>
      <c r="E4289" s="8" t="s">
        <v>3468</v>
      </c>
      <c r="F4289" s="7">
        <v>13</v>
      </c>
      <c r="G4289" t="s">
        <v>3452</v>
      </c>
      <c r="H4289" t="s">
        <v>3451</v>
      </c>
      <c r="I4289" t="s">
        <v>4706</v>
      </c>
      <c r="J4289" t="s">
        <v>3449</v>
      </c>
      <c r="K4289" t="s">
        <v>3670</v>
      </c>
      <c r="L4289">
        <v>93030</v>
      </c>
      <c r="M4289" t="s">
        <v>2693</v>
      </c>
      <c r="N4289" t="s">
        <v>51</v>
      </c>
      <c r="O4289" t="s">
        <v>64</v>
      </c>
      <c r="P4289" t="s">
        <v>2694</v>
      </c>
      <c r="Q4289" s="4">
        <v>67000</v>
      </c>
      <c r="R4289">
        <v>5</v>
      </c>
      <c r="S4289" s="4">
        <f>Table3[[#This Row],[Harga]]*Table3[[#This Row],[Quantity]]</f>
        <v>335000</v>
      </c>
      <c r="T4289">
        <v>0</v>
      </c>
      <c r="U4289" s="4">
        <f>Table3[[#This Row],[Discount]]*Table3[[#This Row],[Revenue]]</f>
        <v>0</v>
      </c>
      <c r="V4289" s="4">
        <f>Table3[[#This Row],[Revenue]]-Table3[[#This Row],[Total Discount]]</f>
        <v>335000</v>
      </c>
      <c r="W4289" s="6"/>
      <c r="X4289" s="5"/>
    </row>
    <row r="4290" spans="1:24" x14ac:dyDescent="0.35">
      <c r="A4290">
        <v>4289</v>
      </c>
      <c r="B4290" t="s">
        <v>4705</v>
      </c>
      <c r="C4290" s="8">
        <v>42397</v>
      </c>
      <c r="D4290" s="6">
        <v>2016</v>
      </c>
      <c r="E4290" s="8" t="s">
        <v>3463</v>
      </c>
      <c r="F4290" s="7">
        <v>28</v>
      </c>
      <c r="G4290" t="s">
        <v>3496</v>
      </c>
      <c r="H4290" t="s">
        <v>3451</v>
      </c>
      <c r="I4290" t="s">
        <v>3870</v>
      </c>
      <c r="J4290" t="s">
        <v>3466</v>
      </c>
      <c r="K4290" t="s">
        <v>3655</v>
      </c>
      <c r="L4290">
        <v>90036</v>
      </c>
      <c r="M4290" t="s">
        <v>416</v>
      </c>
      <c r="N4290" t="s">
        <v>13</v>
      </c>
      <c r="O4290" t="s">
        <v>37</v>
      </c>
      <c r="P4290" t="s">
        <v>417</v>
      </c>
      <c r="Q4290" s="4">
        <v>60000</v>
      </c>
      <c r="R4290">
        <v>2</v>
      </c>
      <c r="S4290" s="4">
        <f>Table3[[#This Row],[Harga]]*Table3[[#This Row],[Quantity]]</f>
        <v>120000</v>
      </c>
      <c r="T4290">
        <v>0</v>
      </c>
      <c r="U4290" s="4">
        <f>Table3[[#This Row],[Discount]]*Table3[[#This Row],[Revenue]]</f>
        <v>0</v>
      </c>
      <c r="V4290" s="4">
        <f>Table3[[#This Row],[Revenue]]-Table3[[#This Row],[Total Discount]]</f>
        <v>120000</v>
      </c>
      <c r="W4290" s="6"/>
      <c r="X4290" s="5"/>
    </row>
    <row r="4291" spans="1:24" x14ac:dyDescent="0.35">
      <c r="A4291">
        <v>4290</v>
      </c>
      <c r="B4291" t="s">
        <v>4704</v>
      </c>
      <c r="C4291" s="8">
        <v>42683</v>
      </c>
      <c r="D4291" s="6">
        <v>2016</v>
      </c>
      <c r="E4291" s="8" t="s">
        <v>3468</v>
      </c>
      <c r="F4291" s="7">
        <v>9</v>
      </c>
      <c r="G4291" t="s">
        <v>3452</v>
      </c>
      <c r="H4291" t="s">
        <v>3462</v>
      </c>
      <c r="I4291" t="s">
        <v>4703</v>
      </c>
      <c r="J4291" t="s">
        <v>3449</v>
      </c>
      <c r="K4291" t="s">
        <v>3682</v>
      </c>
      <c r="L4291">
        <v>94601</v>
      </c>
      <c r="M4291" t="s">
        <v>2683</v>
      </c>
      <c r="N4291" t="s">
        <v>51</v>
      </c>
      <c r="O4291" t="s">
        <v>64</v>
      </c>
      <c r="P4291" t="s">
        <v>2684</v>
      </c>
      <c r="Q4291" s="4">
        <v>384000</v>
      </c>
      <c r="R4291">
        <v>3</v>
      </c>
      <c r="S4291" s="4">
        <f>Table3[[#This Row],[Harga]]*Table3[[#This Row],[Quantity]]</f>
        <v>1152000</v>
      </c>
      <c r="T4291">
        <v>0</v>
      </c>
      <c r="U4291" s="4">
        <f>Table3[[#This Row],[Discount]]*Table3[[#This Row],[Revenue]]</f>
        <v>0</v>
      </c>
      <c r="V4291" s="4">
        <f>Table3[[#This Row],[Revenue]]-Table3[[#This Row],[Total Discount]]</f>
        <v>1152000</v>
      </c>
      <c r="W4291" s="6"/>
      <c r="X4291" s="5"/>
    </row>
    <row r="4292" spans="1:24" x14ac:dyDescent="0.35">
      <c r="A4292">
        <v>4291</v>
      </c>
      <c r="B4292" t="s">
        <v>4702</v>
      </c>
      <c r="C4292" s="8">
        <v>42623</v>
      </c>
      <c r="D4292" s="6">
        <v>2016</v>
      </c>
      <c r="E4292" s="8" t="s">
        <v>3472</v>
      </c>
      <c r="F4292" s="7">
        <v>10</v>
      </c>
      <c r="G4292" t="s">
        <v>3538</v>
      </c>
      <c r="H4292" t="s">
        <v>3451</v>
      </c>
      <c r="I4292" t="s">
        <v>4701</v>
      </c>
      <c r="J4292" t="s">
        <v>3449</v>
      </c>
      <c r="K4292" t="s">
        <v>3523</v>
      </c>
      <c r="L4292">
        <v>98026</v>
      </c>
      <c r="M4292" t="s">
        <v>2484</v>
      </c>
      <c r="N4292" t="s">
        <v>13</v>
      </c>
      <c r="O4292" t="s">
        <v>14</v>
      </c>
      <c r="P4292" t="s">
        <v>2485</v>
      </c>
      <c r="Q4292" s="4">
        <v>4000</v>
      </c>
      <c r="R4292">
        <v>2</v>
      </c>
      <c r="S4292" s="4">
        <f>Table3[[#This Row],[Harga]]*Table3[[#This Row],[Quantity]]</f>
        <v>8000</v>
      </c>
      <c r="T4292">
        <v>0</v>
      </c>
      <c r="U4292" s="4">
        <f>Table3[[#This Row],[Discount]]*Table3[[#This Row],[Revenue]]</f>
        <v>0</v>
      </c>
      <c r="V4292" s="4">
        <f>Table3[[#This Row],[Revenue]]-Table3[[#This Row],[Total Discount]]</f>
        <v>8000</v>
      </c>
      <c r="W4292" s="6"/>
      <c r="X4292" s="5"/>
    </row>
    <row r="4293" spans="1:24" x14ac:dyDescent="0.35">
      <c r="A4293">
        <v>4292</v>
      </c>
      <c r="B4293" t="s">
        <v>4700</v>
      </c>
      <c r="C4293" s="8">
        <v>42797</v>
      </c>
      <c r="D4293" s="6">
        <v>2017</v>
      </c>
      <c r="E4293" s="8" t="s">
        <v>3511</v>
      </c>
      <c r="F4293" s="7">
        <v>3</v>
      </c>
      <c r="G4293" t="s">
        <v>3457</v>
      </c>
      <c r="H4293" t="s">
        <v>3451</v>
      </c>
      <c r="I4293" t="s">
        <v>4699</v>
      </c>
      <c r="J4293" t="s">
        <v>3466</v>
      </c>
      <c r="K4293" t="s">
        <v>3505</v>
      </c>
      <c r="L4293">
        <v>90004</v>
      </c>
      <c r="M4293" t="s">
        <v>807</v>
      </c>
      <c r="N4293" t="s">
        <v>9</v>
      </c>
      <c r="O4293" t="s">
        <v>17</v>
      </c>
      <c r="P4293" t="s">
        <v>808</v>
      </c>
      <c r="Q4293" s="4">
        <v>100000</v>
      </c>
      <c r="R4293">
        <v>7</v>
      </c>
      <c r="S4293" s="4">
        <f>Table3[[#This Row],[Harga]]*Table3[[#This Row],[Quantity]]</f>
        <v>700000</v>
      </c>
      <c r="T4293">
        <v>0.2</v>
      </c>
      <c r="U4293" s="4">
        <f>Table3[[#This Row],[Discount]]*Table3[[#This Row],[Revenue]]</f>
        <v>140000</v>
      </c>
      <c r="V4293" s="4">
        <f>Table3[[#This Row],[Revenue]]-Table3[[#This Row],[Total Discount]]</f>
        <v>560000</v>
      </c>
      <c r="W4293" s="6"/>
      <c r="X4293" s="5"/>
    </row>
    <row r="4294" spans="1:24" x14ac:dyDescent="0.35">
      <c r="A4294">
        <v>4293</v>
      </c>
      <c r="B4294" t="s">
        <v>4698</v>
      </c>
      <c r="C4294" s="8">
        <v>42986</v>
      </c>
      <c r="D4294" s="6">
        <v>2017</v>
      </c>
      <c r="E4294" s="8" t="s">
        <v>3472</v>
      </c>
      <c r="F4294" s="7">
        <v>8</v>
      </c>
      <c r="G4294" t="s">
        <v>3452</v>
      </c>
      <c r="H4294" t="s">
        <v>3462</v>
      </c>
      <c r="I4294" t="s">
        <v>4494</v>
      </c>
      <c r="J4294" t="s">
        <v>3466</v>
      </c>
      <c r="K4294" t="s">
        <v>3455</v>
      </c>
      <c r="L4294">
        <v>10024</v>
      </c>
      <c r="M4294" t="s">
        <v>2850</v>
      </c>
      <c r="N4294" t="s">
        <v>13</v>
      </c>
      <c r="O4294" t="s">
        <v>32</v>
      </c>
      <c r="P4294" t="s">
        <v>2851</v>
      </c>
      <c r="Q4294" s="4">
        <v>82000</v>
      </c>
      <c r="R4294">
        <v>4</v>
      </c>
      <c r="S4294" s="4">
        <f>Table3[[#This Row],[Harga]]*Table3[[#This Row],[Quantity]]</f>
        <v>328000</v>
      </c>
      <c r="T4294">
        <v>0</v>
      </c>
      <c r="U4294" s="4">
        <f>Table3[[#This Row],[Discount]]*Table3[[#This Row],[Revenue]]</f>
        <v>0</v>
      </c>
      <c r="V4294" s="4">
        <f>Table3[[#This Row],[Revenue]]-Table3[[#This Row],[Total Discount]]</f>
        <v>328000</v>
      </c>
      <c r="W4294" s="6"/>
      <c r="X4294" s="5"/>
    </row>
    <row r="4295" spans="1:24" x14ac:dyDescent="0.35">
      <c r="A4295">
        <v>4294</v>
      </c>
      <c r="B4295" t="s">
        <v>4697</v>
      </c>
      <c r="C4295" s="8">
        <v>43045</v>
      </c>
      <c r="D4295" s="6">
        <v>2017</v>
      </c>
      <c r="E4295" s="8" t="s">
        <v>3468</v>
      </c>
      <c r="F4295" s="7">
        <v>6</v>
      </c>
      <c r="G4295" t="s">
        <v>3452</v>
      </c>
      <c r="H4295" t="s">
        <v>3462</v>
      </c>
      <c r="I4295" t="s">
        <v>4696</v>
      </c>
      <c r="J4295" t="s">
        <v>3449</v>
      </c>
      <c r="K4295" t="s">
        <v>3707</v>
      </c>
      <c r="L4295">
        <v>75217</v>
      </c>
      <c r="M4295" t="s">
        <v>742</v>
      </c>
      <c r="N4295" t="s">
        <v>9</v>
      </c>
      <c r="O4295" t="s">
        <v>20</v>
      </c>
      <c r="P4295" t="s">
        <v>743</v>
      </c>
      <c r="Q4295" s="4">
        <v>49000</v>
      </c>
      <c r="R4295">
        <v>5</v>
      </c>
      <c r="S4295" s="4">
        <f>Table3[[#This Row],[Harga]]*Table3[[#This Row],[Quantity]]</f>
        <v>245000</v>
      </c>
      <c r="T4295">
        <v>0.6</v>
      </c>
      <c r="U4295" s="4">
        <f>Table3[[#This Row],[Discount]]*Table3[[#This Row],[Revenue]]</f>
        <v>147000</v>
      </c>
      <c r="V4295" s="4">
        <f>Table3[[#This Row],[Revenue]]-Table3[[#This Row],[Total Discount]]</f>
        <v>98000</v>
      </c>
      <c r="W4295" s="6"/>
      <c r="X4295" s="5"/>
    </row>
    <row r="4296" spans="1:24" x14ac:dyDescent="0.35">
      <c r="A4296">
        <v>4295</v>
      </c>
      <c r="B4296" t="s">
        <v>4695</v>
      </c>
      <c r="C4296" s="8">
        <v>42868</v>
      </c>
      <c r="D4296" s="6">
        <v>2017</v>
      </c>
      <c r="E4296" s="8" t="s">
        <v>3453</v>
      </c>
      <c r="F4296" s="7">
        <v>13</v>
      </c>
      <c r="G4296" t="s">
        <v>3452</v>
      </c>
      <c r="H4296" t="s">
        <v>3451</v>
      </c>
      <c r="I4296" t="s">
        <v>4097</v>
      </c>
      <c r="J4296" t="s">
        <v>3466</v>
      </c>
      <c r="K4296" t="s">
        <v>3513</v>
      </c>
      <c r="L4296">
        <v>37064</v>
      </c>
      <c r="M4296" t="s">
        <v>119</v>
      </c>
      <c r="N4296" t="s">
        <v>13</v>
      </c>
      <c r="O4296" t="s">
        <v>29</v>
      </c>
      <c r="P4296" t="s">
        <v>120</v>
      </c>
      <c r="Q4296" s="4">
        <v>78000</v>
      </c>
      <c r="R4296">
        <v>2</v>
      </c>
      <c r="S4296" s="4">
        <f>Table3[[#This Row],[Harga]]*Table3[[#This Row],[Quantity]]</f>
        <v>156000</v>
      </c>
      <c r="T4296">
        <v>0.2</v>
      </c>
      <c r="U4296" s="4">
        <f>Table3[[#This Row],[Discount]]*Table3[[#This Row],[Revenue]]</f>
        <v>31200</v>
      </c>
      <c r="V4296" s="4">
        <f>Table3[[#This Row],[Revenue]]-Table3[[#This Row],[Total Discount]]</f>
        <v>124800</v>
      </c>
      <c r="W4296" s="6"/>
      <c r="X4296" s="5"/>
    </row>
    <row r="4297" spans="1:24" x14ac:dyDescent="0.35">
      <c r="A4297">
        <v>4296</v>
      </c>
      <c r="B4297" t="s">
        <v>4694</v>
      </c>
      <c r="C4297" s="8">
        <v>42701</v>
      </c>
      <c r="D4297" s="6">
        <v>2016</v>
      </c>
      <c r="E4297" s="8" t="s">
        <v>3468</v>
      </c>
      <c r="F4297" s="7">
        <v>27</v>
      </c>
      <c r="G4297" t="s">
        <v>3452</v>
      </c>
      <c r="H4297" t="s">
        <v>3451</v>
      </c>
      <c r="I4297" t="s">
        <v>3982</v>
      </c>
      <c r="J4297" t="s">
        <v>3449</v>
      </c>
      <c r="K4297" t="s">
        <v>3682</v>
      </c>
      <c r="L4297">
        <v>85023</v>
      </c>
      <c r="M4297" t="s">
        <v>3283</v>
      </c>
      <c r="N4297" t="s">
        <v>13</v>
      </c>
      <c r="O4297" t="s">
        <v>32</v>
      </c>
      <c r="P4297" t="s">
        <v>3284</v>
      </c>
      <c r="Q4297" s="4">
        <v>88000</v>
      </c>
      <c r="R4297">
        <v>4</v>
      </c>
      <c r="S4297" s="4">
        <f>Table3[[#This Row],[Harga]]*Table3[[#This Row],[Quantity]]</f>
        <v>352000</v>
      </c>
      <c r="T4297">
        <v>0.2</v>
      </c>
      <c r="U4297" s="4">
        <f>Table3[[#This Row],[Discount]]*Table3[[#This Row],[Revenue]]</f>
        <v>70400</v>
      </c>
      <c r="V4297" s="4">
        <f>Table3[[#This Row],[Revenue]]-Table3[[#This Row],[Total Discount]]</f>
        <v>281600</v>
      </c>
      <c r="W4297" s="6"/>
      <c r="X4297" s="5"/>
    </row>
    <row r="4298" spans="1:24" x14ac:dyDescent="0.35">
      <c r="A4298">
        <v>4297</v>
      </c>
      <c r="B4298" t="s">
        <v>4693</v>
      </c>
      <c r="C4298" s="8">
        <v>42321</v>
      </c>
      <c r="D4298" s="6">
        <v>2015</v>
      </c>
      <c r="E4298" s="8" t="s">
        <v>3468</v>
      </c>
      <c r="F4298" s="7">
        <v>13</v>
      </c>
      <c r="G4298" t="s">
        <v>3457</v>
      </c>
      <c r="H4298" t="s">
        <v>3462</v>
      </c>
      <c r="I4298" t="s">
        <v>4199</v>
      </c>
      <c r="J4298" t="s">
        <v>3449</v>
      </c>
      <c r="K4298" t="s">
        <v>3494</v>
      </c>
      <c r="L4298">
        <v>33178</v>
      </c>
      <c r="M4298" t="s">
        <v>1306</v>
      </c>
      <c r="N4298" t="s">
        <v>13</v>
      </c>
      <c r="O4298" t="s">
        <v>26</v>
      </c>
      <c r="P4298" t="s">
        <v>1307</v>
      </c>
      <c r="Q4298" s="4">
        <v>122000</v>
      </c>
      <c r="R4298">
        <v>6</v>
      </c>
      <c r="S4298" s="4">
        <f>Table3[[#This Row],[Harga]]*Table3[[#This Row],[Quantity]]</f>
        <v>732000</v>
      </c>
      <c r="T4298">
        <v>0.7</v>
      </c>
      <c r="U4298" s="4">
        <f>Table3[[#This Row],[Discount]]*Table3[[#This Row],[Revenue]]</f>
        <v>512399.99999999994</v>
      </c>
      <c r="V4298" s="4">
        <f>Table3[[#This Row],[Revenue]]-Table3[[#This Row],[Total Discount]]</f>
        <v>219600.00000000006</v>
      </c>
      <c r="W4298" s="6"/>
      <c r="X4298" s="5"/>
    </row>
    <row r="4299" spans="1:24" x14ac:dyDescent="0.35">
      <c r="A4299">
        <v>4298</v>
      </c>
      <c r="B4299" t="s">
        <v>4692</v>
      </c>
      <c r="C4299" s="8">
        <v>42346</v>
      </c>
      <c r="D4299" s="6">
        <v>2015</v>
      </c>
      <c r="E4299" s="8" t="s">
        <v>3490</v>
      </c>
      <c r="F4299" s="7">
        <v>8</v>
      </c>
      <c r="G4299" t="s">
        <v>3538</v>
      </c>
      <c r="H4299" t="s">
        <v>3462</v>
      </c>
      <c r="I4299" t="s">
        <v>3870</v>
      </c>
      <c r="J4299" t="s">
        <v>3466</v>
      </c>
      <c r="K4299" t="s">
        <v>3666</v>
      </c>
      <c r="L4299">
        <v>80906</v>
      </c>
      <c r="M4299" t="s">
        <v>2430</v>
      </c>
      <c r="N4299" t="s">
        <v>13</v>
      </c>
      <c r="O4299" t="s">
        <v>23</v>
      </c>
      <c r="P4299" t="s">
        <v>2431</v>
      </c>
      <c r="Q4299" s="4">
        <v>16000</v>
      </c>
      <c r="R4299">
        <v>3</v>
      </c>
      <c r="S4299" s="4">
        <f>Table3[[#This Row],[Harga]]*Table3[[#This Row],[Quantity]]</f>
        <v>48000</v>
      </c>
      <c r="T4299">
        <v>0.2</v>
      </c>
      <c r="U4299" s="4">
        <f>Table3[[#This Row],[Discount]]*Table3[[#This Row],[Revenue]]</f>
        <v>9600</v>
      </c>
      <c r="V4299" s="4">
        <f>Table3[[#This Row],[Revenue]]-Table3[[#This Row],[Total Discount]]</f>
        <v>38400</v>
      </c>
      <c r="W4299" s="6"/>
      <c r="X4299" s="5"/>
    </row>
    <row r="4300" spans="1:24" x14ac:dyDescent="0.35">
      <c r="A4300">
        <v>4299</v>
      </c>
      <c r="B4300" t="s">
        <v>4691</v>
      </c>
      <c r="C4300" s="8">
        <v>42254</v>
      </c>
      <c r="D4300" s="6">
        <v>2015</v>
      </c>
      <c r="E4300" s="8" t="s">
        <v>3472</v>
      </c>
      <c r="F4300" s="7">
        <v>7</v>
      </c>
      <c r="G4300" t="s">
        <v>3485</v>
      </c>
      <c r="H4300" t="s">
        <v>3451</v>
      </c>
      <c r="I4300" t="s">
        <v>4577</v>
      </c>
      <c r="J4300" t="s">
        <v>3466</v>
      </c>
      <c r="K4300" t="s">
        <v>3509</v>
      </c>
      <c r="L4300">
        <v>10011</v>
      </c>
      <c r="M4300" t="s">
        <v>3087</v>
      </c>
      <c r="N4300" t="s">
        <v>13</v>
      </c>
      <c r="O4300" t="s">
        <v>32</v>
      </c>
      <c r="P4300" t="s">
        <v>3088</v>
      </c>
      <c r="Q4300" s="4">
        <v>94000</v>
      </c>
      <c r="R4300">
        <v>3</v>
      </c>
      <c r="S4300" s="4">
        <f>Table3[[#This Row],[Harga]]*Table3[[#This Row],[Quantity]]</f>
        <v>282000</v>
      </c>
      <c r="T4300">
        <v>0</v>
      </c>
      <c r="U4300" s="4">
        <f>Table3[[#This Row],[Discount]]*Table3[[#This Row],[Revenue]]</f>
        <v>0</v>
      </c>
      <c r="V4300" s="4">
        <f>Table3[[#This Row],[Revenue]]-Table3[[#This Row],[Total Discount]]</f>
        <v>282000</v>
      </c>
      <c r="W4300" s="6"/>
      <c r="X4300" s="5"/>
    </row>
    <row r="4301" spans="1:24" x14ac:dyDescent="0.35">
      <c r="A4301">
        <v>4300</v>
      </c>
      <c r="B4301" t="s">
        <v>4690</v>
      </c>
      <c r="C4301" s="8">
        <v>42579</v>
      </c>
      <c r="D4301" s="6">
        <v>2016</v>
      </c>
      <c r="E4301" s="8" t="s">
        <v>3507</v>
      </c>
      <c r="F4301" s="7">
        <v>28</v>
      </c>
      <c r="G4301" t="s">
        <v>3452</v>
      </c>
      <c r="H4301" t="s">
        <v>3451</v>
      </c>
      <c r="I4301" t="s">
        <v>4689</v>
      </c>
      <c r="J4301" t="s">
        <v>3449</v>
      </c>
      <c r="K4301" t="s">
        <v>3487</v>
      </c>
      <c r="L4301">
        <v>18018</v>
      </c>
      <c r="M4301" t="s">
        <v>1531</v>
      </c>
      <c r="N4301" t="s">
        <v>9</v>
      </c>
      <c r="O4301" t="s">
        <v>10</v>
      </c>
      <c r="P4301" t="s">
        <v>1532</v>
      </c>
      <c r="Q4301" s="4">
        <v>142000</v>
      </c>
      <c r="R4301">
        <v>5</v>
      </c>
      <c r="S4301" s="4">
        <f>Table3[[#This Row],[Harga]]*Table3[[#This Row],[Quantity]]</f>
        <v>710000</v>
      </c>
      <c r="T4301">
        <v>0.5</v>
      </c>
      <c r="U4301" s="4">
        <f>Table3[[#This Row],[Discount]]*Table3[[#This Row],[Revenue]]</f>
        <v>355000</v>
      </c>
      <c r="V4301" s="4">
        <f>Table3[[#This Row],[Revenue]]-Table3[[#This Row],[Total Discount]]</f>
        <v>355000</v>
      </c>
      <c r="W4301" s="6"/>
      <c r="X4301" s="5"/>
    </row>
    <row r="4302" spans="1:24" x14ac:dyDescent="0.35">
      <c r="A4302">
        <v>4301</v>
      </c>
      <c r="B4302" t="s">
        <v>4688</v>
      </c>
      <c r="C4302" s="8">
        <v>42972</v>
      </c>
      <c r="D4302" s="6">
        <v>2017</v>
      </c>
      <c r="E4302" s="8" t="s">
        <v>3481</v>
      </c>
      <c r="F4302" s="7">
        <v>25</v>
      </c>
      <c r="G4302" t="s">
        <v>3452</v>
      </c>
      <c r="H4302" t="s">
        <v>3451</v>
      </c>
      <c r="I4302" t="s">
        <v>4687</v>
      </c>
      <c r="J4302" t="s">
        <v>3449</v>
      </c>
      <c r="K4302" t="s">
        <v>3477</v>
      </c>
      <c r="L4302">
        <v>19140</v>
      </c>
      <c r="M4302" t="s">
        <v>8</v>
      </c>
      <c r="N4302" t="s">
        <v>9</v>
      </c>
      <c r="O4302" t="s">
        <v>10</v>
      </c>
      <c r="P4302" t="s">
        <v>11</v>
      </c>
      <c r="Q4302" s="4">
        <v>262000</v>
      </c>
      <c r="R4302">
        <v>2</v>
      </c>
      <c r="S4302" s="4">
        <f>Table3[[#This Row],[Harga]]*Table3[[#This Row],[Quantity]]</f>
        <v>524000</v>
      </c>
      <c r="T4302">
        <v>0.5</v>
      </c>
      <c r="U4302" s="4">
        <f>Table3[[#This Row],[Discount]]*Table3[[#This Row],[Revenue]]</f>
        <v>262000</v>
      </c>
      <c r="V4302" s="4">
        <f>Table3[[#This Row],[Revenue]]-Table3[[#This Row],[Total Discount]]</f>
        <v>262000</v>
      </c>
      <c r="W4302" s="6"/>
      <c r="X4302" s="5"/>
    </row>
    <row r="4303" spans="1:24" x14ac:dyDescent="0.35">
      <c r="A4303">
        <v>4302</v>
      </c>
      <c r="B4303" t="s">
        <v>4686</v>
      </c>
      <c r="C4303" s="8">
        <v>41759</v>
      </c>
      <c r="D4303" s="6">
        <v>2014</v>
      </c>
      <c r="E4303" s="8" t="s">
        <v>3529</v>
      </c>
      <c r="F4303" s="7">
        <v>30</v>
      </c>
      <c r="G4303" t="s">
        <v>3485</v>
      </c>
      <c r="H4303" t="s">
        <v>3451</v>
      </c>
      <c r="I4303" t="s">
        <v>4685</v>
      </c>
      <c r="J4303" t="s">
        <v>3449</v>
      </c>
      <c r="K4303" t="s">
        <v>3542</v>
      </c>
      <c r="L4303">
        <v>40214</v>
      </c>
      <c r="M4303" t="s">
        <v>2817</v>
      </c>
      <c r="N4303" t="s">
        <v>13</v>
      </c>
      <c r="O4303" t="s">
        <v>37</v>
      </c>
      <c r="P4303" t="s">
        <v>2818</v>
      </c>
      <c r="Q4303" s="4">
        <v>56000</v>
      </c>
      <c r="R4303">
        <v>5</v>
      </c>
      <c r="S4303" s="4">
        <f>Table3[[#This Row],[Harga]]*Table3[[#This Row],[Quantity]]</f>
        <v>280000</v>
      </c>
      <c r="T4303">
        <v>0</v>
      </c>
      <c r="U4303" s="4">
        <f>Table3[[#This Row],[Discount]]*Table3[[#This Row],[Revenue]]</f>
        <v>0</v>
      </c>
      <c r="V4303" s="4">
        <f>Table3[[#This Row],[Revenue]]-Table3[[#This Row],[Total Discount]]</f>
        <v>280000</v>
      </c>
      <c r="W4303" s="6"/>
      <c r="X4303" s="5"/>
    </row>
    <row r="4304" spans="1:24" x14ac:dyDescent="0.35">
      <c r="A4304">
        <v>4303</v>
      </c>
      <c r="B4304" t="s">
        <v>4684</v>
      </c>
      <c r="C4304" s="8">
        <v>42852</v>
      </c>
      <c r="D4304" s="6">
        <v>2017</v>
      </c>
      <c r="E4304" s="8" t="s">
        <v>3529</v>
      </c>
      <c r="F4304" s="7">
        <v>27</v>
      </c>
      <c r="G4304" t="s">
        <v>3457</v>
      </c>
      <c r="H4304" t="s">
        <v>3462</v>
      </c>
      <c r="I4304" t="s">
        <v>4683</v>
      </c>
      <c r="J4304" t="s">
        <v>3449</v>
      </c>
      <c r="K4304" t="s">
        <v>3682</v>
      </c>
      <c r="L4304">
        <v>98105</v>
      </c>
      <c r="M4304" t="s">
        <v>1056</v>
      </c>
      <c r="N4304" t="s">
        <v>9</v>
      </c>
      <c r="O4304" t="s">
        <v>20</v>
      </c>
      <c r="P4304" t="s">
        <v>1057</v>
      </c>
      <c r="Q4304" s="4">
        <v>40000</v>
      </c>
      <c r="R4304">
        <v>7</v>
      </c>
      <c r="S4304" s="4">
        <f>Table3[[#This Row],[Harga]]*Table3[[#This Row],[Quantity]]</f>
        <v>280000</v>
      </c>
      <c r="T4304">
        <v>0</v>
      </c>
      <c r="U4304" s="4">
        <f>Table3[[#This Row],[Discount]]*Table3[[#This Row],[Revenue]]</f>
        <v>0</v>
      </c>
      <c r="V4304" s="4">
        <f>Table3[[#This Row],[Revenue]]-Table3[[#This Row],[Total Discount]]</f>
        <v>280000</v>
      </c>
      <c r="W4304" s="6"/>
      <c r="X4304" s="5"/>
    </row>
    <row r="4305" spans="1:24" x14ac:dyDescent="0.35">
      <c r="A4305">
        <v>4304</v>
      </c>
      <c r="B4305" t="s">
        <v>4682</v>
      </c>
      <c r="C4305" s="8">
        <v>42939</v>
      </c>
      <c r="D4305" s="6">
        <v>2017</v>
      </c>
      <c r="E4305" s="8" t="s">
        <v>3507</v>
      </c>
      <c r="F4305" s="7">
        <v>23</v>
      </c>
      <c r="G4305" t="s">
        <v>3452</v>
      </c>
      <c r="H4305" t="s">
        <v>3451</v>
      </c>
      <c r="I4305" t="s">
        <v>4593</v>
      </c>
      <c r="J4305" t="s">
        <v>3488</v>
      </c>
      <c r="K4305" t="s">
        <v>3580</v>
      </c>
      <c r="L4305">
        <v>53142</v>
      </c>
      <c r="M4305" t="s">
        <v>2663</v>
      </c>
      <c r="N4305" t="s">
        <v>51</v>
      </c>
      <c r="O4305" t="s">
        <v>64</v>
      </c>
      <c r="P4305" t="s">
        <v>2664</v>
      </c>
      <c r="Q4305" s="4">
        <v>80000</v>
      </c>
      <c r="R4305">
        <v>5</v>
      </c>
      <c r="S4305" s="4">
        <f>Table3[[#This Row],[Harga]]*Table3[[#This Row],[Quantity]]</f>
        <v>400000</v>
      </c>
      <c r="T4305">
        <v>0</v>
      </c>
      <c r="U4305" s="4">
        <f>Table3[[#This Row],[Discount]]*Table3[[#This Row],[Revenue]]</f>
        <v>0</v>
      </c>
      <c r="V4305" s="4">
        <f>Table3[[#This Row],[Revenue]]-Table3[[#This Row],[Total Discount]]</f>
        <v>400000</v>
      </c>
      <c r="W4305" s="6"/>
      <c r="X4305" s="5"/>
    </row>
    <row r="4306" spans="1:24" x14ac:dyDescent="0.35">
      <c r="A4306">
        <v>4305</v>
      </c>
      <c r="B4306" t="s">
        <v>4681</v>
      </c>
      <c r="C4306" s="8">
        <v>41986</v>
      </c>
      <c r="D4306" s="6">
        <v>2014</v>
      </c>
      <c r="E4306" s="8" t="s">
        <v>3490</v>
      </c>
      <c r="F4306" s="7">
        <v>13</v>
      </c>
      <c r="G4306" t="s">
        <v>3485</v>
      </c>
      <c r="H4306" t="s">
        <v>3451</v>
      </c>
      <c r="I4306" t="s">
        <v>4680</v>
      </c>
      <c r="J4306" t="s">
        <v>3466</v>
      </c>
      <c r="K4306" t="s">
        <v>3556</v>
      </c>
      <c r="L4306">
        <v>42420</v>
      </c>
      <c r="M4306" t="s">
        <v>1058</v>
      </c>
      <c r="N4306" t="s">
        <v>13</v>
      </c>
      <c r="O4306" t="s">
        <v>26</v>
      </c>
      <c r="P4306" t="s">
        <v>1059</v>
      </c>
      <c r="Q4306" s="4">
        <v>14000</v>
      </c>
      <c r="R4306">
        <v>3</v>
      </c>
      <c r="S4306" s="4">
        <f>Table3[[#This Row],[Harga]]*Table3[[#This Row],[Quantity]]</f>
        <v>42000</v>
      </c>
      <c r="T4306">
        <v>0</v>
      </c>
      <c r="U4306" s="4">
        <f>Table3[[#This Row],[Discount]]*Table3[[#This Row],[Revenue]]</f>
        <v>0</v>
      </c>
      <c r="V4306" s="4">
        <f>Table3[[#This Row],[Revenue]]-Table3[[#This Row],[Total Discount]]</f>
        <v>42000</v>
      </c>
      <c r="W4306" s="6"/>
      <c r="X4306" s="5"/>
    </row>
    <row r="4307" spans="1:24" x14ac:dyDescent="0.35">
      <c r="A4307">
        <v>4306</v>
      </c>
      <c r="B4307" t="s">
        <v>4679</v>
      </c>
      <c r="C4307" s="8">
        <v>42747</v>
      </c>
      <c r="D4307" s="6">
        <v>2017</v>
      </c>
      <c r="E4307" s="8" t="s">
        <v>3463</v>
      </c>
      <c r="F4307" s="7">
        <v>12</v>
      </c>
      <c r="G4307" t="s">
        <v>3538</v>
      </c>
      <c r="H4307" t="s">
        <v>3451</v>
      </c>
      <c r="I4307" t="s">
        <v>4678</v>
      </c>
      <c r="J4307" t="s">
        <v>3466</v>
      </c>
      <c r="K4307" t="s">
        <v>3561</v>
      </c>
      <c r="L4307">
        <v>75217</v>
      </c>
      <c r="M4307" t="s">
        <v>760</v>
      </c>
      <c r="N4307" t="s">
        <v>13</v>
      </c>
      <c r="O4307" t="s">
        <v>26</v>
      </c>
      <c r="P4307" t="s">
        <v>761</v>
      </c>
      <c r="Q4307" s="4">
        <v>1142000</v>
      </c>
      <c r="R4307">
        <v>5</v>
      </c>
      <c r="S4307" s="4">
        <f>Table3[[#This Row],[Harga]]*Table3[[#This Row],[Quantity]]</f>
        <v>5710000</v>
      </c>
      <c r="T4307">
        <v>0.8</v>
      </c>
      <c r="U4307" s="4">
        <f>Table3[[#This Row],[Discount]]*Table3[[#This Row],[Revenue]]</f>
        <v>4568000</v>
      </c>
      <c r="V4307" s="4">
        <f>Table3[[#This Row],[Revenue]]-Table3[[#This Row],[Total Discount]]</f>
        <v>1142000</v>
      </c>
      <c r="W4307" s="6"/>
      <c r="X4307" s="5"/>
    </row>
    <row r="4308" spans="1:24" x14ac:dyDescent="0.35">
      <c r="A4308">
        <v>4307</v>
      </c>
      <c r="B4308" t="s">
        <v>4677</v>
      </c>
      <c r="C4308" s="8">
        <v>43071</v>
      </c>
      <c r="D4308" s="6">
        <v>2017</v>
      </c>
      <c r="E4308" s="8" t="s">
        <v>3490</v>
      </c>
      <c r="F4308" s="7">
        <v>2</v>
      </c>
      <c r="G4308" t="s">
        <v>3485</v>
      </c>
      <c r="H4308" t="s">
        <v>3451</v>
      </c>
      <c r="I4308" t="s">
        <v>4676</v>
      </c>
      <c r="J4308" t="s">
        <v>3449</v>
      </c>
      <c r="K4308" t="s">
        <v>3523</v>
      </c>
      <c r="L4308">
        <v>85345</v>
      </c>
      <c r="M4308" t="s">
        <v>462</v>
      </c>
      <c r="N4308" t="s">
        <v>13</v>
      </c>
      <c r="O4308" t="s">
        <v>26</v>
      </c>
      <c r="P4308" t="s">
        <v>463</v>
      </c>
      <c r="Q4308" s="4">
        <v>23000</v>
      </c>
      <c r="R4308">
        <v>6</v>
      </c>
      <c r="S4308" s="4">
        <f>Table3[[#This Row],[Harga]]*Table3[[#This Row],[Quantity]]</f>
        <v>138000</v>
      </c>
      <c r="T4308">
        <v>0.7</v>
      </c>
      <c r="U4308" s="4">
        <f>Table3[[#This Row],[Discount]]*Table3[[#This Row],[Revenue]]</f>
        <v>96600</v>
      </c>
      <c r="V4308" s="4">
        <f>Table3[[#This Row],[Revenue]]-Table3[[#This Row],[Total Discount]]</f>
        <v>41400</v>
      </c>
      <c r="W4308" s="6"/>
      <c r="X4308" s="5"/>
    </row>
    <row r="4309" spans="1:24" x14ac:dyDescent="0.35">
      <c r="A4309">
        <v>4308</v>
      </c>
      <c r="B4309" t="s">
        <v>4675</v>
      </c>
      <c r="C4309" s="8">
        <v>42316</v>
      </c>
      <c r="D4309" s="6">
        <v>2015</v>
      </c>
      <c r="E4309" s="8" t="s">
        <v>3468</v>
      </c>
      <c r="F4309" s="7">
        <v>8</v>
      </c>
      <c r="G4309" t="s">
        <v>3452</v>
      </c>
      <c r="H4309" t="s">
        <v>3451</v>
      </c>
      <c r="I4309" t="s">
        <v>3537</v>
      </c>
      <c r="J4309" t="s">
        <v>3466</v>
      </c>
      <c r="K4309" t="s">
        <v>3580</v>
      </c>
      <c r="L4309">
        <v>28540</v>
      </c>
      <c r="M4309" t="s">
        <v>307</v>
      </c>
      <c r="N4309" t="s">
        <v>13</v>
      </c>
      <c r="O4309" t="s">
        <v>73</v>
      </c>
      <c r="P4309" t="s">
        <v>308</v>
      </c>
      <c r="Q4309" s="4">
        <v>8000</v>
      </c>
      <c r="R4309">
        <v>11</v>
      </c>
      <c r="S4309" s="4">
        <f>Table3[[#This Row],[Harga]]*Table3[[#This Row],[Quantity]]</f>
        <v>88000</v>
      </c>
      <c r="T4309">
        <v>0.2</v>
      </c>
      <c r="U4309" s="4">
        <f>Table3[[#This Row],[Discount]]*Table3[[#This Row],[Revenue]]</f>
        <v>17600</v>
      </c>
      <c r="V4309" s="4">
        <f>Table3[[#This Row],[Revenue]]-Table3[[#This Row],[Total Discount]]</f>
        <v>70400</v>
      </c>
      <c r="W4309" s="6"/>
      <c r="X4309" s="5"/>
    </row>
    <row r="4310" spans="1:24" x14ac:dyDescent="0.35">
      <c r="A4310">
        <v>4309</v>
      </c>
      <c r="B4310" t="s">
        <v>4674</v>
      </c>
      <c r="C4310" s="8">
        <v>42699</v>
      </c>
      <c r="D4310" s="6">
        <v>2016</v>
      </c>
      <c r="E4310" s="8" t="s">
        <v>3468</v>
      </c>
      <c r="F4310" s="7">
        <v>25</v>
      </c>
      <c r="G4310" t="s">
        <v>3452</v>
      </c>
      <c r="H4310" t="s">
        <v>3451</v>
      </c>
      <c r="I4310" t="s">
        <v>3618</v>
      </c>
      <c r="J4310" t="s">
        <v>3449</v>
      </c>
      <c r="K4310" t="s">
        <v>3483</v>
      </c>
      <c r="L4310">
        <v>90032</v>
      </c>
      <c r="M4310" t="s">
        <v>187</v>
      </c>
      <c r="N4310" t="s">
        <v>9</v>
      </c>
      <c r="O4310" t="s">
        <v>42</v>
      </c>
      <c r="P4310" t="s">
        <v>188</v>
      </c>
      <c r="Q4310" s="4">
        <v>397000</v>
      </c>
      <c r="R4310">
        <v>3</v>
      </c>
      <c r="S4310" s="4">
        <f>Table3[[#This Row],[Harga]]*Table3[[#This Row],[Quantity]]</f>
        <v>1191000</v>
      </c>
      <c r="T4310">
        <v>0.2</v>
      </c>
      <c r="U4310" s="4">
        <f>Table3[[#This Row],[Discount]]*Table3[[#This Row],[Revenue]]</f>
        <v>238200</v>
      </c>
      <c r="V4310" s="4">
        <f>Table3[[#This Row],[Revenue]]-Table3[[#This Row],[Total Discount]]</f>
        <v>952800</v>
      </c>
      <c r="W4310" s="6"/>
      <c r="X4310" s="5"/>
    </row>
    <row r="4311" spans="1:24" x14ac:dyDescent="0.35">
      <c r="A4311">
        <v>4310</v>
      </c>
      <c r="B4311" t="s">
        <v>4673</v>
      </c>
      <c r="C4311" s="8">
        <v>42343</v>
      </c>
      <c r="D4311" s="6">
        <v>2015</v>
      </c>
      <c r="E4311" s="8" t="s">
        <v>3490</v>
      </c>
      <c r="F4311" s="7">
        <v>5</v>
      </c>
      <c r="G4311" t="s">
        <v>3485</v>
      </c>
      <c r="H4311" t="s">
        <v>3501</v>
      </c>
      <c r="I4311" t="s">
        <v>4332</v>
      </c>
      <c r="J4311" t="s">
        <v>3466</v>
      </c>
      <c r="K4311" t="s">
        <v>3628</v>
      </c>
      <c r="L4311">
        <v>37211</v>
      </c>
      <c r="M4311" t="s">
        <v>2554</v>
      </c>
      <c r="N4311" t="s">
        <v>9</v>
      </c>
      <c r="O4311" t="s">
        <v>42</v>
      </c>
      <c r="P4311" t="s">
        <v>2555</v>
      </c>
      <c r="Q4311" s="4">
        <v>384000</v>
      </c>
      <c r="R4311">
        <v>2</v>
      </c>
      <c r="S4311" s="4">
        <f>Table3[[#This Row],[Harga]]*Table3[[#This Row],[Quantity]]</f>
        <v>768000</v>
      </c>
      <c r="T4311">
        <v>0.2</v>
      </c>
      <c r="U4311" s="4">
        <f>Table3[[#This Row],[Discount]]*Table3[[#This Row],[Revenue]]</f>
        <v>153600</v>
      </c>
      <c r="V4311" s="4">
        <f>Table3[[#This Row],[Revenue]]-Table3[[#This Row],[Total Discount]]</f>
        <v>614400</v>
      </c>
      <c r="W4311" s="6"/>
      <c r="X4311" s="5"/>
    </row>
    <row r="4312" spans="1:24" x14ac:dyDescent="0.35">
      <c r="A4312">
        <v>4311</v>
      </c>
      <c r="B4312" t="s">
        <v>4672</v>
      </c>
      <c r="C4312" s="8">
        <v>42580</v>
      </c>
      <c r="D4312" s="6">
        <v>2016</v>
      </c>
      <c r="E4312" s="8" t="s">
        <v>3507</v>
      </c>
      <c r="F4312" s="7">
        <v>29</v>
      </c>
      <c r="G4312" t="s">
        <v>3538</v>
      </c>
      <c r="H4312" t="s">
        <v>3462</v>
      </c>
      <c r="I4312" t="s">
        <v>4671</v>
      </c>
      <c r="J4312" t="s">
        <v>3449</v>
      </c>
      <c r="K4312" t="s">
        <v>3655</v>
      </c>
      <c r="L4312">
        <v>28205</v>
      </c>
      <c r="M4312" t="s">
        <v>2158</v>
      </c>
      <c r="N4312" t="s">
        <v>13</v>
      </c>
      <c r="O4312" t="s">
        <v>32</v>
      </c>
      <c r="P4312" t="s">
        <v>2159</v>
      </c>
      <c r="Q4312" s="4">
        <v>282000</v>
      </c>
      <c r="R4312">
        <v>5</v>
      </c>
      <c r="S4312" s="4">
        <f>Table3[[#This Row],[Harga]]*Table3[[#This Row],[Quantity]]</f>
        <v>1410000</v>
      </c>
      <c r="T4312">
        <v>0.2</v>
      </c>
      <c r="U4312" s="4">
        <f>Table3[[#This Row],[Discount]]*Table3[[#This Row],[Revenue]]</f>
        <v>282000</v>
      </c>
      <c r="V4312" s="4">
        <f>Table3[[#This Row],[Revenue]]-Table3[[#This Row],[Total Discount]]</f>
        <v>1128000</v>
      </c>
      <c r="W4312" s="6"/>
      <c r="X4312" s="5"/>
    </row>
    <row r="4313" spans="1:24" x14ac:dyDescent="0.35">
      <c r="A4313">
        <v>4312</v>
      </c>
      <c r="B4313" t="s">
        <v>4670</v>
      </c>
      <c r="C4313" s="8">
        <v>41895</v>
      </c>
      <c r="D4313" s="6">
        <v>2014</v>
      </c>
      <c r="E4313" s="8" t="s">
        <v>3472</v>
      </c>
      <c r="F4313" s="7">
        <v>13</v>
      </c>
      <c r="G4313" t="s">
        <v>3457</v>
      </c>
      <c r="H4313" t="s">
        <v>3532</v>
      </c>
      <c r="I4313" t="s">
        <v>4222</v>
      </c>
      <c r="J4313" t="s">
        <v>3449</v>
      </c>
      <c r="K4313" t="s">
        <v>3505</v>
      </c>
      <c r="L4313">
        <v>98103</v>
      </c>
      <c r="M4313" t="s">
        <v>2629</v>
      </c>
      <c r="N4313" t="s">
        <v>13</v>
      </c>
      <c r="O4313" t="s">
        <v>73</v>
      </c>
      <c r="P4313" t="s">
        <v>2630</v>
      </c>
      <c r="Q4313" s="4">
        <v>2000</v>
      </c>
      <c r="R4313">
        <v>5</v>
      </c>
      <c r="S4313" s="4">
        <f>Table3[[#This Row],[Harga]]*Table3[[#This Row],[Quantity]]</f>
        <v>10000</v>
      </c>
      <c r="T4313">
        <v>0</v>
      </c>
      <c r="U4313" s="4">
        <f>Table3[[#This Row],[Discount]]*Table3[[#This Row],[Revenue]]</f>
        <v>0</v>
      </c>
      <c r="V4313" s="4">
        <f>Table3[[#This Row],[Revenue]]-Table3[[#This Row],[Total Discount]]</f>
        <v>10000</v>
      </c>
      <c r="W4313" s="6"/>
      <c r="X4313" s="5"/>
    </row>
    <row r="4314" spans="1:24" x14ac:dyDescent="0.35">
      <c r="A4314">
        <v>4313</v>
      </c>
      <c r="B4314" t="s">
        <v>4669</v>
      </c>
      <c r="C4314" s="8">
        <v>42542</v>
      </c>
      <c r="D4314" s="6">
        <v>2016</v>
      </c>
      <c r="E4314" s="8" t="s">
        <v>3497</v>
      </c>
      <c r="F4314" s="7">
        <v>21</v>
      </c>
      <c r="G4314" t="s">
        <v>3452</v>
      </c>
      <c r="H4314" t="s">
        <v>3501</v>
      </c>
      <c r="I4314" t="s">
        <v>4113</v>
      </c>
      <c r="J4314" t="s">
        <v>3466</v>
      </c>
      <c r="K4314" t="s">
        <v>3909</v>
      </c>
      <c r="L4314">
        <v>60623</v>
      </c>
      <c r="M4314" t="s">
        <v>924</v>
      </c>
      <c r="N4314" t="s">
        <v>13</v>
      </c>
      <c r="O4314" t="s">
        <v>26</v>
      </c>
      <c r="P4314" t="s">
        <v>925</v>
      </c>
      <c r="Q4314" s="4">
        <v>7000</v>
      </c>
      <c r="R4314">
        <v>1</v>
      </c>
      <c r="S4314" s="4">
        <f>Table3[[#This Row],[Harga]]*Table3[[#This Row],[Quantity]]</f>
        <v>7000</v>
      </c>
      <c r="T4314">
        <v>0.8</v>
      </c>
      <c r="U4314" s="4">
        <f>Table3[[#This Row],[Discount]]*Table3[[#This Row],[Revenue]]</f>
        <v>5600</v>
      </c>
      <c r="V4314" s="4">
        <f>Table3[[#This Row],[Revenue]]-Table3[[#This Row],[Total Discount]]</f>
        <v>1400</v>
      </c>
      <c r="W4314" s="6"/>
      <c r="X4314" s="5"/>
    </row>
    <row r="4315" spans="1:24" x14ac:dyDescent="0.35">
      <c r="A4315">
        <v>4314</v>
      </c>
      <c r="B4315" t="s">
        <v>4668</v>
      </c>
      <c r="C4315" s="8">
        <v>42616</v>
      </c>
      <c r="D4315" s="6">
        <v>2016</v>
      </c>
      <c r="E4315" s="8" t="s">
        <v>3472</v>
      </c>
      <c r="F4315" s="7">
        <v>3</v>
      </c>
      <c r="G4315" t="s">
        <v>3452</v>
      </c>
      <c r="H4315" t="s">
        <v>3462</v>
      </c>
      <c r="I4315" t="s">
        <v>4076</v>
      </c>
      <c r="J4315" t="s">
        <v>3466</v>
      </c>
      <c r="K4315" t="s">
        <v>3695</v>
      </c>
      <c r="L4315">
        <v>45231</v>
      </c>
      <c r="M4315" t="s">
        <v>1892</v>
      </c>
      <c r="N4315" t="s">
        <v>13</v>
      </c>
      <c r="O4315" t="s">
        <v>23</v>
      </c>
      <c r="P4315" t="s">
        <v>1893</v>
      </c>
      <c r="Q4315" s="4">
        <v>16000</v>
      </c>
      <c r="R4315">
        <v>6</v>
      </c>
      <c r="S4315" s="4">
        <f>Table3[[#This Row],[Harga]]*Table3[[#This Row],[Quantity]]</f>
        <v>96000</v>
      </c>
      <c r="T4315">
        <v>0.2</v>
      </c>
      <c r="U4315" s="4">
        <f>Table3[[#This Row],[Discount]]*Table3[[#This Row],[Revenue]]</f>
        <v>19200</v>
      </c>
      <c r="V4315" s="4">
        <f>Table3[[#This Row],[Revenue]]-Table3[[#This Row],[Total Discount]]</f>
        <v>76800</v>
      </c>
      <c r="W4315" s="6"/>
      <c r="X4315" s="5"/>
    </row>
    <row r="4316" spans="1:24" x14ac:dyDescent="0.35">
      <c r="A4316">
        <v>4315</v>
      </c>
      <c r="B4316" t="s">
        <v>4667</v>
      </c>
      <c r="C4316" s="8">
        <v>43064</v>
      </c>
      <c r="D4316" s="6">
        <v>2017</v>
      </c>
      <c r="E4316" s="8" t="s">
        <v>3468</v>
      </c>
      <c r="F4316" s="7">
        <v>25</v>
      </c>
      <c r="G4316" t="s">
        <v>3457</v>
      </c>
      <c r="H4316" t="s">
        <v>3462</v>
      </c>
      <c r="I4316" t="s">
        <v>3888</v>
      </c>
      <c r="J4316" t="s">
        <v>3449</v>
      </c>
      <c r="K4316" t="s">
        <v>3707</v>
      </c>
      <c r="L4316">
        <v>33311</v>
      </c>
      <c r="M4316" t="s">
        <v>1351</v>
      </c>
      <c r="N4316" t="s">
        <v>9</v>
      </c>
      <c r="O4316" t="s">
        <v>10</v>
      </c>
      <c r="P4316" t="s">
        <v>1352</v>
      </c>
      <c r="Q4316" s="4">
        <v>308000</v>
      </c>
      <c r="R4316">
        <v>5</v>
      </c>
      <c r="S4316" s="4">
        <f>Table3[[#This Row],[Harga]]*Table3[[#This Row],[Quantity]]</f>
        <v>1540000</v>
      </c>
      <c r="T4316">
        <v>0.2</v>
      </c>
      <c r="U4316" s="4">
        <f>Table3[[#This Row],[Discount]]*Table3[[#This Row],[Revenue]]</f>
        <v>308000</v>
      </c>
      <c r="V4316" s="4">
        <f>Table3[[#This Row],[Revenue]]-Table3[[#This Row],[Total Discount]]</f>
        <v>1232000</v>
      </c>
      <c r="W4316" s="6"/>
      <c r="X4316" s="5"/>
    </row>
    <row r="4317" spans="1:24" x14ac:dyDescent="0.35">
      <c r="A4317">
        <v>4316</v>
      </c>
      <c r="B4317" t="s">
        <v>4666</v>
      </c>
      <c r="C4317" s="8">
        <v>42136</v>
      </c>
      <c r="D4317" s="6">
        <v>2015</v>
      </c>
      <c r="E4317" s="8" t="s">
        <v>3453</v>
      </c>
      <c r="F4317" s="7">
        <v>12</v>
      </c>
      <c r="G4317" t="s">
        <v>3457</v>
      </c>
      <c r="H4317" t="s">
        <v>3451</v>
      </c>
      <c r="I4317" t="s">
        <v>4612</v>
      </c>
      <c r="J4317" t="s">
        <v>3449</v>
      </c>
      <c r="K4317" t="s">
        <v>3561</v>
      </c>
      <c r="L4317">
        <v>77041</v>
      </c>
      <c r="M4317" t="s">
        <v>2495</v>
      </c>
      <c r="N4317" t="s">
        <v>9</v>
      </c>
      <c r="O4317" t="s">
        <v>20</v>
      </c>
      <c r="P4317" t="s">
        <v>2496</v>
      </c>
      <c r="Q4317" s="4">
        <v>83000</v>
      </c>
      <c r="R4317">
        <v>4</v>
      </c>
      <c r="S4317" s="4">
        <f>Table3[[#This Row],[Harga]]*Table3[[#This Row],[Quantity]]</f>
        <v>332000</v>
      </c>
      <c r="T4317">
        <v>0.6</v>
      </c>
      <c r="U4317" s="4">
        <f>Table3[[#This Row],[Discount]]*Table3[[#This Row],[Revenue]]</f>
        <v>199200</v>
      </c>
      <c r="V4317" s="4">
        <f>Table3[[#This Row],[Revenue]]-Table3[[#This Row],[Total Discount]]</f>
        <v>132800</v>
      </c>
      <c r="W4317" s="6"/>
      <c r="X4317" s="5"/>
    </row>
    <row r="4318" spans="1:24" x14ac:dyDescent="0.35">
      <c r="A4318">
        <v>4317</v>
      </c>
      <c r="B4318" t="s">
        <v>4665</v>
      </c>
      <c r="C4318" s="8">
        <v>42824</v>
      </c>
      <c r="D4318" s="6">
        <v>2017</v>
      </c>
      <c r="E4318" s="8" t="s">
        <v>3511</v>
      </c>
      <c r="F4318" s="7">
        <v>30</v>
      </c>
      <c r="G4318" t="s">
        <v>3485</v>
      </c>
      <c r="H4318" t="s">
        <v>3462</v>
      </c>
      <c r="I4318" t="s">
        <v>4664</v>
      </c>
      <c r="J4318" t="s">
        <v>3449</v>
      </c>
      <c r="K4318" t="s">
        <v>3474</v>
      </c>
      <c r="L4318">
        <v>90712</v>
      </c>
      <c r="M4318" t="s">
        <v>1598</v>
      </c>
      <c r="N4318" t="s">
        <v>9</v>
      </c>
      <c r="O4318" t="s">
        <v>20</v>
      </c>
      <c r="P4318" t="s">
        <v>1599</v>
      </c>
      <c r="Q4318" s="4">
        <v>23000</v>
      </c>
      <c r="R4318">
        <v>5</v>
      </c>
      <c r="S4318" s="4">
        <f>Table3[[#This Row],[Harga]]*Table3[[#This Row],[Quantity]]</f>
        <v>115000</v>
      </c>
      <c r="T4318">
        <v>0</v>
      </c>
      <c r="U4318" s="4">
        <f>Table3[[#This Row],[Discount]]*Table3[[#This Row],[Revenue]]</f>
        <v>0</v>
      </c>
      <c r="V4318" s="4">
        <f>Table3[[#This Row],[Revenue]]-Table3[[#This Row],[Total Discount]]</f>
        <v>115000</v>
      </c>
      <c r="W4318" s="6"/>
      <c r="X4318" s="5"/>
    </row>
    <row r="4319" spans="1:24" x14ac:dyDescent="0.35">
      <c r="A4319">
        <v>4318</v>
      </c>
      <c r="B4319" t="s">
        <v>4663</v>
      </c>
      <c r="C4319" s="8">
        <v>42691</v>
      </c>
      <c r="D4319" s="6">
        <v>2016</v>
      </c>
      <c r="E4319" s="8" t="s">
        <v>3468</v>
      </c>
      <c r="F4319" s="7">
        <v>17</v>
      </c>
      <c r="G4319" t="s">
        <v>3452</v>
      </c>
      <c r="H4319" t="s">
        <v>3451</v>
      </c>
      <c r="I4319" t="s">
        <v>3901</v>
      </c>
      <c r="J4319" t="s">
        <v>3488</v>
      </c>
      <c r="K4319" t="s">
        <v>3542</v>
      </c>
      <c r="L4319">
        <v>94122</v>
      </c>
      <c r="M4319" t="s">
        <v>592</v>
      </c>
      <c r="N4319" t="s">
        <v>13</v>
      </c>
      <c r="O4319" t="s">
        <v>366</v>
      </c>
      <c r="P4319" t="s">
        <v>593</v>
      </c>
      <c r="Q4319" s="4">
        <v>24000</v>
      </c>
      <c r="R4319">
        <v>5</v>
      </c>
      <c r="S4319" s="4">
        <f>Table3[[#This Row],[Harga]]*Table3[[#This Row],[Quantity]]</f>
        <v>120000</v>
      </c>
      <c r="T4319">
        <v>0</v>
      </c>
      <c r="U4319" s="4">
        <f>Table3[[#This Row],[Discount]]*Table3[[#This Row],[Revenue]]</f>
        <v>0</v>
      </c>
      <c r="V4319" s="4">
        <f>Table3[[#This Row],[Revenue]]-Table3[[#This Row],[Total Discount]]</f>
        <v>120000</v>
      </c>
      <c r="W4319" s="6"/>
      <c r="X4319" s="5"/>
    </row>
    <row r="4320" spans="1:24" x14ac:dyDescent="0.35">
      <c r="A4320">
        <v>4319</v>
      </c>
      <c r="B4320" t="s">
        <v>4662</v>
      </c>
      <c r="C4320" s="8">
        <v>42734</v>
      </c>
      <c r="D4320" s="6">
        <v>2016</v>
      </c>
      <c r="E4320" s="8" t="s">
        <v>3490</v>
      </c>
      <c r="F4320" s="7">
        <v>30</v>
      </c>
      <c r="G4320" t="s">
        <v>3457</v>
      </c>
      <c r="H4320" t="s">
        <v>3451</v>
      </c>
      <c r="I4320" t="s">
        <v>4661</v>
      </c>
      <c r="J4320" t="s">
        <v>3466</v>
      </c>
      <c r="K4320" t="s">
        <v>3492</v>
      </c>
      <c r="L4320">
        <v>19140</v>
      </c>
      <c r="M4320" t="s">
        <v>2274</v>
      </c>
      <c r="N4320" t="s">
        <v>13</v>
      </c>
      <c r="O4320" t="s">
        <v>37</v>
      </c>
      <c r="P4320" t="s">
        <v>2275</v>
      </c>
      <c r="Q4320" s="4">
        <v>25000</v>
      </c>
      <c r="R4320">
        <v>5</v>
      </c>
      <c r="S4320" s="4">
        <f>Table3[[#This Row],[Harga]]*Table3[[#This Row],[Quantity]]</f>
        <v>125000</v>
      </c>
      <c r="T4320">
        <v>0.2</v>
      </c>
      <c r="U4320" s="4">
        <f>Table3[[#This Row],[Discount]]*Table3[[#This Row],[Revenue]]</f>
        <v>25000</v>
      </c>
      <c r="V4320" s="4">
        <f>Table3[[#This Row],[Revenue]]-Table3[[#This Row],[Total Discount]]</f>
        <v>100000</v>
      </c>
      <c r="W4320" s="6"/>
      <c r="X4320" s="5"/>
    </row>
    <row r="4321" spans="1:24" x14ac:dyDescent="0.35">
      <c r="A4321">
        <v>4320</v>
      </c>
      <c r="B4321" t="s">
        <v>4660</v>
      </c>
      <c r="C4321" s="8">
        <v>42726</v>
      </c>
      <c r="D4321" s="6">
        <v>2016</v>
      </c>
      <c r="E4321" s="8" t="s">
        <v>3490</v>
      </c>
      <c r="F4321" s="7">
        <v>22</v>
      </c>
      <c r="G4321" t="s">
        <v>3485</v>
      </c>
      <c r="H4321" t="s">
        <v>3451</v>
      </c>
      <c r="I4321" t="s">
        <v>4364</v>
      </c>
      <c r="J4321" t="s">
        <v>3488</v>
      </c>
      <c r="K4321" t="s">
        <v>3600</v>
      </c>
      <c r="L4321">
        <v>98115</v>
      </c>
      <c r="M4321" t="s">
        <v>177</v>
      </c>
      <c r="N4321" t="s">
        <v>13</v>
      </c>
      <c r="O4321" t="s">
        <v>26</v>
      </c>
      <c r="P4321" t="s">
        <v>178</v>
      </c>
      <c r="Q4321" s="4">
        <v>28000</v>
      </c>
      <c r="R4321">
        <v>4</v>
      </c>
      <c r="S4321" s="4">
        <f>Table3[[#This Row],[Harga]]*Table3[[#This Row],[Quantity]]</f>
        <v>112000</v>
      </c>
      <c r="T4321">
        <v>0.2</v>
      </c>
      <c r="U4321" s="4">
        <f>Table3[[#This Row],[Discount]]*Table3[[#This Row],[Revenue]]</f>
        <v>22400</v>
      </c>
      <c r="V4321" s="4">
        <f>Table3[[#This Row],[Revenue]]-Table3[[#This Row],[Total Discount]]</f>
        <v>89600</v>
      </c>
      <c r="W4321" s="6"/>
      <c r="X4321" s="5"/>
    </row>
    <row r="4322" spans="1:24" x14ac:dyDescent="0.35">
      <c r="A4322">
        <v>4321</v>
      </c>
      <c r="B4322" t="s">
        <v>4659</v>
      </c>
      <c r="C4322" s="8">
        <v>42358</v>
      </c>
      <c r="D4322" s="6">
        <v>2015</v>
      </c>
      <c r="E4322" s="8" t="s">
        <v>3490</v>
      </c>
      <c r="F4322" s="7">
        <v>20</v>
      </c>
      <c r="G4322" t="s">
        <v>3452</v>
      </c>
      <c r="H4322" t="s">
        <v>3451</v>
      </c>
      <c r="I4322" t="s">
        <v>4243</v>
      </c>
      <c r="J4322" t="s">
        <v>3449</v>
      </c>
      <c r="K4322" t="s">
        <v>3474</v>
      </c>
      <c r="L4322">
        <v>90036</v>
      </c>
      <c r="M4322" t="s">
        <v>3309</v>
      </c>
      <c r="N4322" t="s">
        <v>13</v>
      </c>
      <c r="O4322" t="s">
        <v>23</v>
      </c>
      <c r="P4322" t="s">
        <v>49</v>
      </c>
      <c r="Q4322" s="4">
        <v>18000</v>
      </c>
      <c r="R4322">
        <v>4</v>
      </c>
      <c r="S4322" s="4">
        <f>Table3[[#This Row],[Harga]]*Table3[[#This Row],[Quantity]]</f>
        <v>72000</v>
      </c>
      <c r="T4322">
        <v>0</v>
      </c>
      <c r="U4322" s="4">
        <f>Table3[[#This Row],[Discount]]*Table3[[#This Row],[Revenue]]</f>
        <v>0</v>
      </c>
      <c r="V4322" s="4">
        <f>Table3[[#This Row],[Revenue]]-Table3[[#This Row],[Total Discount]]</f>
        <v>72000</v>
      </c>
      <c r="W4322" s="6"/>
      <c r="X4322" s="5"/>
    </row>
    <row r="4323" spans="1:24" x14ac:dyDescent="0.35">
      <c r="A4323">
        <v>4322</v>
      </c>
      <c r="B4323" t="s">
        <v>4658</v>
      </c>
      <c r="C4323" s="8">
        <v>42000</v>
      </c>
      <c r="D4323" s="6">
        <v>2014</v>
      </c>
      <c r="E4323" s="8" t="s">
        <v>3490</v>
      </c>
      <c r="F4323" s="7">
        <v>27</v>
      </c>
      <c r="G4323" t="s">
        <v>3538</v>
      </c>
      <c r="H4323" t="s">
        <v>3451</v>
      </c>
      <c r="I4323" t="s">
        <v>4041</v>
      </c>
      <c r="J4323" t="s">
        <v>3449</v>
      </c>
      <c r="K4323" t="s">
        <v>3595</v>
      </c>
      <c r="L4323">
        <v>44105</v>
      </c>
      <c r="M4323" t="s">
        <v>2338</v>
      </c>
      <c r="N4323" t="s">
        <v>9</v>
      </c>
      <c r="O4323" t="s">
        <v>20</v>
      </c>
      <c r="P4323" t="s">
        <v>2339</v>
      </c>
      <c r="Q4323" s="4">
        <v>152000</v>
      </c>
      <c r="R4323">
        <v>3</v>
      </c>
      <c r="S4323" s="4">
        <f>Table3[[#This Row],[Harga]]*Table3[[#This Row],[Quantity]]</f>
        <v>456000</v>
      </c>
      <c r="T4323">
        <v>0.2</v>
      </c>
      <c r="U4323" s="4">
        <f>Table3[[#This Row],[Discount]]*Table3[[#This Row],[Revenue]]</f>
        <v>91200</v>
      </c>
      <c r="V4323" s="4">
        <f>Table3[[#This Row],[Revenue]]-Table3[[#This Row],[Total Discount]]</f>
        <v>364800</v>
      </c>
      <c r="W4323" s="6"/>
      <c r="X4323" s="5"/>
    </row>
    <row r="4324" spans="1:24" x14ac:dyDescent="0.35">
      <c r="A4324">
        <v>4323</v>
      </c>
      <c r="B4324" t="s">
        <v>4657</v>
      </c>
      <c r="C4324" s="8">
        <v>42782</v>
      </c>
      <c r="D4324" s="6">
        <v>2017</v>
      </c>
      <c r="E4324" s="8" t="s">
        <v>3458</v>
      </c>
      <c r="F4324" s="7">
        <v>16</v>
      </c>
      <c r="G4324" t="s">
        <v>3457</v>
      </c>
      <c r="H4324" t="s">
        <v>3501</v>
      </c>
      <c r="I4324" t="s">
        <v>3769</v>
      </c>
      <c r="J4324" t="s">
        <v>3449</v>
      </c>
      <c r="K4324" t="s">
        <v>3494</v>
      </c>
      <c r="L4324">
        <v>62521</v>
      </c>
      <c r="M4324" t="s">
        <v>2458</v>
      </c>
      <c r="N4324" t="s">
        <v>13</v>
      </c>
      <c r="O4324" t="s">
        <v>73</v>
      </c>
      <c r="P4324" t="s">
        <v>2459</v>
      </c>
      <c r="Q4324" s="4">
        <v>46000</v>
      </c>
      <c r="R4324">
        <v>2</v>
      </c>
      <c r="S4324" s="4">
        <f>Table3[[#This Row],[Harga]]*Table3[[#This Row],[Quantity]]</f>
        <v>92000</v>
      </c>
      <c r="T4324">
        <v>0.2</v>
      </c>
      <c r="U4324" s="4">
        <f>Table3[[#This Row],[Discount]]*Table3[[#This Row],[Revenue]]</f>
        <v>18400</v>
      </c>
      <c r="V4324" s="4">
        <f>Table3[[#This Row],[Revenue]]-Table3[[#This Row],[Total Discount]]</f>
        <v>73600</v>
      </c>
      <c r="W4324" s="6"/>
      <c r="X4324" s="5"/>
    </row>
    <row r="4325" spans="1:24" x14ac:dyDescent="0.35">
      <c r="A4325">
        <v>4324</v>
      </c>
      <c r="B4325" t="s">
        <v>4656</v>
      </c>
      <c r="C4325" s="8">
        <v>43032</v>
      </c>
      <c r="D4325" s="6">
        <v>2017</v>
      </c>
      <c r="E4325" s="8" t="s">
        <v>3517</v>
      </c>
      <c r="F4325" s="7">
        <v>24</v>
      </c>
      <c r="G4325" t="s">
        <v>3538</v>
      </c>
      <c r="H4325" t="s">
        <v>3462</v>
      </c>
      <c r="I4325" t="s">
        <v>3786</v>
      </c>
      <c r="J4325" t="s">
        <v>3449</v>
      </c>
      <c r="K4325" t="s">
        <v>3682</v>
      </c>
      <c r="L4325">
        <v>76063</v>
      </c>
      <c r="M4325" t="s">
        <v>1373</v>
      </c>
      <c r="N4325" t="s">
        <v>9</v>
      </c>
      <c r="O4325" t="s">
        <v>17</v>
      </c>
      <c r="P4325" t="s">
        <v>1374</v>
      </c>
      <c r="Q4325" s="4">
        <v>207000</v>
      </c>
      <c r="R4325">
        <v>5</v>
      </c>
      <c r="S4325" s="4">
        <f>Table3[[#This Row],[Harga]]*Table3[[#This Row],[Quantity]]</f>
        <v>1035000</v>
      </c>
      <c r="T4325">
        <v>0.3</v>
      </c>
      <c r="U4325" s="4">
        <f>Table3[[#This Row],[Discount]]*Table3[[#This Row],[Revenue]]</f>
        <v>310500</v>
      </c>
      <c r="V4325" s="4">
        <f>Table3[[#This Row],[Revenue]]-Table3[[#This Row],[Total Discount]]</f>
        <v>724500</v>
      </c>
      <c r="W4325" s="6"/>
      <c r="X4325" s="5"/>
    </row>
    <row r="4326" spans="1:24" x14ac:dyDescent="0.35">
      <c r="A4326">
        <v>4325</v>
      </c>
      <c r="B4326" t="s">
        <v>4655</v>
      </c>
      <c r="C4326" s="8">
        <v>42615</v>
      </c>
      <c r="D4326" s="6">
        <v>2016</v>
      </c>
      <c r="E4326" s="8" t="s">
        <v>3472</v>
      </c>
      <c r="F4326" s="7">
        <v>2</v>
      </c>
      <c r="G4326" t="s">
        <v>3452</v>
      </c>
      <c r="H4326" t="s">
        <v>3451</v>
      </c>
      <c r="I4326" t="s">
        <v>4073</v>
      </c>
      <c r="J4326" t="s">
        <v>3488</v>
      </c>
      <c r="K4326" t="s">
        <v>3523</v>
      </c>
      <c r="L4326">
        <v>77070</v>
      </c>
      <c r="M4326" t="s">
        <v>3217</v>
      </c>
      <c r="N4326" t="s">
        <v>13</v>
      </c>
      <c r="O4326" t="s">
        <v>26</v>
      </c>
      <c r="P4326" t="s">
        <v>3218</v>
      </c>
      <c r="Q4326" s="4">
        <v>5000</v>
      </c>
      <c r="R4326">
        <v>8</v>
      </c>
      <c r="S4326" s="4">
        <f>Table3[[#This Row],[Harga]]*Table3[[#This Row],[Quantity]]</f>
        <v>40000</v>
      </c>
      <c r="T4326">
        <v>0.8</v>
      </c>
      <c r="U4326" s="4">
        <f>Table3[[#This Row],[Discount]]*Table3[[#This Row],[Revenue]]</f>
        <v>32000</v>
      </c>
      <c r="V4326" s="4">
        <f>Table3[[#This Row],[Revenue]]-Table3[[#This Row],[Total Discount]]</f>
        <v>8000</v>
      </c>
      <c r="W4326" s="6"/>
      <c r="X4326" s="5"/>
    </row>
    <row r="4327" spans="1:24" x14ac:dyDescent="0.35">
      <c r="A4327">
        <v>4326</v>
      </c>
      <c r="B4327" t="s">
        <v>4654</v>
      </c>
      <c r="C4327" s="8">
        <v>42705</v>
      </c>
      <c r="D4327" s="6">
        <v>2016</v>
      </c>
      <c r="E4327" s="8" t="s">
        <v>3490</v>
      </c>
      <c r="F4327" s="7">
        <v>1</v>
      </c>
      <c r="G4327" t="s">
        <v>3452</v>
      </c>
      <c r="H4327" t="s">
        <v>3451</v>
      </c>
      <c r="I4327" t="s">
        <v>4125</v>
      </c>
      <c r="J4327" t="s">
        <v>3466</v>
      </c>
      <c r="K4327" t="s">
        <v>3666</v>
      </c>
      <c r="L4327">
        <v>23223</v>
      </c>
      <c r="M4327" t="s">
        <v>3012</v>
      </c>
      <c r="N4327" t="s">
        <v>13</v>
      </c>
      <c r="O4327" t="s">
        <v>29</v>
      </c>
      <c r="P4327" t="s">
        <v>3013</v>
      </c>
      <c r="Q4327" s="4">
        <v>963000</v>
      </c>
      <c r="R4327">
        <v>7</v>
      </c>
      <c r="S4327" s="4">
        <f>Table3[[#This Row],[Harga]]*Table3[[#This Row],[Quantity]]</f>
        <v>6741000</v>
      </c>
      <c r="T4327">
        <v>0</v>
      </c>
      <c r="U4327" s="4">
        <f>Table3[[#This Row],[Discount]]*Table3[[#This Row],[Revenue]]</f>
        <v>0</v>
      </c>
      <c r="V4327" s="4">
        <f>Table3[[#This Row],[Revenue]]-Table3[[#This Row],[Total Discount]]</f>
        <v>6741000</v>
      </c>
      <c r="W4327" s="6"/>
      <c r="X4327" s="5"/>
    </row>
    <row r="4328" spans="1:24" x14ac:dyDescent="0.35">
      <c r="A4328">
        <v>4327</v>
      </c>
      <c r="B4328" t="s">
        <v>4653</v>
      </c>
      <c r="C4328" s="8">
        <v>41948</v>
      </c>
      <c r="D4328" s="6">
        <v>2014</v>
      </c>
      <c r="E4328" s="8" t="s">
        <v>3468</v>
      </c>
      <c r="F4328" s="7">
        <v>5</v>
      </c>
      <c r="G4328" t="s">
        <v>3457</v>
      </c>
      <c r="H4328" t="s">
        <v>3501</v>
      </c>
      <c r="I4328" t="s">
        <v>4652</v>
      </c>
      <c r="J4328" t="s">
        <v>3488</v>
      </c>
      <c r="K4328" t="s">
        <v>3455</v>
      </c>
      <c r="L4328">
        <v>22204</v>
      </c>
      <c r="M4328" t="s">
        <v>2669</v>
      </c>
      <c r="N4328" t="s">
        <v>51</v>
      </c>
      <c r="O4328" t="s">
        <v>64</v>
      </c>
      <c r="P4328" t="s">
        <v>2670</v>
      </c>
      <c r="Q4328" s="4">
        <v>48000</v>
      </c>
      <c r="R4328">
        <v>3</v>
      </c>
      <c r="S4328" s="4">
        <f>Table3[[#This Row],[Harga]]*Table3[[#This Row],[Quantity]]</f>
        <v>144000</v>
      </c>
      <c r="T4328">
        <v>0</v>
      </c>
      <c r="U4328" s="4">
        <f>Table3[[#This Row],[Discount]]*Table3[[#This Row],[Revenue]]</f>
        <v>0</v>
      </c>
      <c r="V4328" s="4">
        <f>Table3[[#This Row],[Revenue]]-Table3[[#This Row],[Total Discount]]</f>
        <v>144000</v>
      </c>
      <c r="W4328" s="6"/>
      <c r="X4328" s="5"/>
    </row>
    <row r="4329" spans="1:24" x14ac:dyDescent="0.35">
      <c r="A4329">
        <v>4328</v>
      </c>
      <c r="B4329" t="s">
        <v>4651</v>
      </c>
      <c r="C4329" s="8">
        <v>43064</v>
      </c>
      <c r="D4329" s="6">
        <v>2017</v>
      </c>
      <c r="E4329" s="8" t="s">
        <v>3468</v>
      </c>
      <c r="F4329" s="7">
        <v>25</v>
      </c>
      <c r="G4329" t="s">
        <v>3485</v>
      </c>
      <c r="H4329" t="s">
        <v>3451</v>
      </c>
      <c r="I4329" t="s">
        <v>4650</v>
      </c>
      <c r="J4329" t="s">
        <v>3449</v>
      </c>
      <c r="K4329" t="s">
        <v>3682</v>
      </c>
      <c r="L4329">
        <v>94122</v>
      </c>
      <c r="M4329" t="s">
        <v>746</v>
      </c>
      <c r="N4329" t="s">
        <v>13</v>
      </c>
      <c r="O4329" t="s">
        <v>37</v>
      </c>
      <c r="P4329" t="s">
        <v>747</v>
      </c>
      <c r="Q4329" s="4">
        <v>6000</v>
      </c>
      <c r="R4329">
        <v>2</v>
      </c>
      <c r="S4329" s="4">
        <f>Table3[[#This Row],[Harga]]*Table3[[#This Row],[Quantity]]</f>
        <v>12000</v>
      </c>
      <c r="T4329">
        <v>0</v>
      </c>
      <c r="U4329" s="4">
        <f>Table3[[#This Row],[Discount]]*Table3[[#This Row],[Revenue]]</f>
        <v>0</v>
      </c>
      <c r="V4329" s="4">
        <f>Table3[[#This Row],[Revenue]]-Table3[[#This Row],[Total Discount]]</f>
        <v>12000</v>
      </c>
      <c r="W4329" s="6"/>
      <c r="X4329" s="5"/>
    </row>
    <row r="4330" spans="1:24" x14ac:dyDescent="0.35">
      <c r="A4330">
        <v>4329</v>
      </c>
      <c r="B4330" t="s">
        <v>4649</v>
      </c>
      <c r="C4330" s="8">
        <v>42720</v>
      </c>
      <c r="D4330" s="6">
        <v>2016</v>
      </c>
      <c r="E4330" s="8" t="s">
        <v>3490</v>
      </c>
      <c r="F4330" s="7">
        <v>16</v>
      </c>
      <c r="G4330" t="s">
        <v>3538</v>
      </c>
      <c r="H4330" t="s">
        <v>3462</v>
      </c>
      <c r="I4330" t="s">
        <v>4423</v>
      </c>
      <c r="J4330" t="s">
        <v>3488</v>
      </c>
      <c r="K4330" t="s">
        <v>3474</v>
      </c>
      <c r="L4330">
        <v>92024</v>
      </c>
      <c r="M4330" t="s">
        <v>444</v>
      </c>
      <c r="N4330" t="s">
        <v>51</v>
      </c>
      <c r="O4330" t="s">
        <v>64</v>
      </c>
      <c r="P4330" t="s">
        <v>445</v>
      </c>
      <c r="Q4330" s="4">
        <v>10000</v>
      </c>
      <c r="R4330">
        <v>7</v>
      </c>
      <c r="S4330" s="4">
        <f>Table3[[#This Row],[Harga]]*Table3[[#This Row],[Quantity]]</f>
        <v>70000</v>
      </c>
      <c r="T4330">
        <v>0</v>
      </c>
      <c r="U4330" s="4">
        <f>Table3[[#This Row],[Discount]]*Table3[[#This Row],[Revenue]]</f>
        <v>0</v>
      </c>
      <c r="V4330" s="4">
        <f>Table3[[#This Row],[Revenue]]-Table3[[#This Row],[Total Discount]]</f>
        <v>70000</v>
      </c>
      <c r="W4330" s="6"/>
      <c r="X4330" s="5"/>
    </row>
    <row r="4331" spans="1:24" x14ac:dyDescent="0.35">
      <c r="A4331">
        <v>4330</v>
      </c>
      <c r="B4331" t="s">
        <v>4648</v>
      </c>
      <c r="C4331" s="8">
        <v>43053</v>
      </c>
      <c r="D4331" s="6">
        <v>2017</v>
      </c>
      <c r="E4331" s="8" t="s">
        <v>3468</v>
      </c>
      <c r="F4331" s="7">
        <v>14</v>
      </c>
      <c r="G4331" t="s">
        <v>3538</v>
      </c>
      <c r="H4331" t="s">
        <v>3451</v>
      </c>
      <c r="I4331" t="s">
        <v>3859</v>
      </c>
      <c r="J4331" t="s">
        <v>3466</v>
      </c>
      <c r="K4331" t="s">
        <v>3682</v>
      </c>
      <c r="L4331">
        <v>13601</v>
      </c>
      <c r="M4331" t="s">
        <v>3229</v>
      </c>
      <c r="N4331" t="s">
        <v>13</v>
      </c>
      <c r="O4331" t="s">
        <v>32</v>
      </c>
      <c r="P4331" t="s">
        <v>3230</v>
      </c>
      <c r="Q4331" s="4">
        <v>26000</v>
      </c>
      <c r="R4331">
        <v>6</v>
      </c>
      <c r="S4331" s="4">
        <f>Table3[[#This Row],[Harga]]*Table3[[#This Row],[Quantity]]</f>
        <v>156000</v>
      </c>
      <c r="T4331">
        <v>0</v>
      </c>
      <c r="U4331" s="4">
        <f>Table3[[#This Row],[Discount]]*Table3[[#This Row],[Revenue]]</f>
        <v>0</v>
      </c>
      <c r="V4331" s="4">
        <f>Table3[[#This Row],[Revenue]]-Table3[[#This Row],[Total Discount]]</f>
        <v>156000</v>
      </c>
      <c r="W4331" s="6"/>
      <c r="X4331" s="5"/>
    </row>
    <row r="4332" spans="1:24" x14ac:dyDescent="0.35">
      <c r="A4332">
        <v>4331</v>
      </c>
      <c r="B4332" t="s">
        <v>4647</v>
      </c>
      <c r="C4332" s="8">
        <v>42547</v>
      </c>
      <c r="D4332" s="6">
        <v>2016</v>
      </c>
      <c r="E4332" s="8" t="s">
        <v>3497</v>
      </c>
      <c r="F4332" s="7">
        <v>26</v>
      </c>
      <c r="G4332" t="s">
        <v>3538</v>
      </c>
      <c r="H4332" t="s">
        <v>3451</v>
      </c>
      <c r="I4332" t="s">
        <v>4646</v>
      </c>
      <c r="J4332" t="s">
        <v>3466</v>
      </c>
      <c r="K4332" t="s">
        <v>3542</v>
      </c>
      <c r="L4332">
        <v>90036</v>
      </c>
      <c r="M4332" t="s">
        <v>2079</v>
      </c>
      <c r="N4332" t="s">
        <v>13</v>
      </c>
      <c r="O4332" t="s">
        <v>366</v>
      </c>
      <c r="P4332" t="s">
        <v>2080</v>
      </c>
      <c r="Q4332" s="4">
        <v>696000</v>
      </c>
      <c r="R4332">
        <v>2</v>
      </c>
      <c r="S4332" s="4">
        <f>Table3[[#This Row],[Harga]]*Table3[[#This Row],[Quantity]]</f>
        <v>1392000</v>
      </c>
      <c r="T4332">
        <v>0</v>
      </c>
      <c r="U4332" s="4">
        <f>Table3[[#This Row],[Discount]]*Table3[[#This Row],[Revenue]]</f>
        <v>0</v>
      </c>
      <c r="V4332" s="4">
        <f>Table3[[#This Row],[Revenue]]-Table3[[#This Row],[Total Discount]]</f>
        <v>1392000</v>
      </c>
      <c r="W4332" s="6"/>
      <c r="X4332" s="5"/>
    </row>
    <row r="4333" spans="1:24" x14ac:dyDescent="0.35">
      <c r="A4333">
        <v>4332</v>
      </c>
      <c r="B4333" t="s">
        <v>4645</v>
      </c>
      <c r="C4333" s="8">
        <v>41999</v>
      </c>
      <c r="D4333" s="6">
        <v>2014</v>
      </c>
      <c r="E4333" s="8" t="s">
        <v>3490</v>
      </c>
      <c r="F4333" s="7">
        <v>26</v>
      </c>
      <c r="G4333" t="s">
        <v>3485</v>
      </c>
      <c r="H4333" t="s">
        <v>3462</v>
      </c>
      <c r="I4333" t="s">
        <v>4490</v>
      </c>
      <c r="J4333" t="s">
        <v>3466</v>
      </c>
      <c r="K4333" t="s">
        <v>3595</v>
      </c>
      <c r="L4333">
        <v>19140</v>
      </c>
      <c r="M4333" t="s">
        <v>1954</v>
      </c>
      <c r="N4333" t="s">
        <v>13</v>
      </c>
      <c r="O4333" t="s">
        <v>37</v>
      </c>
      <c r="P4333" t="s">
        <v>1955</v>
      </c>
      <c r="Q4333" s="4">
        <v>14000</v>
      </c>
      <c r="R4333">
        <v>3</v>
      </c>
      <c r="S4333" s="4">
        <f>Table3[[#This Row],[Harga]]*Table3[[#This Row],[Quantity]]</f>
        <v>42000</v>
      </c>
      <c r="T4333">
        <v>0.2</v>
      </c>
      <c r="U4333" s="4">
        <f>Table3[[#This Row],[Discount]]*Table3[[#This Row],[Revenue]]</f>
        <v>8400</v>
      </c>
      <c r="V4333" s="4">
        <f>Table3[[#This Row],[Revenue]]-Table3[[#This Row],[Total Discount]]</f>
        <v>33600</v>
      </c>
      <c r="W4333" s="6"/>
      <c r="X4333" s="5"/>
    </row>
    <row r="4334" spans="1:24" x14ac:dyDescent="0.35">
      <c r="A4334">
        <v>4333</v>
      </c>
      <c r="B4334" t="s">
        <v>4644</v>
      </c>
      <c r="C4334" s="8">
        <v>42596</v>
      </c>
      <c r="D4334" s="6">
        <v>2016</v>
      </c>
      <c r="E4334" s="8" t="s">
        <v>3481</v>
      </c>
      <c r="F4334" s="7">
        <v>14</v>
      </c>
      <c r="G4334" t="s">
        <v>3452</v>
      </c>
      <c r="H4334" t="s">
        <v>3462</v>
      </c>
      <c r="I4334" t="s">
        <v>4344</v>
      </c>
      <c r="J4334" t="s">
        <v>3466</v>
      </c>
      <c r="K4334" t="s">
        <v>3505</v>
      </c>
      <c r="L4334">
        <v>44312</v>
      </c>
      <c r="M4334" t="s">
        <v>1193</v>
      </c>
      <c r="N4334" t="s">
        <v>51</v>
      </c>
      <c r="O4334" t="s">
        <v>52</v>
      </c>
      <c r="P4334" t="s">
        <v>1194</v>
      </c>
      <c r="Q4334" s="4">
        <v>1213000</v>
      </c>
      <c r="R4334">
        <v>2</v>
      </c>
      <c r="S4334" s="4">
        <f>Table3[[#This Row],[Harga]]*Table3[[#This Row],[Quantity]]</f>
        <v>2426000</v>
      </c>
      <c r="T4334">
        <v>0.4</v>
      </c>
      <c r="U4334" s="4">
        <f>Table3[[#This Row],[Discount]]*Table3[[#This Row],[Revenue]]</f>
        <v>970400</v>
      </c>
      <c r="V4334" s="4">
        <f>Table3[[#This Row],[Revenue]]-Table3[[#This Row],[Total Discount]]</f>
        <v>1455600</v>
      </c>
      <c r="W4334" s="6"/>
      <c r="X4334" s="5"/>
    </row>
    <row r="4335" spans="1:24" x14ac:dyDescent="0.35">
      <c r="A4335">
        <v>4334</v>
      </c>
      <c r="B4335" t="s">
        <v>4643</v>
      </c>
      <c r="C4335" s="8">
        <v>42667</v>
      </c>
      <c r="D4335" s="6">
        <v>2016</v>
      </c>
      <c r="E4335" s="8" t="s">
        <v>3517</v>
      </c>
      <c r="F4335" s="7">
        <v>24</v>
      </c>
      <c r="G4335" t="s">
        <v>3452</v>
      </c>
      <c r="H4335" t="s">
        <v>3462</v>
      </c>
      <c r="I4335" t="s">
        <v>4364</v>
      </c>
      <c r="J4335" t="s">
        <v>3488</v>
      </c>
      <c r="K4335" t="s">
        <v>3655</v>
      </c>
      <c r="L4335">
        <v>94110</v>
      </c>
      <c r="M4335" t="s">
        <v>3310</v>
      </c>
      <c r="N4335" t="s">
        <v>51</v>
      </c>
      <c r="O4335" t="s">
        <v>64</v>
      </c>
      <c r="P4335" t="s">
        <v>3311</v>
      </c>
      <c r="Q4335" s="4">
        <v>450000</v>
      </c>
      <c r="R4335">
        <v>5</v>
      </c>
      <c r="S4335" s="4">
        <f>Table3[[#This Row],[Harga]]*Table3[[#This Row],[Quantity]]</f>
        <v>2250000</v>
      </c>
      <c r="T4335">
        <v>0</v>
      </c>
      <c r="U4335" s="4">
        <f>Table3[[#This Row],[Discount]]*Table3[[#This Row],[Revenue]]</f>
        <v>0</v>
      </c>
      <c r="V4335" s="4">
        <f>Table3[[#This Row],[Revenue]]-Table3[[#This Row],[Total Discount]]</f>
        <v>2250000</v>
      </c>
      <c r="W4335" s="6"/>
      <c r="X4335" s="5"/>
    </row>
    <row r="4336" spans="1:24" x14ac:dyDescent="0.35">
      <c r="A4336">
        <v>4335</v>
      </c>
      <c r="B4336" t="s">
        <v>4642</v>
      </c>
      <c r="C4336" s="8">
        <v>41874</v>
      </c>
      <c r="D4336" s="6">
        <v>2014</v>
      </c>
      <c r="E4336" s="8" t="s">
        <v>3481</v>
      </c>
      <c r="F4336" s="7">
        <v>23</v>
      </c>
      <c r="G4336" t="s">
        <v>3496</v>
      </c>
      <c r="H4336" t="s">
        <v>3451</v>
      </c>
      <c r="I4336" t="s">
        <v>4501</v>
      </c>
      <c r="J4336" t="s">
        <v>3488</v>
      </c>
      <c r="K4336" t="s">
        <v>3628</v>
      </c>
      <c r="L4336">
        <v>49505</v>
      </c>
      <c r="M4336" t="s">
        <v>577</v>
      </c>
      <c r="N4336" t="s">
        <v>13</v>
      </c>
      <c r="O4336" t="s">
        <v>23</v>
      </c>
      <c r="P4336" t="s">
        <v>578</v>
      </c>
      <c r="Q4336" s="4">
        <v>7000</v>
      </c>
      <c r="R4336">
        <v>3</v>
      </c>
      <c r="S4336" s="4">
        <f>Table3[[#This Row],[Harga]]*Table3[[#This Row],[Quantity]]</f>
        <v>21000</v>
      </c>
      <c r="T4336">
        <v>0</v>
      </c>
      <c r="U4336" s="4">
        <f>Table3[[#This Row],[Discount]]*Table3[[#This Row],[Revenue]]</f>
        <v>0</v>
      </c>
      <c r="V4336" s="4">
        <f>Table3[[#This Row],[Revenue]]-Table3[[#This Row],[Total Discount]]</f>
        <v>21000</v>
      </c>
      <c r="W4336" s="6"/>
      <c r="X4336" s="5"/>
    </row>
    <row r="4337" spans="1:24" x14ac:dyDescent="0.35">
      <c r="A4337">
        <v>4336</v>
      </c>
      <c r="B4337" t="s">
        <v>4641</v>
      </c>
      <c r="C4337" s="8">
        <v>42993</v>
      </c>
      <c r="D4337" s="6">
        <v>2017</v>
      </c>
      <c r="E4337" s="8" t="s">
        <v>3472</v>
      </c>
      <c r="F4337" s="7">
        <v>15</v>
      </c>
      <c r="G4337" t="s">
        <v>3452</v>
      </c>
      <c r="H4337" t="s">
        <v>3462</v>
      </c>
      <c r="I4337" t="s">
        <v>4640</v>
      </c>
      <c r="J4337" t="s">
        <v>3488</v>
      </c>
      <c r="K4337" t="s">
        <v>3483</v>
      </c>
      <c r="L4337">
        <v>94109</v>
      </c>
      <c r="M4337" t="s">
        <v>1724</v>
      </c>
      <c r="N4337" t="s">
        <v>9</v>
      </c>
      <c r="O4337" t="s">
        <v>17</v>
      </c>
      <c r="P4337" t="s">
        <v>1725</v>
      </c>
      <c r="Q4337" s="4">
        <v>1580000</v>
      </c>
      <c r="R4337">
        <v>1</v>
      </c>
      <c r="S4337" s="4">
        <f>Table3[[#This Row],[Harga]]*Table3[[#This Row],[Quantity]]</f>
        <v>1580000</v>
      </c>
      <c r="T4337">
        <v>0.2</v>
      </c>
      <c r="U4337" s="4">
        <f>Table3[[#This Row],[Discount]]*Table3[[#This Row],[Revenue]]</f>
        <v>316000</v>
      </c>
      <c r="V4337" s="4">
        <f>Table3[[#This Row],[Revenue]]-Table3[[#This Row],[Total Discount]]</f>
        <v>1264000</v>
      </c>
      <c r="W4337" s="6"/>
      <c r="X4337" s="5"/>
    </row>
    <row r="4338" spans="1:24" x14ac:dyDescent="0.35">
      <c r="A4338">
        <v>4337</v>
      </c>
      <c r="B4338" t="s">
        <v>4639</v>
      </c>
      <c r="C4338" s="8">
        <v>42901</v>
      </c>
      <c r="D4338" s="6">
        <v>2017</v>
      </c>
      <c r="E4338" s="8" t="s">
        <v>3497</v>
      </c>
      <c r="F4338" s="7">
        <v>15</v>
      </c>
      <c r="G4338" t="s">
        <v>3452</v>
      </c>
      <c r="H4338" t="s">
        <v>3451</v>
      </c>
      <c r="I4338" t="s">
        <v>4638</v>
      </c>
      <c r="J4338" t="s">
        <v>3466</v>
      </c>
      <c r="K4338" t="s">
        <v>3474</v>
      </c>
      <c r="L4338">
        <v>37211</v>
      </c>
      <c r="M4338" t="s">
        <v>1650</v>
      </c>
      <c r="N4338" t="s">
        <v>51</v>
      </c>
      <c r="O4338" t="s">
        <v>52</v>
      </c>
      <c r="P4338" t="s">
        <v>1651</v>
      </c>
      <c r="Q4338" s="4">
        <v>320000</v>
      </c>
      <c r="R4338">
        <v>3</v>
      </c>
      <c r="S4338" s="4">
        <f>Table3[[#This Row],[Harga]]*Table3[[#This Row],[Quantity]]</f>
        <v>960000</v>
      </c>
      <c r="T4338">
        <v>0.2</v>
      </c>
      <c r="U4338" s="4">
        <f>Table3[[#This Row],[Discount]]*Table3[[#This Row],[Revenue]]</f>
        <v>192000</v>
      </c>
      <c r="V4338" s="4">
        <f>Table3[[#This Row],[Revenue]]-Table3[[#This Row],[Total Discount]]</f>
        <v>768000</v>
      </c>
      <c r="W4338" s="6"/>
      <c r="X4338" s="5"/>
    </row>
    <row r="4339" spans="1:24" x14ac:dyDescent="0.35">
      <c r="A4339">
        <v>4338</v>
      </c>
      <c r="B4339" t="s">
        <v>4637</v>
      </c>
      <c r="C4339" s="8">
        <v>42064</v>
      </c>
      <c r="D4339" s="6">
        <v>2015</v>
      </c>
      <c r="E4339" s="8" t="s">
        <v>3511</v>
      </c>
      <c r="F4339" s="7">
        <v>1</v>
      </c>
      <c r="G4339" t="s">
        <v>3485</v>
      </c>
      <c r="H4339" t="s">
        <v>3451</v>
      </c>
      <c r="I4339" t="s">
        <v>4222</v>
      </c>
      <c r="J4339" t="s">
        <v>3449</v>
      </c>
      <c r="K4339" t="s">
        <v>3580</v>
      </c>
      <c r="L4339">
        <v>19120</v>
      </c>
      <c r="M4339" t="s">
        <v>3312</v>
      </c>
      <c r="N4339" t="s">
        <v>13</v>
      </c>
      <c r="O4339" t="s">
        <v>29</v>
      </c>
      <c r="P4339" t="s">
        <v>3313</v>
      </c>
      <c r="Q4339" s="4">
        <v>4000</v>
      </c>
      <c r="R4339">
        <v>2</v>
      </c>
      <c r="S4339" s="4">
        <f>Table3[[#This Row],[Harga]]*Table3[[#This Row],[Quantity]]</f>
        <v>8000</v>
      </c>
      <c r="T4339">
        <v>0.2</v>
      </c>
      <c r="U4339" s="4">
        <f>Table3[[#This Row],[Discount]]*Table3[[#This Row],[Revenue]]</f>
        <v>1600</v>
      </c>
      <c r="V4339" s="4">
        <f>Table3[[#This Row],[Revenue]]-Table3[[#This Row],[Total Discount]]</f>
        <v>6400</v>
      </c>
      <c r="W4339" s="6"/>
      <c r="X4339" s="5"/>
    </row>
    <row r="4340" spans="1:24" x14ac:dyDescent="0.35">
      <c r="A4340">
        <v>4339</v>
      </c>
      <c r="B4340" t="s">
        <v>4636</v>
      </c>
      <c r="C4340" s="8">
        <v>42574</v>
      </c>
      <c r="D4340" s="6">
        <v>2016</v>
      </c>
      <c r="E4340" s="8" t="s">
        <v>3507</v>
      </c>
      <c r="F4340" s="7">
        <v>23</v>
      </c>
      <c r="G4340" t="s">
        <v>3538</v>
      </c>
      <c r="H4340" t="s">
        <v>3451</v>
      </c>
      <c r="I4340" t="s">
        <v>4595</v>
      </c>
      <c r="J4340" t="s">
        <v>3449</v>
      </c>
      <c r="K4340" t="s">
        <v>3600</v>
      </c>
      <c r="L4340">
        <v>77041</v>
      </c>
      <c r="M4340" t="s">
        <v>2890</v>
      </c>
      <c r="N4340" t="s">
        <v>51</v>
      </c>
      <c r="O4340" t="s">
        <v>52</v>
      </c>
      <c r="P4340" t="s">
        <v>2891</v>
      </c>
      <c r="Q4340" s="4">
        <v>58000</v>
      </c>
      <c r="R4340">
        <v>8</v>
      </c>
      <c r="S4340" s="4">
        <f>Table3[[#This Row],[Harga]]*Table3[[#This Row],[Quantity]]</f>
        <v>464000</v>
      </c>
      <c r="T4340">
        <v>0.2</v>
      </c>
      <c r="U4340" s="4">
        <f>Table3[[#This Row],[Discount]]*Table3[[#This Row],[Revenue]]</f>
        <v>92800</v>
      </c>
      <c r="V4340" s="4">
        <f>Table3[[#This Row],[Revenue]]-Table3[[#This Row],[Total Discount]]</f>
        <v>371200</v>
      </c>
      <c r="W4340" s="6"/>
      <c r="X4340" s="5"/>
    </row>
    <row r="4341" spans="1:24" x14ac:dyDescent="0.35">
      <c r="A4341">
        <v>4340</v>
      </c>
      <c r="B4341" t="s">
        <v>4635</v>
      </c>
      <c r="C4341" s="8">
        <v>41913</v>
      </c>
      <c r="D4341" s="6">
        <v>2014</v>
      </c>
      <c r="E4341" s="8" t="s">
        <v>3517</v>
      </c>
      <c r="F4341" s="7">
        <v>1</v>
      </c>
      <c r="G4341" t="s">
        <v>3452</v>
      </c>
      <c r="H4341" t="s">
        <v>3462</v>
      </c>
      <c r="I4341" t="s">
        <v>3736</v>
      </c>
      <c r="J4341" t="s">
        <v>3488</v>
      </c>
      <c r="K4341" t="s">
        <v>3505</v>
      </c>
      <c r="L4341">
        <v>89502</v>
      </c>
      <c r="M4341" t="s">
        <v>3314</v>
      </c>
      <c r="N4341" t="s">
        <v>13</v>
      </c>
      <c r="O4341" t="s">
        <v>73</v>
      </c>
      <c r="P4341" t="s">
        <v>3315</v>
      </c>
      <c r="Q4341" s="4">
        <v>5000</v>
      </c>
      <c r="R4341">
        <v>1</v>
      </c>
      <c r="S4341" s="4">
        <f>Table3[[#This Row],[Harga]]*Table3[[#This Row],[Quantity]]</f>
        <v>5000</v>
      </c>
      <c r="T4341">
        <v>0</v>
      </c>
      <c r="U4341" s="4">
        <f>Table3[[#This Row],[Discount]]*Table3[[#This Row],[Revenue]]</f>
        <v>0</v>
      </c>
      <c r="V4341" s="4">
        <f>Table3[[#This Row],[Revenue]]-Table3[[#This Row],[Total Discount]]</f>
        <v>5000</v>
      </c>
      <c r="W4341" s="6"/>
      <c r="X4341" s="5"/>
    </row>
    <row r="4342" spans="1:24" x14ac:dyDescent="0.35">
      <c r="A4342">
        <v>4341</v>
      </c>
      <c r="B4342" t="s">
        <v>4634</v>
      </c>
      <c r="C4342" s="8">
        <v>41890</v>
      </c>
      <c r="D4342" s="6">
        <v>2014</v>
      </c>
      <c r="E4342" s="8" t="s">
        <v>3472</v>
      </c>
      <c r="F4342" s="7">
        <v>8</v>
      </c>
      <c r="G4342" t="s">
        <v>3452</v>
      </c>
      <c r="H4342" t="s">
        <v>3501</v>
      </c>
      <c r="I4342" t="s">
        <v>4060</v>
      </c>
      <c r="J4342" t="s">
        <v>3488</v>
      </c>
      <c r="K4342" t="s">
        <v>3666</v>
      </c>
      <c r="L4342">
        <v>10009</v>
      </c>
      <c r="M4342" t="s">
        <v>1562</v>
      </c>
      <c r="N4342" t="s">
        <v>9</v>
      </c>
      <c r="O4342" t="s">
        <v>42</v>
      </c>
      <c r="P4342" t="s">
        <v>1563</v>
      </c>
      <c r="Q4342" s="4">
        <v>480000</v>
      </c>
      <c r="R4342">
        <v>2</v>
      </c>
      <c r="S4342" s="4">
        <f>Table3[[#This Row],[Harga]]*Table3[[#This Row],[Quantity]]</f>
        <v>960000</v>
      </c>
      <c r="T4342">
        <v>0.1</v>
      </c>
      <c r="U4342" s="4">
        <f>Table3[[#This Row],[Discount]]*Table3[[#This Row],[Revenue]]</f>
        <v>96000</v>
      </c>
      <c r="V4342" s="4">
        <f>Table3[[#This Row],[Revenue]]-Table3[[#This Row],[Total Discount]]</f>
        <v>864000</v>
      </c>
      <c r="W4342" s="6"/>
      <c r="X4342" s="5"/>
    </row>
    <row r="4343" spans="1:24" x14ac:dyDescent="0.35">
      <c r="A4343">
        <v>4342</v>
      </c>
      <c r="B4343" t="s">
        <v>4633</v>
      </c>
      <c r="C4343" s="8">
        <v>41959</v>
      </c>
      <c r="D4343" s="6">
        <v>2014</v>
      </c>
      <c r="E4343" s="8" t="s">
        <v>3468</v>
      </c>
      <c r="F4343" s="7">
        <v>16</v>
      </c>
      <c r="G4343" t="s">
        <v>3452</v>
      </c>
      <c r="H4343" t="s">
        <v>3451</v>
      </c>
      <c r="I4343" t="s">
        <v>4584</v>
      </c>
      <c r="J4343" t="s">
        <v>3466</v>
      </c>
      <c r="K4343" t="s">
        <v>3505</v>
      </c>
      <c r="L4343">
        <v>90008</v>
      </c>
      <c r="M4343" t="s">
        <v>3316</v>
      </c>
      <c r="N4343" t="s">
        <v>51</v>
      </c>
      <c r="O4343" t="s">
        <v>52</v>
      </c>
      <c r="P4343" t="s">
        <v>3317</v>
      </c>
      <c r="Q4343" s="4">
        <v>80000</v>
      </c>
      <c r="R4343">
        <v>4</v>
      </c>
      <c r="S4343" s="4">
        <f>Table3[[#This Row],[Harga]]*Table3[[#This Row],[Quantity]]</f>
        <v>320000</v>
      </c>
      <c r="T4343">
        <v>0.2</v>
      </c>
      <c r="U4343" s="4">
        <f>Table3[[#This Row],[Discount]]*Table3[[#This Row],[Revenue]]</f>
        <v>64000</v>
      </c>
      <c r="V4343" s="4">
        <f>Table3[[#This Row],[Revenue]]-Table3[[#This Row],[Total Discount]]</f>
        <v>256000</v>
      </c>
      <c r="W4343" s="6"/>
      <c r="X4343" s="5"/>
    </row>
    <row r="4344" spans="1:24" x14ac:dyDescent="0.35">
      <c r="A4344">
        <v>4343</v>
      </c>
      <c r="B4344" t="s">
        <v>4632</v>
      </c>
      <c r="C4344" s="8">
        <v>41701</v>
      </c>
      <c r="D4344" s="6">
        <v>2014</v>
      </c>
      <c r="E4344" s="8" t="s">
        <v>3511</v>
      </c>
      <c r="F4344" s="7">
        <v>3</v>
      </c>
      <c r="G4344" t="s">
        <v>3538</v>
      </c>
      <c r="H4344" t="s">
        <v>3451</v>
      </c>
      <c r="I4344" t="s">
        <v>4631</v>
      </c>
      <c r="J4344" t="s">
        <v>3449</v>
      </c>
      <c r="K4344" t="s">
        <v>3707</v>
      </c>
      <c r="L4344">
        <v>92037</v>
      </c>
      <c r="M4344" t="s">
        <v>1128</v>
      </c>
      <c r="N4344" t="s">
        <v>9</v>
      </c>
      <c r="O4344" t="s">
        <v>17</v>
      </c>
      <c r="P4344" t="s">
        <v>1129</v>
      </c>
      <c r="Q4344" s="4">
        <v>653000</v>
      </c>
      <c r="R4344">
        <v>3</v>
      </c>
      <c r="S4344" s="4">
        <f>Table3[[#This Row],[Harga]]*Table3[[#This Row],[Quantity]]</f>
        <v>1959000</v>
      </c>
      <c r="T4344">
        <v>0.2</v>
      </c>
      <c r="U4344" s="4">
        <f>Table3[[#This Row],[Discount]]*Table3[[#This Row],[Revenue]]</f>
        <v>391800</v>
      </c>
      <c r="V4344" s="4">
        <f>Table3[[#This Row],[Revenue]]-Table3[[#This Row],[Total Discount]]</f>
        <v>1567200</v>
      </c>
      <c r="W4344" s="6"/>
      <c r="X4344" s="5"/>
    </row>
    <row r="4345" spans="1:24" x14ac:dyDescent="0.35">
      <c r="A4345">
        <v>4344</v>
      </c>
      <c r="B4345" t="s">
        <v>4630</v>
      </c>
      <c r="C4345" s="8">
        <v>42341</v>
      </c>
      <c r="D4345" s="6">
        <v>2015</v>
      </c>
      <c r="E4345" s="8" t="s">
        <v>3490</v>
      </c>
      <c r="F4345" s="7">
        <v>3</v>
      </c>
      <c r="G4345" t="s">
        <v>3538</v>
      </c>
      <c r="H4345" t="s">
        <v>3462</v>
      </c>
      <c r="I4345" t="s">
        <v>4555</v>
      </c>
      <c r="J4345" t="s">
        <v>3449</v>
      </c>
      <c r="K4345" t="s">
        <v>3542</v>
      </c>
      <c r="L4345">
        <v>94110</v>
      </c>
      <c r="M4345" t="s">
        <v>2685</v>
      </c>
      <c r="N4345" t="s">
        <v>9</v>
      </c>
      <c r="O4345" t="s">
        <v>10</v>
      </c>
      <c r="P4345" t="s">
        <v>2686</v>
      </c>
      <c r="Q4345" s="4">
        <v>360000</v>
      </c>
      <c r="R4345">
        <v>3</v>
      </c>
      <c r="S4345" s="4">
        <f>Table3[[#This Row],[Harga]]*Table3[[#This Row],[Quantity]]</f>
        <v>1080000</v>
      </c>
      <c r="T4345">
        <v>0.15</v>
      </c>
      <c r="U4345" s="4">
        <f>Table3[[#This Row],[Discount]]*Table3[[#This Row],[Revenue]]</f>
        <v>162000</v>
      </c>
      <c r="V4345" s="4">
        <f>Table3[[#This Row],[Revenue]]-Table3[[#This Row],[Total Discount]]</f>
        <v>918000</v>
      </c>
      <c r="W4345" s="6"/>
      <c r="X4345" s="5"/>
    </row>
    <row r="4346" spans="1:24" x14ac:dyDescent="0.35">
      <c r="A4346">
        <v>4345</v>
      </c>
      <c r="B4346" t="s">
        <v>4629</v>
      </c>
      <c r="C4346" s="8">
        <v>42927</v>
      </c>
      <c r="D4346" s="6">
        <v>2017</v>
      </c>
      <c r="E4346" s="8" t="s">
        <v>3507</v>
      </c>
      <c r="F4346" s="7">
        <v>11</v>
      </c>
      <c r="G4346" t="s">
        <v>3452</v>
      </c>
      <c r="H4346" t="s">
        <v>3451</v>
      </c>
      <c r="I4346" t="s">
        <v>4628</v>
      </c>
      <c r="J4346" t="s">
        <v>3466</v>
      </c>
      <c r="K4346" t="s">
        <v>3568</v>
      </c>
      <c r="L4346">
        <v>92105</v>
      </c>
      <c r="M4346" t="s">
        <v>654</v>
      </c>
      <c r="N4346" t="s">
        <v>51</v>
      </c>
      <c r="O4346" t="s">
        <v>52</v>
      </c>
      <c r="P4346" t="s">
        <v>655</v>
      </c>
      <c r="Q4346" s="4">
        <v>12000</v>
      </c>
      <c r="R4346">
        <v>6</v>
      </c>
      <c r="S4346" s="4">
        <f>Table3[[#This Row],[Harga]]*Table3[[#This Row],[Quantity]]</f>
        <v>72000</v>
      </c>
      <c r="T4346">
        <v>0.2</v>
      </c>
      <c r="U4346" s="4">
        <f>Table3[[#This Row],[Discount]]*Table3[[#This Row],[Revenue]]</f>
        <v>14400</v>
      </c>
      <c r="V4346" s="4">
        <f>Table3[[#This Row],[Revenue]]-Table3[[#This Row],[Total Discount]]</f>
        <v>57600</v>
      </c>
      <c r="W4346" s="6"/>
      <c r="X4346" s="5"/>
    </row>
    <row r="4347" spans="1:24" x14ac:dyDescent="0.35">
      <c r="A4347">
        <v>4346</v>
      </c>
      <c r="B4347" t="s">
        <v>4627</v>
      </c>
      <c r="C4347" s="8">
        <v>43055</v>
      </c>
      <c r="D4347" s="6">
        <v>2017</v>
      </c>
      <c r="E4347" s="8" t="s">
        <v>3468</v>
      </c>
      <c r="F4347" s="7">
        <v>16</v>
      </c>
      <c r="G4347" t="s">
        <v>3485</v>
      </c>
      <c r="H4347" t="s">
        <v>3462</v>
      </c>
      <c r="I4347" t="s">
        <v>4626</v>
      </c>
      <c r="J4347" t="s">
        <v>3466</v>
      </c>
      <c r="K4347" t="s">
        <v>3704</v>
      </c>
      <c r="L4347">
        <v>44035</v>
      </c>
      <c r="M4347" t="s">
        <v>1146</v>
      </c>
      <c r="N4347" t="s">
        <v>13</v>
      </c>
      <c r="O4347" t="s">
        <v>26</v>
      </c>
      <c r="P4347" t="s">
        <v>1147</v>
      </c>
      <c r="Q4347" s="4">
        <v>10000</v>
      </c>
      <c r="R4347">
        <v>1</v>
      </c>
      <c r="S4347" s="4">
        <f>Table3[[#This Row],[Harga]]*Table3[[#This Row],[Quantity]]</f>
        <v>10000</v>
      </c>
      <c r="T4347">
        <v>0.7</v>
      </c>
      <c r="U4347" s="4">
        <f>Table3[[#This Row],[Discount]]*Table3[[#This Row],[Revenue]]</f>
        <v>7000</v>
      </c>
      <c r="V4347" s="4">
        <f>Table3[[#This Row],[Revenue]]-Table3[[#This Row],[Total Discount]]</f>
        <v>3000</v>
      </c>
      <c r="W4347" s="6"/>
      <c r="X4347" s="5"/>
    </row>
    <row r="4348" spans="1:24" x14ac:dyDescent="0.35">
      <c r="A4348">
        <v>4347</v>
      </c>
      <c r="B4348" t="s">
        <v>4625</v>
      </c>
      <c r="C4348" s="8">
        <v>42533</v>
      </c>
      <c r="D4348" s="6">
        <v>2016</v>
      </c>
      <c r="E4348" s="8" t="s">
        <v>3497</v>
      </c>
      <c r="F4348" s="7">
        <v>12</v>
      </c>
      <c r="G4348" t="s">
        <v>3485</v>
      </c>
      <c r="H4348" t="s">
        <v>3451</v>
      </c>
      <c r="I4348" t="s">
        <v>4233</v>
      </c>
      <c r="J4348" t="s">
        <v>3488</v>
      </c>
      <c r="K4348" t="s">
        <v>3641</v>
      </c>
      <c r="L4348">
        <v>77070</v>
      </c>
      <c r="M4348" t="s">
        <v>1936</v>
      </c>
      <c r="N4348" t="s">
        <v>13</v>
      </c>
      <c r="O4348" t="s">
        <v>29</v>
      </c>
      <c r="P4348" t="s">
        <v>1937</v>
      </c>
      <c r="Q4348" s="4">
        <v>33000</v>
      </c>
      <c r="R4348">
        <v>4</v>
      </c>
      <c r="S4348" s="4">
        <f>Table3[[#This Row],[Harga]]*Table3[[#This Row],[Quantity]]</f>
        <v>132000</v>
      </c>
      <c r="T4348">
        <v>0.8</v>
      </c>
      <c r="U4348" s="4">
        <f>Table3[[#This Row],[Discount]]*Table3[[#This Row],[Revenue]]</f>
        <v>105600</v>
      </c>
      <c r="V4348" s="4">
        <f>Table3[[#This Row],[Revenue]]-Table3[[#This Row],[Total Discount]]</f>
        <v>26400</v>
      </c>
      <c r="W4348" s="6"/>
      <c r="X4348" s="5"/>
    </row>
    <row r="4349" spans="1:24" x14ac:dyDescent="0.35">
      <c r="A4349">
        <v>4348</v>
      </c>
      <c r="B4349" t="s">
        <v>4624</v>
      </c>
      <c r="C4349" s="8">
        <v>42733</v>
      </c>
      <c r="D4349" s="6">
        <v>2016</v>
      </c>
      <c r="E4349" s="8" t="s">
        <v>3490</v>
      </c>
      <c r="F4349" s="7">
        <v>29</v>
      </c>
      <c r="G4349" t="s">
        <v>3538</v>
      </c>
      <c r="H4349" t="s">
        <v>3554</v>
      </c>
      <c r="I4349" t="s">
        <v>3635</v>
      </c>
      <c r="J4349" t="s">
        <v>3488</v>
      </c>
      <c r="K4349" t="s">
        <v>3714</v>
      </c>
      <c r="L4349">
        <v>33178</v>
      </c>
      <c r="M4349" t="s">
        <v>1074</v>
      </c>
      <c r="N4349" t="s">
        <v>13</v>
      </c>
      <c r="O4349" t="s">
        <v>23</v>
      </c>
      <c r="P4349" t="s">
        <v>1075</v>
      </c>
      <c r="Q4349" s="4">
        <v>47000</v>
      </c>
      <c r="R4349">
        <v>7</v>
      </c>
      <c r="S4349" s="4">
        <f>Table3[[#This Row],[Harga]]*Table3[[#This Row],[Quantity]]</f>
        <v>329000</v>
      </c>
      <c r="T4349">
        <v>0.2</v>
      </c>
      <c r="U4349" s="4">
        <f>Table3[[#This Row],[Discount]]*Table3[[#This Row],[Revenue]]</f>
        <v>65800</v>
      </c>
      <c r="V4349" s="4">
        <f>Table3[[#This Row],[Revenue]]-Table3[[#This Row],[Total Discount]]</f>
        <v>263200</v>
      </c>
      <c r="W4349" s="6"/>
      <c r="X4349" s="5"/>
    </row>
    <row r="4350" spans="1:24" x14ac:dyDescent="0.35">
      <c r="A4350">
        <v>4349</v>
      </c>
      <c r="B4350" t="s">
        <v>4623</v>
      </c>
      <c r="C4350" s="8">
        <v>42812</v>
      </c>
      <c r="D4350" s="6">
        <v>2017</v>
      </c>
      <c r="E4350" s="8" t="s">
        <v>3511</v>
      </c>
      <c r="F4350" s="7">
        <v>18</v>
      </c>
      <c r="G4350" t="s">
        <v>3452</v>
      </c>
      <c r="H4350" t="s">
        <v>3462</v>
      </c>
      <c r="I4350" t="s">
        <v>4211</v>
      </c>
      <c r="J4350" t="s">
        <v>3449</v>
      </c>
      <c r="K4350" t="s">
        <v>3714</v>
      </c>
      <c r="L4350">
        <v>98115</v>
      </c>
      <c r="M4350" t="s">
        <v>2931</v>
      </c>
      <c r="N4350" t="s">
        <v>13</v>
      </c>
      <c r="O4350" t="s">
        <v>37</v>
      </c>
      <c r="P4350" t="s">
        <v>2932</v>
      </c>
      <c r="Q4350" s="4">
        <v>19000</v>
      </c>
      <c r="R4350">
        <v>4</v>
      </c>
      <c r="S4350" s="4">
        <f>Table3[[#This Row],[Harga]]*Table3[[#This Row],[Quantity]]</f>
        <v>76000</v>
      </c>
      <c r="T4350">
        <v>0</v>
      </c>
      <c r="U4350" s="4">
        <f>Table3[[#This Row],[Discount]]*Table3[[#This Row],[Revenue]]</f>
        <v>0</v>
      </c>
      <c r="V4350" s="4">
        <f>Table3[[#This Row],[Revenue]]-Table3[[#This Row],[Total Discount]]</f>
        <v>76000</v>
      </c>
      <c r="W4350" s="6"/>
      <c r="X4350" s="5"/>
    </row>
    <row r="4351" spans="1:24" x14ac:dyDescent="0.35">
      <c r="A4351">
        <v>4350</v>
      </c>
      <c r="B4351" t="s">
        <v>4622</v>
      </c>
      <c r="C4351" s="8">
        <v>42365</v>
      </c>
      <c r="D4351" s="6">
        <v>2015</v>
      </c>
      <c r="E4351" s="8" t="s">
        <v>3490</v>
      </c>
      <c r="F4351" s="7">
        <v>27</v>
      </c>
      <c r="G4351" t="s">
        <v>3485</v>
      </c>
      <c r="H4351" t="s">
        <v>3462</v>
      </c>
      <c r="I4351" t="s">
        <v>4621</v>
      </c>
      <c r="J4351" t="s">
        <v>3466</v>
      </c>
      <c r="K4351" t="s">
        <v>3477</v>
      </c>
      <c r="L4351">
        <v>37130</v>
      </c>
      <c r="M4351" t="s">
        <v>3277</v>
      </c>
      <c r="N4351" t="s">
        <v>51</v>
      </c>
      <c r="O4351" t="s">
        <v>64</v>
      </c>
      <c r="P4351" t="s">
        <v>3278</v>
      </c>
      <c r="Q4351" s="4">
        <v>8000</v>
      </c>
      <c r="R4351">
        <v>3</v>
      </c>
      <c r="S4351" s="4">
        <f>Table3[[#This Row],[Harga]]*Table3[[#This Row],[Quantity]]</f>
        <v>24000</v>
      </c>
      <c r="T4351">
        <v>0.2</v>
      </c>
      <c r="U4351" s="4">
        <f>Table3[[#This Row],[Discount]]*Table3[[#This Row],[Revenue]]</f>
        <v>4800</v>
      </c>
      <c r="V4351" s="4">
        <f>Table3[[#This Row],[Revenue]]-Table3[[#This Row],[Total Discount]]</f>
        <v>19200</v>
      </c>
      <c r="W4351" s="6"/>
      <c r="X4351" s="5"/>
    </row>
    <row r="4352" spans="1:24" x14ac:dyDescent="0.35">
      <c r="A4352">
        <v>4351</v>
      </c>
      <c r="B4352" t="s">
        <v>4620</v>
      </c>
      <c r="C4352" s="8">
        <v>42216</v>
      </c>
      <c r="D4352" s="6">
        <v>2015</v>
      </c>
      <c r="E4352" s="8" t="s">
        <v>3507</v>
      </c>
      <c r="F4352" s="7">
        <v>31</v>
      </c>
      <c r="G4352" t="s">
        <v>3496</v>
      </c>
      <c r="H4352" t="s">
        <v>3462</v>
      </c>
      <c r="I4352" t="s">
        <v>3781</v>
      </c>
      <c r="J4352" t="s">
        <v>3466</v>
      </c>
      <c r="K4352" t="s">
        <v>3509</v>
      </c>
      <c r="L4352">
        <v>63116</v>
      </c>
      <c r="M4352" t="s">
        <v>365</v>
      </c>
      <c r="N4352" t="s">
        <v>13</v>
      </c>
      <c r="O4352" t="s">
        <v>366</v>
      </c>
      <c r="P4352" t="s">
        <v>367</v>
      </c>
      <c r="Q4352" s="4">
        <v>71000</v>
      </c>
      <c r="R4352">
        <v>3</v>
      </c>
      <c r="S4352" s="4">
        <f>Table3[[#This Row],[Harga]]*Table3[[#This Row],[Quantity]]</f>
        <v>213000</v>
      </c>
      <c r="T4352">
        <v>0</v>
      </c>
      <c r="U4352" s="4">
        <f>Table3[[#This Row],[Discount]]*Table3[[#This Row],[Revenue]]</f>
        <v>0</v>
      </c>
      <c r="V4352" s="4">
        <f>Table3[[#This Row],[Revenue]]-Table3[[#This Row],[Total Discount]]</f>
        <v>213000</v>
      </c>
      <c r="W4352" s="6"/>
      <c r="X4352" s="5"/>
    </row>
    <row r="4353" spans="1:24" x14ac:dyDescent="0.35">
      <c r="A4353">
        <v>4352</v>
      </c>
      <c r="B4353" t="s">
        <v>4619</v>
      </c>
      <c r="C4353" s="8">
        <v>42913</v>
      </c>
      <c r="D4353" s="6">
        <v>2017</v>
      </c>
      <c r="E4353" s="8" t="s">
        <v>3497</v>
      </c>
      <c r="F4353" s="7">
        <v>27</v>
      </c>
      <c r="G4353" t="s">
        <v>3452</v>
      </c>
      <c r="H4353" t="s">
        <v>3451</v>
      </c>
      <c r="I4353" t="s">
        <v>3859</v>
      </c>
      <c r="J4353" t="s">
        <v>3466</v>
      </c>
      <c r="K4353" t="s">
        <v>3460</v>
      </c>
      <c r="L4353">
        <v>98105</v>
      </c>
      <c r="M4353" t="s">
        <v>2034</v>
      </c>
      <c r="N4353" t="s">
        <v>13</v>
      </c>
      <c r="O4353" t="s">
        <v>23</v>
      </c>
      <c r="P4353" t="s">
        <v>2035</v>
      </c>
      <c r="Q4353" s="4">
        <v>21000</v>
      </c>
      <c r="R4353">
        <v>3</v>
      </c>
      <c r="S4353" s="4">
        <f>Table3[[#This Row],[Harga]]*Table3[[#This Row],[Quantity]]</f>
        <v>63000</v>
      </c>
      <c r="T4353">
        <v>0</v>
      </c>
      <c r="U4353" s="4">
        <f>Table3[[#This Row],[Discount]]*Table3[[#This Row],[Revenue]]</f>
        <v>0</v>
      </c>
      <c r="V4353" s="4">
        <f>Table3[[#This Row],[Revenue]]-Table3[[#This Row],[Total Discount]]</f>
        <v>63000</v>
      </c>
      <c r="W4353" s="6"/>
      <c r="X4353" s="5"/>
    </row>
    <row r="4354" spans="1:24" x14ac:dyDescent="0.35">
      <c r="A4354">
        <v>4353</v>
      </c>
      <c r="B4354" t="s">
        <v>4618</v>
      </c>
      <c r="C4354" s="8">
        <v>41677</v>
      </c>
      <c r="D4354" s="6">
        <v>2014</v>
      </c>
      <c r="E4354" s="8" t="s">
        <v>3458</v>
      </c>
      <c r="F4354" s="7">
        <v>7</v>
      </c>
      <c r="G4354" t="s">
        <v>3452</v>
      </c>
      <c r="H4354" t="s">
        <v>3554</v>
      </c>
      <c r="I4354" t="s">
        <v>3756</v>
      </c>
      <c r="J4354" t="s">
        <v>3466</v>
      </c>
      <c r="K4354" t="s">
        <v>3523</v>
      </c>
      <c r="L4354">
        <v>10024</v>
      </c>
      <c r="M4354" t="s">
        <v>1914</v>
      </c>
      <c r="N4354" t="s">
        <v>13</v>
      </c>
      <c r="O4354" t="s">
        <v>32</v>
      </c>
      <c r="P4354" t="s">
        <v>1915</v>
      </c>
      <c r="Q4354" s="4">
        <v>82000</v>
      </c>
      <c r="R4354">
        <v>4</v>
      </c>
      <c r="S4354" s="4">
        <f>Table3[[#This Row],[Harga]]*Table3[[#This Row],[Quantity]]</f>
        <v>328000</v>
      </c>
      <c r="T4354">
        <v>0</v>
      </c>
      <c r="U4354" s="4">
        <f>Table3[[#This Row],[Discount]]*Table3[[#This Row],[Revenue]]</f>
        <v>0</v>
      </c>
      <c r="V4354" s="4">
        <f>Table3[[#This Row],[Revenue]]-Table3[[#This Row],[Total Discount]]</f>
        <v>328000</v>
      </c>
      <c r="W4354" s="6"/>
      <c r="X4354" s="5"/>
    </row>
    <row r="4355" spans="1:24" x14ac:dyDescent="0.35">
      <c r="A4355">
        <v>4354</v>
      </c>
      <c r="B4355" t="s">
        <v>4617</v>
      </c>
      <c r="C4355" s="8">
        <v>42617</v>
      </c>
      <c r="D4355" s="6">
        <v>2016</v>
      </c>
      <c r="E4355" s="8" t="s">
        <v>3472</v>
      </c>
      <c r="F4355" s="7">
        <v>4</v>
      </c>
      <c r="G4355" t="s">
        <v>3457</v>
      </c>
      <c r="H4355" t="s">
        <v>3462</v>
      </c>
      <c r="I4355" t="s">
        <v>3572</v>
      </c>
      <c r="J4355" t="s">
        <v>3466</v>
      </c>
      <c r="K4355" t="s">
        <v>3465</v>
      </c>
      <c r="L4355">
        <v>55125</v>
      </c>
      <c r="M4355" t="s">
        <v>541</v>
      </c>
      <c r="N4355" t="s">
        <v>13</v>
      </c>
      <c r="O4355" t="s">
        <v>32</v>
      </c>
      <c r="P4355" t="s">
        <v>542</v>
      </c>
      <c r="Q4355" s="4">
        <v>143000</v>
      </c>
      <c r="R4355">
        <v>3</v>
      </c>
      <c r="S4355" s="4">
        <f>Table3[[#This Row],[Harga]]*Table3[[#This Row],[Quantity]]</f>
        <v>429000</v>
      </c>
      <c r="T4355">
        <v>0</v>
      </c>
      <c r="U4355" s="4">
        <f>Table3[[#This Row],[Discount]]*Table3[[#This Row],[Revenue]]</f>
        <v>0</v>
      </c>
      <c r="V4355" s="4">
        <f>Table3[[#This Row],[Revenue]]-Table3[[#This Row],[Total Discount]]</f>
        <v>429000</v>
      </c>
      <c r="W4355" s="6"/>
      <c r="X4355" s="5"/>
    </row>
    <row r="4356" spans="1:24" x14ac:dyDescent="0.35">
      <c r="A4356">
        <v>4355</v>
      </c>
      <c r="B4356" t="s">
        <v>4616</v>
      </c>
      <c r="C4356" s="8">
        <v>42831</v>
      </c>
      <c r="D4356" s="6">
        <v>2017</v>
      </c>
      <c r="E4356" s="8" t="s">
        <v>3529</v>
      </c>
      <c r="F4356" s="7">
        <v>6</v>
      </c>
      <c r="G4356" t="s">
        <v>3452</v>
      </c>
      <c r="H4356" t="s">
        <v>3532</v>
      </c>
      <c r="I4356" t="s">
        <v>4615</v>
      </c>
      <c r="J4356" t="s">
        <v>3466</v>
      </c>
      <c r="K4356" t="s">
        <v>3670</v>
      </c>
      <c r="L4356">
        <v>37421</v>
      </c>
      <c r="M4356" t="s">
        <v>922</v>
      </c>
      <c r="N4356" t="s">
        <v>13</v>
      </c>
      <c r="O4356" t="s">
        <v>26</v>
      </c>
      <c r="P4356" t="s">
        <v>923</v>
      </c>
      <c r="Q4356" s="4">
        <v>9000</v>
      </c>
      <c r="R4356">
        <v>5</v>
      </c>
      <c r="S4356" s="4">
        <f>Table3[[#This Row],[Harga]]*Table3[[#This Row],[Quantity]]</f>
        <v>45000</v>
      </c>
      <c r="T4356">
        <v>0.7</v>
      </c>
      <c r="U4356" s="4">
        <f>Table3[[#This Row],[Discount]]*Table3[[#This Row],[Revenue]]</f>
        <v>31499.999999999996</v>
      </c>
      <c r="V4356" s="4">
        <f>Table3[[#This Row],[Revenue]]-Table3[[#This Row],[Total Discount]]</f>
        <v>13500.000000000004</v>
      </c>
      <c r="W4356" s="6"/>
      <c r="X4356" s="5"/>
    </row>
    <row r="4357" spans="1:24" x14ac:dyDescent="0.35">
      <c r="A4357">
        <v>4356</v>
      </c>
      <c r="B4357" t="s">
        <v>4614</v>
      </c>
      <c r="C4357" s="8">
        <v>43077</v>
      </c>
      <c r="D4357" s="6">
        <v>2017</v>
      </c>
      <c r="E4357" s="8" t="s">
        <v>3490</v>
      </c>
      <c r="F4357" s="7">
        <v>8</v>
      </c>
      <c r="G4357" t="s">
        <v>3485</v>
      </c>
      <c r="H4357" t="s">
        <v>3451</v>
      </c>
      <c r="I4357" t="s">
        <v>4272</v>
      </c>
      <c r="J4357" t="s">
        <v>3449</v>
      </c>
      <c r="K4357" t="s">
        <v>3571</v>
      </c>
      <c r="L4357">
        <v>19140</v>
      </c>
      <c r="M4357" t="s">
        <v>179</v>
      </c>
      <c r="N4357" t="s">
        <v>13</v>
      </c>
      <c r="O4357" t="s">
        <v>37</v>
      </c>
      <c r="P4357" t="s">
        <v>180</v>
      </c>
      <c r="Q4357" s="4">
        <v>10000</v>
      </c>
      <c r="R4357">
        <v>4</v>
      </c>
      <c r="S4357" s="4">
        <f>Table3[[#This Row],[Harga]]*Table3[[#This Row],[Quantity]]</f>
        <v>40000</v>
      </c>
      <c r="T4357">
        <v>0.2</v>
      </c>
      <c r="U4357" s="4">
        <f>Table3[[#This Row],[Discount]]*Table3[[#This Row],[Revenue]]</f>
        <v>8000</v>
      </c>
      <c r="V4357" s="4">
        <f>Table3[[#This Row],[Revenue]]-Table3[[#This Row],[Total Discount]]</f>
        <v>32000</v>
      </c>
      <c r="W4357" s="6"/>
      <c r="X4357" s="5"/>
    </row>
    <row r="4358" spans="1:24" x14ac:dyDescent="0.35">
      <c r="A4358">
        <v>4357</v>
      </c>
      <c r="B4358" t="s">
        <v>4613</v>
      </c>
      <c r="C4358" s="8">
        <v>42575</v>
      </c>
      <c r="D4358" s="6">
        <v>2016</v>
      </c>
      <c r="E4358" s="8" t="s">
        <v>3507</v>
      </c>
      <c r="F4358" s="7">
        <v>24</v>
      </c>
      <c r="G4358" t="s">
        <v>3452</v>
      </c>
      <c r="H4358" t="s">
        <v>3451</v>
      </c>
      <c r="I4358" t="s">
        <v>4612</v>
      </c>
      <c r="J4358" t="s">
        <v>3449</v>
      </c>
      <c r="K4358" t="s">
        <v>3455</v>
      </c>
      <c r="L4358">
        <v>70506</v>
      </c>
      <c r="M4358" t="s">
        <v>3152</v>
      </c>
      <c r="N4358" t="s">
        <v>13</v>
      </c>
      <c r="O4358" t="s">
        <v>37</v>
      </c>
      <c r="P4358" t="s">
        <v>3153</v>
      </c>
      <c r="Q4358" s="4">
        <v>44000</v>
      </c>
      <c r="R4358">
        <v>5</v>
      </c>
      <c r="S4358" s="4">
        <f>Table3[[#This Row],[Harga]]*Table3[[#This Row],[Quantity]]</f>
        <v>220000</v>
      </c>
      <c r="T4358">
        <v>0</v>
      </c>
      <c r="U4358" s="4">
        <f>Table3[[#This Row],[Discount]]*Table3[[#This Row],[Revenue]]</f>
        <v>0</v>
      </c>
      <c r="V4358" s="4">
        <f>Table3[[#This Row],[Revenue]]-Table3[[#This Row],[Total Discount]]</f>
        <v>220000</v>
      </c>
      <c r="W4358" s="6"/>
      <c r="X4358" s="5"/>
    </row>
    <row r="4359" spans="1:24" x14ac:dyDescent="0.35">
      <c r="A4359">
        <v>4358</v>
      </c>
      <c r="B4359" t="s">
        <v>4611</v>
      </c>
      <c r="C4359" s="8">
        <v>42317</v>
      </c>
      <c r="D4359" s="6">
        <v>2015</v>
      </c>
      <c r="E4359" s="8" t="s">
        <v>3468</v>
      </c>
      <c r="F4359" s="7">
        <v>9</v>
      </c>
      <c r="G4359" t="s">
        <v>3538</v>
      </c>
      <c r="H4359" t="s">
        <v>3451</v>
      </c>
      <c r="I4359" t="s">
        <v>4610</v>
      </c>
      <c r="J4359" t="s">
        <v>3488</v>
      </c>
      <c r="K4359" t="s">
        <v>3477</v>
      </c>
      <c r="L4359">
        <v>46226</v>
      </c>
      <c r="M4359" t="s">
        <v>195</v>
      </c>
      <c r="N4359" t="s">
        <v>13</v>
      </c>
      <c r="O4359" t="s">
        <v>26</v>
      </c>
      <c r="P4359" t="s">
        <v>196</v>
      </c>
      <c r="Q4359" s="4">
        <v>8000</v>
      </c>
      <c r="R4359">
        <v>3</v>
      </c>
      <c r="S4359" s="4">
        <f>Table3[[#This Row],[Harga]]*Table3[[#This Row],[Quantity]]</f>
        <v>24000</v>
      </c>
      <c r="T4359">
        <v>0</v>
      </c>
      <c r="U4359" s="4">
        <f>Table3[[#This Row],[Discount]]*Table3[[#This Row],[Revenue]]</f>
        <v>0</v>
      </c>
      <c r="V4359" s="4">
        <f>Table3[[#This Row],[Revenue]]-Table3[[#This Row],[Total Discount]]</f>
        <v>24000</v>
      </c>
      <c r="W4359" s="6"/>
      <c r="X4359" s="5"/>
    </row>
    <row r="4360" spans="1:24" x14ac:dyDescent="0.35">
      <c r="A4360">
        <v>4359</v>
      </c>
      <c r="B4360" t="s">
        <v>4609</v>
      </c>
      <c r="C4360" s="8">
        <v>42279</v>
      </c>
      <c r="D4360" s="6">
        <v>2015</v>
      </c>
      <c r="E4360" s="8" t="s">
        <v>3517</v>
      </c>
      <c r="F4360" s="7">
        <v>2</v>
      </c>
      <c r="G4360" t="s">
        <v>3452</v>
      </c>
      <c r="H4360" t="s">
        <v>3462</v>
      </c>
      <c r="I4360" t="s">
        <v>4608</v>
      </c>
      <c r="J4360" t="s">
        <v>3449</v>
      </c>
      <c r="K4360" t="s">
        <v>3628</v>
      </c>
      <c r="L4360">
        <v>97123</v>
      </c>
      <c r="M4360" t="s">
        <v>115</v>
      </c>
      <c r="N4360" t="s">
        <v>9</v>
      </c>
      <c r="O4360" t="s">
        <v>20</v>
      </c>
      <c r="P4360" t="s">
        <v>116</v>
      </c>
      <c r="Q4360" s="4">
        <v>97000</v>
      </c>
      <c r="R4360">
        <v>1</v>
      </c>
      <c r="S4360" s="4">
        <f>Table3[[#This Row],[Harga]]*Table3[[#This Row],[Quantity]]</f>
        <v>97000</v>
      </c>
      <c r="T4360">
        <v>0.2</v>
      </c>
      <c r="U4360" s="4">
        <f>Table3[[#This Row],[Discount]]*Table3[[#This Row],[Revenue]]</f>
        <v>19400</v>
      </c>
      <c r="V4360" s="4">
        <f>Table3[[#This Row],[Revenue]]-Table3[[#This Row],[Total Discount]]</f>
        <v>77600</v>
      </c>
      <c r="W4360" s="6"/>
      <c r="X4360" s="5"/>
    </row>
    <row r="4361" spans="1:24" x14ac:dyDescent="0.35">
      <c r="A4361">
        <v>4360</v>
      </c>
      <c r="B4361" t="s">
        <v>4607</v>
      </c>
      <c r="C4361" s="8">
        <v>42330</v>
      </c>
      <c r="D4361" s="6">
        <v>2015</v>
      </c>
      <c r="E4361" s="8" t="s">
        <v>3468</v>
      </c>
      <c r="F4361" s="7">
        <v>22</v>
      </c>
      <c r="G4361" t="s">
        <v>3452</v>
      </c>
      <c r="H4361" t="s">
        <v>3554</v>
      </c>
      <c r="I4361" t="s">
        <v>3892</v>
      </c>
      <c r="J4361" t="s">
        <v>3488</v>
      </c>
      <c r="K4361" t="s">
        <v>3460</v>
      </c>
      <c r="L4361">
        <v>2138</v>
      </c>
      <c r="M4361" t="s">
        <v>36</v>
      </c>
      <c r="N4361" t="s">
        <v>13</v>
      </c>
      <c r="O4361" t="s">
        <v>37</v>
      </c>
      <c r="P4361" t="s">
        <v>38</v>
      </c>
      <c r="Q4361" s="4">
        <v>9000</v>
      </c>
      <c r="R4361">
        <v>4</v>
      </c>
      <c r="S4361" s="4">
        <f>Table3[[#This Row],[Harga]]*Table3[[#This Row],[Quantity]]</f>
        <v>36000</v>
      </c>
      <c r="T4361">
        <v>0</v>
      </c>
      <c r="U4361" s="4">
        <f>Table3[[#This Row],[Discount]]*Table3[[#This Row],[Revenue]]</f>
        <v>0</v>
      </c>
      <c r="V4361" s="4">
        <f>Table3[[#This Row],[Revenue]]-Table3[[#This Row],[Total Discount]]</f>
        <v>36000</v>
      </c>
      <c r="W4361" s="6"/>
      <c r="X4361" s="5"/>
    </row>
    <row r="4362" spans="1:24" x14ac:dyDescent="0.35">
      <c r="A4362">
        <v>4361</v>
      </c>
      <c r="B4362" t="s">
        <v>4606</v>
      </c>
      <c r="C4362" s="8">
        <v>42768</v>
      </c>
      <c r="D4362" s="6">
        <v>2017</v>
      </c>
      <c r="E4362" s="8" t="s">
        <v>3458</v>
      </c>
      <c r="F4362" s="7">
        <v>2</v>
      </c>
      <c r="G4362" t="s">
        <v>3452</v>
      </c>
      <c r="H4362" t="s">
        <v>3462</v>
      </c>
      <c r="I4362" t="s">
        <v>3988</v>
      </c>
      <c r="J4362" t="s">
        <v>3466</v>
      </c>
      <c r="K4362" t="s">
        <v>3556</v>
      </c>
      <c r="L4362">
        <v>92105</v>
      </c>
      <c r="M4362" t="s">
        <v>905</v>
      </c>
      <c r="N4362" t="s">
        <v>9</v>
      </c>
      <c r="O4362" t="s">
        <v>20</v>
      </c>
      <c r="P4362" t="s">
        <v>906</v>
      </c>
      <c r="Q4362" s="4">
        <v>169000</v>
      </c>
      <c r="R4362">
        <v>2</v>
      </c>
      <c r="S4362" s="4">
        <f>Table3[[#This Row],[Harga]]*Table3[[#This Row],[Quantity]]</f>
        <v>338000</v>
      </c>
      <c r="T4362">
        <v>0</v>
      </c>
      <c r="U4362" s="4">
        <f>Table3[[#This Row],[Discount]]*Table3[[#This Row],[Revenue]]</f>
        <v>0</v>
      </c>
      <c r="V4362" s="4">
        <f>Table3[[#This Row],[Revenue]]-Table3[[#This Row],[Total Discount]]</f>
        <v>338000</v>
      </c>
      <c r="W4362" s="6"/>
      <c r="X4362" s="5"/>
    </row>
    <row r="4363" spans="1:24" x14ac:dyDescent="0.35">
      <c r="A4363">
        <v>4362</v>
      </c>
      <c r="B4363" t="s">
        <v>4605</v>
      </c>
      <c r="C4363" s="8">
        <v>42171</v>
      </c>
      <c r="D4363" s="6">
        <v>2015</v>
      </c>
      <c r="E4363" s="8" t="s">
        <v>3497</v>
      </c>
      <c r="F4363" s="7">
        <v>16</v>
      </c>
      <c r="G4363" t="s">
        <v>3457</v>
      </c>
      <c r="H4363" t="s">
        <v>3462</v>
      </c>
      <c r="I4363" t="s">
        <v>3817</v>
      </c>
      <c r="J4363" t="s">
        <v>3449</v>
      </c>
      <c r="K4363" t="s">
        <v>3714</v>
      </c>
      <c r="L4363">
        <v>10009</v>
      </c>
      <c r="M4363" t="s">
        <v>1658</v>
      </c>
      <c r="N4363" t="s">
        <v>13</v>
      </c>
      <c r="O4363" t="s">
        <v>26</v>
      </c>
      <c r="P4363" t="s">
        <v>1659</v>
      </c>
      <c r="Q4363" s="4">
        <v>1017000</v>
      </c>
      <c r="R4363">
        <v>3</v>
      </c>
      <c r="S4363" s="4">
        <f>Table3[[#This Row],[Harga]]*Table3[[#This Row],[Quantity]]</f>
        <v>3051000</v>
      </c>
      <c r="T4363">
        <v>0.2</v>
      </c>
      <c r="U4363" s="4">
        <f>Table3[[#This Row],[Discount]]*Table3[[#This Row],[Revenue]]</f>
        <v>610200</v>
      </c>
      <c r="V4363" s="4">
        <f>Table3[[#This Row],[Revenue]]-Table3[[#This Row],[Total Discount]]</f>
        <v>2440800</v>
      </c>
      <c r="W4363" s="6"/>
      <c r="X4363" s="5"/>
    </row>
    <row r="4364" spans="1:24" x14ac:dyDescent="0.35">
      <c r="A4364">
        <v>4363</v>
      </c>
      <c r="B4364" t="s">
        <v>4604</v>
      </c>
      <c r="C4364" s="8">
        <v>42495</v>
      </c>
      <c r="D4364" s="6">
        <v>2016</v>
      </c>
      <c r="E4364" s="8" t="s">
        <v>3453</v>
      </c>
      <c r="F4364" s="7">
        <v>5</v>
      </c>
      <c r="G4364" t="s">
        <v>3452</v>
      </c>
      <c r="H4364" t="s">
        <v>3451</v>
      </c>
      <c r="I4364" t="s">
        <v>4083</v>
      </c>
      <c r="J4364" t="s">
        <v>3488</v>
      </c>
      <c r="K4364" t="s">
        <v>3509</v>
      </c>
      <c r="L4364">
        <v>32303</v>
      </c>
      <c r="M4364" t="s">
        <v>3318</v>
      </c>
      <c r="N4364" t="s">
        <v>13</v>
      </c>
      <c r="O4364" t="s">
        <v>23</v>
      </c>
      <c r="P4364" t="s">
        <v>3319</v>
      </c>
      <c r="Q4364" s="4">
        <v>94000</v>
      </c>
      <c r="R4364">
        <v>4</v>
      </c>
      <c r="S4364" s="4">
        <f>Table3[[#This Row],[Harga]]*Table3[[#This Row],[Quantity]]</f>
        <v>376000</v>
      </c>
      <c r="T4364">
        <v>0.2</v>
      </c>
      <c r="U4364" s="4">
        <f>Table3[[#This Row],[Discount]]*Table3[[#This Row],[Revenue]]</f>
        <v>75200</v>
      </c>
      <c r="V4364" s="4">
        <f>Table3[[#This Row],[Revenue]]-Table3[[#This Row],[Total Discount]]</f>
        <v>300800</v>
      </c>
      <c r="W4364" s="6"/>
      <c r="X4364" s="5"/>
    </row>
    <row r="4365" spans="1:24" x14ac:dyDescent="0.35">
      <c r="A4365">
        <v>4364</v>
      </c>
      <c r="B4365" t="s">
        <v>4603</v>
      </c>
      <c r="C4365" s="8">
        <v>42987</v>
      </c>
      <c r="D4365" s="6">
        <v>2017</v>
      </c>
      <c r="E4365" s="8" t="s">
        <v>3472</v>
      </c>
      <c r="F4365" s="7">
        <v>9</v>
      </c>
      <c r="G4365" t="s">
        <v>3538</v>
      </c>
      <c r="H4365" t="s">
        <v>3451</v>
      </c>
      <c r="I4365" t="s">
        <v>4602</v>
      </c>
      <c r="J4365" t="s">
        <v>3449</v>
      </c>
      <c r="K4365" t="s">
        <v>3505</v>
      </c>
      <c r="L4365">
        <v>43615</v>
      </c>
      <c r="M4365" t="s">
        <v>1403</v>
      </c>
      <c r="N4365" t="s">
        <v>13</v>
      </c>
      <c r="O4365" t="s">
        <v>14</v>
      </c>
      <c r="P4365" t="s">
        <v>1404</v>
      </c>
      <c r="Q4365" s="4">
        <v>8000</v>
      </c>
      <c r="R4365">
        <v>6</v>
      </c>
      <c r="S4365" s="4">
        <f>Table3[[#This Row],[Harga]]*Table3[[#This Row],[Quantity]]</f>
        <v>48000</v>
      </c>
      <c r="T4365">
        <v>0.2</v>
      </c>
      <c r="U4365" s="4">
        <f>Table3[[#This Row],[Discount]]*Table3[[#This Row],[Revenue]]</f>
        <v>9600</v>
      </c>
      <c r="V4365" s="4">
        <f>Table3[[#This Row],[Revenue]]-Table3[[#This Row],[Total Discount]]</f>
        <v>38400</v>
      </c>
      <c r="W4365" s="6"/>
      <c r="X4365" s="5"/>
    </row>
    <row r="4366" spans="1:24" x14ac:dyDescent="0.35">
      <c r="A4366">
        <v>4365</v>
      </c>
      <c r="B4366" t="s">
        <v>4601</v>
      </c>
      <c r="C4366" s="8">
        <v>42573</v>
      </c>
      <c r="D4366" s="6">
        <v>2016</v>
      </c>
      <c r="E4366" s="8" t="s">
        <v>3507</v>
      </c>
      <c r="F4366" s="7">
        <v>22</v>
      </c>
      <c r="G4366" t="s">
        <v>3452</v>
      </c>
      <c r="H4366" t="s">
        <v>3462</v>
      </c>
      <c r="I4366" t="s">
        <v>3994</v>
      </c>
      <c r="J4366" t="s">
        <v>3466</v>
      </c>
      <c r="K4366" t="s">
        <v>3499</v>
      </c>
      <c r="L4366">
        <v>21044</v>
      </c>
      <c r="M4366" t="s">
        <v>913</v>
      </c>
      <c r="N4366" t="s">
        <v>13</v>
      </c>
      <c r="O4366" t="s">
        <v>29</v>
      </c>
      <c r="P4366" t="s">
        <v>914</v>
      </c>
      <c r="Q4366" s="4">
        <v>46000</v>
      </c>
      <c r="R4366">
        <v>2</v>
      </c>
      <c r="S4366" s="4">
        <f>Table3[[#This Row],[Harga]]*Table3[[#This Row],[Quantity]]</f>
        <v>92000</v>
      </c>
      <c r="T4366">
        <v>0</v>
      </c>
      <c r="U4366" s="4">
        <f>Table3[[#This Row],[Discount]]*Table3[[#This Row],[Revenue]]</f>
        <v>0</v>
      </c>
      <c r="V4366" s="4">
        <f>Table3[[#This Row],[Revenue]]-Table3[[#This Row],[Total Discount]]</f>
        <v>92000</v>
      </c>
      <c r="W4366" s="6"/>
      <c r="X4366" s="5"/>
    </row>
    <row r="4367" spans="1:24" x14ac:dyDescent="0.35">
      <c r="A4367">
        <v>4366</v>
      </c>
      <c r="B4367" t="s">
        <v>4600</v>
      </c>
      <c r="C4367" s="8">
        <v>42400</v>
      </c>
      <c r="D4367" s="6">
        <v>2016</v>
      </c>
      <c r="E4367" s="8" t="s">
        <v>3463</v>
      </c>
      <c r="F4367" s="7">
        <v>31</v>
      </c>
      <c r="G4367" t="s">
        <v>3538</v>
      </c>
      <c r="H4367" t="s">
        <v>3451</v>
      </c>
      <c r="I4367" t="s">
        <v>4599</v>
      </c>
      <c r="J4367" t="s">
        <v>3488</v>
      </c>
      <c r="K4367" t="s">
        <v>3460</v>
      </c>
      <c r="L4367">
        <v>30318</v>
      </c>
      <c r="M4367" t="s">
        <v>1658</v>
      </c>
      <c r="N4367" t="s">
        <v>13</v>
      </c>
      <c r="O4367" t="s">
        <v>26</v>
      </c>
      <c r="P4367" t="s">
        <v>1659</v>
      </c>
      <c r="Q4367" s="4">
        <v>1017000</v>
      </c>
      <c r="R4367">
        <v>1</v>
      </c>
      <c r="S4367" s="4">
        <f>Table3[[#This Row],[Harga]]*Table3[[#This Row],[Quantity]]</f>
        <v>1017000</v>
      </c>
      <c r="T4367">
        <v>0</v>
      </c>
      <c r="U4367" s="4">
        <f>Table3[[#This Row],[Discount]]*Table3[[#This Row],[Revenue]]</f>
        <v>0</v>
      </c>
      <c r="V4367" s="4">
        <f>Table3[[#This Row],[Revenue]]-Table3[[#This Row],[Total Discount]]</f>
        <v>1017000</v>
      </c>
      <c r="W4367" s="6"/>
      <c r="X4367" s="5"/>
    </row>
    <row r="4368" spans="1:24" x14ac:dyDescent="0.35">
      <c r="A4368">
        <v>4367</v>
      </c>
      <c r="B4368" t="s">
        <v>4598</v>
      </c>
      <c r="C4368" s="8">
        <v>42733</v>
      </c>
      <c r="D4368" s="6">
        <v>2016</v>
      </c>
      <c r="E4368" s="8" t="s">
        <v>3490</v>
      </c>
      <c r="F4368" s="7">
        <v>29</v>
      </c>
      <c r="G4368" t="s">
        <v>3538</v>
      </c>
      <c r="H4368" t="s">
        <v>3501</v>
      </c>
      <c r="I4368" t="s">
        <v>3836</v>
      </c>
      <c r="J4368" t="s">
        <v>3449</v>
      </c>
      <c r="K4368" t="s">
        <v>3704</v>
      </c>
      <c r="L4368">
        <v>95823</v>
      </c>
      <c r="M4368" t="s">
        <v>2416</v>
      </c>
      <c r="N4368" t="s">
        <v>13</v>
      </c>
      <c r="O4368" t="s">
        <v>32</v>
      </c>
      <c r="P4368" t="s">
        <v>2417</v>
      </c>
      <c r="Q4368" s="4">
        <v>68000</v>
      </c>
      <c r="R4368">
        <v>1</v>
      </c>
      <c r="S4368" s="4">
        <f>Table3[[#This Row],[Harga]]*Table3[[#This Row],[Quantity]]</f>
        <v>68000</v>
      </c>
      <c r="T4368">
        <v>0</v>
      </c>
      <c r="U4368" s="4">
        <f>Table3[[#This Row],[Discount]]*Table3[[#This Row],[Revenue]]</f>
        <v>0</v>
      </c>
      <c r="V4368" s="4">
        <f>Table3[[#This Row],[Revenue]]-Table3[[#This Row],[Total Discount]]</f>
        <v>68000</v>
      </c>
      <c r="W4368" s="6"/>
      <c r="X4368" s="5"/>
    </row>
    <row r="4369" spans="1:24" x14ac:dyDescent="0.35">
      <c r="A4369">
        <v>4368</v>
      </c>
      <c r="B4369" t="s">
        <v>4597</v>
      </c>
      <c r="C4369" s="8">
        <v>42329</v>
      </c>
      <c r="D4369" s="6">
        <v>2015</v>
      </c>
      <c r="E4369" s="8" t="s">
        <v>3468</v>
      </c>
      <c r="F4369" s="7">
        <v>21</v>
      </c>
      <c r="G4369" t="s">
        <v>3457</v>
      </c>
      <c r="H4369" t="s">
        <v>3451</v>
      </c>
      <c r="I4369" t="s">
        <v>4548</v>
      </c>
      <c r="J4369" t="s">
        <v>3466</v>
      </c>
      <c r="K4369" t="s">
        <v>3477</v>
      </c>
      <c r="L4369">
        <v>76106</v>
      </c>
      <c r="M4369" t="s">
        <v>1954</v>
      </c>
      <c r="N4369" t="s">
        <v>13</v>
      </c>
      <c r="O4369" t="s">
        <v>37</v>
      </c>
      <c r="P4369" t="s">
        <v>1955</v>
      </c>
      <c r="Q4369" s="4">
        <v>14000</v>
      </c>
      <c r="R4369">
        <v>2</v>
      </c>
      <c r="S4369" s="4">
        <f>Table3[[#This Row],[Harga]]*Table3[[#This Row],[Quantity]]</f>
        <v>28000</v>
      </c>
      <c r="T4369">
        <v>0.2</v>
      </c>
      <c r="U4369" s="4">
        <f>Table3[[#This Row],[Discount]]*Table3[[#This Row],[Revenue]]</f>
        <v>5600</v>
      </c>
      <c r="V4369" s="4">
        <f>Table3[[#This Row],[Revenue]]-Table3[[#This Row],[Total Discount]]</f>
        <v>22400</v>
      </c>
      <c r="W4369" s="6"/>
      <c r="X4369" s="5"/>
    </row>
    <row r="4370" spans="1:24" x14ac:dyDescent="0.35">
      <c r="A4370">
        <v>4369</v>
      </c>
      <c r="B4370" t="s">
        <v>4596</v>
      </c>
      <c r="C4370" s="8">
        <v>42282</v>
      </c>
      <c r="D4370" s="6">
        <v>2015</v>
      </c>
      <c r="E4370" s="8" t="s">
        <v>3517</v>
      </c>
      <c r="F4370" s="7">
        <v>5</v>
      </c>
      <c r="G4370" t="s">
        <v>3452</v>
      </c>
      <c r="H4370" t="s">
        <v>3462</v>
      </c>
      <c r="I4370" t="s">
        <v>4595</v>
      </c>
      <c r="J4370" t="s">
        <v>3449</v>
      </c>
      <c r="K4370" t="s">
        <v>3494</v>
      </c>
      <c r="L4370">
        <v>43229</v>
      </c>
      <c r="M4370" t="s">
        <v>3310</v>
      </c>
      <c r="N4370" t="s">
        <v>51</v>
      </c>
      <c r="O4370" t="s">
        <v>64</v>
      </c>
      <c r="P4370" t="s">
        <v>3311</v>
      </c>
      <c r="Q4370" s="4">
        <v>450000</v>
      </c>
      <c r="R4370">
        <v>4</v>
      </c>
      <c r="S4370" s="4">
        <f>Table3[[#This Row],[Harga]]*Table3[[#This Row],[Quantity]]</f>
        <v>1800000</v>
      </c>
      <c r="T4370">
        <v>0.2</v>
      </c>
      <c r="U4370" s="4">
        <f>Table3[[#This Row],[Discount]]*Table3[[#This Row],[Revenue]]</f>
        <v>360000</v>
      </c>
      <c r="V4370" s="4">
        <f>Table3[[#This Row],[Revenue]]-Table3[[#This Row],[Total Discount]]</f>
        <v>1440000</v>
      </c>
      <c r="W4370" s="6"/>
      <c r="X4370" s="5"/>
    </row>
    <row r="4371" spans="1:24" x14ac:dyDescent="0.35">
      <c r="A4371">
        <v>4370</v>
      </c>
      <c r="B4371" t="s">
        <v>4594</v>
      </c>
      <c r="C4371" s="8">
        <v>42625</v>
      </c>
      <c r="D4371" s="6">
        <v>2016</v>
      </c>
      <c r="E4371" s="8" t="s">
        <v>3472</v>
      </c>
      <c r="F4371" s="7">
        <v>12</v>
      </c>
      <c r="G4371" t="s">
        <v>3457</v>
      </c>
      <c r="H4371" t="s">
        <v>3462</v>
      </c>
      <c r="I4371" t="s">
        <v>4593</v>
      </c>
      <c r="J4371" t="s">
        <v>3488</v>
      </c>
      <c r="K4371" t="s">
        <v>3628</v>
      </c>
      <c r="L4371">
        <v>80027</v>
      </c>
      <c r="M4371" t="s">
        <v>3320</v>
      </c>
      <c r="N4371" t="s">
        <v>51</v>
      </c>
      <c r="O4371" t="s">
        <v>52</v>
      </c>
      <c r="P4371" t="s">
        <v>3321</v>
      </c>
      <c r="Q4371" s="4">
        <v>147000</v>
      </c>
      <c r="R4371">
        <v>3</v>
      </c>
      <c r="S4371" s="4">
        <f>Table3[[#This Row],[Harga]]*Table3[[#This Row],[Quantity]]</f>
        <v>441000</v>
      </c>
      <c r="T4371">
        <v>0.2</v>
      </c>
      <c r="U4371" s="4">
        <f>Table3[[#This Row],[Discount]]*Table3[[#This Row],[Revenue]]</f>
        <v>88200</v>
      </c>
      <c r="V4371" s="4">
        <f>Table3[[#This Row],[Revenue]]-Table3[[#This Row],[Total Discount]]</f>
        <v>352800</v>
      </c>
      <c r="W4371" s="6"/>
      <c r="X4371" s="5"/>
    </row>
    <row r="4372" spans="1:24" x14ac:dyDescent="0.35">
      <c r="A4372">
        <v>4371</v>
      </c>
      <c r="B4372" t="s">
        <v>4592</v>
      </c>
      <c r="C4372" s="8">
        <v>42992</v>
      </c>
      <c r="D4372" s="6">
        <v>2017</v>
      </c>
      <c r="E4372" s="8" t="s">
        <v>3472</v>
      </c>
      <c r="F4372" s="7">
        <v>14</v>
      </c>
      <c r="G4372" t="s">
        <v>3452</v>
      </c>
      <c r="H4372" t="s">
        <v>3554</v>
      </c>
      <c r="I4372" t="s">
        <v>4348</v>
      </c>
      <c r="J4372" t="s">
        <v>3466</v>
      </c>
      <c r="K4372" t="s">
        <v>3704</v>
      </c>
      <c r="L4372">
        <v>27604</v>
      </c>
      <c r="M4372" t="s">
        <v>1521</v>
      </c>
      <c r="N4372" t="s">
        <v>13</v>
      </c>
      <c r="O4372" t="s">
        <v>29</v>
      </c>
      <c r="P4372" t="s">
        <v>1522</v>
      </c>
      <c r="Q4372" s="4">
        <v>295000</v>
      </c>
      <c r="R4372">
        <v>4</v>
      </c>
      <c r="S4372" s="4">
        <f>Table3[[#This Row],[Harga]]*Table3[[#This Row],[Quantity]]</f>
        <v>1180000</v>
      </c>
      <c r="T4372">
        <v>0.2</v>
      </c>
      <c r="U4372" s="4">
        <f>Table3[[#This Row],[Discount]]*Table3[[#This Row],[Revenue]]</f>
        <v>236000</v>
      </c>
      <c r="V4372" s="4">
        <f>Table3[[#This Row],[Revenue]]-Table3[[#This Row],[Total Discount]]</f>
        <v>944000</v>
      </c>
      <c r="W4372" s="6"/>
      <c r="X4372" s="5"/>
    </row>
    <row r="4373" spans="1:24" x14ac:dyDescent="0.35">
      <c r="A4373">
        <v>4372</v>
      </c>
      <c r="B4373" t="s">
        <v>4591</v>
      </c>
      <c r="C4373" s="8">
        <v>42058</v>
      </c>
      <c r="D4373" s="6">
        <v>2015</v>
      </c>
      <c r="E4373" s="8" t="s">
        <v>3458</v>
      </c>
      <c r="F4373" s="7">
        <v>23</v>
      </c>
      <c r="G4373" t="s">
        <v>3457</v>
      </c>
      <c r="H4373" t="s">
        <v>3451</v>
      </c>
      <c r="I4373" t="s">
        <v>4499</v>
      </c>
      <c r="J4373" t="s">
        <v>3488</v>
      </c>
      <c r="K4373" t="s">
        <v>3655</v>
      </c>
      <c r="L4373">
        <v>10024</v>
      </c>
      <c r="M4373" t="s">
        <v>602</v>
      </c>
      <c r="N4373" t="s">
        <v>13</v>
      </c>
      <c r="O4373" t="s">
        <v>29</v>
      </c>
      <c r="P4373" t="s">
        <v>603</v>
      </c>
      <c r="Q4373" s="4">
        <v>3000</v>
      </c>
      <c r="R4373">
        <v>6</v>
      </c>
      <c r="S4373" s="4">
        <f>Table3[[#This Row],[Harga]]*Table3[[#This Row],[Quantity]]</f>
        <v>18000</v>
      </c>
      <c r="T4373">
        <v>0</v>
      </c>
      <c r="U4373" s="4">
        <f>Table3[[#This Row],[Discount]]*Table3[[#This Row],[Revenue]]</f>
        <v>0</v>
      </c>
      <c r="V4373" s="4">
        <f>Table3[[#This Row],[Revenue]]-Table3[[#This Row],[Total Discount]]</f>
        <v>18000</v>
      </c>
      <c r="W4373" s="6"/>
      <c r="X4373" s="5"/>
    </row>
    <row r="4374" spans="1:24" x14ac:dyDescent="0.35">
      <c r="A4374">
        <v>4373</v>
      </c>
      <c r="B4374" t="s">
        <v>4590</v>
      </c>
      <c r="C4374" s="8">
        <v>42709</v>
      </c>
      <c r="D4374" s="6">
        <v>2016</v>
      </c>
      <c r="E4374" s="8" t="s">
        <v>3490</v>
      </c>
      <c r="F4374" s="7">
        <v>5</v>
      </c>
      <c r="G4374" t="s">
        <v>3538</v>
      </c>
      <c r="H4374" t="s">
        <v>3462</v>
      </c>
      <c r="I4374" t="s">
        <v>3581</v>
      </c>
      <c r="J4374" t="s">
        <v>3488</v>
      </c>
      <c r="K4374" t="s">
        <v>3641</v>
      </c>
      <c r="L4374">
        <v>60623</v>
      </c>
      <c r="M4374" t="s">
        <v>167</v>
      </c>
      <c r="N4374" t="s">
        <v>13</v>
      </c>
      <c r="O4374" t="s">
        <v>37</v>
      </c>
      <c r="P4374" t="s">
        <v>168</v>
      </c>
      <c r="Q4374" s="4">
        <v>7000</v>
      </c>
      <c r="R4374">
        <v>2</v>
      </c>
      <c r="S4374" s="4">
        <f>Table3[[#This Row],[Harga]]*Table3[[#This Row],[Quantity]]</f>
        <v>14000</v>
      </c>
      <c r="T4374">
        <v>0.2</v>
      </c>
      <c r="U4374" s="4">
        <f>Table3[[#This Row],[Discount]]*Table3[[#This Row],[Revenue]]</f>
        <v>2800</v>
      </c>
      <c r="V4374" s="4">
        <f>Table3[[#This Row],[Revenue]]-Table3[[#This Row],[Total Discount]]</f>
        <v>11200</v>
      </c>
      <c r="W4374" s="6"/>
      <c r="X4374" s="5"/>
    </row>
    <row r="4375" spans="1:24" x14ac:dyDescent="0.35">
      <c r="A4375">
        <v>4374</v>
      </c>
      <c r="B4375" t="s">
        <v>4589</v>
      </c>
      <c r="C4375" s="8">
        <v>42553</v>
      </c>
      <c r="D4375" s="6">
        <v>2016</v>
      </c>
      <c r="E4375" s="8" t="s">
        <v>3507</v>
      </c>
      <c r="F4375" s="7">
        <v>2</v>
      </c>
      <c r="G4375" t="s">
        <v>3496</v>
      </c>
      <c r="H4375" t="s">
        <v>3451</v>
      </c>
      <c r="I4375" t="s">
        <v>3620</v>
      </c>
      <c r="J4375" t="s">
        <v>3466</v>
      </c>
      <c r="K4375" t="s">
        <v>3595</v>
      </c>
      <c r="L4375">
        <v>77340</v>
      </c>
      <c r="M4375" t="s">
        <v>726</v>
      </c>
      <c r="N4375" t="s">
        <v>9</v>
      </c>
      <c r="O4375" t="s">
        <v>42</v>
      </c>
      <c r="P4375" t="s">
        <v>727</v>
      </c>
      <c r="Q4375" s="4">
        <v>302000</v>
      </c>
      <c r="R4375">
        <v>5</v>
      </c>
      <c r="S4375" s="4">
        <f>Table3[[#This Row],[Harga]]*Table3[[#This Row],[Quantity]]</f>
        <v>1510000</v>
      </c>
      <c r="T4375">
        <v>0.3</v>
      </c>
      <c r="U4375" s="4">
        <f>Table3[[#This Row],[Discount]]*Table3[[#This Row],[Revenue]]</f>
        <v>453000</v>
      </c>
      <c r="V4375" s="4">
        <f>Table3[[#This Row],[Revenue]]-Table3[[#This Row],[Total Discount]]</f>
        <v>1057000</v>
      </c>
      <c r="W4375" s="6"/>
      <c r="X4375" s="5"/>
    </row>
    <row r="4376" spans="1:24" x14ac:dyDescent="0.35">
      <c r="A4376">
        <v>4375</v>
      </c>
      <c r="B4376" t="s">
        <v>4588</v>
      </c>
      <c r="C4376" s="8">
        <v>43082</v>
      </c>
      <c r="D4376" s="6">
        <v>2017</v>
      </c>
      <c r="E4376" s="8" t="s">
        <v>3490</v>
      </c>
      <c r="F4376" s="7">
        <v>13</v>
      </c>
      <c r="G4376" t="s">
        <v>3485</v>
      </c>
      <c r="H4376" t="s">
        <v>3451</v>
      </c>
      <c r="I4376" t="s">
        <v>4574</v>
      </c>
      <c r="J4376" t="s">
        <v>3466</v>
      </c>
      <c r="K4376" t="s">
        <v>3600</v>
      </c>
      <c r="L4376">
        <v>10024</v>
      </c>
      <c r="M4376" t="s">
        <v>610</v>
      </c>
      <c r="N4376" t="s">
        <v>9</v>
      </c>
      <c r="O4376" t="s">
        <v>10</v>
      </c>
      <c r="P4376" t="s">
        <v>611</v>
      </c>
      <c r="Q4376" s="4">
        <v>192000</v>
      </c>
      <c r="R4376">
        <v>3</v>
      </c>
      <c r="S4376" s="4">
        <f>Table3[[#This Row],[Harga]]*Table3[[#This Row],[Quantity]]</f>
        <v>576000</v>
      </c>
      <c r="T4376">
        <v>0.2</v>
      </c>
      <c r="U4376" s="4">
        <f>Table3[[#This Row],[Discount]]*Table3[[#This Row],[Revenue]]</f>
        <v>115200</v>
      </c>
      <c r="V4376" s="4">
        <f>Table3[[#This Row],[Revenue]]-Table3[[#This Row],[Total Discount]]</f>
        <v>460800</v>
      </c>
      <c r="W4376" s="6"/>
      <c r="X4376" s="5"/>
    </row>
    <row r="4377" spans="1:24" x14ac:dyDescent="0.35">
      <c r="A4377">
        <v>4376</v>
      </c>
      <c r="B4377" t="s">
        <v>4587</v>
      </c>
      <c r="C4377" s="8">
        <v>42083</v>
      </c>
      <c r="D4377" s="6">
        <v>2015</v>
      </c>
      <c r="E4377" s="8" t="s">
        <v>3511</v>
      </c>
      <c r="F4377" s="7">
        <v>20</v>
      </c>
      <c r="G4377" t="s">
        <v>3457</v>
      </c>
      <c r="H4377" t="s">
        <v>3451</v>
      </c>
      <c r="I4377" t="s">
        <v>4056</v>
      </c>
      <c r="J4377" t="s">
        <v>3449</v>
      </c>
      <c r="K4377" t="s">
        <v>3682</v>
      </c>
      <c r="L4377">
        <v>97301</v>
      </c>
      <c r="M4377" t="s">
        <v>2719</v>
      </c>
      <c r="N4377" t="s">
        <v>13</v>
      </c>
      <c r="O4377" t="s">
        <v>32</v>
      </c>
      <c r="P4377" t="s">
        <v>2720</v>
      </c>
      <c r="Q4377" s="4">
        <v>37000</v>
      </c>
      <c r="R4377">
        <v>3</v>
      </c>
      <c r="S4377" s="4">
        <f>Table3[[#This Row],[Harga]]*Table3[[#This Row],[Quantity]]</f>
        <v>111000</v>
      </c>
      <c r="T4377">
        <v>0.2</v>
      </c>
      <c r="U4377" s="4">
        <f>Table3[[#This Row],[Discount]]*Table3[[#This Row],[Revenue]]</f>
        <v>22200</v>
      </c>
      <c r="V4377" s="4">
        <f>Table3[[#This Row],[Revenue]]-Table3[[#This Row],[Total Discount]]</f>
        <v>88800</v>
      </c>
      <c r="W4377" s="6"/>
      <c r="X4377" s="5"/>
    </row>
    <row r="4378" spans="1:24" x14ac:dyDescent="0.35">
      <c r="A4378">
        <v>4377</v>
      </c>
      <c r="B4378" t="s">
        <v>4586</v>
      </c>
      <c r="C4378" s="8">
        <v>42064</v>
      </c>
      <c r="D4378" s="6">
        <v>2015</v>
      </c>
      <c r="E4378" s="8" t="s">
        <v>3511</v>
      </c>
      <c r="F4378" s="7">
        <v>1</v>
      </c>
      <c r="G4378" t="s">
        <v>3496</v>
      </c>
      <c r="H4378" t="s">
        <v>3462</v>
      </c>
      <c r="I4378" t="s">
        <v>3838</v>
      </c>
      <c r="J4378" t="s">
        <v>3466</v>
      </c>
      <c r="K4378" t="s">
        <v>3448</v>
      </c>
      <c r="L4378">
        <v>77070</v>
      </c>
      <c r="M4378" t="s">
        <v>1604</v>
      </c>
      <c r="N4378" t="s">
        <v>13</v>
      </c>
      <c r="O4378" t="s">
        <v>37</v>
      </c>
      <c r="P4378" t="s">
        <v>1605</v>
      </c>
      <c r="Q4378" s="4">
        <v>35000</v>
      </c>
      <c r="R4378">
        <v>2</v>
      </c>
      <c r="S4378" s="4">
        <f>Table3[[#This Row],[Harga]]*Table3[[#This Row],[Quantity]]</f>
        <v>70000</v>
      </c>
      <c r="T4378">
        <v>0.2</v>
      </c>
      <c r="U4378" s="4">
        <f>Table3[[#This Row],[Discount]]*Table3[[#This Row],[Revenue]]</f>
        <v>14000</v>
      </c>
      <c r="V4378" s="4">
        <f>Table3[[#This Row],[Revenue]]-Table3[[#This Row],[Total Discount]]</f>
        <v>56000</v>
      </c>
      <c r="W4378" s="6"/>
      <c r="X4378" s="5"/>
    </row>
    <row r="4379" spans="1:24" x14ac:dyDescent="0.35">
      <c r="A4379">
        <v>4378</v>
      </c>
      <c r="B4379" t="s">
        <v>4585</v>
      </c>
      <c r="C4379" s="8">
        <v>42628</v>
      </c>
      <c r="D4379" s="6">
        <v>2016</v>
      </c>
      <c r="E4379" s="8" t="s">
        <v>3472</v>
      </c>
      <c r="F4379" s="7">
        <v>15</v>
      </c>
      <c r="G4379" t="s">
        <v>3452</v>
      </c>
      <c r="H4379" t="s">
        <v>3451</v>
      </c>
      <c r="I4379" t="s">
        <v>4584</v>
      </c>
      <c r="J4379" t="s">
        <v>3466</v>
      </c>
      <c r="K4379" t="s">
        <v>3448</v>
      </c>
      <c r="L4379">
        <v>83301</v>
      </c>
      <c r="M4379" t="s">
        <v>1509</v>
      </c>
      <c r="N4379" t="s">
        <v>13</v>
      </c>
      <c r="O4379" t="s">
        <v>26</v>
      </c>
      <c r="P4379" t="s">
        <v>1510</v>
      </c>
      <c r="Q4379" s="4">
        <v>6000</v>
      </c>
      <c r="R4379">
        <v>4</v>
      </c>
      <c r="S4379" s="4">
        <f>Table3[[#This Row],[Harga]]*Table3[[#This Row],[Quantity]]</f>
        <v>24000</v>
      </c>
      <c r="T4379">
        <v>0.2</v>
      </c>
      <c r="U4379" s="4">
        <f>Table3[[#This Row],[Discount]]*Table3[[#This Row],[Revenue]]</f>
        <v>4800</v>
      </c>
      <c r="V4379" s="4">
        <f>Table3[[#This Row],[Revenue]]-Table3[[#This Row],[Total Discount]]</f>
        <v>19200</v>
      </c>
      <c r="W4379" s="6"/>
      <c r="X4379" s="5"/>
    </row>
    <row r="4380" spans="1:24" x14ac:dyDescent="0.35">
      <c r="A4380">
        <v>4379</v>
      </c>
      <c r="B4380" t="s">
        <v>4583</v>
      </c>
      <c r="C4380" s="8">
        <v>42811</v>
      </c>
      <c r="D4380" s="6">
        <v>2017</v>
      </c>
      <c r="E4380" s="8" t="s">
        <v>3511</v>
      </c>
      <c r="F4380" s="7">
        <v>17</v>
      </c>
      <c r="G4380" t="s">
        <v>3485</v>
      </c>
      <c r="H4380" t="s">
        <v>3451</v>
      </c>
      <c r="I4380" t="s">
        <v>4582</v>
      </c>
      <c r="J4380" t="s">
        <v>3488</v>
      </c>
      <c r="K4380" t="s">
        <v>3666</v>
      </c>
      <c r="L4380">
        <v>37918</v>
      </c>
      <c r="M4380" t="s">
        <v>1475</v>
      </c>
      <c r="N4380" t="s">
        <v>13</v>
      </c>
      <c r="O4380" t="s">
        <v>14</v>
      </c>
      <c r="P4380" t="s">
        <v>1476</v>
      </c>
      <c r="Q4380" s="4">
        <v>5000</v>
      </c>
      <c r="R4380">
        <v>2</v>
      </c>
      <c r="S4380" s="4">
        <f>Table3[[#This Row],[Harga]]*Table3[[#This Row],[Quantity]]</f>
        <v>10000</v>
      </c>
      <c r="T4380">
        <v>0.2</v>
      </c>
      <c r="U4380" s="4">
        <f>Table3[[#This Row],[Discount]]*Table3[[#This Row],[Revenue]]</f>
        <v>2000</v>
      </c>
      <c r="V4380" s="4">
        <f>Table3[[#This Row],[Revenue]]-Table3[[#This Row],[Total Discount]]</f>
        <v>8000</v>
      </c>
      <c r="W4380" s="6"/>
      <c r="X4380" s="5"/>
    </row>
    <row r="4381" spans="1:24" x14ac:dyDescent="0.35">
      <c r="A4381">
        <v>4380</v>
      </c>
      <c r="B4381" t="s">
        <v>4581</v>
      </c>
      <c r="C4381" s="8">
        <v>42883</v>
      </c>
      <c r="D4381" s="6">
        <v>2017</v>
      </c>
      <c r="E4381" s="8" t="s">
        <v>3453</v>
      </c>
      <c r="F4381" s="7">
        <v>28</v>
      </c>
      <c r="G4381" t="s">
        <v>3457</v>
      </c>
      <c r="H4381" t="s">
        <v>3462</v>
      </c>
      <c r="I4381" t="s">
        <v>4580</v>
      </c>
      <c r="J4381" t="s">
        <v>3466</v>
      </c>
      <c r="K4381" t="s">
        <v>3704</v>
      </c>
      <c r="L4381">
        <v>85023</v>
      </c>
      <c r="M4381" t="s">
        <v>2591</v>
      </c>
      <c r="N4381" t="s">
        <v>51</v>
      </c>
      <c r="O4381" t="s">
        <v>52</v>
      </c>
      <c r="P4381" t="s">
        <v>2592</v>
      </c>
      <c r="Q4381" s="4">
        <v>441000</v>
      </c>
      <c r="R4381">
        <v>5</v>
      </c>
      <c r="S4381" s="4">
        <f>Table3[[#This Row],[Harga]]*Table3[[#This Row],[Quantity]]</f>
        <v>2205000</v>
      </c>
      <c r="T4381">
        <v>0.2</v>
      </c>
      <c r="U4381" s="4">
        <f>Table3[[#This Row],[Discount]]*Table3[[#This Row],[Revenue]]</f>
        <v>441000</v>
      </c>
      <c r="V4381" s="4">
        <f>Table3[[#This Row],[Revenue]]-Table3[[#This Row],[Total Discount]]</f>
        <v>1764000</v>
      </c>
      <c r="W4381" s="6"/>
      <c r="X4381" s="5"/>
    </row>
    <row r="4382" spans="1:24" x14ac:dyDescent="0.35">
      <c r="A4382">
        <v>4381</v>
      </c>
      <c r="B4382" t="s">
        <v>4579</v>
      </c>
      <c r="C4382" s="8">
        <v>42901</v>
      </c>
      <c r="D4382" s="6">
        <v>2017</v>
      </c>
      <c r="E4382" s="8" t="s">
        <v>3497</v>
      </c>
      <c r="F4382" s="7">
        <v>15</v>
      </c>
      <c r="G4382" t="s">
        <v>3452</v>
      </c>
      <c r="H4382" t="s">
        <v>3451</v>
      </c>
      <c r="I4382" t="s">
        <v>3742</v>
      </c>
      <c r="J4382" t="s">
        <v>3449</v>
      </c>
      <c r="K4382" t="s">
        <v>3571</v>
      </c>
      <c r="L4382">
        <v>28110</v>
      </c>
      <c r="M4382" t="s">
        <v>1178</v>
      </c>
      <c r="N4382" t="s">
        <v>9</v>
      </c>
      <c r="O4382" t="s">
        <v>42</v>
      </c>
      <c r="P4382" t="s">
        <v>1179</v>
      </c>
      <c r="Q4382" s="4">
        <v>873000</v>
      </c>
      <c r="R4382">
        <v>3</v>
      </c>
      <c r="S4382" s="4">
        <f>Table3[[#This Row],[Harga]]*Table3[[#This Row],[Quantity]]</f>
        <v>2619000</v>
      </c>
      <c r="T4382">
        <v>0.2</v>
      </c>
      <c r="U4382" s="4">
        <f>Table3[[#This Row],[Discount]]*Table3[[#This Row],[Revenue]]</f>
        <v>523800</v>
      </c>
      <c r="V4382" s="4">
        <f>Table3[[#This Row],[Revenue]]-Table3[[#This Row],[Total Discount]]</f>
        <v>2095200</v>
      </c>
      <c r="W4382" s="6"/>
      <c r="X4382" s="5"/>
    </row>
    <row r="4383" spans="1:24" x14ac:dyDescent="0.35">
      <c r="A4383">
        <v>4382</v>
      </c>
      <c r="B4383" t="s">
        <v>4578</v>
      </c>
      <c r="C4383" s="8">
        <v>42253</v>
      </c>
      <c r="D4383" s="6">
        <v>2015</v>
      </c>
      <c r="E4383" s="8" t="s">
        <v>3472</v>
      </c>
      <c r="F4383" s="7">
        <v>6</v>
      </c>
      <c r="G4383" t="s">
        <v>3538</v>
      </c>
      <c r="H4383" t="s">
        <v>3451</v>
      </c>
      <c r="I4383" t="s">
        <v>4577</v>
      </c>
      <c r="J4383" t="s">
        <v>3466</v>
      </c>
      <c r="K4383" t="s">
        <v>3542</v>
      </c>
      <c r="L4383">
        <v>23223</v>
      </c>
      <c r="M4383" t="s">
        <v>2057</v>
      </c>
      <c r="N4383" t="s">
        <v>13</v>
      </c>
      <c r="O4383" t="s">
        <v>26</v>
      </c>
      <c r="P4383" t="s">
        <v>2058</v>
      </c>
      <c r="Q4383" s="4">
        <v>9000</v>
      </c>
      <c r="R4383">
        <v>9</v>
      </c>
      <c r="S4383" s="4">
        <f>Table3[[#This Row],[Harga]]*Table3[[#This Row],[Quantity]]</f>
        <v>81000</v>
      </c>
      <c r="T4383">
        <v>0</v>
      </c>
      <c r="U4383" s="4">
        <f>Table3[[#This Row],[Discount]]*Table3[[#This Row],[Revenue]]</f>
        <v>0</v>
      </c>
      <c r="V4383" s="4">
        <f>Table3[[#This Row],[Revenue]]-Table3[[#This Row],[Total Discount]]</f>
        <v>81000</v>
      </c>
      <c r="W4383" s="6"/>
      <c r="X4383" s="5"/>
    </row>
    <row r="4384" spans="1:24" x14ac:dyDescent="0.35">
      <c r="A4384">
        <v>4383</v>
      </c>
      <c r="B4384" t="s">
        <v>4576</v>
      </c>
      <c r="C4384" s="8">
        <v>42812</v>
      </c>
      <c r="D4384" s="6">
        <v>2017</v>
      </c>
      <c r="E4384" s="8" t="s">
        <v>3511</v>
      </c>
      <c r="F4384" s="7">
        <v>18</v>
      </c>
      <c r="G4384" t="s">
        <v>3452</v>
      </c>
      <c r="H4384" t="s">
        <v>3451</v>
      </c>
      <c r="I4384" t="s">
        <v>4169</v>
      </c>
      <c r="J4384" t="s">
        <v>3449</v>
      </c>
      <c r="K4384" t="s">
        <v>3492</v>
      </c>
      <c r="L4384">
        <v>77041</v>
      </c>
      <c r="M4384" t="s">
        <v>1692</v>
      </c>
      <c r="N4384" t="s">
        <v>51</v>
      </c>
      <c r="O4384" t="s">
        <v>52</v>
      </c>
      <c r="P4384" t="s">
        <v>1693</v>
      </c>
      <c r="Q4384" s="4">
        <v>288000</v>
      </c>
      <c r="R4384">
        <v>7</v>
      </c>
      <c r="S4384" s="4">
        <f>Table3[[#This Row],[Harga]]*Table3[[#This Row],[Quantity]]</f>
        <v>2016000</v>
      </c>
      <c r="T4384">
        <v>0.2</v>
      </c>
      <c r="U4384" s="4">
        <f>Table3[[#This Row],[Discount]]*Table3[[#This Row],[Revenue]]</f>
        <v>403200</v>
      </c>
      <c r="V4384" s="4">
        <f>Table3[[#This Row],[Revenue]]-Table3[[#This Row],[Total Discount]]</f>
        <v>1612800</v>
      </c>
      <c r="W4384" s="6"/>
      <c r="X4384" s="5"/>
    </row>
    <row r="4385" spans="1:24" x14ac:dyDescent="0.35">
      <c r="A4385">
        <v>4384</v>
      </c>
      <c r="B4385" t="s">
        <v>4575</v>
      </c>
      <c r="C4385" s="8">
        <v>41992</v>
      </c>
      <c r="D4385" s="6">
        <v>2014</v>
      </c>
      <c r="E4385" s="8" t="s">
        <v>3490</v>
      </c>
      <c r="F4385" s="7">
        <v>19</v>
      </c>
      <c r="G4385" t="s">
        <v>3496</v>
      </c>
      <c r="H4385" t="s">
        <v>3462</v>
      </c>
      <c r="I4385" t="s">
        <v>4574</v>
      </c>
      <c r="J4385" t="s">
        <v>3466</v>
      </c>
      <c r="K4385" t="s">
        <v>3580</v>
      </c>
      <c r="L4385">
        <v>90008</v>
      </c>
      <c r="M4385" t="s">
        <v>3322</v>
      </c>
      <c r="N4385" t="s">
        <v>13</v>
      </c>
      <c r="O4385" t="s">
        <v>14</v>
      </c>
      <c r="P4385" t="s">
        <v>3323</v>
      </c>
      <c r="Q4385" s="4">
        <v>15000</v>
      </c>
      <c r="R4385">
        <v>2</v>
      </c>
      <c r="S4385" s="4">
        <f>Table3[[#This Row],[Harga]]*Table3[[#This Row],[Quantity]]</f>
        <v>30000</v>
      </c>
      <c r="T4385">
        <v>0</v>
      </c>
      <c r="U4385" s="4">
        <f>Table3[[#This Row],[Discount]]*Table3[[#This Row],[Revenue]]</f>
        <v>0</v>
      </c>
      <c r="V4385" s="4">
        <f>Table3[[#This Row],[Revenue]]-Table3[[#This Row],[Total Discount]]</f>
        <v>30000</v>
      </c>
      <c r="W4385" s="6"/>
      <c r="X4385" s="5"/>
    </row>
    <row r="4386" spans="1:24" x14ac:dyDescent="0.35">
      <c r="A4386">
        <v>4385</v>
      </c>
      <c r="B4386" t="s">
        <v>4573</v>
      </c>
      <c r="C4386" s="8">
        <v>42558</v>
      </c>
      <c r="D4386" s="6">
        <v>2016</v>
      </c>
      <c r="E4386" s="8" t="s">
        <v>3507</v>
      </c>
      <c r="F4386" s="7">
        <v>7</v>
      </c>
      <c r="G4386" t="s">
        <v>3485</v>
      </c>
      <c r="H4386" t="s">
        <v>3451</v>
      </c>
      <c r="I4386" t="s">
        <v>4272</v>
      </c>
      <c r="J4386" t="s">
        <v>3449</v>
      </c>
      <c r="K4386" t="s">
        <v>3513</v>
      </c>
      <c r="L4386">
        <v>84057</v>
      </c>
      <c r="M4386" t="s">
        <v>666</v>
      </c>
      <c r="N4386" t="s">
        <v>13</v>
      </c>
      <c r="O4386" t="s">
        <v>23</v>
      </c>
      <c r="P4386" t="s">
        <v>667</v>
      </c>
      <c r="Q4386" s="4">
        <v>59000</v>
      </c>
      <c r="R4386">
        <v>2</v>
      </c>
      <c r="S4386" s="4">
        <f>Table3[[#This Row],[Harga]]*Table3[[#This Row],[Quantity]]</f>
        <v>118000</v>
      </c>
      <c r="T4386">
        <v>0</v>
      </c>
      <c r="U4386" s="4">
        <f>Table3[[#This Row],[Discount]]*Table3[[#This Row],[Revenue]]</f>
        <v>0</v>
      </c>
      <c r="V4386" s="4">
        <f>Table3[[#This Row],[Revenue]]-Table3[[#This Row],[Total Discount]]</f>
        <v>118000</v>
      </c>
      <c r="W4386" s="6"/>
      <c r="X4386" s="5"/>
    </row>
    <row r="4387" spans="1:24" x14ac:dyDescent="0.35">
      <c r="A4387">
        <v>4386</v>
      </c>
      <c r="B4387" t="s">
        <v>4572</v>
      </c>
      <c r="C4387" s="8">
        <v>42466</v>
      </c>
      <c r="D4387" s="6">
        <v>2016</v>
      </c>
      <c r="E4387" s="8" t="s">
        <v>3529</v>
      </c>
      <c r="F4387" s="7">
        <v>6</v>
      </c>
      <c r="G4387" t="s">
        <v>3485</v>
      </c>
      <c r="H4387" t="s">
        <v>3462</v>
      </c>
      <c r="I4387" t="s">
        <v>4571</v>
      </c>
      <c r="J4387" t="s">
        <v>3488</v>
      </c>
      <c r="K4387" t="s">
        <v>3568</v>
      </c>
      <c r="L4387" t="s">
        <v>3732</v>
      </c>
      <c r="M4387" t="s">
        <v>2067</v>
      </c>
      <c r="N4387" t="s">
        <v>51</v>
      </c>
      <c r="O4387" t="s">
        <v>52</v>
      </c>
      <c r="P4387" t="s">
        <v>2068</v>
      </c>
      <c r="Q4387" s="4">
        <v>518000</v>
      </c>
      <c r="R4387">
        <v>5</v>
      </c>
      <c r="S4387" s="4">
        <f>Table3[[#This Row],[Harga]]*Table3[[#This Row],[Quantity]]</f>
        <v>2590000</v>
      </c>
      <c r="T4387">
        <v>0</v>
      </c>
      <c r="U4387" s="4">
        <f>Table3[[#This Row],[Discount]]*Table3[[#This Row],[Revenue]]</f>
        <v>0</v>
      </c>
      <c r="V4387" s="4">
        <f>Table3[[#This Row],[Revenue]]-Table3[[#This Row],[Total Discount]]</f>
        <v>2590000</v>
      </c>
      <c r="W4387" s="6"/>
      <c r="X4387" s="5"/>
    </row>
    <row r="4388" spans="1:24" x14ac:dyDescent="0.35">
      <c r="A4388">
        <v>4387</v>
      </c>
      <c r="B4388" t="s">
        <v>4570</v>
      </c>
      <c r="C4388" s="8">
        <v>41767</v>
      </c>
      <c r="D4388" s="6">
        <v>2014</v>
      </c>
      <c r="E4388" s="8" t="s">
        <v>3453</v>
      </c>
      <c r="F4388" s="7">
        <v>8</v>
      </c>
      <c r="G4388" t="s">
        <v>3485</v>
      </c>
      <c r="H4388" t="s">
        <v>3451</v>
      </c>
      <c r="I4388" t="s">
        <v>3970</v>
      </c>
      <c r="J4388" t="s">
        <v>3449</v>
      </c>
      <c r="K4388" t="s">
        <v>3704</v>
      </c>
      <c r="L4388">
        <v>19134</v>
      </c>
      <c r="M4388" t="s">
        <v>1517</v>
      </c>
      <c r="N4388" t="s">
        <v>51</v>
      </c>
      <c r="O4388" t="s">
        <v>471</v>
      </c>
      <c r="P4388" t="s">
        <v>1518</v>
      </c>
      <c r="Q4388" s="4">
        <v>1440000</v>
      </c>
      <c r="R4388">
        <v>5</v>
      </c>
      <c r="S4388" s="4">
        <f>Table3[[#This Row],[Harga]]*Table3[[#This Row],[Quantity]]</f>
        <v>7200000</v>
      </c>
      <c r="T4388">
        <v>0.4</v>
      </c>
      <c r="U4388" s="4">
        <f>Table3[[#This Row],[Discount]]*Table3[[#This Row],[Revenue]]</f>
        <v>2880000</v>
      </c>
      <c r="V4388" s="4">
        <f>Table3[[#This Row],[Revenue]]-Table3[[#This Row],[Total Discount]]</f>
        <v>4320000</v>
      </c>
      <c r="W4388" s="6"/>
      <c r="X4388" s="5"/>
    </row>
    <row r="4389" spans="1:24" x14ac:dyDescent="0.35">
      <c r="A4389">
        <v>4388</v>
      </c>
      <c r="B4389" t="s">
        <v>4569</v>
      </c>
      <c r="C4389" s="8">
        <v>43062</v>
      </c>
      <c r="D4389" s="6">
        <v>2017</v>
      </c>
      <c r="E4389" s="8" t="s">
        <v>3468</v>
      </c>
      <c r="F4389" s="7">
        <v>23</v>
      </c>
      <c r="G4389" t="s">
        <v>3452</v>
      </c>
      <c r="H4389" t="s">
        <v>3451</v>
      </c>
      <c r="I4389" t="s">
        <v>3756</v>
      </c>
      <c r="J4389" t="s">
        <v>3466</v>
      </c>
      <c r="K4389" t="s">
        <v>3605</v>
      </c>
      <c r="L4389">
        <v>60623</v>
      </c>
      <c r="M4389" t="s">
        <v>1660</v>
      </c>
      <c r="N4389" t="s">
        <v>13</v>
      </c>
      <c r="O4389" t="s">
        <v>23</v>
      </c>
      <c r="P4389" t="s">
        <v>1661</v>
      </c>
      <c r="Q4389" s="4">
        <v>14000</v>
      </c>
      <c r="R4389">
        <v>2</v>
      </c>
      <c r="S4389" s="4">
        <f>Table3[[#This Row],[Harga]]*Table3[[#This Row],[Quantity]]</f>
        <v>28000</v>
      </c>
      <c r="T4389">
        <v>0.2</v>
      </c>
      <c r="U4389" s="4">
        <f>Table3[[#This Row],[Discount]]*Table3[[#This Row],[Revenue]]</f>
        <v>5600</v>
      </c>
      <c r="V4389" s="4">
        <f>Table3[[#This Row],[Revenue]]-Table3[[#This Row],[Total Discount]]</f>
        <v>22400</v>
      </c>
      <c r="W4389" s="6"/>
      <c r="X4389" s="5"/>
    </row>
    <row r="4390" spans="1:24" x14ac:dyDescent="0.35">
      <c r="A4390">
        <v>4389</v>
      </c>
      <c r="B4390" t="s">
        <v>4568</v>
      </c>
      <c r="C4390" s="8">
        <v>42684</v>
      </c>
      <c r="D4390" s="6">
        <v>2016</v>
      </c>
      <c r="E4390" s="8" t="s">
        <v>3468</v>
      </c>
      <c r="F4390" s="7">
        <v>10</v>
      </c>
      <c r="G4390" t="s">
        <v>3485</v>
      </c>
      <c r="H4390" t="s">
        <v>3451</v>
      </c>
      <c r="I4390" t="s">
        <v>4567</v>
      </c>
      <c r="J4390" t="s">
        <v>3449</v>
      </c>
      <c r="K4390" t="s">
        <v>3628</v>
      </c>
      <c r="L4390">
        <v>73120</v>
      </c>
      <c r="M4390" t="s">
        <v>2687</v>
      </c>
      <c r="N4390" t="s">
        <v>51</v>
      </c>
      <c r="O4390" t="s">
        <v>52</v>
      </c>
      <c r="P4390" t="s">
        <v>2688</v>
      </c>
      <c r="Q4390" s="4">
        <v>467000</v>
      </c>
      <c r="R4390">
        <v>2</v>
      </c>
      <c r="S4390" s="4">
        <f>Table3[[#This Row],[Harga]]*Table3[[#This Row],[Quantity]]</f>
        <v>934000</v>
      </c>
      <c r="T4390">
        <v>0</v>
      </c>
      <c r="U4390" s="4">
        <f>Table3[[#This Row],[Discount]]*Table3[[#This Row],[Revenue]]</f>
        <v>0</v>
      </c>
      <c r="V4390" s="4">
        <f>Table3[[#This Row],[Revenue]]-Table3[[#This Row],[Total Discount]]</f>
        <v>934000</v>
      </c>
      <c r="W4390" s="6"/>
      <c r="X4390" s="5"/>
    </row>
    <row r="4391" spans="1:24" x14ac:dyDescent="0.35">
      <c r="A4391">
        <v>4390</v>
      </c>
      <c r="B4391" t="s">
        <v>4566</v>
      </c>
      <c r="C4391" s="8">
        <v>42004</v>
      </c>
      <c r="D4391" s="6">
        <v>2014</v>
      </c>
      <c r="E4391" s="8" t="s">
        <v>3490</v>
      </c>
      <c r="F4391" s="7">
        <v>31</v>
      </c>
      <c r="G4391" t="s">
        <v>3538</v>
      </c>
      <c r="H4391" t="s">
        <v>3462</v>
      </c>
      <c r="I4391" t="s">
        <v>3798</v>
      </c>
      <c r="J4391" t="s">
        <v>3466</v>
      </c>
      <c r="K4391" t="s">
        <v>3474</v>
      </c>
      <c r="L4391">
        <v>10035</v>
      </c>
      <c r="M4391" t="s">
        <v>3146</v>
      </c>
      <c r="N4391" t="s">
        <v>51</v>
      </c>
      <c r="O4391" t="s">
        <v>64</v>
      </c>
      <c r="P4391" t="s">
        <v>3147</v>
      </c>
      <c r="Q4391" s="4">
        <v>47000</v>
      </c>
      <c r="R4391">
        <v>3</v>
      </c>
      <c r="S4391" s="4">
        <f>Table3[[#This Row],[Harga]]*Table3[[#This Row],[Quantity]]</f>
        <v>141000</v>
      </c>
      <c r="T4391">
        <v>0</v>
      </c>
      <c r="U4391" s="4">
        <f>Table3[[#This Row],[Discount]]*Table3[[#This Row],[Revenue]]</f>
        <v>0</v>
      </c>
      <c r="V4391" s="4">
        <f>Table3[[#This Row],[Revenue]]-Table3[[#This Row],[Total Discount]]</f>
        <v>141000</v>
      </c>
      <c r="W4391" s="6"/>
      <c r="X4391" s="5"/>
    </row>
    <row r="4392" spans="1:24" x14ac:dyDescent="0.35">
      <c r="A4392">
        <v>4391</v>
      </c>
      <c r="B4392" t="s">
        <v>4565</v>
      </c>
      <c r="C4392" s="8">
        <v>42966</v>
      </c>
      <c r="D4392" s="6">
        <v>2017</v>
      </c>
      <c r="E4392" s="8" t="s">
        <v>3481</v>
      </c>
      <c r="F4392" s="7">
        <v>19</v>
      </c>
      <c r="G4392" t="s">
        <v>3457</v>
      </c>
      <c r="H4392" t="s">
        <v>3532</v>
      </c>
      <c r="I4392" t="s">
        <v>4564</v>
      </c>
      <c r="J4392" t="s">
        <v>3449</v>
      </c>
      <c r="K4392" t="s">
        <v>3655</v>
      </c>
      <c r="L4392">
        <v>84106</v>
      </c>
      <c r="M4392" t="s">
        <v>2789</v>
      </c>
      <c r="N4392" t="s">
        <v>13</v>
      </c>
      <c r="O4392" t="s">
        <v>26</v>
      </c>
      <c r="P4392" t="s">
        <v>2790</v>
      </c>
      <c r="Q4392" s="4">
        <v>129000</v>
      </c>
      <c r="R4392">
        <v>3</v>
      </c>
      <c r="S4392" s="4">
        <f>Table3[[#This Row],[Harga]]*Table3[[#This Row],[Quantity]]</f>
        <v>387000</v>
      </c>
      <c r="T4392">
        <v>0.2</v>
      </c>
      <c r="U4392" s="4">
        <f>Table3[[#This Row],[Discount]]*Table3[[#This Row],[Revenue]]</f>
        <v>77400</v>
      </c>
      <c r="V4392" s="4">
        <f>Table3[[#This Row],[Revenue]]-Table3[[#This Row],[Total Discount]]</f>
        <v>309600</v>
      </c>
      <c r="W4392" s="6"/>
      <c r="X4392" s="5"/>
    </row>
    <row r="4393" spans="1:24" x14ac:dyDescent="0.35">
      <c r="A4393">
        <v>4392</v>
      </c>
      <c r="B4393" t="s">
        <v>4563</v>
      </c>
      <c r="C4393" s="8">
        <v>42625</v>
      </c>
      <c r="D4393" s="6">
        <v>2016</v>
      </c>
      <c r="E4393" s="8" t="s">
        <v>3472</v>
      </c>
      <c r="F4393" s="7">
        <v>12</v>
      </c>
      <c r="G4393" t="s">
        <v>3538</v>
      </c>
      <c r="H4393" t="s">
        <v>3462</v>
      </c>
      <c r="I4393" t="s">
        <v>4562</v>
      </c>
      <c r="J4393" t="s">
        <v>3466</v>
      </c>
      <c r="K4393" t="s">
        <v>3641</v>
      </c>
      <c r="L4393">
        <v>13501</v>
      </c>
      <c r="M4393" t="s">
        <v>3189</v>
      </c>
      <c r="N4393" t="s">
        <v>9</v>
      </c>
      <c r="O4393" t="s">
        <v>20</v>
      </c>
      <c r="P4393" t="s">
        <v>3190</v>
      </c>
      <c r="Q4393" s="4">
        <v>81000</v>
      </c>
      <c r="R4393">
        <v>2</v>
      </c>
      <c r="S4393" s="4">
        <f>Table3[[#This Row],[Harga]]*Table3[[#This Row],[Quantity]]</f>
        <v>162000</v>
      </c>
      <c r="T4393">
        <v>0</v>
      </c>
      <c r="U4393" s="4">
        <f>Table3[[#This Row],[Discount]]*Table3[[#This Row],[Revenue]]</f>
        <v>0</v>
      </c>
      <c r="V4393" s="4">
        <f>Table3[[#This Row],[Revenue]]-Table3[[#This Row],[Total Discount]]</f>
        <v>162000</v>
      </c>
      <c r="W4393" s="6"/>
      <c r="X4393" s="5"/>
    </row>
    <row r="4394" spans="1:24" x14ac:dyDescent="0.35">
      <c r="A4394">
        <v>4393</v>
      </c>
      <c r="B4394" t="s">
        <v>4561</v>
      </c>
      <c r="C4394" s="8">
        <v>43034</v>
      </c>
      <c r="D4394" s="6">
        <v>2017</v>
      </c>
      <c r="E4394" s="8" t="s">
        <v>3517</v>
      </c>
      <c r="F4394" s="7">
        <v>26</v>
      </c>
      <c r="G4394" t="s">
        <v>3452</v>
      </c>
      <c r="H4394" t="s">
        <v>3462</v>
      </c>
      <c r="I4394" t="s">
        <v>3564</v>
      </c>
      <c r="J4394" t="s">
        <v>3449</v>
      </c>
      <c r="K4394" t="s">
        <v>3523</v>
      </c>
      <c r="L4394">
        <v>19134</v>
      </c>
      <c r="M4394" t="s">
        <v>1312</v>
      </c>
      <c r="N4394" t="s">
        <v>13</v>
      </c>
      <c r="O4394" t="s">
        <v>26</v>
      </c>
      <c r="P4394" t="s">
        <v>1313</v>
      </c>
      <c r="Q4394" s="4">
        <v>89000</v>
      </c>
      <c r="R4394">
        <v>3</v>
      </c>
      <c r="S4394" s="4">
        <f>Table3[[#This Row],[Harga]]*Table3[[#This Row],[Quantity]]</f>
        <v>267000</v>
      </c>
      <c r="T4394">
        <v>0.7</v>
      </c>
      <c r="U4394" s="4">
        <f>Table3[[#This Row],[Discount]]*Table3[[#This Row],[Revenue]]</f>
        <v>186900</v>
      </c>
      <c r="V4394" s="4">
        <f>Table3[[#This Row],[Revenue]]-Table3[[#This Row],[Total Discount]]</f>
        <v>80100</v>
      </c>
      <c r="W4394" s="6"/>
      <c r="X4394" s="5"/>
    </row>
    <row r="4395" spans="1:24" x14ac:dyDescent="0.35">
      <c r="A4395">
        <v>4394</v>
      </c>
      <c r="B4395" t="s">
        <v>4560</v>
      </c>
      <c r="C4395" s="8">
        <v>42885</v>
      </c>
      <c r="D4395" s="6">
        <v>2017</v>
      </c>
      <c r="E4395" s="8" t="s">
        <v>3453</v>
      </c>
      <c r="F4395" s="7">
        <v>30</v>
      </c>
      <c r="G4395" t="s">
        <v>3538</v>
      </c>
      <c r="H4395" t="s">
        <v>3462</v>
      </c>
      <c r="I4395" t="s">
        <v>3622</v>
      </c>
      <c r="J4395" t="s">
        <v>3466</v>
      </c>
      <c r="K4395" t="s">
        <v>3571</v>
      </c>
      <c r="L4395">
        <v>90004</v>
      </c>
      <c r="M4395" t="s">
        <v>2113</v>
      </c>
      <c r="N4395" t="s">
        <v>13</v>
      </c>
      <c r="O4395" t="s">
        <v>23</v>
      </c>
      <c r="P4395" t="s">
        <v>2114</v>
      </c>
      <c r="Q4395" s="4">
        <v>19000</v>
      </c>
      <c r="R4395">
        <v>4</v>
      </c>
      <c r="S4395" s="4">
        <f>Table3[[#This Row],[Harga]]*Table3[[#This Row],[Quantity]]</f>
        <v>76000</v>
      </c>
      <c r="T4395">
        <v>0</v>
      </c>
      <c r="U4395" s="4">
        <f>Table3[[#This Row],[Discount]]*Table3[[#This Row],[Revenue]]</f>
        <v>0</v>
      </c>
      <c r="V4395" s="4">
        <f>Table3[[#This Row],[Revenue]]-Table3[[#This Row],[Total Discount]]</f>
        <v>76000</v>
      </c>
      <c r="W4395" s="6"/>
      <c r="X4395" s="5"/>
    </row>
    <row r="4396" spans="1:24" x14ac:dyDescent="0.35">
      <c r="A4396">
        <v>4395</v>
      </c>
      <c r="B4396" t="s">
        <v>4559</v>
      </c>
      <c r="C4396" s="8">
        <v>42437</v>
      </c>
      <c r="D4396" s="6">
        <v>2016</v>
      </c>
      <c r="E4396" s="8" t="s">
        <v>3511</v>
      </c>
      <c r="F4396" s="7">
        <v>8</v>
      </c>
      <c r="G4396" t="s">
        <v>3538</v>
      </c>
      <c r="H4396" t="s">
        <v>3451</v>
      </c>
      <c r="I4396" t="s">
        <v>4344</v>
      </c>
      <c r="J4396" t="s">
        <v>3466</v>
      </c>
      <c r="K4396" t="s">
        <v>3707</v>
      </c>
      <c r="L4396">
        <v>49201</v>
      </c>
      <c r="M4396" t="s">
        <v>1409</v>
      </c>
      <c r="N4396" t="s">
        <v>13</v>
      </c>
      <c r="O4396" t="s">
        <v>29</v>
      </c>
      <c r="P4396" t="s">
        <v>1410</v>
      </c>
      <c r="Q4396" s="4">
        <v>93000</v>
      </c>
      <c r="R4396">
        <v>3</v>
      </c>
      <c r="S4396" s="4">
        <f>Table3[[#This Row],[Harga]]*Table3[[#This Row],[Quantity]]</f>
        <v>279000</v>
      </c>
      <c r="T4396">
        <v>0.1</v>
      </c>
      <c r="U4396" s="4">
        <f>Table3[[#This Row],[Discount]]*Table3[[#This Row],[Revenue]]</f>
        <v>27900</v>
      </c>
      <c r="V4396" s="4">
        <f>Table3[[#This Row],[Revenue]]-Table3[[#This Row],[Total Discount]]</f>
        <v>251100</v>
      </c>
      <c r="W4396" s="6"/>
      <c r="X4396" s="5"/>
    </row>
    <row r="4397" spans="1:24" x14ac:dyDescent="0.35">
      <c r="A4397">
        <v>4396</v>
      </c>
      <c r="B4397" t="s">
        <v>4558</v>
      </c>
      <c r="C4397" s="8">
        <v>42211</v>
      </c>
      <c r="D4397" s="6">
        <v>2015</v>
      </c>
      <c r="E4397" s="8" t="s">
        <v>3507</v>
      </c>
      <c r="F4397" s="7">
        <v>26</v>
      </c>
      <c r="G4397" t="s">
        <v>3452</v>
      </c>
      <c r="H4397" t="s">
        <v>3451</v>
      </c>
      <c r="I4397" t="s">
        <v>4557</v>
      </c>
      <c r="J4397" t="s">
        <v>3466</v>
      </c>
      <c r="K4397" t="s">
        <v>3682</v>
      </c>
      <c r="L4397">
        <v>85301</v>
      </c>
      <c r="M4397" t="s">
        <v>853</v>
      </c>
      <c r="N4397" t="s">
        <v>9</v>
      </c>
      <c r="O4397" t="s">
        <v>42</v>
      </c>
      <c r="P4397" t="s">
        <v>854</v>
      </c>
      <c r="Q4397" s="4">
        <v>600000</v>
      </c>
      <c r="R4397">
        <v>3</v>
      </c>
      <c r="S4397" s="4">
        <f>Table3[[#This Row],[Harga]]*Table3[[#This Row],[Quantity]]</f>
        <v>1800000</v>
      </c>
      <c r="T4397">
        <v>0.2</v>
      </c>
      <c r="U4397" s="4">
        <f>Table3[[#This Row],[Discount]]*Table3[[#This Row],[Revenue]]</f>
        <v>360000</v>
      </c>
      <c r="V4397" s="4">
        <f>Table3[[#This Row],[Revenue]]-Table3[[#This Row],[Total Discount]]</f>
        <v>1440000</v>
      </c>
      <c r="W4397" s="6"/>
      <c r="X4397" s="5"/>
    </row>
    <row r="4398" spans="1:24" x14ac:dyDescent="0.35">
      <c r="A4398">
        <v>4397</v>
      </c>
      <c r="B4398" t="s">
        <v>4556</v>
      </c>
      <c r="C4398" s="8">
        <v>42331</v>
      </c>
      <c r="D4398" s="6">
        <v>2015</v>
      </c>
      <c r="E4398" s="8" t="s">
        <v>3468</v>
      </c>
      <c r="F4398" s="7">
        <v>23</v>
      </c>
      <c r="G4398" t="s">
        <v>3457</v>
      </c>
      <c r="H4398" t="s">
        <v>3462</v>
      </c>
      <c r="I4398" t="s">
        <v>4555</v>
      </c>
      <c r="J4398" t="s">
        <v>3449</v>
      </c>
      <c r="K4398" t="s">
        <v>3477</v>
      </c>
      <c r="L4398">
        <v>19805</v>
      </c>
      <c r="M4398" t="s">
        <v>357</v>
      </c>
      <c r="N4398" t="s">
        <v>51</v>
      </c>
      <c r="O4398" t="s">
        <v>52</v>
      </c>
      <c r="P4398" t="s">
        <v>358</v>
      </c>
      <c r="Q4398" s="4">
        <v>247000</v>
      </c>
      <c r="R4398">
        <v>2</v>
      </c>
      <c r="S4398" s="4">
        <f>Table3[[#This Row],[Harga]]*Table3[[#This Row],[Quantity]]</f>
        <v>494000</v>
      </c>
      <c r="T4398">
        <v>0</v>
      </c>
      <c r="U4398" s="4">
        <f>Table3[[#This Row],[Discount]]*Table3[[#This Row],[Revenue]]</f>
        <v>0</v>
      </c>
      <c r="V4398" s="4">
        <f>Table3[[#This Row],[Revenue]]-Table3[[#This Row],[Total Discount]]</f>
        <v>494000</v>
      </c>
      <c r="W4398" s="6"/>
      <c r="X4398" s="5"/>
    </row>
    <row r="4399" spans="1:24" x14ac:dyDescent="0.35">
      <c r="A4399">
        <v>4398</v>
      </c>
      <c r="B4399" t="s">
        <v>4554</v>
      </c>
      <c r="C4399" s="8">
        <v>42336</v>
      </c>
      <c r="D4399" s="6">
        <v>2015</v>
      </c>
      <c r="E4399" s="8" t="s">
        <v>3468</v>
      </c>
      <c r="F4399" s="7">
        <v>28</v>
      </c>
      <c r="G4399" t="s">
        <v>3457</v>
      </c>
      <c r="H4399" t="s">
        <v>3462</v>
      </c>
      <c r="I4399" t="s">
        <v>3744</v>
      </c>
      <c r="J4399" t="s">
        <v>3449</v>
      </c>
      <c r="K4399" t="s">
        <v>3682</v>
      </c>
      <c r="L4399">
        <v>78745</v>
      </c>
      <c r="M4399" t="s">
        <v>2310</v>
      </c>
      <c r="N4399" t="s">
        <v>13</v>
      </c>
      <c r="O4399" t="s">
        <v>23</v>
      </c>
      <c r="P4399" t="s">
        <v>2311</v>
      </c>
      <c r="Q4399" s="4">
        <v>252000</v>
      </c>
      <c r="R4399">
        <v>4</v>
      </c>
      <c r="S4399" s="4">
        <f>Table3[[#This Row],[Harga]]*Table3[[#This Row],[Quantity]]</f>
        <v>1008000</v>
      </c>
      <c r="T4399">
        <v>0.2</v>
      </c>
      <c r="U4399" s="4">
        <f>Table3[[#This Row],[Discount]]*Table3[[#This Row],[Revenue]]</f>
        <v>201600</v>
      </c>
      <c r="V4399" s="4">
        <f>Table3[[#This Row],[Revenue]]-Table3[[#This Row],[Total Discount]]</f>
        <v>806400</v>
      </c>
      <c r="W4399" s="6"/>
      <c r="X4399" s="5"/>
    </row>
    <row r="4400" spans="1:24" x14ac:dyDescent="0.35">
      <c r="A4400">
        <v>4399</v>
      </c>
      <c r="B4400" t="s">
        <v>4553</v>
      </c>
      <c r="C4400" s="8">
        <v>43042</v>
      </c>
      <c r="D4400" s="6">
        <v>2017</v>
      </c>
      <c r="E4400" s="8" t="s">
        <v>3468</v>
      </c>
      <c r="F4400" s="7">
        <v>3</v>
      </c>
      <c r="G4400" t="s">
        <v>3538</v>
      </c>
      <c r="H4400" t="s">
        <v>3462</v>
      </c>
      <c r="I4400" t="s">
        <v>4151</v>
      </c>
      <c r="J4400" t="s">
        <v>3449</v>
      </c>
      <c r="K4400" t="s">
        <v>3714</v>
      </c>
      <c r="L4400">
        <v>32839</v>
      </c>
      <c r="M4400" t="s">
        <v>470</v>
      </c>
      <c r="N4400" t="s">
        <v>51</v>
      </c>
      <c r="O4400" t="s">
        <v>471</v>
      </c>
      <c r="P4400" t="s">
        <v>472</v>
      </c>
      <c r="Q4400" s="4">
        <v>3000000</v>
      </c>
      <c r="R4400">
        <v>2</v>
      </c>
      <c r="S4400" s="4">
        <f>Table3[[#This Row],[Harga]]*Table3[[#This Row],[Quantity]]</f>
        <v>6000000</v>
      </c>
      <c r="T4400">
        <v>0.2</v>
      </c>
      <c r="U4400" s="4">
        <f>Table3[[#This Row],[Discount]]*Table3[[#This Row],[Revenue]]</f>
        <v>1200000</v>
      </c>
      <c r="V4400" s="4">
        <f>Table3[[#This Row],[Revenue]]-Table3[[#This Row],[Total Discount]]</f>
        <v>4800000</v>
      </c>
      <c r="W4400" s="6"/>
      <c r="X4400" s="5"/>
    </row>
    <row r="4401" spans="1:24" x14ac:dyDescent="0.35">
      <c r="A4401">
        <v>4400</v>
      </c>
      <c r="B4401" t="s">
        <v>4552</v>
      </c>
      <c r="C4401" s="8">
        <v>42815</v>
      </c>
      <c r="D4401" s="6">
        <v>2017</v>
      </c>
      <c r="E4401" s="8" t="s">
        <v>3511</v>
      </c>
      <c r="F4401" s="7">
        <v>21</v>
      </c>
      <c r="G4401" t="s">
        <v>3457</v>
      </c>
      <c r="H4401" t="s">
        <v>3532</v>
      </c>
      <c r="I4401" t="s">
        <v>3480</v>
      </c>
      <c r="J4401" t="s">
        <v>3449</v>
      </c>
      <c r="K4401" t="s">
        <v>3548</v>
      </c>
      <c r="L4401">
        <v>19601</v>
      </c>
      <c r="M4401" t="s">
        <v>3324</v>
      </c>
      <c r="N4401" t="s">
        <v>13</v>
      </c>
      <c r="O4401" t="s">
        <v>55</v>
      </c>
      <c r="P4401" t="s">
        <v>3325</v>
      </c>
      <c r="Q4401" s="4">
        <v>9000</v>
      </c>
      <c r="R4401">
        <v>3</v>
      </c>
      <c r="S4401" s="4">
        <f>Table3[[#This Row],[Harga]]*Table3[[#This Row],[Quantity]]</f>
        <v>27000</v>
      </c>
      <c r="T4401">
        <v>0.2</v>
      </c>
      <c r="U4401" s="4">
        <f>Table3[[#This Row],[Discount]]*Table3[[#This Row],[Revenue]]</f>
        <v>5400</v>
      </c>
      <c r="V4401" s="4">
        <f>Table3[[#This Row],[Revenue]]-Table3[[#This Row],[Total Discount]]</f>
        <v>21600</v>
      </c>
      <c r="W4401" s="6"/>
      <c r="X4401" s="5"/>
    </row>
    <row r="4402" spans="1:24" x14ac:dyDescent="0.35">
      <c r="A4402">
        <v>4401</v>
      </c>
      <c r="B4402" t="s">
        <v>4551</v>
      </c>
      <c r="C4402" s="8">
        <v>42357</v>
      </c>
      <c r="D4402" s="6">
        <v>2015</v>
      </c>
      <c r="E4402" s="8" t="s">
        <v>3490</v>
      </c>
      <c r="F4402" s="7">
        <v>19</v>
      </c>
      <c r="G4402" t="s">
        <v>3538</v>
      </c>
      <c r="H4402" t="s">
        <v>3451</v>
      </c>
      <c r="I4402" t="s">
        <v>4139</v>
      </c>
      <c r="J4402" t="s">
        <v>3449</v>
      </c>
      <c r="K4402" t="s">
        <v>3641</v>
      </c>
      <c r="L4402">
        <v>19134</v>
      </c>
      <c r="M4402" t="s">
        <v>1475</v>
      </c>
      <c r="N4402" t="s">
        <v>13</v>
      </c>
      <c r="O4402" t="s">
        <v>14</v>
      </c>
      <c r="P4402" t="s">
        <v>1476</v>
      </c>
      <c r="Q4402" s="4">
        <v>5000</v>
      </c>
      <c r="R4402">
        <v>3</v>
      </c>
      <c r="S4402" s="4">
        <f>Table3[[#This Row],[Harga]]*Table3[[#This Row],[Quantity]]</f>
        <v>15000</v>
      </c>
      <c r="T4402">
        <v>0.2</v>
      </c>
      <c r="U4402" s="4">
        <f>Table3[[#This Row],[Discount]]*Table3[[#This Row],[Revenue]]</f>
        <v>3000</v>
      </c>
      <c r="V4402" s="4">
        <f>Table3[[#This Row],[Revenue]]-Table3[[#This Row],[Total Discount]]</f>
        <v>12000</v>
      </c>
      <c r="W4402" s="6"/>
      <c r="X4402" s="5"/>
    </row>
    <row r="4403" spans="1:24" x14ac:dyDescent="0.35">
      <c r="A4403">
        <v>4402</v>
      </c>
      <c r="B4403" t="s">
        <v>4550</v>
      </c>
      <c r="C4403" s="8">
        <v>41731</v>
      </c>
      <c r="D4403" s="6">
        <v>2014</v>
      </c>
      <c r="E4403" s="8" t="s">
        <v>3529</v>
      </c>
      <c r="F4403" s="7">
        <v>2</v>
      </c>
      <c r="G4403" t="s">
        <v>3452</v>
      </c>
      <c r="H4403" t="s">
        <v>3462</v>
      </c>
      <c r="I4403" t="s">
        <v>3931</v>
      </c>
      <c r="J4403" t="s">
        <v>3449</v>
      </c>
      <c r="K4403" t="s">
        <v>3499</v>
      </c>
      <c r="L4403">
        <v>77095</v>
      </c>
      <c r="M4403" t="s">
        <v>1074</v>
      </c>
      <c r="N4403" t="s">
        <v>13</v>
      </c>
      <c r="O4403" t="s">
        <v>23</v>
      </c>
      <c r="P4403" t="s">
        <v>1075</v>
      </c>
      <c r="Q4403" s="4">
        <v>47000</v>
      </c>
      <c r="R4403">
        <v>5</v>
      </c>
      <c r="S4403" s="4">
        <f>Table3[[#This Row],[Harga]]*Table3[[#This Row],[Quantity]]</f>
        <v>235000</v>
      </c>
      <c r="T4403">
        <v>0.2</v>
      </c>
      <c r="U4403" s="4">
        <f>Table3[[#This Row],[Discount]]*Table3[[#This Row],[Revenue]]</f>
        <v>47000</v>
      </c>
      <c r="V4403" s="4">
        <f>Table3[[#This Row],[Revenue]]-Table3[[#This Row],[Total Discount]]</f>
        <v>188000</v>
      </c>
      <c r="W4403" s="6"/>
      <c r="X4403" s="5"/>
    </row>
    <row r="4404" spans="1:24" x14ac:dyDescent="0.35">
      <c r="A4404">
        <v>4403</v>
      </c>
      <c r="B4404" t="s">
        <v>4549</v>
      </c>
      <c r="C4404" s="8">
        <v>42160</v>
      </c>
      <c r="D4404" s="6">
        <v>2015</v>
      </c>
      <c r="E4404" s="8" t="s">
        <v>3497</v>
      </c>
      <c r="F4404" s="7">
        <v>5</v>
      </c>
      <c r="G4404" t="s">
        <v>3452</v>
      </c>
      <c r="H4404" t="s">
        <v>3451</v>
      </c>
      <c r="I4404" t="s">
        <v>4548</v>
      </c>
      <c r="J4404" t="s">
        <v>3466</v>
      </c>
      <c r="K4404" t="s">
        <v>3509</v>
      </c>
      <c r="L4404">
        <v>63301</v>
      </c>
      <c r="M4404" t="s">
        <v>3326</v>
      </c>
      <c r="N4404" t="s">
        <v>13</v>
      </c>
      <c r="O4404" t="s">
        <v>23</v>
      </c>
      <c r="P4404" t="s">
        <v>3327</v>
      </c>
      <c r="Q4404" s="4">
        <v>11000</v>
      </c>
      <c r="R4404">
        <v>2</v>
      </c>
      <c r="S4404" s="4">
        <f>Table3[[#This Row],[Harga]]*Table3[[#This Row],[Quantity]]</f>
        <v>22000</v>
      </c>
      <c r="T4404">
        <v>0</v>
      </c>
      <c r="U4404" s="4">
        <f>Table3[[#This Row],[Discount]]*Table3[[#This Row],[Revenue]]</f>
        <v>0</v>
      </c>
      <c r="V4404" s="4">
        <f>Table3[[#This Row],[Revenue]]-Table3[[#This Row],[Total Discount]]</f>
        <v>22000</v>
      </c>
      <c r="W4404" s="6"/>
      <c r="X4404" s="5"/>
    </row>
    <row r="4405" spans="1:24" x14ac:dyDescent="0.35">
      <c r="A4405">
        <v>4404</v>
      </c>
      <c r="B4405" t="s">
        <v>4547</v>
      </c>
      <c r="C4405" s="8">
        <v>41918</v>
      </c>
      <c r="D4405" s="6">
        <v>2014</v>
      </c>
      <c r="E4405" s="8" t="s">
        <v>3517</v>
      </c>
      <c r="F4405" s="7">
        <v>6</v>
      </c>
      <c r="G4405" t="s">
        <v>3538</v>
      </c>
      <c r="H4405" t="s">
        <v>3451</v>
      </c>
      <c r="I4405" t="s">
        <v>4116</v>
      </c>
      <c r="J4405" t="s">
        <v>3466</v>
      </c>
      <c r="K4405" t="s">
        <v>3477</v>
      </c>
      <c r="L4405">
        <v>46203</v>
      </c>
      <c r="M4405" t="s">
        <v>2954</v>
      </c>
      <c r="N4405" t="s">
        <v>13</v>
      </c>
      <c r="O4405" t="s">
        <v>32</v>
      </c>
      <c r="P4405" t="s">
        <v>2955</v>
      </c>
      <c r="Q4405" s="4">
        <v>773000</v>
      </c>
      <c r="R4405">
        <v>2</v>
      </c>
      <c r="S4405" s="4">
        <f>Table3[[#This Row],[Harga]]*Table3[[#This Row],[Quantity]]</f>
        <v>1546000</v>
      </c>
      <c r="T4405">
        <v>0</v>
      </c>
      <c r="U4405" s="4">
        <f>Table3[[#This Row],[Discount]]*Table3[[#This Row],[Revenue]]</f>
        <v>0</v>
      </c>
      <c r="V4405" s="4">
        <f>Table3[[#This Row],[Revenue]]-Table3[[#This Row],[Total Discount]]</f>
        <v>1546000</v>
      </c>
      <c r="W4405" s="6"/>
      <c r="X4405" s="5"/>
    </row>
    <row r="4406" spans="1:24" x14ac:dyDescent="0.35">
      <c r="A4406">
        <v>4405</v>
      </c>
      <c r="B4406" t="s">
        <v>4546</v>
      </c>
      <c r="C4406" s="8">
        <v>42603</v>
      </c>
      <c r="D4406" s="6">
        <v>2016</v>
      </c>
      <c r="E4406" s="8" t="s">
        <v>3481</v>
      </c>
      <c r="F4406" s="7">
        <v>21</v>
      </c>
      <c r="G4406" t="s">
        <v>3538</v>
      </c>
      <c r="H4406" t="s">
        <v>3501</v>
      </c>
      <c r="I4406" t="s">
        <v>3939</v>
      </c>
      <c r="J4406" t="s">
        <v>3466</v>
      </c>
      <c r="K4406" t="s">
        <v>3470</v>
      </c>
      <c r="L4406">
        <v>98115</v>
      </c>
      <c r="M4406" t="s">
        <v>924</v>
      </c>
      <c r="N4406" t="s">
        <v>13</v>
      </c>
      <c r="O4406" t="s">
        <v>26</v>
      </c>
      <c r="P4406" t="s">
        <v>925</v>
      </c>
      <c r="Q4406" s="4">
        <v>7000</v>
      </c>
      <c r="R4406">
        <v>10</v>
      </c>
      <c r="S4406" s="4">
        <f>Table3[[#This Row],[Harga]]*Table3[[#This Row],[Quantity]]</f>
        <v>70000</v>
      </c>
      <c r="T4406">
        <v>0.2</v>
      </c>
      <c r="U4406" s="4">
        <f>Table3[[#This Row],[Discount]]*Table3[[#This Row],[Revenue]]</f>
        <v>14000</v>
      </c>
      <c r="V4406" s="4">
        <f>Table3[[#This Row],[Revenue]]-Table3[[#This Row],[Total Discount]]</f>
        <v>56000</v>
      </c>
      <c r="W4406" s="6"/>
      <c r="X4406" s="5"/>
    </row>
    <row r="4407" spans="1:24" x14ac:dyDescent="0.35">
      <c r="A4407">
        <v>4406</v>
      </c>
      <c r="B4407" t="s">
        <v>4545</v>
      </c>
      <c r="C4407" s="8">
        <v>42323</v>
      </c>
      <c r="D4407" s="6">
        <v>2015</v>
      </c>
      <c r="E4407" s="8" t="s">
        <v>3468</v>
      </c>
      <c r="F4407" s="7">
        <v>15</v>
      </c>
      <c r="G4407" t="s">
        <v>3457</v>
      </c>
      <c r="H4407" t="s">
        <v>3462</v>
      </c>
      <c r="I4407" t="s">
        <v>4544</v>
      </c>
      <c r="J4407" t="s">
        <v>3488</v>
      </c>
      <c r="K4407" t="s">
        <v>3455</v>
      </c>
      <c r="L4407">
        <v>22801</v>
      </c>
      <c r="M4407" t="s">
        <v>596</v>
      </c>
      <c r="N4407" t="s">
        <v>9</v>
      </c>
      <c r="O4407" t="s">
        <v>20</v>
      </c>
      <c r="P4407" t="s">
        <v>597</v>
      </c>
      <c r="Q4407" s="4">
        <v>24000</v>
      </c>
      <c r="R4407">
        <v>2</v>
      </c>
      <c r="S4407" s="4">
        <f>Table3[[#This Row],[Harga]]*Table3[[#This Row],[Quantity]]</f>
        <v>48000</v>
      </c>
      <c r="T4407">
        <v>0</v>
      </c>
      <c r="U4407" s="4">
        <f>Table3[[#This Row],[Discount]]*Table3[[#This Row],[Revenue]]</f>
        <v>0</v>
      </c>
      <c r="V4407" s="4">
        <f>Table3[[#This Row],[Revenue]]-Table3[[#This Row],[Total Discount]]</f>
        <v>48000</v>
      </c>
      <c r="W4407" s="6"/>
      <c r="X4407" s="5"/>
    </row>
    <row r="4408" spans="1:24" x14ac:dyDescent="0.35">
      <c r="A4408">
        <v>4407</v>
      </c>
      <c r="B4408" t="s">
        <v>4543</v>
      </c>
      <c r="C4408" s="8">
        <v>42177</v>
      </c>
      <c r="D4408" s="6">
        <v>2015</v>
      </c>
      <c r="E4408" s="8" t="s">
        <v>3497</v>
      </c>
      <c r="F4408" s="7">
        <v>22</v>
      </c>
      <c r="G4408" t="s">
        <v>3538</v>
      </c>
      <c r="H4408" t="s">
        <v>3462</v>
      </c>
      <c r="I4408" t="s">
        <v>3484</v>
      </c>
      <c r="J4408" t="s">
        <v>3449</v>
      </c>
      <c r="K4408" t="s">
        <v>3571</v>
      </c>
      <c r="L4408">
        <v>14609</v>
      </c>
      <c r="M4408" t="s">
        <v>760</v>
      </c>
      <c r="N4408" t="s">
        <v>13</v>
      </c>
      <c r="O4408" t="s">
        <v>26</v>
      </c>
      <c r="P4408" t="s">
        <v>761</v>
      </c>
      <c r="Q4408" s="4">
        <v>1142000</v>
      </c>
      <c r="R4408">
        <v>2</v>
      </c>
      <c r="S4408" s="4">
        <f>Table3[[#This Row],[Harga]]*Table3[[#This Row],[Quantity]]</f>
        <v>2284000</v>
      </c>
      <c r="T4408">
        <v>0.2</v>
      </c>
      <c r="U4408" s="4">
        <f>Table3[[#This Row],[Discount]]*Table3[[#This Row],[Revenue]]</f>
        <v>456800</v>
      </c>
      <c r="V4408" s="4">
        <f>Table3[[#This Row],[Revenue]]-Table3[[#This Row],[Total Discount]]</f>
        <v>1827200</v>
      </c>
      <c r="W4408" s="6"/>
      <c r="X4408" s="5"/>
    </row>
    <row r="4409" spans="1:24" x14ac:dyDescent="0.35">
      <c r="A4409">
        <v>4408</v>
      </c>
      <c r="B4409" t="s">
        <v>4542</v>
      </c>
      <c r="C4409" s="8">
        <v>43002</v>
      </c>
      <c r="D4409" s="6">
        <v>2017</v>
      </c>
      <c r="E4409" s="8" t="s">
        <v>3472</v>
      </c>
      <c r="F4409" s="7">
        <v>24</v>
      </c>
      <c r="G4409" t="s">
        <v>3485</v>
      </c>
      <c r="H4409" t="s">
        <v>3451</v>
      </c>
      <c r="I4409" t="s">
        <v>4541</v>
      </c>
      <c r="J4409" t="s">
        <v>3488</v>
      </c>
      <c r="K4409" t="s">
        <v>3505</v>
      </c>
      <c r="L4409">
        <v>30328</v>
      </c>
      <c r="M4409" t="s">
        <v>2180</v>
      </c>
      <c r="N4409" t="s">
        <v>13</v>
      </c>
      <c r="O4409" t="s">
        <v>32</v>
      </c>
      <c r="P4409" t="s">
        <v>2181</v>
      </c>
      <c r="Q4409" s="4">
        <v>112000</v>
      </c>
      <c r="R4409">
        <v>1</v>
      </c>
      <c r="S4409" s="4">
        <f>Table3[[#This Row],[Harga]]*Table3[[#This Row],[Quantity]]</f>
        <v>112000</v>
      </c>
      <c r="T4409">
        <v>0</v>
      </c>
      <c r="U4409" s="4">
        <f>Table3[[#This Row],[Discount]]*Table3[[#This Row],[Revenue]]</f>
        <v>0</v>
      </c>
      <c r="V4409" s="4">
        <f>Table3[[#This Row],[Revenue]]-Table3[[#This Row],[Total Discount]]</f>
        <v>112000</v>
      </c>
      <c r="W4409" s="6"/>
      <c r="X4409" s="5"/>
    </row>
    <row r="4410" spans="1:24" x14ac:dyDescent="0.35">
      <c r="A4410">
        <v>4409</v>
      </c>
      <c r="B4410" t="s">
        <v>4540</v>
      </c>
      <c r="C4410" s="8">
        <v>41735</v>
      </c>
      <c r="D4410" s="6">
        <v>2014</v>
      </c>
      <c r="E4410" s="8" t="s">
        <v>3529</v>
      </c>
      <c r="F4410" s="7">
        <v>6</v>
      </c>
      <c r="G4410" t="s">
        <v>3538</v>
      </c>
      <c r="H4410" t="s">
        <v>3554</v>
      </c>
      <c r="I4410" t="s">
        <v>4097</v>
      </c>
      <c r="J4410" t="s">
        <v>3466</v>
      </c>
      <c r="K4410" t="s">
        <v>3492</v>
      </c>
      <c r="L4410">
        <v>90004</v>
      </c>
      <c r="M4410" t="s">
        <v>2526</v>
      </c>
      <c r="N4410" t="s">
        <v>13</v>
      </c>
      <c r="O4410" t="s">
        <v>37</v>
      </c>
      <c r="P4410" t="s">
        <v>2527</v>
      </c>
      <c r="Q4410" s="4">
        <v>71000</v>
      </c>
      <c r="R4410">
        <v>3</v>
      </c>
      <c r="S4410" s="4">
        <f>Table3[[#This Row],[Harga]]*Table3[[#This Row],[Quantity]]</f>
        <v>213000</v>
      </c>
      <c r="T4410">
        <v>0</v>
      </c>
      <c r="U4410" s="4">
        <f>Table3[[#This Row],[Discount]]*Table3[[#This Row],[Revenue]]</f>
        <v>0</v>
      </c>
      <c r="V4410" s="4">
        <f>Table3[[#This Row],[Revenue]]-Table3[[#This Row],[Total Discount]]</f>
        <v>213000</v>
      </c>
      <c r="W4410" s="6"/>
      <c r="X4410" s="5"/>
    </row>
    <row r="4411" spans="1:24" x14ac:dyDescent="0.35">
      <c r="A4411">
        <v>4410</v>
      </c>
      <c r="B4411" t="s">
        <v>4539</v>
      </c>
      <c r="C4411" s="8">
        <v>42409</v>
      </c>
      <c r="D4411" s="6">
        <v>2016</v>
      </c>
      <c r="E4411" s="8" t="s">
        <v>3458</v>
      </c>
      <c r="F4411" s="7">
        <v>9</v>
      </c>
      <c r="G4411" t="s">
        <v>3457</v>
      </c>
      <c r="H4411" t="s">
        <v>3451</v>
      </c>
      <c r="I4411" t="s">
        <v>4538</v>
      </c>
      <c r="J4411" t="s">
        <v>3466</v>
      </c>
      <c r="K4411" t="s">
        <v>3666</v>
      </c>
      <c r="L4411">
        <v>94110</v>
      </c>
      <c r="M4411" t="s">
        <v>268</v>
      </c>
      <c r="N4411" t="s">
        <v>51</v>
      </c>
      <c r="O4411" t="s">
        <v>64</v>
      </c>
      <c r="P4411" t="s">
        <v>269</v>
      </c>
      <c r="Q4411" s="4">
        <v>210000</v>
      </c>
      <c r="R4411">
        <v>3</v>
      </c>
      <c r="S4411" s="4">
        <f>Table3[[#This Row],[Harga]]*Table3[[#This Row],[Quantity]]</f>
        <v>630000</v>
      </c>
      <c r="T4411">
        <v>0</v>
      </c>
      <c r="U4411" s="4">
        <f>Table3[[#This Row],[Discount]]*Table3[[#This Row],[Revenue]]</f>
        <v>0</v>
      </c>
      <c r="V4411" s="4">
        <f>Table3[[#This Row],[Revenue]]-Table3[[#This Row],[Total Discount]]</f>
        <v>630000</v>
      </c>
      <c r="W4411" s="6"/>
      <c r="X4411" s="5"/>
    </row>
    <row r="4412" spans="1:24" x14ac:dyDescent="0.35">
      <c r="A4412">
        <v>4411</v>
      </c>
      <c r="B4412" t="s">
        <v>4537</v>
      </c>
      <c r="C4412" s="8">
        <v>41961</v>
      </c>
      <c r="D4412" s="6">
        <v>2014</v>
      </c>
      <c r="E4412" s="8" t="s">
        <v>3468</v>
      </c>
      <c r="F4412" s="7">
        <v>18</v>
      </c>
      <c r="G4412" t="s">
        <v>3538</v>
      </c>
      <c r="H4412" t="s">
        <v>3501</v>
      </c>
      <c r="I4412" t="s">
        <v>4536</v>
      </c>
      <c r="J4412" t="s">
        <v>3466</v>
      </c>
      <c r="K4412" t="s">
        <v>3448</v>
      </c>
      <c r="L4412">
        <v>55407</v>
      </c>
      <c r="M4412" t="s">
        <v>2711</v>
      </c>
      <c r="N4412" t="s">
        <v>13</v>
      </c>
      <c r="O4412" t="s">
        <v>32</v>
      </c>
      <c r="P4412" t="s">
        <v>2712</v>
      </c>
      <c r="Q4412" s="4">
        <v>41000</v>
      </c>
      <c r="R4412">
        <v>5</v>
      </c>
      <c r="S4412" s="4">
        <f>Table3[[#This Row],[Harga]]*Table3[[#This Row],[Quantity]]</f>
        <v>205000</v>
      </c>
      <c r="T4412">
        <v>0</v>
      </c>
      <c r="U4412" s="4">
        <f>Table3[[#This Row],[Discount]]*Table3[[#This Row],[Revenue]]</f>
        <v>0</v>
      </c>
      <c r="V4412" s="4">
        <f>Table3[[#This Row],[Revenue]]-Table3[[#This Row],[Total Discount]]</f>
        <v>205000</v>
      </c>
      <c r="W4412" s="6"/>
      <c r="X4412" s="5"/>
    </row>
    <row r="4413" spans="1:24" x14ac:dyDescent="0.35">
      <c r="A4413">
        <v>4412</v>
      </c>
      <c r="B4413" t="s">
        <v>4535</v>
      </c>
      <c r="C4413" s="8">
        <v>43087</v>
      </c>
      <c r="D4413" s="6">
        <v>2017</v>
      </c>
      <c r="E4413" s="8" t="s">
        <v>3490</v>
      </c>
      <c r="F4413" s="7">
        <v>18</v>
      </c>
      <c r="G4413" t="s">
        <v>3496</v>
      </c>
      <c r="H4413" t="s">
        <v>3451</v>
      </c>
      <c r="I4413" t="s">
        <v>3725</v>
      </c>
      <c r="J4413" t="s">
        <v>3449</v>
      </c>
      <c r="K4413" t="s">
        <v>3477</v>
      </c>
      <c r="L4413">
        <v>43229</v>
      </c>
      <c r="M4413" t="s">
        <v>2996</v>
      </c>
      <c r="N4413" t="s">
        <v>13</v>
      </c>
      <c r="O4413" t="s">
        <v>26</v>
      </c>
      <c r="P4413" t="s">
        <v>2997</v>
      </c>
      <c r="Q4413" s="4">
        <v>3000</v>
      </c>
      <c r="R4413">
        <v>3</v>
      </c>
      <c r="S4413" s="4">
        <f>Table3[[#This Row],[Harga]]*Table3[[#This Row],[Quantity]]</f>
        <v>9000</v>
      </c>
      <c r="T4413">
        <v>0.7</v>
      </c>
      <c r="U4413" s="4">
        <f>Table3[[#This Row],[Discount]]*Table3[[#This Row],[Revenue]]</f>
        <v>6300</v>
      </c>
      <c r="V4413" s="4">
        <f>Table3[[#This Row],[Revenue]]-Table3[[#This Row],[Total Discount]]</f>
        <v>2700</v>
      </c>
      <c r="W4413" s="6"/>
      <c r="X4413" s="5"/>
    </row>
    <row r="4414" spans="1:24" x14ac:dyDescent="0.35">
      <c r="A4414">
        <v>4413</v>
      </c>
      <c r="B4414" t="s">
        <v>4534</v>
      </c>
      <c r="C4414" s="8">
        <v>42187</v>
      </c>
      <c r="D4414" s="6">
        <v>2015</v>
      </c>
      <c r="E4414" s="8" t="s">
        <v>3507</v>
      </c>
      <c r="F4414" s="7">
        <v>2</v>
      </c>
      <c r="G4414" t="s">
        <v>3485</v>
      </c>
      <c r="H4414" t="s">
        <v>3451</v>
      </c>
      <c r="I4414" t="s">
        <v>4533</v>
      </c>
      <c r="J4414" t="s">
        <v>3466</v>
      </c>
      <c r="K4414" t="s">
        <v>3714</v>
      </c>
      <c r="L4414">
        <v>27604</v>
      </c>
      <c r="M4414" t="s">
        <v>1046</v>
      </c>
      <c r="N4414" t="s">
        <v>51</v>
      </c>
      <c r="O4414" t="s">
        <v>52</v>
      </c>
      <c r="P4414" t="s">
        <v>1047</v>
      </c>
      <c r="Q4414" s="4">
        <v>279000</v>
      </c>
      <c r="R4414">
        <v>1</v>
      </c>
      <c r="S4414" s="4">
        <f>Table3[[#This Row],[Harga]]*Table3[[#This Row],[Quantity]]</f>
        <v>279000</v>
      </c>
      <c r="T4414">
        <v>0.2</v>
      </c>
      <c r="U4414" s="4">
        <f>Table3[[#This Row],[Discount]]*Table3[[#This Row],[Revenue]]</f>
        <v>55800</v>
      </c>
      <c r="V4414" s="4">
        <f>Table3[[#This Row],[Revenue]]-Table3[[#This Row],[Total Discount]]</f>
        <v>223200</v>
      </c>
      <c r="W4414" s="6"/>
      <c r="X4414" s="5"/>
    </row>
    <row r="4415" spans="1:24" x14ac:dyDescent="0.35">
      <c r="A4415">
        <v>4414</v>
      </c>
      <c r="B4415" t="s">
        <v>4532</v>
      </c>
      <c r="C4415" s="8">
        <v>41920</v>
      </c>
      <c r="D4415" s="6">
        <v>2014</v>
      </c>
      <c r="E4415" s="8" t="s">
        <v>3517</v>
      </c>
      <c r="F4415" s="7">
        <v>8</v>
      </c>
      <c r="G4415" t="s">
        <v>3538</v>
      </c>
      <c r="H4415" t="s">
        <v>3462</v>
      </c>
      <c r="I4415" t="s">
        <v>4037</v>
      </c>
      <c r="J4415" t="s">
        <v>3449</v>
      </c>
      <c r="K4415" t="s">
        <v>3505</v>
      </c>
      <c r="L4415">
        <v>10011</v>
      </c>
      <c r="M4415" t="s">
        <v>3328</v>
      </c>
      <c r="N4415" t="s">
        <v>13</v>
      </c>
      <c r="O4415" t="s">
        <v>23</v>
      </c>
      <c r="P4415" t="s">
        <v>3329</v>
      </c>
      <c r="Q4415" s="4">
        <v>124000</v>
      </c>
      <c r="R4415">
        <v>4</v>
      </c>
      <c r="S4415" s="4">
        <f>Table3[[#This Row],[Harga]]*Table3[[#This Row],[Quantity]]</f>
        <v>496000</v>
      </c>
      <c r="T4415">
        <v>0</v>
      </c>
      <c r="U4415" s="4">
        <f>Table3[[#This Row],[Discount]]*Table3[[#This Row],[Revenue]]</f>
        <v>0</v>
      </c>
      <c r="V4415" s="4">
        <f>Table3[[#This Row],[Revenue]]-Table3[[#This Row],[Total Discount]]</f>
        <v>496000</v>
      </c>
      <c r="W4415" s="6"/>
      <c r="X4415" s="5"/>
    </row>
    <row r="4416" spans="1:24" x14ac:dyDescent="0.35">
      <c r="A4416">
        <v>4415</v>
      </c>
      <c r="B4416" t="s">
        <v>4531</v>
      </c>
      <c r="C4416" s="8">
        <v>42269</v>
      </c>
      <c r="D4416" s="6">
        <v>2015</v>
      </c>
      <c r="E4416" s="8" t="s">
        <v>3472</v>
      </c>
      <c r="F4416" s="7">
        <v>22</v>
      </c>
      <c r="G4416" t="s">
        <v>3452</v>
      </c>
      <c r="H4416" t="s">
        <v>3451</v>
      </c>
      <c r="I4416" t="s">
        <v>3836</v>
      </c>
      <c r="J4416" t="s">
        <v>3449</v>
      </c>
      <c r="K4416" t="s">
        <v>3548</v>
      </c>
      <c r="L4416">
        <v>19143</v>
      </c>
      <c r="M4416" t="s">
        <v>2665</v>
      </c>
      <c r="N4416" t="s">
        <v>13</v>
      </c>
      <c r="O4416" t="s">
        <v>366</v>
      </c>
      <c r="P4416" t="s">
        <v>2666</v>
      </c>
      <c r="Q4416" s="4">
        <v>70000</v>
      </c>
      <c r="R4416">
        <v>5</v>
      </c>
      <c r="S4416" s="4">
        <f>Table3[[#This Row],[Harga]]*Table3[[#This Row],[Quantity]]</f>
        <v>350000</v>
      </c>
      <c r="T4416">
        <v>0.2</v>
      </c>
      <c r="U4416" s="4">
        <f>Table3[[#This Row],[Discount]]*Table3[[#This Row],[Revenue]]</f>
        <v>70000</v>
      </c>
      <c r="V4416" s="4">
        <f>Table3[[#This Row],[Revenue]]-Table3[[#This Row],[Total Discount]]</f>
        <v>280000</v>
      </c>
      <c r="W4416" s="6"/>
      <c r="X4416" s="5"/>
    </row>
    <row r="4417" spans="1:24" x14ac:dyDescent="0.35">
      <c r="A4417">
        <v>4416</v>
      </c>
      <c r="B4417" t="s">
        <v>4530</v>
      </c>
      <c r="C4417" s="8">
        <v>43093</v>
      </c>
      <c r="D4417" s="6">
        <v>2017</v>
      </c>
      <c r="E4417" s="8" t="s">
        <v>3490</v>
      </c>
      <c r="F4417" s="7">
        <v>24</v>
      </c>
      <c r="G4417" t="s">
        <v>3485</v>
      </c>
      <c r="H4417" t="s">
        <v>3554</v>
      </c>
      <c r="I4417" t="s">
        <v>4085</v>
      </c>
      <c r="J4417" t="s">
        <v>3466</v>
      </c>
      <c r="K4417" t="s">
        <v>3505</v>
      </c>
      <c r="L4417">
        <v>83642</v>
      </c>
      <c r="M4417" t="s">
        <v>233</v>
      </c>
      <c r="N4417" t="s">
        <v>13</v>
      </c>
      <c r="O4417" t="s">
        <v>26</v>
      </c>
      <c r="P4417" t="s">
        <v>234</v>
      </c>
      <c r="Q4417" s="4">
        <v>19000</v>
      </c>
      <c r="R4417">
        <v>3</v>
      </c>
      <c r="S4417" s="4">
        <f>Table3[[#This Row],[Harga]]*Table3[[#This Row],[Quantity]]</f>
        <v>57000</v>
      </c>
      <c r="T4417">
        <v>0.2</v>
      </c>
      <c r="U4417" s="4">
        <f>Table3[[#This Row],[Discount]]*Table3[[#This Row],[Revenue]]</f>
        <v>11400</v>
      </c>
      <c r="V4417" s="4">
        <f>Table3[[#This Row],[Revenue]]-Table3[[#This Row],[Total Discount]]</f>
        <v>45600</v>
      </c>
      <c r="W4417" s="6"/>
      <c r="X4417" s="5"/>
    </row>
    <row r="4418" spans="1:24" x14ac:dyDescent="0.35">
      <c r="A4418">
        <v>4417</v>
      </c>
      <c r="B4418" t="s">
        <v>4529</v>
      </c>
      <c r="C4418" s="8">
        <v>43021</v>
      </c>
      <c r="D4418" s="6">
        <v>2017</v>
      </c>
      <c r="E4418" s="8" t="s">
        <v>3517</v>
      </c>
      <c r="F4418" s="7">
        <v>13</v>
      </c>
      <c r="G4418" t="s">
        <v>3452</v>
      </c>
      <c r="H4418" t="s">
        <v>3462</v>
      </c>
      <c r="I4418" t="s">
        <v>4528</v>
      </c>
      <c r="J4418" t="s">
        <v>3466</v>
      </c>
      <c r="K4418" t="s">
        <v>3682</v>
      </c>
      <c r="L4418">
        <v>95823</v>
      </c>
      <c r="M4418" t="s">
        <v>3330</v>
      </c>
      <c r="N4418" t="s">
        <v>51</v>
      </c>
      <c r="O4418" t="s">
        <v>64</v>
      </c>
      <c r="P4418" t="s">
        <v>3331</v>
      </c>
      <c r="Q4418" s="4">
        <v>210000</v>
      </c>
      <c r="R4418">
        <v>6</v>
      </c>
      <c r="S4418" s="4">
        <f>Table3[[#This Row],[Harga]]*Table3[[#This Row],[Quantity]]</f>
        <v>1260000</v>
      </c>
      <c r="T4418">
        <v>0</v>
      </c>
      <c r="U4418" s="4">
        <f>Table3[[#This Row],[Discount]]*Table3[[#This Row],[Revenue]]</f>
        <v>0</v>
      </c>
      <c r="V4418" s="4">
        <f>Table3[[#This Row],[Revenue]]-Table3[[#This Row],[Total Discount]]</f>
        <v>1260000</v>
      </c>
      <c r="W4418" s="6"/>
      <c r="X4418" s="5"/>
    </row>
    <row r="4419" spans="1:24" x14ac:dyDescent="0.35">
      <c r="A4419">
        <v>4418</v>
      </c>
      <c r="B4419" t="s">
        <v>4527</v>
      </c>
      <c r="C4419" s="8">
        <v>42967</v>
      </c>
      <c r="D4419" s="6">
        <v>2017</v>
      </c>
      <c r="E4419" s="8" t="s">
        <v>3481</v>
      </c>
      <c r="F4419" s="7">
        <v>20</v>
      </c>
      <c r="G4419" t="s">
        <v>3457</v>
      </c>
      <c r="H4419" t="s">
        <v>3532</v>
      </c>
      <c r="I4419" t="s">
        <v>4526</v>
      </c>
      <c r="J4419" t="s">
        <v>3488</v>
      </c>
      <c r="K4419" t="s">
        <v>3695</v>
      </c>
      <c r="L4419">
        <v>28205</v>
      </c>
      <c r="M4419" t="s">
        <v>2342</v>
      </c>
      <c r="N4419" t="s">
        <v>51</v>
      </c>
      <c r="O4419" t="s">
        <v>52</v>
      </c>
      <c r="P4419" t="s">
        <v>2343</v>
      </c>
      <c r="Q4419" s="4">
        <v>135000</v>
      </c>
      <c r="R4419">
        <v>1</v>
      </c>
      <c r="S4419" s="4">
        <f>Table3[[#This Row],[Harga]]*Table3[[#This Row],[Quantity]]</f>
        <v>135000</v>
      </c>
      <c r="T4419">
        <v>0.2</v>
      </c>
      <c r="U4419" s="4">
        <f>Table3[[#This Row],[Discount]]*Table3[[#This Row],[Revenue]]</f>
        <v>27000</v>
      </c>
      <c r="V4419" s="4">
        <f>Table3[[#This Row],[Revenue]]-Table3[[#This Row],[Total Discount]]</f>
        <v>108000</v>
      </c>
      <c r="W4419" s="6"/>
      <c r="X4419" s="5"/>
    </row>
    <row r="4420" spans="1:24" x14ac:dyDescent="0.35">
      <c r="A4420">
        <v>4419</v>
      </c>
      <c r="B4420" t="s">
        <v>4525</v>
      </c>
      <c r="C4420" s="8">
        <v>42258</v>
      </c>
      <c r="D4420" s="6">
        <v>2015</v>
      </c>
      <c r="E4420" s="8" t="s">
        <v>3472</v>
      </c>
      <c r="F4420" s="7">
        <v>11</v>
      </c>
      <c r="G4420" t="s">
        <v>3538</v>
      </c>
      <c r="H4420" t="s">
        <v>3451</v>
      </c>
      <c r="I4420" t="s">
        <v>4524</v>
      </c>
      <c r="J4420" t="s">
        <v>3488</v>
      </c>
      <c r="K4420" t="s">
        <v>3494</v>
      </c>
      <c r="L4420">
        <v>7501</v>
      </c>
      <c r="M4420" t="s">
        <v>3332</v>
      </c>
      <c r="N4420" t="s">
        <v>13</v>
      </c>
      <c r="O4420" t="s">
        <v>14</v>
      </c>
      <c r="P4420" t="s">
        <v>3333</v>
      </c>
      <c r="Q4420" s="4">
        <v>32000</v>
      </c>
      <c r="R4420">
        <v>3</v>
      </c>
      <c r="S4420" s="4">
        <f>Table3[[#This Row],[Harga]]*Table3[[#This Row],[Quantity]]</f>
        <v>96000</v>
      </c>
      <c r="T4420">
        <v>0</v>
      </c>
      <c r="U4420" s="4">
        <f>Table3[[#This Row],[Discount]]*Table3[[#This Row],[Revenue]]</f>
        <v>0</v>
      </c>
      <c r="V4420" s="4">
        <f>Table3[[#This Row],[Revenue]]-Table3[[#This Row],[Total Discount]]</f>
        <v>96000</v>
      </c>
      <c r="W4420" s="6"/>
      <c r="X4420" s="5"/>
    </row>
    <row r="4421" spans="1:24" x14ac:dyDescent="0.35">
      <c r="A4421">
        <v>4420</v>
      </c>
      <c r="B4421" t="s">
        <v>4523</v>
      </c>
      <c r="C4421" s="8">
        <v>42358</v>
      </c>
      <c r="D4421" s="6">
        <v>2015</v>
      </c>
      <c r="E4421" s="8" t="s">
        <v>3490</v>
      </c>
      <c r="F4421" s="7">
        <v>20</v>
      </c>
      <c r="G4421" t="s">
        <v>3538</v>
      </c>
      <c r="H4421" t="s">
        <v>3451</v>
      </c>
      <c r="I4421" t="s">
        <v>4522</v>
      </c>
      <c r="J4421" t="s">
        <v>3449</v>
      </c>
      <c r="K4421" t="s">
        <v>3628</v>
      </c>
      <c r="L4421">
        <v>22204</v>
      </c>
      <c r="M4421" t="s">
        <v>3334</v>
      </c>
      <c r="N4421" t="s">
        <v>13</v>
      </c>
      <c r="O4421" t="s">
        <v>29</v>
      </c>
      <c r="P4421" t="s">
        <v>3335</v>
      </c>
      <c r="Q4421" s="4">
        <v>37000</v>
      </c>
      <c r="R4421">
        <v>3</v>
      </c>
      <c r="S4421" s="4">
        <f>Table3[[#This Row],[Harga]]*Table3[[#This Row],[Quantity]]</f>
        <v>111000</v>
      </c>
      <c r="T4421">
        <v>0</v>
      </c>
      <c r="U4421" s="4">
        <f>Table3[[#This Row],[Discount]]*Table3[[#This Row],[Revenue]]</f>
        <v>0</v>
      </c>
      <c r="V4421" s="4">
        <f>Table3[[#This Row],[Revenue]]-Table3[[#This Row],[Total Discount]]</f>
        <v>111000</v>
      </c>
      <c r="W4421" s="6"/>
      <c r="X4421" s="5"/>
    </row>
    <row r="4422" spans="1:24" x14ac:dyDescent="0.35">
      <c r="A4422">
        <v>4421</v>
      </c>
      <c r="B4422" t="s">
        <v>4521</v>
      </c>
      <c r="C4422" s="8">
        <v>41902</v>
      </c>
      <c r="D4422" s="6">
        <v>2014</v>
      </c>
      <c r="E4422" s="8" t="s">
        <v>3472</v>
      </c>
      <c r="F4422" s="7">
        <v>20</v>
      </c>
      <c r="G4422" t="s">
        <v>3457</v>
      </c>
      <c r="H4422" t="s">
        <v>3451</v>
      </c>
      <c r="I4422" t="s">
        <v>3903</v>
      </c>
      <c r="J4422" t="s">
        <v>3449</v>
      </c>
      <c r="K4422" t="s">
        <v>3605</v>
      </c>
      <c r="L4422">
        <v>60653</v>
      </c>
      <c r="M4422" t="s">
        <v>2777</v>
      </c>
      <c r="N4422" t="s">
        <v>9</v>
      </c>
      <c r="O4422" t="s">
        <v>10</v>
      </c>
      <c r="P4422" t="s">
        <v>2778</v>
      </c>
      <c r="Q4422" s="4">
        <v>600000</v>
      </c>
      <c r="R4422">
        <v>5</v>
      </c>
      <c r="S4422" s="4">
        <f>Table3[[#This Row],[Harga]]*Table3[[#This Row],[Quantity]]</f>
        <v>3000000</v>
      </c>
      <c r="T4422">
        <v>0.3</v>
      </c>
      <c r="U4422" s="4">
        <f>Table3[[#This Row],[Discount]]*Table3[[#This Row],[Revenue]]</f>
        <v>900000</v>
      </c>
      <c r="V4422" s="4">
        <f>Table3[[#This Row],[Revenue]]-Table3[[#This Row],[Total Discount]]</f>
        <v>2100000</v>
      </c>
      <c r="W4422" s="6"/>
      <c r="X4422" s="5"/>
    </row>
    <row r="4423" spans="1:24" x14ac:dyDescent="0.35">
      <c r="A4423">
        <v>4422</v>
      </c>
      <c r="B4423" t="s">
        <v>4520</v>
      </c>
      <c r="C4423" s="8">
        <v>42678</v>
      </c>
      <c r="D4423" s="6">
        <v>2016</v>
      </c>
      <c r="E4423" s="8" t="s">
        <v>3468</v>
      </c>
      <c r="F4423" s="7">
        <v>4</v>
      </c>
      <c r="G4423" t="s">
        <v>3457</v>
      </c>
      <c r="H4423" t="s">
        <v>3451</v>
      </c>
      <c r="I4423" t="s">
        <v>4519</v>
      </c>
      <c r="J4423" t="s">
        <v>3449</v>
      </c>
      <c r="K4423" t="s">
        <v>3641</v>
      </c>
      <c r="L4423">
        <v>92037</v>
      </c>
      <c r="M4423" t="s">
        <v>3336</v>
      </c>
      <c r="N4423" t="s">
        <v>51</v>
      </c>
      <c r="O4423" t="s">
        <v>254</v>
      </c>
      <c r="P4423" t="s">
        <v>3337</v>
      </c>
      <c r="Q4423" s="4">
        <v>687000</v>
      </c>
      <c r="R4423">
        <v>2</v>
      </c>
      <c r="S4423" s="4">
        <f>Table3[[#This Row],[Harga]]*Table3[[#This Row],[Quantity]]</f>
        <v>1374000</v>
      </c>
      <c r="T4423">
        <v>0.2</v>
      </c>
      <c r="U4423" s="4">
        <f>Table3[[#This Row],[Discount]]*Table3[[#This Row],[Revenue]]</f>
        <v>274800</v>
      </c>
      <c r="V4423" s="4">
        <f>Table3[[#This Row],[Revenue]]-Table3[[#This Row],[Total Discount]]</f>
        <v>1099200</v>
      </c>
      <c r="W4423" s="6"/>
      <c r="X4423" s="5"/>
    </row>
    <row r="4424" spans="1:24" x14ac:dyDescent="0.35">
      <c r="A4424">
        <v>4423</v>
      </c>
      <c r="B4424" t="s">
        <v>4518</v>
      </c>
      <c r="C4424" s="8">
        <v>43070</v>
      </c>
      <c r="D4424" s="6">
        <v>2017</v>
      </c>
      <c r="E4424" s="8" t="s">
        <v>3490</v>
      </c>
      <c r="F4424" s="7">
        <v>1</v>
      </c>
      <c r="G4424" t="s">
        <v>3452</v>
      </c>
      <c r="H4424" t="s">
        <v>3451</v>
      </c>
      <c r="I4424" t="s">
        <v>3589</v>
      </c>
      <c r="J4424" t="s">
        <v>3466</v>
      </c>
      <c r="K4424" t="s">
        <v>3513</v>
      </c>
      <c r="L4424">
        <v>98105</v>
      </c>
      <c r="M4424" t="s">
        <v>1886</v>
      </c>
      <c r="N4424" t="s">
        <v>13</v>
      </c>
      <c r="O4424" t="s">
        <v>26</v>
      </c>
      <c r="P4424" t="s">
        <v>1887</v>
      </c>
      <c r="Q4424" s="4">
        <v>4000</v>
      </c>
      <c r="R4424">
        <v>5</v>
      </c>
      <c r="S4424" s="4">
        <f>Table3[[#This Row],[Harga]]*Table3[[#This Row],[Quantity]]</f>
        <v>20000</v>
      </c>
      <c r="T4424">
        <v>0.2</v>
      </c>
      <c r="U4424" s="4">
        <f>Table3[[#This Row],[Discount]]*Table3[[#This Row],[Revenue]]</f>
        <v>4000</v>
      </c>
      <c r="V4424" s="4">
        <f>Table3[[#This Row],[Revenue]]-Table3[[#This Row],[Total Discount]]</f>
        <v>16000</v>
      </c>
      <c r="W4424" s="6"/>
      <c r="X4424" s="5"/>
    </row>
    <row r="4425" spans="1:24" x14ac:dyDescent="0.35">
      <c r="A4425">
        <v>4424</v>
      </c>
      <c r="B4425" t="s">
        <v>4517</v>
      </c>
      <c r="C4425" s="8">
        <v>41922</v>
      </c>
      <c r="D4425" s="6">
        <v>2014</v>
      </c>
      <c r="E4425" s="8" t="s">
        <v>3517</v>
      </c>
      <c r="F4425" s="7">
        <v>10</v>
      </c>
      <c r="G4425" t="s">
        <v>3452</v>
      </c>
      <c r="H4425" t="s">
        <v>3451</v>
      </c>
      <c r="I4425" t="s">
        <v>3500</v>
      </c>
      <c r="J4425" t="s">
        <v>3449</v>
      </c>
      <c r="K4425" t="s">
        <v>3455</v>
      </c>
      <c r="L4425">
        <v>43229</v>
      </c>
      <c r="M4425" t="s">
        <v>3338</v>
      </c>
      <c r="N4425" t="s">
        <v>51</v>
      </c>
      <c r="O4425" t="s">
        <v>254</v>
      </c>
      <c r="P4425" t="s">
        <v>3339</v>
      </c>
      <c r="Q4425" s="4">
        <v>102000</v>
      </c>
      <c r="R4425">
        <v>2</v>
      </c>
      <c r="S4425" s="4">
        <f>Table3[[#This Row],[Harga]]*Table3[[#This Row],[Quantity]]</f>
        <v>204000</v>
      </c>
      <c r="T4425">
        <v>0.7</v>
      </c>
      <c r="U4425" s="4">
        <f>Table3[[#This Row],[Discount]]*Table3[[#This Row],[Revenue]]</f>
        <v>142800</v>
      </c>
      <c r="V4425" s="4">
        <f>Table3[[#This Row],[Revenue]]-Table3[[#This Row],[Total Discount]]</f>
        <v>61200</v>
      </c>
      <c r="W4425" s="6"/>
      <c r="X4425" s="5"/>
    </row>
    <row r="4426" spans="1:24" x14ac:dyDescent="0.35">
      <c r="A4426">
        <v>4425</v>
      </c>
      <c r="B4426" t="s">
        <v>4516</v>
      </c>
      <c r="C4426" s="8">
        <v>43053</v>
      </c>
      <c r="D4426" s="6">
        <v>2017</v>
      </c>
      <c r="E4426" s="8" t="s">
        <v>3468</v>
      </c>
      <c r="F4426" s="7">
        <v>14</v>
      </c>
      <c r="G4426" t="s">
        <v>3538</v>
      </c>
      <c r="H4426" t="s">
        <v>3451</v>
      </c>
      <c r="I4426" t="s">
        <v>3845</v>
      </c>
      <c r="J4426" t="s">
        <v>3449</v>
      </c>
      <c r="K4426" t="s">
        <v>3707</v>
      </c>
      <c r="L4426">
        <v>77095</v>
      </c>
      <c r="M4426" t="s">
        <v>1094</v>
      </c>
      <c r="N4426" t="s">
        <v>13</v>
      </c>
      <c r="O4426" t="s">
        <v>26</v>
      </c>
      <c r="P4426" t="s">
        <v>1095</v>
      </c>
      <c r="Q4426" s="4">
        <v>141000</v>
      </c>
      <c r="R4426">
        <v>5</v>
      </c>
      <c r="S4426" s="4">
        <f>Table3[[#This Row],[Harga]]*Table3[[#This Row],[Quantity]]</f>
        <v>705000</v>
      </c>
      <c r="T4426">
        <v>0.8</v>
      </c>
      <c r="U4426" s="4">
        <f>Table3[[#This Row],[Discount]]*Table3[[#This Row],[Revenue]]</f>
        <v>564000</v>
      </c>
      <c r="V4426" s="4">
        <f>Table3[[#This Row],[Revenue]]-Table3[[#This Row],[Total Discount]]</f>
        <v>141000</v>
      </c>
      <c r="W4426" s="6"/>
      <c r="X4426" s="5"/>
    </row>
    <row r="4427" spans="1:24" x14ac:dyDescent="0.35">
      <c r="A4427">
        <v>4426</v>
      </c>
      <c r="B4427" t="s">
        <v>4515</v>
      </c>
      <c r="C4427" s="8">
        <v>42595</v>
      </c>
      <c r="D4427" s="6">
        <v>2016</v>
      </c>
      <c r="E4427" s="8" t="s">
        <v>3481</v>
      </c>
      <c r="F4427" s="7">
        <v>13</v>
      </c>
      <c r="G4427" t="s">
        <v>3452</v>
      </c>
      <c r="H4427" t="s">
        <v>3451</v>
      </c>
      <c r="I4427" t="s">
        <v>4514</v>
      </c>
      <c r="J4427" t="s">
        <v>3449</v>
      </c>
      <c r="K4427" t="s">
        <v>3655</v>
      </c>
      <c r="L4427">
        <v>75061</v>
      </c>
      <c r="M4427" t="s">
        <v>2079</v>
      </c>
      <c r="N4427" t="s">
        <v>13</v>
      </c>
      <c r="O4427" t="s">
        <v>366</v>
      </c>
      <c r="P4427" t="s">
        <v>2080</v>
      </c>
      <c r="Q4427" s="4">
        <v>696000</v>
      </c>
      <c r="R4427">
        <v>2</v>
      </c>
      <c r="S4427" s="4">
        <f>Table3[[#This Row],[Harga]]*Table3[[#This Row],[Quantity]]</f>
        <v>1392000</v>
      </c>
      <c r="T4427">
        <v>0.2</v>
      </c>
      <c r="U4427" s="4">
        <f>Table3[[#This Row],[Discount]]*Table3[[#This Row],[Revenue]]</f>
        <v>278400</v>
      </c>
      <c r="V4427" s="4">
        <f>Table3[[#This Row],[Revenue]]-Table3[[#This Row],[Total Discount]]</f>
        <v>1113600</v>
      </c>
      <c r="W4427" s="6"/>
      <c r="X4427" s="5"/>
    </row>
    <row r="4428" spans="1:24" x14ac:dyDescent="0.35">
      <c r="A4428">
        <v>4427</v>
      </c>
      <c r="B4428" t="s">
        <v>4513</v>
      </c>
      <c r="C4428" s="8">
        <v>42995</v>
      </c>
      <c r="D4428" s="6">
        <v>2017</v>
      </c>
      <c r="E4428" s="8" t="s">
        <v>3472</v>
      </c>
      <c r="F4428" s="7">
        <v>17</v>
      </c>
      <c r="G4428" t="s">
        <v>3485</v>
      </c>
      <c r="H4428" t="s">
        <v>3451</v>
      </c>
      <c r="I4428" t="s">
        <v>4497</v>
      </c>
      <c r="J4428" t="s">
        <v>3449</v>
      </c>
      <c r="K4428" t="s">
        <v>3605</v>
      </c>
      <c r="L4428">
        <v>7960</v>
      </c>
      <c r="M4428" t="s">
        <v>3340</v>
      </c>
      <c r="N4428" t="s">
        <v>51</v>
      </c>
      <c r="O4428" t="s">
        <v>254</v>
      </c>
      <c r="P4428" t="s">
        <v>3341</v>
      </c>
      <c r="Q4428" s="4">
        <v>480000</v>
      </c>
      <c r="R4428">
        <v>4</v>
      </c>
      <c r="S4428" s="4">
        <f>Table3[[#This Row],[Harga]]*Table3[[#This Row],[Quantity]]</f>
        <v>1920000</v>
      </c>
      <c r="T4428">
        <v>0</v>
      </c>
      <c r="U4428" s="4">
        <f>Table3[[#This Row],[Discount]]*Table3[[#This Row],[Revenue]]</f>
        <v>0</v>
      </c>
      <c r="V4428" s="4">
        <f>Table3[[#This Row],[Revenue]]-Table3[[#This Row],[Total Discount]]</f>
        <v>1920000</v>
      </c>
      <c r="W4428" s="6"/>
      <c r="X4428" s="5"/>
    </row>
    <row r="4429" spans="1:24" x14ac:dyDescent="0.35">
      <c r="A4429">
        <v>4428</v>
      </c>
      <c r="B4429" t="s">
        <v>4512</v>
      </c>
      <c r="C4429" s="8">
        <v>42086</v>
      </c>
      <c r="D4429" s="6">
        <v>2015</v>
      </c>
      <c r="E4429" s="8" t="s">
        <v>3511</v>
      </c>
      <c r="F4429" s="7">
        <v>23</v>
      </c>
      <c r="G4429" t="s">
        <v>3457</v>
      </c>
      <c r="H4429" t="s">
        <v>3462</v>
      </c>
      <c r="I4429" t="s">
        <v>4163</v>
      </c>
      <c r="J4429" t="s">
        <v>3466</v>
      </c>
      <c r="K4429" t="s">
        <v>3470</v>
      </c>
      <c r="L4429">
        <v>90008</v>
      </c>
      <c r="M4429" t="s">
        <v>181</v>
      </c>
      <c r="N4429" t="s">
        <v>13</v>
      </c>
      <c r="O4429" t="s">
        <v>23</v>
      </c>
      <c r="P4429" t="s">
        <v>4511</v>
      </c>
      <c r="Q4429" s="4">
        <v>21000</v>
      </c>
      <c r="R4429">
        <v>11</v>
      </c>
      <c r="S4429" s="4">
        <f>Table3[[#This Row],[Harga]]*Table3[[#This Row],[Quantity]]</f>
        <v>231000</v>
      </c>
      <c r="T4429">
        <v>0</v>
      </c>
      <c r="U4429" s="4">
        <f>Table3[[#This Row],[Discount]]*Table3[[#This Row],[Revenue]]</f>
        <v>0</v>
      </c>
      <c r="V4429" s="4">
        <f>Table3[[#This Row],[Revenue]]-Table3[[#This Row],[Total Discount]]</f>
        <v>231000</v>
      </c>
      <c r="W4429" s="6"/>
      <c r="X4429" s="5"/>
    </row>
    <row r="4430" spans="1:24" x14ac:dyDescent="0.35">
      <c r="A4430">
        <v>4429</v>
      </c>
      <c r="B4430" t="s">
        <v>4510</v>
      </c>
      <c r="C4430" s="8">
        <v>42551</v>
      </c>
      <c r="D4430" s="6">
        <v>2016</v>
      </c>
      <c r="E4430" s="8" t="s">
        <v>3497</v>
      </c>
      <c r="F4430" s="7">
        <v>30</v>
      </c>
      <c r="G4430" t="s">
        <v>3485</v>
      </c>
      <c r="H4430" t="s">
        <v>3462</v>
      </c>
      <c r="I4430" t="s">
        <v>4509</v>
      </c>
      <c r="J4430" t="s">
        <v>3488</v>
      </c>
      <c r="K4430" t="s">
        <v>3505</v>
      </c>
      <c r="L4430">
        <v>60505</v>
      </c>
      <c r="M4430" t="s">
        <v>1258</v>
      </c>
      <c r="N4430" t="s">
        <v>51</v>
      </c>
      <c r="O4430" t="s">
        <v>64</v>
      </c>
      <c r="P4430" t="s">
        <v>1259</v>
      </c>
      <c r="Q4430" s="4">
        <v>22000</v>
      </c>
      <c r="R4430">
        <v>7</v>
      </c>
      <c r="S4430" s="4">
        <f>Table3[[#This Row],[Harga]]*Table3[[#This Row],[Quantity]]</f>
        <v>154000</v>
      </c>
      <c r="T4430">
        <v>0.2</v>
      </c>
      <c r="U4430" s="4">
        <f>Table3[[#This Row],[Discount]]*Table3[[#This Row],[Revenue]]</f>
        <v>30800</v>
      </c>
      <c r="V4430" s="4">
        <f>Table3[[#This Row],[Revenue]]-Table3[[#This Row],[Total Discount]]</f>
        <v>123200</v>
      </c>
      <c r="W4430" s="6"/>
      <c r="X4430" s="5"/>
    </row>
    <row r="4431" spans="1:24" x14ac:dyDescent="0.35">
      <c r="A4431">
        <v>4430</v>
      </c>
      <c r="B4431" t="s">
        <v>4508</v>
      </c>
      <c r="C4431" s="8">
        <v>43028</v>
      </c>
      <c r="D4431" s="6">
        <v>2017</v>
      </c>
      <c r="E4431" s="8" t="s">
        <v>3517</v>
      </c>
      <c r="F4431" s="7">
        <v>20</v>
      </c>
      <c r="G4431" t="s">
        <v>3452</v>
      </c>
      <c r="H4431" t="s">
        <v>3451</v>
      </c>
      <c r="I4431" t="s">
        <v>3562</v>
      </c>
      <c r="J4431" t="s">
        <v>3466</v>
      </c>
      <c r="K4431" t="s">
        <v>3704</v>
      </c>
      <c r="L4431">
        <v>27707</v>
      </c>
      <c r="M4431" t="s">
        <v>2480</v>
      </c>
      <c r="N4431" t="s">
        <v>51</v>
      </c>
      <c r="O4431" t="s">
        <v>52</v>
      </c>
      <c r="P4431" t="s">
        <v>2481</v>
      </c>
      <c r="Q4431" s="4">
        <v>72000</v>
      </c>
      <c r="R4431">
        <v>2</v>
      </c>
      <c r="S4431" s="4">
        <f>Table3[[#This Row],[Harga]]*Table3[[#This Row],[Quantity]]</f>
        <v>144000</v>
      </c>
      <c r="T4431">
        <v>0.2</v>
      </c>
      <c r="U4431" s="4">
        <f>Table3[[#This Row],[Discount]]*Table3[[#This Row],[Revenue]]</f>
        <v>28800</v>
      </c>
      <c r="V4431" s="4">
        <f>Table3[[#This Row],[Revenue]]-Table3[[#This Row],[Total Discount]]</f>
        <v>115200</v>
      </c>
      <c r="W4431" s="6"/>
      <c r="X4431" s="5"/>
    </row>
    <row r="4432" spans="1:24" x14ac:dyDescent="0.35">
      <c r="A4432">
        <v>4431</v>
      </c>
      <c r="B4432" t="s">
        <v>4507</v>
      </c>
      <c r="C4432" s="8">
        <v>41876</v>
      </c>
      <c r="D4432" s="6">
        <v>2014</v>
      </c>
      <c r="E4432" s="8" t="s">
        <v>3481</v>
      </c>
      <c r="F4432" s="7">
        <v>25</v>
      </c>
      <c r="G4432" t="s">
        <v>3485</v>
      </c>
      <c r="H4432" t="s">
        <v>3451</v>
      </c>
      <c r="I4432" t="s">
        <v>4018</v>
      </c>
      <c r="J4432" t="s">
        <v>3466</v>
      </c>
      <c r="K4432" t="s">
        <v>3556</v>
      </c>
      <c r="L4432">
        <v>43229</v>
      </c>
      <c r="M4432" t="s">
        <v>337</v>
      </c>
      <c r="N4432" t="s">
        <v>13</v>
      </c>
      <c r="O4432" t="s">
        <v>26</v>
      </c>
      <c r="P4432" t="s">
        <v>338</v>
      </c>
      <c r="Q4432" s="4">
        <v>9000</v>
      </c>
      <c r="R4432">
        <v>4</v>
      </c>
      <c r="S4432" s="4">
        <f>Table3[[#This Row],[Harga]]*Table3[[#This Row],[Quantity]]</f>
        <v>36000</v>
      </c>
      <c r="T4432">
        <v>0.7</v>
      </c>
      <c r="U4432" s="4">
        <f>Table3[[#This Row],[Discount]]*Table3[[#This Row],[Revenue]]</f>
        <v>25200</v>
      </c>
      <c r="V4432" s="4">
        <f>Table3[[#This Row],[Revenue]]-Table3[[#This Row],[Total Discount]]</f>
        <v>10800</v>
      </c>
      <c r="W4432" s="6"/>
      <c r="X4432" s="5"/>
    </row>
    <row r="4433" spans="1:24" x14ac:dyDescent="0.35">
      <c r="A4433">
        <v>4432</v>
      </c>
      <c r="B4433" t="s">
        <v>4506</v>
      </c>
      <c r="C4433" s="8">
        <v>41847</v>
      </c>
      <c r="D4433" s="6">
        <v>2014</v>
      </c>
      <c r="E4433" s="8" t="s">
        <v>3507</v>
      </c>
      <c r="F4433" s="7">
        <v>27</v>
      </c>
      <c r="G4433" t="s">
        <v>3538</v>
      </c>
      <c r="H4433" t="s">
        <v>3451</v>
      </c>
      <c r="I4433" t="s">
        <v>4261</v>
      </c>
      <c r="J4433" t="s">
        <v>3466</v>
      </c>
      <c r="K4433" t="s">
        <v>3542</v>
      </c>
      <c r="L4433">
        <v>90036</v>
      </c>
      <c r="M4433" t="s">
        <v>1096</v>
      </c>
      <c r="N4433" t="s">
        <v>13</v>
      </c>
      <c r="O4433" t="s">
        <v>32</v>
      </c>
      <c r="P4433" t="s">
        <v>1097</v>
      </c>
      <c r="Q4433" s="4">
        <v>553000</v>
      </c>
      <c r="R4433">
        <v>2</v>
      </c>
      <c r="S4433" s="4">
        <f>Table3[[#This Row],[Harga]]*Table3[[#This Row],[Quantity]]</f>
        <v>1106000</v>
      </c>
      <c r="T4433">
        <v>0</v>
      </c>
      <c r="U4433" s="4">
        <f>Table3[[#This Row],[Discount]]*Table3[[#This Row],[Revenue]]</f>
        <v>0</v>
      </c>
      <c r="V4433" s="4">
        <f>Table3[[#This Row],[Revenue]]-Table3[[#This Row],[Total Discount]]</f>
        <v>1106000</v>
      </c>
      <c r="W4433" s="6"/>
      <c r="X4433" s="5"/>
    </row>
    <row r="4434" spans="1:24" x14ac:dyDescent="0.35">
      <c r="A4434">
        <v>4433</v>
      </c>
      <c r="B4434" t="s">
        <v>4505</v>
      </c>
      <c r="C4434" s="8">
        <v>43070</v>
      </c>
      <c r="D4434" s="6">
        <v>2017</v>
      </c>
      <c r="E4434" s="8" t="s">
        <v>3490</v>
      </c>
      <c r="F4434" s="7">
        <v>1</v>
      </c>
      <c r="G4434" t="s">
        <v>3457</v>
      </c>
      <c r="H4434" t="s">
        <v>3451</v>
      </c>
      <c r="I4434" t="s">
        <v>4504</v>
      </c>
      <c r="J4434" t="s">
        <v>3488</v>
      </c>
      <c r="K4434" t="s">
        <v>3628</v>
      </c>
      <c r="L4434">
        <v>95207</v>
      </c>
      <c r="M4434" t="s">
        <v>616</v>
      </c>
      <c r="N4434" t="s">
        <v>9</v>
      </c>
      <c r="O4434" t="s">
        <v>20</v>
      </c>
      <c r="P4434" t="s">
        <v>617</v>
      </c>
      <c r="Q4434" s="4">
        <v>210000</v>
      </c>
      <c r="R4434">
        <v>9</v>
      </c>
      <c r="S4434" s="4">
        <f>Table3[[#This Row],[Harga]]*Table3[[#This Row],[Quantity]]</f>
        <v>1890000</v>
      </c>
      <c r="T4434">
        <v>0</v>
      </c>
      <c r="U4434" s="4">
        <f>Table3[[#This Row],[Discount]]*Table3[[#This Row],[Revenue]]</f>
        <v>0</v>
      </c>
      <c r="V4434" s="4">
        <f>Table3[[#This Row],[Revenue]]-Table3[[#This Row],[Total Discount]]</f>
        <v>1890000</v>
      </c>
      <c r="W4434" s="6"/>
      <c r="X4434" s="5"/>
    </row>
    <row r="4435" spans="1:24" x14ac:dyDescent="0.35">
      <c r="A4435">
        <v>4434</v>
      </c>
      <c r="B4435" t="s">
        <v>4503</v>
      </c>
      <c r="C4435" s="8">
        <v>42660</v>
      </c>
      <c r="D4435" s="6">
        <v>2016</v>
      </c>
      <c r="E4435" s="8" t="s">
        <v>3517</v>
      </c>
      <c r="F4435" s="7">
        <v>17</v>
      </c>
      <c r="G4435" t="s">
        <v>3485</v>
      </c>
      <c r="H4435" t="s">
        <v>3462</v>
      </c>
      <c r="I4435" t="s">
        <v>3884</v>
      </c>
      <c r="J4435" t="s">
        <v>3488</v>
      </c>
      <c r="K4435" t="s">
        <v>3455</v>
      </c>
      <c r="L4435">
        <v>65203</v>
      </c>
      <c r="M4435" t="s">
        <v>2302</v>
      </c>
      <c r="N4435" t="s">
        <v>51</v>
      </c>
      <c r="O4435" t="s">
        <v>52</v>
      </c>
      <c r="P4435" t="s">
        <v>2303</v>
      </c>
      <c r="Q4435" s="4">
        <v>270000</v>
      </c>
      <c r="R4435">
        <v>3</v>
      </c>
      <c r="S4435" s="4">
        <f>Table3[[#This Row],[Harga]]*Table3[[#This Row],[Quantity]]</f>
        <v>810000</v>
      </c>
      <c r="T4435">
        <v>0</v>
      </c>
      <c r="U4435" s="4">
        <f>Table3[[#This Row],[Discount]]*Table3[[#This Row],[Revenue]]</f>
        <v>0</v>
      </c>
      <c r="V4435" s="4">
        <f>Table3[[#This Row],[Revenue]]-Table3[[#This Row],[Total Discount]]</f>
        <v>810000</v>
      </c>
      <c r="W4435" s="6"/>
      <c r="X4435" s="5"/>
    </row>
    <row r="4436" spans="1:24" x14ac:dyDescent="0.35">
      <c r="A4436">
        <v>4435</v>
      </c>
      <c r="B4436" t="s">
        <v>4502</v>
      </c>
      <c r="C4436" s="8">
        <v>42629</v>
      </c>
      <c r="D4436" s="6">
        <v>2016</v>
      </c>
      <c r="E4436" s="8" t="s">
        <v>3472</v>
      </c>
      <c r="F4436" s="7">
        <v>16</v>
      </c>
      <c r="G4436" t="s">
        <v>3538</v>
      </c>
      <c r="H4436" t="s">
        <v>3462</v>
      </c>
      <c r="I4436" t="s">
        <v>4501</v>
      </c>
      <c r="J4436" t="s">
        <v>3488</v>
      </c>
      <c r="K4436" t="s">
        <v>3641</v>
      </c>
      <c r="L4436">
        <v>31907</v>
      </c>
      <c r="M4436" t="s">
        <v>79</v>
      </c>
      <c r="N4436" t="s">
        <v>9</v>
      </c>
      <c r="O4436" t="s">
        <v>42</v>
      </c>
      <c r="P4436" t="s">
        <v>80</v>
      </c>
      <c r="Q4436" s="4">
        <v>214000</v>
      </c>
      <c r="R4436">
        <v>2</v>
      </c>
      <c r="S4436" s="4">
        <f>Table3[[#This Row],[Harga]]*Table3[[#This Row],[Quantity]]</f>
        <v>428000</v>
      </c>
      <c r="T4436">
        <v>0</v>
      </c>
      <c r="U4436" s="4">
        <f>Table3[[#This Row],[Discount]]*Table3[[#This Row],[Revenue]]</f>
        <v>0</v>
      </c>
      <c r="V4436" s="4">
        <f>Table3[[#This Row],[Revenue]]-Table3[[#This Row],[Total Discount]]</f>
        <v>428000</v>
      </c>
      <c r="W4436" s="6"/>
      <c r="X4436" s="5"/>
    </row>
    <row r="4437" spans="1:24" x14ac:dyDescent="0.35">
      <c r="A4437">
        <v>4436</v>
      </c>
      <c r="B4437" t="s">
        <v>4500</v>
      </c>
      <c r="C4437" s="8">
        <v>42339</v>
      </c>
      <c r="D4437" s="6">
        <v>2015</v>
      </c>
      <c r="E4437" s="8" t="s">
        <v>3490</v>
      </c>
      <c r="F4437" s="7">
        <v>1</v>
      </c>
      <c r="G4437" t="s">
        <v>3452</v>
      </c>
      <c r="H4437" t="s">
        <v>3462</v>
      </c>
      <c r="I4437" t="s">
        <v>4499</v>
      </c>
      <c r="J4437" t="s">
        <v>3488</v>
      </c>
      <c r="K4437" t="s">
        <v>3470</v>
      </c>
      <c r="L4437">
        <v>92037</v>
      </c>
      <c r="M4437" t="s">
        <v>3183</v>
      </c>
      <c r="N4437" t="s">
        <v>9</v>
      </c>
      <c r="O4437" t="s">
        <v>42</v>
      </c>
      <c r="P4437" t="s">
        <v>3184</v>
      </c>
      <c r="Q4437" s="4">
        <v>893000</v>
      </c>
      <c r="R4437">
        <v>9</v>
      </c>
      <c r="S4437" s="4">
        <f>Table3[[#This Row],[Harga]]*Table3[[#This Row],[Quantity]]</f>
        <v>8037000</v>
      </c>
      <c r="T4437">
        <v>0.2</v>
      </c>
      <c r="U4437" s="4">
        <f>Table3[[#This Row],[Discount]]*Table3[[#This Row],[Revenue]]</f>
        <v>1607400</v>
      </c>
      <c r="V4437" s="4">
        <f>Table3[[#This Row],[Revenue]]-Table3[[#This Row],[Total Discount]]</f>
        <v>6429600</v>
      </c>
      <c r="W4437" s="6"/>
      <c r="X4437" s="5"/>
    </row>
    <row r="4438" spans="1:24" x14ac:dyDescent="0.35">
      <c r="A4438">
        <v>4437</v>
      </c>
      <c r="B4438" t="s">
        <v>4498</v>
      </c>
      <c r="C4438" s="8">
        <v>41856</v>
      </c>
      <c r="D4438" s="6">
        <v>2014</v>
      </c>
      <c r="E4438" s="8" t="s">
        <v>3481</v>
      </c>
      <c r="F4438" s="7">
        <v>5</v>
      </c>
      <c r="G4438" t="s">
        <v>3496</v>
      </c>
      <c r="H4438" t="s">
        <v>3451</v>
      </c>
      <c r="I4438" t="s">
        <v>4497</v>
      </c>
      <c r="J4438" t="s">
        <v>3449</v>
      </c>
      <c r="K4438" t="s">
        <v>3666</v>
      </c>
      <c r="L4438">
        <v>77590</v>
      </c>
      <c r="M4438" t="s">
        <v>1355</v>
      </c>
      <c r="N4438" t="s">
        <v>9</v>
      </c>
      <c r="O4438" t="s">
        <v>17</v>
      </c>
      <c r="P4438" t="s">
        <v>1356</v>
      </c>
      <c r="Q4438" s="4">
        <v>1049000</v>
      </c>
      <c r="R4438">
        <v>2</v>
      </c>
      <c r="S4438" s="4">
        <f>Table3[[#This Row],[Harga]]*Table3[[#This Row],[Quantity]]</f>
        <v>2098000</v>
      </c>
      <c r="T4438">
        <v>0.3</v>
      </c>
      <c r="U4438" s="4">
        <f>Table3[[#This Row],[Discount]]*Table3[[#This Row],[Revenue]]</f>
        <v>629400</v>
      </c>
      <c r="V4438" s="4">
        <f>Table3[[#This Row],[Revenue]]-Table3[[#This Row],[Total Discount]]</f>
        <v>1468600</v>
      </c>
      <c r="W4438" s="6"/>
      <c r="X4438" s="5"/>
    </row>
    <row r="4439" spans="1:24" x14ac:dyDescent="0.35">
      <c r="A4439">
        <v>4438</v>
      </c>
      <c r="B4439" t="s">
        <v>4496</v>
      </c>
      <c r="C4439" s="8">
        <v>42597</v>
      </c>
      <c r="D4439" s="6">
        <v>2016</v>
      </c>
      <c r="E4439" s="8" t="s">
        <v>3481</v>
      </c>
      <c r="F4439" s="7">
        <v>15</v>
      </c>
      <c r="G4439" t="s">
        <v>3485</v>
      </c>
      <c r="H4439" t="s">
        <v>3462</v>
      </c>
      <c r="I4439" t="s">
        <v>3863</v>
      </c>
      <c r="J4439" t="s">
        <v>3449</v>
      </c>
      <c r="K4439" t="s">
        <v>3556</v>
      </c>
      <c r="L4439">
        <v>90004</v>
      </c>
      <c r="M4439" t="s">
        <v>612</v>
      </c>
      <c r="N4439" t="s">
        <v>9</v>
      </c>
      <c r="O4439" t="s">
        <v>20</v>
      </c>
      <c r="P4439" t="s">
        <v>613</v>
      </c>
      <c r="Q4439" s="4">
        <v>105000</v>
      </c>
      <c r="R4439">
        <v>3</v>
      </c>
      <c r="S4439" s="4">
        <f>Table3[[#This Row],[Harga]]*Table3[[#This Row],[Quantity]]</f>
        <v>315000</v>
      </c>
      <c r="T4439">
        <v>0</v>
      </c>
      <c r="U4439" s="4">
        <f>Table3[[#This Row],[Discount]]*Table3[[#This Row],[Revenue]]</f>
        <v>0</v>
      </c>
      <c r="V4439" s="4">
        <f>Table3[[#This Row],[Revenue]]-Table3[[#This Row],[Total Discount]]</f>
        <v>315000</v>
      </c>
      <c r="W4439" s="6"/>
      <c r="X4439" s="5"/>
    </row>
    <row r="4440" spans="1:24" x14ac:dyDescent="0.35">
      <c r="A4440">
        <v>4439</v>
      </c>
      <c r="B4440" t="s">
        <v>4495</v>
      </c>
      <c r="C4440" s="8">
        <v>42223</v>
      </c>
      <c r="D4440" s="6">
        <v>2015</v>
      </c>
      <c r="E4440" s="8" t="s">
        <v>3481</v>
      </c>
      <c r="F4440" s="7">
        <v>7</v>
      </c>
      <c r="G4440" t="s">
        <v>3457</v>
      </c>
      <c r="H4440" t="s">
        <v>3462</v>
      </c>
      <c r="I4440" t="s">
        <v>4494</v>
      </c>
      <c r="J4440" t="s">
        <v>3466</v>
      </c>
      <c r="K4440" t="s">
        <v>3556</v>
      </c>
      <c r="L4440">
        <v>22153</v>
      </c>
      <c r="M4440" t="s">
        <v>3004</v>
      </c>
      <c r="N4440" t="s">
        <v>51</v>
      </c>
      <c r="O4440" t="s">
        <v>52</v>
      </c>
      <c r="P4440" t="s">
        <v>3005</v>
      </c>
      <c r="Q4440" s="4">
        <v>825000</v>
      </c>
      <c r="R4440">
        <v>3</v>
      </c>
      <c r="S4440" s="4">
        <f>Table3[[#This Row],[Harga]]*Table3[[#This Row],[Quantity]]</f>
        <v>2475000</v>
      </c>
      <c r="T4440">
        <v>0</v>
      </c>
      <c r="U4440" s="4">
        <f>Table3[[#This Row],[Discount]]*Table3[[#This Row],[Revenue]]</f>
        <v>0</v>
      </c>
      <c r="V4440" s="4">
        <f>Table3[[#This Row],[Revenue]]-Table3[[#This Row],[Total Discount]]</f>
        <v>2475000</v>
      </c>
      <c r="W4440" s="6"/>
      <c r="X4440" s="5"/>
    </row>
    <row r="4441" spans="1:24" x14ac:dyDescent="0.35">
      <c r="A4441">
        <v>4440</v>
      </c>
      <c r="B4441" t="s">
        <v>4493</v>
      </c>
      <c r="C4441" s="8">
        <v>42521</v>
      </c>
      <c r="D4441" s="6">
        <v>2016</v>
      </c>
      <c r="E4441" s="8" t="s">
        <v>3453</v>
      </c>
      <c r="F4441" s="7">
        <v>31</v>
      </c>
      <c r="G4441" t="s">
        <v>3452</v>
      </c>
      <c r="H4441" t="s">
        <v>3462</v>
      </c>
      <c r="I4441" t="s">
        <v>3725</v>
      </c>
      <c r="J4441" t="s">
        <v>3449</v>
      </c>
      <c r="K4441" t="s">
        <v>3548</v>
      </c>
      <c r="L4441">
        <v>62521</v>
      </c>
      <c r="M4441" t="s">
        <v>3342</v>
      </c>
      <c r="N4441" t="s">
        <v>9</v>
      </c>
      <c r="O4441" t="s">
        <v>20</v>
      </c>
      <c r="P4441" t="s">
        <v>3343</v>
      </c>
      <c r="Q4441" s="4">
        <v>33000</v>
      </c>
      <c r="R4441">
        <v>3</v>
      </c>
      <c r="S4441" s="4">
        <f>Table3[[#This Row],[Harga]]*Table3[[#This Row],[Quantity]]</f>
        <v>99000</v>
      </c>
      <c r="T4441">
        <v>0.6</v>
      </c>
      <c r="U4441" s="4">
        <f>Table3[[#This Row],[Discount]]*Table3[[#This Row],[Revenue]]</f>
        <v>59400</v>
      </c>
      <c r="V4441" s="4">
        <f>Table3[[#This Row],[Revenue]]-Table3[[#This Row],[Total Discount]]</f>
        <v>39600</v>
      </c>
      <c r="W4441" s="6"/>
      <c r="X4441" s="5"/>
    </row>
    <row r="4442" spans="1:24" x14ac:dyDescent="0.35">
      <c r="A4442">
        <v>4441</v>
      </c>
      <c r="B4442" t="s">
        <v>4492</v>
      </c>
      <c r="C4442" s="8">
        <v>42552</v>
      </c>
      <c r="D4442" s="6">
        <v>2016</v>
      </c>
      <c r="E4442" s="8" t="s">
        <v>3507</v>
      </c>
      <c r="F4442" s="7">
        <v>1</v>
      </c>
      <c r="G4442" t="s">
        <v>3538</v>
      </c>
      <c r="H4442" t="s">
        <v>3451</v>
      </c>
      <c r="I4442" t="s">
        <v>4201</v>
      </c>
      <c r="J4442" t="s">
        <v>3488</v>
      </c>
      <c r="K4442" t="s">
        <v>3628</v>
      </c>
      <c r="L4442">
        <v>10009</v>
      </c>
      <c r="M4442" t="s">
        <v>3249</v>
      </c>
      <c r="N4442" t="s">
        <v>13</v>
      </c>
      <c r="O4442" t="s">
        <v>14</v>
      </c>
      <c r="P4442" t="s">
        <v>3250</v>
      </c>
      <c r="Q4442" s="4">
        <v>147000</v>
      </c>
      <c r="R4442">
        <v>1</v>
      </c>
      <c r="S4442" s="4">
        <f>Table3[[#This Row],[Harga]]*Table3[[#This Row],[Quantity]]</f>
        <v>147000</v>
      </c>
      <c r="T4442">
        <v>0</v>
      </c>
      <c r="U4442" s="4">
        <f>Table3[[#This Row],[Discount]]*Table3[[#This Row],[Revenue]]</f>
        <v>0</v>
      </c>
      <c r="V4442" s="4">
        <f>Table3[[#This Row],[Revenue]]-Table3[[#This Row],[Total Discount]]</f>
        <v>147000</v>
      </c>
      <c r="W4442" s="6"/>
      <c r="X4442" s="5"/>
    </row>
    <row r="4443" spans="1:24" x14ac:dyDescent="0.35">
      <c r="A4443">
        <v>4442</v>
      </c>
      <c r="B4443" t="s">
        <v>4491</v>
      </c>
      <c r="C4443" s="8">
        <v>42722</v>
      </c>
      <c r="D4443" s="6">
        <v>2016</v>
      </c>
      <c r="E4443" s="8" t="s">
        <v>3490</v>
      </c>
      <c r="F4443" s="7">
        <v>18</v>
      </c>
      <c r="G4443" t="s">
        <v>3452</v>
      </c>
      <c r="H4443" t="s">
        <v>3532</v>
      </c>
      <c r="I4443" t="s">
        <v>4490</v>
      </c>
      <c r="J4443" t="s">
        <v>3466</v>
      </c>
      <c r="K4443" t="s">
        <v>3523</v>
      </c>
      <c r="L4443">
        <v>94110</v>
      </c>
      <c r="M4443" t="s">
        <v>740</v>
      </c>
      <c r="N4443" t="s">
        <v>51</v>
      </c>
      <c r="O4443" t="s">
        <v>52</v>
      </c>
      <c r="P4443" t="s">
        <v>741</v>
      </c>
      <c r="Q4443" s="4">
        <v>84000</v>
      </c>
      <c r="R4443">
        <v>7</v>
      </c>
      <c r="S4443" s="4">
        <f>Table3[[#This Row],[Harga]]*Table3[[#This Row],[Quantity]]</f>
        <v>588000</v>
      </c>
      <c r="T4443">
        <v>0.2</v>
      </c>
      <c r="U4443" s="4">
        <f>Table3[[#This Row],[Discount]]*Table3[[#This Row],[Revenue]]</f>
        <v>117600</v>
      </c>
      <c r="V4443" s="4">
        <f>Table3[[#This Row],[Revenue]]-Table3[[#This Row],[Total Discount]]</f>
        <v>470400</v>
      </c>
      <c r="W4443" s="6"/>
      <c r="X4443" s="5"/>
    </row>
    <row r="4444" spans="1:24" x14ac:dyDescent="0.35">
      <c r="A4444">
        <v>4443</v>
      </c>
      <c r="B4444" t="s">
        <v>4489</v>
      </c>
      <c r="C4444" s="8">
        <v>42030</v>
      </c>
      <c r="D4444" s="6">
        <v>2015</v>
      </c>
      <c r="E4444" s="8" t="s">
        <v>3463</v>
      </c>
      <c r="F4444" s="7">
        <v>26</v>
      </c>
      <c r="G4444" t="s">
        <v>3485</v>
      </c>
      <c r="H4444" t="s">
        <v>3462</v>
      </c>
      <c r="I4444" t="s">
        <v>3685</v>
      </c>
      <c r="J4444" t="s">
        <v>3466</v>
      </c>
      <c r="K4444" t="s">
        <v>3509</v>
      </c>
      <c r="L4444">
        <v>92553</v>
      </c>
      <c r="M4444" t="s">
        <v>1638</v>
      </c>
      <c r="N4444" t="s">
        <v>13</v>
      </c>
      <c r="O4444" t="s">
        <v>23</v>
      </c>
      <c r="P4444" t="s">
        <v>1639</v>
      </c>
      <c r="Q4444" s="4">
        <v>55000</v>
      </c>
      <c r="R4444">
        <v>8</v>
      </c>
      <c r="S4444" s="4">
        <f>Table3[[#This Row],[Harga]]*Table3[[#This Row],[Quantity]]</f>
        <v>440000</v>
      </c>
      <c r="T4444">
        <v>0</v>
      </c>
      <c r="U4444" s="4">
        <f>Table3[[#This Row],[Discount]]*Table3[[#This Row],[Revenue]]</f>
        <v>0</v>
      </c>
      <c r="V4444" s="4">
        <f>Table3[[#This Row],[Revenue]]-Table3[[#This Row],[Total Discount]]</f>
        <v>440000</v>
      </c>
      <c r="W4444" s="6"/>
      <c r="X4444" s="5"/>
    </row>
    <row r="4445" spans="1:24" x14ac:dyDescent="0.35">
      <c r="A4445">
        <v>4444</v>
      </c>
      <c r="B4445" t="s">
        <v>4488</v>
      </c>
      <c r="C4445" s="8">
        <v>43036</v>
      </c>
      <c r="D4445" s="6">
        <v>2017</v>
      </c>
      <c r="E4445" s="8" t="s">
        <v>3517</v>
      </c>
      <c r="F4445" s="7">
        <v>28</v>
      </c>
      <c r="G4445" t="s">
        <v>3452</v>
      </c>
      <c r="H4445" t="s">
        <v>3462</v>
      </c>
      <c r="I4445" t="s">
        <v>4487</v>
      </c>
      <c r="J4445" t="s">
        <v>3449</v>
      </c>
      <c r="K4445" t="s">
        <v>3571</v>
      </c>
      <c r="L4445">
        <v>2149</v>
      </c>
      <c r="M4445" t="s">
        <v>169</v>
      </c>
      <c r="N4445" t="s">
        <v>13</v>
      </c>
      <c r="O4445" t="s">
        <v>14</v>
      </c>
      <c r="P4445" t="s">
        <v>170</v>
      </c>
      <c r="Q4445" s="4">
        <v>15000</v>
      </c>
      <c r="R4445">
        <v>3</v>
      </c>
      <c r="S4445" s="4">
        <f>Table3[[#This Row],[Harga]]*Table3[[#This Row],[Quantity]]</f>
        <v>45000</v>
      </c>
      <c r="T4445">
        <v>0</v>
      </c>
      <c r="U4445" s="4">
        <f>Table3[[#This Row],[Discount]]*Table3[[#This Row],[Revenue]]</f>
        <v>0</v>
      </c>
      <c r="V4445" s="4">
        <f>Table3[[#This Row],[Revenue]]-Table3[[#This Row],[Total Discount]]</f>
        <v>45000</v>
      </c>
      <c r="W4445" s="6"/>
      <c r="X4445" s="5"/>
    </row>
    <row r="4446" spans="1:24" x14ac:dyDescent="0.35">
      <c r="A4446">
        <v>4445</v>
      </c>
      <c r="B4446" t="s">
        <v>4486</v>
      </c>
      <c r="C4446" s="8">
        <v>43043</v>
      </c>
      <c r="D4446" s="6">
        <v>2017</v>
      </c>
      <c r="E4446" s="8" t="s">
        <v>3468</v>
      </c>
      <c r="F4446" s="7">
        <v>4</v>
      </c>
      <c r="G4446" t="s">
        <v>3538</v>
      </c>
      <c r="H4446" t="s">
        <v>3451</v>
      </c>
      <c r="I4446" t="s">
        <v>3596</v>
      </c>
      <c r="J4446" t="s">
        <v>3449</v>
      </c>
      <c r="K4446" t="s">
        <v>3595</v>
      </c>
      <c r="L4446">
        <v>37421</v>
      </c>
      <c r="M4446" t="s">
        <v>3344</v>
      </c>
      <c r="N4446" t="s">
        <v>51</v>
      </c>
      <c r="O4446" t="s">
        <v>64</v>
      </c>
      <c r="P4446" t="s">
        <v>3345</v>
      </c>
      <c r="Q4446" s="4">
        <v>96000</v>
      </c>
      <c r="R4446">
        <v>3</v>
      </c>
      <c r="S4446" s="4">
        <f>Table3[[#This Row],[Harga]]*Table3[[#This Row],[Quantity]]</f>
        <v>288000</v>
      </c>
      <c r="T4446">
        <v>0.2</v>
      </c>
      <c r="U4446" s="4">
        <f>Table3[[#This Row],[Discount]]*Table3[[#This Row],[Revenue]]</f>
        <v>57600</v>
      </c>
      <c r="V4446" s="4">
        <f>Table3[[#This Row],[Revenue]]-Table3[[#This Row],[Total Discount]]</f>
        <v>230400</v>
      </c>
      <c r="W4446" s="6"/>
      <c r="X4446" s="5"/>
    </row>
    <row r="4447" spans="1:24" x14ac:dyDescent="0.35">
      <c r="A4447">
        <v>4446</v>
      </c>
      <c r="B4447" t="s">
        <v>4485</v>
      </c>
      <c r="C4447" s="8">
        <v>42499</v>
      </c>
      <c r="D4447" s="6">
        <v>2016</v>
      </c>
      <c r="E4447" s="8" t="s">
        <v>3453</v>
      </c>
      <c r="F4447" s="7">
        <v>9</v>
      </c>
      <c r="G4447" t="s">
        <v>3457</v>
      </c>
      <c r="H4447" t="s">
        <v>3532</v>
      </c>
      <c r="I4447" t="s">
        <v>4484</v>
      </c>
      <c r="J4447" t="s">
        <v>3466</v>
      </c>
      <c r="K4447" t="s">
        <v>3556</v>
      </c>
      <c r="L4447">
        <v>78745</v>
      </c>
      <c r="M4447" t="s">
        <v>541</v>
      </c>
      <c r="N4447" t="s">
        <v>13</v>
      </c>
      <c r="O4447" t="s">
        <v>32</v>
      </c>
      <c r="P4447" t="s">
        <v>542</v>
      </c>
      <c r="Q4447" s="4">
        <v>143000</v>
      </c>
      <c r="R4447">
        <v>6</v>
      </c>
      <c r="S4447" s="4">
        <f>Table3[[#This Row],[Harga]]*Table3[[#This Row],[Quantity]]</f>
        <v>858000</v>
      </c>
      <c r="T4447">
        <v>0.2</v>
      </c>
      <c r="U4447" s="4">
        <f>Table3[[#This Row],[Discount]]*Table3[[#This Row],[Revenue]]</f>
        <v>171600</v>
      </c>
      <c r="V4447" s="4">
        <f>Table3[[#This Row],[Revenue]]-Table3[[#This Row],[Total Discount]]</f>
        <v>686400</v>
      </c>
      <c r="W4447" s="6"/>
      <c r="X4447" s="5"/>
    </row>
    <row r="4448" spans="1:24" x14ac:dyDescent="0.35">
      <c r="A4448">
        <v>4447</v>
      </c>
      <c r="B4448" t="s">
        <v>4483</v>
      </c>
      <c r="C4448" s="8">
        <v>41731</v>
      </c>
      <c r="D4448" s="6">
        <v>2014</v>
      </c>
      <c r="E4448" s="8" t="s">
        <v>3529</v>
      </c>
      <c r="F4448" s="7">
        <v>2</v>
      </c>
      <c r="G4448" t="s">
        <v>3452</v>
      </c>
      <c r="H4448" t="s">
        <v>3451</v>
      </c>
      <c r="I4448" t="s">
        <v>4479</v>
      </c>
      <c r="J4448" t="s">
        <v>3466</v>
      </c>
      <c r="K4448" t="s">
        <v>3670</v>
      </c>
      <c r="L4448">
        <v>23464</v>
      </c>
      <c r="M4448" t="s">
        <v>2837</v>
      </c>
      <c r="N4448" t="s">
        <v>9</v>
      </c>
      <c r="O4448" t="s">
        <v>20</v>
      </c>
      <c r="P4448" t="s">
        <v>2838</v>
      </c>
      <c r="Q4448" s="4">
        <v>356000</v>
      </c>
      <c r="R4448">
        <v>2</v>
      </c>
      <c r="S4448" s="4">
        <f>Table3[[#This Row],[Harga]]*Table3[[#This Row],[Quantity]]</f>
        <v>712000</v>
      </c>
      <c r="T4448">
        <v>0</v>
      </c>
      <c r="U4448" s="4">
        <f>Table3[[#This Row],[Discount]]*Table3[[#This Row],[Revenue]]</f>
        <v>0</v>
      </c>
      <c r="V4448" s="4">
        <f>Table3[[#This Row],[Revenue]]-Table3[[#This Row],[Total Discount]]</f>
        <v>712000</v>
      </c>
      <c r="W4448" s="6"/>
      <c r="X4448" s="5"/>
    </row>
    <row r="4449" spans="1:24" x14ac:dyDescent="0.35">
      <c r="A4449">
        <v>4448</v>
      </c>
      <c r="B4449" t="s">
        <v>4482</v>
      </c>
      <c r="C4449" s="8">
        <v>41757</v>
      </c>
      <c r="D4449" s="6">
        <v>2014</v>
      </c>
      <c r="E4449" s="8" t="s">
        <v>3529</v>
      </c>
      <c r="F4449" s="7">
        <v>28</v>
      </c>
      <c r="G4449" t="s">
        <v>3538</v>
      </c>
      <c r="H4449" t="s">
        <v>3462</v>
      </c>
      <c r="I4449" t="s">
        <v>4481</v>
      </c>
      <c r="J4449" t="s">
        <v>3466</v>
      </c>
      <c r="K4449" t="s">
        <v>3477</v>
      </c>
      <c r="L4449">
        <v>14701</v>
      </c>
      <c r="M4449" t="s">
        <v>2663</v>
      </c>
      <c r="N4449" t="s">
        <v>51</v>
      </c>
      <c r="O4449" t="s">
        <v>64</v>
      </c>
      <c r="P4449" t="s">
        <v>2664</v>
      </c>
      <c r="Q4449" s="4">
        <v>80000</v>
      </c>
      <c r="R4449">
        <v>2</v>
      </c>
      <c r="S4449" s="4">
        <f>Table3[[#This Row],[Harga]]*Table3[[#This Row],[Quantity]]</f>
        <v>160000</v>
      </c>
      <c r="T4449">
        <v>0</v>
      </c>
      <c r="U4449" s="4">
        <f>Table3[[#This Row],[Discount]]*Table3[[#This Row],[Revenue]]</f>
        <v>0</v>
      </c>
      <c r="V4449" s="4">
        <f>Table3[[#This Row],[Revenue]]-Table3[[#This Row],[Total Discount]]</f>
        <v>160000</v>
      </c>
      <c r="W4449" s="6"/>
      <c r="X4449" s="5"/>
    </row>
    <row r="4450" spans="1:24" x14ac:dyDescent="0.35">
      <c r="A4450">
        <v>4449</v>
      </c>
      <c r="B4450" t="s">
        <v>4480</v>
      </c>
      <c r="C4450" s="8">
        <v>42647</v>
      </c>
      <c r="D4450" s="6">
        <v>2016</v>
      </c>
      <c r="E4450" s="8" t="s">
        <v>3517</v>
      </c>
      <c r="F4450" s="7">
        <v>4</v>
      </c>
      <c r="G4450" t="s">
        <v>3485</v>
      </c>
      <c r="H4450" t="s">
        <v>3451</v>
      </c>
      <c r="I4450" t="s">
        <v>4479</v>
      </c>
      <c r="J4450" t="s">
        <v>3466</v>
      </c>
      <c r="K4450" t="s">
        <v>3682</v>
      </c>
      <c r="L4450">
        <v>33134</v>
      </c>
      <c r="M4450" t="s">
        <v>2990</v>
      </c>
      <c r="N4450" t="s">
        <v>51</v>
      </c>
      <c r="O4450" t="s">
        <v>52</v>
      </c>
      <c r="P4450" t="s">
        <v>2991</v>
      </c>
      <c r="Q4450" s="4">
        <v>88000</v>
      </c>
      <c r="R4450">
        <v>3</v>
      </c>
      <c r="S4450" s="4">
        <f>Table3[[#This Row],[Harga]]*Table3[[#This Row],[Quantity]]</f>
        <v>264000</v>
      </c>
      <c r="T4450">
        <v>0.2</v>
      </c>
      <c r="U4450" s="4">
        <f>Table3[[#This Row],[Discount]]*Table3[[#This Row],[Revenue]]</f>
        <v>52800</v>
      </c>
      <c r="V4450" s="4">
        <f>Table3[[#This Row],[Revenue]]-Table3[[#This Row],[Total Discount]]</f>
        <v>211200</v>
      </c>
      <c r="W4450" s="6"/>
      <c r="X4450" s="5"/>
    </row>
    <row r="4451" spans="1:24" x14ac:dyDescent="0.35">
      <c r="A4451">
        <v>4450</v>
      </c>
      <c r="B4451" t="s">
        <v>4478</v>
      </c>
      <c r="C4451" s="8">
        <v>42897</v>
      </c>
      <c r="D4451" s="6">
        <v>2017</v>
      </c>
      <c r="E4451" s="8" t="s">
        <v>3497</v>
      </c>
      <c r="F4451" s="7">
        <v>11</v>
      </c>
      <c r="G4451" t="s">
        <v>3452</v>
      </c>
      <c r="H4451" t="s">
        <v>3451</v>
      </c>
      <c r="I4451" t="s">
        <v>4477</v>
      </c>
      <c r="J4451" t="s">
        <v>3449</v>
      </c>
      <c r="K4451" t="s">
        <v>3682</v>
      </c>
      <c r="L4451">
        <v>28601</v>
      </c>
      <c r="M4451" t="s">
        <v>2192</v>
      </c>
      <c r="N4451" t="s">
        <v>13</v>
      </c>
      <c r="O4451" t="s">
        <v>26</v>
      </c>
      <c r="P4451" t="s">
        <v>2193</v>
      </c>
      <c r="Q4451" s="4">
        <v>16000</v>
      </c>
      <c r="R4451">
        <v>4</v>
      </c>
      <c r="S4451" s="4">
        <f>Table3[[#This Row],[Harga]]*Table3[[#This Row],[Quantity]]</f>
        <v>64000</v>
      </c>
      <c r="T4451">
        <v>0.7</v>
      </c>
      <c r="U4451" s="4">
        <f>Table3[[#This Row],[Discount]]*Table3[[#This Row],[Revenue]]</f>
        <v>44800</v>
      </c>
      <c r="V4451" s="4">
        <f>Table3[[#This Row],[Revenue]]-Table3[[#This Row],[Total Discount]]</f>
        <v>19200</v>
      </c>
      <c r="W4451" s="6"/>
      <c r="X4451" s="5"/>
    </row>
    <row r="4452" spans="1:24" x14ac:dyDescent="0.35">
      <c r="A4452">
        <v>4451</v>
      </c>
      <c r="B4452" t="s">
        <v>4476</v>
      </c>
      <c r="C4452" s="8">
        <v>42399</v>
      </c>
      <c r="D4452" s="6">
        <v>2016</v>
      </c>
      <c r="E4452" s="8" t="s">
        <v>3463</v>
      </c>
      <c r="F4452" s="7">
        <v>30</v>
      </c>
      <c r="G4452" t="s">
        <v>3452</v>
      </c>
      <c r="H4452" t="s">
        <v>3462</v>
      </c>
      <c r="I4452" t="s">
        <v>4475</v>
      </c>
      <c r="J4452" t="s">
        <v>3449</v>
      </c>
      <c r="K4452" t="s">
        <v>3628</v>
      </c>
      <c r="L4452">
        <v>61107</v>
      </c>
      <c r="M4452" t="s">
        <v>3346</v>
      </c>
      <c r="N4452" t="s">
        <v>51</v>
      </c>
      <c r="O4452" t="s">
        <v>52</v>
      </c>
      <c r="P4452" t="s">
        <v>3347</v>
      </c>
      <c r="Q4452" s="4">
        <v>1440000</v>
      </c>
      <c r="R4452">
        <v>4</v>
      </c>
      <c r="S4452" s="4">
        <f>Table3[[#This Row],[Harga]]*Table3[[#This Row],[Quantity]]</f>
        <v>5760000</v>
      </c>
      <c r="T4452">
        <v>0.2</v>
      </c>
      <c r="U4452" s="4">
        <f>Table3[[#This Row],[Discount]]*Table3[[#This Row],[Revenue]]</f>
        <v>1152000</v>
      </c>
      <c r="V4452" s="4">
        <f>Table3[[#This Row],[Revenue]]-Table3[[#This Row],[Total Discount]]</f>
        <v>4608000</v>
      </c>
      <c r="W4452" s="6"/>
      <c r="X4452" s="5"/>
    </row>
    <row r="4453" spans="1:24" x14ac:dyDescent="0.35">
      <c r="A4453">
        <v>4452</v>
      </c>
      <c r="B4453" t="s">
        <v>4474</v>
      </c>
      <c r="C4453" s="8">
        <v>42274</v>
      </c>
      <c r="D4453" s="6">
        <v>2015</v>
      </c>
      <c r="E4453" s="8" t="s">
        <v>3472</v>
      </c>
      <c r="F4453" s="7">
        <v>27</v>
      </c>
      <c r="G4453" t="s">
        <v>3538</v>
      </c>
      <c r="H4453" t="s">
        <v>3451</v>
      </c>
      <c r="I4453" t="s">
        <v>4473</v>
      </c>
      <c r="J4453" t="s">
        <v>3466</v>
      </c>
      <c r="K4453" t="s">
        <v>3568</v>
      </c>
      <c r="L4453">
        <v>98103</v>
      </c>
      <c r="M4453" t="s">
        <v>1442</v>
      </c>
      <c r="N4453" t="s">
        <v>13</v>
      </c>
      <c r="O4453" t="s">
        <v>37</v>
      </c>
      <c r="P4453" t="s">
        <v>1443</v>
      </c>
      <c r="Q4453" s="4">
        <v>100000</v>
      </c>
      <c r="R4453">
        <v>5</v>
      </c>
      <c r="S4453" s="4">
        <f>Table3[[#This Row],[Harga]]*Table3[[#This Row],[Quantity]]</f>
        <v>500000</v>
      </c>
      <c r="T4453">
        <v>0</v>
      </c>
      <c r="U4453" s="4">
        <f>Table3[[#This Row],[Discount]]*Table3[[#This Row],[Revenue]]</f>
        <v>0</v>
      </c>
      <c r="V4453" s="4">
        <f>Table3[[#This Row],[Revenue]]-Table3[[#This Row],[Total Discount]]</f>
        <v>500000</v>
      </c>
      <c r="W4453" s="6"/>
      <c r="X4453" s="5"/>
    </row>
    <row r="4454" spans="1:24" x14ac:dyDescent="0.35">
      <c r="A4454">
        <v>4453</v>
      </c>
      <c r="B4454" t="s">
        <v>4472</v>
      </c>
      <c r="C4454" s="8">
        <v>42107</v>
      </c>
      <c r="D4454" s="6">
        <v>2015</v>
      </c>
      <c r="E4454" s="8" t="s">
        <v>3529</v>
      </c>
      <c r="F4454" s="7">
        <v>13</v>
      </c>
      <c r="G4454" t="s">
        <v>3496</v>
      </c>
      <c r="H4454" t="s">
        <v>3462</v>
      </c>
      <c r="I4454" t="s">
        <v>4471</v>
      </c>
      <c r="J4454" t="s">
        <v>3449</v>
      </c>
      <c r="K4454" t="s">
        <v>3695</v>
      </c>
      <c r="L4454">
        <v>77340</v>
      </c>
      <c r="M4454" t="s">
        <v>2476</v>
      </c>
      <c r="N4454" t="s">
        <v>9</v>
      </c>
      <c r="O4454" t="s">
        <v>17</v>
      </c>
      <c r="P4454" t="s">
        <v>2477</v>
      </c>
      <c r="Q4454" s="4">
        <v>872000</v>
      </c>
      <c r="R4454">
        <v>4</v>
      </c>
      <c r="S4454" s="4">
        <f>Table3[[#This Row],[Harga]]*Table3[[#This Row],[Quantity]]</f>
        <v>3488000</v>
      </c>
      <c r="T4454">
        <v>0.3</v>
      </c>
      <c r="U4454" s="4">
        <f>Table3[[#This Row],[Discount]]*Table3[[#This Row],[Revenue]]</f>
        <v>1046400</v>
      </c>
      <c r="V4454" s="4">
        <f>Table3[[#This Row],[Revenue]]-Table3[[#This Row],[Total Discount]]</f>
        <v>2441600</v>
      </c>
      <c r="W4454" s="6"/>
      <c r="X4454" s="5"/>
    </row>
    <row r="4455" spans="1:24" x14ac:dyDescent="0.35">
      <c r="A4455">
        <v>4454</v>
      </c>
      <c r="B4455" t="s">
        <v>4470</v>
      </c>
      <c r="C4455" s="8">
        <v>43087</v>
      </c>
      <c r="D4455" s="6">
        <v>2017</v>
      </c>
      <c r="E4455" s="8" t="s">
        <v>3490</v>
      </c>
      <c r="F4455" s="7">
        <v>18</v>
      </c>
      <c r="G4455" t="s">
        <v>3538</v>
      </c>
      <c r="H4455" t="s">
        <v>3451</v>
      </c>
      <c r="I4455" t="s">
        <v>3503</v>
      </c>
      <c r="J4455" t="s">
        <v>3466</v>
      </c>
      <c r="K4455" t="s">
        <v>3487</v>
      </c>
      <c r="L4455">
        <v>53209</v>
      </c>
      <c r="M4455" t="s">
        <v>3348</v>
      </c>
      <c r="N4455" t="s">
        <v>9</v>
      </c>
      <c r="O4455" t="s">
        <v>20</v>
      </c>
      <c r="P4455" t="s">
        <v>3349</v>
      </c>
      <c r="Q4455" s="4">
        <v>100000</v>
      </c>
      <c r="R4455">
        <v>5</v>
      </c>
      <c r="S4455" s="4">
        <f>Table3[[#This Row],[Harga]]*Table3[[#This Row],[Quantity]]</f>
        <v>500000</v>
      </c>
      <c r="T4455">
        <v>0</v>
      </c>
      <c r="U4455" s="4">
        <f>Table3[[#This Row],[Discount]]*Table3[[#This Row],[Revenue]]</f>
        <v>0</v>
      </c>
      <c r="V4455" s="4">
        <f>Table3[[#This Row],[Revenue]]-Table3[[#This Row],[Total Discount]]</f>
        <v>500000</v>
      </c>
      <c r="W4455" s="6"/>
      <c r="X4455" s="5"/>
    </row>
    <row r="4456" spans="1:24" x14ac:dyDescent="0.35">
      <c r="A4456">
        <v>4455</v>
      </c>
      <c r="B4456" t="s">
        <v>4469</v>
      </c>
      <c r="C4456" s="8">
        <v>42443</v>
      </c>
      <c r="D4456" s="6">
        <v>2016</v>
      </c>
      <c r="E4456" s="8" t="s">
        <v>3511</v>
      </c>
      <c r="F4456" s="7">
        <v>14</v>
      </c>
      <c r="G4456" t="s">
        <v>3496</v>
      </c>
      <c r="H4456" t="s">
        <v>3451</v>
      </c>
      <c r="I4456" t="s">
        <v>4468</v>
      </c>
      <c r="J4456" t="s">
        <v>3466</v>
      </c>
      <c r="K4456" t="s">
        <v>3542</v>
      </c>
      <c r="L4456">
        <v>54302</v>
      </c>
      <c r="M4456" t="s">
        <v>1098</v>
      </c>
      <c r="N4456" t="s">
        <v>9</v>
      </c>
      <c r="O4456" t="s">
        <v>20</v>
      </c>
      <c r="P4456" t="s">
        <v>1099</v>
      </c>
      <c r="Q4456" s="4">
        <v>26000</v>
      </c>
      <c r="R4456">
        <v>2</v>
      </c>
      <c r="S4456" s="4">
        <f>Table3[[#This Row],[Harga]]*Table3[[#This Row],[Quantity]]</f>
        <v>52000</v>
      </c>
      <c r="T4456">
        <v>0</v>
      </c>
      <c r="U4456" s="4">
        <f>Table3[[#This Row],[Discount]]*Table3[[#This Row],[Revenue]]</f>
        <v>0</v>
      </c>
      <c r="V4456" s="4">
        <f>Table3[[#This Row],[Revenue]]-Table3[[#This Row],[Total Discount]]</f>
        <v>52000</v>
      </c>
      <c r="W4456" s="6"/>
      <c r="X4456" s="5"/>
    </row>
    <row r="4457" spans="1:24" x14ac:dyDescent="0.35">
      <c r="A4457">
        <v>4456</v>
      </c>
      <c r="B4457" t="s">
        <v>4467</v>
      </c>
      <c r="C4457" s="8">
        <v>42974</v>
      </c>
      <c r="D4457" s="6">
        <v>2017</v>
      </c>
      <c r="E4457" s="8" t="s">
        <v>3481</v>
      </c>
      <c r="F4457" s="7">
        <v>27</v>
      </c>
      <c r="G4457" t="s">
        <v>3457</v>
      </c>
      <c r="H4457" t="s">
        <v>3451</v>
      </c>
      <c r="I4457" t="s">
        <v>4062</v>
      </c>
      <c r="J4457" t="s">
        <v>3466</v>
      </c>
      <c r="K4457" t="s">
        <v>3492</v>
      </c>
      <c r="L4457">
        <v>19120</v>
      </c>
      <c r="M4457" t="s">
        <v>3326</v>
      </c>
      <c r="N4457" t="s">
        <v>13</v>
      </c>
      <c r="O4457" t="s">
        <v>23</v>
      </c>
      <c r="P4457" t="s">
        <v>3327</v>
      </c>
      <c r="Q4457" s="4">
        <v>11000</v>
      </c>
      <c r="R4457">
        <v>3</v>
      </c>
      <c r="S4457" s="4">
        <f>Table3[[#This Row],[Harga]]*Table3[[#This Row],[Quantity]]</f>
        <v>33000</v>
      </c>
      <c r="T4457">
        <v>0.2</v>
      </c>
      <c r="U4457" s="4">
        <f>Table3[[#This Row],[Discount]]*Table3[[#This Row],[Revenue]]</f>
        <v>6600</v>
      </c>
      <c r="V4457" s="4">
        <f>Table3[[#This Row],[Revenue]]-Table3[[#This Row],[Total Discount]]</f>
        <v>26400</v>
      </c>
      <c r="W4457" s="6"/>
      <c r="X4457" s="5"/>
    </row>
    <row r="4458" spans="1:24" x14ac:dyDescent="0.35">
      <c r="A4458">
        <v>4457</v>
      </c>
      <c r="B4458" t="s">
        <v>4466</v>
      </c>
      <c r="C4458" s="8">
        <v>42355</v>
      </c>
      <c r="D4458" s="6">
        <v>2015</v>
      </c>
      <c r="E4458" s="8" t="s">
        <v>3490</v>
      </c>
      <c r="F4458" s="7">
        <v>17</v>
      </c>
      <c r="G4458" t="s">
        <v>3452</v>
      </c>
      <c r="H4458" t="s">
        <v>3532</v>
      </c>
      <c r="I4458" t="s">
        <v>3790</v>
      </c>
      <c r="J4458" t="s">
        <v>3449</v>
      </c>
      <c r="K4458" t="s">
        <v>3505</v>
      </c>
      <c r="L4458">
        <v>90008</v>
      </c>
      <c r="M4458" t="s">
        <v>2212</v>
      </c>
      <c r="N4458" t="s">
        <v>13</v>
      </c>
      <c r="O4458" t="s">
        <v>37</v>
      </c>
      <c r="P4458" t="s">
        <v>2213</v>
      </c>
      <c r="Q4458" s="4">
        <v>287000</v>
      </c>
      <c r="R4458">
        <v>5</v>
      </c>
      <c r="S4458" s="4">
        <f>Table3[[#This Row],[Harga]]*Table3[[#This Row],[Quantity]]</f>
        <v>1435000</v>
      </c>
      <c r="T4458">
        <v>0</v>
      </c>
      <c r="U4458" s="4">
        <f>Table3[[#This Row],[Discount]]*Table3[[#This Row],[Revenue]]</f>
        <v>0</v>
      </c>
      <c r="V4458" s="4">
        <f>Table3[[#This Row],[Revenue]]-Table3[[#This Row],[Total Discount]]</f>
        <v>1435000</v>
      </c>
      <c r="W4458" s="6"/>
      <c r="X4458" s="5"/>
    </row>
    <row r="4459" spans="1:24" x14ac:dyDescent="0.35">
      <c r="A4459">
        <v>4458</v>
      </c>
      <c r="B4459" t="s">
        <v>4465</v>
      </c>
      <c r="C4459" s="8">
        <v>41873</v>
      </c>
      <c r="D4459" s="6">
        <v>2014</v>
      </c>
      <c r="E4459" s="8" t="s">
        <v>3481</v>
      </c>
      <c r="F4459" s="7">
        <v>22</v>
      </c>
      <c r="G4459" t="s">
        <v>3538</v>
      </c>
      <c r="H4459" t="s">
        <v>3451</v>
      </c>
      <c r="I4459" t="s">
        <v>3878</v>
      </c>
      <c r="J4459" t="s">
        <v>3449</v>
      </c>
      <c r="K4459" t="s">
        <v>3548</v>
      </c>
      <c r="L4459">
        <v>33161</v>
      </c>
      <c r="M4459" t="s">
        <v>3350</v>
      </c>
      <c r="N4459" t="s">
        <v>13</v>
      </c>
      <c r="O4459" t="s">
        <v>366</v>
      </c>
      <c r="P4459" t="s">
        <v>3351</v>
      </c>
      <c r="Q4459" s="4">
        <v>8000</v>
      </c>
      <c r="R4459">
        <v>3</v>
      </c>
      <c r="S4459" s="4">
        <f>Table3[[#This Row],[Harga]]*Table3[[#This Row],[Quantity]]</f>
        <v>24000</v>
      </c>
      <c r="T4459">
        <v>0.2</v>
      </c>
      <c r="U4459" s="4">
        <f>Table3[[#This Row],[Discount]]*Table3[[#This Row],[Revenue]]</f>
        <v>4800</v>
      </c>
      <c r="V4459" s="4">
        <f>Table3[[#This Row],[Revenue]]-Table3[[#This Row],[Total Discount]]</f>
        <v>19200</v>
      </c>
      <c r="W4459" s="6"/>
      <c r="X4459" s="5"/>
    </row>
    <row r="4460" spans="1:24" x14ac:dyDescent="0.35">
      <c r="A4460">
        <v>4459</v>
      </c>
      <c r="B4460" t="s">
        <v>4464</v>
      </c>
      <c r="C4460" s="8">
        <v>42677</v>
      </c>
      <c r="D4460" s="6">
        <v>2016</v>
      </c>
      <c r="E4460" s="8" t="s">
        <v>3468</v>
      </c>
      <c r="F4460" s="7">
        <v>3</v>
      </c>
      <c r="G4460" t="s">
        <v>3538</v>
      </c>
      <c r="H4460" t="s">
        <v>3451</v>
      </c>
      <c r="I4460" t="s">
        <v>4463</v>
      </c>
      <c r="J4460" t="s">
        <v>3449</v>
      </c>
      <c r="K4460" t="s">
        <v>3505</v>
      </c>
      <c r="L4460">
        <v>97206</v>
      </c>
      <c r="M4460" t="s">
        <v>1050</v>
      </c>
      <c r="N4460" t="s">
        <v>13</v>
      </c>
      <c r="O4460" t="s">
        <v>26</v>
      </c>
      <c r="P4460" t="s">
        <v>1051</v>
      </c>
      <c r="Q4460" s="4">
        <v>3000</v>
      </c>
      <c r="R4460">
        <v>7</v>
      </c>
      <c r="S4460" s="4">
        <f>Table3[[#This Row],[Harga]]*Table3[[#This Row],[Quantity]]</f>
        <v>21000</v>
      </c>
      <c r="T4460">
        <v>0.7</v>
      </c>
      <c r="U4460" s="4">
        <f>Table3[[#This Row],[Discount]]*Table3[[#This Row],[Revenue]]</f>
        <v>14699.999999999998</v>
      </c>
      <c r="V4460" s="4">
        <f>Table3[[#This Row],[Revenue]]-Table3[[#This Row],[Total Discount]]</f>
        <v>6300.0000000000018</v>
      </c>
      <c r="W4460" s="6"/>
      <c r="X4460" s="5"/>
    </row>
    <row r="4461" spans="1:24" x14ac:dyDescent="0.35">
      <c r="A4461">
        <v>4460</v>
      </c>
      <c r="B4461" t="s">
        <v>4462</v>
      </c>
      <c r="C4461" s="8">
        <v>43018</v>
      </c>
      <c r="D4461" s="6">
        <v>2017</v>
      </c>
      <c r="E4461" s="8" t="s">
        <v>3517</v>
      </c>
      <c r="F4461" s="7">
        <v>10</v>
      </c>
      <c r="G4461" t="s">
        <v>3452</v>
      </c>
      <c r="H4461" t="s">
        <v>3462</v>
      </c>
      <c r="I4461" t="s">
        <v>4461</v>
      </c>
      <c r="J4461" t="s">
        <v>3449</v>
      </c>
      <c r="K4461" t="s">
        <v>3505</v>
      </c>
      <c r="L4461">
        <v>60505</v>
      </c>
      <c r="M4461" t="s">
        <v>2876</v>
      </c>
      <c r="N4461" t="s">
        <v>9</v>
      </c>
      <c r="O4461" t="s">
        <v>42</v>
      </c>
      <c r="P4461" t="s">
        <v>2877</v>
      </c>
      <c r="Q4461" s="4">
        <v>639000</v>
      </c>
      <c r="R4461">
        <v>3</v>
      </c>
      <c r="S4461" s="4">
        <f>Table3[[#This Row],[Harga]]*Table3[[#This Row],[Quantity]]</f>
        <v>1917000</v>
      </c>
      <c r="T4461">
        <v>0.3</v>
      </c>
      <c r="U4461" s="4">
        <f>Table3[[#This Row],[Discount]]*Table3[[#This Row],[Revenue]]</f>
        <v>575100</v>
      </c>
      <c r="V4461" s="4">
        <f>Table3[[#This Row],[Revenue]]-Table3[[#This Row],[Total Discount]]</f>
        <v>1341900</v>
      </c>
      <c r="W4461" s="6"/>
      <c r="X4461" s="5"/>
    </row>
    <row r="4462" spans="1:24" x14ac:dyDescent="0.35">
      <c r="A4462">
        <v>4461</v>
      </c>
      <c r="B4462" t="s">
        <v>4460</v>
      </c>
      <c r="C4462" s="8">
        <v>41980</v>
      </c>
      <c r="D4462" s="6">
        <v>2014</v>
      </c>
      <c r="E4462" s="8" t="s">
        <v>3490</v>
      </c>
      <c r="F4462" s="7">
        <v>7</v>
      </c>
      <c r="G4462" t="s">
        <v>3452</v>
      </c>
      <c r="H4462" t="s">
        <v>3501</v>
      </c>
      <c r="I4462" t="s">
        <v>4459</v>
      </c>
      <c r="J4462" t="s">
        <v>3488</v>
      </c>
      <c r="K4462" t="s">
        <v>3487</v>
      </c>
      <c r="L4462">
        <v>94109</v>
      </c>
      <c r="M4462" t="s">
        <v>2749</v>
      </c>
      <c r="N4462" t="s">
        <v>13</v>
      </c>
      <c r="O4462" t="s">
        <v>23</v>
      </c>
      <c r="P4462" t="s">
        <v>2750</v>
      </c>
      <c r="Q4462" s="4">
        <v>308000</v>
      </c>
      <c r="R4462">
        <v>3</v>
      </c>
      <c r="S4462" s="4">
        <f>Table3[[#This Row],[Harga]]*Table3[[#This Row],[Quantity]]</f>
        <v>924000</v>
      </c>
      <c r="T4462">
        <v>0</v>
      </c>
      <c r="U4462" s="4">
        <f>Table3[[#This Row],[Discount]]*Table3[[#This Row],[Revenue]]</f>
        <v>0</v>
      </c>
      <c r="V4462" s="4">
        <f>Table3[[#This Row],[Revenue]]-Table3[[#This Row],[Total Discount]]</f>
        <v>924000</v>
      </c>
      <c r="W4462" s="6"/>
      <c r="X4462" s="5"/>
    </row>
    <row r="4463" spans="1:24" x14ac:dyDescent="0.35">
      <c r="A4463">
        <v>4462</v>
      </c>
      <c r="B4463" t="s">
        <v>4458</v>
      </c>
      <c r="C4463" s="8">
        <v>41958</v>
      </c>
      <c r="D4463" s="6">
        <v>2014</v>
      </c>
      <c r="E4463" s="8" t="s">
        <v>3468</v>
      </c>
      <c r="F4463" s="7">
        <v>15</v>
      </c>
      <c r="G4463" t="s">
        <v>3538</v>
      </c>
      <c r="H4463" t="s">
        <v>3462</v>
      </c>
      <c r="I4463" t="s">
        <v>4457</v>
      </c>
      <c r="J4463" t="s">
        <v>3466</v>
      </c>
      <c r="K4463" t="s">
        <v>3670</v>
      </c>
      <c r="L4463">
        <v>94110</v>
      </c>
      <c r="M4463" t="s">
        <v>2250</v>
      </c>
      <c r="N4463" t="s">
        <v>13</v>
      </c>
      <c r="O4463" t="s">
        <v>366</v>
      </c>
      <c r="P4463" t="s">
        <v>2251</v>
      </c>
      <c r="Q4463" s="4">
        <v>3000</v>
      </c>
      <c r="R4463">
        <v>3</v>
      </c>
      <c r="S4463" s="4">
        <f>Table3[[#This Row],[Harga]]*Table3[[#This Row],[Quantity]]</f>
        <v>9000</v>
      </c>
      <c r="T4463">
        <v>0</v>
      </c>
      <c r="U4463" s="4">
        <f>Table3[[#This Row],[Discount]]*Table3[[#This Row],[Revenue]]</f>
        <v>0</v>
      </c>
      <c r="V4463" s="4">
        <f>Table3[[#This Row],[Revenue]]-Table3[[#This Row],[Total Discount]]</f>
        <v>9000</v>
      </c>
      <c r="W4463" s="6"/>
      <c r="X4463" s="5"/>
    </row>
    <row r="4464" spans="1:24" x14ac:dyDescent="0.35">
      <c r="A4464">
        <v>4463</v>
      </c>
      <c r="B4464" t="s">
        <v>4456</v>
      </c>
      <c r="C4464" s="8">
        <v>43093</v>
      </c>
      <c r="D4464" s="6">
        <v>2017</v>
      </c>
      <c r="E4464" s="8" t="s">
        <v>3490</v>
      </c>
      <c r="F4464" s="7">
        <v>24</v>
      </c>
      <c r="G4464" t="s">
        <v>3457</v>
      </c>
      <c r="H4464" t="s">
        <v>3451</v>
      </c>
      <c r="I4464" t="s">
        <v>3740</v>
      </c>
      <c r="J4464" t="s">
        <v>3466</v>
      </c>
      <c r="K4464" t="s">
        <v>3494</v>
      </c>
      <c r="L4464">
        <v>2740</v>
      </c>
      <c r="M4464" t="s">
        <v>1489</v>
      </c>
      <c r="N4464" t="s">
        <v>13</v>
      </c>
      <c r="O4464" t="s">
        <v>23</v>
      </c>
      <c r="P4464" t="s">
        <v>1490</v>
      </c>
      <c r="Q4464" s="4">
        <v>7000</v>
      </c>
      <c r="R4464">
        <v>3</v>
      </c>
      <c r="S4464" s="4">
        <f>Table3[[#This Row],[Harga]]*Table3[[#This Row],[Quantity]]</f>
        <v>21000</v>
      </c>
      <c r="T4464">
        <v>0</v>
      </c>
      <c r="U4464" s="4">
        <f>Table3[[#This Row],[Discount]]*Table3[[#This Row],[Revenue]]</f>
        <v>0</v>
      </c>
      <c r="V4464" s="4">
        <f>Table3[[#This Row],[Revenue]]-Table3[[#This Row],[Total Discount]]</f>
        <v>21000</v>
      </c>
      <c r="W4464" s="6"/>
      <c r="X4464" s="5"/>
    </row>
    <row r="4465" spans="1:24" x14ac:dyDescent="0.35">
      <c r="A4465">
        <v>4464</v>
      </c>
      <c r="B4465" t="s">
        <v>4455</v>
      </c>
      <c r="C4465" s="8">
        <v>41997</v>
      </c>
      <c r="D4465" s="6">
        <v>2014</v>
      </c>
      <c r="E4465" s="8" t="s">
        <v>3490</v>
      </c>
      <c r="F4465" s="7">
        <v>24</v>
      </c>
      <c r="G4465" t="s">
        <v>3496</v>
      </c>
      <c r="H4465" t="s">
        <v>3451</v>
      </c>
      <c r="I4465" t="s">
        <v>3827</v>
      </c>
      <c r="J4465" t="s">
        <v>3449</v>
      </c>
      <c r="K4465" t="s">
        <v>3568</v>
      </c>
      <c r="L4465">
        <v>92037</v>
      </c>
      <c r="M4465" t="s">
        <v>3245</v>
      </c>
      <c r="N4465" t="s">
        <v>13</v>
      </c>
      <c r="O4465" t="s">
        <v>29</v>
      </c>
      <c r="P4465" t="s">
        <v>3246</v>
      </c>
      <c r="Q4465" s="4">
        <v>42000</v>
      </c>
      <c r="R4465">
        <v>1</v>
      </c>
      <c r="S4465" s="4">
        <f>Table3[[#This Row],[Harga]]*Table3[[#This Row],[Quantity]]</f>
        <v>42000</v>
      </c>
      <c r="T4465">
        <v>0</v>
      </c>
      <c r="U4465" s="4">
        <f>Table3[[#This Row],[Discount]]*Table3[[#This Row],[Revenue]]</f>
        <v>0</v>
      </c>
      <c r="V4465" s="4">
        <f>Table3[[#This Row],[Revenue]]-Table3[[#This Row],[Total Discount]]</f>
        <v>42000</v>
      </c>
      <c r="W4465" s="6"/>
      <c r="X4465" s="5"/>
    </row>
    <row r="4466" spans="1:24" x14ac:dyDescent="0.35">
      <c r="A4466">
        <v>4465</v>
      </c>
      <c r="B4466" t="s">
        <v>4454</v>
      </c>
      <c r="C4466" s="8">
        <v>43091</v>
      </c>
      <c r="D4466" s="6">
        <v>2017</v>
      </c>
      <c r="E4466" s="8" t="s">
        <v>3490</v>
      </c>
      <c r="F4466" s="7">
        <v>22</v>
      </c>
      <c r="G4466" t="s">
        <v>3538</v>
      </c>
      <c r="H4466" t="s">
        <v>3501</v>
      </c>
      <c r="I4466" t="s">
        <v>4389</v>
      </c>
      <c r="J4466" t="s">
        <v>3449</v>
      </c>
      <c r="K4466" t="s">
        <v>3695</v>
      </c>
      <c r="L4466">
        <v>38301</v>
      </c>
      <c r="M4466" t="s">
        <v>276</v>
      </c>
      <c r="N4466" t="s">
        <v>9</v>
      </c>
      <c r="O4466" t="s">
        <v>17</v>
      </c>
      <c r="P4466" t="s">
        <v>277</v>
      </c>
      <c r="Q4466" s="4">
        <v>1039000</v>
      </c>
      <c r="R4466">
        <v>6</v>
      </c>
      <c r="S4466" s="4">
        <f>Table3[[#This Row],[Harga]]*Table3[[#This Row],[Quantity]]</f>
        <v>6234000</v>
      </c>
      <c r="T4466">
        <v>0.4</v>
      </c>
      <c r="U4466" s="4">
        <f>Table3[[#This Row],[Discount]]*Table3[[#This Row],[Revenue]]</f>
        <v>2493600</v>
      </c>
      <c r="V4466" s="4">
        <f>Table3[[#This Row],[Revenue]]-Table3[[#This Row],[Total Discount]]</f>
        <v>3740400</v>
      </c>
      <c r="W4466" s="6"/>
      <c r="X4466" s="5"/>
    </row>
    <row r="4467" spans="1:24" x14ac:dyDescent="0.35">
      <c r="A4467">
        <v>4466</v>
      </c>
      <c r="B4467" t="s">
        <v>4453</v>
      </c>
      <c r="C4467" s="8">
        <v>41859</v>
      </c>
      <c r="D4467" s="6">
        <v>2014</v>
      </c>
      <c r="E4467" s="8" t="s">
        <v>3481</v>
      </c>
      <c r="F4467" s="7">
        <v>8</v>
      </c>
      <c r="G4467" t="s">
        <v>3538</v>
      </c>
      <c r="H4467" t="s">
        <v>3451</v>
      </c>
      <c r="I4467" t="s">
        <v>4452</v>
      </c>
      <c r="J4467" t="s">
        <v>3449</v>
      </c>
      <c r="K4467" t="s">
        <v>3542</v>
      </c>
      <c r="L4467">
        <v>32216</v>
      </c>
      <c r="M4467" t="s">
        <v>1493</v>
      </c>
      <c r="N4467" t="s">
        <v>9</v>
      </c>
      <c r="O4467" t="s">
        <v>10</v>
      </c>
      <c r="P4467" t="s">
        <v>1494</v>
      </c>
      <c r="Q4467" s="4">
        <v>146000</v>
      </c>
      <c r="R4467">
        <v>4</v>
      </c>
      <c r="S4467" s="4">
        <f>Table3[[#This Row],[Harga]]*Table3[[#This Row],[Quantity]]</f>
        <v>584000</v>
      </c>
      <c r="T4467">
        <v>0.2</v>
      </c>
      <c r="U4467" s="4">
        <f>Table3[[#This Row],[Discount]]*Table3[[#This Row],[Revenue]]</f>
        <v>116800</v>
      </c>
      <c r="V4467" s="4">
        <f>Table3[[#This Row],[Revenue]]-Table3[[#This Row],[Total Discount]]</f>
        <v>467200</v>
      </c>
      <c r="W4467" s="6"/>
      <c r="X4467" s="5"/>
    </row>
    <row r="4468" spans="1:24" x14ac:dyDescent="0.35">
      <c r="A4468">
        <v>4467</v>
      </c>
      <c r="B4468" t="s">
        <v>4451</v>
      </c>
      <c r="C4468" s="8">
        <v>41902</v>
      </c>
      <c r="D4468" s="6">
        <v>2014</v>
      </c>
      <c r="E4468" s="8" t="s">
        <v>3472</v>
      </c>
      <c r="F4468" s="7">
        <v>20</v>
      </c>
      <c r="G4468" t="s">
        <v>3457</v>
      </c>
      <c r="H4468" t="s">
        <v>3451</v>
      </c>
      <c r="I4468" t="s">
        <v>3870</v>
      </c>
      <c r="J4468" t="s">
        <v>3466</v>
      </c>
      <c r="K4468" t="s">
        <v>3707</v>
      </c>
      <c r="L4468">
        <v>92024</v>
      </c>
      <c r="M4468" t="s">
        <v>3352</v>
      </c>
      <c r="N4468" t="s">
        <v>13</v>
      </c>
      <c r="O4468" t="s">
        <v>23</v>
      </c>
      <c r="P4468" t="s">
        <v>3353</v>
      </c>
      <c r="Q4468" s="4">
        <v>9000</v>
      </c>
      <c r="R4468">
        <v>2</v>
      </c>
      <c r="S4468" s="4">
        <f>Table3[[#This Row],[Harga]]*Table3[[#This Row],[Quantity]]</f>
        <v>18000</v>
      </c>
      <c r="T4468">
        <v>0</v>
      </c>
      <c r="U4468" s="4">
        <f>Table3[[#This Row],[Discount]]*Table3[[#This Row],[Revenue]]</f>
        <v>0</v>
      </c>
      <c r="V4468" s="4">
        <f>Table3[[#This Row],[Revenue]]-Table3[[#This Row],[Total Discount]]</f>
        <v>18000</v>
      </c>
      <c r="W4468" s="6"/>
      <c r="X4468" s="5"/>
    </row>
    <row r="4469" spans="1:24" x14ac:dyDescent="0.35">
      <c r="A4469">
        <v>4468</v>
      </c>
      <c r="B4469" t="s">
        <v>4450</v>
      </c>
      <c r="C4469" s="8">
        <v>43094</v>
      </c>
      <c r="D4469" s="6">
        <v>2017</v>
      </c>
      <c r="E4469" s="8" t="s">
        <v>3490</v>
      </c>
      <c r="F4469" s="7">
        <v>25</v>
      </c>
      <c r="G4469" t="s">
        <v>3457</v>
      </c>
      <c r="H4469" t="s">
        <v>3462</v>
      </c>
      <c r="I4469" t="s">
        <v>4449</v>
      </c>
      <c r="J4469" t="s">
        <v>3449</v>
      </c>
      <c r="K4469" t="s">
        <v>3474</v>
      </c>
      <c r="L4469">
        <v>33012</v>
      </c>
      <c r="M4469" t="s">
        <v>2026</v>
      </c>
      <c r="N4469" t="s">
        <v>9</v>
      </c>
      <c r="O4469" t="s">
        <v>20</v>
      </c>
      <c r="P4469" t="s">
        <v>2027</v>
      </c>
      <c r="Q4469" s="4">
        <v>27000</v>
      </c>
      <c r="R4469">
        <v>3</v>
      </c>
      <c r="S4469" s="4">
        <f>Table3[[#This Row],[Harga]]*Table3[[#This Row],[Quantity]]</f>
        <v>81000</v>
      </c>
      <c r="T4469">
        <v>0.2</v>
      </c>
      <c r="U4469" s="4">
        <f>Table3[[#This Row],[Discount]]*Table3[[#This Row],[Revenue]]</f>
        <v>16200</v>
      </c>
      <c r="V4469" s="4">
        <f>Table3[[#This Row],[Revenue]]-Table3[[#This Row],[Total Discount]]</f>
        <v>64800</v>
      </c>
      <c r="W4469" s="6"/>
      <c r="X4469" s="5"/>
    </row>
    <row r="4470" spans="1:24" x14ac:dyDescent="0.35">
      <c r="A4470">
        <v>4469</v>
      </c>
      <c r="B4470" t="s">
        <v>4448</v>
      </c>
      <c r="C4470" s="8">
        <v>43064</v>
      </c>
      <c r="D4470" s="6">
        <v>2017</v>
      </c>
      <c r="E4470" s="8" t="s">
        <v>3468</v>
      </c>
      <c r="F4470" s="7">
        <v>25</v>
      </c>
      <c r="G4470" t="s">
        <v>3457</v>
      </c>
      <c r="H4470" t="s">
        <v>3462</v>
      </c>
      <c r="I4470" t="s">
        <v>4129</v>
      </c>
      <c r="J4470" t="s">
        <v>3449</v>
      </c>
      <c r="K4470" t="s">
        <v>3666</v>
      </c>
      <c r="L4470">
        <v>77070</v>
      </c>
      <c r="M4470" t="s">
        <v>1072</v>
      </c>
      <c r="N4470" t="s">
        <v>51</v>
      </c>
      <c r="O4470" t="s">
        <v>52</v>
      </c>
      <c r="P4470" t="s">
        <v>1073</v>
      </c>
      <c r="Q4470" s="4">
        <v>420000</v>
      </c>
      <c r="R4470">
        <v>5</v>
      </c>
      <c r="S4470" s="4">
        <f>Table3[[#This Row],[Harga]]*Table3[[#This Row],[Quantity]]</f>
        <v>2100000</v>
      </c>
      <c r="T4470">
        <v>0.2</v>
      </c>
      <c r="U4470" s="4">
        <f>Table3[[#This Row],[Discount]]*Table3[[#This Row],[Revenue]]</f>
        <v>420000</v>
      </c>
      <c r="V4470" s="4">
        <f>Table3[[#This Row],[Revenue]]-Table3[[#This Row],[Total Discount]]</f>
        <v>1680000</v>
      </c>
      <c r="W4470" s="6"/>
      <c r="X4470" s="5"/>
    </row>
    <row r="4471" spans="1:24" x14ac:dyDescent="0.35">
      <c r="A4471">
        <v>4470</v>
      </c>
      <c r="B4471" t="s">
        <v>4447</v>
      </c>
      <c r="C4471" s="8">
        <v>42679</v>
      </c>
      <c r="D4471" s="6">
        <v>2016</v>
      </c>
      <c r="E4471" s="8" t="s">
        <v>3468</v>
      </c>
      <c r="F4471" s="7">
        <v>5</v>
      </c>
      <c r="G4471" t="s">
        <v>3538</v>
      </c>
      <c r="H4471" t="s">
        <v>3451</v>
      </c>
      <c r="I4471" t="s">
        <v>4446</v>
      </c>
      <c r="J4471" t="s">
        <v>3449</v>
      </c>
      <c r="K4471" t="s">
        <v>3474</v>
      </c>
      <c r="L4471">
        <v>23464</v>
      </c>
      <c r="M4471" t="s">
        <v>1823</v>
      </c>
      <c r="N4471" t="s">
        <v>9</v>
      </c>
      <c r="O4471" t="s">
        <v>20</v>
      </c>
      <c r="P4471" t="s">
        <v>1824</v>
      </c>
      <c r="Q4471" s="4">
        <v>822000</v>
      </c>
      <c r="R4471">
        <v>2</v>
      </c>
      <c r="S4471" s="4">
        <f>Table3[[#This Row],[Harga]]*Table3[[#This Row],[Quantity]]</f>
        <v>1644000</v>
      </c>
      <c r="T4471">
        <v>0</v>
      </c>
      <c r="U4471" s="4">
        <f>Table3[[#This Row],[Discount]]*Table3[[#This Row],[Revenue]]</f>
        <v>0</v>
      </c>
      <c r="V4471" s="4">
        <f>Table3[[#This Row],[Revenue]]-Table3[[#This Row],[Total Discount]]</f>
        <v>1644000</v>
      </c>
      <c r="W4471" s="6"/>
      <c r="X4471" s="5"/>
    </row>
    <row r="4472" spans="1:24" x14ac:dyDescent="0.35">
      <c r="A4472">
        <v>4471</v>
      </c>
      <c r="B4472" t="s">
        <v>4445</v>
      </c>
      <c r="C4472" s="8">
        <v>43045</v>
      </c>
      <c r="D4472" s="6">
        <v>2017</v>
      </c>
      <c r="E4472" s="8" t="s">
        <v>3468</v>
      </c>
      <c r="F4472" s="7">
        <v>6</v>
      </c>
      <c r="G4472" t="s">
        <v>3538</v>
      </c>
      <c r="H4472" t="s">
        <v>3451</v>
      </c>
      <c r="I4472" t="s">
        <v>4444</v>
      </c>
      <c r="J4472" t="s">
        <v>3449</v>
      </c>
      <c r="K4472" t="s">
        <v>3595</v>
      </c>
      <c r="L4472">
        <v>77070</v>
      </c>
      <c r="M4472" t="s">
        <v>839</v>
      </c>
      <c r="N4472" t="s">
        <v>13</v>
      </c>
      <c r="O4472" t="s">
        <v>26</v>
      </c>
      <c r="P4472" t="s">
        <v>840</v>
      </c>
      <c r="Q4472" s="4">
        <v>7000</v>
      </c>
      <c r="R4472">
        <v>2</v>
      </c>
      <c r="S4472" s="4">
        <f>Table3[[#This Row],[Harga]]*Table3[[#This Row],[Quantity]]</f>
        <v>14000</v>
      </c>
      <c r="T4472">
        <v>0.8</v>
      </c>
      <c r="U4472" s="4">
        <f>Table3[[#This Row],[Discount]]*Table3[[#This Row],[Revenue]]</f>
        <v>11200</v>
      </c>
      <c r="V4472" s="4">
        <f>Table3[[#This Row],[Revenue]]-Table3[[#This Row],[Total Discount]]</f>
        <v>2800</v>
      </c>
      <c r="W4472" s="6"/>
      <c r="X4472" s="5"/>
    </row>
    <row r="4473" spans="1:24" x14ac:dyDescent="0.35">
      <c r="A4473">
        <v>4472</v>
      </c>
      <c r="B4473" t="s">
        <v>4443</v>
      </c>
      <c r="C4473" s="8">
        <v>42677</v>
      </c>
      <c r="D4473" s="6">
        <v>2016</v>
      </c>
      <c r="E4473" s="8" t="s">
        <v>3468</v>
      </c>
      <c r="F4473" s="7">
        <v>3</v>
      </c>
      <c r="G4473" t="s">
        <v>3485</v>
      </c>
      <c r="H4473" t="s">
        <v>3462</v>
      </c>
      <c r="I4473" t="s">
        <v>4442</v>
      </c>
      <c r="J4473" t="s">
        <v>3488</v>
      </c>
      <c r="K4473" t="s">
        <v>3666</v>
      </c>
      <c r="L4473">
        <v>19120</v>
      </c>
      <c r="M4473" t="s">
        <v>3310</v>
      </c>
      <c r="N4473" t="s">
        <v>51</v>
      </c>
      <c r="O4473" t="s">
        <v>64</v>
      </c>
      <c r="P4473" t="s">
        <v>3311</v>
      </c>
      <c r="Q4473" s="4">
        <v>450000</v>
      </c>
      <c r="R4473">
        <v>1</v>
      </c>
      <c r="S4473" s="4">
        <f>Table3[[#This Row],[Harga]]*Table3[[#This Row],[Quantity]]</f>
        <v>450000</v>
      </c>
      <c r="T4473">
        <v>0.2</v>
      </c>
      <c r="U4473" s="4">
        <f>Table3[[#This Row],[Discount]]*Table3[[#This Row],[Revenue]]</f>
        <v>90000</v>
      </c>
      <c r="V4473" s="4">
        <f>Table3[[#This Row],[Revenue]]-Table3[[#This Row],[Total Discount]]</f>
        <v>360000</v>
      </c>
      <c r="W4473" s="6"/>
      <c r="X4473" s="5"/>
    </row>
    <row r="4474" spans="1:24" x14ac:dyDescent="0.35">
      <c r="A4474">
        <v>4473</v>
      </c>
      <c r="B4474" t="s">
        <v>4441</v>
      </c>
      <c r="C4474" s="8">
        <v>42003</v>
      </c>
      <c r="D4474" s="6">
        <v>2014</v>
      </c>
      <c r="E4474" s="8" t="s">
        <v>3490</v>
      </c>
      <c r="F4474" s="7">
        <v>30</v>
      </c>
      <c r="G4474" t="s">
        <v>3457</v>
      </c>
      <c r="H4474" t="s">
        <v>3451</v>
      </c>
      <c r="I4474" t="s">
        <v>4440</v>
      </c>
      <c r="J4474" t="s">
        <v>3449</v>
      </c>
      <c r="K4474" t="s">
        <v>3605</v>
      </c>
      <c r="L4474">
        <v>38109</v>
      </c>
      <c r="M4474" t="s">
        <v>2751</v>
      </c>
      <c r="N4474" t="s">
        <v>13</v>
      </c>
      <c r="O4474" t="s">
        <v>32</v>
      </c>
      <c r="P4474" t="s">
        <v>2752</v>
      </c>
      <c r="Q4474" s="4">
        <v>245000</v>
      </c>
      <c r="R4474">
        <v>1</v>
      </c>
      <c r="S4474" s="4">
        <f>Table3[[#This Row],[Harga]]*Table3[[#This Row],[Quantity]]</f>
        <v>245000</v>
      </c>
      <c r="T4474">
        <v>0.2</v>
      </c>
      <c r="U4474" s="4">
        <f>Table3[[#This Row],[Discount]]*Table3[[#This Row],[Revenue]]</f>
        <v>49000</v>
      </c>
      <c r="V4474" s="4">
        <f>Table3[[#This Row],[Revenue]]-Table3[[#This Row],[Total Discount]]</f>
        <v>196000</v>
      </c>
      <c r="W4474" s="6"/>
      <c r="X4474" s="5"/>
    </row>
    <row r="4475" spans="1:24" x14ac:dyDescent="0.35">
      <c r="A4475">
        <v>4474</v>
      </c>
      <c r="B4475" t="s">
        <v>4439</v>
      </c>
      <c r="C4475" s="8">
        <v>43071</v>
      </c>
      <c r="D4475" s="6">
        <v>2017</v>
      </c>
      <c r="E4475" s="8" t="s">
        <v>3490</v>
      </c>
      <c r="F4475" s="7">
        <v>2</v>
      </c>
      <c r="G4475" t="s">
        <v>3538</v>
      </c>
      <c r="H4475" t="s">
        <v>3451</v>
      </c>
      <c r="I4475" t="s">
        <v>4119</v>
      </c>
      <c r="J4475" t="s">
        <v>3466</v>
      </c>
      <c r="K4475" t="s">
        <v>3666</v>
      </c>
      <c r="L4475">
        <v>44107</v>
      </c>
      <c r="M4475" t="s">
        <v>464</v>
      </c>
      <c r="N4475" t="s">
        <v>13</v>
      </c>
      <c r="O4475" t="s">
        <v>37</v>
      </c>
      <c r="P4475" t="s">
        <v>465</v>
      </c>
      <c r="Q4475" s="4">
        <v>3000</v>
      </c>
      <c r="R4475">
        <v>9</v>
      </c>
      <c r="S4475" s="4">
        <f>Table3[[#This Row],[Harga]]*Table3[[#This Row],[Quantity]]</f>
        <v>27000</v>
      </c>
      <c r="T4475">
        <v>0.2</v>
      </c>
      <c r="U4475" s="4">
        <f>Table3[[#This Row],[Discount]]*Table3[[#This Row],[Revenue]]</f>
        <v>5400</v>
      </c>
      <c r="V4475" s="4">
        <f>Table3[[#This Row],[Revenue]]-Table3[[#This Row],[Total Discount]]</f>
        <v>21600</v>
      </c>
      <c r="W4475" s="6"/>
      <c r="X4475" s="5"/>
    </row>
    <row r="4476" spans="1:24" x14ac:dyDescent="0.35">
      <c r="A4476">
        <v>4475</v>
      </c>
      <c r="B4476" t="s">
        <v>4438</v>
      </c>
      <c r="C4476" s="8">
        <v>42818</v>
      </c>
      <c r="D4476" s="6">
        <v>2017</v>
      </c>
      <c r="E4476" s="8" t="s">
        <v>3511</v>
      </c>
      <c r="F4476" s="7">
        <v>24</v>
      </c>
      <c r="G4476" t="s">
        <v>3485</v>
      </c>
      <c r="H4476" t="s">
        <v>3451</v>
      </c>
      <c r="I4476" t="s">
        <v>4400</v>
      </c>
      <c r="J4476" t="s">
        <v>3449</v>
      </c>
      <c r="K4476" t="s">
        <v>3477</v>
      </c>
      <c r="L4476">
        <v>10011</v>
      </c>
      <c r="M4476" t="s">
        <v>726</v>
      </c>
      <c r="N4476" t="s">
        <v>9</v>
      </c>
      <c r="O4476" t="s">
        <v>42</v>
      </c>
      <c r="P4476" t="s">
        <v>727</v>
      </c>
      <c r="Q4476" s="4">
        <v>302000</v>
      </c>
      <c r="R4476">
        <v>2</v>
      </c>
      <c r="S4476" s="4">
        <f>Table3[[#This Row],[Harga]]*Table3[[#This Row],[Quantity]]</f>
        <v>604000</v>
      </c>
      <c r="T4476">
        <v>0.1</v>
      </c>
      <c r="U4476" s="4">
        <f>Table3[[#This Row],[Discount]]*Table3[[#This Row],[Revenue]]</f>
        <v>60400</v>
      </c>
      <c r="V4476" s="4">
        <f>Table3[[#This Row],[Revenue]]-Table3[[#This Row],[Total Discount]]</f>
        <v>543600</v>
      </c>
      <c r="W4476" s="6"/>
      <c r="X4476" s="5"/>
    </row>
    <row r="4477" spans="1:24" x14ac:dyDescent="0.35">
      <c r="A4477">
        <v>4476</v>
      </c>
      <c r="B4477" t="s">
        <v>4437</v>
      </c>
      <c r="C4477" s="8">
        <v>41962</v>
      </c>
      <c r="D4477" s="6">
        <v>2014</v>
      </c>
      <c r="E4477" s="8" t="s">
        <v>3468</v>
      </c>
      <c r="F4477" s="7">
        <v>19</v>
      </c>
      <c r="G4477" t="s">
        <v>3485</v>
      </c>
      <c r="H4477" t="s">
        <v>3451</v>
      </c>
      <c r="I4477" t="s">
        <v>3976</v>
      </c>
      <c r="J4477" t="s">
        <v>3449</v>
      </c>
      <c r="K4477" t="s">
        <v>3605</v>
      </c>
      <c r="L4477">
        <v>19120</v>
      </c>
      <c r="M4477" t="s">
        <v>2854</v>
      </c>
      <c r="N4477" t="s">
        <v>51</v>
      </c>
      <c r="O4477" t="s">
        <v>64</v>
      </c>
      <c r="P4477" t="s">
        <v>2855</v>
      </c>
      <c r="Q4477" s="4">
        <v>179000</v>
      </c>
      <c r="R4477">
        <v>1</v>
      </c>
      <c r="S4477" s="4">
        <f>Table3[[#This Row],[Harga]]*Table3[[#This Row],[Quantity]]</f>
        <v>179000</v>
      </c>
      <c r="T4477">
        <v>0.2</v>
      </c>
      <c r="U4477" s="4">
        <f>Table3[[#This Row],[Discount]]*Table3[[#This Row],[Revenue]]</f>
        <v>35800</v>
      </c>
      <c r="V4477" s="4">
        <f>Table3[[#This Row],[Revenue]]-Table3[[#This Row],[Total Discount]]</f>
        <v>143200</v>
      </c>
      <c r="W4477" s="6"/>
      <c r="X4477" s="5"/>
    </row>
    <row r="4478" spans="1:24" x14ac:dyDescent="0.35">
      <c r="A4478">
        <v>4477</v>
      </c>
      <c r="B4478" t="s">
        <v>4436</v>
      </c>
      <c r="C4478" s="8">
        <v>42850</v>
      </c>
      <c r="D4478" s="6">
        <v>2017</v>
      </c>
      <c r="E4478" s="8" t="s">
        <v>3529</v>
      </c>
      <c r="F4478" s="7">
        <v>25</v>
      </c>
      <c r="G4478" t="s">
        <v>3538</v>
      </c>
      <c r="H4478" t="s">
        <v>3462</v>
      </c>
      <c r="I4478" t="s">
        <v>4435</v>
      </c>
      <c r="J4478" t="s">
        <v>3449</v>
      </c>
      <c r="K4478" t="s">
        <v>3641</v>
      </c>
      <c r="L4478">
        <v>90008</v>
      </c>
      <c r="M4478" t="s">
        <v>2382</v>
      </c>
      <c r="N4478" t="s">
        <v>9</v>
      </c>
      <c r="O4478" t="s">
        <v>10</v>
      </c>
      <c r="P4478" t="s">
        <v>2383</v>
      </c>
      <c r="Q4478" s="4">
        <v>232000</v>
      </c>
      <c r="R4478">
        <v>7</v>
      </c>
      <c r="S4478" s="4">
        <f>Table3[[#This Row],[Harga]]*Table3[[#This Row],[Quantity]]</f>
        <v>1624000</v>
      </c>
      <c r="T4478">
        <v>0.15</v>
      </c>
      <c r="U4478" s="4">
        <f>Table3[[#This Row],[Discount]]*Table3[[#This Row],[Revenue]]</f>
        <v>243600</v>
      </c>
      <c r="V4478" s="4">
        <f>Table3[[#This Row],[Revenue]]-Table3[[#This Row],[Total Discount]]</f>
        <v>1380400</v>
      </c>
      <c r="W4478" s="6"/>
      <c r="X4478" s="5"/>
    </row>
    <row r="4479" spans="1:24" x14ac:dyDescent="0.35">
      <c r="A4479">
        <v>4478</v>
      </c>
      <c r="B4479" t="s">
        <v>4434</v>
      </c>
      <c r="C4479" s="8">
        <v>43062</v>
      </c>
      <c r="D4479" s="6">
        <v>2017</v>
      </c>
      <c r="E4479" s="8" t="s">
        <v>3468</v>
      </c>
      <c r="F4479" s="7">
        <v>23</v>
      </c>
      <c r="G4479" t="s">
        <v>3485</v>
      </c>
      <c r="H4479" t="s">
        <v>3462</v>
      </c>
      <c r="I4479" t="s">
        <v>4433</v>
      </c>
      <c r="J4479" t="s">
        <v>3466</v>
      </c>
      <c r="K4479" t="s">
        <v>3580</v>
      </c>
      <c r="L4479">
        <v>75220</v>
      </c>
      <c r="M4479" t="s">
        <v>1865</v>
      </c>
      <c r="N4479" t="s">
        <v>13</v>
      </c>
      <c r="O4479" t="s">
        <v>23</v>
      </c>
      <c r="P4479" t="s">
        <v>4432</v>
      </c>
      <c r="Q4479" s="4">
        <v>15000</v>
      </c>
      <c r="R4479">
        <v>7</v>
      </c>
      <c r="S4479" s="4">
        <f>Table3[[#This Row],[Harga]]*Table3[[#This Row],[Quantity]]</f>
        <v>105000</v>
      </c>
      <c r="T4479">
        <v>0.2</v>
      </c>
      <c r="U4479" s="4">
        <f>Table3[[#This Row],[Discount]]*Table3[[#This Row],[Revenue]]</f>
        <v>21000</v>
      </c>
      <c r="V4479" s="4">
        <f>Table3[[#This Row],[Revenue]]-Table3[[#This Row],[Total Discount]]</f>
        <v>84000</v>
      </c>
      <c r="W4479" s="6"/>
      <c r="X4479" s="5"/>
    </row>
    <row r="4480" spans="1:24" x14ac:dyDescent="0.35">
      <c r="A4480">
        <v>4479</v>
      </c>
      <c r="B4480" t="s">
        <v>4431</v>
      </c>
      <c r="C4480" s="8">
        <v>41946</v>
      </c>
      <c r="D4480" s="6">
        <v>2014</v>
      </c>
      <c r="E4480" s="8" t="s">
        <v>3468</v>
      </c>
      <c r="F4480" s="7">
        <v>3</v>
      </c>
      <c r="G4480" t="s">
        <v>3452</v>
      </c>
      <c r="H4480" t="s">
        <v>3451</v>
      </c>
      <c r="I4480" t="s">
        <v>3874</v>
      </c>
      <c r="J4480" t="s">
        <v>3466</v>
      </c>
      <c r="K4480" t="s">
        <v>3477</v>
      </c>
      <c r="L4480">
        <v>7050</v>
      </c>
      <c r="M4480" t="s">
        <v>696</v>
      </c>
      <c r="N4480" t="s">
        <v>13</v>
      </c>
      <c r="O4480" t="s">
        <v>26</v>
      </c>
      <c r="P4480" t="s">
        <v>697</v>
      </c>
      <c r="Q4480" s="4">
        <v>21000</v>
      </c>
      <c r="R4480">
        <v>2</v>
      </c>
      <c r="S4480" s="4">
        <f>Table3[[#This Row],[Harga]]*Table3[[#This Row],[Quantity]]</f>
        <v>42000</v>
      </c>
      <c r="T4480">
        <v>0</v>
      </c>
      <c r="U4480" s="4">
        <f>Table3[[#This Row],[Discount]]*Table3[[#This Row],[Revenue]]</f>
        <v>0</v>
      </c>
      <c r="V4480" s="4">
        <f>Table3[[#This Row],[Revenue]]-Table3[[#This Row],[Total Discount]]</f>
        <v>42000</v>
      </c>
      <c r="W4480" s="6"/>
      <c r="X4480" s="5"/>
    </row>
    <row r="4481" spans="1:24" x14ac:dyDescent="0.35">
      <c r="A4481">
        <v>4480</v>
      </c>
      <c r="B4481" t="s">
        <v>4430</v>
      </c>
      <c r="C4481" s="8">
        <v>42296</v>
      </c>
      <c r="D4481" s="6">
        <v>2015</v>
      </c>
      <c r="E4481" s="8" t="s">
        <v>3517</v>
      </c>
      <c r="F4481" s="7">
        <v>19</v>
      </c>
      <c r="G4481" t="s">
        <v>3457</v>
      </c>
      <c r="H4481" t="s">
        <v>3554</v>
      </c>
      <c r="I4481" t="s">
        <v>4407</v>
      </c>
      <c r="J4481" t="s">
        <v>3449</v>
      </c>
      <c r="K4481" t="s">
        <v>3556</v>
      </c>
      <c r="L4481">
        <v>75220</v>
      </c>
      <c r="M4481" t="s">
        <v>501</v>
      </c>
      <c r="N4481" t="s">
        <v>13</v>
      </c>
      <c r="O4481" t="s">
        <v>26</v>
      </c>
      <c r="P4481" t="s">
        <v>502</v>
      </c>
      <c r="Q4481" s="4">
        <v>42000</v>
      </c>
      <c r="R4481">
        <v>1</v>
      </c>
      <c r="S4481" s="4">
        <f>Table3[[#This Row],[Harga]]*Table3[[#This Row],[Quantity]]</f>
        <v>42000</v>
      </c>
      <c r="T4481">
        <v>0.8</v>
      </c>
      <c r="U4481" s="4">
        <f>Table3[[#This Row],[Discount]]*Table3[[#This Row],[Revenue]]</f>
        <v>33600</v>
      </c>
      <c r="V4481" s="4">
        <f>Table3[[#This Row],[Revenue]]-Table3[[#This Row],[Total Discount]]</f>
        <v>8400</v>
      </c>
      <c r="W4481" s="6"/>
      <c r="X4481" s="5"/>
    </row>
    <row r="4482" spans="1:24" x14ac:dyDescent="0.35">
      <c r="A4482">
        <v>4481</v>
      </c>
      <c r="B4482" t="s">
        <v>4429</v>
      </c>
      <c r="C4482" s="8">
        <v>41676</v>
      </c>
      <c r="D4482" s="6">
        <v>2014</v>
      </c>
      <c r="E4482" s="8" t="s">
        <v>3458</v>
      </c>
      <c r="F4482" s="7">
        <v>6</v>
      </c>
      <c r="G4482" t="s">
        <v>3452</v>
      </c>
      <c r="H4482" t="s">
        <v>3462</v>
      </c>
      <c r="I4482" t="s">
        <v>3966</v>
      </c>
      <c r="J4482" t="s">
        <v>3449</v>
      </c>
      <c r="K4482" t="s">
        <v>3605</v>
      </c>
      <c r="L4482">
        <v>60441</v>
      </c>
      <c r="M4482" t="s">
        <v>3354</v>
      </c>
      <c r="N4482" t="s">
        <v>13</v>
      </c>
      <c r="O4482" t="s">
        <v>26</v>
      </c>
      <c r="P4482" t="s">
        <v>3355</v>
      </c>
      <c r="Q4482" s="4">
        <v>9000</v>
      </c>
      <c r="R4482">
        <v>2</v>
      </c>
      <c r="S4482" s="4">
        <f>Table3[[#This Row],[Harga]]*Table3[[#This Row],[Quantity]]</f>
        <v>18000</v>
      </c>
      <c r="T4482">
        <v>0.8</v>
      </c>
      <c r="U4482" s="4">
        <f>Table3[[#This Row],[Discount]]*Table3[[#This Row],[Revenue]]</f>
        <v>14400</v>
      </c>
      <c r="V4482" s="4">
        <f>Table3[[#This Row],[Revenue]]-Table3[[#This Row],[Total Discount]]</f>
        <v>3600</v>
      </c>
      <c r="W4482" s="6"/>
      <c r="X4482" s="5"/>
    </row>
    <row r="4483" spans="1:24" x14ac:dyDescent="0.35">
      <c r="A4483">
        <v>4482</v>
      </c>
      <c r="B4483" t="s">
        <v>4428</v>
      </c>
      <c r="C4483" s="8">
        <v>42435</v>
      </c>
      <c r="D4483" s="6">
        <v>2016</v>
      </c>
      <c r="E4483" s="8" t="s">
        <v>3511</v>
      </c>
      <c r="F4483" s="7">
        <v>6</v>
      </c>
      <c r="G4483" t="s">
        <v>3538</v>
      </c>
      <c r="H4483" t="s">
        <v>3554</v>
      </c>
      <c r="I4483" t="s">
        <v>3715</v>
      </c>
      <c r="J4483" t="s">
        <v>3449</v>
      </c>
      <c r="K4483" t="s">
        <v>3571</v>
      </c>
      <c r="L4483">
        <v>60623</v>
      </c>
      <c r="M4483" t="s">
        <v>2823</v>
      </c>
      <c r="N4483" t="s">
        <v>13</v>
      </c>
      <c r="O4483" t="s">
        <v>29</v>
      </c>
      <c r="P4483" t="s">
        <v>2824</v>
      </c>
      <c r="Q4483" s="4">
        <v>8000</v>
      </c>
      <c r="R4483">
        <v>3</v>
      </c>
      <c r="S4483" s="4">
        <f>Table3[[#This Row],[Harga]]*Table3[[#This Row],[Quantity]]</f>
        <v>24000</v>
      </c>
      <c r="T4483">
        <v>0.8</v>
      </c>
      <c r="U4483" s="4">
        <f>Table3[[#This Row],[Discount]]*Table3[[#This Row],[Revenue]]</f>
        <v>19200</v>
      </c>
      <c r="V4483" s="4">
        <f>Table3[[#This Row],[Revenue]]-Table3[[#This Row],[Total Discount]]</f>
        <v>4800</v>
      </c>
      <c r="W4483" s="6"/>
      <c r="X4483" s="5"/>
    </row>
    <row r="4484" spans="1:24" x14ac:dyDescent="0.35">
      <c r="A4484">
        <v>4483</v>
      </c>
      <c r="B4484" t="s">
        <v>4427</v>
      </c>
      <c r="C4484" s="8">
        <v>42341</v>
      </c>
      <c r="D4484" s="6">
        <v>2015</v>
      </c>
      <c r="E4484" s="8" t="s">
        <v>3490</v>
      </c>
      <c r="F4484" s="7">
        <v>3</v>
      </c>
      <c r="G4484" t="s">
        <v>3485</v>
      </c>
      <c r="H4484" t="s">
        <v>3462</v>
      </c>
      <c r="I4484" t="s">
        <v>4426</v>
      </c>
      <c r="J4484" t="s">
        <v>3449</v>
      </c>
      <c r="K4484" t="s">
        <v>3682</v>
      </c>
      <c r="L4484">
        <v>28540</v>
      </c>
      <c r="M4484" t="s">
        <v>638</v>
      </c>
      <c r="N4484" t="s">
        <v>9</v>
      </c>
      <c r="O4484" t="s">
        <v>20</v>
      </c>
      <c r="P4484" t="s">
        <v>639</v>
      </c>
      <c r="Q4484" s="4">
        <v>130000</v>
      </c>
      <c r="R4484">
        <v>3</v>
      </c>
      <c r="S4484" s="4">
        <f>Table3[[#This Row],[Harga]]*Table3[[#This Row],[Quantity]]</f>
        <v>390000</v>
      </c>
      <c r="T4484">
        <v>0.2</v>
      </c>
      <c r="U4484" s="4">
        <f>Table3[[#This Row],[Discount]]*Table3[[#This Row],[Revenue]]</f>
        <v>78000</v>
      </c>
      <c r="V4484" s="4">
        <f>Table3[[#This Row],[Revenue]]-Table3[[#This Row],[Total Discount]]</f>
        <v>312000</v>
      </c>
      <c r="W4484" s="6"/>
      <c r="X4484" s="5"/>
    </row>
    <row r="4485" spans="1:24" x14ac:dyDescent="0.35">
      <c r="A4485">
        <v>4484</v>
      </c>
      <c r="B4485" t="s">
        <v>4425</v>
      </c>
      <c r="C4485" s="8">
        <v>42362</v>
      </c>
      <c r="D4485" s="6">
        <v>2015</v>
      </c>
      <c r="E4485" s="8" t="s">
        <v>3490</v>
      </c>
      <c r="F4485" s="7">
        <v>24</v>
      </c>
      <c r="G4485" t="s">
        <v>3485</v>
      </c>
      <c r="H4485" t="s">
        <v>3451</v>
      </c>
      <c r="I4485" t="s">
        <v>4191</v>
      </c>
      <c r="J4485" t="s">
        <v>3466</v>
      </c>
      <c r="K4485" t="s">
        <v>3568</v>
      </c>
      <c r="L4485">
        <v>65807</v>
      </c>
      <c r="M4485" t="s">
        <v>3356</v>
      </c>
      <c r="N4485" t="s">
        <v>9</v>
      </c>
      <c r="O4485" t="s">
        <v>20</v>
      </c>
      <c r="P4485" t="s">
        <v>3357</v>
      </c>
      <c r="Q4485" s="4">
        <v>10000</v>
      </c>
      <c r="R4485">
        <v>2</v>
      </c>
      <c r="S4485" s="4">
        <f>Table3[[#This Row],[Harga]]*Table3[[#This Row],[Quantity]]</f>
        <v>20000</v>
      </c>
      <c r="T4485">
        <v>0</v>
      </c>
      <c r="U4485" s="4">
        <f>Table3[[#This Row],[Discount]]*Table3[[#This Row],[Revenue]]</f>
        <v>0</v>
      </c>
      <c r="V4485" s="4">
        <f>Table3[[#This Row],[Revenue]]-Table3[[#This Row],[Total Discount]]</f>
        <v>20000</v>
      </c>
      <c r="W4485" s="6"/>
      <c r="X4485" s="5"/>
    </row>
    <row r="4486" spans="1:24" x14ac:dyDescent="0.35">
      <c r="A4486">
        <v>4485</v>
      </c>
      <c r="B4486" t="s">
        <v>4424</v>
      </c>
      <c r="C4486" s="8">
        <v>43009</v>
      </c>
      <c r="D4486" s="6">
        <v>2017</v>
      </c>
      <c r="E4486" s="8" t="s">
        <v>3517</v>
      </c>
      <c r="F4486" s="7">
        <v>1</v>
      </c>
      <c r="G4486" t="s">
        <v>3452</v>
      </c>
      <c r="H4486" t="s">
        <v>3462</v>
      </c>
      <c r="I4486" t="s">
        <v>4423</v>
      </c>
      <c r="J4486" t="s">
        <v>3488</v>
      </c>
      <c r="K4486" t="s">
        <v>3561</v>
      </c>
      <c r="L4486">
        <v>94110</v>
      </c>
      <c r="M4486" t="s">
        <v>347</v>
      </c>
      <c r="N4486" t="s">
        <v>51</v>
      </c>
      <c r="O4486" t="s">
        <v>64</v>
      </c>
      <c r="P4486" t="s">
        <v>348</v>
      </c>
      <c r="Q4486" s="4">
        <v>42000</v>
      </c>
      <c r="R4486">
        <v>5</v>
      </c>
      <c r="S4486" s="4">
        <f>Table3[[#This Row],[Harga]]*Table3[[#This Row],[Quantity]]</f>
        <v>210000</v>
      </c>
      <c r="T4486">
        <v>0</v>
      </c>
      <c r="U4486" s="4">
        <f>Table3[[#This Row],[Discount]]*Table3[[#This Row],[Revenue]]</f>
        <v>0</v>
      </c>
      <c r="V4486" s="4">
        <f>Table3[[#This Row],[Revenue]]-Table3[[#This Row],[Total Discount]]</f>
        <v>210000</v>
      </c>
      <c r="W4486" s="6"/>
      <c r="X4486" s="5"/>
    </row>
    <row r="4487" spans="1:24" x14ac:dyDescent="0.35">
      <c r="A4487">
        <v>4486</v>
      </c>
      <c r="B4487" t="s">
        <v>4422</v>
      </c>
      <c r="C4487" s="8">
        <v>43024</v>
      </c>
      <c r="D4487" s="6">
        <v>2017</v>
      </c>
      <c r="E4487" s="8" t="s">
        <v>3517</v>
      </c>
      <c r="F4487" s="7">
        <v>16</v>
      </c>
      <c r="G4487" t="s">
        <v>3452</v>
      </c>
      <c r="H4487" t="s">
        <v>3462</v>
      </c>
      <c r="I4487" t="s">
        <v>4116</v>
      </c>
      <c r="J4487" t="s">
        <v>3466</v>
      </c>
      <c r="K4487" t="s">
        <v>3571</v>
      </c>
      <c r="L4487">
        <v>38401</v>
      </c>
      <c r="M4487" t="s">
        <v>127</v>
      </c>
      <c r="N4487" t="s">
        <v>51</v>
      </c>
      <c r="O4487" t="s">
        <v>64</v>
      </c>
      <c r="P4487" t="s">
        <v>128</v>
      </c>
      <c r="Q4487" s="4">
        <v>75000</v>
      </c>
      <c r="R4487">
        <v>2</v>
      </c>
      <c r="S4487" s="4">
        <f>Table3[[#This Row],[Harga]]*Table3[[#This Row],[Quantity]]</f>
        <v>150000</v>
      </c>
      <c r="T4487">
        <v>0.2</v>
      </c>
      <c r="U4487" s="4">
        <f>Table3[[#This Row],[Discount]]*Table3[[#This Row],[Revenue]]</f>
        <v>30000</v>
      </c>
      <c r="V4487" s="4">
        <f>Table3[[#This Row],[Revenue]]-Table3[[#This Row],[Total Discount]]</f>
        <v>120000</v>
      </c>
      <c r="W4487" s="6"/>
      <c r="X4487" s="5"/>
    </row>
    <row r="4488" spans="1:24" x14ac:dyDescent="0.35">
      <c r="A4488">
        <v>4487</v>
      </c>
      <c r="B4488" t="s">
        <v>4421</v>
      </c>
      <c r="C4488" s="8">
        <v>41866</v>
      </c>
      <c r="D4488" s="6">
        <v>2014</v>
      </c>
      <c r="E4488" s="8" t="s">
        <v>3481</v>
      </c>
      <c r="F4488" s="7">
        <v>15</v>
      </c>
      <c r="G4488" t="s">
        <v>3452</v>
      </c>
      <c r="H4488" t="s">
        <v>3451</v>
      </c>
      <c r="I4488" t="s">
        <v>4420</v>
      </c>
      <c r="J4488" t="s">
        <v>3449</v>
      </c>
      <c r="K4488" t="s">
        <v>3523</v>
      </c>
      <c r="L4488">
        <v>33021</v>
      </c>
      <c r="M4488" t="s">
        <v>3358</v>
      </c>
      <c r="N4488" t="s">
        <v>13</v>
      </c>
      <c r="O4488" t="s">
        <v>23</v>
      </c>
      <c r="P4488" t="s">
        <v>3359</v>
      </c>
      <c r="Q4488" s="4">
        <v>92000</v>
      </c>
      <c r="R4488">
        <v>5</v>
      </c>
      <c r="S4488" s="4">
        <f>Table3[[#This Row],[Harga]]*Table3[[#This Row],[Quantity]]</f>
        <v>460000</v>
      </c>
      <c r="T4488">
        <v>0.2</v>
      </c>
      <c r="U4488" s="4">
        <f>Table3[[#This Row],[Discount]]*Table3[[#This Row],[Revenue]]</f>
        <v>92000</v>
      </c>
      <c r="V4488" s="4">
        <f>Table3[[#This Row],[Revenue]]-Table3[[#This Row],[Total Discount]]</f>
        <v>368000</v>
      </c>
      <c r="W4488" s="6"/>
      <c r="X4488" s="5"/>
    </row>
    <row r="4489" spans="1:24" x14ac:dyDescent="0.35">
      <c r="A4489">
        <v>4488</v>
      </c>
      <c r="B4489" t="s">
        <v>4419</v>
      </c>
      <c r="C4489" s="8">
        <v>43050</v>
      </c>
      <c r="D4489" s="6">
        <v>2017</v>
      </c>
      <c r="E4489" s="8" t="s">
        <v>3468</v>
      </c>
      <c r="F4489" s="7">
        <v>11</v>
      </c>
      <c r="G4489" t="s">
        <v>3452</v>
      </c>
      <c r="H4489" t="s">
        <v>3532</v>
      </c>
      <c r="I4489" t="s">
        <v>4418</v>
      </c>
      <c r="J4489" t="s">
        <v>3449</v>
      </c>
      <c r="K4489" t="s">
        <v>3499</v>
      </c>
      <c r="L4489">
        <v>75081</v>
      </c>
      <c r="M4489" t="s">
        <v>1908</v>
      </c>
      <c r="N4489" t="s">
        <v>51</v>
      </c>
      <c r="O4489" t="s">
        <v>52</v>
      </c>
      <c r="P4489" t="s">
        <v>4417</v>
      </c>
      <c r="Q4489" s="4">
        <v>303000</v>
      </c>
      <c r="R4489">
        <v>2</v>
      </c>
      <c r="S4489" s="4">
        <f>Table3[[#This Row],[Harga]]*Table3[[#This Row],[Quantity]]</f>
        <v>606000</v>
      </c>
      <c r="T4489">
        <v>0.2</v>
      </c>
      <c r="U4489" s="4">
        <f>Table3[[#This Row],[Discount]]*Table3[[#This Row],[Revenue]]</f>
        <v>121200</v>
      </c>
      <c r="V4489" s="4">
        <f>Table3[[#This Row],[Revenue]]-Table3[[#This Row],[Total Discount]]</f>
        <v>484800</v>
      </c>
      <c r="W4489" s="6"/>
      <c r="X4489" s="5"/>
    </row>
    <row r="4490" spans="1:24" x14ac:dyDescent="0.35">
      <c r="A4490">
        <v>4489</v>
      </c>
      <c r="B4490" t="s">
        <v>4416</v>
      </c>
      <c r="C4490" s="8">
        <v>42814</v>
      </c>
      <c r="D4490" s="6">
        <v>2017</v>
      </c>
      <c r="E4490" s="8" t="s">
        <v>3511</v>
      </c>
      <c r="F4490" s="7">
        <v>20</v>
      </c>
      <c r="G4490" t="s">
        <v>3452</v>
      </c>
      <c r="H4490" t="s">
        <v>3451</v>
      </c>
      <c r="I4490" t="s">
        <v>4006</v>
      </c>
      <c r="J4490" t="s">
        <v>3449</v>
      </c>
      <c r="K4490" t="s">
        <v>3695</v>
      </c>
      <c r="L4490">
        <v>77041</v>
      </c>
      <c r="M4490" t="s">
        <v>278</v>
      </c>
      <c r="N4490" t="s">
        <v>13</v>
      </c>
      <c r="O4490" t="s">
        <v>23</v>
      </c>
      <c r="P4490" t="s">
        <v>49</v>
      </c>
      <c r="Q4490" s="4">
        <v>142000</v>
      </c>
      <c r="R4490">
        <v>2</v>
      </c>
      <c r="S4490" s="4">
        <f>Table3[[#This Row],[Harga]]*Table3[[#This Row],[Quantity]]</f>
        <v>284000</v>
      </c>
      <c r="T4490">
        <v>0.2</v>
      </c>
      <c r="U4490" s="4">
        <f>Table3[[#This Row],[Discount]]*Table3[[#This Row],[Revenue]]</f>
        <v>56800</v>
      </c>
      <c r="V4490" s="4">
        <f>Table3[[#This Row],[Revenue]]-Table3[[#This Row],[Total Discount]]</f>
        <v>227200</v>
      </c>
      <c r="W4490" s="6"/>
      <c r="X4490" s="5"/>
    </row>
    <row r="4491" spans="1:24" x14ac:dyDescent="0.35">
      <c r="A4491">
        <v>4490</v>
      </c>
      <c r="B4491" t="s">
        <v>4415</v>
      </c>
      <c r="C4491" s="8">
        <v>42868</v>
      </c>
      <c r="D4491" s="6">
        <v>2017</v>
      </c>
      <c r="E4491" s="8" t="s">
        <v>3453</v>
      </c>
      <c r="F4491" s="7">
        <v>13</v>
      </c>
      <c r="G4491" t="s">
        <v>3457</v>
      </c>
      <c r="H4491" t="s">
        <v>3451</v>
      </c>
      <c r="I4491" t="s">
        <v>4414</v>
      </c>
      <c r="J4491" t="s">
        <v>3488</v>
      </c>
      <c r="K4491" t="s">
        <v>3561</v>
      </c>
      <c r="L4491">
        <v>19140</v>
      </c>
      <c r="M4491" t="s">
        <v>565</v>
      </c>
      <c r="N4491" t="s">
        <v>9</v>
      </c>
      <c r="O4491" t="s">
        <v>42</v>
      </c>
      <c r="P4491" t="s">
        <v>566</v>
      </c>
      <c r="Q4491" s="4">
        <v>393000</v>
      </c>
      <c r="R4491">
        <v>5</v>
      </c>
      <c r="S4491" s="4">
        <f>Table3[[#This Row],[Harga]]*Table3[[#This Row],[Quantity]]</f>
        <v>1965000</v>
      </c>
      <c r="T4491">
        <v>0.3</v>
      </c>
      <c r="U4491" s="4">
        <f>Table3[[#This Row],[Discount]]*Table3[[#This Row],[Revenue]]</f>
        <v>589500</v>
      </c>
      <c r="V4491" s="4">
        <f>Table3[[#This Row],[Revenue]]-Table3[[#This Row],[Total Discount]]</f>
        <v>1375500</v>
      </c>
      <c r="W4491" s="6"/>
      <c r="X4491" s="5"/>
    </row>
    <row r="4492" spans="1:24" x14ac:dyDescent="0.35">
      <c r="A4492">
        <v>4491</v>
      </c>
      <c r="B4492" t="s">
        <v>4413</v>
      </c>
      <c r="C4492" s="8">
        <v>41812</v>
      </c>
      <c r="D4492" s="6">
        <v>2014</v>
      </c>
      <c r="E4492" s="8" t="s">
        <v>3497</v>
      </c>
      <c r="F4492" s="7">
        <v>22</v>
      </c>
      <c r="G4492" t="s">
        <v>3485</v>
      </c>
      <c r="H4492" t="s">
        <v>3451</v>
      </c>
      <c r="I4492" t="s">
        <v>4412</v>
      </c>
      <c r="J4492" t="s">
        <v>3449</v>
      </c>
      <c r="K4492" t="s">
        <v>3714</v>
      </c>
      <c r="L4492">
        <v>85023</v>
      </c>
      <c r="M4492" t="s">
        <v>1726</v>
      </c>
      <c r="N4492" t="s">
        <v>13</v>
      </c>
      <c r="O4492" t="s">
        <v>26</v>
      </c>
      <c r="P4492" t="s">
        <v>1727</v>
      </c>
      <c r="Q4492" s="4">
        <v>14000</v>
      </c>
      <c r="R4492">
        <v>3</v>
      </c>
      <c r="S4492" s="4">
        <f>Table3[[#This Row],[Harga]]*Table3[[#This Row],[Quantity]]</f>
        <v>42000</v>
      </c>
      <c r="T4492">
        <v>0.7</v>
      </c>
      <c r="U4492" s="4">
        <f>Table3[[#This Row],[Discount]]*Table3[[#This Row],[Revenue]]</f>
        <v>29399.999999999996</v>
      </c>
      <c r="V4492" s="4">
        <f>Table3[[#This Row],[Revenue]]-Table3[[#This Row],[Total Discount]]</f>
        <v>12600.000000000004</v>
      </c>
      <c r="W4492" s="6"/>
      <c r="X4492" s="5"/>
    </row>
    <row r="4493" spans="1:24" x14ac:dyDescent="0.35">
      <c r="A4493">
        <v>4492</v>
      </c>
      <c r="B4493" t="s">
        <v>4411</v>
      </c>
      <c r="C4493" s="8">
        <v>41975</v>
      </c>
      <c r="D4493" s="6">
        <v>2014</v>
      </c>
      <c r="E4493" s="8" t="s">
        <v>3490</v>
      </c>
      <c r="F4493" s="7">
        <v>2</v>
      </c>
      <c r="G4493" t="s">
        <v>3452</v>
      </c>
      <c r="H4493" t="s">
        <v>3451</v>
      </c>
      <c r="I4493" t="s">
        <v>3685</v>
      </c>
      <c r="J4493" t="s">
        <v>3466</v>
      </c>
      <c r="K4493" t="s">
        <v>3580</v>
      </c>
      <c r="L4493">
        <v>30328</v>
      </c>
      <c r="M4493" t="s">
        <v>2412</v>
      </c>
      <c r="N4493" t="s">
        <v>51</v>
      </c>
      <c r="O4493" t="s">
        <v>64</v>
      </c>
      <c r="P4493" t="s">
        <v>2413</v>
      </c>
      <c r="Q4493" s="4">
        <v>20000</v>
      </c>
      <c r="R4493">
        <v>1</v>
      </c>
      <c r="S4493" s="4">
        <f>Table3[[#This Row],[Harga]]*Table3[[#This Row],[Quantity]]</f>
        <v>20000</v>
      </c>
      <c r="T4493">
        <v>0</v>
      </c>
      <c r="U4493" s="4">
        <f>Table3[[#This Row],[Discount]]*Table3[[#This Row],[Revenue]]</f>
        <v>0</v>
      </c>
      <c r="V4493" s="4">
        <f>Table3[[#This Row],[Revenue]]-Table3[[#This Row],[Total Discount]]</f>
        <v>20000</v>
      </c>
      <c r="W4493" s="6"/>
      <c r="X4493" s="5"/>
    </row>
    <row r="4494" spans="1:24" x14ac:dyDescent="0.35">
      <c r="A4494">
        <v>4493</v>
      </c>
      <c r="B4494" t="s">
        <v>4410</v>
      </c>
      <c r="C4494" s="8">
        <v>42099</v>
      </c>
      <c r="D4494" s="6">
        <v>2015</v>
      </c>
      <c r="E4494" s="8" t="s">
        <v>3529</v>
      </c>
      <c r="F4494" s="7">
        <v>5</v>
      </c>
      <c r="G4494" t="s">
        <v>3538</v>
      </c>
      <c r="H4494" t="s">
        <v>3451</v>
      </c>
      <c r="I4494" t="s">
        <v>3585</v>
      </c>
      <c r="J4494" t="s">
        <v>3449</v>
      </c>
      <c r="K4494" t="s">
        <v>3460</v>
      </c>
      <c r="L4494">
        <v>99207</v>
      </c>
      <c r="M4494" t="s">
        <v>1523</v>
      </c>
      <c r="N4494" t="s">
        <v>51</v>
      </c>
      <c r="O4494" t="s">
        <v>64</v>
      </c>
      <c r="P4494" t="s">
        <v>1524</v>
      </c>
      <c r="Q4494" s="4">
        <v>200000</v>
      </c>
      <c r="R4494">
        <v>6</v>
      </c>
      <c r="S4494" s="4">
        <f>Table3[[#This Row],[Harga]]*Table3[[#This Row],[Quantity]]</f>
        <v>1200000</v>
      </c>
      <c r="T4494">
        <v>0</v>
      </c>
      <c r="U4494" s="4">
        <f>Table3[[#This Row],[Discount]]*Table3[[#This Row],[Revenue]]</f>
        <v>0</v>
      </c>
      <c r="V4494" s="4">
        <f>Table3[[#This Row],[Revenue]]-Table3[[#This Row],[Total Discount]]</f>
        <v>1200000</v>
      </c>
      <c r="W4494" s="6"/>
      <c r="X4494" s="5"/>
    </row>
    <row r="4495" spans="1:24" x14ac:dyDescent="0.35">
      <c r="A4495">
        <v>4494</v>
      </c>
      <c r="B4495" t="s">
        <v>4409</v>
      </c>
      <c r="C4495" s="8">
        <v>43057</v>
      </c>
      <c r="D4495" s="6">
        <v>2017</v>
      </c>
      <c r="E4495" s="8" t="s">
        <v>3468</v>
      </c>
      <c r="F4495" s="7">
        <v>18</v>
      </c>
      <c r="G4495" t="s">
        <v>3452</v>
      </c>
      <c r="H4495" t="s">
        <v>3451</v>
      </c>
      <c r="I4495" t="s">
        <v>3998</v>
      </c>
      <c r="J4495" t="s">
        <v>3466</v>
      </c>
      <c r="K4495" t="s">
        <v>3909</v>
      </c>
      <c r="L4495">
        <v>53209</v>
      </c>
      <c r="M4495" t="s">
        <v>774</v>
      </c>
      <c r="N4495" t="s">
        <v>13</v>
      </c>
      <c r="O4495" t="s">
        <v>32</v>
      </c>
      <c r="P4495" t="s">
        <v>775</v>
      </c>
      <c r="Q4495" s="4">
        <v>31000</v>
      </c>
      <c r="R4495">
        <v>6</v>
      </c>
      <c r="S4495" s="4">
        <f>Table3[[#This Row],[Harga]]*Table3[[#This Row],[Quantity]]</f>
        <v>186000</v>
      </c>
      <c r="T4495">
        <v>0</v>
      </c>
      <c r="U4495" s="4">
        <f>Table3[[#This Row],[Discount]]*Table3[[#This Row],[Revenue]]</f>
        <v>0</v>
      </c>
      <c r="V4495" s="4">
        <f>Table3[[#This Row],[Revenue]]-Table3[[#This Row],[Total Discount]]</f>
        <v>186000</v>
      </c>
      <c r="W4495" s="6"/>
      <c r="X4495" s="5"/>
    </row>
    <row r="4496" spans="1:24" x14ac:dyDescent="0.35">
      <c r="A4496">
        <v>4495</v>
      </c>
      <c r="B4496" t="s">
        <v>4408</v>
      </c>
      <c r="C4496" s="8">
        <v>42928</v>
      </c>
      <c r="D4496" s="6">
        <v>2017</v>
      </c>
      <c r="E4496" s="8" t="s">
        <v>3507</v>
      </c>
      <c r="F4496" s="7">
        <v>12</v>
      </c>
      <c r="G4496" t="s">
        <v>3538</v>
      </c>
      <c r="H4496" t="s">
        <v>3451</v>
      </c>
      <c r="I4496" t="s">
        <v>4407</v>
      </c>
      <c r="J4496" t="s">
        <v>3449</v>
      </c>
      <c r="K4496" t="s">
        <v>3448</v>
      </c>
      <c r="L4496">
        <v>45014</v>
      </c>
      <c r="M4496" t="s">
        <v>1988</v>
      </c>
      <c r="N4496" t="s">
        <v>13</v>
      </c>
      <c r="O4496" t="s">
        <v>23</v>
      </c>
      <c r="P4496" t="s">
        <v>1989</v>
      </c>
      <c r="Q4496" s="4">
        <v>24000</v>
      </c>
      <c r="R4496">
        <v>1</v>
      </c>
      <c r="S4496" s="4">
        <f>Table3[[#This Row],[Harga]]*Table3[[#This Row],[Quantity]]</f>
        <v>24000</v>
      </c>
      <c r="T4496">
        <v>0.2</v>
      </c>
      <c r="U4496" s="4">
        <f>Table3[[#This Row],[Discount]]*Table3[[#This Row],[Revenue]]</f>
        <v>4800</v>
      </c>
      <c r="V4496" s="4">
        <f>Table3[[#This Row],[Revenue]]-Table3[[#This Row],[Total Discount]]</f>
        <v>19200</v>
      </c>
      <c r="W4496" s="6"/>
      <c r="X4496" s="5"/>
    </row>
    <row r="4497" spans="1:24" x14ac:dyDescent="0.35">
      <c r="A4497">
        <v>4496</v>
      </c>
      <c r="B4497" t="s">
        <v>4406</v>
      </c>
      <c r="C4497" s="8">
        <v>42874</v>
      </c>
      <c r="D4497" s="6">
        <v>2017</v>
      </c>
      <c r="E4497" s="8" t="s">
        <v>3453</v>
      </c>
      <c r="F4497" s="7">
        <v>19</v>
      </c>
      <c r="G4497" t="s">
        <v>3452</v>
      </c>
      <c r="H4497" t="s">
        <v>3451</v>
      </c>
      <c r="I4497" t="s">
        <v>4379</v>
      </c>
      <c r="J4497" t="s">
        <v>3466</v>
      </c>
      <c r="K4497" t="s">
        <v>3600</v>
      </c>
      <c r="L4497">
        <v>35810</v>
      </c>
      <c r="M4497" t="s">
        <v>3360</v>
      </c>
      <c r="N4497" t="s">
        <v>13</v>
      </c>
      <c r="O4497" t="s">
        <v>26</v>
      </c>
      <c r="P4497" t="s">
        <v>3361</v>
      </c>
      <c r="Q4497" s="4">
        <v>27000</v>
      </c>
      <c r="R4497">
        <v>4</v>
      </c>
      <c r="S4497" s="4">
        <f>Table3[[#This Row],[Harga]]*Table3[[#This Row],[Quantity]]</f>
        <v>108000</v>
      </c>
      <c r="T4497">
        <v>0</v>
      </c>
      <c r="U4497" s="4">
        <f>Table3[[#This Row],[Discount]]*Table3[[#This Row],[Revenue]]</f>
        <v>0</v>
      </c>
      <c r="V4497" s="4">
        <f>Table3[[#This Row],[Revenue]]-Table3[[#This Row],[Total Discount]]</f>
        <v>108000</v>
      </c>
      <c r="W4497" s="6"/>
      <c r="X4497" s="5"/>
    </row>
    <row r="4498" spans="1:24" x14ac:dyDescent="0.35">
      <c r="A4498">
        <v>4497</v>
      </c>
      <c r="B4498" t="s">
        <v>4405</v>
      </c>
      <c r="C4498" s="8">
        <v>42358</v>
      </c>
      <c r="D4498" s="6">
        <v>2015</v>
      </c>
      <c r="E4498" s="8" t="s">
        <v>3490</v>
      </c>
      <c r="F4498" s="7">
        <v>20</v>
      </c>
      <c r="G4498" t="s">
        <v>3485</v>
      </c>
      <c r="H4498" t="s">
        <v>3554</v>
      </c>
      <c r="I4498" t="s">
        <v>4364</v>
      </c>
      <c r="J4498" t="s">
        <v>3488</v>
      </c>
      <c r="K4498" t="s">
        <v>3556</v>
      </c>
      <c r="L4498">
        <v>77036</v>
      </c>
      <c r="M4498" t="s">
        <v>1736</v>
      </c>
      <c r="N4498" t="s">
        <v>51</v>
      </c>
      <c r="O4498" t="s">
        <v>64</v>
      </c>
      <c r="P4498" t="s">
        <v>1737</v>
      </c>
      <c r="Q4498" s="4">
        <v>252000</v>
      </c>
      <c r="R4498">
        <v>2</v>
      </c>
      <c r="S4498" s="4">
        <f>Table3[[#This Row],[Harga]]*Table3[[#This Row],[Quantity]]</f>
        <v>504000</v>
      </c>
      <c r="T4498">
        <v>0.2</v>
      </c>
      <c r="U4498" s="4">
        <f>Table3[[#This Row],[Discount]]*Table3[[#This Row],[Revenue]]</f>
        <v>100800</v>
      </c>
      <c r="V4498" s="4">
        <f>Table3[[#This Row],[Revenue]]-Table3[[#This Row],[Total Discount]]</f>
        <v>403200</v>
      </c>
      <c r="W4498" s="6"/>
      <c r="X4498" s="5"/>
    </row>
    <row r="4499" spans="1:24" x14ac:dyDescent="0.35">
      <c r="A4499">
        <v>4498</v>
      </c>
      <c r="B4499" t="s">
        <v>4404</v>
      </c>
      <c r="C4499" s="8">
        <v>42421</v>
      </c>
      <c r="D4499" s="6">
        <v>2016</v>
      </c>
      <c r="E4499" s="8" t="s">
        <v>3458</v>
      </c>
      <c r="F4499" s="7">
        <v>21</v>
      </c>
      <c r="G4499" t="s">
        <v>3452</v>
      </c>
      <c r="H4499" t="s">
        <v>3451</v>
      </c>
      <c r="I4499" t="s">
        <v>3620</v>
      </c>
      <c r="J4499" t="s">
        <v>3466</v>
      </c>
      <c r="K4499" t="s">
        <v>3455</v>
      </c>
      <c r="L4499">
        <v>10011</v>
      </c>
      <c r="M4499" t="s">
        <v>1401</v>
      </c>
      <c r="N4499" t="s">
        <v>9</v>
      </c>
      <c r="O4499" t="s">
        <v>20</v>
      </c>
      <c r="P4499" t="s">
        <v>1402</v>
      </c>
      <c r="Q4499" s="4">
        <v>78000</v>
      </c>
      <c r="R4499">
        <v>7</v>
      </c>
      <c r="S4499" s="4">
        <f>Table3[[#This Row],[Harga]]*Table3[[#This Row],[Quantity]]</f>
        <v>546000</v>
      </c>
      <c r="T4499">
        <v>0</v>
      </c>
      <c r="U4499" s="4">
        <f>Table3[[#This Row],[Discount]]*Table3[[#This Row],[Revenue]]</f>
        <v>0</v>
      </c>
      <c r="V4499" s="4">
        <f>Table3[[#This Row],[Revenue]]-Table3[[#This Row],[Total Discount]]</f>
        <v>546000</v>
      </c>
      <c r="W4499" s="6"/>
      <c r="X4499" s="5"/>
    </row>
    <row r="4500" spans="1:24" x14ac:dyDescent="0.35">
      <c r="A4500">
        <v>4499</v>
      </c>
      <c r="B4500" t="s">
        <v>4403</v>
      </c>
      <c r="C4500" s="8">
        <v>42812</v>
      </c>
      <c r="D4500" s="6">
        <v>2017</v>
      </c>
      <c r="E4500" s="8" t="s">
        <v>3511</v>
      </c>
      <c r="F4500" s="7">
        <v>18</v>
      </c>
      <c r="G4500" t="s">
        <v>3452</v>
      </c>
      <c r="H4500" t="s">
        <v>3462</v>
      </c>
      <c r="I4500" t="s">
        <v>4050</v>
      </c>
      <c r="J4500" t="s">
        <v>3466</v>
      </c>
      <c r="K4500" t="s">
        <v>3909</v>
      </c>
      <c r="L4500">
        <v>90008</v>
      </c>
      <c r="M4500" t="s">
        <v>2397</v>
      </c>
      <c r="N4500" t="s">
        <v>13</v>
      </c>
      <c r="O4500" t="s">
        <v>37</v>
      </c>
      <c r="P4500" t="s">
        <v>1287</v>
      </c>
      <c r="Q4500" s="4">
        <v>21000</v>
      </c>
      <c r="R4500">
        <v>5</v>
      </c>
      <c r="S4500" s="4">
        <f>Table3[[#This Row],[Harga]]*Table3[[#This Row],[Quantity]]</f>
        <v>105000</v>
      </c>
      <c r="T4500">
        <v>0</v>
      </c>
      <c r="U4500" s="4">
        <f>Table3[[#This Row],[Discount]]*Table3[[#This Row],[Revenue]]</f>
        <v>0</v>
      </c>
      <c r="V4500" s="4">
        <f>Table3[[#This Row],[Revenue]]-Table3[[#This Row],[Total Discount]]</f>
        <v>105000</v>
      </c>
      <c r="W4500" s="6"/>
      <c r="X4500" s="5"/>
    </row>
    <row r="4501" spans="1:24" x14ac:dyDescent="0.35">
      <c r="A4501">
        <v>4500</v>
      </c>
      <c r="B4501" t="s">
        <v>4402</v>
      </c>
      <c r="C4501" s="8">
        <v>42721</v>
      </c>
      <c r="D4501" s="6">
        <v>2016</v>
      </c>
      <c r="E4501" s="8" t="s">
        <v>3490</v>
      </c>
      <c r="F4501" s="7">
        <v>17</v>
      </c>
      <c r="G4501" t="s">
        <v>3485</v>
      </c>
      <c r="H4501" t="s">
        <v>3451</v>
      </c>
      <c r="I4501" t="s">
        <v>3537</v>
      </c>
      <c r="J4501" t="s">
        <v>3466</v>
      </c>
      <c r="K4501" t="s">
        <v>3909</v>
      </c>
      <c r="L4501">
        <v>88220</v>
      </c>
      <c r="M4501" t="s">
        <v>2747</v>
      </c>
      <c r="N4501" t="s">
        <v>13</v>
      </c>
      <c r="O4501" t="s">
        <v>26</v>
      </c>
      <c r="P4501" t="s">
        <v>2748</v>
      </c>
      <c r="Q4501" s="4">
        <v>27000</v>
      </c>
      <c r="R4501">
        <v>2</v>
      </c>
      <c r="S4501" s="4">
        <f>Table3[[#This Row],[Harga]]*Table3[[#This Row],[Quantity]]</f>
        <v>54000</v>
      </c>
      <c r="T4501">
        <v>0.2</v>
      </c>
      <c r="U4501" s="4">
        <f>Table3[[#This Row],[Discount]]*Table3[[#This Row],[Revenue]]</f>
        <v>10800</v>
      </c>
      <c r="V4501" s="4">
        <f>Table3[[#This Row],[Revenue]]-Table3[[#This Row],[Total Discount]]</f>
        <v>43200</v>
      </c>
      <c r="W4501" s="6"/>
      <c r="X4501" s="5"/>
    </row>
    <row r="4502" spans="1:24" x14ac:dyDescent="0.35">
      <c r="A4502">
        <v>4501</v>
      </c>
      <c r="B4502" t="s">
        <v>4401</v>
      </c>
      <c r="C4502" s="8">
        <v>42455</v>
      </c>
      <c r="D4502" s="6">
        <v>2016</v>
      </c>
      <c r="E4502" s="8" t="s">
        <v>3511</v>
      </c>
      <c r="F4502" s="7">
        <v>26</v>
      </c>
      <c r="G4502" t="s">
        <v>3457</v>
      </c>
      <c r="H4502" t="s">
        <v>3462</v>
      </c>
      <c r="I4502" t="s">
        <v>4400</v>
      </c>
      <c r="J4502" t="s">
        <v>3449</v>
      </c>
      <c r="K4502" t="s">
        <v>3513</v>
      </c>
      <c r="L4502">
        <v>83201</v>
      </c>
      <c r="M4502" t="s">
        <v>1197</v>
      </c>
      <c r="N4502" t="s">
        <v>13</v>
      </c>
      <c r="O4502" t="s">
        <v>23</v>
      </c>
      <c r="P4502" t="s">
        <v>1198</v>
      </c>
      <c r="Q4502" s="4">
        <v>6000</v>
      </c>
      <c r="R4502">
        <v>3</v>
      </c>
      <c r="S4502" s="4">
        <f>Table3[[#This Row],[Harga]]*Table3[[#This Row],[Quantity]]</f>
        <v>18000</v>
      </c>
      <c r="T4502">
        <v>0</v>
      </c>
      <c r="U4502" s="4">
        <f>Table3[[#This Row],[Discount]]*Table3[[#This Row],[Revenue]]</f>
        <v>0</v>
      </c>
      <c r="V4502" s="4">
        <f>Table3[[#This Row],[Revenue]]-Table3[[#This Row],[Total Discount]]</f>
        <v>18000</v>
      </c>
      <c r="W4502" s="6"/>
      <c r="X4502" s="5"/>
    </row>
    <row r="4503" spans="1:24" x14ac:dyDescent="0.35">
      <c r="A4503">
        <v>4502</v>
      </c>
      <c r="B4503" t="s">
        <v>4399</v>
      </c>
      <c r="C4503" s="8">
        <v>41989</v>
      </c>
      <c r="D4503" s="6">
        <v>2014</v>
      </c>
      <c r="E4503" s="8" t="s">
        <v>3490</v>
      </c>
      <c r="F4503" s="7">
        <v>16</v>
      </c>
      <c r="G4503" t="s">
        <v>3457</v>
      </c>
      <c r="H4503" t="s">
        <v>3451</v>
      </c>
      <c r="I4503" t="s">
        <v>4398</v>
      </c>
      <c r="J4503" t="s">
        <v>3449</v>
      </c>
      <c r="K4503" t="s">
        <v>3556</v>
      </c>
      <c r="L4503">
        <v>22153</v>
      </c>
      <c r="M4503" t="s">
        <v>2156</v>
      </c>
      <c r="N4503" t="s">
        <v>51</v>
      </c>
      <c r="O4503" t="s">
        <v>64</v>
      </c>
      <c r="P4503" t="s">
        <v>2157</v>
      </c>
      <c r="Q4503" s="4">
        <v>100000</v>
      </c>
      <c r="R4503">
        <v>2</v>
      </c>
      <c r="S4503" s="4">
        <f>Table3[[#This Row],[Harga]]*Table3[[#This Row],[Quantity]]</f>
        <v>200000</v>
      </c>
      <c r="T4503">
        <v>0</v>
      </c>
      <c r="U4503" s="4">
        <f>Table3[[#This Row],[Discount]]*Table3[[#This Row],[Revenue]]</f>
        <v>0</v>
      </c>
      <c r="V4503" s="4">
        <f>Table3[[#This Row],[Revenue]]-Table3[[#This Row],[Total Discount]]</f>
        <v>200000</v>
      </c>
      <c r="W4503" s="6"/>
      <c r="X4503" s="5"/>
    </row>
    <row r="4504" spans="1:24" x14ac:dyDescent="0.35">
      <c r="A4504">
        <v>4503</v>
      </c>
      <c r="B4504" t="s">
        <v>4397</v>
      </c>
      <c r="C4504" s="8">
        <v>42323</v>
      </c>
      <c r="D4504" s="6">
        <v>2015</v>
      </c>
      <c r="E4504" s="8" t="s">
        <v>3468</v>
      </c>
      <c r="F4504" s="7">
        <v>15</v>
      </c>
      <c r="G4504" t="s">
        <v>3457</v>
      </c>
      <c r="H4504" t="s">
        <v>3462</v>
      </c>
      <c r="I4504" t="s">
        <v>4116</v>
      </c>
      <c r="J4504" t="s">
        <v>3466</v>
      </c>
      <c r="K4504" t="s">
        <v>3523</v>
      </c>
      <c r="L4504">
        <v>43615</v>
      </c>
      <c r="M4504" t="s">
        <v>2789</v>
      </c>
      <c r="N4504" t="s">
        <v>13</v>
      </c>
      <c r="O4504" t="s">
        <v>26</v>
      </c>
      <c r="P4504" t="s">
        <v>2790</v>
      </c>
      <c r="Q4504" s="4">
        <v>129000</v>
      </c>
      <c r="R4504">
        <v>13</v>
      </c>
      <c r="S4504" s="4">
        <f>Table3[[#This Row],[Harga]]*Table3[[#This Row],[Quantity]]</f>
        <v>1677000</v>
      </c>
      <c r="T4504">
        <v>0.7</v>
      </c>
      <c r="U4504" s="4">
        <f>Table3[[#This Row],[Discount]]*Table3[[#This Row],[Revenue]]</f>
        <v>1173900</v>
      </c>
      <c r="V4504" s="4">
        <f>Table3[[#This Row],[Revenue]]-Table3[[#This Row],[Total Discount]]</f>
        <v>503100</v>
      </c>
      <c r="W4504" s="6"/>
      <c r="X4504" s="5"/>
    </row>
    <row r="4505" spans="1:24" x14ac:dyDescent="0.35">
      <c r="A4505">
        <v>4504</v>
      </c>
      <c r="B4505" t="s">
        <v>4396</v>
      </c>
      <c r="C4505" s="8">
        <v>42604</v>
      </c>
      <c r="D4505" s="6">
        <v>2016</v>
      </c>
      <c r="E4505" s="8" t="s">
        <v>3481</v>
      </c>
      <c r="F4505" s="7">
        <v>22</v>
      </c>
      <c r="G4505" t="s">
        <v>3457</v>
      </c>
      <c r="H4505" t="s">
        <v>3532</v>
      </c>
      <c r="I4505" t="s">
        <v>4395</v>
      </c>
      <c r="J4505" t="s">
        <v>3488</v>
      </c>
      <c r="K4505" t="s">
        <v>3542</v>
      </c>
      <c r="L4505">
        <v>80525</v>
      </c>
      <c r="M4505" t="s">
        <v>2393</v>
      </c>
      <c r="N4505" t="s">
        <v>9</v>
      </c>
      <c r="O4505" t="s">
        <v>20</v>
      </c>
      <c r="P4505" t="s">
        <v>2394</v>
      </c>
      <c r="Q4505" s="4">
        <v>205000</v>
      </c>
      <c r="R4505">
        <v>3</v>
      </c>
      <c r="S4505" s="4">
        <f>Table3[[#This Row],[Harga]]*Table3[[#This Row],[Quantity]]</f>
        <v>615000</v>
      </c>
      <c r="T4505">
        <v>0.2</v>
      </c>
      <c r="U4505" s="4">
        <f>Table3[[#This Row],[Discount]]*Table3[[#This Row],[Revenue]]</f>
        <v>123000</v>
      </c>
      <c r="V4505" s="4">
        <f>Table3[[#This Row],[Revenue]]-Table3[[#This Row],[Total Discount]]</f>
        <v>492000</v>
      </c>
      <c r="W4505" s="6"/>
      <c r="X4505" s="5"/>
    </row>
    <row r="4506" spans="1:24" x14ac:dyDescent="0.35">
      <c r="A4506">
        <v>4505</v>
      </c>
      <c r="B4506" t="s">
        <v>4394</v>
      </c>
      <c r="C4506" s="8">
        <v>42184</v>
      </c>
      <c r="D4506" s="6">
        <v>2015</v>
      </c>
      <c r="E4506" s="8" t="s">
        <v>3497</v>
      </c>
      <c r="F4506" s="7">
        <v>29</v>
      </c>
      <c r="G4506" t="s">
        <v>3457</v>
      </c>
      <c r="H4506" t="s">
        <v>3532</v>
      </c>
      <c r="I4506" t="s">
        <v>4393</v>
      </c>
      <c r="J4506" t="s">
        <v>3449</v>
      </c>
      <c r="K4506" t="s">
        <v>3580</v>
      </c>
      <c r="L4506">
        <v>10024</v>
      </c>
      <c r="M4506" t="s">
        <v>565</v>
      </c>
      <c r="N4506" t="s">
        <v>9</v>
      </c>
      <c r="O4506" t="s">
        <v>42</v>
      </c>
      <c r="P4506" t="s">
        <v>566</v>
      </c>
      <c r="Q4506" s="4">
        <v>393000</v>
      </c>
      <c r="R4506">
        <v>1</v>
      </c>
      <c r="S4506" s="4">
        <f>Table3[[#This Row],[Harga]]*Table3[[#This Row],[Quantity]]</f>
        <v>393000</v>
      </c>
      <c r="T4506">
        <v>0.1</v>
      </c>
      <c r="U4506" s="4">
        <f>Table3[[#This Row],[Discount]]*Table3[[#This Row],[Revenue]]</f>
        <v>39300</v>
      </c>
      <c r="V4506" s="4">
        <f>Table3[[#This Row],[Revenue]]-Table3[[#This Row],[Total Discount]]</f>
        <v>353700</v>
      </c>
      <c r="W4506" s="6"/>
      <c r="X4506" s="5"/>
    </row>
    <row r="4507" spans="1:24" x14ac:dyDescent="0.35">
      <c r="A4507">
        <v>4506</v>
      </c>
      <c r="B4507" t="s">
        <v>4392</v>
      </c>
      <c r="C4507" s="8">
        <v>42547</v>
      </c>
      <c r="D4507" s="6">
        <v>2016</v>
      </c>
      <c r="E4507" s="8" t="s">
        <v>3497</v>
      </c>
      <c r="F4507" s="7">
        <v>26</v>
      </c>
      <c r="G4507" t="s">
        <v>3485</v>
      </c>
      <c r="H4507" t="s">
        <v>3462</v>
      </c>
      <c r="I4507" t="s">
        <v>4116</v>
      </c>
      <c r="J4507" t="s">
        <v>3466</v>
      </c>
      <c r="K4507" t="s">
        <v>3670</v>
      </c>
      <c r="L4507">
        <v>10035</v>
      </c>
      <c r="M4507" t="s">
        <v>2607</v>
      </c>
      <c r="N4507" t="s">
        <v>51</v>
      </c>
      <c r="O4507" t="s">
        <v>64</v>
      </c>
      <c r="P4507" t="s">
        <v>2608</v>
      </c>
      <c r="Q4507" s="4">
        <v>23000</v>
      </c>
      <c r="R4507">
        <v>3</v>
      </c>
      <c r="S4507" s="4">
        <f>Table3[[#This Row],[Harga]]*Table3[[#This Row],[Quantity]]</f>
        <v>69000</v>
      </c>
      <c r="T4507">
        <v>0</v>
      </c>
      <c r="U4507" s="4">
        <f>Table3[[#This Row],[Discount]]*Table3[[#This Row],[Revenue]]</f>
        <v>0</v>
      </c>
      <c r="V4507" s="4">
        <f>Table3[[#This Row],[Revenue]]-Table3[[#This Row],[Total Discount]]</f>
        <v>69000</v>
      </c>
      <c r="W4507" s="6"/>
      <c r="X4507" s="5"/>
    </row>
    <row r="4508" spans="1:24" x14ac:dyDescent="0.35">
      <c r="A4508">
        <v>4507</v>
      </c>
      <c r="B4508" t="s">
        <v>4391</v>
      </c>
      <c r="C4508" s="8">
        <v>42630</v>
      </c>
      <c r="D4508" s="6">
        <v>2016</v>
      </c>
      <c r="E4508" s="8" t="s">
        <v>3472</v>
      </c>
      <c r="F4508" s="7">
        <v>17</v>
      </c>
      <c r="G4508" t="s">
        <v>3452</v>
      </c>
      <c r="H4508" t="s">
        <v>3532</v>
      </c>
      <c r="I4508" t="s">
        <v>4110</v>
      </c>
      <c r="J4508" t="s">
        <v>3449</v>
      </c>
      <c r="K4508" t="s">
        <v>3474</v>
      </c>
      <c r="L4508">
        <v>1752</v>
      </c>
      <c r="M4508" t="s">
        <v>1328</v>
      </c>
      <c r="N4508" t="s">
        <v>9</v>
      </c>
      <c r="O4508" t="s">
        <v>20</v>
      </c>
      <c r="P4508" t="s">
        <v>1329</v>
      </c>
      <c r="Q4508" s="4">
        <v>15000</v>
      </c>
      <c r="R4508">
        <v>3</v>
      </c>
      <c r="S4508" s="4">
        <f>Table3[[#This Row],[Harga]]*Table3[[#This Row],[Quantity]]</f>
        <v>45000</v>
      </c>
      <c r="T4508">
        <v>0</v>
      </c>
      <c r="U4508" s="4">
        <f>Table3[[#This Row],[Discount]]*Table3[[#This Row],[Revenue]]</f>
        <v>0</v>
      </c>
      <c r="V4508" s="4">
        <f>Table3[[#This Row],[Revenue]]-Table3[[#This Row],[Total Discount]]</f>
        <v>45000</v>
      </c>
      <c r="W4508" s="6"/>
      <c r="X4508" s="5"/>
    </row>
    <row r="4509" spans="1:24" x14ac:dyDescent="0.35">
      <c r="A4509">
        <v>4508</v>
      </c>
      <c r="B4509" t="s">
        <v>4390</v>
      </c>
      <c r="C4509" s="8">
        <v>41838</v>
      </c>
      <c r="D4509" s="6">
        <v>2014</v>
      </c>
      <c r="E4509" s="8" t="s">
        <v>3507</v>
      </c>
      <c r="F4509" s="7">
        <v>18</v>
      </c>
      <c r="G4509" t="s">
        <v>3538</v>
      </c>
      <c r="H4509" t="s">
        <v>3451</v>
      </c>
      <c r="I4509" t="s">
        <v>4389</v>
      </c>
      <c r="J4509" t="s">
        <v>3449</v>
      </c>
      <c r="K4509" t="s">
        <v>3666</v>
      </c>
      <c r="L4509">
        <v>10801</v>
      </c>
      <c r="M4509" t="s">
        <v>551</v>
      </c>
      <c r="N4509" t="s">
        <v>13</v>
      </c>
      <c r="O4509" t="s">
        <v>26</v>
      </c>
      <c r="P4509" t="s">
        <v>552</v>
      </c>
      <c r="Q4509" s="4">
        <v>9000</v>
      </c>
      <c r="R4509">
        <v>2</v>
      </c>
      <c r="S4509" s="4">
        <f>Table3[[#This Row],[Harga]]*Table3[[#This Row],[Quantity]]</f>
        <v>18000</v>
      </c>
      <c r="T4509">
        <v>0.2</v>
      </c>
      <c r="U4509" s="4">
        <f>Table3[[#This Row],[Discount]]*Table3[[#This Row],[Revenue]]</f>
        <v>3600</v>
      </c>
      <c r="V4509" s="4">
        <f>Table3[[#This Row],[Revenue]]-Table3[[#This Row],[Total Discount]]</f>
        <v>14400</v>
      </c>
      <c r="W4509" s="6"/>
      <c r="X4509" s="5"/>
    </row>
    <row r="4510" spans="1:24" x14ac:dyDescent="0.35">
      <c r="A4510">
        <v>4509</v>
      </c>
      <c r="B4510" t="s">
        <v>4388</v>
      </c>
      <c r="C4510" s="8">
        <v>42979</v>
      </c>
      <c r="D4510" s="6">
        <v>2017</v>
      </c>
      <c r="E4510" s="8" t="s">
        <v>3472</v>
      </c>
      <c r="F4510" s="7">
        <v>1</v>
      </c>
      <c r="G4510" t="s">
        <v>3452</v>
      </c>
      <c r="H4510" t="s">
        <v>3451</v>
      </c>
      <c r="I4510" t="s">
        <v>4387</v>
      </c>
      <c r="J4510" t="s">
        <v>3466</v>
      </c>
      <c r="K4510" t="s">
        <v>3548</v>
      </c>
      <c r="L4510">
        <v>98103</v>
      </c>
      <c r="M4510" t="s">
        <v>2587</v>
      </c>
      <c r="N4510" t="s">
        <v>13</v>
      </c>
      <c r="O4510" t="s">
        <v>29</v>
      </c>
      <c r="P4510" t="s">
        <v>2588</v>
      </c>
      <c r="Q4510" s="4">
        <v>284000</v>
      </c>
      <c r="R4510">
        <v>4</v>
      </c>
      <c r="S4510" s="4">
        <f>Table3[[#This Row],[Harga]]*Table3[[#This Row],[Quantity]]</f>
        <v>1136000</v>
      </c>
      <c r="T4510">
        <v>0</v>
      </c>
      <c r="U4510" s="4">
        <f>Table3[[#This Row],[Discount]]*Table3[[#This Row],[Revenue]]</f>
        <v>0</v>
      </c>
      <c r="V4510" s="4">
        <f>Table3[[#This Row],[Revenue]]-Table3[[#This Row],[Total Discount]]</f>
        <v>1136000</v>
      </c>
      <c r="W4510" s="6"/>
      <c r="X4510" s="5"/>
    </row>
    <row r="4511" spans="1:24" x14ac:dyDescent="0.35">
      <c r="A4511">
        <v>4510</v>
      </c>
      <c r="B4511" t="s">
        <v>4386</v>
      </c>
      <c r="C4511" s="8">
        <v>42908</v>
      </c>
      <c r="D4511" s="6">
        <v>2017</v>
      </c>
      <c r="E4511" s="8" t="s">
        <v>3497</v>
      </c>
      <c r="F4511" s="7">
        <v>22</v>
      </c>
      <c r="G4511" t="s">
        <v>3485</v>
      </c>
      <c r="H4511" t="s">
        <v>3451</v>
      </c>
      <c r="I4511" t="s">
        <v>4083</v>
      </c>
      <c r="J4511" t="s">
        <v>3488</v>
      </c>
      <c r="K4511" t="s">
        <v>3509</v>
      </c>
      <c r="L4511">
        <v>48227</v>
      </c>
      <c r="M4511" t="s">
        <v>2605</v>
      </c>
      <c r="N4511" t="s">
        <v>9</v>
      </c>
      <c r="O4511" t="s">
        <v>42</v>
      </c>
      <c r="P4511" t="s">
        <v>2606</v>
      </c>
      <c r="Q4511" s="4">
        <v>659000</v>
      </c>
      <c r="R4511">
        <v>2</v>
      </c>
      <c r="S4511" s="4">
        <f>Table3[[#This Row],[Harga]]*Table3[[#This Row],[Quantity]]</f>
        <v>1318000</v>
      </c>
      <c r="T4511">
        <v>0</v>
      </c>
      <c r="U4511" s="4">
        <f>Table3[[#This Row],[Discount]]*Table3[[#This Row],[Revenue]]</f>
        <v>0</v>
      </c>
      <c r="V4511" s="4">
        <f>Table3[[#This Row],[Revenue]]-Table3[[#This Row],[Total Discount]]</f>
        <v>1318000</v>
      </c>
      <c r="W4511" s="6"/>
      <c r="X4511" s="5"/>
    </row>
    <row r="4512" spans="1:24" x14ac:dyDescent="0.35">
      <c r="A4512">
        <v>4511</v>
      </c>
      <c r="B4512" t="s">
        <v>4385</v>
      </c>
      <c r="C4512" s="8">
        <v>41884</v>
      </c>
      <c r="D4512" s="6">
        <v>2014</v>
      </c>
      <c r="E4512" s="8" t="s">
        <v>3472</v>
      </c>
      <c r="F4512" s="7">
        <v>2</v>
      </c>
      <c r="G4512" t="s">
        <v>3457</v>
      </c>
      <c r="H4512" t="s">
        <v>3451</v>
      </c>
      <c r="I4512" t="s">
        <v>3866</v>
      </c>
      <c r="J4512" t="s">
        <v>3449</v>
      </c>
      <c r="K4512" t="s">
        <v>3641</v>
      </c>
      <c r="L4512">
        <v>72701</v>
      </c>
      <c r="M4512" t="s">
        <v>1461</v>
      </c>
      <c r="N4512" t="s">
        <v>13</v>
      </c>
      <c r="O4512" t="s">
        <v>26</v>
      </c>
      <c r="P4512" t="s">
        <v>1462</v>
      </c>
      <c r="Q4512" s="4">
        <v>1794000</v>
      </c>
      <c r="R4512">
        <v>2</v>
      </c>
      <c r="S4512" s="4">
        <f>Table3[[#This Row],[Harga]]*Table3[[#This Row],[Quantity]]</f>
        <v>3588000</v>
      </c>
      <c r="T4512">
        <v>0</v>
      </c>
      <c r="U4512" s="4">
        <f>Table3[[#This Row],[Discount]]*Table3[[#This Row],[Revenue]]</f>
        <v>0</v>
      </c>
      <c r="V4512" s="4">
        <f>Table3[[#This Row],[Revenue]]-Table3[[#This Row],[Total Discount]]</f>
        <v>3588000</v>
      </c>
      <c r="W4512" s="6"/>
      <c r="X4512" s="5"/>
    </row>
    <row r="4513" spans="1:24" x14ac:dyDescent="0.35">
      <c r="A4513">
        <v>4512</v>
      </c>
      <c r="B4513" t="s">
        <v>4384</v>
      </c>
      <c r="C4513" s="8">
        <v>42278</v>
      </c>
      <c r="D4513" s="6">
        <v>2015</v>
      </c>
      <c r="E4513" s="8" t="s">
        <v>3517</v>
      </c>
      <c r="F4513" s="7">
        <v>1</v>
      </c>
      <c r="G4513" t="s">
        <v>3457</v>
      </c>
      <c r="H4513" t="s">
        <v>3451</v>
      </c>
      <c r="I4513" t="s">
        <v>3996</v>
      </c>
      <c r="J4513" t="s">
        <v>3449</v>
      </c>
      <c r="K4513" t="s">
        <v>3505</v>
      </c>
      <c r="L4513">
        <v>62301</v>
      </c>
      <c r="M4513" t="s">
        <v>2127</v>
      </c>
      <c r="N4513" t="s">
        <v>13</v>
      </c>
      <c r="O4513" t="s">
        <v>26</v>
      </c>
      <c r="P4513" t="s">
        <v>2128</v>
      </c>
      <c r="Q4513" s="4">
        <v>4000</v>
      </c>
      <c r="R4513">
        <v>4</v>
      </c>
      <c r="S4513" s="4">
        <f>Table3[[#This Row],[Harga]]*Table3[[#This Row],[Quantity]]</f>
        <v>16000</v>
      </c>
      <c r="T4513">
        <v>0.8</v>
      </c>
      <c r="U4513" s="4">
        <f>Table3[[#This Row],[Discount]]*Table3[[#This Row],[Revenue]]</f>
        <v>12800</v>
      </c>
      <c r="V4513" s="4">
        <f>Table3[[#This Row],[Revenue]]-Table3[[#This Row],[Total Discount]]</f>
        <v>3200</v>
      </c>
      <c r="W4513" s="6"/>
      <c r="X4513" s="5"/>
    </row>
    <row r="4514" spans="1:24" x14ac:dyDescent="0.35">
      <c r="A4514">
        <v>4513</v>
      </c>
      <c r="B4514" t="s">
        <v>4383</v>
      </c>
      <c r="C4514" s="8">
        <v>42101</v>
      </c>
      <c r="D4514" s="6">
        <v>2015</v>
      </c>
      <c r="E4514" s="8" t="s">
        <v>3529</v>
      </c>
      <c r="F4514" s="7">
        <v>7</v>
      </c>
      <c r="G4514" t="s">
        <v>3452</v>
      </c>
      <c r="H4514" t="s">
        <v>3451</v>
      </c>
      <c r="I4514" t="s">
        <v>4222</v>
      </c>
      <c r="J4514" t="s">
        <v>3449</v>
      </c>
      <c r="K4514" t="s">
        <v>3556</v>
      </c>
      <c r="L4514">
        <v>10035</v>
      </c>
      <c r="M4514" t="s">
        <v>1188</v>
      </c>
      <c r="N4514" t="s">
        <v>13</v>
      </c>
      <c r="O4514" t="s">
        <v>23</v>
      </c>
      <c r="P4514" t="s">
        <v>1189</v>
      </c>
      <c r="Q4514" s="4">
        <v>26000</v>
      </c>
      <c r="R4514">
        <v>4</v>
      </c>
      <c r="S4514" s="4">
        <f>Table3[[#This Row],[Harga]]*Table3[[#This Row],[Quantity]]</f>
        <v>104000</v>
      </c>
      <c r="T4514">
        <v>0</v>
      </c>
      <c r="U4514" s="4">
        <f>Table3[[#This Row],[Discount]]*Table3[[#This Row],[Revenue]]</f>
        <v>0</v>
      </c>
      <c r="V4514" s="4">
        <f>Table3[[#This Row],[Revenue]]-Table3[[#This Row],[Total Discount]]</f>
        <v>104000</v>
      </c>
      <c r="W4514" s="6"/>
      <c r="X4514" s="5"/>
    </row>
    <row r="4515" spans="1:24" x14ac:dyDescent="0.35">
      <c r="A4515">
        <v>4514</v>
      </c>
      <c r="B4515" t="s">
        <v>4382</v>
      </c>
      <c r="C4515" s="8">
        <v>43060</v>
      </c>
      <c r="D4515" s="6">
        <v>2017</v>
      </c>
      <c r="E4515" s="8" t="s">
        <v>3468</v>
      </c>
      <c r="F4515" s="7">
        <v>21</v>
      </c>
      <c r="G4515" t="s">
        <v>3538</v>
      </c>
      <c r="H4515" t="s">
        <v>3554</v>
      </c>
      <c r="I4515" t="s">
        <v>3888</v>
      </c>
      <c r="J4515" t="s">
        <v>3449</v>
      </c>
      <c r="K4515" t="s">
        <v>3448</v>
      </c>
      <c r="L4515">
        <v>77095</v>
      </c>
      <c r="M4515" t="s">
        <v>473</v>
      </c>
      <c r="N4515" t="s">
        <v>51</v>
      </c>
      <c r="O4515" t="s">
        <v>52</v>
      </c>
      <c r="P4515" t="s">
        <v>474</v>
      </c>
      <c r="Q4515" s="4">
        <v>56000</v>
      </c>
      <c r="R4515">
        <v>3</v>
      </c>
      <c r="S4515" s="4">
        <f>Table3[[#This Row],[Harga]]*Table3[[#This Row],[Quantity]]</f>
        <v>168000</v>
      </c>
      <c r="T4515">
        <v>0.2</v>
      </c>
      <c r="U4515" s="4">
        <f>Table3[[#This Row],[Discount]]*Table3[[#This Row],[Revenue]]</f>
        <v>33600</v>
      </c>
      <c r="V4515" s="4">
        <f>Table3[[#This Row],[Revenue]]-Table3[[#This Row],[Total Discount]]</f>
        <v>134400</v>
      </c>
      <c r="W4515" s="6"/>
      <c r="X4515" s="5"/>
    </row>
    <row r="4516" spans="1:24" x14ac:dyDescent="0.35">
      <c r="A4516">
        <v>4515</v>
      </c>
      <c r="B4516" t="s">
        <v>4381</v>
      </c>
      <c r="C4516" s="8">
        <v>42721</v>
      </c>
      <c r="D4516" s="6">
        <v>2016</v>
      </c>
      <c r="E4516" s="8" t="s">
        <v>3490</v>
      </c>
      <c r="F4516" s="7">
        <v>17</v>
      </c>
      <c r="G4516" t="s">
        <v>3485</v>
      </c>
      <c r="H4516" t="s">
        <v>3462</v>
      </c>
      <c r="I4516" t="s">
        <v>4248</v>
      </c>
      <c r="J4516" t="s">
        <v>3449</v>
      </c>
      <c r="K4516" t="s">
        <v>3595</v>
      </c>
      <c r="L4516">
        <v>48205</v>
      </c>
      <c r="M4516" t="s">
        <v>760</v>
      </c>
      <c r="N4516" t="s">
        <v>13</v>
      </c>
      <c r="O4516" t="s">
        <v>26</v>
      </c>
      <c r="P4516" t="s">
        <v>761</v>
      </c>
      <c r="Q4516" s="4">
        <v>1142000</v>
      </c>
      <c r="R4516">
        <v>13</v>
      </c>
      <c r="S4516" s="4">
        <f>Table3[[#This Row],[Harga]]*Table3[[#This Row],[Quantity]]</f>
        <v>14846000</v>
      </c>
      <c r="T4516">
        <v>0</v>
      </c>
      <c r="U4516" s="4">
        <f>Table3[[#This Row],[Discount]]*Table3[[#This Row],[Revenue]]</f>
        <v>0</v>
      </c>
      <c r="V4516" s="4">
        <f>Table3[[#This Row],[Revenue]]-Table3[[#This Row],[Total Discount]]</f>
        <v>14846000</v>
      </c>
      <c r="W4516" s="6"/>
      <c r="X4516" s="5"/>
    </row>
    <row r="4517" spans="1:24" x14ac:dyDescent="0.35">
      <c r="A4517">
        <v>4516</v>
      </c>
      <c r="B4517" t="s">
        <v>4380</v>
      </c>
      <c r="C4517" s="8">
        <v>41901</v>
      </c>
      <c r="D4517" s="6">
        <v>2014</v>
      </c>
      <c r="E4517" s="8" t="s">
        <v>3472</v>
      </c>
      <c r="F4517" s="7">
        <v>19</v>
      </c>
      <c r="G4517" t="s">
        <v>3485</v>
      </c>
      <c r="H4517" t="s">
        <v>3451</v>
      </c>
      <c r="I4517" t="s">
        <v>4379</v>
      </c>
      <c r="J4517" t="s">
        <v>3466</v>
      </c>
      <c r="K4517" t="s">
        <v>3655</v>
      </c>
      <c r="L4517">
        <v>85224</v>
      </c>
      <c r="M4517" t="s">
        <v>1373</v>
      </c>
      <c r="N4517" t="s">
        <v>9</v>
      </c>
      <c r="O4517" t="s">
        <v>17</v>
      </c>
      <c r="P4517" t="s">
        <v>1374</v>
      </c>
      <c r="Q4517" s="4">
        <v>207000</v>
      </c>
      <c r="R4517">
        <v>1</v>
      </c>
      <c r="S4517" s="4">
        <f>Table3[[#This Row],[Harga]]*Table3[[#This Row],[Quantity]]</f>
        <v>207000</v>
      </c>
      <c r="T4517">
        <v>0.5</v>
      </c>
      <c r="U4517" s="4">
        <f>Table3[[#This Row],[Discount]]*Table3[[#This Row],[Revenue]]</f>
        <v>103500</v>
      </c>
      <c r="V4517" s="4">
        <f>Table3[[#This Row],[Revenue]]-Table3[[#This Row],[Total Discount]]</f>
        <v>103500</v>
      </c>
      <c r="W4517" s="6"/>
      <c r="X4517" s="5"/>
    </row>
    <row r="4518" spans="1:24" x14ac:dyDescent="0.35">
      <c r="A4518">
        <v>4517</v>
      </c>
      <c r="B4518" t="s">
        <v>4378</v>
      </c>
      <c r="C4518" s="8">
        <v>41910</v>
      </c>
      <c r="D4518" s="6">
        <v>2014</v>
      </c>
      <c r="E4518" s="8" t="s">
        <v>3472</v>
      </c>
      <c r="F4518" s="7">
        <v>28</v>
      </c>
      <c r="G4518" t="s">
        <v>3496</v>
      </c>
      <c r="H4518" t="s">
        <v>3462</v>
      </c>
      <c r="I4518" t="s">
        <v>4377</v>
      </c>
      <c r="J4518" t="s">
        <v>3449</v>
      </c>
      <c r="K4518" t="s">
        <v>3682</v>
      </c>
      <c r="L4518">
        <v>33021</v>
      </c>
      <c r="M4518" t="s">
        <v>3091</v>
      </c>
      <c r="N4518" t="s">
        <v>9</v>
      </c>
      <c r="O4518" t="s">
        <v>20</v>
      </c>
      <c r="P4518" t="s">
        <v>3092</v>
      </c>
      <c r="Q4518" s="4">
        <v>85000</v>
      </c>
      <c r="R4518">
        <v>4</v>
      </c>
      <c r="S4518" s="4">
        <f>Table3[[#This Row],[Harga]]*Table3[[#This Row],[Quantity]]</f>
        <v>340000</v>
      </c>
      <c r="T4518">
        <v>0.2</v>
      </c>
      <c r="U4518" s="4">
        <f>Table3[[#This Row],[Discount]]*Table3[[#This Row],[Revenue]]</f>
        <v>68000</v>
      </c>
      <c r="V4518" s="4">
        <f>Table3[[#This Row],[Revenue]]-Table3[[#This Row],[Total Discount]]</f>
        <v>272000</v>
      </c>
      <c r="W4518" s="6"/>
      <c r="X4518" s="5"/>
    </row>
    <row r="4519" spans="1:24" x14ac:dyDescent="0.35">
      <c r="A4519">
        <v>4518</v>
      </c>
      <c r="B4519" t="s">
        <v>4376</v>
      </c>
      <c r="C4519" s="8">
        <v>42269</v>
      </c>
      <c r="D4519" s="6">
        <v>2015</v>
      </c>
      <c r="E4519" s="8" t="s">
        <v>3472</v>
      </c>
      <c r="F4519" s="7">
        <v>22</v>
      </c>
      <c r="G4519" t="s">
        <v>3485</v>
      </c>
      <c r="H4519" t="s">
        <v>3462</v>
      </c>
      <c r="I4519" t="s">
        <v>4320</v>
      </c>
      <c r="J4519" t="s">
        <v>3466</v>
      </c>
      <c r="K4519" t="s">
        <v>3704</v>
      </c>
      <c r="L4519">
        <v>90049</v>
      </c>
      <c r="M4519" t="s">
        <v>600</v>
      </c>
      <c r="N4519" t="s">
        <v>13</v>
      </c>
      <c r="O4519" t="s">
        <v>29</v>
      </c>
      <c r="P4519" t="s">
        <v>601</v>
      </c>
      <c r="Q4519" s="4">
        <v>62000</v>
      </c>
      <c r="R4519">
        <v>3</v>
      </c>
      <c r="S4519" s="4">
        <f>Table3[[#This Row],[Harga]]*Table3[[#This Row],[Quantity]]</f>
        <v>186000</v>
      </c>
      <c r="T4519">
        <v>0</v>
      </c>
      <c r="U4519" s="4">
        <f>Table3[[#This Row],[Discount]]*Table3[[#This Row],[Revenue]]</f>
        <v>0</v>
      </c>
      <c r="V4519" s="4">
        <f>Table3[[#This Row],[Revenue]]-Table3[[#This Row],[Total Discount]]</f>
        <v>186000</v>
      </c>
      <c r="W4519" s="6"/>
      <c r="X4519" s="5"/>
    </row>
    <row r="4520" spans="1:24" x14ac:dyDescent="0.35">
      <c r="A4520">
        <v>4519</v>
      </c>
      <c r="B4520" t="s">
        <v>4375</v>
      </c>
      <c r="C4520" s="8">
        <v>42681</v>
      </c>
      <c r="D4520" s="6">
        <v>2016</v>
      </c>
      <c r="E4520" s="8" t="s">
        <v>3468</v>
      </c>
      <c r="F4520" s="7">
        <v>7</v>
      </c>
      <c r="G4520" t="s">
        <v>3452</v>
      </c>
      <c r="H4520" t="s">
        <v>3462</v>
      </c>
      <c r="I4520" t="s">
        <v>3708</v>
      </c>
      <c r="J4520" t="s">
        <v>3466</v>
      </c>
      <c r="K4520" t="s">
        <v>3509</v>
      </c>
      <c r="L4520">
        <v>94122</v>
      </c>
      <c r="M4520" t="s">
        <v>608</v>
      </c>
      <c r="N4520" t="s">
        <v>51</v>
      </c>
      <c r="O4520" t="s">
        <v>64</v>
      </c>
      <c r="P4520" t="s">
        <v>609</v>
      </c>
      <c r="Q4520" s="4">
        <v>480000</v>
      </c>
      <c r="R4520">
        <v>3</v>
      </c>
      <c r="S4520" s="4">
        <f>Table3[[#This Row],[Harga]]*Table3[[#This Row],[Quantity]]</f>
        <v>1440000</v>
      </c>
      <c r="T4520">
        <v>0</v>
      </c>
      <c r="U4520" s="4">
        <f>Table3[[#This Row],[Discount]]*Table3[[#This Row],[Revenue]]</f>
        <v>0</v>
      </c>
      <c r="V4520" s="4">
        <f>Table3[[#This Row],[Revenue]]-Table3[[#This Row],[Total Discount]]</f>
        <v>1440000</v>
      </c>
      <c r="W4520" s="6"/>
      <c r="X4520" s="5"/>
    </row>
    <row r="4521" spans="1:24" x14ac:dyDescent="0.35">
      <c r="A4521">
        <v>4520</v>
      </c>
      <c r="B4521" t="s">
        <v>4374</v>
      </c>
      <c r="C4521" s="8">
        <v>43085</v>
      </c>
      <c r="D4521" s="6">
        <v>2017</v>
      </c>
      <c r="E4521" s="8" t="s">
        <v>3490</v>
      </c>
      <c r="F4521" s="7">
        <v>16</v>
      </c>
      <c r="G4521" t="s">
        <v>3538</v>
      </c>
      <c r="H4521" t="s">
        <v>3554</v>
      </c>
      <c r="I4521" t="s">
        <v>4373</v>
      </c>
      <c r="J4521" t="s">
        <v>3466</v>
      </c>
      <c r="K4521" t="s">
        <v>3568</v>
      </c>
      <c r="L4521">
        <v>94086</v>
      </c>
      <c r="M4521" t="s">
        <v>2127</v>
      </c>
      <c r="N4521" t="s">
        <v>13</v>
      </c>
      <c r="O4521" t="s">
        <v>26</v>
      </c>
      <c r="P4521" t="s">
        <v>2128</v>
      </c>
      <c r="Q4521" s="4">
        <v>4000</v>
      </c>
      <c r="R4521">
        <v>2</v>
      </c>
      <c r="S4521" s="4">
        <f>Table3[[#This Row],[Harga]]*Table3[[#This Row],[Quantity]]</f>
        <v>8000</v>
      </c>
      <c r="T4521">
        <v>0.2</v>
      </c>
      <c r="U4521" s="4">
        <f>Table3[[#This Row],[Discount]]*Table3[[#This Row],[Revenue]]</f>
        <v>1600</v>
      </c>
      <c r="V4521" s="4">
        <f>Table3[[#This Row],[Revenue]]-Table3[[#This Row],[Total Discount]]</f>
        <v>6400</v>
      </c>
      <c r="W4521" s="6"/>
      <c r="X4521" s="5"/>
    </row>
    <row r="4522" spans="1:24" x14ac:dyDescent="0.35">
      <c r="A4522">
        <v>4521</v>
      </c>
      <c r="B4522" t="s">
        <v>4372</v>
      </c>
      <c r="C4522" s="8">
        <v>41903</v>
      </c>
      <c r="D4522" s="6">
        <v>2014</v>
      </c>
      <c r="E4522" s="8" t="s">
        <v>3472</v>
      </c>
      <c r="F4522" s="7">
        <v>21</v>
      </c>
      <c r="G4522" t="s">
        <v>3485</v>
      </c>
      <c r="H4522" t="s">
        <v>3451</v>
      </c>
      <c r="I4522" t="s">
        <v>3616</v>
      </c>
      <c r="J4522" t="s">
        <v>3488</v>
      </c>
      <c r="K4522" t="s">
        <v>3523</v>
      </c>
      <c r="L4522">
        <v>10011</v>
      </c>
      <c r="M4522" t="s">
        <v>728</v>
      </c>
      <c r="N4522" t="s">
        <v>13</v>
      </c>
      <c r="O4522" t="s">
        <v>37</v>
      </c>
      <c r="P4522" t="s">
        <v>729</v>
      </c>
      <c r="Q4522" s="4">
        <v>36000</v>
      </c>
      <c r="R4522">
        <v>3</v>
      </c>
      <c r="S4522" s="4">
        <f>Table3[[#This Row],[Harga]]*Table3[[#This Row],[Quantity]]</f>
        <v>108000</v>
      </c>
      <c r="T4522">
        <v>0</v>
      </c>
      <c r="U4522" s="4">
        <f>Table3[[#This Row],[Discount]]*Table3[[#This Row],[Revenue]]</f>
        <v>0</v>
      </c>
      <c r="V4522" s="4">
        <f>Table3[[#This Row],[Revenue]]-Table3[[#This Row],[Total Discount]]</f>
        <v>108000</v>
      </c>
      <c r="W4522" s="6"/>
      <c r="X4522" s="5"/>
    </row>
    <row r="4523" spans="1:24" x14ac:dyDescent="0.35">
      <c r="A4523">
        <v>4522</v>
      </c>
      <c r="B4523" t="s">
        <v>4371</v>
      </c>
      <c r="C4523" s="8">
        <v>42142</v>
      </c>
      <c r="D4523" s="6">
        <v>2015</v>
      </c>
      <c r="E4523" s="8" t="s">
        <v>3453</v>
      </c>
      <c r="F4523" s="7">
        <v>18</v>
      </c>
      <c r="G4523" t="s">
        <v>3485</v>
      </c>
      <c r="H4523" t="s">
        <v>3451</v>
      </c>
      <c r="I4523" t="s">
        <v>4370</v>
      </c>
      <c r="J4523" t="s">
        <v>3466</v>
      </c>
      <c r="K4523" t="s">
        <v>3561</v>
      </c>
      <c r="L4523">
        <v>90004</v>
      </c>
      <c r="M4523" t="s">
        <v>3101</v>
      </c>
      <c r="N4523" t="s">
        <v>13</v>
      </c>
      <c r="O4523" t="s">
        <v>23</v>
      </c>
      <c r="P4523" t="s">
        <v>3102</v>
      </c>
      <c r="Q4523" s="4">
        <v>49000</v>
      </c>
      <c r="R4523">
        <v>2</v>
      </c>
      <c r="S4523" s="4">
        <f>Table3[[#This Row],[Harga]]*Table3[[#This Row],[Quantity]]</f>
        <v>98000</v>
      </c>
      <c r="T4523">
        <v>0</v>
      </c>
      <c r="U4523" s="4">
        <f>Table3[[#This Row],[Discount]]*Table3[[#This Row],[Revenue]]</f>
        <v>0</v>
      </c>
      <c r="V4523" s="4">
        <f>Table3[[#This Row],[Revenue]]-Table3[[#This Row],[Total Discount]]</f>
        <v>98000</v>
      </c>
      <c r="W4523" s="6"/>
      <c r="X4523" s="5"/>
    </row>
    <row r="4524" spans="1:24" x14ac:dyDescent="0.35">
      <c r="A4524">
        <v>4523</v>
      </c>
      <c r="B4524" t="s">
        <v>4369</v>
      </c>
      <c r="C4524" s="8">
        <v>41724</v>
      </c>
      <c r="D4524" s="6">
        <v>2014</v>
      </c>
      <c r="E4524" s="8" t="s">
        <v>3511</v>
      </c>
      <c r="F4524" s="7">
        <v>26</v>
      </c>
      <c r="G4524" t="s">
        <v>3485</v>
      </c>
      <c r="H4524" t="s">
        <v>3451</v>
      </c>
      <c r="I4524" t="s">
        <v>3916</v>
      </c>
      <c r="J4524" t="s">
        <v>3466</v>
      </c>
      <c r="K4524" t="s">
        <v>3600</v>
      </c>
      <c r="L4524">
        <v>94122</v>
      </c>
      <c r="M4524" t="s">
        <v>3362</v>
      </c>
      <c r="N4524" t="s">
        <v>13</v>
      </c>
      <c r="O4524" t="s">
        <v>37</v>
      </c>
      <c r="P4524" t="s">
        <v>3363</v>
      </c>
      <c r="Q4524" s="4">
        <v>4000</v>
      </c>
      <c r="R4524">
        <v>2</v>
      </c>
      <c r="S4524" s="4">
        <f>Table3[[#This Row],[Harga]]*Table3[[#This Row],[Quantity]]</f>
        <v>8000</v>
      </c>
      <c r="T4524">
        <v>0</v>
      </c>
      <c r="U4524" s="4">
        <f>Table3[[#This Row],[Discount]]*Table3[[#This Row],[Revenue]]</f>
        <v>0</v>
      </c>
      <c r="V4524" s="4">
        <f>Table3[[#This Row],[Revenue]]-Table3[[#This Row],[Total Discount]]</f>
        <v>8000</v>
      </c>
      <c r="W4524" s="6"/>
      <c r="X4524" s="5"/>
    </row>
    <row r="4525" spans="1:24" x14ac:dyDescent="0.35">
      <c r="A4525">
        <v>4524</v>
      </c>
      <c r="B4525" t="s">
        <v>4368</v>
      </c>
      <c r="C4525" s="8">
        <v>43000</v>
      </c>
      <c r="D4525" s="6">
        <v>2017</v>
      </c>
      <c r="E4525" s="8" t="s">
        <v>3472</v>
      </c>
      <c r="F4525" s="7">
        <v>22</v>
      </c>
      <c r="G4525" t="s">
        <v>3452</v>
      </c>
      <c r="H4525" t="s">
        <v>3532</v>
      </c>
      <c r="I4525" t="s">
        <v>4367</v>
      </c>
      <c r="J4525" t="s">
        <v>3449</v>
      </c>
      <c r="K4525" t="s">
        <v>3470</v>
      </c>
      <c r="L4525">
        <v>92704</v>
      </c>
      <c r="M4525" t="s">
        <v>1060</v>
      </c>
      <c r="N4525" t="s">
        <v>13</v>
      </c>
      <c r="O4525" t="s">
        <v>366</v>
      </c>
      <c r="P4525" t="s">
        <v>1061</v>
      </c>
      <c r="Q4525" s="4">
        <v>33000</v>
      </c>
      <c r="R4525">
        <v>2</v>
      </c>
      <c r="S4525" s="4">
        <f>Table3[[#This Row],[Harga]]*Table3[[#This Row],[Quantity]]</f>
        <v>66000</v>
      </c>
      <c r="T4525">
        <v>0</v>
      </c>
      <c r="U4525" s="4">
        <f>Table3[[#This Row],[Discount]]*Table3[[#This Row],[Revenue]]</f>
        <v>0</v>
      </c>
      <c r="V4525" s="4">
        <f>Table3[[#This Row],[Revenue]]-Table3[[#This Row],[Total Discount]]</f>
        <v>66000</v>
      </c>
      <c r="W4525" s="6"/>
      <c r="X4525" s="5"/>
    </row>
    <row r="4526" spans="1:24" x14ac:dyDescent="0.35">
      <c r="A4526">
        <v>4525</v>
      </c>
      <c r="B4526" t="s">
        <v>4366</v>
      </c>
      <c r="C4526" s="8">
        <v>42259</v>
      </c>
      <c r="D4526" s="6">
        <v>2015</v>
      </c>
      <c r="E4526" s="8" t="s">
        <v>3472</v>
      </c>
      <c r="F4526" s="7">
        <v>12</v>
      </c>
      <c r="G4526" t="s">
        <v>3485</v>
      </c>
      <c r="H4526" t="s">
        <v>3462</v>
      </c>
      <c r="I4526" t="s">
        <v>4106</v>
      </c>
      <c r="J4526" t="s">
        <v>3449</v>
      </c>
      <c r="K4526" t="s">
        <v>3477</v>
      </c>
      <c r="L4526">
        <v>98103</v>
      </c>
      <c r="M4526" t="s">
        <v>1044</v>
      </c>
      <c r="N4526" t="s">
        <v>51</v>
      </c>
      <c r="O4526" t="s">
        <v>64</v>
      </c>
      <c r="P4526" t="s">
        <v>1045</v>
      </c>
      <c r="Q4526" s="4">
        <v>33000</v>
      </c>
      <c r="R4526">
        <v>2</v>
      </c>
      <c r="S4526" s="4">
        <f>Table3[[#This Row],[Harga]]*Table3[[#This Row],[Quantity]]</f>
        <v>66000</v>
      </c>
      <c r="T4526">
        <v>0</v>
      </c>
      <c r="U4526" s="4">
        <f>Table3[[#This Row],[Discount]]*Table3[[#This Row],[Revenue]]</f>
        <v>0</v>
      </c>
      <c r="V4526" s="4">
        <f>Table3[[#This Row],[Revenue]]-Table3[[#This Row],[Total Discount]]</f>
        <v>66000</v>
      </c>
      <c r="W4526" s="6"/>
      <c r="X4526" s="5"/>
    </row>
    <row r="4527" spans="1:24" x14ac:dyDescent="0.35">
      <c r="A4527">
        <v>4526</v>
      </c>
      <c r="B4527" t="s">
        <v>4365</v>
      </c>
      <c r="C4527" s="8">
        <v>42310</v>
      </c>
      <c r="D4527" s="6">
        <v>2015</v>
      </c>
      <c r="E4527" s="8" t="s">
        <v>3468</v>
      </c>
      <c r="F4527" s="7">
        <v>2</v>
      </c>
      <c r="G4527" t="s">
        <v>3452</v>
      </c>
      <c r="H4527" t="s">
        <v>3451</v>
      </c>
      <c r="I4527" t="s">
        <v>4364</v>
      </c>
      <c r="J4527" t="s">
        <v>3488</v>
      </c>
      <c r="K4527" t="s">
        <v>3909</v>
      </c>
      <c r="L4527">
        <v>10011</v>
      </c>
      <c r="M4527" t="s">
        <v>3364</v>
      </c>
      <c r="N4527" t="s">
        <v>9</v>
      </c>
      <c r="O4527" t="s">
        <v>42</v>
      </c>
      <c r="P4527" t="s">
        <v>3365</v>
      </c>
      <c r="Q4527" s="4">
        <v>2622000</v>
      </c>
      <c r="R4527">
        <v>11</v>
      </c>
      <c r="S4527" s="4">
        <f>Table3[[#This Row],[Harga]]*Table3[[#This Row],[Quantity]]</f>
        <v>28842000</v>
      </c>
      <c r="T4527">
        <v>0.1</v>
      </c>
      <c r="U4527" s="4">
        <f>Table3[[#This Row],[Discount]]*Table3[[#This Row],[Revenue]]</f>
        <v>2884200</v>
      </c>
      <c r="V4527" s="4">
        <f>Table3[[#This Row],[Revenue]]-Table3[[#This Row],[Total Discount]]</f>
        <v>25957800</v>
      </c>
      <c r="W4527" s="6"/>
      <c r="X4527" s="5"/>
    </row>
    <row r="4528" spans="1:24" x14ac:dyDescent="0.35">
      <c r="A4528">
        <v>4527</v>
      </c>
      <c r="B4528" t="s">
        <v>4363</v>
      </c>
      <c r="C4528" s="8">
        <v>42297</v>
      </c>
      <c r="D4528" s="6">
        <v>2015</v>
      </c>
      <c r="E4528" s="8" t="s">
        <v>3517</v>
      </c>
      <c r="F4528" s="7">
        <v>20</v>
      </c>
      <c r="G4528" t="s">
        <v>3485</v>
      </c>
      <c r="H4528" t="s">
        <v>3451</v>
      </c>
      <c r="I4528" t="s">
        <v>4325</v>
      </c>
      <c r="J4528" t="s">
        <v>3449</v>
      </c>
      <c r="K4528" t="s">
        <v>3580</v>
      </c>
      <c r="L4528">
        <v>90045</v>
      </c>
      <c r="M4528" t="s">
        <v>2567</v>
      </c>
      <c r="N4528" t="s">
        <v>9</v>
      </c>
      <c r="O4528" t="s">
        <v>20</v>
      </c>
      <c r="P4528" t="s">
        <v>2568</v>
      </c>
      <c r="Q4528" s="4">
        <v>26000</v>
      </c>
      <c r="R4528">
        <v>7</v>
      </c>
      <c r="S4528" s="4">
        <f>Table3[[#This Row],[Harga]]*Table3[[#This Row],[Quantity]]</f>
        <v>182000</v>
      </c>
      <c r="T4528">
        <v>0</v>
      </c>
      <c r="U4528" s="4">
        <f>Table3[[#This Row],[Discount]]*Table3[[#This Row],[Revenue]]</f>
        <v>0</v>
      </c>
      <c r="V4528" s="4">
        <f>Table3[[#This Row],[Revenue]]-Table3[[#This Row],[Total Discount]]</f>
        <v>182000</v>
      </c>
      <c r="W4528" s="6"/>
      <c r="X4528" s="5"/>
    </row>
    <row r="4529" spans="1:24" x14ac:dyDescent="0.35">
      <c r="A4529">
        <v>4528</v>
      </c>
      <c r="B4529" t="s">
        <v>4362</v>
      </c>
      <c r="C4529" s="8">
        <v>42535</v>
      </c>
      <c r="D4529" s="6">
        <v>2016</v>
      </c>
      <c r="E4529" s="8" t="s">
        <v>3497</v>
      </c>
      <c r="F4529" s="7">
        <v>14</v>
      </c>
      <c r="G4529" t="s">
        <v>3457</v>
      </c>
      <c r="H4529" t="s">
        <v>3451</v>
      </c>
      <c r="I4529" t="s">
        <v>4149</v>
      </c>
      <c r="J4529" t="s">
        <v>3466</v>
      </c>
      <c r="K4529" t="s">
        <v>3561</v>
      </c>
      <c r="L4529">
        <v>98103</v>
      </c>
      <c r="M4529" t="s">
        <v>1021</v>
      </c>
      <c r="N4529" t="s">
        <v>9</v>
      </c>
      <c r="O4529" t="s">
        <v>17</v>
      </c>
      <c r="P4529" t="s">
        <v>1022</v>
      </c>
      <c r="Q4529" s="4">
        <v>765000</v>
      </c>
      <c r="R4529">
        <v>7</v>
      </c>
      <c r="S4529" s="4">
        <f>Table3[[#This Row],[Harga]]*Table3[[#This Row],[Quantity]]</f>
        <v>5355000</v>
      </c>
      <c r="T4529">
        <v>0</v>
      </c>
      <c r="U4529" s="4">
        <f>Table3[[#This Row],[Discount]]*Table3[[#This Row],[Revenue]]</f>
        <v>0</v>
      </c>
      <c r="V4529" s="4">
        <f>Table3[[#This Row],[Revenue]]-Table3[[#This Row],[Total Discount]]</f>
        <v>5355000</v>
      </c>
      <c r="W4529" s="6"/>
      <c r="X4529" s="5"/>
    </row>
    <row r="4530" spans="1:24" x14ac:dyDescent="0.35">
      <c r="A4530">
        <v>4529</v>
      </c>
      <c r="B4530" t="s">
        <v>4361</v>
      </c>
      <c r="C4530" s="8">
        <v>42328</v>
      </c>
      <c r="D4530" s="6">
        <v>2015</v>
      </c>
      <c r="E4530" s="8" t="s">
        <v>3468</v>
      </c>
      <c r="F4530" s="7">
        <v>20</v>
      </c>
      <c r="G4530" t="s">
        <v>3452</v>
      </c>
      <c r="H4530" t="s">
        <v>3451</v>
      </c>
      <c r="I4530" t="s">
        <v>3756</v>
      </c>
      <c r="J4530" t="s">
        <v>3466</v>
      </c>
      <c r="K4530" t="s">
        <v>3605</v>
      </c>
      <c r="L4530">
        <v>92024</v>
      </c>
      <c r="M4530" t="s">
        <v>2422</v>
      </c>
      <c r="N4530" t="s">
        <v>13</v>
      </c>
      <c r="O4530" t="s">
        <v>26</v>
      </c>
      <c r="P4530" t="s">
        <v>2423</v>
      </c>
      <c r="Q4530" s="4">
        <v>113000</v>
      </c>
      <c r="R4530">
        <v>4</v>
      </c>
      <c r="S4530" s="4">
        <f>Table3[[#This Row],[Harga]]*Table3[[#This Row],[Quantity]]</f>
        <v>452000</v>
      </c>
      <c r="T4530">
        <v>0.2</v>
      </c>
      <c r="U4530" s="4">
        <f>Table3[[#This Row],[Discount]]*Table3[[#This Row],[Revenue]]</f>
        <v>90400</v>
      </c>
      <c r="V4530" s="4">
        <f>Table3[[#This Row],[Revenue]]-Table3[[#This Row],[Total Discount]]</f>
        <v>361600</v>
      </c>
      <c r="W4530" s="6"/>
      <c r="X4530" s="5"/>
    </row>
    <row r="4531" spans="1:24" x14ac:dyDescent="0.35">
      <c r="A4531">
        <v>4530</v>
      </c>
      <c r="B4531" t="s">
        <v>4360</v>
      </c>
      <c r="C4531" s="8">
        <v>42428</v>
      </c>
      <c r="D4531" s="6">
        <v>2016</v>
      </c>
      <c r="E4531" s="8" t="s">
        <v>3458</v>
      </c>
      <c r="F4531" s="7">
        <v>28</v>
      </c>
      <c r="G4531" t="s">
        <v>3538</v>
      </c>
      <c r="H4531" t="s">
        <v>3501</v>
      </c>
      <c r="I4531" t="s">
        <v>4332</v>
      </c>
      <c r="J4531" t="s">
        <v>3466</v>
      </c>
      <c r="K4531" t="s">
        <v>3460</v>
      </c>
      <c r="L4531">
        <v>10035</v>
      </c>
      <c r="M4531" t="s">
        <v>2013</v>
      </c>
      <c r="N4531" t="s">
        <v>13</v>
      </c>
      <c r="O4531" t="s">
        <v>73</v>
      </c>
      <c r="P4531" t="s">
        <v>476</v>
      </c>
      <c r="Q4531" s="4">
        <v>7000</v>
      </c>
      <c r="R4531">
        <v>6</v>
      </c>
      <c r="S4531" s="4">
        <f>Table3[[#This Row],[Harga]]*Table3[[#This Row],[Quantity]]</f>
        <v>42000</v>
      </c>
      <c r="T4531">
        <v>0</v>
      </c>
      <c r="U4531" s="4">
        <f>Table3[[#This Row],[Discount]]*Table3[[#This Row],[Revenue]]</f>
        <v>0</v>
      </c>
      <c r="V4531" s="4">
        <f>Table3[[#This Row],[Revenue]]-Table3[[#This Row],[Total Discount]]</f>
        <v>42000</v>
      </c>
      <c r="W4531" s="6"/>
      <c r="X4531" s="5"/>
    </row>
    <row r="4532" spans="1:24" x14ac:dyDescent="0.35">
      <c r="A4532">
        <v>4531</v>
      </c>
      <c r="B4532" t="s">
        <v>4359</v>
      </c>
      <c r="C4532" s="8">
        <v>41926</v>
      </c>
      <c r="D4532" s="6">
        <v>2014</v>
      </c>
      <c r="E4532" s="8" t="s">
        <v>3517</v>
      </c>
      <c r="F4532" s="7">
        <v>14</v>
      </c>
      <c r="G4532" t="s">
        <v>3457</v>
      </c>
      <c r="H4532" t="s">
        <v>3451</v>
      </c>
      <c r="I4532" t="s">
        <v>4091</v>
      </c>
      <c r="J4532" t="s">
        <v>3449</v>
      </c>
      <c r="K4532" t="s">
        <v>3523</v>
      </c>
      <c r="L4532">
        <v>60653</v>
      </c>
      <c r="M4532" t="s">
        <v>1982</v>
      </c>
      <c r="N4532" t="s">
        <v>13</v>
      </c>
      <c r="O4532" t="s">
        <v>23</v>
      </c>
      <c r="P4532" t="s">
        <v>1983</v>
      </c>
      <c r="Q4532" s="4">
        <v>75000</v>
      </c>
      <c r="R4532">
        <v>13</v>
      </c>
      <c r="S4532" s="4">
        <f>Table3[[#This Row],[Harga]]*Table3[[#This Row],[Quantity]]</f>
        <v>975000</v>
      </c>
      <c r="T4532">
        <v>0.2</v>
      </c>
      <c r="U4532" s="4">
        <f>Table3[[#This Row],[Discount]]*Table3[[#This Row],[Revenue]]</f>
        <v>195000</v>
      </c>
      <c r="V4532" s="4">
        <f>Table3[[#This Row],[Revenue]]-Table3[[#This Row],[Total Discount]]</f>
        <v>780000</v>
      </c>
      <c r="W4532" s="6"/>
      <c r="X4532" s="5"/>
    </row>
    <row r="4533" spans="1:24" x14ac:dyDescent="0.35">
      <c r="A4533">
        <v>4532</v>
      </c>
      <c r="B4533" t="s">
        <v>4358</v>
      </c>
      <c r="C4533" s="8">
        <v>42881</v>
      </c>
      <c r="D4533" s="6">
        <v>2017</v>
      </c>
      <c r="E4533" s="8" t="s">
        <v>3453</v>
      </c>
      <c r="F4533" s="7">
        <v>26</v>
      </c>
      <c r="G4533" t="s">
        <v>3452</v>
      </c>
      <c r="H4533" t="s">
        <v>3532</v>
      </c>
      <c r="I4533" t="s">
        <v>4056</v>
      </c>
      <c r="J4533" t="s">
        <v>3449</v>
      </c>
      <c r="K4533" t="s">
        <v>3909</v>
      </c>
      <c r="L4533">
        <v>22801</v>
      </c>
      <c r="M4533" t="s">
        <v>2276</v>
      </c>
      <c r="N4533" t="s">
        <v>51</v>
      </c>
      <c r="O4533" t="s">
        <v>64</v>
      </c>
      <c r="P4533" t="s">
        <v>2277</v>
      </c>
      <c r="Q4533" s="4">
        <v>12000</v>
      </c>
      <c r="R4533">
        <v>2</v>
      </c>
      <c r="S4533" s="4">
        <f>Table3[[#This Row],[Harga]]*Table3[[#This Row],[Quantity]]</f>
        <v>24000</v>
      </c>
      <c r="T4533">
        <v>0</v>
      </c>
      <c r="U4533" s="4">
        <f>Table3[[#This Row],[Discount]]*Table3[[#This Row],[Revenue]]</f>
        <v>0</v>
      </c>
      <c r="V4533" s="4">
        <f>Table3[[#This Row],[Revenue]]-Table3[[#This Row],[Total Discount]]</f>
        <v>24000</v>
      </c>
      <c r="W4533" s="6"/>
      <c r="X4533" s="5"/>
    </row>
    <row r="4534" spans="1:24" x14ac:dyDescent="0.35">
      <c r="A4534">
        <v>4533</v>
      </c>
      <c r="B4534" t="s">
        <v>4357</v>
      </c>
      <c r="C4534" s="8">
        <v>42404</v>
      </c>
      <c r="D4534" s="6">
        <v>2016</v>
      </c>
      <c r="E4534" s="8" t="s">
        <v>3458</v>
      </c>
      <c r="F4534" s="7">
        <v>4</v>
      </c>
      <c r="G4534" t="s">
        <v>3452</v>
      </c>
      <c r="H4534" t="s">
        <v>3451</v>
      </c>
      <c r="I4534" t="s">
        <v>3832</v>
      </c>
      <c r="J4534" t="s">
        <v>3449</v>
      </c>
      <c r="K4534" t="s">
        <v>3474</v>
      </c>
      <c r="L4534">
        <v>20852</v>
      </c>
      <c r="M4534" t="s">
        <v>2005</v>
      </c>
      <c r="N4534" t="s">
        <v>51</v>
      </c>
      <c r="O4534" t="s">
        <v>52</v>
      </c>
      <c r="P4534" t="s">
        <v>2006</v>
      </c>
      <c r="Q4534" s="4">
        <v>136000</v>
      </c>
      <c r="R4534">
        <v>2</v>
      </c>
      <c r="S4534" s="4">
        <f>Table3[[#This Row],[Harga]]*Table3[[#This Row],[Quantity]]</f>
        <v>272000</v>
      </c>
      <c r="T4534">
        <v>0</v>
      </c>
      <c r="U4534" s="4">
        <f>Table3[[#This Row],[Discount]]*Table3[[#This Row],[Revenue]]</f>
        <v>0</v>
      </c>
      <c r="V4534" s="4">
        <f>Table3[[#This Row],[Revenue]]-Table3[[#This Row],[Total Discount]]</f>
        <v>272000</v>
      </c>
      <c r="W4534" s="6"/>
      <c r="X4534" s="5"/>
    </row>
    <row r="4535" spans="1:24" x14ac:dyDescent="0.35">
      <c r="A4535">
        <v>4534</v>
      </c>
      <c r="B4535" t="s">
        <v>4356</v>
      </c>
      <c r="C4535" s="8">
        <v>42615</v>
      </c>
      <c r="D4535" s="6">
        <v>2016</v>
      </c>
      <c r="E4535" s="8" t="s">
        <v>3472</v>
      </c>
      <c r="F4535" s="7">
        <v>2</v>
      </c>
      <c r="G4535" t="s">
        <v>3496</v>
      </c>
      <c r="H4535" t="s">
        <v>3451</v>
      </c>
      <c r="I4535" t="s">
        <v>4355</v>
      </c>
      <c r="J4535" t="s">
        <v>3449</v>
      </c>
      <c r="K4535" t="s">
        <v>3695</v>
      </c>
      <c r="L4535">
        <v>98198</v>
      </c>
      <c r="M4535" t="s">
        <v>1578</v>
      </c>
      <c r="N4535" t="s">
        <v>9</v>
      </c>
      <c r="O4535" t="s">
        <v>42</v>
      </c>
      <c r="P4535" t="s">
        <v>1579</v>
      </c>
      <c r="Q4535" s="4">
        <v>216000</v>
      </c>
      <c r="R4535">
        <v>3</v>
      </c>
      <c r="S4535" s="4">
        <f>Table3[[#This Row],[Harga]]*Table3[[#This Row],[Quantity]]</f>
        <v>648000</v>
      </c>
      <c r="T4535">
        <v>0.2</v>
      </c>
      <c r="U4535" s="4">
        <f>Table3[[#This Row],[Discount]]*Table3[[#This Row],[Revenue]]</f>
        <v>129600</v>
      </c>
      <c r="V4535" s="4">
        <f>Table3[[#This Row],[Revenue]]-Table3[[#This Row],[Total Discount]]</f>
        <v>518400</v>
      </c>
      <c r="W4535" s="6"/>
      <c r="X4535" s="5"/>
    </row>
    <row r="4536" spans="1:24" x14ac:dyDescent="0.35">
      <c r="A4536">
        <v>4535</v>
      </c>
      <c r="B4536" t="s">
        <v>4354</v>
      </c>
      <c r="C4536" s="8">
        <v>43073</v>
      </c>
      <c r="D4536" s="6">
        <v>2017</v>
      </c>
      <c r="E4536" s="8" t="s">
        <v>3490</v>
      </c>
      <c r="F4536" s="7">
        <v>4</v>
      </c>
      <c r="G4536" t="s">
        <v>3485</v>
      </c>
      <c r="H4536" t="s">
        <v>3451</v>
      </c>
      <c r="I4536" t="s">
        <v>3601</v>
      </c>
      <c r="J4536" t="s">
        <v>3466</v>
      </c>
      <c r="K4536" t="s">
        <v>3509</v>
      </c>
      <c r="L4536">
        <v>19134</v>
      </c>
      <c r="M4536" t="s">
        <v>297</v>
      </c>
      <c r="N4536" t="s">
        <v>9</v>
      </c>
      <c r="O4536" t="s">
        <v>20</v>
      </c>
      <c r="P4536" t="s">
        <v>298</v>
      </c>
      <c r="Q4536" s="4">
        <v>16000</v>
      </c>
      <c r="R4536">
        <v>3</v>
      </c>
      <c r="S4536" s="4">
        <f>Table3[[#This Row],[Harga]]*Table3[[#This Row],[Quantity]]</f>
        <v>48000</v>
      </c>
      <c r="T4536">
        <v>0.2</v>
      </c>
      <c r="U4536" s="4">
        <f>Table3[[#This Row],[Discount]]*Table3[[#This Row],[Revenue]]</f>
        <v>9600</v>
      </c>
      <c r="V4536" s="4">
        <f>Table3[[#This Row],[Revenue]]-Table3[[#This Row],[Total Discount]]</f>
        <v>38400</v>
      </c>
      <c r="W4536" s="6"/>
      <c r="X4536" s="5"/>
    </row>
    <row r="4537" spans="1:24" x14ac:dyDescent="0.35">
      <c r="A4537">
        <v>4536</v>
      </c>
      <c r="B4537" t="s">
        <v>4353</v>
      </c>
      <c r="C4537" s="8">
        <v>42167</v>
      </c>
      <c r="D4537" s="6">
        <v>2015</v>
      </c>
      <c r="E4537" s="8" t="s">
        <v>3497</v>
      </c>
      <c r="F4537" s="7">
        <v>12</v>
      </c>
      <c r="G4537" t="s">
        <v>3452</v>
      </c>
      <c r="H4537" t="s">
        <v>3451</v>
      </c>
      <c r="I4537" t="s">
        <v>4352</v>
      </c>
      <c r="J4537" t="s">
        <v>3488</v>
      </c>
      <c r="K4537" t="s">
        <v>3474</v>
      </c>
      <c r="L4537">
        <v>47201</v>
      </c>
      <c r="M4537" t="s">
        <v>662</v>
      </c>
      <c r="N4537" t="s">
        <v>13</v>
      </c>
      <c r="O4537" t="s">
        <v>32</v>
      </c>
      <c r="P4537" t="s">
        <v>663</v>
      </c>
      <c r="Q4537" s="4">
        <v>25000</v>
      </c>
      <c r="R4537">
        <v>2</v>
      </c>
      <c r="S4537" s="4">
        <f>Table3[[#This Row],[Harga]]*Table3[[#This Row],[Quantity]]</f>
        <v>50000</v>
      </c>
      <c r="T4537">
        <v>0</v>
      </c>
      <c r="U4537" s="4">
        <f>Table3[[#This Row],[Discount]]*Table3[[#This Row],[Revenue]]</f>
        <v>0</v>
      </c>
      <c r="V4537" s="4">
        <f>Table3[[#This Row],[Revenue]]-Table3[[#This Row],[Total Discount]]</f>
        <v>50000</v>
      </c>
      <c r="W4537" s="6"/>
      <c r="X4537" s="5"/>
    </row>
    <row r="4538" spans="1:24" x14ac:dyDescent="0.35">
      <c r="A4538">
        <v>4537</v>
      </c>
      <c r="B4538" t="s">
        <v>4351</v>
      </c>
      <c r="C4538" s="8">
        <v>42617</v>
      </c>
      <c r="D4538" s="6">
        <v>2016</v>
      </c>
      <c r="E4538" s="8" t="s">
        <v>3472</v>
      </c>
      <c r="F4538" s="7">
        <v>4</v>
      </c>
      <c r="G4538" t="s">
        <v>3457</v>
      </c>
      <c r="H4538" t="s">
        <v>3451</v>
      </c>
      <c r="I4538" t="s">
        <v>4350</v>
      </c>
      <c r="J4538" t="s">
        <v>3449</v>
      </c>
      <c r="K4538" t="s">
        <v>3548</v>
      </c>
      <c r="L4538">
        <v>65807</v>
      </c>
      <c r="M4538" t="s">
        <v>2004</v>
      </c>
      <c r="N4538" t="s">
        <v>13</v>
      </c>
      <c r="O4538" t="s">
        <v>55</v>
      </c>
      <c r="P4538" t="s">
        <v>176</v>
      </c>
      <c r="Q4538" s="4">
        <v>42000</v>
      </c>
      <c r="R4538">
        <v>2</v>
      </c>
      <c r="S4538" s="4">
        <f>Table3[[#This Row],[Harga]]*Table3[[#This Row],[Quantity]]</f>
        <v>84000</v>
      </c>
      <c r="T4538">
        <v>0</v>
      </c>
      <c r="U4538" s="4">
        <f>Table3[[#This Row],[Discount]]*Table3[[#This Row],[Revenue]]</f>
        <v>0</v>
      </c>
      <c r="V4538" s="4">
        <f>Table3[[#This Row],[Revenue]]-Table3[[#This Row],[Total Discount]]</f>
        <v>84000</v>
      </c>
      <c r="W4538" s="6"/>
      <c r="X4538" s="5"/>
    </row>
    <row r="4539" spans="1:24" x14ac:dyDescent="0.35">
      <c r="A4539">
        <v>4538</v>
      </c>
      <c r="B4539" t="s">
        <v>4349</v>
      </c>
      <c r="C4539" s="8">
        <v>41750</v>
      </c>
      <c r="D4539" s="6">
        <v>2014</v>
      </c>
      <c r="E4539" s="8" t="s">
        <v>3529</v>
      </c>
      <c r="F4539" s="7">
        <v>21</v>
      </c>
      <c r="G4539" t="s">
        <v>3485</v>
      </c>
      <c r="H4539" t="s">
        <v>3532</v>
      </c>
      <c r="I4539" t="s">
        <v>4348</v>
      </c>
      <c r="J4539" t="s">
        <v>3466</v>
      </c>
      <c r="K4539" t="s">
        <v>3448</v>
      </c>
      <c r="L4539">
        <v>42420</v>
      </c>
      <c r="M4539" t="s">
        <v>1096</v>
      </c>
      <c r="N4539" t="s">
        <v>13</v>
      </c>
      <c r="O4539" t="s">
        <v>32</v>
      </c>
      <c r="P4539" t="s">
        <v>1097</v>
      </c>
      <c r="Q4539" s="4">
        <v>553000</v>
      </c>
      <c r="R4539">
        <v>6</v>
      </c>
      <c r="S4539" s="4">
        <f>Table3[[#This Row],[Harga]]*Table3[[#This Row],[Quantity]]</f>
        <v>3318000</v>
      </c>
      <c r="T4539">
        <v>0</v>
      </c>
      <c r="U4539" s="4">
        <f>Table3[[#This Row],[Discount]]*Table3[[#This Row],[Revenue]]</f>
        <v>0</v>
      </c>
      <c r="V4539" s="4">
        <f>Table3[[#This Row],[Revenue]]-Table3[[#This Row],[Total Discount]]</f>
        <v>3318000</v>
      </c>
      <c r="W4539" s="6"/>
      <c r="X4539" s="5"/>
    </row>
    <row r="4540" spans="1:24" x14ac:dyDescent="0.35">
      <c r="A4540">
        <v>4539</v>
      </c>
      <c r="B4540" t="s">
        <v>4347</v>
      </c>
      <c r="C4540" s="8">
        <v>42313</v>
      </c>
      <c r="D4540" s="6">
        <v>2015</v>
      </c>
      <c r="E4540" s="8" t="s">
        <v>3468</v>
      </c>
      <c r="F4540" s="7">
        <v>5</v>
      </c>
      <c r="G4540" t="s">
        <v>3485</v>
      </c>
      <c r="H4540" t="s">
        <v>3451</v>
      </c>
      <c r="I4540" t="s">
        <v>4346</v>
      </c>
      <c r="J4540" t="s">
        <v>3449</v>
      </c>
      <c r="K4540" t="s">
        <v>3666</v>
      </c>
      <c r="L4540">
        <v>44107</v>
      </c>
      <c r="M4540" t="s">
        <v>404</v>
      </c>
      <c r="N4540" t="s">
        <v>13</v>
      </c>
      <c r="O4540" t="s">
        <v>26</v>
      </c>
      <c r="P4540" t="s">
        <v>405</v>
      </c>
      <c r="Q4540" s="4">
        <v>5000</v>
      </c>
      <c r="R4540">
        <v>3</v>
      </c>
      <c r="S4540" s="4">
        <f>Table3[[#This Row],[Harga]]*Table3[[#This Row],[Quantity]]</f>
        <v>15000</v>
      </c>
      <c r="T4540">
        <v>0.7</v>
      </c>
      <c r="U4540" s="4">
        <f>Table3[[#This Row],[Discount]]*Table3[[#This Row],[Revenue]]</f>
        <v>10500</v>
      </c>
      <c r="V4540" s="4">
        <f>Table3[[#This Row],[Revenue]]-Table3[[#This Row],[Total Discount]]</f>
        <v>4500</v>
      </c>
      <c r="W4540" s="6"/>
      <c r="X4540" s="5"/>
    </row>
    <row r="4541" spans="1:24" x14ac:dyDescent="0.35">
      <c r="A4541">
        <v>4540</v>
      </c>
      <c r="B4541" t="s">
        <v>4345</v>
      </c>
      <c r="C4541" s="8">
        <v>41946</v>
      </c>
      <c r="D4541" s="6">
        <v>2014</v>
      </c>
      <c r="E4541" s="8" t="s">
        <v>3468</v>
      </c>
      <c r="F4541" s="7">
        <v>3</v>
      </c>
      <c r="G4541" t="s">
        <v>3538</v>
      </c>
      <c r="H4541" t="s">
        <v>3451</v>
      </c>
      <c r="I4541" t="s">
        <v>4344</v>
      </c>
      <c r="J4541" t="s">
        <v>3466</v>
      </c>
      <c r="K4541" t="s">
        <v>3568</v>
      </c>
      <c r="L4541">
        <v>68104</v>
      </c>
      <c r="M4541" t="s">
        <v>1807</v>
      </c>
      <c r="N4541" t="s">
        <v>51</v>
      </c>
      <c r="O4541" t="s">
        <v>64</v>
      </c>
      <c r="P4541" t="s">
        <v>1808</v>
      </c>
      <c r="Q4541" s="4">
        <v>96000</v>
      </c>
      <c r="R4541">
        <v>3</v>
      </c>
      <c r="S4541" s="4">
        <f>Table3[[#This Row],[Harga]]*Table3[[#This Row],[Quantity]]</f>
        <v>288000</v>
      </c>
      <c r="T4541">
        <v>0</v>
      </c>
      <c r="U4541" s="4">
        <f>Table3[[#This Row],[Discount]]*Table3[[#This Row],[Revenue]]</f>
        <v>0</v>
      </c>
      <c r="V4541" s="4">
        <f>Table3[[#This Row],[Revenue]]-Table3[[#This Row],[Total Discount]]</f>
        <v>288000</v>
      </c>
      <c r="W4541" s="6"/>
      <c r="X4541" s="5"/>
    </row>
    <row r="4542" spans="1:24" x14ac:dyDescent="0.35">
      <c r="A4542">
        <v>4541</v>
      </c>
      <c r="B4542" t="s">
        <v>4343</v>
      </c>
      <c r="C4542" s="8">
        <v>42416</v>
      </c>
      <c r="D4542" s="6">
        <v>2016</v>
      </c>
      <c r="E4542" s="8" t="s">
        <v>3458</v>
      </c>
      <c r="F4542" s="7">
        <v>16</v>
      </c>
      <c r="G4542" t="s">
        <v>3452</v>
      </c>
      <c r="H4542" t="s">
        <v>3451</v>
      </c>
      <c r="I4542" t="s">
        <v>4342</v>
      </c>
      <c r="J4542" t="s">
        <v>3449</v>
      </c>
      <c r="K4542" t="s">
        <v>3523</v>
      </c>
      <c r="L4542">
        <v>42420</v>
      </c>
      <c r="M4542" t="s">
        <v>2520</v>
      </c>
      <c r="N4542" t="s">
        <v>9</v>
      </c>
      <c r="O4542" t="s">
        <v>20</v>
      </c>
      <c r="P4542" t="s">
        <v>2521</v>
      </c>
      <c r="Q4542" s="4">
        <v>191000</v>
      </c>
      <c r="R4542">
        <v>4</v>
      </c>
      <c r="S4542" s="4">
        <f>Table3[[#This Row],[Harga]]*Table3[[#This Row],[Quantity]]</f>
        <v>764000</v>
      </c>
      <c r="T4542">
        <v>0</v>
      </c>
      <c r="U4542" s="4">
        <f>Table3[[#This Row],[Discount]]*Table3[[#This Row],[Revenue]]</f>
        <v>0</v>
      </c>
      <c r="V4542" s="4">
        <f>Table3[[#This Row],[Revenue]]-Table3[[#This Row],[Total Discount]]</f>
        <v>764000</v>
      </c>
      <c r="W4542" s="6"/>
      <c r="X4542" s="5"/>
    </row>
    <row r="4543" spans="1:24" x14ac:dyDescent="0.35">
      <c r="A4543">
        <v>4542</v>
      </c>
      <c r="B4543" t="s">
        <v>4341</v>
      </c>
      <c r="C4543" s="8">
        <v>42989</v>
      </c>
      <c r="D4543" s="6">
        <v>2017</v>
      </c>
      <c r="E4543" s="8" t="s">
        <v>3472</v>
      </c>
      <c r="F4543" s="7">
        <v>11</v>
      </c>
      <c r="G4543" t="s">
        <v>3452</v>
      </c>
      <c r="H4543" t="s">
        <v>3462</v>
      </c>
      <c r="I4543" t="s">
        <v>4340</v>
      </c>
      <c r="J4543" t="s">
        <v>3466</v>
      </c>
      <c r="K4543" t="s">
        <v>3509</v>
      </c>
      <c r="L4543">
        <v>92704</v>
      </c>
      <c r="M4543" t="s">
        <v>2298</v>
      </c>
      <c r="N4543" t="s">
        <v>51</v>
      </c>
      <c r="O4543" t="s">
        <v>52</v>
      </c>
      <c r="P4543" t="s">
        <v>2299</v>
      </c>
      <c r="Q4543" s="4">
        <v>72000</v>
      </c>
      <c r="R4543">
        <v>6</v>
      </c>
      <c r="S4543" s="4">
        <f>Table3[[#This Row],[Harga]]*Table3[[#This Row],[Quantity]]</f>
        <v>432000</v>
      </c>
      <c r="T4543">
        <v>0.2</v>
      </c>
      <c r="U4543" s="4">
        <f>Table3[[#This Row],[Discount]]*Table3[[#This Row],[Revenue]]</f>
        <v>86400</v>
      </c>
      <c r="V4543" s="4">
        <f>Table3[[#This Row],[Revenue]]-Table3[[#This Row],[Total Discount]]</f>
        <v>345600</v>
      </c>
      <c r="W4543" s="6"/>
      <c r="X4543" s="5"/>
    </row>
    <row r="4544" spans="1:24" x14ac:dyDescent="0.35">
      <c r="A4544">
        <v>4543</v>
      </c>
      <c r="B4544" t="s">
        <v>4339</v>
      </c>
      <c r="C4544" s="8">
        <v>43041</v>
      </c>
      <c r="D4544" s="6">
        <v>2017</v>
      </c>
      <c r="E4544" s="8" t="s">
        <v>3468</v>
      </c>
      <c r="F4544" s="7">
        <v>2</v>
      </c>
      <c r="G4544" t="s">
        <v>3457</v>
      </c>
      <c r="H4544" t="s">
        <v>3462</v>
      </c>
      <c r="I4544" t="s">
        <v>3680</v>
      </c>
      <c r="J4544" t="s">
        <v>3449</v>
      </c>
      <c r="K4544" t="s">
        <v>3707</v>
      </c>
      <c r="L4544">
        <v>22153</v>
      </c>
      <c r="M4544" t="s">
        <v>39</v>
      </c>
      <c r="N4544" t="s">
        <v>13</v>
      </c>
      <c r="O4544" t="s">
        <v>37</v>
      </c>
      <c r="P4544" t="s">
        <v>40</v>
      </c>
      <c r="Q4544" s="4">
        <v>20000</v>
      </c>
      <c r="R4544">
        <v>2</v>
      </c>
      <c r="S4544" s="4">
        <f>Table3[[#This Row],[Harga]]*Table3[[#This Row],[Quantity]]</f>
        <v>40000</v>
      </c>
      <c r="T4544">
        <v>0</v>
      </c>
      <c r="U4544" s="4">
        <f>Table3[[#This Row],[Discount]]*Table3[[#This Row],[Revenue]]</f>
        <v>0</v>
      </c>
      <c r="V4544" s="4">
        <f>Table3[[#This Row],[Revenue]]-Table3[[#This Row],[Total Discount]]</f>
        <v>40000</v>
      </c>
      <c r="W4544" s="6"/>
      <c r="X4544" s="5"/>
    </row>
    <row r="4545" spans="1:24" x14ac:dyDescent="0.35">
      <c r="A4545">
        <v>4544</v>
      </c>
      <c r="B4545" t="s">
        <v>4338</v>
      </c>
      <c r="C4545" s="8">
        <v>42041</v>
      </c>
      <c r="D4545" s="6">
        <v>2015</v>
      </c>
      <c r="E4545" s="8" t="s">
        <v>3458</v>
      </c>
      <c r="F4545" s="7">
        <v>6</v>
      </c>
      <c r="G4545" t="s">
        <v>3452</v>
      </c>
      <c r="H4545" t="s">
        <v>3451</v>
      </c>
      <c r="I4545" t="s">
        <v>4337</v>
      </c>
      <c r="J4545" t="s">
        <v>3466</v>
      </c>
      <c r="K4545" t="s">
        <v>3641</v>
      </c>
      <c r="L4545">
        <v>23434</v>
      </c>
      <c r="M4545" t="s">
        <v>2751</v>
      </c>
      <c r="N4545" t="s">
        <v>13</v>
      </c>
      <c r="O4545" t="s">
        <v>32</v>
      </c>
      <c r="P4545" t="s">
        <v>2752</v>
      </c>
      <c r="Q4545" s="4">
        <v>245000</v>
      </c>
      <c r="R4545">
        <v>3</v>
      </c>
      <c r="S4545" s="4">
        <f>Table3[[#This Row],[Harga]]*Table3[[#This Row],[Quantity]]</f>
        <v>735000</v>
      </c>
      <c r="T4545">
        <v>0</v>
      </c>
      <c r="U4545" s="4">
        <f>Table3[[#This Row],[Discount]]*Table3[[#This Row],[Revenue]]</f>
        <v>0</v>
      </c>
      <c r="V4545" s="4">
        <f>Table3[[#This Row],[Revenue]]-Table3[[#This Row],[Total Discount]]</f>
        <v>735000</v>
      </c>
      <c r="W4545" s="6"/>
      <c r="X4545" s="5"/>
    </row>
    <row r="4546" spans="1:24" x14ac:dyDescent="0.35">
      <c r="A4546">
        <v>4545</v>
      </c>
      <c r="B4546" t="s">
        <v>4336</v>
      </c>
      <c r="C4546" s="8">
        <v>42623</v>
      </c>
      <c r="D4546" s="6">
        <v>2016</v>
      </c>
      <c r="E4546" s="8" t="s">
        <v>3472</v>
      </c>
      <c r="F4546" s="7">
        <v>10</v>
      </c>
      <c r="G4546" t="s">
        <v>3538</v>
      </c>
      <c r="H4546" t="s">
        <v>3451</v>
      </c>
      <c r="I4546" t="s">
        <v>3475</v>
      </c>
      <c r="J4546" t="s">
        <v>3449</v>
      </c>
      <c r="K4546" t="s">
        <v>3580</v>
      </c>
      <c r="L4546">
        <v>90049</v>
      </c>
      <c r="M4546" t="s">
        <v>2326</v>
      </c>
      <c r="N4546" t="s">
        <v>13</v>
      </c>
      <c r="O4546" t="s">
        <v>26</v>
      </c>
      <c r="P4546" t="s">
        <v>2327</v>
      </c>
      <c r="Q4546" s="4">
        <v>692000</v>
      </c>
      <c r="R4546">
        <v>2</v>
      </c>
      <c r="S4546" s="4">
        <f>Table3[[#This Row],[Harga]]*Table3[[#This Row],[Quantity]]</f>
        <v>1384000</v>
      </c>
      <c r="T4546">
        <v>0.2</v>
      </c>
      <c r="U4546" s="4">
        <f>Table3[[#This Row],[Discount]]*Table3[[#This Row],[Revenue]]</f>
        <v>276800</v>
      </c>
      <c r="V4546" s="4">
        <f>Table3[[#This Row],[Revenue]]-Table3[[#This Row],[Total Discount]]</f>
        <v>1107200</v>
      </c>
      <c r="W4546" s="6"/>
      <c r="X4546" s="5"/>
    </row>
    <row r="4547" spans="1:24" x14ac:dyDescent="0.35">
      <c r="A4547">
        <v>4546</v>
      </c>
      <c r="B4547" t="s">
        <v>4335</v>
      </c>
      <c r="C4547" s="8">
        <v>42639</v>
      </c>
      <c r="D4547" s="6">
        <v>2016</v>
      </c>
      <c r="E4547" s="8" t="s">
        <v>3472</v>
      </c>
      <c r="F4547" s="7">
        <v>26</v>
      </c>
      <c r="G4547" t="s">
        <v>3452</v>
      </c>
      <c r="H4547" t="s">
        <v>3532</v>
      </c>
      <c r="I4547" t="s">
        <v>4334</v>
      </c>
      <c r="J4547" t="s">
        <v>3466</v>
      </c>
      <c r="K4547" t="s">
        <v>3595</v>
      </c>
      <c r="L4547">
        <v>77041</v>
      </c>
      <c r="M4547" t="s">
        <v>3366</v>
      </c>
      <c r="N4547" t="s">
        <v>13</v>
      </c>
      <c r="O4547" t="s">
        <v>29</v>
      </c>
      <c r="P4547" t="s">
        <v>3367</v>
      </c>
      <c r="Q4547" s="4">
        <v>94000</v>
      </c>
      <c r="R4547">
        <v>2</v>
      </c>
      <c r="S4547" s="4">
        <f>Table3[[#This Row],[Harga]]*Table3[[#This Row],[Quantity]]</f>
        <v>188000</v>
      </c>
      <c r="T4547">
        <v>0.8</v>
      </c>
      <c r="U4547" s="4">
        <f>Table3[[#This Row],[Discount]]*Table3[[#This Row],[Revenue]]</f>
        <v>150400</v>
      </c>
      <c r="V4547" s="4">
        <f>Table3[[#This Row],[Revenue]]-Table3[[#This Row],[Total Discount]]</f>
        <v>37600</v>
      </c>
      <c r="W4547" s="6"/>
      <c r="X4547" s="5"/>
    </row>
    <row r="4548" spans="1:24" x14ac:dyDescent="0.35">
      <c r="A4548">
        <v>4547</v>
      </c>
      <c r="B4548" t="s">
        <v>4333</v>
      </c>
      <c r="C4548" s="8">
        <v>42353</v>
      </c>
      <c r="D4548" s="6">
        <v>2015</v>
      </c>
      <c r="E4548" s="8" t="s">
        <v>3490</v>
      </c>
      <c r="F4548" s="7">
        <v>15</v>
      </c>
      <c r="G4548" t="s">
        <v>3457</v>
      </c>
      <c r="H4548" t="s">
        <v>3451</v>
      </c>
      <c r="I4548" t="s">
        <v>4332</v>
      </c>
      <c r="J4548" t="s">
        <v>3466</v>
      </c>
      <c r="K4548" t="s">
        <v>3499</v>
      </c>
      <c r="L4548">
        <v>27511</v>
      </c>
      <c r="M4548" t="s">
        <v>256</v>
      </c>
      <c r="N4548" t="s">
        <v>51</v>
      </c>
      <c r="O4548" t="s">
        <v>52</v>
      </c>
      <c r="P4548" t="s">
        <v>257</v>
      </c>
      <c r="Q4548" s="4">
        <v>329000</v>
      </c>
      <c r="R4548">
        <v>3</v>
      </c>
      <c r="S4548" s="4">
        <f>Table3[[#This Row],[Harga]]*Table3[[#This Row],[Quantity]]</f>
        <v>987000</v>
      </c>
      <c r="T4548">
        <v>0.2</v>
      </c>
      <c r="U4548" s="4">
        <f>Table3[[#This Row],[Discount]]*Table3[[#This Row],[Revenue]]</f>
        <v>197400</v>
      </c>
      <c r="V4548" s="4">
        <f>Table3[[#This Row],[Revenue]]-Table3[[#This Row],[Total Discount]]</f>
        <v>789600</v>
      </c>
      <c r="W4548" s="6"/>
      <c r="X4548" s="5"/>
    </row>
    <row r="4549" spans="1:24" x14ac:dyDescent="0.35">
      <c r="A4549">
        <v>4548</v>
      </c>
      <c r="B4549" t="s">
        <v>4331</v>
      </c>
      <c r="C4549" s="8">
        <v>42630</v>
      </c>
      <c r="D4549" s="6">
        <v>2016</v>
      </c>
      <c r="E4549" s="8" t="s">
        <v>3472</v>
      </c>
      <c r="F4549" s="7">
        <v>17</v>
      </c>
      <c r="G4549" t="s">
        <v>3496</v>
      </c>
      <c r="H4549" t="s">
        <v>3451</v>
      </c>
      <c r="I4549" t="s">
        <v>3947</v>
      </c>
      <c r="J4549" t="s">
        <v>3449</v>
      </c>
      <c r="K4549" t="s">
        <v>3909</v>
      </c>
      <c r="L4549">
        <v>45503</v>
      </c>
      <c r="M4549" t="s">
        <v>3368</v>
      </c>
      <c r="N4549" t="s">
        <v>13</v>
      </c>
      <c r="O4549" t="s">
        <v>32</v>
      </c>
      <c r="P4549" t="s">
        <v>3369</v>
      </c>
      <c r="Q4549" s="4">
        <v>296000</v>
      </c>
      <c r="R4549">
        <v>5</v>
      </c>
      <c r="S4549" s="4">
        <f>Table3[[#This Row],[Harga]]*Table3[[#This Row],[Quantity]]</f>
        <v>1480000</v>
      </c>
      <c r="T4549">
        <v>0.2</v>
      </c>
      <c r="U4549" s="4">
        <f>Table3[[#This Row],[Discount]]*Table3[[#This Row],[Revenue]]</f>
        <v>296000</v>
      </c>
      <c r="V4549" s="4">
        <f>Table3[[#This Row],[Revenue]]-Table3[[#This Row],[Total Discount]]</f>
        <v>1184000</v>
      </c>
      <c r="W4549" s="6"/>
      <c r="X4549" s="5"/>
    </row>
    <row r="4550" spans="1:24" x14ac:dyDescent="0.35">
      <c r="A4550">
        <v>4549</v>
      </c>
      <c r="B4550" t="s">
        <v>4330</v>
      </c>
      <c r="C4550" s="8">
        <v>43021</v>
      </c>
      <c r="D4550" s="6">
        <v>2017</v>
      </c>
      <c r="E4550" s="8" t="s">
        <v>3517</v>
      </c>
      <c r="F4550" s="7">
        <v>13</v>
      </c>
      <c r="G4550" t="s">
        <v>3485</v>
      </c>
      <c r="H4550" t="s">
        <v>3462</v>
      </c>
      <c r="I4550" t="s">
        <v>4189</v>
      </c>
      <c r="J4550" t="s">
        <v>3449</v>
      </c>
      <c r="K4550" t="s">
        <v>3561</v>
      </c>
      <c r="L4550">
        <v>40214</v>
      </c>
      <c r="M4550" t="s">
        <v>525</v>
      </c>
      <c r="N4550" t="s">
        <v>13</v>
      </c>
      <c r="O4550" t="s">
        <v>32</v>
      </c>
      <c r="P4550" t="s">
        <v>526</v>
      </c>
      <c r="Q4550" s="4">
        <v>70000</v>
      </c>
      <c r="R4550">
        <v>8</v>
      </c>
      <c r="S4550" s="4">
        <f>Table3[[#This Row],[Harga]]*Table3[[#This Row],[Quantity]]</f>
        <v>560000</v>
      </c>
      <c r="T4550">
        <v>0</v>
      </c>
      <c r="U4550" s="4">
        <f>Table3[[#This Row],[Discount]]*Table3[[#This Row],[Revenue]]</f>
        <v>0</v>
      </c>
      <c r="V4550" s="4">
        <f>Table3[[#This Row],[Revenue]]-Table3[[#This Row],[Total Discount]]</f>
        <v>560000</v>
      </c>
      <c r="W4550" s="6"/>
      <c r="X4550" s="5"/>
    </row>
    <row r="4551" spans="1:24" x14ac:dyDescent="0.35">
      <c r="A4551">
        <v>4550</v>
      </c>
      <c r="B4551" t="s">
        <v>4329</v>
      </c>
      <c r="C4551" s="8">
        <v>42183</v>
      </c>
      <c r="D4551" s="6">
        <v>2015</v>
      </c>
      <c r="E4551" s="8" t="s">
        <v>3497</v>
      </c>
      <c r="F4551" s="7">
        <v>28</v>
      </c>
      <c r="G4551" t="s">
        <v>3452</v>
      </c>
      <c r="H4551" t="s">
        <v>3451</v>
      </c>
      <c r="I4551" t="s">
        <v>4328</v>
      </c>
      <c r="J4551" t="s">
        <v>3466</v>
      </c>
      <c r="K4551" t="s">
        <v>3483</v>
      </c>
      <c r="L4551">
        <v>45373</v>
      </c>
      <c r="M4551" t="s">
        <v>111</v>
      </c>
      <c r="N4551" t="s">
        <v>13</v>
      </c>
      <c r="O4551" t="s">
        <v>23</v>
      </c>
      <c r="P4551" t="s">
        <v>112</v>
      </c>
      <c r="Q4551" s="4">
        <v>13000</v>
      </c>
      <c r="R4551">
        <v>3</v>
      </c>
      <c r="S4551" s="4">
        <f>Table3[[#This Row],[Harga]]*Table3[[#This Row],[Quantity]]</f>
        <v>39000</v>
      </c>
      <c r="T4551">
        <v>0.2</v>
      </c>
      <c r="U4551" s="4">
        <f>Table3[[#This Row],[Discount]]*Table3[[#This Row],[Revenue]]</f>
        <v>7800</v>
      </c>
      <c r="V4551" s="4">
        <f>Table3[[#This Row],[Revenue]]-Table3[[#This Row],[Total Discount]]</f>
        <v>31200</v>
      </c>
      <c r="W4551" s="6"/>
      <c r="X4551" s="5"/>
    </row>
    <row r="4552" spans="1:24" x14ac:dyDescent="0.35">
      <c r="A4552">
        <v>4551</v>
      </c>
      <c r="B4552" t="s">
        <v>4327</v>
      </c>
      <c r="C4552" s="8">
        <v>42156</v>
      </c>
      <c r="D4552" s="6">
        <v>2015</v>
      </c>
      <c r="E4552" s="8" t="s">
        <v>3497</v>
      </c>
      <c r="F4552" s="7">
        <v>1</v>
      </c>
      <c r="G4552" t="s">
        <v>3538</v>
      </c>
      <c r="H4552" t="s">
        <v>3501</v>
      </c>
      <c r="I4552" t="s">
        <v>3516</v>
      </c>
      <c r="J4552" t="s">
        <v>3449</v>
      </c>
      <c r="K4552" t="s">
        <v>3492</v>
      </c>
      <c r="L4552">
        <v>48227</v>
      </c>
      <c r="M4552" t="s">
        <v>2358</v>
      </c>
      <c r="N4552" t="s">
        <v>51</v>
      </c>
      <c r="O4552" t="s">
        <v>52</v>
      </c>
      <c r="P4552" t="s">
        <v>2359</v>
      </c>
      <c r="Q4552" s="4">
        <v>360000</v>
      </c>
      <c r="R4552">
        <v>2</v>
      </c>
      <c r="S4552" s="4">
        <f>Table3[[#This Row],[Harga]]*Table3[[#This Row],[Quantity]]</f>
        <v>720000</v>
      </c>
      <c r="T4552">
        <v>0</v>
      </c>
      <c r="U4552" s="4">
        <f>Table3[[#This Row],[Discount]]*Table3[[#This Row],[Revenue]]</f>
        <v>0</v>
      </c>
      <c r="V4552" s="4">
        <f>Table3[[#This Row],[Revenue]]-Table3[[#This Row],[Total Discount]]</f>
        <v>720000</v>
      </c>
      <c r="W4552" s="6"/>
      <c r="X4552" s="5"/>
    </row>
    <row r="4553" spans="1:24" x14ac:dyDescent="0.35">
      <c r="A4553">
        <v>4552</v>
      </c>
      <c r="B4553" t="s">
        <v>4326</v>
      </c>
      <c r="C4553" s="8">
        <v>41741</v>
      </c>
      <c r="D4553" s="6">
        <v>2014</v>
      </c>
      <c r="E4553" s="8" t="s">
        <v>3529</v>
      </c>
      <c r="F4553" s="7">
        <v>12</v>
      </c>
      <c r="G4553" t="s">
        <v>3457</v>
      </c>
      <c r="H4553" t="s">
        <v>3451</v>
      </c>
      <c r="I4553" t="s">
        <v>4325</v>
      </c>
      <c r="J4553" t="s">
        <v>3449</v>
      </c>
      <c r="K4553" t="s">
        <v>3513</v>
      </c>
      <c r="L4553">
        <v>47401</v>
      </c>
      <c r="M4553" t="s">
        <v>819</v>
      </c>
      <c r="N4553" t="s">
        <v>13</v>
      </c>
      <c r="O4553" t="s">
        <v>23</v>
      </c>
      <c r="P4553" t="s">
        <v>820</v>
      </c>
      <c r="Q4553" s="4">
        <v>13000</v>
      </c>
      <c r="R4553">
        <v>5</v>
      </c>
      <c r="S4553" s="4">
        <f>Table3[[#This Row],[Harga]]*Table3[[#This Row],[Quantity]]</f>
        <v>65000</v>
      </c>
      <c r="T4553">
        <v>0</v>
      </c>
      <c r="U4553" s="4">
        <f>Table3[[#This Row],[Discount]]*Table3[[#This Row],[Revenue]]</f>
        <v>0</v>
      </c>
      <c r="V4553" s="4">
        <f>Table3[[#This Row],[Revenue]]-Table3[[#This Row],[Total Discount]]</f>
        <v>65000</v>
      </c>
      <c r="W4553" s="6"/>
      <c r="X4553" s="5"/>
    </row>
    <row r="4554" spans="1:24" x14ac:dyDescent="0.35">
      <c r="A4554">
        <v>4553</v>
      </c>
      <c r="B4554" t="s">
        <v>4324</v>
      </c>
      <c r="C4554" s="8">
        <v>43020</v>
      </c>
      <c r="D4554" s="6">
        <v>2017</v>
      </c>
      <c r="E4554" s="8" t="s">
        <v>3517</v>
      </c>
      <c r="F4554" s="7">
        <v>12</v>
      </c>
      <c r="G4554" t="s">
        <v>3452</v>
      </c>
      <c r="H4554" t="s">
        <v>3554</v>
      </c>
      <c r="I4554" t="s">
        <v>4323</v>
      </c>
      <c r="J4554" t="s">
        <v>3488</v>
      </c>
      <c r="K4554" t="s">
        <v>3548</v>
      </c>
      <c r="L4554">
        <v>75081</v>
      </c>
      <c r="M4554" t="s">
        <v>3370</v>
      </c>
      <c r="N4554" t="s">
        <v>51</v>
      </c>
      <c r="O4554" t="s">
        <v>52</v>
      </c>
      <c r="P4554" t="s">
        <v>3371</v>
      </c>
      <c r="Q4554" s="4">
        <v>370000</v>
      </c>
      <c r="R4554">
        <v>7</v>
      </c>
      <c r="S4554" s="4">
        <f>Table3[[#This Row],[Harga]]*Table3[[#This Row],[Quantity]]</f>
        <v>2590000</v>
      </c>
      <c r="T4554">
        <v>0.2</v>
      </c>
      <c r="U4554" s="4">
        <f>Table3[[#This Row],[Discount]]*Table3[[#This Row],[Revenue]]</f>
        <v>518000</v>
      </c>
      <c r="V4554" s="4">
        <f>Table3[[#This Row],[Revenue]]-Table3[[#This Row],[Total Discount]]</f>
        <v>2072000</v>
      </c>
      <c r="W4554" s="6"/>
      <c r="X4554" s="5"/>
    </row>
    <row r="4555" spans="1:24" x14ac:dyDescent="0.35">
      <c r="A4555">
        <v>4554</v>
      </c>
      <c r="B4555" t="s">
        <v>4322</v>
      </c>
      <c r="C4555" s="8">
        <v>42315</v>
      </c>
      <c r="D4555" s="6">
        <v>2015</v>
      </c>
      <c r="E4555" s="8" t="s">
        <v>3468</v>
      </c>
      <c r="F4555" s="7">
        <v>7</v>
      </c>
      <c r="G4555" t="s">
        <v>3538</v>
      </c>
      <c r="H4555" t="s">
        <v>3451</v>
      </c>
      <c r="I4555" t="s">
        <v>4248</v>
      </c>
      <c r="J4555" t="s">
        <v>3449</v>
      </c>
      <c r="K4555" t="s">
        <v>3704</v>
      </c>
      <c r="L4555">
        <v>77041</v>
      </c>
      <c r="M4555" t="s">
        <v>1956</v>
      </c>
      <c r="N4555" t="s">
        <v>13</v>
      </c>
      <c r="O4555" t="s">
        <v>37</v>
      </c>
      <c r="P4555" t="s">
        <v>1957</v>
      </c>
      <c r="Q4555" s="4">
        <v>8000</v>
      </c>
      <c r="R4555">
        <v>3</v>
      </c>
      <c r="S4555" s="4">
        <f>Table3[[#This Row],[Harga]]*Table3[[#This Row],[Quantity]]</f>
        <v>24000</v>
      </c>
      <c r="T4555">
        <v>0.2</v>
      </c>
      <c r="U4555" s="4">
        <f>Table3[[#This Row],[Discount]]*Table3[[#This Row],[Revenue]]</f>
        <v>4800</v>
      </c>
      <c r="V4555" s="4">
        <f>Table3[[#This Row],[Revenue]]-Table3[[#This Row],[Total Discount]]</f>
        <v>19200</v>
      </c>
      <c r="W4555" s="6"/>
      <c r="X4555" s="5"/>
    </row>
    <row r="4556" spans="1:24" x14ac:dyDescent="0.35">
      <c r="A4556">
        <v>4555</v>
      </c>
      <c r="B4556" t="s">
        <v>4321</v>
      </c>
      <c r="C4556" s="8">
        <v>42149</v>
      </c>
      <c r="D4556" s="6">
        <v>2015</v>
      </c>
      <c r="E4556" s="8" t="s">
        <v>3453</v>
      </c>
      <c r="F4556" s="7">
        <v>25</v>
      </c>
      <c r="G4556" t="s">
        <v>3452</v>
      </c>
      <c r="H4556" t="s">
        <v>3462</v>
      </c>
      <c r="I4556" t="s">
        <v>4320</v>
      </c>
      <c r="J4556" t="s">
        <v>3466</v>
      </c>
      <c r="K4556" t="s">
        <v>3499</v>
      </c>
      <c r="L4556">
        <v>76117</v>
      </c>
      <c r="M4556" t="s">
        <v>1787</v>
      </c>
      <c r="N4556" t="s">
        <v>13</v>
      </c>
      <c r="O4556" t="s">
        <v>366</v>
      </c>
      <c r="P4556" t="s">
        <v>1788</v>
      </c>
      <c r="Q4556" s="4">
        <v>12000</v>
      </c>
      <c r="R4556">
        <v>2</v>
      </c>
      <c r="S4556" s="4">
        <f>Table3[[#This Row],[Harga]]*Table3[[#This Row],[Quantity]]</f>
        <v>24000</v>
      </c>
      <c r="T4556">
        <v>0.2</v>
      </c>
      <c r="U4556" s="4">
        <f>Table3[[#This Row],[Discount]]*Table3[[#This Row],[Revenue]]</f>
        <v>4800</v>
      </c>
      <c r="V4556" s="4">
        <f>Table3[[#This Row],[Revenue]]-Table3[[#This Row],[Total Discount]]</f>
        <v>19200</v>
      </c>
      <c r="W4556" s="6"/>
      <c r="X4556" s="5"/>
    </row>
    <row r="4557" spans="1:24" x14ac:dyDescent="0.35">
      <c r="A4557">
        <v>4556</v>
      </c>
      <c r="B4557" t="s">
        <v>4319</v>
      </c>
      <c r="C4557" s="8">
        <v>41925</v>
      </c>
      <c r="D4557" s="6">
        <v>2014</v>
      </c>
      <c r="E4557" s="8" t="s">
        <v>3517</v>
      </c>
      <c r="F4557" s="7">
        <v>13</v>
      </c>
      <c r="G4557" t="s">
        <v>3538</v>
      </c>
      <c r="H4557" t="s">
        <v>3451</v>
      </c>
      <c r="I4557" t="s">
        <v>4304</v>
      </c>
      <c r="J4557" t="s">
        <v>3488</v>
      </c>
      <c r="K4557" t="s">
        <v>3580</v>
      </c>
      <c r="L4557">
        <v>23223</v>
      </c>
      <c r="M4557" t="s">
        <v>3372</v>
      </c>
      <c r="N4557" t="s">
        <v>13</v>
      </c>
      <c r="O4557" t="s">
        <v>55</v>
      </c>
      <c r="P4557" t="s">
        <v>3373</v>
      </c>
      <c r="Q4557" s="4">
        <v>37000</v>
      </c>
      <c r="R4557">
        <v>5</v>
      </c>
      <c r="S4557" s="4">
        <f>Table3[[#This Row],[Harga]]*Table3[[#This Row],[Quantity]]</f>
        <v>185000</v>
      </c>
      <c r="T4557">
        <v>0</v>
      </c>
      <c r="U4557" s="4">
        <f>Table3[[#This Row],[Discount]]*Table3[[#This Row],[Revenue]]</f>
        <v>0</v>
      </c>
      <c r="V4557" s="4">
        <f>Table3[[#This Row],[Revenue]]-Table3[[#This Row],[Total Discount]]</f>
        <v>185000</v>
      </c>
      <c r="W4557" s="6"/>
      <c r="X4557" s="5"/>
    </row>
    <row r="4558" spans="1:24" x14ac:dyDescent="0.35">
      <c r="A4558">
        <v>4557</v>
      </c>
      <c r="B4558" t="s">
        <v>4318</v>
      </c>
      <c r="C4558" s="8">
        <v>42407</v>
      </c>
      <c r="D4558" s="6">
        <v>2016</v>
      </c>
      <c r="E4558" s="8" t="s">
        <v>3458</v>
      </c>
      <c r="F4558" s="7">
        <v>7</v>
      </c>
      <c r="G4558" t="s">
        <v>3538</v>
      </c>
      <c r="H4558" t="s">
        <v>3532</v>
      </c>
      <c r="I4558" t="s">
        <v>4317</v>
      </c>
      <c r="J4558" t="s">
        <v>3466</v>
      </c>
      <c r="K4558" t="s">
        <v>3666</v>
      </c>
      <c r="L4558">
        <v>90049</v>
      </c>
      <c r="M4558" t="s">
        <v>3095</v>
      </c>
      <c r="N4558" t="s">
        <v>51</v>
      </c>
      <c r="O4558" t="s">
        <v>52</v>
      </c>
      <c r="P4558" t="s">
        <v>3096</v>
      </c>
      <c r="Q4558" s="4">
        <v>624000</v>
      </c>
      <c r="R4558">
        <v>5</v>
      </c>
      <c r="S4558" s="4">
        <f>Table3[[#This Row],[Harga]]*Table3[[#This Row],[Quantity]]</f>
        <v>3120000</v>
      </c>
      <c r="T4558">
        <v>0.2</v>
      </c>
      <c r="U4558" s="4">
        <f>Table3[[#This Row],[Discount]]*Table3[[#This Row],[Revenue]]</f>
        <v>624000</v>
      </c>
      <c r="V4558" s="4">
        <f>Table3[[#This Row],[Revenue]]-Table3[[#This Row],[Total Discount]]</f>
        <v>2496000</v>
      </c>
      <c r="W4558" s="6"/>
      <c r="X4558" s="5"/>
    </row>
    <row r="4559" spans="1:24" x14ac:dyDescent="0.35">
      <c r="A4559">
        <v>4558</v>
      </c>
      <c r="B4559" t="s">
        <v>4316</v>
      </c>
      <c r="C4559" s="8">
        <v>42754</v>
      </c>
      <c r="D4559" s="6">
        <v>2017</v>
      </c>
      <c r="E4559" s="8" t="s">
        <v>3463</v>
      </c>
      <c r="F4559" s="7">
        <v>19</v>
      </c>
      <c r="G4559" t="s">
        <v>3485</v>
      </c>
      <c r="H4559" t="s">
        <v>3462</v>
      </c>
      <c r="I4559" t="s">
        <v>4315</v>
      </c>
      <c r="J4559" t="s">
        <v>3449</v>
      </c>
      <c r="K4559" t="s">
        <v>3477</v>
      </c>
      <c r="L4559">
        <v>19140</v>
      </c>
      <c r="M4559" t="s">
        <v>2935</v>
      </c>
      <c r="N4559" t="s">
        <v>51</v>
      </c>
      <c r="O4559" t="s">
        <v>52</v>
      </c>
      <c r="P4559" t="s">
        <v>2936</v>
      </c>
      <c r="Q4559" s="4">
        <v>860000</v>
      </c>
      <c r="R4559">
        <v>2</v>
      </c>
      <c r="S4559" s="4">
        <f>Table3[[#This Row],[Harga]]*Table3[[#This Row],[Quantity]]</f>
        <v>1720000</v>
      </c>
      <c r="T4559">
        <v>0.4</v>
      </c>
      <c r="U4559" s="4">
        <f>Table3[[#This Row],[Discount]]*Table3[[#This Row],[Revenue]]</f>
        <v>688000</v>
      </c>
      <c r="V4559" s="4">
        <f>Table3[[#This Row],[Revenue]]-Table3[[#This Row],[Total Discount]]</f>
        <v>1032000</v>
      </c>
      <c r="W4559" s="6"/>
      <c r="X4559" s="5"/>
    </row>
    <row r="4560" spans="1:24" x14ac:dyDescent="0.35">
      <c r="A4560">
        <v>4559</v>
      </c>
      <c r="B4560" t="s">
        <v>4314</v>
      </c>
      <c r="C4560" s="8">
        <v>42527</v>
      </c>
      <c r="D4560" s="6">
        <v>2016</v>
      </c>
      <c r="E4560" s="8" t="s">
        <v>3497</v>
      </c>
      <c r="F4560" s="7">
        <v>6</v>
      </c>
      <c r="G4560" t="s">
        <v>3457</v>
      </c>
      <c r="H4560" t="s">
        <v>3462</v>
      </c>
      <c r="I4560" t="s">
        <v>4313</v>
      </c>
      <c r="J4560" t="s">
        <v>3488</v>
      </c>
      <c r="K4560" t="s">
        <v>3595</v>
      </c>
      <c r="L4560">
        <v>90036</v>
      </c>
      <c r="M4560" t="s">
        <v>1195</v>
      </c>
      <c r="N4560" t="s">
        <v>13</v>
      </c>
      <c r="O4560" t="s">
        <v>14</v>
      </c>
      <c r="P4560" t="s">
        <v>1196</v>
      </c>
      <c r="Q4560" s="4">
        <v>6000</v>
      </c>
      <c r="R4560">
        <v>7</v>
      </c>
      <c r="S4560" s="4">
        <f>Table3[[#This Row],[Harga]]*Table3[[#This Row],[Quantity]]</f>
        <v>42000</v>
      </c>
      <c r="T4560">
        <v>0</v>
      </c>
      <c r="U4560" s="4">
        <f>Table3[[#This Row],[Discount]]*Table3[[#This Row],[Revenue]]</f>
        <v>0</v>
      </c>
      <c r="V4560" s="4">
        <f>Table3[[#This Row],[Revenue]]-Table3[[#This Row],[Total Discount]]</f>
        <v>42000</v>
      </c>
      <c r="W4560" s="6"/>
      <c r="X4560" s="5"/>
    </row>
    <row r="4561" spans="1:24" x14ac:dyDescent="0.35">
      <c r="A4561">
        <v>4560</v>
      </c>
      <c r="B4561" t="s">
        <v>4312</v>
      </c>
      <c r="C4561" s="8">
        <v>42812</v>
      </c>
      <c r="D4561" s="6">
        <v>2017</v>
      </c>
      <c r="E4561" s="8" t="s">
        <v>3511</v>
      </c>
      <c r="F4561" s="7">
        <v>18</v>
      </c>
      <c r="G4561" t="s">
        <v>3457</v>
      </c>
      <c r="H4561" t="s">
        <v>3451</v>
      </c>
      <c r="I4561" t="s">
        <v>4311</v>
      </c>
      <c r="J4561" t="s">
        <v>3466</v>
      </c>
      <c r="K4561" t="s">
        <v>3494</v>
      </c>
      <c r="L4561">
        <v>90032</v>
      </c>
      <c r="M4561" t="s">
        <v>119</v>
      </c>
      <c r="N4561" t="s">
        <v>13</v>
      </c>
      <c r="O4561" t="s">
        <v>29</v>
      </c>
      <c r="P4561" t="s">
        <v>120</v>
      </c>
      <c r="Q4561" s="4">
        <v>78000</v>
      </c>
      <c r="R4561">
        <v>7</v>
      </c>
      <c r="S4561" s="4">
        <f>Table3[[#This Row],[Harga]]*Table3[[#This Row],[Quantity]]</f>
        <v>546000</v>
      </c>
      <c r="T4561">
        <v>0</v>
      </c>
      <c r="U4561" s="4">
        <f>Table3[[#This Row],[Discount]]*Table3[[#This Row],[Revenue]]</f>
        <v>0</v>
      </c>
      <c r="V4561" s="4">
        <f>Table3[[#This Row],[Revenue]]-Table3[[#This Row],[Total Discount]]</f>
        <v>546000</v>
      </c>
      <c r="W4561" s="6"/>
      <c r="X4561" s="5"/>
    </row>
    <row r="4562" spans="1:24" x14ac:dyDescent="0.35">
      <c r="A4562">
        <v>4561</v>
      </c>
      <c r="B4562" t="s">
        <v>4310</v>
      </c>
      <c r="C4562" s="8">
        <v>43063</v>
      </c>
      <c r="D4562" s="6">
        <v>2017</v>
      </c>
      <c r="E4562" s="8" t="s">
        <v>3468</v>
      </c>
      <c r="F4562" s="7">
        <v>24</v>
      </c>
      <c r="G4562" t="s">
        <v>3485</v>
      </c>
      <c r="H4562" t="s">
        <v>3451</v>
      </c>
      <c r="I4562" t="s">
        <v>4309</v>
      </c>
      <c r="J4562" t="s">
        <v>3449</v>
      </c>
      <c r="K4562" t="s">
        <v>3571</v>
      </c>
      <c r="L4562">
        <v>94109</v>
      </c>
      <c r="M4562" t="s">
        <v>2200</v>
      </c>
      <c r="N4562" t="s">
        <v>13</v>
      </c>
      <c r="O4562" t="s">
        <v>23</v>
      </c>
      <c r="P4562" t="s">
        <v>2201</v>
      </c>
      <c r="Q4562" s="4">
        <v>109000</v>
      </c>
      <c r="R4562">
        <v>1</v>
      </c>
      <c r="S4562" s="4">
        <f>Table3[[#This Row],[Harga]]*Table3[[#This Row],[Quantity]]</f>
        <v>109000</v>
      </c>
      <c r="T4562">
        <v>0</v>
      </c>
      <c r="U4562" s="4">
        <f>Table3[[#This Row],[Discount]]*Table3[[#This Row],[Revenue]]</f>
        <v>0</v>
      </c>
      <c r="V4562" s="4">
        <f>Table3[[#This Row],[Revenue]]-Table3[[#This Row],[Total Discount]]</f>
        <v>109000</v>
      </c>
      <c r="W4562" s="6"/>
      <c r="X4562" s="5"/>
    </row>
    <row r="4563" spans="1:24" x14ac:dyDescent="0.35">
      <c r="A4563">
        <v>4562</v>
      </c>
      <c r="B4563" t="s">
        <v>4308</v>
      </c>
      <c r="C4563" s="8">
        <v>42700</v>
      </c>
      <c r="D4563" s="6">
        <v>2016</v>
      </c>
      <c r="E4563" s="8" t="s">
        <v>3468</v>
      </c>
      <c r="F4563" s="7">
        <v>26</v>
      </c>
      <c r="G4563" t="s">
        <v>3452</v>
      </c>
      <c r="H4563" t="s">
        <v>3451</v>
      </c>
      <c r="I4563" t="s">
        <v>4307</v>
      </c>
      <c r="J4563" t="s">
        <v>3449</v>
      </c>
      <c r="K4563" t="s">
        <v>3470</v>
      </c>
      <c r="L4563">
        <v>19120</v>
      </c>
      <c r="M4563" t="s">
        <v>949</v>
      </c>
      <c r="N4563" t="s">
        <v>13</v>
      </c>
      <c r="O4563" t="s">
        <v>26</v>
      </c>
      <c r="P4563" t="s">
        <v>950</v>
      </c>
      <c r="Q4563" s="4">
        <v>47000</v>
      </c>
      <c r="R4563">
        <v>9</v>
      </c>
      <c r="S4563" s="4">
        <f>Table3[[#This Row],[Harga]]*Table3[[#This Row],[Quantity]]</f>
        <v>423000</v>
      </c>
      <c r="T4563">
        <v>0.7</v>
      </c>
      <c r="U4563" s="4">
        <f>Table3[[#This Row],[Discount]]*Table3[[#This Row],[Revenue]]</f>
        <v>296100</v>
      </c>
      <c r="V4563" s="4">
        <f>Table3[[#This Row],[Revenue]]-Table3[[#This Row],[Total Discount]]</f>
        <v>126900</v>
      </c>
      <c r="W4563" s="6"/>
      <c r="X4563" s="5"/>
    </row>
    <row r="4564" spans="1:24" x14ac:dyDescent="0.35">
      <c r="A4564">
        <v>4563</v>
      </c>
      <c r="B4564" t="s">
        <v>4306</v>
      </c>
      <c r="C4564" s="8">
        <v>42600</v>
      </c>
      <c r="D4564" s="6">
        <v>2016</v>
      </c>
      <c r="E4564" s="8" t="s">
        <v>3481</v>
      </c>
      <c r="F4564" s="7">
        <v>18</v>
      </c>
      <c r="G4564" t="s">
        <v>3496</v>
      </c>
      <c r="H4564" t="s">
        <v>3451</v>
      </c>
      <c r="I4564" t="s">
        <v>4127</v>
      </c>
      <c r="J4564" t="s">
        <v>3488</v>
      </c>
      <c r="K4564" t="s">
        <v>3548</v>
      </c>
      <c r="L4564">
        <v>77070</v>
      </c>
      <c r="M4564" t="s">
        <v>831</v>
      </c>
      <c r="N4564" t="s">
        <v>9</v>
      </c>
      <c r="O4564" t="s">
        <v>20</v>
      </c>
      <c r="P4564" t="s">
        <v>832</v>
      </c>
      <c r="Q4564" s="4">
        <v>26000</v>
      </c>
      <c r="R4564">
        <v>3</v>
      </c>
      <c r="S4564" s="4">
        <f>Table3[[#This Row],[Harga]]*Table3[[#This Row],[Quantity]]</f>
        <v>78000</v>
      </c>
      <c r="T4564">
        <v>0.6</v>
      </c>
      <c r="U4564" s="4">
        <f>Table3[[#This Row],[Discount]]*Table3[[#This Row],[Revenue]]</f>
        <v>46800</v>
      </c>
      <c r="V4564" s="4">
        <f>Table3[[#This Row],[Revenue]]-Table3[[#This Row],[Total Discount]]</f>
        <v>31200</v>
      </c>
      <c r="W4564" s="6"/>
      <c r="X4564" s="5"/>
    </row>
    <row r="4565" spans="1:24" x14ac:dyDescent="0.35">
      <c r="A4565">
        <v>4564</v>
      </c>
      <c r="B4565" t="s">
        <v>4305</v>
      </c>
      <c r="C4565" s="8">
        <v>42336</v>
      </c>
      <c r="D4565" s="6">
        <v>2015</v>
      </c>
      <c r="E4565" s="8" t="s">
        <v>3468</v>
      </c>
      <c r="F4565" s="7">
        <v>28</v>
      </c>
      <c r="G4565" t="s">
        <v>3538</v>
      </c>
      <c r="H4565" t="s">
        <v>3462</v>
      </c>
      <c r="I4565" t="s">
        <v>4304</v>
      </c>
      <c r="J4565" t="s">
        <v>3488</v>
      </c>
      <c r="K4565" t="s">
        <v>3505</v>
      </c>
      <c r="L4565">
        <v>88001</v>
      </c>
      <c r="M4565" t="s">
        <v>179</v>
      </c>
      <c r="N4565" t="s">
        <v>13</v>
      </c>
      <c r="O4565" t="s">
        <v>37</v>
      </c>
      <c r="P4565" t="s">
        <v>180</v>
      </c>
      <c r="Q4565" s="4">
        <v>10000</v>
      </c>
      <c r="R4565">
        <v>2</v>
      </c>
      <c r="S4565" s="4">
        <f>Table3[[#This Row],[Harga]]*Table3[[#This Row],[Quantity]]</f>
        <v>20000</v>
      </c>
      <c r="T4565">
        <v>0</v>
      </c>
      <c r="U4565" s="4">
        <f>Table3[[#This Row],[Discount]]*Table3[[#This Row],[Revenue]]</f>
        <v>0</v>
      </c>
      <c r="V4565" s="4">
        <f>Table3[[#This Row],[Revenue]]-Table3[[#This Row],[Total Discount]]</f>
        <v>20000</v>
      </c>
      <c r="W4565" s="6"/>
      <c r="X4565" s="5"/>
    </row>
    <row r="4566" spans="1:24" x14ac:dyDescent="0.35">
      <c r="A4566">
        <v>4565</v>
      </c>
      <c r="B4566" t="s">
        <v>4303</v>
      </c>
      <c r="C4566" s="8">
        <v>42880</v>
      </c>
      <c r="D4566" s="6">
        <v>2017</v>
      </c>
      <c r="E4566" s="8" t="s">
        <v>3453</v>
      </c>
      <c r="F4566" s="7">
        <v>25</v>
      </c>
      <c r="G4566" t="s">
        <v>3452</v>
      </c>
      <c r="H4566" t="s">
        <v>3451</v>
      </c>
      <c r="I4566" t="s">
        <v>4203</v>
      </c>
      <c r="J4566" t="s">
        <v>3449</v>
      </c>
      <c r="K4566" t="s">
        <v>3509</v>
      </c>
      <c r="L4566">
        <v>77070</v>
      </c>
      <c r="M4566" t="s">
        <v>2815</v>
      </c>
      <c r="N4566" t="s">
        <v>13</v>
      </c>
      <c r="O4566" t="s">
        <v>32</v>
      </c>
      <c r="P4566" t="s">
        <v>2816</v>
      </c>
      <c r="Q4566" s="4">
        <v>84000</v>
      </c>
      <c r="R4566">
        <v>3</v>
      </c>
      <c r="S4566" s="4">
        <f>Table3[[#This Row],[Harga]]*Table3[[#This Row],[Quantity]]</f>
        <v>252000</v>
      </c>
      <c r="T4566">
        <v>0.2</v>
      </c>
      <c r="U4566" s="4">
        <f>Table3[[#This Row],[Discount]]*Table3[[#This Row],[Revenue]]</f>
        <v>50400</v>
      </c>
      <c r="V4566" s="4">
        <f>Table3[[#This Row],[Revenue]]-Table3[[#This Row],[Total Discount]]</f>
        <v>201600</v>
      </c>
      <c r="W4566" s="6"/>
      <c r="X4566" s="5"/>
    </row>
    <row r="4567" spans="1:24" x14ac:dyDescent="0.35">
      <c r="A4567">
        <v>4566</v>
      </c>
      <c r="B4567" t="s">
        <v>4302</v>
      </c>
      <c r="C4567" s="8">
        <v>42982</v>
      </c>
      <c r="D4567" s="6">
        <v>2017</v>
      </c>
      <c r="E4567" s="8" t="s">
        <v>3472</v>
      </c>
      <c r="F4567" s="7">
        <v>4</v>
      </c>
      <c r="G4567" t="s">
        <v>3485</v>
      </c>
      <c r="H4567" t="s">
        <v>3451</v>
      </c>
      <c r="I4567" t="s">
        <v>3945</v>
      </c>
      <c r="J4567" t="s">
        <v>3466</v>
      </c>
      <c r="K4567" t="s">
        <v>3492</v>
      </c>
      <c r="L4567">
        <v>97756</v>
      </c>
      <c r="M4567" t="s">
        <v>2982</v>
      </c>
      <c r="N4567" t="s">
        <v>13</v>
      </c>
      <c r="O4567" t="s">
        <v>26</v>
      </c>
      <c r="P4567" t="s">
        <v>2983</v>
      </c>
      <c r="Q4567" s="4">
        <v>34000</v>
      </c>
      <c r="R4567">
        <v>7</v>
      </c>
      <c r="S4567" s="4">
        <f>Table3[[#This Row],[Harga]]*Table3[[#This Row],[Quantity]]</f>
        <v>238000</v>
      </c>
      <c r="T4567">
        <v>0.7</v>
      </c>
      <c r="U4567" s="4">
        <f>Table3[[#This Row],[Discount]]*Table3[[#This Row],[Revenue]]</f>
        <v>166600</v>
      </c>
      <c r="V4567" s="4">
        <f>Table3[[#This Row],[Revenue]]-Table3[[#This Row],[Total Discount]]</f>
        <v>71400</v>
      </c>
      <c r="W4567" s="6"/>
      <c r="X4567" s="5"/>
    </row>
    <row r="4568" spans="1:24" x14ac:dyDescent="0.35">
      <c r="A4568">
        <v>4567</v>
      </c>
      <c r="B4568" t="s">
        <v>4301</v>
      </c>
      <c r="C4568" s="8">
        <v>42453</v>
      </c>
      <c r="D4568" s="6">
        <v>2016</v>
      </c>
      <c r="E4568" s="8" t="s">
        <v>3511</v>
      </c>
      <c r="F4568" s="7">
        <v>24</v>
      </c>
      <c r="G4568" t="s">
        <v>3452</v>
      </c>
      <c r="H4568" t="s">
        <v>3451</v>
      </c>
      <c r="I4568" t="s">
        <v>4300</v>
      </c>
      <c r="J4568" t="s">
        <v>3449</v>
      </c>
      <c r="K4568" t="s">
        <v>3455</v>
      </c>
      <c r="L4568">
        <v>44105</v>
      </c>
      <c r="M4568" t="s">
        <v>1831</v>
      </c>
      <c r="N4568" t="s">
        <v>9</v>
      </c>
      <c r="O4568" t="s">
        <v>10</v>
      </c>
      <c r="P4568" t="s">
        <v>1832</v>
      </c>
      <c r="Q4568" s="4">
        <v>1407000</v>
      </c>
      <c r="R4568">
        <v>3</v>
      </c>
      <c r="S4568" s="4">
        <f>Table3[[#This Row],[Harga]]*Table3[[#This Row],[Quantity]]</f>
        <v>4221000</v>
      </c>
      <c r="T4568">
        <v>0.5</v>
      </c>
      <c r="U4568" s="4">
        <f>Table3[[#This Row],[Discount]]*Table3[[#This Row],[Revenue]]</f>
        <v>2110500</v>
      </c>
      <c r="V4568" s="4">
        <f>Table3[[#This Row],[Revenue]]-Table3[[#This Row],[Total Discount]]</f>
        <v>2110500</v>
      </c>
      <c r="W4568" s="6"/>
      <c r="X4568" s="5"/>
    </row>
    <row r="4569" spans="1:24" x14ac:dyDescent="0.35">
      <c r="A4569">
        <v>4568</v>
      </c>
      <c r="B4569" t="s">
        <v>4299</v>
      </c>
      <c r="C4569" s="8">
        <v>42883</v>
      </c>
      <c r="D4569" s="6">
        <v>2017</v>
      </c>
      <c r="E4569" s="8" t="s">
        <v>3453</v>
      </c>
      <c r="F4569" s="7">
        <v>28</v>
      </c>
      <c r="G4569" t="s">
        <v>3452</v>
      </c>
      <c r="H4569" t="s">
        <v>3451</v>
      </c>
      <c r="I4569" t="s">
        <v>4298</v>
      </c>
      <c r="J4569" t="s">
        <v>3466</v>
      </c>
      <c r="K4569" t="s">
        <v>3655</v>
      </c>
      <c r="L4569">
        <v>20707</v>
      </c>
      <c r="M4569" t="s">
        <v>1172</v>
      </c>
      <c r="N4569" t="s">
        <v>9</v>
      </c>
      <c r="O4569" t="s">
        <v>20</v>
      </c>
      <c r="P4569" t="s">
        <v>1173</v>
      </c>
      <c r="Q4569" s="4">
        <v>28000</v>
      </c>
      <c r="R4569">
        <v>2</v>
      </c>
      <c r="S4569" s="4">
        <f>Table3[[#This Row],[Harga]]*Table3[[#This Row],[Quantity]]</f>
        <v>56000</v>
      </c>
      <c r="T4569">
        <v>0</v>
      </c>
      <c r="U4569" s="4">
        <f>Table3[[#This Row],[Discount]]*Table3[[#This Row],[Revenue]]</f>
        <v>0</v>
      </c>
      <c r="V4569" s="4">
        <f>Table3[[#This Row],[Revenue]]-Table3[[#This Row],[Total Discount]]</f>
        <v>56000</v>
      </c>
      <c r="W4569" s="6"/>
      <c r="X4569" s="5"/>
    </row>
    <row r="4570" spans="1:24" x14ac:dyDescent="0.35">
      <c r="A4570">
        <v>4569</v>
      </c>
      <c r="B4570" t="s">
        <v>4297</v>
      </c>
      <c r="C4570" s="8">
        <v>42247</v>
      </c>
      <c r="D4570" s="6">
        <v>2015</v>
      </c>
      <c r="E4570" s="8" t="s">
        <v>3481</v>
      </c>
      <c r="F4570" s="7">
        <v>31</v>
      </c>
      <c r="G4570" t="s">
        <v>3452</v>
      </c>
      <c r="H4570" t="s">
        <v>3451</v>
      </c>
      <c r="I4570" t="s">
        <v>4296</v>
      </c>
      <c r="J4570" t="s">
        <v>3488</v>
      </c>
      <c r="K4570" t="s">
        <v>3542</v>
      </c>
      <c r="L4570">
        <v>92037</v>
      </c>
      <c r="M4570" t="s">
        <v>2870</v>
      </c>
      <c r="N4570" t="s">
        <v>51</v>
      </c>
      <c r="O4570" t="s">
        <v>52</v>
      </c>
      <c r="P4570" t="s">
        <v>2871</v>
      </c>
      <c r="Q4570" s="4">
        <v>334000</v>
      </c>
      <c r="R4570">
        <v>5</v>
      </c>
      <c r="S4570" s="4">
        <f>Table3[[#This Row],[Harga]]*Table3[[#This Row],[Quantity]]</f>
        <v>1670000</v>
      </c>
      <c r="T4570">
        <v>0.2</v>
      </c>
      <c r="U4570" s="4">
        <f>Table3[[#This Row],[Discount]]*Table3[[#This Row],[Revenue]]</f>
        <v>334000</v>
      </c>
      <c r="V4570" s="4">
        <f>Table3[[#This Row],[Revenue]]-Table3[[#This Row],[Total Discount]]</f>
        <v>1336000</v>
      </c>
      <c r="W4570" s="6"/>
      <c r="X4570" s="5"/>
    </row>
    <row r="4571" spans="1:24" x14ac:dyDescent="0.35">
      <c r="A4571">
        <v>4570</v>
      </c>
      <c r="B4571" t="s">
        <v>4295</v>
      </c>
      <c r="C4571" s="8">
        <v>42472</v>
      </c>
      <c r="D4571" s="6">
        <v>2016</v>
      </c>
      <c r="E4571" s="8" t="s">
        <v>3529</v>
      </c>
      <c r="F4571" s="7">
        <v>12</v>
      </c>
      <c r="G4571" t="s">
        <v>3457</v>
      </c>
      <c r="H4571" t="s">
        <v>3451</v>
      </c>
      <c r="I4571" t="s">
        <v>4294</v>
      </c>
      <c r="J4571" t="s">
        <v>3466</v>
      </c>
      <c r="K4571" t="s">
        <v>3465</v>
      </c>
      <c r="L4571">
        <v>27893</v>
      </c>
      <c r="M4571" t="s">
        <v>3374</v>
      </c>
      <c r="N4571" t="s">
        <v>13</v>
      </c>
      <c r="O4571" t="s">
        <v>32</v>
      </c>
      <c r="P4571" t="s">
        <v>3375</v>
      </c>
      <c r="Q4571" s="4">
        <v>130000</v>
      </c>
      <c r="R4571">
        <v>3</v>
      </c>
      <c r="S4571" s="4">
        <f>Table3[[#This Row],[Harga]]*Table3[[#This Row],[Quantity]]</f>
        <v>390000</v>
      </c>
      <c r="T4571">
        <v>0.2</v>
      </c>
      <c r="U4571" s="4">
        <f>Table3[[#This Row],[Discount]]*Table3[[#This Row],[Revenue]]</f>
        <v>78000</v>
      </c>
      <c r="V4571" s="4">
        <f>Table3[[#This Row],[Revenue]]-Table3[[#This Row],[Total Discount]]</f>
        <v>312000</v>
      </c>
      <c r="W4571" s="6"/>
      <c r="X4571" s="5"/>
    </row>
    <row r="4572" spans="1:24" x14ac:dyDescent="0.35">
      <c r="A4572">
        <v>4571</v>
      </c>
      <c r="B4572" t="s">
        <v>4293</v>
      </c>
      <c r="C4572" s="8">
        <v>41672</v>
      </c>
      <c r="D4572" s="6">
        <v>2014</v>
      </c>
      <c r="E4572" s="8" t="s">
        <v>3458</v>
      </c>
      <c r="F4572" s="7">
        <v>2</v>
      </c>
      <c r="G4572" t="s">
        <v>3452</v>
      </c>
      <c r="H4572" t="s">
        <v>3462</v>
      </c>
      <c r="I4572" t="s">
        <v>4292</v>
      </c>
      <c r="J4572" t="s">
        <v>3449</v>
      </c>
      <c r="K4572" t="s">
        <v>3707</v>
      </c>
      <c r="L4572">
        <v>33710</v>
      </c>
      <c r="M4572" t="s">
        <v>2047</v>
      </c>
      <c r="N4572" t="s">
        <v>13</v>
      </c>
      <c r="O4572" t="s">
        <v>26</v>
      </c>
      <c r="P4572" t="s">
        <v>2048</v>
      </c>
      <c r="Q4572" s="4">
        <v>92000</v>
      </c>
      <c r="R4572">
        <v>2</v>
      </c>
      <c r="S4572" s="4">
        <f>Table3[[#This Row],[Harga]]*Table3[[#This Row],[Quantity]]</f>
        <v>184000</v>
      </c>
      <c r="T4572">
        <v>0.7</v>
      </c>
      <c r="U4572" s="4">
        <f>Table3[[#This Row],[Discount]]*Table3[[#This Row],[Revenue]]</f>
        <v>128799.99999999999</v>
      </c>
      <c r="V4572" s="4">
        <f>Table3[[#This Row],[Revenue]]-Table3[[#This Row],[Total Discount]]</f>
        <v>55200.000000000015</v>
      </c>
      <c r="W4572" s="6"/>
      <c r="X4572" s="5"/>
    </row>
    <row r="4573" spans="1:24" x14ac:dyDescent="0.35">
      <c r="A4573">
        <v>4572</v>
      </c>
      <c r="B4573" t="s">
        <v>4291</v>
      </c>
      <c r="C4573" s="8">
        <v>41884</v>
      </c>
      <c r="D4573" s="6">
        <v>2014</v>
      </c>
      <c r="E4573" s="8" t="s">
        <v>3472</v>
      </c>
      <c r="F4573" s="7">
        <v>2</v>
      </c>
      <c r="G4573" t="s">
        <v>3485</v>
      </c>
      <c r="H4573" t="s">
        <v>3532</v>
      </c>
      <c r="I4573" t="s">
        <v>4056</v>
      </c>
      <c r="J4573" t="s">
        <v>3449</v>
      </c>
      <c r="K4573" t="s">
        <v>3505</v>
      </c>
      <c r="L4573">
        <v>60089</v>
      </c>
      <c r="M4573" t="s">
        <v>129</v>
      </c>
      <c r="N4573" t="s">
        <v>51</v>
      </c>
      <c r="O4573" t="s">
        <v>64</v>
      </c>
      <c r="P4573" t="s">
        <v>130</v>
      </c>
      <c r="Q4573" s="4">
        <v>340000</v>
      </c>
      <c r="R4573">
        <v>7</v>
      </c>
      <c r="S4573" s="4">
        <f>Table3[[#This Row],[Harga]]*Table3[[#This Row],[Quantity]]</f>
        <v>2380000</v>
      </c>
      <c r="T4573">
        <v>0.2</v>
      </c>
      <c r="U4573" s="4">
        <f>Table3[[#This Row],[Discount]]*Table3[[#This Row],[Revenue]]</f>
        <v>476000</v>
      </c>
      <c r="V4573" s="4">
        <f>Table3[[#This Row],[Revenue]]-Table3[[#This Row],[Total Discount]]</f>
        <v>1904000</v>
      </c>
      <c r="W4573" s="6"/>
      <c r="X4573" s="5"/>
    </row>
    <row r="4574" spans="1:24" x14ac:dyDescent="0.35">
      <c r="A4574">
        <v>4573</v>
      </c>
      <c r="B4574" t="s">
        <v>4290</v>
      </c>
      <c r="C4574" s="8">
        <v>43008</v>
      </c>
      <c r="D4574" s="6">
        <v>2017</v>
      </c>
      <c r="E4574" s="8" t="s">
        <v>3472</v>
      </c>
      <c r="F4574" s="7">
        <v>30</v>
      </c>
      <c r="G4574" t="s">
        <v>3457</v>
      </c>
      <c r="H4574" t="s">
        <v>3462</v>
      </c>
      <c r="I4574" t="s">
        <v>4289</v>
      </c>
      <c r="J4574" t="s">
        <v>3488</v>
      </c>
      <c r="K4574" t="s">
        <v>3465</v>
      </c>
      <c r="L4574">
        <v>90049</v>
      </c>
      <c r="M4574" t="s">
        <v>720</v>
      </c>
      <c r="N4574" t="s">
        <v>51</v>
      </c>
      <c r="O4574" t="s">
        <v>64</v>
      </c>
      <c r="P4574" t="s">
        <v>721</v>
      </c>
      <c r="Q4574" s="4">
        <v>240000</v>
      </c>
      <c r="R4574">
        <v>2</v>
      </c>
      <c r="S4574" s="4">
        <f>Table3[[#This Row],[Harga]]*Table3[[#This Row],[Quantity]]</f>
        <v>480000</v>
      </c>
      <c r="T4574">
        <v>0</v>
      </c>
      <c r="U4574" s="4">
        <f>Table3[[#This Row],[Discount]]*Table3[[#This Row],[Revenue]]</f>
        <v>0</v>
      </c>
      <c r="V4574" s="4">
        <f>Table3[[#This Row],[Revenue]]-Table3[[#This Row],[Total Discount]]</f>
        <v>480000</v>
      </c>
      <c r="W4574" s="6"/>
      <c r="X4574" s="5"/>
    </row>
    <row r="4575" spans="1:24" x14ac:dyDescent="0.35">
      <c r="A4575">
        <v>4574</v>
      </c>
      <c r="B4575" t="s">
        <v>4288</v>
      </c>
      <c r="C4575" s="8">
        <v>42618</v>
      </c>
      <c r="D4575" s="6">
        <v>2016</v>
      </c>
      <c r="E4575" s="8" t="s">
        <v>3472</v>
      </c>
      <c r="F4575" s="7">
        <v>5</v>
      </c>
      <c r="G4575" t="s">
        <v>3538</v>
      </c>
      <c r="H4575" t="s">
        <v>3451</v>
      </c>
      <c r="I4575" t="s">
        <v>3795</v>
      </c>
      <c r="J4575" t="s">
        <v>3466</v>
      </c>
      <c r="K4575" t="s">
        <v>3494</v>
      </c>
      <c r="L4575">
        <v>10011</v>
      </c>
      <c r="M4575" t="s">
        <v>1132</v>
      </c>
      <c r="N4575" t="s">
        <v>51</v>
      </c>
      <c r="O4575" t="s">
        <v>52</v>
      </c>
      <c r="P4575" t="s">
        <v>1133</v>
      </c>
      <c r="Q4575" s="4">
        <v>22000</v>
      </c>
      <c r="R4575">
        <v>4</v>
      </c>
      <c r="S4575" s="4">
        <f>Table3[[#This Row],[Harga]]*Table3[[#This Row],[Quantity]]</f>
        <v>88000</v>
      </c>
      <c r="T4575">
        <v>0</v>
      </c>
      <c r="U4575" s="4">
        <f>Table3[[#This Row],[Discount]]*Table3[[#This Row],[Revenue]]</f>
        <v>0</v>
      </c>
      <c r="V4575" s="4">
        <f>Table3[[#This Row],[Revenue]]-Table3[[#This Row],[Total Discount]]</f>
        <v>88000</v>
      </c>
      <c r="W4575" s="6"/>
      <c r="X4575" s="5"/>
    </row>
    <row r="4576" spans="1:24" x14ac:dyDescent="0.35">
      <c r="A4576">
        <v>4575</v>
      </c>
      <c r="B4576" t="s">
        <v>4287</v>
      </c>
      <c r="C4576" s="8">
        <v>42875</v>
      </c>
      <c r="D4576" s="6">
        <v>2017</v>
      </c>
      <c r="E4576" s="8" t="s">
        <v>3453</v>
      </c>
      <c r="F4576" s="7">
        <v>20</v>
      </c>
      <c r="G4576" t="s">
        <v>3452</v>
      </c>
      <c r="H4576" t="s">
        <v>3451</v>
      </c>
      <c r="I4576" t="s">
        <v>4121</v>
      </c>
      <c r="J4576" t="s">
        <v>3449</v>
      </c>
      <c r="K4576" t="s">
        <v>3695</v>
      </c>
      <c r="L4576">
        <v>89115</v>
      </c>
      <c r="M4576" t="s">
        <v>2105</v>
      </c>
      <c r="N4576" t="s">
        <v>13</v>
      </c>
      <c r="O4576" t="s">
        <v>26</v>
      </c>
      <c r="P4576" t="s">
        <v>2106</v>
      </c>
      <c r="Q4576" s="4">
        <v>6000</v>
      </c>
      <c r="R4576">
        <v>2</v>
      </c>
      <c r="S4576" s="4">
        <f>Table3[[#This Row],[Harga]]*Table3[[#This Row],[Quantity]]</f>
        <v>12000</v>
      </c>
      <c r="T4576">
        <v>0.2</v>
      </c>
      <c r="U4576" s="4">
        <f>Table3[[#This Row],[Discount]]*Table3[[#This Row],[Revenue]]</f>
        <v>2400</v>
      </c>
      <c r="V4576" s="4">
        <f>Table3[[#This Row],[Revenue]]-Table3[[#This Row],[Total Discount]]</f>
        <v>9600</v>
      </c>
      <c r="W4576" s="6"/>
      <c r="X4576" s="5"/>
    </row>
    <row r="4577" spans="1:24" x14ac:dyDescent="0.35">
      <c r="A4577">
        <v>4576</v>
      </c>
      <c r="B4577" t="s">
        <v>4286</v>
      </c>
      <c r="C4577" s="8">
        <v>42267</v>
      </c>
      <c r="D4577" s="6">
        <v>2015</v>
      </c>
      <c r="E4577" s="8" t="s">
        <v>3472</v>
      </c>
      <c r="F4577" s="7">
        <v>20</v>
      </c>
      <c r="G4577" t="s">
        <v>3485</v>
      </c>
      <c r="H4577" t="s">
        <v>3451</v>
      </c>
      <c r="I4577" t="s">
        <v>3882</v>
      </c>
      <c r="J4577" t="s">
        <v>3449</v>
      </c>
      <c r="K4577" t="s">
        <v>3494</v>
      </c>
      <c r="L4577">
        <v>60540</v>
      </c>
      <c r="M4577" t="s">
        <v>1371</v>
      </c>
      <c r="N4577" t="s">
        <v>13</v>
      </c>
      <c r="O4577" t="s">
        <v>26</v>
      </c>
      <c r="P4577" t="s">
        <v>1372</v>
      </c>
      <c r="Q4577" s="4">
        <v>12000</v>
      </c>
      <c r="R4577">
        <v>3</v>
      </c>
      <c r="S4577" s="4">
        <f>Table3[[#This Row],[Harga]]*Table3[[#This Row],[Quantity]]</f>
        <v>36000</v>
      </c>
      <c r="T4577">
        <v>0.8</v>
      </c>
      <c r="U4577" s="4">
        <f>Table3[[#This Row],[Discount]]*Table3[[#This Row],[Revenue]]</f>
        <v>28800</v>
      </c>
      <c r="V4577" s="4">
        <f>Table3[[#This Row],[Revenue]]-Table3[[#This Row],[Total Discount]]</f>
        <v>7200</v>
      </c>
      <c r="W4577" s="6"/>
      <c r="X4577" s="5"/>
    </row>
    <row r="4578" spans="1:24" x14ac:dyDescent="0.35">
      <c r="A4578">
        <v>4577</v>
      </c>
      <c r="B4578" t="s">
        <v>4285</v>
      </c>
      <c r="C4578" s="8">
        <v>42392</v>
      </c>
      <c r="D4578" s="6">
        <v>2016</v>
      </c>
      <c r="E4578" s="8" t="s">
        <v>3463</v>
      </c>
      <c r="F4578" s="7">
        <v>23</v>
      </c>
      <c r="G4578" t="s">
        <v>3457</v>
      </c>
      <c r="H4578" t="s">
        <v>3451</v>
      </c>
      <c r="I4578" t="s">
        <v>4284</v>
      </c>
      <c r="J4578" t="s">
        <v>3466</v>
      </c>
      <c r="K4578" t="s">
        <v>3492</v>
      </c>
      <c r="L4578" t="s">
        <v>3732</v>
      </c>
      <c r="M4578" t="s">
        <v>3241</v>
      </c>
      <c r="N4578" t="s">
        <v>51</v>
      </c>
      <c r="O4578" t="s">
        <v>64</v>
      </c>
      <c r="P4578" t="s">
        <v>3242</v>
      </c>
      <c r="Q4578" s="4">
        <v>300000</v>
      </c>
      <c r="R4578">
        <v>2</v>
      </c>
      <c r="S4578" s="4">
        <f>Table3[[#This Row],[Harga]]*Table3[[#This Row],[Quantity]]</f>
        <v>600000</v>
      </c>
      <c r="T4578">
        <v>0</v>
      </c>
      <c r="U4578" s="4">
        <f>Table3[[#This Row],[Discount]]*Table3[[#This Row],[Revenue]]</f>
        <v>0</v>
      </c>
      <c r="V4578" s="4">
        <f>Table3[[#This Row],[Revenue]]-Table3[[#This Row],[Total Discount]]</f>
        <v>600000</v>
      </c>
      <c r="W4578" s="6"/>
      <c r="X4578" s="5"/>
    </row>
    <row r="4579" spans="1:24" x14ac:dyDescent="0.35">
      <c r="A4579">
        <v>4578</v>
      </c>
      <c r="B4579" t="s">
        <v>4283</v>
      </c>
      <c r="C4579" s="8">
        <v>41791</v>
      </c>
      <c r="D4579" s="6">
        <v>2014</v>
      </c>
      <c r="E4579" s="8" t="s">
        <v>3497</v>
      </c>
      <c r="F4579" s="7">
        <v>1</v>
      </c>
      <c r="G4579" t="s">
        <v>3485</v>
      </c>
      <c r="H4579" t="s">
        <v>3532</v>
      </c>
      <c r="I4579" t="s">
        <v>3733</v>
      </c>
      <c r="J4579" t="s">
        <v>3466</v>
      </c>
      <c r="K4579" t="s">
        <v>3682</v>
      </c>
      <c r="L4579">
        <v>48234</v>
      </c>
      <c r="M4579" t="s">
        <v>1174</v>
      </c>
      <c r="N4579" t="s">
        <v>13</v>
      </c>
      <c r="O4579" t="s">
        <v>26</v>
      </c>
      <c r="P4579" t="s">
        <v>1175</v>
      </c>
      <c r="Q4579" s="4">
        <v>56000</v>
      </c>
      <c r="R4579">
        <v>4</v>
      </c>
      <c r="S4579" s="4">
        <f>Table3[[#This Row],[Harga]]*Table3[[#This Row],[Quantity]]</f>
        <v>224000</v>
      </c>
      <c r="T4579">
        <v>0</v>
      </c>
      <c r="U4579" s="4">
        <f>Table3[[#This Row],[Discount]]*Table3[[#This Row],[Revenue]]</f>
        <v>0</v>
      </c>
      <c r="V4579" s="4">
        <f>Table3[[#This Row],[Revenue]]-Table3[[#This Row],[Total Discount]]</f>
        <v>224000</v>
      </c>
      <c r="W4579" s="6"/>
      <c r="X4579" s="5"/>
    </row>
    <row r="4580" spans="1:24" x14ac:dyDescent="0.35">
      <c r="A4580">
        <v>4579</v>
      </c>
      <c r="B4580" t="s">
        <v>4282</v>
      </c>
      <c r="C4580" s="8">
        <v>42271</v>
      </c>
      <c r="D4580" s="6">
        <v>2015</v>
      </c>
      <c r="E4580" s="8" t="s">
        <v>3472</v>
      </c>
      <c r="F4580" s="7">
        <v>24</v>
      </c>
      <c r="G4580" t="s">
        <v>3538</v>
      </c>
      <c r="H4580" t="s">
        <v>3462</v>
      </c>
      <c r="I4580" t="s">
        <v>3746</v>
      </c>
      <c r="J4580" t="s">
        <v>3449</v>
      </c>
      <c r="K4580" t="s">
        <v>3655</v>
      </c>
      <c r="L4580">
        <v>85323</v>
      </c>
      <c r="M4580" t="s">
        <v>2414</v>
      </c>
      <c r="N4580" t="s">
        <v>13</v>
      </c>
      <c r="O4580" t="s">
        <v>37</v>
      </c>
      <c r="P4580" t="s">
        <v>2415</v>
      </c>
      <c r="Q4580" s="4">
        <v>55000</v>
      </c>
      <c r="R4580">
        <v>2</v>
      </c>
      <c r="S4580" s="4">
        <f>Table3[[#This Row],[Harga]]*Table3[[#This Row],[Quantity]]</f>
        <v>110000</v>
      </c>
      <c r="T4580">
        <v>0.2</v>
      </c>
      <c r="U4580" s="4">
        <f>Table3[[#This Row],[Discount]]*Table3[[#This Row],[Revenue]]</f>
        <v>22000</v>
      </c>
      <c r="V4580" s="4">
        <f>Table3[[#This Row],[Revenue]]-Table3[[#This Row],[Total Discount]]</f>
        <v>88000</v>
      </c>
      <c r="W4580" s="6"/>
      <c r="X4580" s="5"/>
    </row>
    <row r="4581" spans="1:24" x14ac:dyDescent="0.35">
      <c r="A4581">
        <v>4580</v>
      </c>
      <c r="B4581" t="s">
        <v>4281</v>
      </c>
      <c r="C4581" s="8">
        <v>42583</v>
      </c>
      <c r="D4581" s="6">
        <v>2016</v>
      </c>
      <c r="E4581" s="8" t="s">
        <v>3481</v>
      </c>
      <c r="F4581" s="7">
        <v>1</v>
      </c>
      <c r="G4581" t="s">
        <v>3457</v>
      </c>
      <c r="H4581" t="s">
        <v>3532</v>
      </c>
      <c r="I4581" t="s">
        <v>3775</v>
      </c>
      <c r="J4581" t="s">
        <v>3449</v>
      </c>
      <c r="K4581" t="s">
        <v>3465</v>
      </c>
      <c r="L4581">
        <v>19140</v>
      </c>
      <c r="M4581" t="s">
        <v>1728</v>
      </c>
      <c r="N4581" t="s">
        <v>9</v>
      </c>
      <c r="O4581" t="s">
        <v>20</v>
      </c>
      <c r="P4581" t="s">
        <v>3536</v>
      </c>
      <c r="Q4581" s="4">
        <v>128000</v>
      </c>
      <c r="R4581">
        <v>2</v>
      </c>
      <c r="S4581" s="4">
        <f>Table3[[#This Row],[Harga]]*Table3[[#This Row],[Quantity]]</f>
        <v>256000</v>
      </c>
      <c r="T4581">
        <v>0.2</v>
      </c>
      <c r="U4581" s="4">
        <f>Table3[[#This Row],[Discount]]*Table3[[#This Row],[Revenue]]</f>
        <v>51200</v>
      </c>
      <c r="V4581" s="4">
        <f>Table3[[#This Row],[Revenue]]-Table3[[#This Row],[Total Discount]]</f>
        <v>204800</v>
      </c>
      <c r="W4581" s="6"/>
      <c r="X4581" s="5"/>
    </row>
    <row r="4582" spans="1:24" x14ac:dyDescent="0.35">
      <c r="A4582">
        <v>4581</v>
      </c>
      <c r="B4582" t="s">
        <v>4280</v>
      </c>
      <c r="C4582" s="8">
        <v>41662</v>
      </c>
      <c r="D4582" s="6">
        <v>2014</v>
      </c>
      <c r="E4582" s="8" t="s">
        <v>3463</v>
      </c>
      <c r="F4582" s="7">
        <v>23</v>
      </c>
      <c r="G4582" t="s">
        <v>3452</v>
      </c>
      <c r="H4582" t="s">
        <v>3451</v>
      </c>
      <c r="I4582" t="s">
        <v>3551</v>
      </c>
      <c r="J4582" t="s">
        <v>3449</v>
      </c>
      <c r="K4582" t="s">
        <v>3600</v>
      </c>
      <c r="L4582">
        <v>89115</v>
      </c>
      <c r="M4582" t="s">
        <v>151</v>
      </c>
      <c r="N4582" t="s">
        <v>13</v>
      </c>
      <c r="O4582" t="s">
        <v>23</v>
      </c>
      <c r="P4582" t="s">
        <v>152</v>
      </c>
      <c r="Q4582" s="4">
        <v>21000</v>
      </c>
      <c r="R4582">
        <v>6</v>
      </c>
      <c r="S4582" s="4">
        <f>Table3[[#This Row],[Harga]]*Table3[[#This Row],[Quantity]]</f>
        <v>126000</v>
      </c>
      <c r="T4582">
        <v>0</v>
      </c>
      <c r="U4582" s="4">
        <f>Table3[[#This Row],[Discount]]*Table3[[#This Row],[Revenue]]</f>
        <v>0</v>
      </c>
      <c r="V4582" s="4">
        <f>Table3[[#This Row],[Revenue]]-Table3[[#This Row],[Total Discount]]</f>
        <v>126000</v>
      </c>
      <c r="W4582" s="6"/>
      <c r="X4582" s="5"/>
    </row>
    <row r="4583" spans="1:24" x14ac:dyDescent="0.35">
      <c r="A4583">
        <v>4582</v>
      </c>
      <c r="B4583" t="s">
        <v>4279</v>
      </c>
      <c r="C4583" s="8">
        <v>41855</v>
      </c>
      <c r="D4583" s="6">
        <v>2014</v>
      </c>
      <c r="E4583" s="8" t="s">
        <v>3481</v>
      </c>
      <c r="F4583" s="7">
        <v>4</v>
      </c>
      <c r="G4583" t="s">
        <v>3452</v>
      </c>
      <c r="H4583" t="s">
        <v>3451</v>
      </c>
      <c r="I4583" t="s">
        <v>3708</v>
      </c>
      <c r="J4583" t="s">
        <v>3466</v>
      </c>
      <c r="K4583" t="s">
        <v>3509</v>
      </c>
      <c r="L4583">
        <v>4401</v>
      </c>
      <c r="M4583" t="s">
        <v>493</v>
      </c>
      <c r="N4583" t="s">
        <v>13</v>
      </c>
      <c r="O4583" t="s">
        <v>29</v>
      </c>
      <c r="P4583" t="s">
        <v>494</v>
      </c>
      <c r="Q4583" s="4">
        <v>153000</v>
      </c>
      <c r="R4583">
        <v>2</v>
      </c>
      <c r="S4583" s="4">
        <f>Table3[[#This Row],[Harga]]*Table3[[#This Row],[Quantity]]</f>
        <v>306000</v>
      </c>
      <c r="T4583">
        <v>0</v>
      </c>
      <c r="U4583" s="4">
        <f>Table3[[#This Row],[Discount]]*Table3[[#This Row],[Revenue]]</f>
        <v>0</v>
      </c>
      <c r="V4583" s="4">
        <f>Table3[[#This Row],[Revenue]]-Table3[[#This Row],[Total Discount]]</f>
        <v>306000</v>
      </c>
      <c r="W4583" s="6"/>
      <c r="X4583" s="5"/>
    </row>
    <row r="4584" spans="1:24" x14ac:dyDescent="0.35">
      <c r="A4584">
        <v>4583</v>
      </c>
      <c r="B4584" t="s">
        <v>4278</v>
      </c>
      <c r="C4584" s="8">
        <v>42591</v>
      </c>
      <c r="D4584" s="6">
        <v>2016</v>
      </c>
      <c r="E4584" s="8" t="s">
        <v>3481</v>
      </c>
      <c r="F4584" s="7">
        <v>9</v>
      </c>
      <c r="G4584" t="s">
        <v>3485</v>
      </c>
      <c r="H4584" t="s">
        <v>3462</v>
      </c>
      <c r="I4584" t="s">
        <v>4277</v>
      </c>
      <c r="J4584" t="s">
        <v>3488</v>
      </c>
      <c r="K4584" t="s">
        <v>3561</v>
      </c>
      <c r="L4584">
        <v>37075</v>
      </c>
      <c r="M4584" t="s">
        <v>319</v>
      </c>
      <c r="N4584" t="s">
        <v>13</v>
      </c>
      <c r="O4584" t="s">
        <v>26</v>
      </c>
      <c r="P4584" t="s">
        <v>320</v>
      </c>
      <c r="Q4584" s="4">
        <v>8000</v>
      </c>
      <c r="R4584">
        <v>3</v>
      </c>
      <c r="S4584" s="4">
        <f>Table3[[#This Row],[Harga]]*Table3[[#This Row],[Quantity]]</f>
        <v>24000</v>
      </c>
      <c r="T4584">
        <v>0.7</v>
      </c>
      <c r="U4584" s="4">
        <f>Table3[[#This Row],[Discount]]*Table3[[#This Row],[Revenue]]</f>
        <v>16800</v>
      </c>
      <c r="V4584" s="4">
        <f>Table3[[#This Row],[Revenue]]-Table3[[#This Row],[Total Discount]]</f>
        <v>7200</v>
      </c>
      <c r="W4584" s="6"/>
      <c r="X4584" s="5"/>
    </row>
    <row r="4585" spans="1:24" x14ac:dyDescent="0.35">
      <c r="A4585">
        <v>4584</v>
      </c>
      <c r="B4585" t="s">
        <v>4276</v>
      </c>
      <c r="C4585" s="8">
        <v>42712</v>
      </c>
      <c r="D4585" s="6">
        <v>2016</v>
      </c>
      <c r="E4585" s="8" t="s">
        <v>3490</v>
      </c>
      <c r="F4585" s="7">
        <v>8</v>
      </c>
      <c r="G4585" t="s">
        <v>3485</v>
      </c>
      <c r="H4585" t="s">
        <v>3451</v>
      </c>
      <c r="I4585" t="s">
        <v>4139</v>
      </c>
      <c r="J4585" t="s">
        <v>3449</v>
      </c>
      <c r="K4585" t="s">
        <v>3655</v>
      </c>
      <c r="L4585">
        <v>54703</v>
      </c>
      <c r="M4585" t="s">
        <v>1819</v>
      </c>
      <c r="N4585" t="s">
        <v>9</v>
      </c>
      <c r="O4585" t="s">
        <v>10</v>
      </c>
      <c r="P4585" t="s">
        <v>1820</v>
      </c>
      <c r="Q4585" s="4">
        <v>174000</v>
      </c>
      <c r="R4585">
        <v>7</v>
      </c>
      <c r="S4585" s="4">
        <f>Table3[[#This Row],[Harga]]*Table3[[#This Row],[Quantity]]</f>
        <v>1218000</v>
      </c>
      <c r="T4585">
        <v>0</v>
      </c>
      <c r="U4585" s="4">
        <f>Table3[[#This Row],[Discount]]*Table3[[#This Row],[Revenue]]</f>
        <v>0</v>
      </c>
      <c r="V4585" s="4">
        <f>Table3[[#This Row],[Revenue]]-Table3[[#This Row],[Total Discount]]</f>
        <v>1218000</v>
      </c>
      <c r="W4585" s="6"/>
      <c r="X4585" s="5"/>
    </row>
    <row r="4586" spans="1:24" x14ac:dyDescent="0.35">
      <c r="A4586">
        <v>4585</v>
      </c>
      <c r="B4586" t="s">
        <v>4275</v>
      </c>
      <c r="C4586" s="8">
        <v>42163</v>
      </c>
      <c r="D4586" s="6">
        <v>2015</v>
      </c>
      <c r="E4586" s="8" t="s">
        <v>3497</v>
      </c>
      <c r="F4586" s="7">
        <v>8</v>
      </c>
      <c r="G4586" t="s">
        <v>3538</v>
      </c>
      <c r="H4586" t="s">
        <v>3451</v>
      </c>
      <c r="I4586" t="s">
        <v>4274</v>
      </c>
      <c r="J4586" t="s">
        <v>3449</v>
      </c>
      <c r="K4586" t="s">
        <v>3448</v>
      </c>
      <c r="L4586">
        <v>60610</v>
      </c>
      <c r="M4586" t="s">
        <v>3235</v>
      </c>
      <c r="N4586" t="s">
        <v>51</v>
      </c>
      <c r="O4586" t="s">
        <v>64</v>
      </c>
      <c r="P4586" t="s">
        <v>3236</v>
      </c>
      <c r="Q4586" s="4">
        <v>3000</v>
      </c>
      <c r="R4586">
        <v>3</v>
      </c>
      <c r="S4586" s="4">
        <f>Table3[[#This Row],[Harga]]*Table3[[#This Row],[Quantity]]</f>
        <v>9000</v>
      </c>
      <c r="T4586">
        <v>0.2</v>
      </c>
      <c r="U4586" s="4">
        <f>Table3[[#This Row],[Discount]]*Table3[[#This Row],[Revenue]]</f>
        <v>1800</v>
      </c>
      <c r="V4586" s="4">
        <f>Table3[[#This Row],[Revenue]]-Table3[[#This Row],[Total Discount]]</f>
        <v>7200</v>
      </c>
      <c r="W4586" s="6"/>
      <c r="X4586" s="5"/>
    </row>
    <row r="4587" spans="1:24" x14ac:dyDescent="0.35">
      <c r="A4587">
        <v>4586</v>
      </c>
      <c r="B4587" t="s">
        <v>4273</v>
      </c>
      <c r="C4587" s="8">
        <v>42545</v>
      </c>
      <c r="D4587" s="6">
        <v>2016</v>
      </c>
      <c r="E4587" s="8" t="s">
        <v>3497</v>
      </c>
      <c r="F4587" s="7">
        <v>24</v>
      </c>
      <c r="G4587" t="s">
        <v>3452</v>
      </c>
      <c r="H4587" t="s">
        <v>3451</v>
      </c>
      <c r="I4587" t="s">
        <v>4272</v>
      </c>
      <c r="J4587" t="s">
        <v>3449</v>
      </c>
      <c r="K4587" t="s">
        <v>3513</v>
      </c>
      <c r="L4587">
        <v>92037</v>
      </c>
      <c r="M4587" t="s">
        <v>3376</v>
      </c>
      <c r="N4587" t="s">
        <v>51</v>
      </c>
      <c r="O4587" t="s">
        <v>254</v>
      </c>
      <c r="P4587" t="s">
        <v>3377</v>
      </c>
      <c r="Q4587" s="4">
        <v>4477000</v>
      </c>
      <c r="R4587">
        <v>4</v>
      </c>
      <c r="S4587" s="4">
        <f>Table3[[#This Row],[Harga]]*Table3[[#This Row],[Quantity]]</f>
        <v>17908000</v>
      </c>
      <c r="T4587">
        <v>0.2</v>
      </c>
      <c r="U4587" s="4">
        <f>Table3[[#This Row],[Discount]]*Table3[[#This Row],[Revenue]]</f>
        <v>3581600</v>
      </c>
      <c r="V4587" s="4">
        <f>Table3[[#This Row],[Revenue]]-Table3[[#This Row],[Total Discount]]</f>
        <v>14326400</v>
      </c>
      <c r="W4587" s="6"/>
      <c r="X4587" s="5"/>
    </row>
    <row r="4588" spans="1:24" x14ac:dyDescent="0.35">
      <c r="A4588">
        <v>4587</v>
      </c>
      <c r="B4588" t="s">
        <v>4271</v>
      </c>
      <c r="C4588" s="8">
        <v>42444</v>
      </c>
      <c r="D4588" s="6">
        <v>2016</v>
      </c>
      <c r="E4588" s="8" t="s">
        <v>3511</v>
      </c>
      <c r="F4588" s="7">
        <v>15</v>
      </c>
      <c r="G4588" t="s">
        <v>3485</v>
      </c>
      <c r="H4588" t="s">
        <v>3451</v>
      </c>
      <c r="I4588" t="s">
        <v>4104</v>
      </c>
      <c r="J4588" t="s">
        <v>3488</v>
      </c>
      <c r="K4588" t="s">
        <v>3714</v>
      </c>
      <c r="L4588">
        <v>39212</v>
      </c>
      <c r="M4588" t="s">
        <v>644</v>
      </c>
      <c r="N4588" t="s">
        <v>13</v>
      </c>
      <c r="O4588" t="s">
        <v>23</v>
      </c>
      <c r="P4588" t="s">
        <v>645</v>
      </c>
      <c r="Q4588" s="4">
        <v>183000</v>
      </c>
      <c r="R4588">
        <v>14</v>
      </c>
      <c r="S4588" s="4">
        <f>Table3[[#This Row],[Harga]]*Table3[[#This Row],[Quantity]]</f>
        <v>2562000</v>
      </c>
      <c r="T4588">
        <v>0</v>
      </c>
      <c r="U4588" s="4">
        <f>Table3[[#This Row],[Discount]]*Table3[[#This Row],[Revenue]]</f>
        <v>0</v>
      </c>
      <c r="V4588" s="4">
        <f>Table3[[#This Row],[Revenue]]-Table3[[#This Row],[Total Discount]]</f>
        <v>2562000</v>
      </c>
      <c r="W4588" s="6"/>
      <c r="X4588" s="5"/>
    </row>
    <row r="4589" spans="1:24" x14ac:dyDescent="0.35">
      <c r="A4589">
        <v>4588</v>
      </c>
      <c r="B4589" t="s">
        <v>4270</v>
      </c>
      <c r="C4589" s="8">
        <v>42705</v>
      </c>
      <c r="D4589" s="6">
        <v>2016</v>
      </c>
      <c r="E4589" s="8" t="s">
        <v>3490</v>
      </c>
      <c r="F4589" s="7">
        <v>1</v>
      </c>
      <c r="G4589" t="s">
        <v>3538</v>
      </c>
      <c r="H4589" t="s">
        <v>3451</v>
      </c>
      <c r="I4589" t="s">
        <v>3771</v>
      </c>
      <c r="J4589" t="s">
        <v>3488</v>
      </c>
      <c r="K4589" t="s">
        <v>3494</v>
      </c>
      <c r="L4589">
        <v>93030</v>
      </c>
      <c r="M4589" t="s">
        <v>483</v>
      </c>
      <c r="N4589" t="s">
        <v>9</v>
      </c>
      <c r="O4589" t="s">
        <v>20</v>
      </c>
      <c r="P4589" t="s">
        <v>484</v>
      </c>
      <c r="Q4589" s="4">
        <v>48000</v>
      </c>
      <c r="R4589">
        <v>2</v>
      </c>
      <c r="S4589" s="4">
        <f>Table3[[#This Row],[Harga]]*Table3[[#This Row],[Quantity]]</f>
        <v>96000</v>
      </c>
      <c r="T4589">
        <v>0</v>
      </c>
      <c r="U4589" s="4">
        <f>Table3[[#This Row],[Discount]]*Table3[[#This Row],[Revenue]]</f>
        <v>0</v>
      </c>
      <c r="V4589" s="4">
        <f>Table3[[#This Row],[Revenue]]-Table3[[#This Row],[Total Discount]]</f>
        <v>96000</v>
      </c>
      <c r="W4589" s="6"/>
      <c r="X4589" s="5"/>
    </row>
    <row r="4590" spans="1:24" x14ac:dyDescent="0.35">
      <c r="A4590">
        <v>4589</v>
      </c>
      <c r="B4590" t="s">
        <v>4269</v>
      </c>
      <c r="C4590" s="8">
        <v>42898</v>
      </c>
      <c r="D4590" s="6">
        <v>2017</v>
      </c>
      <c r="E4590" s="8" t="s">
        <v>3497</v>
      </c>
      <c r="F4590" s="7">
        <v>12</v>
      </c>
      <c r="G4590" t="s">
        <v>3457</v>
      </c>
      <c r="H4590" t="s">
        <v>3532</v>
      </c>
      <c r="I4590" t="s">
        <v>3903</v>
      </c>
      <c r="J4590" t="s">
        <v>3449</v>
      </c>
      <c r="K4590" t="s">
        <v>3509</v>
      </c>
      <c r="L4590">
        <v>98031</v>
      </c>
      <c r="M4590" t="s">
        <v>2298</v>
      </c>
      <c r="N4590" t="s">
        <v>51</v>
      </c>
      <c r="O4590" t="s">
        <v>52</v>
      </c>
      <c r="P4590" t="s">
        <v>2299</v>
      </c>
      <c r="Q4590" s="4">
        <v>72000</v>
      </c>
      <c r="R4590">
        <v>3</v>
      </c>
      <c r="S4590" s="4">
        <f>Table3[[#This Row],[Harga]]*Table3[[#This Row],[Quantity]]</f>
        <v>216000</v>
      </c>
      <c r="T4590">
        <v>0.2</v>
      </c>
      <c r="U4590" s="4">
        <f>Table3[[#This Row],[Discount]]*Table3[[#This Row],[Revenue]]</f>
        <v>43200</v>
      </c>
      <c r="V4590" s="4">
        <f>Table3[[#This Row],[Revenue]]-Table3[[#This Row],[Total Discount]]</f>
        <v>172800</v>
      </c>
      <c r="W4590" s="6"/>
      <c r="X4590" s="5"/>
    </row>
    <row r="4591" spans="1:24" x14ac:dyDescent="0.35">
      <c r="A4591">
        <v>4590</v>
      </c>
      <c r="B4591" t="s">
        <v>4268</v>
      </c>
      <c r="C4591" s="8">
        <v>42448</v>
      </c>
      <c r="D4591" s="6">
        <v>2016</v>
      </c>
      <c r="E4591" s="8" t="s">
        <v>3511</v>
      </c>
      <c r="F4591" s="7">
        <v>19</v>
      </c>
      <c r="G4591" t="s">
        <v>3457</v>
      </c>
      <c r="H4591" t="s">
        <v>3451</v>
      </c>
      <c r="I4591" t="s">
        <v>4267</v>
      </c>
      <c r="J4591" t="s">
        <v>3466</v>
      </c>
      <c r="K4591" t="s">
        <v>3707</v>
      </c>
      <c r="L4591">
        <v>37211</v>
      </c>
      <c r="M4591" t="s">
        <v>2807</v>
      </c>
      <c r="N4591" t="s">
        <v>13</v>
      </c>
      <c r="O4591" t="s">
        <v>26</v>
      </c>
      <c r="P4591" t="s">
        <v>2808</v>
      </c>
      <c r="Q4591" s="4">
        <v>35000</v>
      </c>
      <c r="R4591">
        <v>3</v>
      </c>
      <c r="S4591" s="4">
        <f>Table3[[#This Row],[Harga]]*Table3[[#This Row],[Quantity]]</f>
        <v>105000</v>
      </c>
      <c r="T4591">
        <v>0.7</v>
      </c>
      <c r="U4591" s="4">
        <f>Table3[[#This Row],[Discount]]*Table3[[#This Row],[Revenue]]</f>
        <v>73500</v>
      </c>
      <c r="V4591" s="4">
        <f>Table3[[#This Row],[Revenue]]-Table3[[#This Row],[Total Discount]]</f>
        <v>31500</v>
      </c>
      <c r="W4591" s="6"/>
      <c r="X4591" s="5"/>
    </row>
    <row r="4592" spans="1:24" x14ac:dyDescent="0.35">
      <c r="A4592">
        <v>4591</v>
      </c>
      <c r="B4592" t="s">
        <v>4266</v>
      </c>
      <c r="C4592" s="8">
        <v>42688</v>
      </c>
      <c r="D4592" s="6">
        <v>2016</v>
      </c>
      <c r="E4592" s="8" t="s">
        <v>3468</v>
      </c>
      <c r="F4592" s="7">
        <v>14</v>
      </c>
      <c r="G4592" t="s">
        <v>3485</v>
      </c>
      <c r="H4592" t="s">
        <v>3532</v>
      </c>
      <c r="I4592" t="s">
        <v>3576</v>
      </c>
      <c r="J4592" t="s">
        <v>3449</v>
      </c>
      <c r="K4592" t="s">
        <v>3600</v>
      </c>
      <c r="L4592">
        <v>10035</v>
      </c>
      <c r="M4592" t="s">
        <v>2643</v>
      </c>
      <c r="N4592" t="s">
        <v>51</v>
      </c>
      <c r="O4592" t="s">
        <v>52</v>
      </c>
      <c r="P4592" t="s">
        <v>2644</v>
      </c>
      <c r="Q4592" s="4">
        <v>17000</v>
      </c>
      <c r="R4592">
        <v>2</v>
      </c>
      <c r="S4592" s="4">
        <f>Table3[[#This Row],[Harga]]*Table3[[#This Row],[Quantity]]</f>
        <v>34000</v>
      </c>
      <c r="T4592">
        <v>0</v>
      </c>
      <c r="U4592" s="4">
        <f>Table3[[#This Row],[Discount]]*Table3[[#This Row],[Revenue]]</f>
        <v>0</v>
      </c>
      <c r="V4592" s="4">
        <f>Table3[[#This Row],[Revenue]]-Table3[[#This Row],[Total Discount]]</f>
        <v>34000</v>
      </c>
      <c r="W4592" s="6"/>
      <c r="X4592" s="5"/>
    </row>
    <row r="4593" spans="1:24" x14ac:dyDescent="0.35">
      <c r="A4593">
        <v>4592</v>
      </c>
      <c r="B4593" t="s">
        <v>4265</v>
      </c>
      <c r="C4593" s="8">
        <v>42954</v>
      </c>
      <c r="D4593" s="6">
        <v>2017</v>
      </c>
      <c r="E4593" s="8" t="s">
        <v>3481</v>
      </c>
      <c r="F4593" s="7">
        <v>7</v>
      </c>
      <c r="G4593" t="s">
        <v>3538</v>
      </c>
      <c r="H4593" t="s">
        <v>3451</v>
      </c>
      <c r="I4593" t="s">
        <v>4203</v>
      </c>
      <c r="J4593" t="s">
        <v>3449</v>
      </c>
      <c r="K4593" t="s">
        <v>3605</v>
      </c>
      <c r="L4593">
        <v>92683</v>
      </c>
      <c r="M4593" t="s">
        <v>2206</v>
      </c>
      <c r="N4593" t="s">
        <v>51</v>
      </c>
      <c r="O4593" t="s">
        <v>52</v>
      </c>
      <c r="P4593" t="s">
        <v>2207</v>
      </c>
      <c r="Q4593" s="4">
        <v>472000</v>
      </c>
      <c r="R4593">
        <v>3</v>
      </c>
      <c r="S4593" s="4">
        <f>Table3[[#This Row],[Harga]]*Table3[[#This Row],[Quantity]]</f>
        <v>1416000</v>
      </c>
      <c r="T4593">
        <v>0.2</v>
      </c>
      <c r="U4593" s="4">
        <f>Table3[[#This Row],[Discount]]*Table3[[#This Row],[Revenue]]</f>
        <v>283200</v>
      </c>
      <c r="V4593" s="4">
        <f>Table3[[#This Row],[Revenue]]-Table3[[#This Row],[Total Discount]]</f>
        <v>1132800</v>
      </c>
      <c r="W4593" s="6"/>
      <c r="X4593" s="5"/>
    </row>
    <row r="4594" spans="1:24" x14ac:dyDescent="0.35">
      <c r="A4594">
        <v>4593</v>
      </c>
      <c r="B4594" t="s">
        <v>4264</v>
      </c>
      <c r="C4594" s="8">
        <v>42237</v>
      </c>
      <c r="D4594" s="6">
        <v>2015</v>
      </c>
      <c r="E4594" s="8" t="s">
        <v>3481</v>
      </c>
      <c r="F4594" s="7">
        <v>21</v>
      </c>
      <c r="G4594" t="s">
        <v>3485</v>
      </c>
      <c r="H4594" t="s">
        <v>3462</v>
      </c>
      <c r="I4594" t="s">
        <v>4263</v>
      </c>
      <c r="J4594" t="s">
        <v>3488</v>
      </c>
      <c r="K4594" t="s">
        <v>3655</v>
      </c>
      <c r="L4594">
        <v>18103</v>
      </c>
      <c r="M4594" t="s">
        <v>915</v>
      </c>
      <c r="N4594" t="s">
        <v>13</v>
      </c>
      <c r="O4594" t="s">
        <v>366</v>
      </c>
      <c r="P4594" t="s">
        <v>751</v>
      </c>
      <c r="Q4594" s="4">
        <v>2000</v>
      </c>
      <c r="R4594">
        <v>2</v>
      </c>
      <c r="S4594" s="4">
        <f>Table3[[#This Row],[Harga]]*Table3[[#This Row],[Quantity]]</f>
        <v>4000</v>
      </c>
      <c r="T4594">
        <v>0.2</v>
      </c>
      <c r="U4594" s="4">
        <f>Table3[[#This Row],[Discount]]*Table3[[#This Row],[Revenue]]</f>
        <v>800</v>
      </c>
      <c r="V4594" s="4">
        <f>Table3[[#This Row],[Revenue]]-Table3[[#This Row],[Total Discount]]</f>
        <v>3200</v>
      </c>
      <c r="W4594" s="6"/>
      <c r="X4594" s="5"/>
    </row>
    <row r="4595" spans="1:24" x14ac:dyDescent="0.35">
      <c r="A4595">
        <v>4594</v>
      </c>
      <c r="B4595" t="s">
        <v>4262</v>
      </c>
      <c r="C4595" s="8">
        <v>42310</v>
      </c>
      <c r="D4595" s="6">
        <v>2015</v>
      </c>
      <c r="E4595" s="8" t="s">
        <v>3468</v>
      </c>
      <c r="F4595" s="7">
        <v>2</v>
      </c>
      <c r="G4595" t="s">
        <v>3457</v>
      </c>
      <c r="H4595" t="s">
        <v>3451</v>
      </c>
      <c r="I4595" t="s">
        <v>4261</v>
      </c>
      <c r="J4595" t="s">
        <v>3466</v>
      </c>
      <c r="K4595" t="s">
        <v>3655</v>
      </c>
      <c r="L4595">
        <v>78207</v>
      </c>
      <c r="M4595" t="s">
        <v>916</v>
      </c>
      <c r="N4595" t="s">
        <v>13</v>
      </c>
      <c r="O4595" t="s">
        <v>26</v>
      </c>
      <c r="P4595" t="s">
        <v>917</v>
      </c>
      <c r="Q4595" s="4">
        <v>26000</v>
      </c>
      <c r="R4595">
        <v>7</v>
      </c>
      <c r="S4595" s="4">
        <f>Table3[[#This Row],[Harga]]*Table3[[#This Row],[Quantity]]</f>
        <v>182000</v>
      </c>
      <c r="T4595">
        <v>0.8</v>
      </c>
      <c r="U4595" s="4">
        <f>Table3[[#This Row],[Discount]]*Table3[[#This Row],[Revenue]]</f>
        <v>145600</v>
      </c>
      <c r="V4595" s="4">
        <f>Table3[[#This Row],[Revenue]]-Table3[[#This Row],[Total Discount]]</f>
        <v>36400</v>
      </c>
      <c r="W4595" s="6"/>
      <c r="X4595" s="5"/>
    </row>
    <row r="4596" spans="1:24" x14ac:dyDescent="0.35">
      <c r="A4596">
        <v>4595</v>
      </c>
      <c r="B4596" t="s">
        <v>4260</v>
      </c>
      <c r="C4596" s="8">
        <v>41973</v>
      </c>
      <c r="D4596" s="6">
        <v>2014</v>
      </c>
      <c r="E4596" s="8" t="s">
        <v>3468</v>
      </c>
      <c r="F4596" s="7">
        <v>30</v>
      </c>
      <c r="G4596" t="s">
        <v>3452</v>
      </c>
      <c r="H4596" t="s">
        <v>3554</v>
      </c>
      <c r="I4596" t="s">
        <v>4259</v>
      </c>
      <c r="J4596" t="s">
        <v>3449</v>
      </c>
      <c r="K4596" t="s">
        <v>3571</v>
      </c>
      <c r="L4596">
        <v>85323</v>
      </c>
      <c r="M4596" t="s">
        <v>2655</v>
      </c>
      <c r="N4596" t="s">
        <v>13</v>
      </c>
      <c r="O4596" t="s">
        <v>366</v>
      </c>
      <c r="P4596" t="s">
        <v>2656</v>
      </c>
      <c r="Q4596" s="4">
        <v>21000</v>
      </c>
      <c r="R4596">
        <v>7</v>
      </c>
      <c r="S4596" s="4">
        <f>Table3[[#This Row],[Harga]]*Table3[[#This Row],[Quantity]]</f>
        <v>147000</v>
      </c>
      <c r="T4596">
        <v>0.2</v>
      </c>
      <c r="U4596" s="4">
        <f>Table3[[#This Row],[Discount]]*Table3[[#This Row],[Revenue]]</f>
        <v>29400</v>
      </c>
      <c r="V4596" s="4">
        <f>Table3[[#This Row],[Revenue]]-Table3[[#This Row],[Total Discount]]</f>
        <v>117600</v>
      </c>
      <c r="W4596" s="6"/>
      <c r="X4596" s="5"/>
    </row>
    <row r="4597" spans="1:24" x14ac:dyDescent="0.35">
      <c r="A4597">
        <v>4596</v>
      </c>
      <c r="B4597" t="s">
        <v>4258</v>
      </c>
      <c r="C4597" s="8">
        <v>41769</v>
      </c>
      <c r="D4597" s="6">
        <v>2014</v>
      </c>
      <c r="E4597" s="8" t="s">
        <v>3453</v>
      </c>
      <c r="F4597" s="7">
        <v>10</v>
      </c>
      <c r="G4597" t="s">
        <v>3538</v>
      </c>
      <c r="H4597" t="s">
        <v>3451</v>
      </c>
      <c r="I4597" t="s">
        <v>4052</v>
      </c>
      <c r="J4597" t="s">
        <v>3449</v>
      </c>
      <c r="K4597" t="s">
        <v>3595</v>
      </c>
      <c r="L4597">
        <v>95123</v>
      </c>
      <c r="M4597" t="s">
        <v>3378</v>
      </c>
      <c r="N4597" t="s">
        <v>13</v>
      </c>
      <c r="O4597" t="s">
        <v>23</v>
      </c>
      <c r="P4597" t="s">
        <v>3379</v>
      </c>
      <c r="Q4597" s="4">
        <v>40000</v>
      </c>
      <c r="R4597">
        <v>2</v>
      </c>
      <c r="S4597" s="4">
        <f>Table3[[#This Row],[Harga]]*Table3[[#This Row],[Quantity]]</f>
        <v>80000</v>
      </c>
      <c r="T4597">
        <v>0</v>
      </c>
      <c r="U4597" s="4">
        <f>Table3[[#This Row],[Discount]]*Table3[[#This Row],[Revenue]]</f>
        <v>0</v>
      </c>
      <c r="V4597" s="4">
        <f>Table3[[#This Row],[Revenue]]-Table3[[#This Row],[Total Discount]]</f>
        <v>80000</v>
      </c>
      <c r="W4597" s="6"/>
      <c r="X4597" s="5"/>
    </row>
    <row r="4598" spans="1:24" x14ac:dyDescent="0.35">
      <c r="A4598">
        <v>4597</v>
      </c>
      <c r="B4598" t="s">
        <v>4257</v>
      </c>
      <c r="C4598" s="8">
        <v>42660</v>
      </c>
      <c r="D4598" s="6">
        <v>2016</v>
      </c>
      <c r="E4598" s="8" t="s">
        <v>3517</v>
      </c>
      <c r="F4598" s="7">
        <v>17</v>
      </c>
      <c r="G4598" t="s">
        <v>3538</v>
      </c>
      <c r="H4598" t="s">
        <v>3451</v>
      </c>
      <c r="I4598" t="s">
        <v>4256</v>
      </c>
      <c r="J4598" t="s">
        <v>3449</v>
      </c>
      <c r="K4598" t="s">
        <v>3492</v>
      </c>
      <c r="L4598">
        <v>8861</v>
      </c>
      <c r="M4598" t="s">
        <v>2290</v>
      </c>
      <c r="N4598" t="s">
        <v>9</v>
      </c>
      <c r="O4598" t="s">
        <v>10</v>
      </c>
      <c r="P4598" t="s">
        <v>2291</v>
      </c>
      <c r="Q4598" s="4">
        <v>242000</v>
      </c>
      <c r="R4598">
        <v>1</v>
      </c>
      <c r="S4598" s="4">
        <f>Table3[[#This Row],[Harga]]*Table3[[#This Row],[Quantity]]</f>
        <v>242000</v>
      </c>
      <c r="T4598">
        <v>0</v>
      </c>
      <c r="U4598" s="4">
        <f>Table3[[#This Row],[Discount]]*Table3[[#This Row],[Revenue]]</f>
        <v>0</v>
      </c>
      <c r="V4598" s="4">
        <f>Table3[[#This Row],[Revenue]]-Table3[[#This Row],[Total Discount]]</f>
        <v>242000</v>
      </c>
      <c r="W4598" s="6"/>
      <c r="X4598" s="5"/>
    </row>
    <row r="4599" spans="1:24" x14ac:dyDescent="0.35">
      <c r="A4599">
        <v>4598</v>
      </c>
      <c r="B4599" t="s">
        <v>4255</v>
      </c>
      <c r="C4599" s="8">
        <v>42673</v>
      </c>
      <c r="D4599" s="6">
        <v>2016</v>
      </c>
      <c r="E4599" s="8" t="s">
        <v>3517</v>
      </c>
      <c r="F4599" s="7">
        <v>30</v>
      </c>
      <c r="G4599" t="s">
        <v>3452</v>
      </c>
      <c r="H4599" t="s">
        <v>3451</v>
      </c>
      <c r="I4599" t="s">
        <v>3632</v>
      </c>
      <c r="J4599" t="s">
        <v>3466</v>
      </c>
      <c r="K4599" t="s">
        <v>3655</v>
      </c>
      <c r="L4599">
        <v>10011</v>
      </c>
      <c r="M4599" t="s">
        <v>1539</v>
      </c>
      <c r="N4599" t="s">
        <v>13</v>
      </c>
      <c r="O4599" t="s">
        <v>26</v>
      </c>
      <c r="P4599" t="s">
        <v>1540</v>
      </c>
      <c r="Q4599" s="4">
        <v>58000</v>
      </c>
      <c r="R4599">
        <v>3</v>
      </c>
      <c r="S4599" s="4">
        <f>Table3[[#This Row],[Harga]]*Table3[[#This Row],[Quantity]]</f>
        <v>174000</v>
      </c>
      <c r="T4599">
        <v>0.2</v>
      </c>
      <c r="U4599" s="4">
        <f>Table3[[#This Row],[Discount]]*Table3[[#This Row],[Revenue]]</f>
        <v>34800</v>
      </c>
      <c r="V4599" s="4">
        <f>Table3[[#This Row],[Revenue]]-Table3[[#This Row],[Total Discount]]</f>
        <v>139200</v>
      </c>
      <c r="W4599" s="6"/>
      <c r="X4599" s="5"/>
    </row>
    <row r="4600" spans="1:24" x14ac:dyDescent="0.35">
      <c r="A4600">
        <v>4599</v>
      </c>
      <c r="B4600" t="s">
        <v>4254</v>
      </c>
      <c r="C4600" s="8">
        <v>42705</v>
      </c>
      <c r="D4600" s="6">
        <v>2016</v>
      </c>
      <c r="E4600" s="8" t="s">
        <v>3490</v>
      </c>
      <c r="F4600" s="7">
        <v>1</v>
      </c>
      <c r="G4600" t="s">
        <v>3485</v>
      </c>
      <c r="H4600" t="s">
        <v>3462</v>
      </c>
      <c r="I4600" t="s">
        <v>4253</v>
      </c>
      <c r="J4600" t="s">
        <v>3466</v>
      </c>
      <c r="K4600" t="s">
        <v>3704</v>
      </c>
      <c r="L4600">
        <v>90004</v>
      </c>
      <c r="M4600" t="s">
        <v>2246</v>
      </c>
      <c r="N4600" t="s">
        <v>13</v>
      </c>
      <c r="O4600" t="s">
        <v>37</v>
      </c>
      <c r="P4600" t="s">
        <v>4252</v>
      </c>
      <c r="Q4600" s="4">
        <v>4000</v>
      </c>
      <c r="R4600">
        <v>8</v>
      </c>
      <c r="S4600" s="4">
        <f>Table3[[#This Row],[Harga]]*Table3[[#This Row],[Quantity]]</f>
        <v>32000</v>
      </c>
      <c r="T4600">
        <v>0</v>
      </c>
      <c r="U4600" s="4">
        <f>Table3[[#This Row],[Discount]]*Table3[[#This Row],[Revenue]]</f>
        <v>0</v>
      </c>
      <c r="V4600" s="4">
        <f>Table3[[#This Row],[Revenue]]-Table3[[#This Row],[Total Discount]]</f>
        <v>32000</v>
      </c>
      <c r="W4600" s="6"/>
      <c r="X4600" s="5"/>
    </row>
    <row r="4601" spans="1:24" x14ac:dyDescent="0.35">
      <c r="A4601">
        <v>4600</v>
      </c>
      <c r="B4601" t="s">
        <v>4251</v>
      </c>
      <c r="C4601" s="8">
        <v>42481</v>
      </c>
      <c r="D4601" s="6">
        <v>2016</v>
      </c>
      <c r="E4601" s="8" t="s">
        <v>3529</v>
      </c>
      <c r="F4601" s="7">
        <v>21</v>
      </c>
      <c r="G4601" t="s">
        <v>3457</v>
      </c>
      <c r="H4601" t="s">
        <v>3501</v>
      </c>
      <c r="I4601" t="s">
        <v>4250</v>
      </c>
      <c r="J4601" t="s">
        <v>3449</v>
      </c>
      <c r="K4601" t="s">
        <v>3695</v>
      </c>
      <c r="L4601">
        <v>6460</v>
      </c>
      <c r="M4601" t="s">
        <v>1054</v>
      </c>
      <c r="N4601" t="s">
        <v>13</v>
      </c>
      <c r="O4601" t="s">
        <v>37</v>
      </c>
      <c r="P4601" t="s">
        <v>1055</v>
      </c>
      <c r="Q4601" s="4">
        <v>16000</v>
      </c>
      <c r="R4601">
        <v>3</v>
      </c>
      <c r="S4601" s="4">
        <f>Table3[[#This Row],[Harga]]*Table3[[#This Row],[Quantity]]</f>
        <v>48000</v>
      </c>
      <c r="T4601">
        <v>0</v>
      </c>
      <c r="U4601" s="4">
        <f>Table3[[#This Row],[Discount]]*Table3[[#This Row],[Revenue]]</f>
        <v>0</v>
      </c>
      <c r="V4601" s="4">
        <f>Table3[[#This Row],[Revenue]]-Table3[[#This Row],[Total Discount]]</f>
        <v>48000</v>
      </c>
      <c r="W4601" s="6"/>
      <c r="X4601" s="5"/>
    </row>
    <row r="4602" spans="1:24" x14ac:dyDescent="0.35">
      <c r="A4602">
        <v>4601</v>
      </c>
      <c r="B4602" t="s">
        <v>4249</v>
      </c>
      <c r="C4602" s="8">
        <v>42950</v>
      </c>
      <c r="D4602" s="6">
        <v>2017</v>
      </c>
      <c r="E4602" s="8" t="s">
        <v>3481</v>
      </c>
      <c r="F4602" s="7">
        <v>3</v>
      </c>
      <c r="G4602" t="s">
        <v>3452</v>
      </c>
      <c r="H4602" t="s">
        <v>3462</v>
      </c>
      <c r="I4602" t="s">
        <v>4248</v>
      </c>
      <c r="J4602" t="s">
        <v>3449</v>
      </c>
      <c r="K4602" t="s">
        <v>3655</v>
      </c>
      <c r="L4602">
        <v>61701</v>
      </c>
      <c r="M4602" t="s">
        <v>2693</v>
      </c>
      <c r="N4602" t="s">
        <v>51</v>
      </c>
      <c r="O4602" t="s">
        <v>64</v>
      </c>
      <c r="P4602" t="s">
        <v>2694</v>
      </c>
      <c r="Q4602" s="4">
        <v>67000</v>
      </c>
      <c r="R4602">
        <v>3</v>
      </c>
      <c r="S4602" s="4">
        <f>Table3[[#This Row],[Harga]]*Table3[[#This Row],[Quantity]]</f>
        <v>201000</v>
      </c>
      <c r="T4602">
        <v>0.2</v>
      </c>
      <c r="U4602" s="4">
        <f>Table3[[#This Row],[Discount]]*Table3[[#This Row],[Revenue]]</f>
        <v>40200</v>
      </c>
      <c r="V4602" s="4">
        <f>Table3[[#This Row],[Revenue]]-Table3[[#This Row],[Total Discount]]</f>
        <v>160800</v>
      </c>
      <c r="W4602" s="6"/>
      <c r="X4602" s="5"/>
    </row>
    <row r="4603" spans="1:24" x14ac:dyDescent="0.35">
      <c r="A4603">
        <v>4602</v>
      </c>
      <c r="B4603" t="s">
        <v>4247</v>
      </c>
      <c r="C4603" s="8">
        <v>42950</v>
      </c>
      <c r="D4603" s="6">
        <v>2017</v>
      </c>
      <c r="E4603" s="8" t="s">
        <v>3481</v>
      </c>
      <c r="F4603" s="7">
        <v>3</v>
      </c>
      <c r="G4603" t="s">
        <v>3452</v>
      </c>
      <c r="H4603" t="s">
        <v>3451</v>
      </c>
      <c r="I4603" t="s">
        <v>4246</v>
      </c>
      <c r="J4603" t="s">
        <v>3466</v>
      </c>
      <c r="K4603" t="s">
        <v>3494</v>
      </c>
      <c r="L4603">
        <v>98105</v>
      </c>
      <c r="M4603" t="s">
        <v>3229</v>
      </c>
      <c r="N4603" t="s">
        <v>13</v>
      </c>
      <c r="O4603" t="s">
        <v>32</v>
      </c>
      <c r="P4603" t="s">
        <v>3230</v>
      </c>
      <c r="Q4603" s="4">
        <v>26000</v>
      </c>
      <c r="R4603">
        <v>1</v>
      </c>
      <c r="S4603" s="4">
        <f>Table3[[#This Row],[Harga]]*Table3[[#This Row],[Quantity]]</f>
        <v>26000</v>
      </c>
      <c r="T4603">
        <v>0</v>
      </c>
      <c r="U4603" s="4">
        <f>Table3[[#This Row],[Discount]]*Table3[[#This Row],[Revenue]]</f>
        <v>0</v>
      </c>
      <c r="V4603" s="4">
        <f>Table3[[#This Row],[Revenue]]-Table3[[#This Row],[Total Discount]]</f>
        <v>26000</v>
      </c>
      <c r="W4603" s="6"/>
      <c r="X4603" s="5"/>
    </row>
    <row r="4604" spans="1:24" x14ac:dyDescent="0.35">
      <c r="A4604">
        <v>4603</v>
      </c>
      <c r="B4604" t="s">
        <v>4245</v>
      </c>
      <c r="C4604" s="8">
        <v>43080</v>
      </c>
      <c r="D4604" s="6">
        <v>2017</v>
      </c>
      <c r="E4604" s="8" t="s">
        <v>3490</v>
      </c>
      <c r="F4604" s="7">
        <v>11</v>
      </c>
      <c r="G4604" t="s">
        <v>3452</v>
      </c>
      <c r="H4604" t="s">
        <v>3462</v>
      </c>
      <c r="I4604" t="s">
        <v>3905</v>
      </c>
      <c r="J4604" t="s">
        <v>3488</v>
      </c>
      <c r="K4604" t="s">
        <v>3505</v>
      </c>
      <c r="L4604">
        <v>52601</v>
      </c>
      <c r="M4604" t="s">
        <v>3372</v>
      </c>
      <c r="N4604" t="s">
        <v>13</v>
      </c>
      <c r="O4604" t="s">
        <v>55</v>
      </c>
      <c r="P4604" t="s">
        <v>3373</v>
      </c>
      <c r="Q4604" s="4">
        <v>37000</v>
      </c>
      <c r="R4604">
        <v>1</v>
      </c>
      <c r="S4604" s="4">
        <f>Table3[[#This Row],[Harga]]*Table3[[#This Row],[Quantity]]</f>
        <v>37000</v>
      </c>
      <c r="T4604">
        <v>0</v>
      </c>
      <c r="U4604" s="4">
        <f>Table3[[#This Row],[Discount]]*Table3[[#This Row],[Revenue]]</f>
        <v>0</v>
      </c>
      <c r="V4604" s="4">
        <f>Table3[[#This Row],[Revenue]]-Table3[[#This Row],[Total Discount]]</f>
        <v>37000</v>
      </c>
      <c r="W4604" s="6"/>
      <c r="X4604" s="5"/>
    </row>
    <row r="4605" spans="1:24" x14ac:dyDescent="0.35">
      <c r="A4605">
        <v>4604</v>
      </c>
      <c r="B4605" t="s">
        <v>4244</v>
      </c>
      <c r="C4605" s="8">
        <v>42077</v>
      </c>
      <c r="D4605" s="6">
        <v>2015</v>
      </c>
      <c r="E4605" s="8" t="s">
        <v>3511</v>
      </c>
      <c r="F4605" s="7">
        <v>14</v>
      </c>
      <c r="G4605" t="s">
        <v>3485</v>
      </c>
      <c r="H4605" t="s">
        <v>3501</v>
      </c>
      <c r="I4605" t="s">
        <v>4243</v>
      </c>
      <c r="J4605" t="s">
        <v>3449</v>
      </c>
      <c r="K4605" t="s">
        <v>3509</v>
      </c>
      <c r="L4605">
        <v>95661</v>
      </c>
      <c r="M4605" t="s">
        <v>285</v>
      </c>
      <c r="N4605" t="s">
        <v>13</v>
      </c>
      <c r="O4605" t="s">
        <v>23</v>
      </c>
      <c r="P4605" t="s">
        <v>286</v>
      </c>
      <c r="Q4605" s="4">
        <v>33000</v>
      </c>
      <c r="R4605">
        <v>3</v>
      </c>
      <c r="S4605" s="4">
        <f>Table3[[#This Row],[Harga]]*Table3[[#This Row],[Quantity]]</f>
        <v>99000</v>
      </c>
      <c r="T4605">
        <v>0</v>
      </c>
      <c r="U4605" s="4">
        <f>Table3[[#This Row],[Discount]]*Table3[[#This Row],[Revenue]]</f>
        <v>0</v>
      </c>
      <c r="V4605" s="4">
        <f>Table3[[#This Row],[Revenue]]-Table3[[#This Row],[Total Discount]]</f>
        <v>99000</v>
      </c>
      <c r="W4605" s="6"/>
      <c r="X4605" s="5"/>
    </row>
    <row r="4606" spans="1:24" x14ac:dyDescent="0.35">
      <c r="A4606">
        <v>4605</v>
      </c>
      <c r="B4606" t="s">
        <v>4242</v>
      </c>
      <c r="C4606" s="8">
        <v>41981</v>
      </c>
      <c r="D4606" s="6">
        <v>2014</v>
      </c>
      <c r="E4606" s="8" t="s">
        <v>3490</v>
      </c>
      <c r="F4606" s="7">
        <v>8</v>
      </c>
      <c r="G4606" t="s">
        <v>3452</v>
      </c>
      <c r="H4606" t="s">
        <v>3462</v>
      </c>
      <c r="I4606" t="s">
        <v>4241</v>
      </c>
      <c r="J4606" t="s">
        <v>3466</v>
      </c>
      <c r="K4606" t="s">
        <v>3460</v>
      </c>
      <c r="L4606">
        <v>94110</v>
      </c>
      <c r="M4606" t="s">
        <v>1056</v>
      </c>
      <c r="N4606" t="s">
        <v>9</v>
      </c>
      <c r="O4606" t="s">
        <v>20</v>
      </c>
      <c r="P4606" t="s">
        <v>1057</v>
      </c>
      <c r="Q4606" s="4">
        <v>40000</v>
      </c>
      <c r="R4606">
        <v>2</v>
      </c>
      <c r="S4606" s="4">
        <f>Table3[[#This Row],[Harga]]*Table3[[#This Row],[Quantity]]</f>
        <v>80000</v>
      </c>
      <c r="T4606">
        <v>0</v>
      </c>
      <c r="U4606" s="4">
        <f>Table3[[#This Row],[Discount]]*Table3[[#This Row],[Revenue]]</f>
        <v>0</v>
      </c>
      <c r="V4606" s="4">
        <f>Table3[[#This Row],[Revenue]]-Table3[[#This Row],[Total Discount]]</f>
        <v>80000</v>
      </c>
      <c r="W4606" s="6"/>
      <c r="X4606" s="5"/>
    </row>
    <row r="4607" spans="1:24" x14ac:dyDescent="0.35">
      <c r="A4607">
        <v>4606</v>
      </c>
      <c r="B4607" t="s">
        <v>4240</v>
      </c>
      <c r="C4607" s="8">
        <v>43008</v>
      </c>
      <c r="D4607" s="6">
        <v>2017</v>
      </c>
      <c r="E4607" s="8" t="s">
        <v>3472</v>
      </c>
      <c r="F4607" s="7">
        <v>30</v>
      </c>
      <c r="G4607" t="s">
        <v>3457</v>
      </c>
      <c r="H4607" t="s">
        <v>3451</v>
      </c>
      <c r="I4607" t="s">
        <v>4239</v>
      </c>
      <c r="J4607" t="s">
        <v>3466</v>
      </c>
      <c r="K4607" t="s">
        <v>3494</v>
      </c>
      <c r="L4607">
        <v>19120</v>
      </c>
      <c r="M4607" t="s">
        <v>3380</v>
      </c>
      <c r="N4607" t="s">
        <v>13</v>
      </c>
      <c r="O4607" t="s">
        <v>14</v>
      </c>
      <c r="P4607" t="s">
        <v>3381</v>
      </c>
      <c r="Q4607" s="4">
        <v>21000</v>
      </c>
      <c r="R4607">
        <v>7</v>
      </c>
      <c r="S4607" s="4">
        <f>Table3[[#This Row],[Harga]]*Table3[[#This Row],[Quantity]]</f>
        <v>147000</v>
      </c>
      <c r="T4607">
        <v>0.2</v>
      </c>
      <c r="U4607" s="4">
        <f>Table3[[#This Row],[Discount]]*Table3[[#This Row],[Revenue]]</f>
        <v>29400</v>
      </c>
      <c r="V4607" s="4">
        <f>Table3[[#This Row],[Revenue]]-Table3[[#This Row],[Total Discount]]</f>
        <v>117600</v>
      </c>
      <c r="W4607" s="6"/>
      <c r="X4607" s="5"/>
    </row>
    <row r="4608" spans="1:24" x14ac:dyDescent="0.35">
      <c r="A4608">
        <v>4607</v>
      </c>
      <c r="B4608" t="s">
        <v>4238</v>
      </c>
      <c r="C4608" s="8">
        <v>42695</v>
      </c>
      <c r="D4608" s="6">
        <v>2016</v>
      </c>
      <c r="E4608" s="8" t="s">
        <v>3468</v>
      </c>
      <c r="F4608" s="7">
        <v>21</v>
      </c>
      <c r="G4608" t="s">
        <v>3496</v>
      </c>
      <c r="H4608" t="s">
        <v>3451</v>
      </c>
      <c r="I4608" t="s">
        <v>4237</v>
      </c>
      <c r="J4608" t="s">
        <v>3466</v>
      </c>
      <c r="K4608" t="s">
        <v>3600</v>
      </c>
      <c r="L4608">
        <v>90049</v>
      </c>
      <c r="M4608" t="s">
        <v>1942</v>
      </c>
      <c r="N4608" t="s">
        <v>13</v>
      </c>
      <c r="O4608" t="s">
        <v>23</v>
      </c>
      <c r="P4608" t="s">
        <v>1943</v>
      </c>
      <c r="Q4608" s="4">
        <v>11000</v>
      </c>
      <c r="R4608">
        <v>5</v>
      </c>
      <c r="S4608" s="4">
        <f>Table3[[#This Row],[Harga]]*Table3[[#This Row],[Quantity]]</f>
        <v>55000</v>
      </c>
      <c r="T4608">
        <v>0</v>
      </c>
      <c r="U4608" s="4">
        <f>Table3[[#This Row],[Discount]]*Table3[[#This Row],[Revenue]]</f>
        <v>0</v>
      </c>
      <c r="V4608" s="4">
        <f>Table3[[#This Row],[Revenue]]-Table3[[#This Row],[Total Discount]]</f>
        <v>55000</v>
      </c>
      <c r="W4608" s="6"/>
      <c r="X4608" s="5"/>
    </row>
    <row r="4609" spans="1:24" x14ac:dyDescent="0.35">
      <c r="A4609">
        <v>4608</v>
      </c>
      <c r="B4609" t="s">
        <v>4236</v>
      </c>
      <c r="C4609" s="8">
        <v>43063</v>
      </c>
      <c r="D4609" s="6">
        <v>2017</v>
      </c>
      <c r="E4609" s="8" t="s">
        <v>3468</v>
      </c>
      <c r="F4609" s="7">
        <v>24</v>
      </c>
      <c r="G4609" t="s">
        <v>3452</v>
      </c>
      <c r="H4609" t="s">
        <v>3451</v>
      </c>
      <c r="I4609" t="s">
        <v>4235</v>
      </c>
      <c r="J4609" t="s">
        <v>3466</v>
      </c>
      <c r="K4609" t="s">
        <v>3448</v>
      </c>
      <c r="L4609">
        <v>79762</v>
      </c>
      <c r="M4609" t="s">
        <v>28</v>
      </c>
      <c r="N4609" t="s">
        <v>13</v>
      </c>
      <c r="O4609" t="s">
        <v>29</v>
      </c>
      <c r="P4609" t="s">
        <v>30</v>
      </c>
      <c r="Q4609" s="4">
        <v>69000</v>
      </c>
      <c r="R4609">
        <v>1</v>
      </c>
      <c r="S4609" s="4">
        <f>Table3[[#This Row],[Harga]]*Table3[[#This Row],[Quantity]]</f>
        <v>69000</v>
      </c>
      <c r="T4609">
        <v>0.8</v>
      </c>
      <c r="U4609" s="4">
        <f>Table3[[#This Row],[Discount]]*Table3[[#This Row],[Revenue]]</f>
        <v>55200</v>
      </c>
      <c r="V4609" s="4">
        <f>Table3[[#This Row],[Revenue]]-Table3[[#This Row],[Total Discount]]</f>
        <v>13800</v>
      </c>
      <c r="W4609" s="6"/>
      <c r="X4609" s="5"/>
    </row>
    <row r="4610" spans="1:24" x14ac:dyDescent="0.35">
      <c r="A4610">
        <v>4609</v>
      </c>
      <c r="B4610" t="s">
        <v>4234</v>
      </c>
      <c r="C4610" s="8">
        <v>43053</v>
      </c>
      <c r="D4610" s="6">
        <v>2017</v>
      </c>
      <c r="E4610" s="8" t="s">
        <v>3468</v>
      </c>
      <c r="F4610" s="7">
        <v>14</v>
      </c>
      <c r="G4610" t="s">
        <v>3452</v>
      </c>
      <c r="H4610" t="s">
        <v>3451</v>
      </c>
      <c r="I4610" t="s">
        <v>4233</v>
      </c>
      <c r="J4610" t="s">
        <v>3488</v>
      </c>
      <c r="K4610" t="s">
        <v>3707</v>
      </c>
      <c r="L4610">
        <v>55407</v>
      </c>
      <c r="M4610" t="s">
        <v>2974</v>
      </c>
      <c r="N4610" t="s">
        <v>13</v>
      </c>
      <c r="O4610" t="s">
        <v>55</v>
      </c>
      <c r="P4610" t="s">
        <v>2975</v>
      </c>
      <c r="Q4610" s="4">
        <v>23000</v>
      </c>
      <c r="R4610">
        <v>2</v>
      </c>
      <c r="S4610" s="4">
        <f>Table3[[#This Row],[Harga]]*Table3[[#This Row],[Quantity]]</f>
        <v>46000</v>
      </c>
      <c r="T4610">
        <v>0</v>
      </c>
      <c r="U4610" s="4">
        <f>Table3[[#This Row],[Discount]]*Table3[[#This Row],[Revenue]]</f>
        <v>0</v>
      </c>
      <c r="V4610" s="4">
        <f>Table3[[#This Row],[Revenue]]-Table3[[#This Row],[Total Discount]]</f>
        <v>46000</v>
      </c>
      <c r="W4610" s="6"/>
      <c r="X4610" s="5"/>
    </row>
    <row r="4611" spans="1:24" x14ac:dyDescent="0.35">
      <c r="A4611">
        <v>4610</v>
      </c>
      <c r="B4611" t="s">
        <v>4232</v>
      </c>
      <c r="C4611" s="8">
        <v>42232</v>
      </c>
      <c r="D4611" s="6">
        <v>2015</v>
      </c>
      <c r="E4611" s="8" t="s">
        <v>3481</v>
      </c>
      <c r="F4611" s="7">
        <v>16</v>
      </c>
      <c r="G4611" t="s">
        <v>3485</v>
      </c>
      <c r="H4611" t="s">
        <v>3451</v>
      </c>
      <c r="I4611" t="s">
        <v>3664</v>
      </c>
      <c r="J4611" t="s">
        <v>3449</v>
      </c>
      <c r="K4611" t="s">
        <v>3492</v>
      </c>
      <c r="L4611">
        <v>19120</v>
      </c>
      <c r="M4611" t="s">
        <v>1393</v>
      </c>
      <c r="N4611" t="s">
        <v>13</v>
      </c>
      <c r="O4611" t="s">
        <v>32</v>
      </c>
      <c r="P4611" t="s">
        <v>1394</v>
      </c>
      <c r="Q4611" s="4">
        <v>64000</v>
      </c>
      <c r="R4611">
        <v>7</v>
      </c>
      <c r="S4611" s="4">
        <f>Table3[[#This Row],[Harga]]*Table3[[#This Row],[Quantity]]</f>
        <v>448000</v>
      </c>
      <c r="T4611">
        <v>0.2</v>
      </c>
      <c r="U4611" s="4">
        <f>Table3[[#This Row],[Discount]]*Table3[[#This Row],[Revenue]]</f>
        <v>89600</v>
      </c>
      <c r="V4611" s="4">
        <f>Table3[[#This Row],[Revenue]]-Table3[[#This Row],[Total Discount]]</f>
        <v>358400</v>
      </c>
      <c r="W4611" s="6"/>
      <c r="X4611" s="5"/>
    </row>
    <row r="4612" spans="1:24" x14ac:dyDescent="0.35">
      <c r="A4612">
        <v>4611</v>
      </c>
      <c r="B4612" t="s">
        <v>4231</v>
      </c>
      <c r="C4612" s="8">
        <v>43021</v>
      </c>
      <c r="D4612" s="6">
        <v>2017</v>
      </c>
      <c r="E4612" s="8" t="s">
        <v>3517</v>
      </c>
      <c r="F4612" s="7">
        <v>13</v>
      </c>
      <c r="G4612" t="s">
        <v>3457</v>
      </c>
      <c r="H4612" t="s">
        <v>3554</v>
      </c>
      <c r="I4612" t="s">
        <v>4230</v>
      </c>
      <c r="J4612" t="s">
        <v>3449</v>
      </c>
      <c r="K4612" t="s">
        <v>3494</v>
      </c>
      <c r="L4612">
        <v>70506</v>
      </c>
      <c r="M4612" t="s">
        <v>1799</v>
      </c>
      <c r="N4612" t="s">
        <v>13</v>
      </c>
      <c r="O4612" t="s">
        <v>14</v>
      </c>
      <c r="P4612" t="s">
        <v>1800</v>
      </c>
      <c r="Q4612" s="4">
        <v>8000</v>
      </c>
      <c r="R4612">
        <v>3</v>
      </c>
      <c r="S4612" s="4">
        <f>Table3[[#This Row],[Harga]]*Table3[[#This Row],[Quantity]]</f>
        <v>24000</v>
      </c>
      <c r="T4612">
        <v>0</v>
      </c>
      <c r="U4612" s="4">
        <f>Table3[[#This Row],[Discount]]*Table3[[#This Row],[Revenue]]</f>
        <v>0</v>
      </c>
      <c r="V4612" s="4">
        <f>Table3[[#This Row],[Revenue]]-Table3[[#This Row],[Total Discount]]</f>
        <v>24000</v>
      </c>
      <c r="W4612" s="6"/>
      <c r="X4612" s="5"/>
    </row>
    <row r="4613" spans="1:24" x14ac:dyDescent="0.35">
      <c r="A4613">
        <v>4612</v>
      </c>
      <c r="B4613" t="s">
        <v>4229</v>
      </c>
      <c r="C4613" s="8">
        <v>43043</v>
      </c>
      <c r="D4613" s="6">
        <v>2017</v>
      </c>
      <c r="E4613" s="8" t="s">
        <v>3468</v>
      </c>
      <c r="F4613" s="7">
        <v>4</v>
      </c>
      <c r="G4613" t="s">
        <v>3485</v>
      </c>
      <c r="H4613" t="s">
        <v>3451</v>
      </c>
      <c r="I4613" t="s">
        <v>3807</v>
      </c>
      <c r="J4613" t="s">
        <v>3488</v>
      </c>
      <c r="K4613" t="s">
        <v>3628</v>
      </c>
      <c r="L4613">
        <v>77803</v>
      </c>
      <c r="M4613" t="s">
        <v>1835</v>
      </c>
      <c r="N4613" t="s">
        <v>13</v>
      </c>
      <c r="O4613" t="s">
        <v>26</v>
      </c>
      <c r="P4613" t="s">
        <v>1836</v>
      </c>
      <c r="Q4613" s="4">
        <v>26000</v>
      </c>
      <c r="R4613">
        <v>6</v>
      </c>
      <c r="S4613" s="4">
        <f>Table3[[#This Row],[Harga]]*Table3[[#This Row],[Quantity]]</f>
        <v>156000</v>
      </c>
      <c r="T4613">
        <v>0.8</v>
      </c>
      <c r="U4613" s="4">
        <f>Table3[[#This Row],[Discount]]*Table3[[#This Row],[Revenue]]</f>
        <v>124800</v>
      </c>
      <c r="V4613" s="4">
        <f>Table3[[#This Row],[Revenue]]-Table3[[#This Row],[Total Discount]]</f>
        <v>31200</v>
      </c>
      <c r="W4613" s="6"/>
      <c r="X4613" s="5"/>
    </row>
    <row r="4614" spans="1:24" x14ac:dyDescent="0.35">
      <c r="A4614">
        <v>4613</v>
      </c>
      <c r="B4614" t="s">
        <v>4228</v>
      </c>
      <c r="C4614" s="8">
        <v>42813</v>
      </c>
      <c r="D4614" s="6">
        <v>2017</v>
      </c>
      <c r="E4614" s="8" t="s">
        <v>3511</v>
      </c>
      <c r="F4614" s="7">
        <v>19</v>
      </c>
      <c r="G4614" t="s">
        <v>3457</v>
      </c>
      <c r="H4614" t="s">
        <v>3451</v>
      </c>
      <c r="I4614" t="s">
        <v>4227</v>
      </c>
      <c r="J4614" t="s">
        <v>3466</v>
      </c>
      <c r="K4614" t="s">
        <v>3523</v>
      </c>
      <c r="L4614">
        <v>90008</v>
      </c>
      <c r="M4614" t="s">
        <v>1720</v>
      </c>
      <c r="N4614" t="s">
        <v>13</v>
      </c>
      <c r="O4614" t="s">
        <v>29</v>
      </c>
      <c r="P4614" t="s">
        <v>1721</v>
      </c>
      <c r="Q4614" s="4">
        <v>491000</v>
      </c>
      <c r="R4614">
        <v>7</v>
      </c>
      <c r="S4614" s="4">
        <f>Table3[[#This Row],[Harga]]*Table3[[#This Row],[Quantity]]</f>
        <v>3437000</v>
      </c>
      <c r="T4614">
        <v>0</v>
      </c>
      <c r="U4614" s="4">
        <f>Table3[[#This Row],[Discount]]*Table3[[#This Row],[Revenue]]</f>
        <v>0</v>
      </c>
      <c r="V4614" s="4">
        <f>Table3[[#This Row],[Revenue]]-Table3[[#This Row],[Total Discount]]</f>
        <v>3437000</v>
      </c>
      <c r="W4614" s="6"/>
      <c r="X4614" s="5"/>
    </row>
    <row r="4615" spans="1:24" x14ac:dyDescent="0.35">
      <c r="A4615">
        <v>4614</v>
      </c>
      <c r="B4615" t="s">
        <v>4226</v>
      </c>
      <c r="C4615" s="8">
        <v>41946</v>
      </c>
      <c r="D4615" s="6">
        <v>2014</v>
      </c>
      <c r="E4615" s="8" t="s">
        <v>3468</v>
      </c>
      <c r="F4615" s="7">
        <v>3</v>
      </c>
      <c r="G4615" t="s">
        <v>3452</v>
      </c>
      <c r="H4615" t="s">
        <v>3462</v>
      </c>
      <c r="I4615" t="s">
        <v>3698</v>
      </c>
      <c r="J4615" t="s">
        <v>3488</v>
      </c>
      <c r="K4615" t="s">
        <v>3655</v>
      </c>
      <c r="L4615">
        <v>90049</v>
      </c>
      <c r="M4615" t="s">
        <v>1207</v>
      </c>
      <c r="N4615" t="s">
        <v>13</v>
      </c>
      <c r="O4615" t="s">
        <v>37</v>
      </c>
      <c r="P4615" t="s">
        <v>1208</v>
      </c>
      <c r="Q4615" s="4">
        <v>7000</v>
      </c>
      <c r="R4615">
        <v>4</v>
      </c>
      <c r="S4615" s="4">
        <f>Table3[[#This Row],[Harga]]*Table3[[#This Row],[Quantity]]</f>
        <v>28000</v>
      </c>
      <c r="T4615">
        <v>0</v>
      </c>
      <c r="U4615" s="4">
        <f>Table3[[#This Row],[Discount]]*Table3[[#This Row],[Revenue]]</f>
        <v>0</v>
      </c>
      <c r="V4615" s="4">
        <f>Table3[[#This Row],[Revenue]]-Table3[[#This Row],[Total Discount]]</f>
        <v>28000</v>
      </c>
      <c r="W4615" s="6"/>
      <c r="X4615" s="5"/>
    </row>
    <row r="4616" spans="1:24" x14ac:dyDescent="0.35">
      <c r="A4616">
        <v>4615</v>
      </c>
      <c r="B4616" t="s">
        <v>4225</v>
      </c>
      <c r="C4616" s="8">
        <v>42939</v>
      </c>
      <c r="D4616" s="6">
        <v>2017</v>
      </c>
      <c r="E4616" s="8" t="s">
        <v>3507</v>
      </c>
      <c r="F4616" s="7">
        <v>23</v>
      </c>
      <c r="G4616" t="s">
        <v>3457</v>
      </c>
      <c r="H4616" t="s">
        <v>3462</v>
      </c>
      <c r="I4616" t="s">
        <v>4224</v>
      </c>
      <c r="J4616" t="s">
        <v>3449</v>
      </c>
      <c r="K4616" t="s">
        <v>3561</v>
      </c>
      <c r="L4616">
        <v>90045</v>
      </c>
      <c r="M4616" t="s">
        <v>2623</v>
      </c>
      <c r="N4616" t="s">
        <v>13</v>
      </c>
      <c r="O4616" t="s">
        <v>26</v>
      </c>
      <c r="P4616" t="s">
        <v>2624</v>
      </c>
      <c r="Q4616" s="4">
        <v>4000</v>
      </c>
      <c r="R4616">
        <v>3</v>
      </c>
      <c r="S4616" s="4">
        <f>Table3[[#This Row],[Harga]]*Table3[[#This Row],[Quantity]]</f>
        <v>12000</v>
      </c>
      <c r="T4616">
        <v>0.2</v>
      </c>
      <c r="U4616" s="4">
        <f>Table3[[#This Row],[Discount]]*Table3[[#This Row],[Revenue]]</f>
        <v>2400</v>
      </c>
      <c r="V4616" s="4">
        <f>Table3[[#This Row],[Revenue]]-Table3[[#This Row],[Total Discount]]</f>
        <v>9600</v>
      </c>
      <c r="W4616" s="6"/>
      <c r="X4616" s="5"/>
    </row>
    <row r="4617" spans="1:24" x14ac:dyDescent="0.35">
      <c r="A4617">
        <v>4616</v>
      </c>
      <c r="B4617" t="s">
        <v>4223</v>
      </c>
      <c r="C4617" s="8">
        <v>42000</v>
      </c>
      <c r="D4617" s="6">
        <v>2014</v>
      </c>
      <c r="E4617" s="8" t="s">
        <v>3490</v>
      </c>
      <c r="F4617" s="7">
        <v>27</v>
      </c>
      <c r="G4617" t="s">
        <v>3457</v>
      </c>
      <c r="H4617" t="s">
        <v>3451</v>
      </c>
      <c r="I4617" t="s">
        <v>4222</v>
      </c>
      <c r="J4617" t="s">
        <v>3449</v>
      </c>
      <c r="K4617" t="s">
        <v>3670</v>
      </c>
      <c r="L4617">
        <v>85023</v>
      </c>
      <c r="M4617" t="s">
        <v>139</v>
      </c>
      <c r="N4617" t="s">
        <v>13</v>
      </c>
      <c r="O4617" t="s">
        <v>26</v>
      </c>
      <c r="P4617" t="s">
        <v>140</v>
      </c>
      <c r="Q4617" s="4">
        <v>158000</v>
      </c>
      <c r="R4617">
        <v>6</v>
      </c>
      <c r="S4617" s="4">
        <f>Table3[[#This Row],[Harga]]*Table3[[#This Row],[Quantity]]</f>
        <v>948000</v>
      </c>
      <c r="T4617">
        <v>0.7</v>
      </c>
      <c r="U4617" s="4">
        <f>Table3[[#This Row],[Discount]]*Table3[[#This Row],[Revenue]]</f>
        <v>663600</v>
      </c>
      <c r="V4617" s="4">
        <f>Table3[[#This Row],[Revenue]]-Table3[[#This Row],[Total Discount]]</f>
        <v>284400</v>
      </c>
      <c r="W4617" s="6"/>
      <c r="X4617" s="5"/>
    </row>
    <row r="4618" spans="1:24" x14ac:dyDescent="0.35">
      <c r="A4618">
        <v>4617</v>
      </c>
      <c r="B4618" t="s">
        <v>4221</v>
      </c>
      <c r="C4618" s="8">
        <v>42615</v>
      </c>
      <c r="D4618" s="6">
        <v>2016</v>
      </c>
      <c r="E4618" s="8" t="s">
        <v>3472</v>
      </c>
      <c r="F4618" s="7">
        <v>2</v>
      </c>
      <c r="G4618" t="s">
        <v>3485</v>
      </c>
      <c r="H4618" t="s">
        <v>3451</v>
      </c>
      <c r="I4618" t="s">
        <v>4220</v>
      </c>
      <c r="J4618" t="s">
        <v>3449</v>
      </c>
      <c r="K4618" t="s">
        <v>3571</v>
      </c>
      <c r="L4618">
        <v>90036</v>
      </c>
      <c r="M4618" t="s">
        <v>1453</v>
      </c>
      <c r="N4618" t="s">
        <v>9</v>
      </c>
      <c r="O4618" t="s">
        <v>20</v>
      </c>
      <c r="P4618" t="s">
        <v>1454</v>
      </c>
      <c r="Q4618" s="4">
        <v>32000</v>
      </c>
      <c r="R4618">
        <v>9</v>
      </c>
      <c r="S4618" s="4">
        <f>Table3[[#This Row],[Harga]]*Table3[[#This Row],[Quantity]]</f>
        <v>288000</v>
      </c>
      <c r="T4618">
        <v>0</v>
      </c>
      <c r="U4618" s="4">
        <f>Table3[[#This Row],[Discount]]*Table3[[#This Row],[Revenue]]</f>
        <v>0</v>
      </c>
      <c r="V4618" s="4">
        <f>Table3[[#This Row],[Revenue]]-Table3[[#This Row],[Total Discount]]</f>
        <v>288000</v>
      </c>
      <c r="W4618" s="6"/>
      <c r="X4618" s="5"/>
    </row>
    <row r="4619" spans="1:24" x14ac:dyDescent="0.35">
      <c r="A4619">
        <v>4618</v>
      </c>
      <c r="B4619" t="s">
        <v>4219</v>
      </c>
      <c r="C4619" s="8">
        <v>42777</v>
      </c>
      <c r="D4619" s="6">
        <v>2017</v>
      </c>
      <c r="E4619" s="8" t="s">
        <v>3458</v>
      </c>
      <c r="F4619" s="7">
        <v>11</v>
      </c>
      <c r="G4619" t="s">
        <v>3538</v>
      </c>
      <c r="H4619" t="s">
        <v>3554</v>
      </c>
      <c r="I4619" t="s">
        <v>4218</v>
      </c>
      <c r="J4619" t="s">
        <v>3449</v>
      </c>
      <c r="K4619" t="s">
        <v>3695</v>
      </c>
      <c r="L4619">
        <v>43229</v>
      </c>
      <c r="M4619" t="s">
        <v>829</v>
      </c>
      <c r="N4619" t="s">
        <v>9</v>
      </c>
      <c r="O4619" t="s">
        <v>20</v>
      </c>
      <c r="P4619" t="s">
        <v>830</v>
      </c>
      <c r="Q4619" s="4">
        <v>517000</v>
      </c>
      <c r="R4619">
        <v>2</v>
      </c>
      <c r="S4619" s="4">
        <f>Table3[[#This Row],[Harga]]*Table3[[#This Row],[Quantity]]</f>
        <v>1034000</v>
      </c>
      <c r="T4619">
        <v>0.2</v>
      </c>
      <c r="U4619" s="4">
        <f>Table3[[#This Row],[Discount]]*Table3[[#This Row],[Revenue]]</f>
        <v>206800</v>
      </c>
      <c r="V4619" s="4">
        <f>Table3[[#This Row],[Revenue]]-Table3[[#This Row],[Total Discount]]</f>
        <v>827200</v>
      </c>
      <c r="W4619" s="6"/>
      <c r="X4619" s="5"/>
    </row>
    <row r="4620" spans="1:24" x14ac:dyDescent="0.35">
      <c r="A4620">
        <v>4619</v>
      </c>
      <c r="B4620" t="s">
        <v>4217</v>
      </c>
      <c r="C4620" s="8">
        <v>43035</v>
      </c>
      <c r="D4620" s="6">
        <v>2017</v>
      </c>
      <c r="E4620" s="8" t="s">
        <v>3517</v>
      </c>
      <c r="F4620" s="7">
        <v>27</v>
      </c>
      <c r="G4620" t="s">
        <v>3538</v>
      </c>
      <c r="H4620" t="s">
        <v>3451</v>
      </c>
      <c r="I4620" t="s">
        <v>3998</v>
      </c>
      <c r="J4620" t="s">
        <v>3466</v>
      </c>
      <c r="K4620" t="s">
        <v>3523</v>
      </c>
      <c r="L4620">
        <v>32303</v>
      </c>
      <c r="M4620" t="s">
        <v>1169</v>
      </c>
      <c r="N4620" t="s">
        <v>13</v>
      </c>
      <c r="O4620" t="s">
        <v>23</v>
      </c>
      <c r="P4620" t="s">
        <v>49</v>
      </c>
      <c r="Q4620" s="4">
        <v>71000</v>
      </c>
      <c r="R4620">
        <v>7</v>
      </c>
      <c r="S4620" s="4">
        <f>Table3[[#This Row],[Harga]]*Table3[[#This Row],[Quantity]]</f>
        <v>497000</v>
      </c>
      <c r="T4620">
        <v>0.2</v>
      </c>
      <c r="U4620" s="4">
        <f>Table3[[#This Row],[Discount]]*Table3[[#This Row],[Revenue]]</f>
        <v>99400</v>
      </c>
      <c r="V4620" s="4">
        <f>Table3[[#This Row],[Revenue]]-Table3[[#This Row],[Total Discount]]</f>
        <v>397600</v>
      </c>
      <c r="W4620" s="6"/>
      <c r="X4620" s="5"/>
    </row>
    <row r="4621" spans="1:24" x14ac:dyDescent="0.35">
      <c r="A4621">
        <v>4620</v>
      </c>
      <c r="B4621" t="s">
        <v>4216</v>
      </c>
      <c r="C4621" s="8">
        <v>41829</v>
      </c>
      <c r="D4621" s="6">
        <v>2014</v>
      </c>
      <c r="E4621" s="8" t="s">
        <v>3507</v>
      </c>
      <c r="F4621" s="7">
        <v>9</v>
      </c>
      <c r="G4621" t="s">
        <v>3452</v>
      </c>
      <c r="H4621" t="s">
        <v>3451</v>
      </c>
      <c r="I4621" t="s">
        <v>4215</v>
      </c>
      <c r="J4621" t="s">
        <v>3488</v>
      </c>
      <c r="K4621" t="s">
        <v>3568</v>
      </c>
      <c r="L4621">
        <v>94122</v>
      </c>
      <c r="M4621" t="s">
        <v>2292</v>
      </c>
      <c r="N4621" t="s">
        <v>13</v>
      </c>
      <c r="O4621" t="s">
        <v>26</v>
      </c>
      <c r="P4621" t="s">
        <v>2293</v>
      </c>
      <c r="Q4621" s="4">
        <v>2000</v>
      </c>
      <c r="R4621">
        <v>6</v>
      </c>
      <c r="S4621" s="4">
        <f>Table3[[#This Row],[Harga]]*Table3[[#This Row],[Quantity]]</f>
        <v>12000</v>
      </c>
      <c r="T4621">
        <v>0.2</v>
      </c>
      <c r="U4621" s="4">
        <f>Table3[[#This Row],[Discount]]*Table3[[#This Row],[Revenue]]</f>
        <v>2400</v>
      </c>
      <c r="V4621" s="4">
        <f>Table3[[#This Row],[Revenue]]-Table3[[#This Row],[Total Discount]]</f>
        <v>9600</v>
      </c>
      <c r="W4621" s="6"/>
      <c r="X4621" s="5"/>
    </row>
    <row r="4622" spans="1:24" x14ac:dyDescent="0.35">
      <c r="A4622">
        <v>4621</v>
      </c>
      <c r="B4622" t="s">
        <v>4214</v>
      </c>
      <c r="C4622" s="8">
        <v>42877</v>
      </c>
      <c r="D4622" s="6">
        <v>2017</v>
      </c>
      <c r="E4622" s="8" t="s">
        <v>3453</v>
      </c>
      <c r="F4622" s="7">
        <v>22</v>
      </c>
      <c r="G4622" t="s">
        <v>3538</v>
      </c>
      <c r="H4622" t="s">
        <v>3462</v>
      </c>
      <c r="I4622" t="s">
        <v>4213</v>
      </c>
      <c r="J4622" t="s">
        <v>3488</v>
      </c>
      <c r="K4622" t="s">
        <v>3714</v>
      </c>
      <c r="L4622">
        <v>94109</v>
      </c>
      <c r="M4622" t="s">
        <v>291</v>
      </c>
      <c r="N4622" t="s">
        <v>13</v>
      </c>
      <c r="O4622" t="s">
        <v>37</v>
      </c>
      <c r="P4622" t="s">
        <v>292</v>
      </c>
      <c r="Q4622" s="4">
        <v>10000</v>
      </c>
      <c r="R4622">
        <v>3</v>
      </c>
      <c r="S4622" s="4">
        <f>Table3[[#This Row],[Harga]]*Table3[[#This Row],[Quantity]]</f>
        <v>30000</v>
      </c>
      <c r="T4622">
        <v>0</v>
      </c>
      <c r="U4622" s="4">
        <f>Table3[[#This Row],[Discount]]*Table3[[#This Row],[Revenue]]</f>
        <v>0</v>
      </c>
      <c r="V4622" s="4">
        <f>Table3[[#This Row],[Revenue]]-Table3[[#This Row],[Total Discount]]</f>
        <v>30000</v>
      </c>
      <c r="W4622" s="6"/>
      <c r="X4622" s="5"/>
    </row>
    <row r="4623" spans="1:24" x14ac:dyDescent="0.35">
      <c r="A4623">
        <v>4622</v>
      </c>
      <c r="B4623" t="s">
        <v>4212</v>
      </c>
      <c r="C4623" s="8">
        <v>42684</v>
      </c>
      <c r="D4623" s="6">
        <v>2016</v>
      </c>
      <c r="E4623" s="8" t="s">
        <v>3468</v>
      </c>
      <c r="F4623" s="7">
        <v>10</v>
      </c>
      <c r="G4623" t="s">
        <v>3452</v>
      </c>
      <c r="H4623" t="s">
        <v>3451</v>
      </c>
      <c r="I4623" t="s">
        <v>4211</v>
      </c>
      <c r="J4623" t="s">
        <v>3449</v>
      </c>
      <c r="K4623" t="s">
        <v>3666</v>
      </c>
      <c r="L4623">
        <v>10009</v>
      </c>
      <c r="M4623" t="s">
        <v>2121</v>
      </c>
      <c r="N4623" t="s">
        <v>13</v>
      </c>
      <c r="O4623" t="s">
        <v>26</v>
      </c>
      <c r="P4623" t="s">
        <v>2122</v>
      </c>
      <c r="Q4623" s="4">
        <v>7000</v>
      </c>
      <c r="R4623">
        <v>1</v>
      </c>
      <c r="S4623" s="4">
        <f>Table3[[#This Row],[Harga]]*Table3[[#This Row],[Quantity]]</f>
        <v>7000</v>
      </c>
      <c r="T4623">
        <v>0.2</v>
      </c>
      <c r="U4623" s="4">
        <f>Table3[[#This Row],[Discount]]*Table3[[#This Row],[Revenue]]</f>
        <v>1400</v>
      </c>
      <c r="V4623" s="4">
        <f>Table3[[#This Row],[Revenue]]-Table3[[#This Row],[Total Discount]]</f>
        <v>5600</v>
      </c>
      <c r="W4623" s="6"/>
      <c r="X4623" s="5"/>
    </row>
    <row r="4624" spans="1:24" x14ac:dyDescent="0.35">
      <c r="A4624">
        <v>4623</v>
      </c>
      <c r="B4624" t="s">
        <v>4210</v>
      </c>
      <c r="C4624" s="8">
        <v>42706</v>
      </c>
      <c r="D4624" s="6">
        <v>2016</v>
      </c>
      <c r="E4624" s="8" t="s">
        <v>3490</v>
      </c>
      <c r="F4624" s="7">
        <v>2</v>
      </c>
      <c r="G4624" t="s">
        <v>3457</v>
      </c>
      <c r="H4624" t="s">
        <v>3451</v>
      </c>
      <c r="I4624" t="s">
        <v>3859</v>
      </c>
      <c r="J4624" t="s">
        <v>3466</v>
      </c>
      <c r="K4624" t="s">
        <v>3666</v>
      </c>
      <c r="L4624">
        <v>52302</v>
      </c>
      <c r="M4624" t="s">
        <v>2420</v>
      </c>
      <c r="N4624" t="s">
        <v>13</v>
      </c>
      <c r="O4624" t="s">
        <v>26</v>
      </c>
      <c r="P4624" t="s">
        <v>2421</v>
      </c>
      <c r="Q4624" s="4">
        <v>15000</v>
      </c>
      <c r="R4624">
        <v>8</v>
      </c>
      <c r="S4624" s="4">
        <f>Table3[[#This Row],[Harga]]*Table3[[#This Row],[Quantity]]</f>
        <v>120000</v>
      </c>
      <c r="T4624">
        <v>0</v>
      </c>
      <c r="U4624" s="4">
        <f>Table3[[#This Row],[Discount]]*Table3[[#This Row],[Revenue]]</f>
        <v>0</v>
      </c>
      <c r="V4624" s="4">
        <f>Table3[[#This Row],[Revenue]]-Table3[[#This Row],[Total Discount]]</f>
        <v>120000</v>
      </c>
      <c r="W4624" s="6"/>
      <c r="X4624" s="5"/>
    </row>
    <row r="4625" spans="1:24" x14ac:dyDescent="0.35">
      <c r="A4625">
        <v>4624</v>
      </c>
      <c r="B4625" t="s">
        <v>4209</v>
      </c>
      <c r="C4625" s="8">
        <v>42796</v>
      </c>
      <c r="D4625" s="6">
        <v>2017</v>
      </c>
      <c r="E4625" s="8" t="s">
        <v>3511</v>
      </c>
      <c r="F4625" s="7">
        <v>2</v>
      </c>
      <c r="G4625" t="s">
        <v>3538</v>
      </c>
      <c r="H4625" t="s">
        <v>3462</v>
      </c>
      <c r="I4625" t="s">
        <v>3574</v>
      </c>
      <c r="J4625" t="s">
        <v>3466</v>
      </c>
      <c r="K4625" t="s">
        <v>3682</v>
      </c>
      <c r="L4625">
        <v>90008</v>
      </c>
      <c r="M4625" t="s">
        <v>1306</v>
      </c>
      <c r="N4625" t="s">
        <v>13</v>
      </c>
      <c r="O4625" t="s">
        <v>26</v>
      </c>
      <c r="P4625" t="s">
        <v>1307</v>
      </c>
      <c r="Q4625" s="4">
        <v>122000</v>
      </c>
      <c r="R4625">
        <v>2</v>
      </c>
      <c r="S4625" s="4">
        <f>Table3[[#This Row],[Harga]]*Table3[[#This Row],[Quantity]]</f>
        <v>244000</v>
      </c>
      <c r="T4625">
        <v>0.2</v>
      </c>
      <c r="U4625" s="4">
        <f>Table3[[#This Row],[Discount]]*Table3[[#This Row],[Revenue]]</f>
        <v>48800</v>
      </c>
      <c r="V4625" s="4">
        <f>Table3[[#This Row],[Revenue]]-Table3[[#This Row],[Total Discount]]</f>
        <v>195200</v>
      </c>
      <c r="W4625" s="6"/>
      <c r="X4625" s="5"/>
    </row>
    <row r="4626" spans="1:24" x14ac:dyDescent="0.35">
      <c r="A4626">
        <v>4625</v>
      </c>
      <c r="B4626" t="s">
        <v>4208</v>
      </c>
      <c r="C4626" s="8">
        <v>43001</v>
      </c>
      <c r="D4626" s="6">
        <v>2017</v>
      </c>
      <c r="E4626" s="8" t="s">
        <v>3472</v>
      </c>
      <c r="F4626" s="7">
        <v>23</v>
      </c>
      <c r="G4626" t="s">
        <v>3452</v>
      </c>
      <c r="H4626" t="s">
        <v>3532</v>
      </c>
      <c r="I4626" t="s">
        <v>4207</v>
      </c>
      <c r="J4626" t="s">
        <v>3449</v>
      </c>
      <c r="K4626" t="s">
        <v>3909</v>
      </c>
      <c r="L4626">
        <v>71603</v>
      </c>
      <c r="M4626" t="s">
        <v>1543</v>
      </c>
      <c r="N4626" t="s">
        <v>51</v>
      </c>
      <c r="O4626" t="s">
        <v>64</v>
      </c>
      <c r="P4626" t="s">
        <v>1544</v>
      </c>
      <c r="Q4626" s="4">
        <v>200000</v>
      </c>
      <c r="R4626">
        <v>5</v>
      </c>
      <c r="S4626" s="4">
        <f>Table3[[#This Row],[Harga]]*Table3[[#This Row],[Quantity]]</f>
        <v>1000000</v>
      </c>
      <c r="T4626">
        <v>0</v>
      </c>
      <c r="U4626" s="4">
        <f>Table3[[#This Row],[Discount]]*Table3[[#This Row],[Revenue]]</f>
        <v>0</v>
      </c>
      <c r="V4626" s="4">
        <f>Table3[[#This Row],[Revenue]]-Table3[[#This Row],[Total Discount]]</f>
        <v>1000000</v>
      </c>
      <c r="W4626" s="6"/>
      <c r="X4626" s="5"/>
    </row>
    <row r="4627" spans="1:24" x14ac:dyDescent="0.35">
      <c r="A4627">
        <v>4626</v>
      </c>
      <c r="B4627" t="s">
        <v>4206</v>
      </c>
      <c r="C4627" s="8">
        <v>41681</v>
      </c>
      <c r="D4627" s="6">
        <v>2014</v>
      </c>
      <c r="E4627" s="8" t="s">
        <v>3458</v>
      </c>
      <c r="F4627" s="7">
        <v>11</v>
      </c>
      <c r="G4627" t="s">
        <v>3496</v>
      </c>
      <c r="H4627" t="s">
        <v>3451</v>
      </c>
      <c r="I4627" t="s">
        <v>4205</v>
      </c>
      <c r="J4627" t="s">
        <v>3449</v>
      </c>
      <c r="K4627" t="s">
        <v>3465</v>
      </c>
      <c r="L4627">
        <v>65203</v>
      </c>
      <c r="M4627" t="s">
        <v>79</v>
      </c>
      <c r="N4627" t="s">
        <v>9</v>
      </c>
      <c r="O4627" t="s">
        <v>42</v>
      </c>
      <c r="P4627" t="s">
        <v>80</v>
      </c>
      <c r="Q4627" s="4">
        <v>214000</v>
      </c>
      <c r="R4627">
        <v>1</v>
      </c>
      <c r="S4627" s="4">
        <f>Table3[[#This Row],[Harga]]*Table3[[#This Row],[Quantity]]</f>
        <v>214000</v>
      </c>
      <c r="T4627">
        <v>0</v>
      </c>
      <c r="U4627" s="4">
        <f>Table3[[#This Row],[Discount]]*Table3[[#This Row],[Revenue]]</f>
        <v>0</v>
      </c>
      <c r="V4627" s="4">
        <f>Table3[[#This Row],[Revenue]]-Table3[[#This Row],[Total Discount]]</f>
        <v>214000</v>
      </c>
      <c r="W4627" s="6"/>
      <c r="X4627" s="5"/>
    </row>
    <row r="4628" spans="1:24" x14ac:dyDescent="0.35">
      <c r="A4628">
        <v>4627</v>
      </c>
      <c r="B4628" t="s">
        <v>4204</v>
      </c>
      <c r="C4628" s="8">
        <v>43050</v>
      </c>
      <c r="D4628" s="6">
        <v>2017</v>
      </c>
      <c r="E4628" s="8" t="s">
        <v>3468</v>
      </c>
      <c r="F4628" s="7">
        <v>11</v>
      </c>
      <c r="G4628" t="s">
        <v>3452</v>
      </c>
      <c r="H4628" t="s">
        <v>3462</v>
      </c>
      <c r="I4628" t="s">
        <v>4203</v>
      </c>
      <c r="J4628" t="s">
        <v>3449</v>
      </c>
      <c r="K4628" t="s">
        <v>3523</v>
      </c>
      <c r="L4628">
        <v>57401</v>
      </c>
      <c r="M4628" t="s">
        <v>2910</v>
      </c>
      <c r="N4628" t="s">
        <v>13</v>
      </c>
      <c r="O4628" t="s">
        <v>366</v>
      </c>
      <c r="P4628" t="s">
        <v>2911</v>
      </c>
      <c r="Q4628" s="4">
        <v>26000</v>
      </c>
      <c r="R4628">
        <v>3</v>
      </c>
      <c r="S4628" s="4">
        <f>Table3[[#This Row],[Harga]]*Table3[[#This Row],[Quantity]]</f>
        <v>78000</v>
      </c>
      <c r="T4628">
        <v>0</v>
      </c>
      <c r="U4628" s="4">
        <f>Table3[[#This Row],[Discount]]*Table3[[#This Row],[Revenue]]</f>
        <v>0</v>
      </c>
      <c r="V4628" s="4">
        <f>Table3[[#This Row],[Revenue]]-Table3[[#This Row],[Total Discount]]</f>
        <v>78000</v>
      </c>
      <c r="W4628" s="6"/>
      <c r="X4628" s="5"/>
    </row>
    <row r="4629" spans="1:24" x14ac:dyDescent="0.35">
      <c r="A4629">
        <v>4628</v>
      </c>
      <c r="B4629" t="s">
        <v>4202</v>
      </c>
      <c r="C4629" s="8">
        <v>42980</v>
      </c>
      <c r="D4629" s="6">
        <v>2017</v>
      </c>
      <c r="E4629" s="8" t="s">
        <v>3472</v>
      </c>
      <c r="F4629" s="7">
        <v>2</v>
      </c>
      <c r="G4629" t="s">
        <v>3452</v>
      </c>
      <c r="H4629" t="s">
        <v>3451</v>
      </c>
      <c r="I4629" t="s">
        <v>4201</v>
      </c>
      <c r="J4629" t="s">
        <v>3488</v>
      </c>
      <c r="K4629" t="s">
        <v>3499</v>
      </c>
      <c r="L4629">
        <v>98103</v>
      </c>
      <c r="M4629" t="s">
        <v>1578</v>
      </c>
      <c r="N4629" t="s">
        <v>9</v>
      </c>
      <c r="O4629" t="s">
        <v>42</v>
      </c>
      <c r="P4629" t="s">
        <v>1579</v>
      </c>
      <c r="Q4629" s="4">
        <v>216000</v>
      </c>
      <c r="R4629">
        <v>3</v>
      </c>
      <c r="S4629" s="4">
        <f>Table3[[#This Row],[Harga]]*Table3[[#This Row],[Quantity]]</f>
        <v>648000</v>
      </c>
      <c r="T4629">
        <v>0.2</v>
      </c>
      <c r="U4629" s="4">
        <f>Table3[[#This Row],[Discount]]*Table3[[#This Row],[Revenue]]</f>
        <v>129600</v>
      </c>
      <c r="V4629" s="4">
        <f>Table3[[#This Row],[Revenue]]-Table3[[#This Row],[Total Discount]]</f>
        <v>518400</v>
      </c>
      <c r="W4629" s="6"/>
      <c r="X4629" s="5"/>
    </row>
    <row r="4630" spans="1:24" x14ac:dyDescent="0.35">
      <c r="A4630">
        <v>4629</v>
      </c>
      <c r="B4630" t="s">
        <v>4200</v>
      </c>
      <c r="C4630" s="8">
        <v>42286</v>
      </c>
      <c r="D4630" s="6">
        <v>2015</v>
      </c>
      <c r="E4630" s="8" t="s">
        <v>3517</v>
      </c>
      <c r="F4630" s="7">
        <v>9</v>
      </c>
      <c r="G4630" t="s">
        <v>3538</v>
      </c>
      <c r="H4630" t="s">
        <v>3451</v>
      </c>
      <c r="I4630" t="s">
        <v>4199</v>
      </c>
      <c r="J4630" t="s">
        <v>3449</v>
      </c>
      <c r="K4630" t="s">
        <v>3595</v>
      </c>
      <c r="L4630">
        <v>48227</v>
      </c>
      <c r="M4630" t="s">
        <v>89</v>
      </c>
      <c r="N4630" t="s">
        <v>9</v>
      </c>
      <c r="O4630" t="s">
        <v>42</v>
      </c>
      <c r="P4630" t="s">
        <v>90</v>
      </c>
      <c r="Q4630" s="4">
        <v>832000</v>
      </c>
      <c r="R4630">
        <v>3</v>
      </c>
      <c r="S4630" s="4">
        <f>Table3[[#This Row],[Harga]]*Table3[[#This Row],[Quantity]]</f>
        <v>2496000</v>
      </c>
      <c r="T4630">
        <v>0</v>
      </c>
      <c r="U4630" s="4">
        <f>Table3[[#This Row],[Discount]]*Table3[[#This Row],[Revenue]]</f>
        <v>0</v>
      </c>
      <c r="V4630" s="4">
        <f>Table3[[#This Row],[Revenue]]-Table3[[#This Row],[Total Discount]]</f>
        <v>2496000</v>
      </c>
      <c r="W4630" s="6"/>
      <c r="X4630" s="5"/>
    </row>
    <row r="4631" spans="1:24" x14ac:dyDescent="0.35">
      <c r="A4631">
        <v>4630</v>
      </c>
      <c r="B4631" t="s">
        <v>4198</v>
      </c>
      <c r="C4631" s="8">
        <v>43063</v>
      </c>
      <c r="D4631" s="6">
        <v>2017</v>
      </c>
      <c r="E4631" s="8" t="s">
        <v>3468</v>
      </c>
      <c r="F4631" s="7">
        <v>24</v>
      </c>
      <c r="G4631" t="s">
        <v>3452</v>
      </c>
      <c r="H4631" t="s">
        <v>3451</v>
      </c>
      <c r="I4631" t="s">
        <v>4197</v>
      </c>
      <c r="J4631" t="s">
        <v>3466</v>
      </c>
      <c r="K4631" t="s">
        <v>3492</v>
      </c>
      <c r="L4631">
        <v>38109</v>
      </c>
      <c r="M4631" t="s">
        <v>2474</v>
      </c>
      <c r="N4631" t="s">
        <v>13</v>
      </c>
      <c r="O4631" t="s">
        <v>26</v>
      </c>
      <c r="P4631" t="s">
        <v>2475</v>
      </c>
      <c r="Q4631" s="4">
        <v>12000</v>
      </c>
      <c r="R4631">
        <v>3</v>
      </c>
      <c r="S4631" s="4">
        <f>Table3[[#This Row],[Harga]]*Table3[[#This Row],[Quantity]]</f>
        <v>36000</v>
      </c>
      <c r="T4631">
        <v>0.7</v>
      </c>
      <c r="U4631" s="4">
        <f>Table3[[#This Row],[Discount]]*Table3[[#This Row],[Revenue]]</f>
        <v>25200</v>
      </c>
      <c r="V4631" s="4">
        <f>Table3[[#This Row],[Revenue]]-Table3[[#This Row],[Total Discount]]</f>
        <v>10800</v>
      </c>
      <c r="W4631" s="6"/>
      <c r="X4631" s="5"/>
    </row>
    <row r="4632" spans="1:24" x14ac:dyDescent="0.35">
      <c r="A4632">
        <v>4631</v>
      </c>
      <c r="B4632" t="s">
        <v>4196</v>
      </c>
      <c r="C4632" s="8">
        <v>41678</v>
      </c>
      <c r="D4632" s="6">
        <v>2014</v>
      </c>
      <c r="E4632" s="8" t="s">
        <v>3458</v>
      </c>
      <c r="F4632" s="7">
        <v>8</v>
      </c>
      <c r="G4632" t="s">
        <v>3538</v>
      </c>
      <c r="H4632" t="s">
        <v>3462</v>
      </c>
      <c r="I4632" t="s">
        <v>4171</v>
      </c>
      <c r="J4632" t="s">
        <v>3488</v>
      </c>
      <c r="K4632" t="s">
        <v>3595</v>
      </c>
      <c r="L4632">
        <v>89031</v>
      </c>
      <c r="M4632" t="s">
        <v>3130</v>
      </c>
      <c r="N4632" t="s">
        <v>9</v>
      </c>
      <c r="O4632" t="s">
        <v>20</v>
      </c>
      <c r="P4632" t="s">
        <v>3131</v>
      </c>
      <c r="Q4632" s="4">
        <v>9000</v>
      </c>
      <c r="R4632">
        <v>2</v>
      </c>
      <c r="S4632" s="4">
        <f>Table3[[#This Row],[Harga]]*Table3[[#This Row],[Quantity]]</f>
        <v>18000</v>
      </c>
      <c r="T4632">
        <v>0</v>
      </c>
      <c r="U4632" s="4">
        <f>Table3[[#This Row],[Discount]]*Table3[[#This Row],[Revenue]]</f>
        <v>0</v>
      </c>
      <c r="V4632" s="4">
        <f>Table3[[#This Row],[Revenue]]-Table3[[#This Row],[Total Discount]]</f>
        <v>18000</v>
      </c>
      <c r="W4632" s="6"/>
      <c r="X4632" s="5"/>
    </row>
    <row r="4633" spans="1:24" x14ac:dyDescent="0.35">
      <c r="A4633">
        <v>4632</v>
      </c>
      <c r="B4633" t="s">
        <v>4195</v>
      </c>
      <c r="C4633" s="8">
        <v>42272</v>
      </c>
      <c r="D4633" s="6">
        <v>2015</v>
      </c>
      <c r="E4633" s="8" t="s">
        <v>3472</v>
      </c>
      <c r="F4633" s="7">
        <v>25</v>
      </c>
      <c r="G4633" t="s">
        <v>3485</v>
      </c>
      <c r="H4633" t="s">
        <v>3462</v>
      </c>
      <c r="I4633" t="s">
        <v>3767</v>
      </c>
      <c r="J4633" t="s">
        <v>3449</v>
      </c>
      <c r="K4633" t="s">
        <v>3548</v>
      </c>
      <c r="L4633">
        <v>11520</v>
      </c>
      <c r="M4633" t="s">
        <v>2876</v>
      </c>
      <c r="N4633" t="s">
        <v>9</v>
      </c>
      <c r="O4633" t="s">
        <v>42</v>
      </c>
      <c r="P4633" t="s">
        <v>2877</v>
      </c>
      <c r="Q4633" s="4">
        <v>639000</v>
      </c>
      <c r="R4633">
        <v>1</v>
      </c>
      <c r="S4633" s="4">
        <f>Table3[[#This Row],[Harga]]*Table3[[#This Row],[Quantity]]</f>
        <v>639000</v>
      </c>
      <c r="T4633">
        <v>0.1</v>
      </c>
      <c r="U4633" s="4">
        <f>Table3[[#This Row],[Discount]]*Table3[[#This Row],[Revenue]]</f>
        <v>63900</v>
      </c>
      <c r="V4633" s="4">
        <f>Table3[[#This Row],[Revenue]]-Table3[[#This Row],[Total Discount]]</f>
        <v>575100</v>
      </c>
      <c r="W4633" s="6"/>
      <c r="X4633" s="5"/>
    </row>
    <row r="4634" spans="1:24" x14ac:dyDescent="0.35">
      <c r="A4634">
        <v>4633</v>
      </c>
      <c r="B4634" t="s">
        <v>4194</v>
      </c>
      <c r="C4634" s="8">
        <v>42968</v>
      </c>
      <c r="D4634" s="6">
        <v>2017</v>
      </c>
      <c r="E4634" s="8" t="s">
        <v>3481</v>
      </c>
      <c r="F4634" s="7">
        <v>21</v>
      </c>
      <c r="G4634" t="s">
        <v>3452</v>
      </c>
      <c r="H4634" t="s">
        <v>3451</v>
      </c>
      <c r="I4634" t="s">
        <v>4193</v>
      </c>
      <c r="J4634" t="s">
        <v>3449</v>
      </c>
      <c r="K4634" t="s">
        <v>3595</v>
      </c>
      <c r="L4634">
        <v>10035</v>
      </c>
      <c r="M4634" t="s">
        <v>2639</v>
      </c>
      <c r="N4634" t="s">
        <v>13</v>
      </c>
      <c r="O4634" t="s">
        <v>26</v>
      </c>
      <c r="P4634" t="s">
        <v>2640</v>
      </c>
      <c r="Q4634" s="4">
        <v>23000</v>
      </c>
      <c r="R4634">
        <v>7</v>
      </c>
      <c r="S4634" s="4">
        <f>Table3[[#This Row],[Harga]]*Table3[[#This Row],[Quantity]]</f>
        <v>161000</v>
      </c>
      <c r="T4634">
        <v>0.2</v>
      </c>
      <c r="U4634" s="4">
        <f>Table3[[#This Row],[Discount]]*Table3[[#This Row],[Revenue]]</f>
        <v>32200</v>
      </c>
      <c r="V4634" s="4">
        <f>Table3[[#This Row],[Revenue]]-Table3[[#This Row],[Total Discount]]</f>
        <v>128800</v>
      </c>
      <c r="W4634" s="6"/>
      <c r="X4634" s="5"/>
    </row>
    <row r="4635" spans="1:24" x14ac:dyDescent="0.35">
      <c r="A4635">
        <v>4634</v>
      </c>
      <c r="B4635" t="s">
        <v>4192</v>
      </c>
      <c r="C4635" s="8">
        <v>42502</v>
      </c>
      <c r="D4635" s="6">
        <v>2016</v>
      </c>
      <c r="E4635" s="8" t="s">
        <v>3453</v>
      </c>
      <c r="F4635" s="7">
        <v>12</v>
      </c>
      <c r="G4635" t="s">
        <v>3457</v>
      </c>
      <c r="H4635" t="s">
        <v>3451</v>
      </c>
      <c r="I4635" t="s">
        <v>4191</v>
      </c>
      <c r="J4635" t="s">
        <v>3466</v>
      </c>
      <c r="K4635" t="s">
        <v>3470</v>
      </c>
      <c r="L4635">
        <v>10024</v>
      </c>
      <c r="M4635" t="s">
        <v>2182</v>
      </c>
      <c r="N4635" t="s">
        <v>9</v>
      </c>
      <c r="O4635" t="s">
        <v>20</v>
      </c>
      <c r="P4635" t="s">
        <v>2183</v>
      </c>
      <c r="Q4635" s="4">
        <v>25000</v>
      </c>
      <c r="R4635">
        <v>3</v>
      </c>
      <c r="S4635" s="4">
        <f>Table3[[#This Row],[Harga]]*Table3[[#This Row],[Quantity]]</f>
        <v>75000</v>
      </c>
      <c r="T4635">
        <v>0</v>
      </c>
      <c r="U4635" s="4">
        <f>Table3[[#This Row],[Discount]]*Table3[[#This Row],[Revenue]]</f>
        <v>0</v>
      </c>
      <c r="V4635" s="4">
        <f>Table3[[#This Row],[Revenue]]-Table3[[#This Row],[Total Discount]]</f>
        <v>75000</v>
      </c>
      <c r="W4635" s="6"/>
      <c r="X4635" s="5"/>
    </row>
    <row r="4636" spans="1:24" x14ac:dyDescent="0.35">
      <c r="A4636">
        <v>4635</v>
      </c>
      <c r="B4636" t="s">
        <v>4190</v>
      </c>
      <c r="C4636" s="8">
        <v>42980</v>
      </c>
      <c r="D4636" s="6">
        <v>2017</v>
      </c>
      <c r="E4636" s="8" t="s">
        <v>3472</v>
      </c>
      <c r="F4636" s="7">
        <v>2</v>
      </c>
      <c r="G4636" t="s">
        <v>3452</v>
      </c>
      <c r="H4636" t="s">
        <v>3462</v>
      </c>
      <c r="I4636" t="s">
        <v>4189</v>
      </c>
      <c r="J4636" t="s">
        <v>3449</v>
      </c>
      <c r="K4636" t="s">
        <v>3470</v>
      </c>
      <c r="L4636">
        <v>42420</v>
      </c>
      <c r="M4636" t="s">
        <v>139</v>
      </c>
      <c r="N4636" t="s">
        <v>13</v>
      </c>
      <c r="O4636" t="s">
        <v>26</v>
      </c>
      <c r="P4636" t="s">
        <v>140</v>
      </c>
      <c r="Q4636" s="4">
        <v>158000</v>
      </c>
      <c r="R4636">
        <v>3</v>
      </c>
      <c r="S4636" s="4">
        <f>Table3[[#This Row],[Harga]]*Table3[[#This Row],[Quantity]]</f>
        <v>474000</v>
      </c>
      <c r="T4636">
        <v>0</v>
      </c>
      <c r="U4636" s="4">
        <f>Table3[[#This Row],[Discount]]*Table3[[#This Row],[Revenue]]</f>
        <v>0</v>
      </c>
      <c r="V4636" s="4">
        <f>Table3[[#This Row],[Revenue]]-Table3[[#This Row],[Total Discount]]</f>
        <v>474000</v>
      </c>
      <c r="W4636" s="6"/>
      <c r="X4636" s="5"/>
    </row>
    <row r="4637" spans="1:24" x14ac:dyDescent="0.35">
      <c r="A4637">
        <v>4636</v>
      </c>
      <c r="B4637" t="s">
        <v>4188</v>
      </c>
      <c r="C4637" s="8">
        <v>41922</v>
      </c>
      <c r="D4637" s="6">
        <v>2014</v>
      </c>
      <c r="E4637" s="8" t="s">
        <v>3517</v>
      </c>
      <c r="F4637" s="7">
        <v>10</v>
      </c>
      <c r="G4637" t="s">
        <v>3452</v>
      </c>
      <c r="H4637" t="s">
        <v>3451</v>
      </c>
      <c r="I4637" t="s">
        <v>4187</v>
      </c>
      <c r="J4637" t="s">
        <v>3466</v>
      </c>
      <c r="K4637" t="s">
        <v>3909</v>
      </c>
      <c r="L4637">
        <v>87105</v>
      </c>
      <c r="M4637" t="s">
        <v>3382</v>
      </c>
      <c r="N4637" t="s">
        <v>13</v>
      </c>
      <c r="O4637" t="s">
        <v>37</v>
      </c>
      <c r="P4637" t="s">
        <v>3383</v>
      </c>
      <c r="Q4637" s="4">
        <v>256000</v>
      </c>
      <c r="R4637">
        <v>7</v>
      </c>
      <c r="S4637" s="4">
        <f>Table3[[#This Row],[Harga]]*Table3[[#This Row],[Quantity]]</f>
        <v>1792000</v>
      </c>
      <c r="T4637">
        <v>0</v>
      </c>
      <c r="U4637" s="4">
        <f>Table3[[#This Row],[Discount]]*Table3[[#This Row],[Revenue]]</f>
        <v>0</v>
      </c>
      <c r="V4637" s="4">
        <f>Table3[[#This Row],[Revenue]]-Table3[[#This Row],[Total Discount]]</f>
        <v>1792000</v>
      </c>
      <c r="W4637" s="6"/>
      <c r="X4637" s="5"/>
    </row>
    <row r="4638" spans="1:24" x14ac:dyDescent="0.35">
      <c r="A4638">
        <v>4637</v>
      </c>
      <c r="B4638" t="s">
        <v>4186</v>
      </c>
      <c r="C4638" s="8">
        <v>42516</v>
      </c>
      <c r="D4638" s="6">
        <v>2016</v>
      </c>
      <c r="E4638" s="8" t="s">
        <v>3453</v>
      </c>
      <c r="F4638" s="7">
        <v>26</v>
      </c>
      <c r="G4638" t="s">
        <v>3452</v>
      </c>
      <c r="H4638" t="s">
        <v>3451</v>
      </c>
      <c r="I4638" t="s">
        <v>4185</v>
      </c>
      <c r="J4638" t="s">
        <v>3466</v>
      </c>
      <c r="K4638" t="s">
        <v>3492</v>
      </c>
      <c r="L4638">
        <v>33445</v>
      </c>
      <c r="M4638" t="s">
        <v>1928</v>
      </c>
      <c r="N4638" t="s">
        <v>13</v>
      </c>
      <c r="O4638" t="s">
        <v>32</v>
      </c>
      <c r="P4638" t="s">
        <v>1929</v>
      </c>
      <c r="Q4638" s="4">
        <v>424000</v>
      </c>
      <c r="R4638">
        <v>6</v>
      </c>
      <c r="S4638" s="4">
        <f>Table3[[#This Row],[Harga]]*Table3[[#This Row],[Quantity]]</f>
        <v>2544000</v>
      </c>
      <c r="T4638">
        <v>0.2</v>
      </c>
      <c r="U4638" s="4">
        <f>Table3[[#This Row],[Discount]]*Table3[[#This Row],[Revenue]]</f>
        <v>508800</v>
      </c>
      <c r="V4638" s="4">
        <f>Table3[[#This Row],[Revenue]]-Table3[[#This Row],[Total Discount]]</f>
        <v>2035200</v>
      </c>
      <c r="W4638" s="6"/>
      <c r="X4638" s="5"/>
    </row>
    <row r="4639" spans="1:24" x14ac:dyDescent="0.35">
      <c r="A4639">
        <v>4638</v>
      </c>
      <c r="B4639" t="s">
        <v>4184</v>
      </c>
      <c r="C4639" s="8">
        <v>43070</v>
      </c>
      <c r="D4639" s="6">
        <v>2017</v>
      </c>
      <c r="E4639" s="8" t="s">
        <v>3490</v>
      </c>
      <c r="F4639" s="7">
        <v>1</v>
      </c>
      <c r="G4639" t="s">
        <v>3538</v>
      </c>
      <c r="H4639" t="s">
        <v>3451</v>
      </c>
      <c r="I4639" t="s">
        <v>3647</v>
      </c>
      <c r="J4639" t="s">
        <v>3449</v>
      </c>
      <c r="K4639" t="s">
        <v>3600</v>
      </c>
      <c r="L4639">
        <v>19140</v>
      </c>
      <c r="M4639" t="s">
        <v>756</v>
      </c>
      <c r="N4639" t="s">
        <v>13</v>
      </c>
      <c r="O4639" t="s">
        <v>14</v>
      </c>
      <c r="P4639" t="s">
        <v>757</v>
      </c>
      <c r="Q4639" s="4">
        <v>16000</v>
      </c>
      <c r="R4639">
        <v>4</v>
      </c>
      <c r="S4639" s="4">
        <f>Table3[[#This Row],[Harga]]*Table3[[#This Row],[Quantity]]</f>
        <v>64000</v>
      </c>
      <c r="T4639">
        <v>0.2</v>
      </c>
      <c r="U4639" s="4">
        <f>Table3[[#This Row],[Discount]]*Table3[[#This Row],[Revenue]]</f>
        <v>12800</v>
      </c>
      <c r="V4639" s="4">
        <f>Table3[[#This Row],[Revenue]]-Table3[[#This Row],[Total Discount]]</f>
        <v>51200</v>
      </c>
      <c r="W4639" s="6"/>
      <c r="X4639" s="5"/>
    </row>
    <row r="4640" spans="1:24" x14ac:dyDescent="0.35">
      <c r="A4640">
        <v>4639</v>
      </c>
      <c r="B4640" t="s">
        <v>4183</v>
      </c>
      <c r="C4640" s="8">
        <v>42633</v>
      </c>
      <c r="D4640" s="6">
        <v>2016</v>
      </c>
      <c r="E4640" s="8" t="s">
        <v>3472</v>
      </c>
      <c r="F4640" s="7">
        <v>20</v>
      </c>
      <c r="G4640" t="s">
        <v>3452</v>
      </c>
      <c r="H4640" t="s">
        <v>3451</v>
      </c>
      <c r="I4640" t="s">
        <v>3901</v>
      </c>
      <c r="J4640" t="s">
        <v>3488</v>
      </c>
      <c r="K4640" t="s">
        <v>3505</v>
      </c>
      <c r="L4640">
        <v>98105</v>
      </c>
      <c r="M4640" t="s">
        <v>2436</v>
      </c>
      <c r="N4640" t="s">
        <v>9</v>
      </c>
      <c r="O4640" t="s">
        <v>10</v>
      </c>
      <c r="P4640" t="s">
        <v>2437</v>
      </c>
      <c r="Q4640" s="4">
        <v>82000</v>
      </c>
      <c r="R4640">
        <v>2</v>
      </c>
      <c r="S4640" s="4">
        <f>Table3[[#This Row],[Harga]]*Table3[[#This Row],[Quantity]]</f>
        <v>164000</v>
      </c>
      <c r="T4640">
        <v>0</v>
      </c>
      <c r="U4640" s="4">
        <f>Table3[[#This Row],[Discount]]*Table3[[#This Row],[Revenue]]</f>
        <v>0</v>
      </c>
      <c r="V4640" s="4">
        <f>Table3[[#This Row],[Revenue]]-Table3[[#This Row],[Total Discount]]</f>
        <v>164000</v>
      </c>
      <c r="W4640" s="6"/>
      <c r="X4640" s="5"/>
    </row>
    <row r="4641" spans="1:24" x14ac:dyDescent="0.35">
      <c r="A4641">
        <v>4640</v>
      </c>
      <c r="B4641" t="s">
        <v>4182</v>
      </c>
      <c r="C4641" s="8">
        <v>42989</v>
      </c>
      <c r="D4641" s="6">
        <v>2017</v>
      </c>
      <c r="E4641" s="8" t="s">
        <v>3472</v>
      </c>
      <c r="F4641" s="7">
        <v>11</v>
      </c>
      <c r="G4641" t="s">
        <v>3457</v>
      </c>
      <c r="H4641" t="s">
        <v>3451</v>
      </c>
      <c r="I4641" t="s">
        <v>3658</v>
      </c>
      <c r="J4641" t="s">
        <v>3449</v>
      </c>
      <c r="K4641" t="s">
        <v>3670</v>
      </c>
      <c r="L4641">
        <v>23223</v>
      </c>
      <c r="M4641" t="s">
        <v>3203</v>
      </c>
      <c r="N4641" t="s">
        <v>13</v>
      </c>
      <c r="O4641" t="s">
        <v>29</v>
      </c>
      <c r="P4641" t="s">
        <v>3204</v>
      </c>
      <c r="Q4641" s="4">
        <v>41000</v>
      </c>
      <c r="R4641">
        <v>5</v>
      </c>
      <c r="S4641" s="4">
        <f>Table3[[#This Row],[Harga]]*Table3[[#This Row],[Quantity]]</f>
        <v>205000</v>
      </c>
      <c r="T4641">
        <v>0</v>
      </c>
      <c r="U4641" s="4">
        <f>Table3[[#This Row],[Discount]]*Table3[[#This Row],[Revenue]]</f>
        <v>0</v>
      </c>
      <c r="V4641" s="4">
        <f>Table3[[#This Row],[Revenue]]-Table3[[#This Row],[Total Discount]]</f>
        <v>205000</v>
      </c>
      <c r="W4641" s="6"/>
      <c r="X4641" s="5"/>
    </row>
    <row r="4642" spans="1:24" x14ac:dyDescent="0.35">
      <c r="A4642">
        <v>4641</v>
      </c>
      <c r="B4642" t="s">
        <v>4181</v>
      </c>
      <c r="C4642" s="8">
        <v>42734</v>
      </c>
      <c r="D4642" s="6">
        <v>2016</v>
      </c>
      <c r="E4642" s="8" t="s">
        <v>3490</v>
      </c>
      <c r="F4642" s="7">
        <v>30</v>
      </c>
      <c r="G4642" t="s">
        <v>3452</v>
      </c>
      <c r="H4642" t="s">
        <v>3462</v>
      </c>
      <c r="I4642" t="s">
        <v>4180</v>
      </c>
      <c r="J4642" t="s">
        <v>3449</v>
      </c>
      <c r="K4642" t="s">
        <v>3605</v>
      </c>
      <c r="L4642">
        <v>33407</v>
      </c>
      <c r="M4642" t="s">
        <v>1968</v>
      </c>
      <c r="N4642" t="s">
        <v>13</v>
      </c>
      <c r="O4642" t="s">
        <v>23</v>
      </c>
      <c r="P4642" t="s">
        <v>1969</v>
      </c>
      <c r="Q4642" s="4">
        <v>109000</v>
      </c>
      <c r="R4642">
        <v>4</v>
      </c>
      <c r="S4642" s="4">
        <f>Table3[[#This Row],[Harga]]*Table3[[#This Row],[Quantity]]</f>
        <v>436000</v>
      </c>
      <c r="T4642">
        <v>0.2</v>
      </c>
      <c r="U4642" s="4">
        <f>Table3[[#This Row],[Discount]]*Table3[[#This Row],[Revenue]]</f>
        <v>87200</v>
      </c>
      <c r="V4642" s="4">
        <f>Table3[[#This Row],[Revenue]]-Table3[[#This Row],[Total Discount]]</f>
        <v>348800</v>
      </c>
      <c r="W4642" s="6"/>
      <c r="X4642" s="5"/>
    </row>
    <row r="4643" spans="1:24" x14ac:dyDescent="0.35">
      <c r="A4643">
        <v>4642</v>
      </c>
      <c r="B4643" t="s">
        <v>4179</v>
      </c>
      <c r="C4643" s="8">
        <v>42980</v>
      </c>
      <c r="D4643" s="6">
        <v>2017</v>
      </c>
      <c r="E4643" s="8" t="s">
        <v>3472</v>
      </c>
      <c r="F4643" s="7">
        <v>2</v>
      </c>
      <c r="G4643" t="s">
        <v>3452</v>
      </c>
      <c r="H4643" t="s">
        <v>3451</v>
      </c>
      <c r="I4643" t="s">
        <v>3700</v>
      </c>
      <c r="J4643" t="s">
        <v>3449</v>
      </c>
      <c r="K4643" t="s">
        <v>3695</v>
      </c>
      <c r="L4643">
        <v>80525</v>
      </c>
      <c r="M4643" t="s">
        <v>169</v>
      </c>
      <c r="N4643" t="s">
        <v>13</v>
      </c>
      <c r="O4643" t="s">
        <v>14</v>
      </c>
      <c r="P4643" t="s">
        <v>170</v>
      </c>
      <c r="Q4643" s="4">
        <v>15000</v>
      </c>
      <c r="R4643">
        <v>2</v>
      </c>
      <c r="S4643" s="4">
        <f>Table3[[#This Row],[Harga]]*Table3[[#This Row],[Quantity]]</f>
        <v>30000</v>
      </c>
      <c r="T4643">
        <v>0.2</v>
      </c>
      <c r="U4643" s="4">
        <f>Table3[[#This Row],[Discount]]*Table3[[#This Row],[Revenue]]</f>
        <v>6000</v>
      </c>
      <c r="V4643" s="4">
        <f>Table3[[#This Row],[Revenue]]-Table3[[#This Row],[Total Discount]]</f>
        <v>24000</v>
      </c>
      <c r="W4643" s="6"/>
      <c r="X4643" s="5"/>
    </row>
    <row r="4644" spans="1:24" x14ac:dyDescent="0.35">
      <c r="A4644">
        <v>4643</v>
      </c>
      <c r="B4644" t="s">
        <v>4178</v>
      </c>
      <c r="C4644" s="8">
        <v>41961</v>
      </c>
      <c r="D4644" s="6">
        <v>2014</v>
      </c>
      <c r="E4644" s="8" t="s">
        <v>3468</v>
      </c>
      <c r="F4644" s="7">
        <v>18</v>
      </c>
      <c r="G4644" t="s">
        <v>3485</v>
      </c>
      <c r="H4644" t="s">
        <v>3462</v>
      </c>
      <c r="I4644" t="s">
        <v>4177</v>
      </c>
      <c r="J4644" t="s">
        <v>3466</v>
      </c>
      <c r="K4644" t="s">
        <v>3568</v>
      </c>
      <c r="L4644">
        <v>53132</v>
      </c>
      <c r="M4644" t="s">
        <v>565</v>
      </c>
      <c r="N4644" t="s">
        <v>9</v>
      </c>
      <c r="O4644" t="s">
        <v>42</v>
      </c>
      <c r="P4644" t="s">
        <v>566</v>
      </c>
      <c r="Q4644" s="4">
        <v>393000</v>
      </c>
      <c r="R4644">
        <v>3</v>
      </c>
      <c r="S4644" s="4">
        <f>Table3[[#This Row],[Harga]]*Table3[[#This Row],[Quantity]]</f>
        <v>1179000</v>
      </c>
      <c r="T4644">
        <v>0</v>
      </c>
      <c r="U4644" s="4">
        <f>Table3[[#This Row],[Discount]]*Table3[[#This Row],[Revenue]]</f>
        <v>0</v>
      </c>
      <c r="V4644" s="4">
        <f>Table3[[#This Row],[Revenue]]-Table3[[#This Row],[Total Discount]]</f>
        <v>1179000</v>
      </c>
      <c r="W4644" s="6"/>
      <c r="X4644" s="5"/>
    </row>
    <row r="4645" spans="1:24" x14ac:dyDescent="0.35">
      <c r="A4645">
        <v>4644</v>
      </c>
      <c r="B4645" t="s">
        <v>4176</v>
      </c>
      <c r="C4645" s="8">
        <v>42329</v>
      </c>
      <c r="D4645" s="6">
        <v>2015</v>
      </c>
      <c r="E4645" s="8" t="s">
        <v>3468</v>
      </c>
      <c r="F4645" s="7">
        <v>21</v>
      </c>
      <c r="G4645" t="s">
        <v>3538</v>
      </c>
      <c r="H4645" t="s">
        <v>3451</v>
      </c>
      <c r="I4645" t="s">
        <v>4175</v>
      </c>
      <c r="J4645" t="s">
        <v>3449</v>
      </c>
      <c r="K4645" t="s">
        <v>3605</v>
      </c>
      <c r="L4645">
        <v>28110</v>
      </c>
      <c r="M4645" t="s">
        <v>2966</v>
      </c>
      <c r="N4645" t="s">
        <v>9</v>
      </c>
      <c r="O4645" t="s">
        <v>20</v>
      </c>
      <c r="P4645" t="s">
        <v>2967</v>
      </c>
      <c r="Q4645" s="4">
        <v>69000</v>
      </c>
      <c r="R4645">
        <v>1</v>
      </c>
      <c r="S4645" s="4">
        <f>Table3[[#This Row],[Harga]]*Table3[[#This Row],[Quantity]]</f>
        <v>69000</v>
      </c>
      <c r="T4645">
        <v>0.2</v>
      </c>
      <c r="U4645" s="4">
        <f>Table3[[#This Row],[Discount]]*Table3[[#This Row],[Revenue]]</f>
        <v>13800</v>
      </c>
      <c r="V4645" s="4">
        <f>Table3[[#This Row],[Revenue]]-Table3[[#This Row],[Total Discount]]</f>
        <v>55200</v>
      </c>
      <c r="W4645" s="6"/>
      <c r="X4645" s="5"/>
    </row>
    <row r="4646" spans="1:24" x14ac:dyDescent="0.35">
      <c r="A4646">
        <v>4645</v>
      </c>
      <c r="B4646" t="s">
        <v>4174</v>
      </c>
      <c r="C4646" s="8">
        <v>42905</v>
      </c>
      <c r="D4646" s="6">
        <v>2017</v>
      </c>
      <c r="E4646" s="8" t="s">
        <v>3497</v>
      </c>
      <c r="F4646" s="7">
        <v>19</v>
      </c>
      <c r="G4646" t="s">
        <v>3485</v>
      </c>
      <c r="H4646" t="s">
        <v>3451</v>
      </c>
      <c r="I4646" t="s">
        <v>3762</v>
      </c>
      <c r="J4646" t="s">
        <v>3488</v>
      </c>
      <c r="K4646" t="s">
        <v>3509</v>
      </c>
      <c r="L4646">
        <v>75081</v>
      </c>
      <c r="M4646" t="s">
        <v>1932</v>
      </c>
      <c r="N4646" t="s">
        <v>13</v>
      </c>
      <c r="O4646" t="s">
        <v>26</v>
      </c>
      <c r="P4646" t="s">
        <v>1933</v>
      </c>
      <c r="Q4646" s="4">
        <v>11000</v>
      </c>
      <c r="R4646">
        <v>3</v>
      </c>
      <c r="S4646" s="4">
        <f>Table3[[#This Row],[Harga]]*Table3[[#This Row],[Quantity]]</f>
        <v>33000</v>
      </c>
      <c r="T4646">
        <v>0.8</v>
      </c>
      <c r="U4646" s="4">
        <f>Table3[[#This Row],[Discount]]*Table3[[#This Row],[Revenue]]</f>
        <v>26400</v>
      </c>
      <c r="V4646" s="4">
        <f>Table3[[#This Row],[Revenue]]-Table3[[#This Row],[Total Discount]]</f>
        <v>6600</v>
      </c>
      <c r="W4646" s="6"/>
      <c r="X4646" s="5"/>
    </row>
    <row r="4647" spans="1:24" x14ac:dyDescent="0.35">
      <c r="A4647">
        <v>4646</v>
      </c>
      <c r="B4647" t="s">
        <v>4173</v>
      </c>
      <c r="C4647" s="8">
        <v>43069</v>
      </c>
      <c r="D4647" s="6">
        <v>2017</v>
      </c>
      <c r="E4647" s="8" t="s">
        <v>3468</v>
      </c>
      <c r="F4647" s="7">
        <v>30</v>
      </c>
      <c r="G4647" t="s">
        <v>3538</v>
      </c>
      <c r="H4647" t="s">
        <v>3451</v>
      </c>
      <c r="I4647" t="s">
        <v>4165</v>
      </c>
      <c r="J4647" t="s">
        <v>3449</v>
      </c>
      <c r="K4647" t="s">
        <v>3704</v>
      </c>
      <c r="L4647">
        <v>19134</v>
      </c>
      <c r="M4647" t="s">
        <v>3006</v>
      </c>
      <c r="N4647" t="s">
        <v>9</v>
      </c>
      <c r="O4647" t="s">
        <v>42</v>
      </c>
      <c r="P4647" t="s">
        <v>3007</v>
      </c>
      <c r="Q4647" s="4">
        <v>900000</v>
      </c>
      <c r="R4647">
        <v>6</v>
      </c>
      <c r="S4647" s="4">
        <f>Table3[[#This Row],[Harga]]*Table3[[#This Row],[Quantity]]</f>
        <v>5400000</v>
      </c>
      <c r="T4647">
        <v>0.3</v>
      </c>
      <c r="U4647" s="4">
        <f>Table3[[#This Row],[Discount]]*Table3[[#This Row],[Revenue]]</f>
        <v>1620000</v>
      </c>
      <c r="V4647" s="4">
        <f>Table3[[#This Row],[Revenue]]-Table3[[#This Row],[Total Discount]]</f>
        <v>3780000</v>
      </c>
      <c r="W4647" s="6"/>
      <c r="X4647" s="5"/>
    </row>
    <row r="4648" spans="1:24" x14ac:dyDescent="0.35">
      <c r="A4648">
        <v>4647</v>
      </c>
      <c r="B4648" t="s">
        <v>4172</v>
      </c>
      <c r="C4648" s="8">
        <v>41752</v>
      </c>
      <c r="D4648" s="6">
        <v>2014</v>
      </c>
      <c r="E4648" s="8" t="s">
        <v>3529</v>
      </c>
      <c r="F4648" s="7">
        <v>23</v>
      </c>
      <c r="G4648" t="s">
        <v>3452</v>
      </c>
      <c r="H4648" t="s">
        <v>3451</v>
      </c>
      <c r="I4648" t="s">
        <v>4171</v>
      </c>
      <c r="J4648" t="s">
        <v>3488</v>
      </c>
      <c r="K4648" t="s">
        <v>3628</v>
      </c>
      <c r="L4648">
        <v>94109</v>
      </c>
      <c r="M4648" t="s">
        <v>1473</v>
      </c>
      <c r="N4648" t="s">
        <v>13</v>
      </c>
      <c r="O4648" t="s">
        <v>23</v>
      </c>
      <c r="P4648" t="s">
        <v>1474</v>
      </c>
      <c r="Q4648" s="4">
        <v>274000</v>
      </c>
      <c r="R4648">
        <v>1</v>
      </c>
      <c r="S4648" s="4">
        <f>Table3[[#This Row],[Harga]]*Table3[[#This Row],[Quantity]]</f>
        <v>274000</v>
      </c>
      <c r="T4648">
        <v>0</v>
      </c>
      <c r="U4648" s="4">
        <f>Table3[[#This Row],[Discount]]*Table3[[#This Row],[Revenue]]</f>
        <v>0</v>
      </c>
      <c r="V4648" s="4">
        <f>Table3[[#This Row],[Revenue]]-Table3[[#This Row],[Total Discount]]</f>
        <v>274000</v>
      </c>
      <c r="W4648" s="6"/>
      <c r="X4648" s="5"/>
    </row>
    <row r="4649" spans="1:24" x14ac:dyDescent="0.35">
      <c r="A4649">
        <v>4648</v>
      </c>
      <c r="B4649" t="s">
        <v>4170</v>
      </c>
      <c r="C4649" s="8">
        <v>41905</v>
      </c>
      <c r="D4649" s="6">
        <v>2014</v>
      </c>
      <c r="E4649" s="8" t="s">
        <v>3472</v>
      </c>
      <c r="F4649" s="7">
        <v>23</v>
      </c>
      <c r="G4649" t="s">
        <v>3452</v>
      </c>
      <c r="H4649" t="s">
        <v>3451</v>
      </c>
      <c r="I4649" t="s">
        <v>4169</v>
      </c>
      <c r="J4649" t="s">
        <v>3449</v>
      </c>
      <c r="K4649" t="s">
        <v>3909</v>
      </c>
      <c r="L4649">
        <v>19901</v>
      </c>
      <c r="M4649" t="s">
        <v>1688</v>
      </c>
      <c r="N4649" t="s">
        <v>13</v>
      </c>
      <c r="O4649" t="s">
        <v>37</v>
      </c>
      <c r="P4649" t="s">
        <v>1689</v>
      </c>
      <c r="Q4649" s="4">
        <v>17000</v>
      </c>
      <c r="R4649">
        <v>3</v>
      </c>
      <c r="S4649" s="4">
        <f>Table3[[#This Row],[Harga]]*Table3[[#This Row],[Quantity]]</f>
        <v>51000</v>
      </c>
      <c r="T4649">
        <v>0</v>
      </c>
      <c r="U4649" s="4">
        <f>Table3[[#This Row],[Discount]]*Table3[[#This Row],[Revenue]]</f>
        <v>0</v>
      </c>
      <c r="V4649" s="4">
        <f>Table3[[#This Row],[Revenue]]-Table3[[#This Row],[Total Discount]]</f>
        <v>51000</v>
      </c>
      <c r="W4649" s="6"/>
      <c r="X4649" s="5"/>
    </row>
    <row r="4650" spans="1:24" x14ac:dyDescent="0.35">
      <c r="A4650">
        <v>4649</v>
      </c>
      <c r="B4650" t="s">
        <v>4168</v>
      </c>
      <c r="C4650" s="8">
        <v>42796</v>
      </c>
      <c r="D4650" s="6">
        <v>2017</v>
      </c>
      <c r="E4650" s="8" t="s">
        <v>3511</v>
      </c>
      <c r="F4650" s="7">
        <v>2</v>
      </c>
      <c r="G4650" t="s">
        <v>3485</v>
      </c>
      <c r="H4650" t="s">
        <v>3462</v>
      </c>
      <c r="I4650" t="s">
        <v>4167</v>
      </c>
      <c r="J4650" t="s">
        <v>3466</v>
      </c>
      <c r="K4650" t="s">
        <v>3448</v>
      </c>
      <c r="L4650">
        <v>76706</v>
      </c>
      <c r="M4650" t="s">
        <v>857</v>
      </c>
      <c r="N4650" t="s">
        <v>13</v>
      </c>
      <c r="O4650" t="s">
        <v>26</v>
      </c>
      <c r="P4650" t="s">
        <v>858</v>
      </c>
      <c r="Q4650" s="4">
        <v>2000</v>
      </c>
      <c r="R4650">
        <v>1</v>
      </c>
      <c r="S4650" s="4">
        <f>Table3[[#This Row],[Harga]]*Table3[[#This Row],[Quantity]]</f>
        <v>2000</v>
      </c>
      <c r="T4650">
        <v>0.8</v>
      </c>
      <c r="U4650" s="4">
        <f>Table3[[#This Row],[Discount]]*Table3[[#This Row],[Revenue]]</f>
        <v>1600</v>
      </c>
      <c r="V4650" s="4">
        <f>Table3[[#This Row],[Revenue]]-Table3[[#This Row],[Total Discount]]</f>
        <v>400</v>
      </c>
      <c r="W4650" s="6"/>
      <c r="X4650" s="5"/>
    </row>
    <row r="4651" spans="1:24" x14ac:dyDescent="0.35">
      <c r="A4651">
        <v>4650</v>
      </c>
      <c r="B4651" t="s">
        <v>4166</v>
      </c>
      <c r="C4651" s="8">
        <v>43056</v>
      </c>
      <c r="D4651" s="6">
        <v>2017</v>
      </c>
      <c r="E4651" s="8" t="s">
        <v>3468</v>
      </c>
      <c r="F4651" s="7">
        <v>17</v>
      </c>
      <c r="G4651" t="s">
        <v>3538</v>
      </c>
      <c r="H4651" t="s">
        <v>3451</v>
      </c>
      <c r="I4651" t="s">
        <v>4165</v>
      </c>
      <c r="J4651" t="s">
        <v>3449</v>
      </c>
      <c r="K4651" t="s">
        <v>3704</v>
      </c>
      <c r="L4651">
        <v>21740</v>
      </c>
      <c r="M4651" t="s">
        <v>355</v>
      </c>
      <c r="N4651" t="s">
        <v>13</v>
      </c>
      <c r="O4651" t="s">
        <v>26</v>
      </c>
      <c r="P4651" t="s">
        <v>356</v>
      </c>
      <c r="Q4651" s="4">
        <v>24000</v>
      </c>
      <c r="R4651">
        <v>6</v>
      </c>
      <c r="S4651" s="4">
        <f>Table3[[#This Row],[Harga]]*Table3[[#This Row],[Quantity]]</f>
        <v>144000</v>
      </c>
      <c r="T4651">
        <v>0</v>
      </c>
      <c r="U4651" s="4">
        <f>Table3[[#This Row],[Discount]]*Table3[[#This Row],[Revenue]]</f>
        <v>0</v>
      </c>
      <c r="V4651" s="4">
        <f>Table3[[#This Row],[Revenue]]-Table3[[#This Row],[Total Discount]]</f>
        <v>144000</v>
      </c>
      <c r="W4651" s="6"/>
      <c r="X4651" s="5"/>
    </row>
    <row r="4652" spans="1:24" x14ac:dyDescent="0.35">
      <c r="A4652">
        <v>4651</v>
      </c>
      <c r="B4652" t="s">
        <v>4164</v>
      </c>
      <c r="C4652" s="8">
        <v>42883</v>
      </c>
      <c r="D4652" s="6">
        <v>2017</v>
      </c>
      <c r="E4652" s="8" t="s">
        <v>3453</v>
      </c>
      <c r="F4652" s="7">
        <v>28</v>
      </c>
      <c r="G4652" t="s">
        <v>3457</v>
      </c>
      <c r="H4652" t="s">
        <v>3501</v>
      </c>
      <c r="I4652" t="s">
        <v>4163</v>
      </c>
      <c r="J4652" t="s">
        <v>3466</v>
      </c>
      <c r="K4652" t="s">
        <v>3655</v>
      </c>
      <c r="L4652">
        <v>44105</v>
      </c>
      <c r="M4652" t="s">
        <v>1732</v>
      </c>
      <c r="N4652" t="s">
        <v>13</v>
      </c>
      <c r="O4652" t="s">
        <v>23</v>
      </c>
      <c r="P4652" t="s">
        <v>1733</v>
      </c>
      <c r="Q4652" s="4">
        <v>24000</v>
      </c>
      <c r="R4652">
        <v>3</v>
      </c>
      <c r="S4652" s="4">
        <f>Table3[[#This Row],[Harga]]*Table3[[#This Row],[Quantity]]</f>
        <v>72000</v>
      </c>
      <c r="T4652">
        <v>0.2</v>
      </c>
      <c r="U4652" s="4">
        <f>Table3[[#This Row],[Discount]]*Table3[[#This Row],[Revenue]]</f>
        <v>14400</v>
      </c>
      <c r="V4652" s="4">
        <f>Table3[[#This Row],[Revenue]]-Table3[[#This Row],[Total Discount]]</f>
        <v>57600</v>
      </c>
      <c r="W4652" s="6"/>
      <c r="X4652" s="5"/>
    </row>
    <row r="4653" spans="1:24" x14ac:dyDescent="0.35">
      <c r="A4653">
        <v>4652</v>
      </c>
      <c r="B4653" t="s">
        <v>4162</v>
      </c>
      <c r="C4653" s="8">
        <v>42112</v>
      </c>
      <c r="D4653" s="6">
        <v>2015</v>
      </c>
      <c r="E4653" s="8" t="s">
        <v>3529</v>
      </c>
      <c r="F4653" s="7">
        <v>18</v>
      </c>
      <c r="G4653" t="s">
        <v>3538</v>
      </c>
      <c r="H4653" t="s">
        <v>3501</v>
      </c>
      <c r="I4653" t="s">
        <v>4161</v>
      </c>
      <c r="J4653" t="s">
        <v>3466</v>
      </c>
      <c r="K4653" t="s">
        <v>3505</v>
      </c>
      <c r="L4653">
        <v>78501</v>
      </c>
      <c r="M4653" t="s">
        <v>2264</v>
      </c>
      <c r="N4653" t="s">
        <v>51</v>
      </c>
      <c r="O4653" t="s">
        <v>64</v>
      </c>
      <c r="P4653" t="s">
        <v>2265</v>
      </c>
      <c r="Q4653" s="4">
        <v>259000</v>
      </c>
      <c r="R4653">
        <v>2</v>
      </c>
      <c r="S4653" s="4">
        <f>Table3[[#This Row],[Harga]]*Table3[[#This Row],[Quantity]]</f>
        <v>518000</v>
      </c>
      <c r="T4653">
        <v>0.2</v>
      </c>
      <c r="U4653" s="4">
        <f>Table3[[#This Row],[Discount]]*Table3[[#This Row],[Revenue]]</f>
        <v>103600</v>
      </c>
      <c r="V4653" s="4">
        <f>Table3[[#This Row],[Revenue]]-Table3[[#This Row],[Total Discount]]</f>
        <v>414400</v>
      </c>
      <c r="W4653" s="6"/>
      <c r="X4653" s="5"/>
    </row>
    <row r="4654" spans="1:24" x14ac:dyDescent="0.35">
      <c r="A4654">
        <v>4653</v>
      </c>
      <c r="B4654" t="s">
        <v>4160</v>
      </c>
      <c r="C4654" s="8">
        <v>42266</v>
      </c>
      <c r="D4654" s="6">
        <v>2015</v>
      </c>
      <c r="E4654" s="8" t="s">
        <v>3472</v>
      </c>
      <c r="F4654" s="7">
        <v>19</v>
      </c>
      <c r="G4654" t="s">
        <v>3538</v>
      </c>
      <c r="H4654" t="s">
        <v>3451</v>
      </c>
      <c r="I4654" t="s">
        <v>3635</v>
      </c>
      <c r="J4654" t="s">
        <v>3488</v>
      </c>
      <c r="K4654" t="s">
        <v>3513</v>
      </c>
      <c r="L4654">
        <v>87505</v>
      </c>
      <c r="M4654" t="s">
        <v>2464</v>
      </c>
      <c r="N4654" t="s">
        <v>13</v>
      </c>
      <c r="O4654" t="s">
        <v>37</v>
      </c>
      <c r="P4654" t="s">
        <v>2465</v>
      </c>
      <c r="Q4654" s="4">
        <v>10000</v>
      </c>
      <c r="R4654">
        <v>5</v>
      </c>
      <c r="S4654" s="4">
        <f>Table3[[#This Row],[Harga]]*Table3[[#This Row],[Quantity]]</f>
        <v>50000</v>
      </c>
      <c r="T4654">
        <v>0</v>
      </c>
      <c r="U4654" s="4">
        <f>Table3[[#This Row],[Discount]]*Table3[[#This Row],[Revenue]]</f>
        <v>0</v>
      </c>
      <c r="V4654" s="4">
        <f>Table3[[#This Row],[Revenue]]-Table3[[#This Row],[Total Discount]]</f>
        <v>50000</v>
      </c>
      <c r="W4654" s="6"/>
      <c r="X4654" s="5"/>
    </row>
    <row r="4655" spans="1:24" x14ac:dyDescent="0.35">
      <c r="A4655">
        <v>4654</v>
      </c>
      <c r="B4655" t="s">
        <v>4159</v>
      </c>
      <c r="C4655" s="8">
        <v>41723</v>
      </c>
      <c r="D4655" s="6">
        <v>2014</v>
      </c>
      <c r="E4655" s="8" t="s">
        <v>3511</v>
      </c>
      <c r="F4655" s="7">
        <v>25</v>
      </c>
      <c r="G4655" t="s">
        <v>3452</v>
      </c>
      <c r="H4655" t="s">
        <v>3462</v>
      </c>
      <c r="I4655" t="s">
        <v>3596</v>
      </c>
      <c r="J4655" t="s">
        <v>3449</v>
      </c>
      <c r="K4655" t="s">
        <v>3600</v>
      </c>
      <c r="L4655">
        <v>94110</v>
      </c>
      <c r="M4655" t="s">
        <v>2811</v>
      </c>
      <c r="N4655" t="s">
        <v>13</v>
      </c>
      <c r="O4655" t="s">
        <v>37</v>
      </c>
      <c r="P4655" t="s">
        <v>2812</v>
      </c>
      <c r="Q4655" s="4">
        <v>7000</v>
      </c>
      <c r="R4655">
        <v>2</v>
      </c>
      <c r="S4655" s="4">
        <f>Table3[[#This Row],[Harga]]*Table3[[#This Row],[Quantity]]</f>
        <v>14000</v>
      </c>
      <c r="T4655">
        <v>0</v>
      </c>
      <c r="U4655" s="4">
        <f>Table3[[#This Row],[Discount]]*Table3[[#This Row],[Revenue]]</f>
        <v>0</v>
      </c>
      <c r="V4655" s="4">
        <f>Table3[[#This Row],[Revenue]]-Table3[[#This Row],[Total Discount]]</f>
        <v>14000</v>
      </c>
      <c r="W4655" s="6"/>
      <c r="X4655" s="5"/>
    </row>
    <row r="4656" spans="1:24" x14ac:dyDescent="0.35">
      <c r="A4656">
        <v>4655</v>
      </c>
      <c r="B4656" t="s">
        <v>4158</v>
      </c>
      <c r="C4656" s="8">
        <v>42608</v>
      </c>
      <c r="D4656" s="6">
        <v>2016</v>
      </c>
      <c r="E4656" s="8" t="s">
        <v>3481</v>
      </c>
      <c r="F4656" s="7">
        <v>26</v>
      </c>
      <c r="G4656" t="s">
        <v>3485</v>
      </c>
      <c r="H4656" t="s">
        <v>3462</v>
      </c>
      <c r="I4656" t="s">
        <v>3574</v>
      </c>
      <c r="J4656" t="s">
        <v>3466</v>
      </c>
      <c r="K4656" t="s">
        <v>3655</v>
      </c>
      <c r="L4656">
        <v>10024</v>
      </c>
      <c r="M4656" t="s">
        <v>1157</v>
      </c>
      <c r="N4656" t="s">
        <v>13</v>
      </c>
      <c r="O4656" t="s">
        <v>26</v>
      </c>
      <c r="P4656" t="s">
        <v>1158</v>
      </c>
      <c r="Q4656" s="4">
        <v>37000</v>
      </c>
      <c r="R4656">
        <v>8</v>
      </c>
      <c r="S4656" s="4">
        <f>Table3[[#This Row],[Harga]]*Table3[[#This Row],[Quantity]]</f>
        <v>296000</v>
      </c>
      <c r="T4656">
        <v>0.2</v>
      </c>
      <c r="U4656" s="4">
        <f>Table3[[#This Row],[Discount]]*Table3[[#This Row],[Revenue]]</f>
        <v>59200</v>
      </c>
      <c r="V4656" s="4">
        <f>Table3[[#This Row],[Revenue]]-Table3[[#This Row],[Total Discount]]</f>
        <v>236800</v>
      </c>
      <c r="W4656" s="6"/>
      <c r="X4656" s="5"/>
    </row>
    <row r="4657" spans="1:24" x14ac:dyDescent="0.35">
      <c r="A4657">
        <v>4656</v>
      </c>
      <c r="B4657" t="s">
        <v>4157</v>
      </c>
      <c r="C4657" s="8">
        <v>42800</v>
      </c>
      <c r="D4657" s="6">
        <v>2017</v>
      </c>
      <c r="E4657" s="8" t="s">
        <v>3511</v>
      </c>
      <c r="F4657" s="7">
        <v>6</v>
      </c>
      <c r="G4657" t="s">
        <v>3538</v>
      </c>
      <c r="H4657" t="s">
        <v>3451</v>
      </c>
      <c r="I4657" t="s">
        <v>4156</v>
      </c>
      <c r="J4657" t="s">
        <v>3449</v>
      </c>
      <c r="K4657" t="s">
        <v>3695</v>
      </c>
      <c r="L4657">
        <v>75220</v>
      </c>
      <c r="M4657" t="s">
        <v>2970</v>
      </c>
      <c r="N4657" t="s">
        <v>13</v>
      </c>
      <c r="O4657" t="s">
        <v>14</v>
      </c>
      <c r="P4657" t="s">
        <v>2971</v>
      </c>
      <c r="Q4657" s="4">
        <v>10000</v>
      </c>
      <c r="R4657">
        <v>2</v>
      </c>
      <c r="S4657" s="4">
        <f>Table3[[#This Row],[Harga]]*Table3[[#This Row],[Quantity]]</f>
        <v>20000</v>
      </c>
      <c r="T4657">
        <v>0.2</v>
      </c>
      <c r="U4657" s="4">
        <f>Table3[[#This Row],[Discount]]*Table3[[#This Row],[Revenue]]</f>
        <v>4000</v>
      </c>
      <c r="V4657" s="4">
        <f>Table3[[#This Row],[Revenue]]-Table3[[#This Row],[Total Discount]]</f>
        <v>16000</v>
      </c>
      <c r="W4657" s="6"/>
      <c r="X4657" s="5"/>
    </row>
    <row r="4658" spans="1:24" x14ac:dyDescent="0.35">
      <c r="A4658">
        <v>4657</v>
      </c>
      <c r="B4658" t="s">
        <v>4155</v>
      </c>
      <c r="C4658" s="8">
        <v>42319</v>
      </c>
      <c r="D4658" s="6">
        <v>2015</v>
      </c>
      <c r="E4658" s="8" t="s">
        <v>3468</v>
      </c>
      <c r="F4658" s="7">
        <v>11</v>
      </c>
      <c r="G4658" t="s">
        <v>3538</v>
      </c>
      <c r="H4658" t="s">
        <v>3451</v>
      </c>
      <c r="I4658" t="s">
        <v>3656</v>
      </c>
      <c r="J4658" t="s">
        <v>3466</v>
      </c>
      <c r="K4658" t="s">
        <v>3548</v>
      </c>
      <c r="L4658">
        <v>48234</v>
      </c>
      <c r="M4658" t="s">
        <v>61</v>
      </c>
      <c r="N4658" t="s">
        <v>13</v>
      </c>
      <c r="O4658" t="s">
        <v>32</v>
      </c>
      <c r="P4658" t="s">
        <v>62</v>
      </c>
      <c r="Q4658" s="4">
        <v>96000</v>
      </c>
      <c r="R4658">
        <v>7</v>
      </c>
      <c r="S4658" s="4">
        <f>Table3[[#This Row],[Harga]]*Table3[[#This Row],[Quantity]]</f>
        <v>672000</v>
      </c>
      <c r="T4658">
        <v>0</v>
      </c>
      <c r="U4658" s="4">
        <f>Table3[[#This Row],[Discount]]*Table3[[#This Row],[Revenue]]</f>
        <v>0</v>
      </c>
      <c r="V4658" s="4">
        <f>Table3[[#This Row],[Revenue]]-Table3[[#This Row],[Total Discount]]</f>
        <v>672000</v>
      </c>
      <c r="W4658" s="6"/>
      <c r="X4658" s="5"/>
    </row>
    <row r="4659" spans="1:24" x14ac:dyDescent="0.35">
      <c r="A4659">
        <v>4658</v>
      </c>
      <c r="B4659" t="s">
        <v>4154</v>
      </c>
      <c r="C4659" s="8">
        <v>42465</v>
      </c>
      <c r="D4659" s="6">
        <v>2016</v>
      </c>
      <c r="E4659" s="8" t="s">
        <v>3529</v>
      </c>
      <c r="F4659" s="7">
        <v>5</v>
      </c>
      <c r="G4659" t="s">
        <v>3496</v>
      </c>
      <c r="H4659" t="s">
        <v>3462</v>
      </c>
      <c r="I4659" t="s">
        <v>4153</v>
      </c>
      <c r="J4659" t="s">
        <v>3449</v>
      </c>
      <c r="K4659" t="s">
        <v>3492</v>
      </c>
      <c r="L4659">
        <v>19140</v>
      </c>
      <c r="M4659" t="s">
        <v>3384</v>
      </c>
      <c r="N4659" t="s">
        <v>51</v>
      </c>
      <c r="O4659" t="s">
        <v>52</v>
      </c>
      <c r="P4659" t="s">
        <v>3385</v>
      </c>
      <c r="Q4659" s="4">
        <v>119000</v>
      </c>
      <c r="R4659">
        <v>3</v>
      </c>
      <c r="S4659" s="4">
        <f>Table3[[#This Row],[Harga]]*Table3[[#This Row],[Quantity]]</f>
        <v>357000</v>
      </c>
      <c r="T4659">
        <v>0.4</v>
      </c>
      <c r="U4659" s="4">
        <f>Table3[[#This Row],[Discount]]*Table3[[#This Row],[Revenue]]</f>
        <v>142800</v>
      </c>
      <c r="V4659" s="4">
        <f>Table3[[#This Row],[Revenue]]-Table3[[#This Row],[Total Discount]]</f>
        <v>214200</v>
      </c>
      <c r="W4659" s="6"/>
      <c r="X4659" s="5"/>
    </row>
    <row r="4660" spans="1:24" x14ac:dyDescent="0.35">
      <c r="A4660">
        <v>4659</v>
      </c>
      <c r="B4660" t="s">
        <v>4152</v>
      </c>
      <c r="C4660" s="8">
        <v>42787</v>
      </c>
      <c r="D4660" s="6">
        <v>2017</v>
      </c>
      <c r="E4660" s="8" t="s">
        <v>3458</v>
      </c>
      <c r="F4660" s="7">
        <v>21</v>
      </c>
      <c r="G4660" t="s">
        <v>3452</v>
      </c>
      <c r="H4660" t="s">
        <v>3462</v>
      </c>
      <c r="I4660" t="s">
        <v>4151</v>
      </c>
      <c r="J4660" t="s">
        <v>3449</v>
      </c>
      <c r="K4660" t="s">
        <v>3492</v>
      </c>
      <c r="L4660">
        <v>75007</v>
      </c>
      <c r="M4660" t="s">
        <v>3166</v>
      </c>
      <c r="N4660" t="s">
        <v>51</v>
      </c>
      <c r="O4660" t="s">
        <v>64</v>
      </c>
      <c r="P4660" t="s">
        <v>3167</v>
      </c>
      <c r="Q4660" s="4">
        <v>539000</v>
      </c>
      <c r="R4660">
        <v>1</v>
      </c>
      <c r="S4660" s="4">
        <f>Table3[[#This Row],[Harga]]*Table3[[#This Row],[Quantity]]</f>
        <v>539000</v>
      </c>
      <c r="T4660">
        <v>0.2</v>
      </c>
      <c r="U4660" s="4">
        <f>Table3[[#This Row],[Discount]]*Table3[[#This Row],[Revenue]]</f>
        <v>107800</v>
      </c>
      <c r="V4660" s="4">
        <f>Table3[[#This Row],[Revenue]]-Table3[[#This Row],[Total Discount]]</f>
        <v>431200</v>
      </c>
      <c r="W4660" s="6"/>
      <c r="X4660" s="5"/>
    </row>
    <row r="4661" spans="1:24" x14ac:dyDescent="0.35">
      <c r="A4661">
        <v>4660</v>
      </c>
      <c r="B4661" t="s">
        <v>4150</v>
      </c>
      <c r="C4661" s="8">
        <v>42936</v>
      </c>
      <c r="D4661" s="6">
        <v>2017</v>
      </c>
      <c r="E4661" s="8" t="s">
        <v>3507</v>
      </c>
      <c r="F4661" s="7">
        <v>20</v>
      </c>
      <c r="G4661" t="s">
        <v>3452</v>
      </c>
      <c r="H4661" t="s">
        <v>3451</v>
      </c>
      <c r="I4661" t="s">
        <v>4149</v>
      </c>
      <c r="J4661" t="s">
        <v>3466</v>
      </c>
      <c r="K4661" t="s">
        <v>3909</v>
      </c>
      <c r="L4661">
        <v>10009</v>
      </c>
      <c r="M4661" t="s">
        <v>3191</v>
      </c>
      <c r="N4661" t="s">
        <v>13</v>
      </c>
      <c r="O4661" t="s">
        <v>23</v>
      </c>
      <c r="P4661" t="s">
        <v>3192</v>
      </c>
      <c r="Q4661" s="4">
        <v>41000</v>
      </c>
      <c r="R4661">
        <v>2</v>
      </c>
      <c r="S4661" s="4">
        <f>Table3[[#This Row],[Harga]]*Table3[[#This Row],[Quantity]]</f>
        <v>82000</v>
      </c>
      <c r="T4661">
        <v>0</v>
      </c>
      <c r="U4661" s="4">
        <f>Table3[[#This Row],[Discount]]*Table3[[#This Row],[Revenue]]</f>
        <v>0</v>
      </c>
      <c r="V4661" s="4">
        <f>Table3[[#This Row],[Revenue]]-Table3[[#This Row],[Total Discount]]</f>
        <v>82000</v>
      </c>
      <c r="W4661" s="6"/>
      <c r="X4661" s="5"/>
    </row>
    <row r="4662" spans="1:24" x14ac:dyDescent="0.35">
      <c r="A4662">
        <v>4661</v>
      </c>
      <c r="B4662" t="s">
        <v>4148</v>
      </c>
      <c r="C4662" s="8">
        <v>42678</v>
      </c>
      <c r="D4662" s="6">
        <v>2016</v>
      </c>
      <c r="E4662" s="8" t="s">
        <v>3468</v>
      </c>
      <c r="F4662" s="7">
        <v>4</v>
      </c>
      <c r="G4662" t="s">
        <v>3457</v>
      </c>
      <c r="H4662" t="s">
        <v>3554</v>
      </c>
      <c r="I4662" t="s">
        <v>4147</v>
      </c>
      <c r="J4662" t="s">
        <v>3449</v>
      </c>
      <c r="K4662" t="s">
        <v>3580</v>
      </c>
      <c r="L4662">
        <v>77041</v>
      </c>
      <c r="M4662" t="s">
        <v>2178</v>
      </c>
      <c r="N4662" t="s">
        <v>9</v>
      </c>
      <c r="O4662" t="s">
        <v>20</v>
      </c>
      <c r="P4662" t="s">
        <v>2179</v>
      </c>
      <c r="Q4662" s="4">
        <v>29000</v>
      </c>
      <c r="R4662">
        <v>3</v>
      </c>
      <c r="S4662" s="4">
        <f>Table3[[#This Row],[Harga]]*Table3[[#This Row],[Quantity]]</f>
        <v>87000</v>
      </c>
      <c r="T4662">
        <v>0.6</v>
      </c>
      <c r="U4662" s="4">
        <f>Table3[[#This Row],[Discount]]*Table3[[#This Row],[Revenue]]</f>
        <v>52200</v>
      </c>
      <c r="V4662" s="4">
        <f>Table3[[#This Row],[Revenue]]-Table3[[#This Row],[Total Discount]]</f>
        <v>34800</v>
      </c>
      <c r="W4662" s="6"/>
      <c r="X4662" s="5"/>
    </row>
    <row r="4663" spans="1:24" x14ac:dyDescent="0.35">
      <c r="A4663">
        <v>4662</v>
      </c>
      <c r="B4663" t="s">
        <v>4146</v>
      </c>
      <c r="C4663" s="8">
        <v>43001</v>
      </c>
      <c r="D4663" s="6">
        <v>2017</v>
      </c>
      <c r="E4663" s="8" t="s">
        <v>3472</v>
      </c>
      <c r="F4663" s="7">
        <v>23</v>
      </c>
      <c r="G4663" t="s">
        <v>3452</v>
      </c>
      <c r="H4663" t="s">
        <v>3462</v>
      </c>
      <c r="I4663" t="s">
        <v>3702</v>
      </c>
      <c r="J4663" t="s">
        <v>3449</v>
      </c>
      <c r="K4663" t="s">
        <v>3465</v>
      </c>
      <c r="L4663">
        <v>90036</v>
      </c>
      <c r="M4663" t="s">
        <v>1112</v>
      </c>
      <c r="N4663" t="s">
        <v>13</v>
      </c>
      <c r="O4663" t="s">
        <v>23</v>
      </c>
      <c r="P4663" t="s">
        <v>1113</v>
      </c>
      <c r="Q4663" s="4">
        <v>80000</v>
      </c>
      <c r="R4663">
        <v>8</v>
      </c>
      <c r="S4663" s="4">
        <f>Table3[[#This Row],[Harga]]*Table3[[#This Row],[Quantity]]</f>
        <v>640000</v>
      </c>
      <c r="T4663">
        <v>0</v>
      </c>
      <c r="U4663" s="4">
        <f>Table3[[#This Row],[Discount]]*Table3[[#This Row],[Revenue]]</f>
        <v>0</v>
      </c>
      <c r="V4663" s="4">
        <f>Table3[[#This Row],[Revenue]]-Table3[[#This Row],[Total Discount]]</f>
        <v>640000</v>
      </c>
      <c r="W4663" s="6"/>
      <c r="X4663" s="5"/>
    </row>
    <row r="4664" spans="1:24" x14ac:dyDescent="0.35">
      <c r="A4664">
        <v>4663</v>
      </c>
      <c r="B4664" t="s">
        <v>4145</v>
      </c>
      <c r="C4664" s="8">
        <v>42985</v>
      </c>
      <c r="D4664" s="6">
        <v>2017</v>
      </c>
      <c r="E4664" s="8" t="s">
        <v>3472</v>
      </c>
      <c r="F4664" s="7">
        <v>7</v>
      </c>
      <c r="G4664" t="s">
        <v>3485</v>
      </c>
      <c r="H4664" t="s">
        <v>3462</v>
      </c>
      <c r="I4664" t="s">
        <v>3691</v>
      </c>
      <c r="J4664" t="s">
        <v>3449</v>
      </c>
      <c r="K4664" t="s">
        <v>3487</v>
      </c>
      <c r="L4664">
        <v>98026</v>
      </c>
      <c r="M4664" t="s">
        <v>3223</v>
      </c>
      <c r="N4664" t="s">
        <v>9</v>
      </c>
      <c r="O4664" t="s">
        <v>20</v>
      </c>
      <c r="P4664" t="s">
        <v>3224</v>
      </c>
      <c r="Q4664" s="4">
        <v>17000</v>
      </c>
      <c r="R4664">
        <v>4</v>
      </c>
      <c r="S4664" s="4">
        <f>Table3[[#This Row],[Harga]]*Table3[[#This Row],[Quantity]]</f>
        <v>68000</v>
      </c>
      <c r="T4664">
        <v>0</v>
      </c>
      <c r="U4664" s="4">
        <f>Table3[[#This Row],[Discount]]*Table3[[#This Row],[Revenue]]</f>
        <v>0</v>
      </c>
      <c r="V4664" s="4">
        <f>Table3[[#This Row],[Revenue]]-Table3[[#This Row],[Total Discount]]</f>
        <v>68000</v>
      </c>
      <c r="W4664" s="6"/>
      <c r="X4664" s="5"/>
    </row>
    <row r="4665" spans="1:24" x14ac:dyDescent="0.35">
      <c r="A4665">
        <v>4664</v>
      </c>
      <c r="B4665" t="s">
        <v>4144</v>
      </c>
      <c r="C4665" s="8">
        <v>42336</v>
      </c>
      <c r="D4665" s="6">
        <v>2015</v>
      </c>
      <c r="E4665" s="8" t="s">
        <v>3468</v>
      </c>
      <c r="F4665" s="7">
        <v>28</v>
      </c>
      <c r="G4665" t="s">
        <v>3452</v>
      </c>
      <c r="H4665" t="s">
        <v>3501</v>
      </c>
      <c r="I4665" t="s">
        <v>3516</v>
      </c>
      <c r="J4665" t="s">
        <v>3449</v>
      </c>
      <c r="K4665" t="s">
        <v>3704</v>
      </c>
      <c r="L4665">
        <v>94110</v>
      </c>
      <c r="M4665" t="s">
        <v>2410</v>
      </c>
      <c r="N4665" t="s">
        <v>13</v>
      </c>
      <c r="O4665" t="s">
        <v>29</v>
      </c>
      <c r="P4665" t="s">
        <v>2411</v>
      </c>
      <c r="Q4665" s="4">
        <v>3000</v>
      </c>
      <c r="R4665">
        <v>4</v>
      </c>
      <c r="S4665" s="4">
        <f>Table3[[#This Row],[Harga]]*Table3[[#This Row],[Quantity]]</f>
        <v>12000</v>
      </c>
      <c r="T4665">
        <v>0</v>
      </c>
      <c r="U4665" s="4">
        <f>Table3[[#This Row],[Discount]]*Table3[[#This Row],[Revenue]]</f>
        <v>0</v>
      </c>
      <c r="V4665" s="4">
        <f>Table3[[#This Row],[Revenue]]-Table3[[#This Row],[Total Discount]]</f>
        <v>12000</v>
      </c>
      <c r="W4665" s="6"/>
      <c r="X4665" s="5"/>
    </row>
    <row r="4666" spans="1:24" x14ac:dyDescent="0.35">
      <c r="A4666">
        <v>4665</v>
      </c>
      <c r="B4666" t="s">
        <v>4143</v>
      </c>
      <c r="C4666" s="8">
        <v>42320</v>
      </c>
      <c r="D4666" s="6">
        <v>2015</v>
      </c>
      <c r="E4666" s="8" t="s">
        <v>3468</v>
      </c>
      <c r="F4666" s="7">
        <v>12</v>
      </c>
      <c r="G4666" t="s">
        <v>3485</v>
      </c>
      <c r="H4666" t="s">
        <v>3451</v>
      </c>
      <c r="I4666" t="s">
        <v>3926</v>
      </c>
      <c r="J4666" t="s">
        <v>3449</v>
      </c>
      <c r="K4666" t="s">
        <v>3561</v>
      </c>
      <c r="L4666">
        <v>10035</v>
      </c>
      <c r="M4666" t="s">
        <v>2042</v>
      </c>
      <c r="N4666" t="s">
        <v>13</v>
      </c>
      <c r="O4666" t="s">
        <v>55</v>
      </c>
      <c r="P4666" t="s">
        <v>176</v>
      </c>
      <c r="Q4666" s="4">
        <v>25000</v>
      </c>
      <c r="R4666">
        <v>2</v>
      </c>
      <c r="S4666" s="4">
        <f>Table3[[#This Row],[Harga]]*Table3[[#This Row],[Quantity]]</f>
        <v>50000</v>
      </c>
      <c r="T4666">
        <v>0</v>
      </c>
      <c r="U4666" s="4">
        <f>Table3[[#This Row],[Discount]]*Table3[[#This Row],[Revenue]]</f>
        <v>0</v>
      </c>
      <c r="V4666" s="4">
        <f>Table3[[#This Row],[Revenue]]-Table3[[#This Row],[Total Discount]]</f>
        <v>50000</v>
      </c>
      <c r="W4666" s="6"/>
      <c r="X4666" s="5"/>
    </row>
    <row r="4667" spans="1:24" x14ac:dyDescent="0.35">
      <c r="A4667">
        <v>4666</v>
      </c>
      <c r="B4667" t="s">
        <v>4142</v>
      </c>
      <c r="C4667" s="8">
        <v>42642</v>
      </c>
      <c r="D4667" s="6">
        <v>2016</v>
      </c>
      <c r="E4667" s="8" t="s">
        <v>3472</v>
      </c>
      <c r="F4667" s="7">
        <v>29</v>
      </c>
      <c r="G4667" t="s">
        <v>3485</v>
      </c>
      <c r="H4667" t="s">
        <v>3451</v>
      </c>
      <c r="I4667" t="s">
        <v>4119</v>
      </c>
      <c r="J4667" t="s">
        <v>3466</v>
      </c>
      <c r="K4667" t="s">
        <v>3460</v>
      </c>
      <c r="L4667">
        <v>97477</v>
      </c>
      <c r="M4667" t="s">
        <v>2935</v>
      </c>
      <c r="N4667" t="s">
        <v>51</v>
      </c>
      <c r="O4667" t="s">
        <v>52</v>
      </c>
      <c r="P4667" t="s">
        <v>2936</v>
      </c>
      <c r="Q4667" s="4">
        <v>860000</v>
      </c>
      <c r="R4667">
        <v>3</v>
      </c>
      <c r="S4667" s="4">
        <f>Table3[[#This Row],[Harga]]*Table3[[#This Row],[Quantity]]</f>
        <v>2580000</v>
      </c>
      <c r="T4667">
        <v>0.2</v>
      </c>
      <c r="U4667" s="4">
        <f>Table3[[#This Row],[Discount]]*Table3[[#This Row],[Revenue]]</f>
        <v>516000</v>
      </c>
      <c r="V4667" s="4">
        <f>Table3[[#This Row],[Revenue]]-Table3[[#This Row],[Total Discount]]</f>
        <v>2064000</v>
      </c>
      <c r="W4667" s="6"/>
      <c r="X4667" s="5"/>
    </row>
    <row r="4668" spans="1:24" x14ac:dyDescent="0.35">
      <c r="A4668">
        <v>4667</v>
      </c>
      <c r="B4668" t="s">
        <v>4141</v>
      </c>
      <c r="C4668" s="8">
        <v>42989</v>
      </c>
      <c r="D4668" s="6">
        <v>2017</v>
      </c>
      <c r="E4668" s="8" t="s">
        <v>3472</v>
      </c>
      <c r="F4668" s="7">
        <v>11</v>
      </c>
      <c r="G4668" t="s">
        <v>3485</v>
      </c>
      <c r="H4668" t="s">
        <v>3451</v>
      </c>
      <c r="I4668" t="s">
        <v>4008</v>
      </c>
      <c r="J4668" t="s">
        <v>3449</v>
      </c>
      <c r="K4668" t="s">
        <v>3605</v>
      </c>
      <c r="L4668">
        <v>40324</v>
      </c>
      <c r="M4668" t="s">
        <v>1775</v>
      </c>
      <c r="N4668" t="s">
        <v>13</v>
      </c>
      <c r="O4668" t="s">
        <v>29</v>
      </c>
      <c r="P4668" t="s">
        <v>1776</v>
      </c>
      <c r="Q4668" s="4">
        <v>98000</v>
      </c>
      <c r="R4668">
        <v>4</v>
      </c>
      <c r="S4668" s="4">
        <f>Table3[[#This Row],[Harga]]*Table3[[#This Row],[Quantity]]</f>
        <v>392000</v>
      </c>
      <c r="T4668">
        <v>0</v>
      </c>
      <c r="U4668" s="4">
        <f>Table3[[#This Row],[Discount]]*Table3[[#This Row],[Revenue]]</f>
        <v>0</v>
      </c>
      <c r="V4668" s="4">
        <f>Table3[[#This Row],[Revenue]]-Table3[[#This Row],[Total Discount]]</f>
        <v>392000</v>
      </c>
      <c r="W4668" s="6"/>
      <c r="X4668" s="5"/>
    </row>
    <row r="4669" spans="1:24" x14ac:dyDescent="0.35">
      <c r="A4669">
        <v>4668</v>
      </c>
      <c r="B4669" t="s">
        <v>4140</v>
      </c>
      <c r="C4669" s="8">
        <v>42856</v>
      </c>
      <c r="D4669" s="6">
        <v>2017</v>
      </c>
      <c r="E4669" s="8" t="s">
        <v>3453</v>
      </c>
      <c r="F4669" s="7">
        <v>1</v>
      </c>
      <c r="G4669" t="s">
        <v>3485</v>
      </c>
      <c r="H4669" t="s">
        <v>3501</v>
      </c>
      <c r="I4669" t="s">
        <v>4139</v>
      </c>
      <c r="J4669" t="s">
        <v>3449</v>
      </c>
      <c r="K4669" t="s">
        <v>3542</v>
      </c>
      <c r="L4669">
        <v>33065</v>
      </c>
      <c r="M4669" t="s">
        <v>8</v>
      </c>
      <c r="N4669" t="s">
        <v>9</v>
      </c>
      <c r="O4669" t="s">
        <v>10</v>
      </c>
      <c r="P4669" t="s">
        <v>11</v>
      </c>
      <c r="Q4669" s="4">
        <v>262000</v>
      </c>
      <c r="R4669">
        <v>3</v>
      </c>
      <c r="S4669" s="4">
        <f>Table3[[#This Row],[Harga]]*Table3[[#This Row],[Quantity]]</f>
        <v>786000</v>
      </c>
      <c r="T4669">
        <v>0.2</v>
      </c>
      <c r="U4669" s="4">
        <f>Table3[[#This Row],[Discount]]*Table3[[#This Row],[Revenue]]</f>
        <v>157200</v>
      </c>
      <c r="V4669" s="4">
        <f>Table3[[#This Row],[Revenue]]-Table3[[#This Row],[Total Discount]]</f>
        <v>628800</v>
      </c>
      <c r="W4669" s="6"/>
      <c r="X4669" s="5"/>
    </row>
    <row r="4670" spans="1:24" x14ac:dyDescent="0.35">
      <c r="A4670">
        <v>4669</v>
      </c>
      <c r="B4670" t="s">
        <v>4138</v>
      </c>
      <c r="C4670" s="8">
        <v>42994</v>
      </c>
      <c r="D4670" s="6">
        <v>2017</v>
      </c>
      <c r="E4670" s="8" t="s">
        <v>3472</v>
      </c>
      <c r="F4670" s="7">
        <v>16</v>
      </c>
      <c r="G4670" t="s">
        <v>3485</v>
      </c>
      <c r="H4670" t="s">
        <v>3462</v>
      </c>
      <c r="I4670" t="s">
        <v>3644</v>
      </c>
      <c r="J4670" t="s">
        <v>3466</v>
      </c>
      <c r="K4670" t="s">
        <v>3513</v>
      </c>
      <c r="L4670">
        <v>94110</v>
      </c>
      <c r="M4670" t="s">
        <v>135</v>
      </c>
      <c r="N4670" t="s">
        <v>13</v>
      </c>
      <c r="O4670" t="s">
        <v>73</v>
      </c>
      <c r="P4670" t="s">
        <v>136</v>
      </c>
      <c r="Q4670" s="4">
        <v>41000</v>
      </c>
      <c r="R4670">
        <v>5</v>
      </c>
      <c r="S4670" s="4">
        <f>Table3[[#This Row],[Harga]]*Table3[[#This Row],[Quantity]]</f>
        <v>205000</v>
      </c>
      <c r="T4670">
        <v>0</v>
      </c>
      <c r="U4670" s="4">
        <f>Table3[[#This Row],[Discount]]*Table3[[#This Row],[Revenue]]</f>
        <v>0</v>
      </c>
      <c r="V4670" s="4">
        <f>Table3[[#This Row],[Revenue]]-Table3[[#This Row],[Total Discount]]</f>
        <v>205000</v>
      </c>
      <c r="W4670" s="6"/>
      <c r="X4670" s="5"/>
    </row>
    <row r="4671" spans="1:24" x14ac:dyDescent="0.35">
      <c r="A4671">
        <v>4670</v>
      </c>
      <c r="B4671" t="s">
        <v>4137</v>
      </c>
      <c r="C4671" s="8">
        <v>41931</v>
      </c>
      <c r="D4671" s="6">
        <v>2014</v>
      </c>
      <c r="E4671" s="8" t="s">
        <v>3517</v>
      </c>
      <c r="F4671" s="7">
        <v>19</v>
      </c>
      <c r="G4671" t="s">
        <v>3457</v>
      </c>
      <c r="H4671" t="s">
        <v>3451</v>
      </c>
      <c r="I4671" t="s">
        <v>3939</v>
      </c>
      <c r="J4671" t="s">
        <v>3466</v>
      </c>
      <c r="K4671" t="s">
        <v>3460</v>
      </c>
      <c r="L4671">
        <v>94110</v>
      </c>
      <c r="M4671" t="s">
        <v>2127</v>
      </c>
      <c r="N4671" t="s">
        <v>13</v>
      </c>
      <c r="O4671" t="s">
        <v>26</v>
      </c>
      <c r="P4671" t="s">
        <v>2128</v>
      </c>
      <c r="Q4671" s="4">
        <v>4000</v>
      </c>
      <c r="R4671">
        <v>1</v>
      </c>
      <c r="S4671" s="4">
        <f>Table3[[#This Row],[Harga]]*Table3[[#This Row],[Quantity]]</f>
        <v>4000</v>
      </c>
      <c r="T4671">
        <v>0.2</v>
      </c>
      <c r="U4671" s="4">
        <f>Table3[[#This Row],[Discount]]*Table3[[#This Row],[Revenue]]</f>
        <v>800</v>
      </c>
      <c r="V4671" s="4">
        <f>Table3[[#This Row],[Revenue]]-Table3[[#This Row],[Total Discount]]</f>
        <v>3200</v>
      </c>
      <c r="W4671" s="6"/>
      <c r="X4671" s="5"/>
    </row>
    <row r="4672" spans="1:24" x14ac:dyDescent="0.35">
      <c r="A4672">
        <v>4671</v>
      </c>
      <c r="B4672" t="s">
        <v>4136</v>
      </c>
      <c r="C4672" s="8">
        <v>42442</v>
      </c>
      <c r="D4672" s="6">
        <v>2016</v>
      </c>
      <c r="E4672" s="8" t="s">
        <v>3511</v>
      </c>
      <c r="F4672" s="7">
        <v>13</v>
      </c>
      <c r="G4672" t="s">
        <v>3452</v>
      </c>
      <c r="H4672" t="s">
        <v>3501</v>
      </c>
      <c r="I4672" t="s">
        <v>4135</v>
      </c>
      <c r="J4672" t="s">
        <v>3488</v>
      </c>
      <c r="K4672" t="s">
        <v>3655</v>
      </c>
      <c r="L4672">
        <v>92503</v>
      </c>
      <c r="M4672" t="s">
        <v>676</v>
      </c>
      <c r="N4672" t="s">
        <v>13</v>
      </c>
      <c r="O4672" t="s">
        <v>26</v>
      </c>
      <c r="P4672" t="s">
        <v>677</v>
      </c>
      <c r="Q4672" s="4">
        <v>19000</v>
      </c>
      <c r="R4672">
        <v>7</v>
      </c>
      <c r="S4672" s="4">
        <f>Table3[[#This Row],[Harga]]*Table3[[#This Row],[Quantity]]</f>
        <v>133000</v>
      </c>
      <c r="T4672">
        <v>0.2</v>
      </c>
      <c r="U4672" s="4">
        <f>Table3[[#This Row],[Discount]]*Table3[[#This Row],[Revenue]]</f>
        <v>26600</v>
      </c>
      <c r="V4672" s="4">
        <f>Table3[[#This Row],[Revenue]]-Table3[[#This Row],[Total Discount]]</f>
        <v>106400</v>
      </c>
      <c r="W4672" s="6"/>
      <c r="X4672" s="5"/>
    </row>
    <row r="4673" spans="1:24" x14ac:dyDescent="0.35">
      <c r="A4673">
        <v>4672</v>
      </c>
      <c r="B4673" t="s">
        <v>4134</v>
      </c>
      <c r="C4673" s="8">
        <v>42783</v>
      </c>
      <c r="D4673" s="6">
        <v>2017</v>
      </c>
      <c r="E4673" s="8" t="s">
        <v>3458</v>
      </c>
      <c r="F4673" s="7">
        <v>17</v>
      </c>
      <c r="G4673" t="s">
        <v>3538</v>
      </c>
      <c r="H4673" t="s">
        <v>3451</v>
      </c>
      <c r="I4673" t="s">
        <v>4133</v>
      </c>
      <c r="J4673" t="s">
        <v>3488</v>
      </c>
      <c r="K4673" t="s">
        <v>3704</v>
      </c>
      <c r="L4673">
        <v>45373</v>
      </c>
      <c r="M4673" t="s">
        <v>2799</v>
      </c>
      <c r="N4673" t="s">
        <v>9</v>
      </c>
      <c r="O4673" t="s">
        <v>17</v>
      </c>
      <c r="P4673" t="s">
        <v>2800</v>
      </c>
      <c r="Q4673" s="4">
        <v>456000</v>
      </c>
      <c r="R4673">
        <v>5</v>
      </c>
      <c r="S4673" s="4">
        <f>Table3[[#This Row],[Harga]]*Table3[[#This Row],[Quantity]]</f>
        <v>2280000</v>
      </c>
      <c r="T4673">
        <v>0.4</v>
      </c>
      <c r="U4673" s="4">
        <f>Table3[[#This Row],[Discount]]*Table3[[#This Row],[Revenue]]</f>
        <v>912000</v>
      </c>
      <c r="V4673" s="4">
        <f>Table3[[#This Row],[Revenue]]-Table3[[#This Row],[Total Discount]]</f>
        <v>1368000</v>
      </c>
      <c r="W4673" s="6"/>
      <c r="X4673" s="5"/>
    </row>
    <row r="4674" spans="1:24" x14ac:dyDescent="0.35">
      <c r="A4674">
        <v>4673</v>
      </c>
      <c r="B4674" t="s">
        <v>4132</v>
      </c>
      <c r="C4674" s="8">
        <v>42726</v>
      </c>
      <c r="D4674" s="6">
        <v>2016</v>
      </c>
      <c r="E4674" s="8" t="s">
        <v>3490</v>
      </c>
      <c r="F4674" s="7">
        <v>22</v>
      </c>
      <c r="G4674" t="s">
        <v>3452</v>
      </c>
      <c r="H4674" t="s">
        <v>3462</v>
      </c>
      <c r="I4674" t="s">
        <v>4037</v>
      </c>
      <c r="J4674" t="s">
        <v>3449</v>
      </c>
      <c r="K4674" t="s">
        <v>3641</v>
      </c>
      <c r="L4674">
        <v>92553</v>
      </c>
      <c r="M4674" t="s">
        <v>3091</v>
      </c>
      <c r="N4674" t="s">
        <v>9</v>
      </c>
      <c r="O4674" t="s">
        <v>20</v>
      </c>
      <c r="P4674" t="s">
        <v>3092</v>
      </c>
      <c r="Q4674" s="4">
        <v>85000</v>
      </c>
      <c r="R4674">
        <v>8</v>
      </c>
      <c r="S4674" s="4">
        <f>Table3[[#This Row],[Harga]]*Table3[[#This Row],[Quantity]]</f>
        <v>680000</v>
      </c>
      <c r="T4674">
        <v>0</v>
      </c>
      <c r="U4674" s="4">
        <f>Table3[[#This Row],[Discount]]*Table3[[#This Row],[Revenue]]</f>
        <v>0</v>
      </c>
      <c r="V4674" s="4">
        <f>Table3[[#This Row],[Revenue]]-Table3[[#This Row],[Total Discount]]</f>
        <v>680000</v>
      </c>
      <c r="W4674" s="6"/>
      <c r="X4674" s="5"/>
    </row>
    <row r="4675" spans="1:24" x14ac:dyDescent="0.35">
      <c r="A4675">
        <v>4674</v>
      </c>
      <c r="B4675" t="s">
        <v>4131</v>
      </c>
      <c r="C4675" s="8">
        <v>42636</v>
      </c>
      <c r="D4675" s="6">
        <v>2016</v>
      </c>
      <c r="E4675" s="8" t="s">
        <v>3472</v>
      </c>
      <c r="F4675" s="7">
        <v>23</v>
      </c>
      <c r="G4675" t="s">
        <v>3452</v>
      </c>
      <c r="H4675" t="s">
        <v>3451</v>
      </c>
      <c r="I4675" t="s">
        <v>4085</v>
      </c>
      <c r="J4675" t="s">
        <v>3466</v>
      </c>
      <c r="K4675" t="s">
        <v>3455</v>
      </c>
      <c r="L4675">
        <v>98115</v>
      </c>
      <c r="M4675" t="s">
        <v>1058</v>
      </c>
      <c r="N4675" t="s">
        <v>13</v>
      </c>
      <c r="O4675" t="s">
        <v>26</v>
      </c>
      <c r="P4675" t="s">
        <v>1059</v>
      </c>
      <c r="Q4675" s="4">
        <v>14000</v>
      </c>
      <c r="R4675">
        <v>4</v>
      </c>
      <c r="S4675" s="4">
        <f>Table3[[#This Row],[Harga]]*Table3[[#This Row],[Quantity]]</f>
        <v>56000</v>
      </c>
      <c r="T4675">
        <v>0.2</v>
      </c>
      <c r="U4675" s="4">
        <f>Table3[[#This Row],[Discount]]*Table3[[#This Row],[Revenue]]</f>
        <v>11200</v>
      </c>
      <c r="V4675" s="4">
        <f>Table3[[#This Row],[Revenue]]-Table3[[#This Row],[Total Discount]]</f>
        <v>44800</v>
      </c>
      <c r="W4675" s="6"/>
      <c r="X4675" s="5"/>
    </row>
    <row r="4676" spans="1:24" x14ac:dyDescent="0.35">
      <c r="A4676">
        <v>4675</v>
      </c>
      <c r="B4676" t="s">
        <v>4130</v>
      </c>
      <c r="C4676" s="8">
        <v>43002</v>
      </c>
      <c r="D4676" s="6">
        <v>2017</v>
      </c>
      <c r="E4676" s="8" t="s">
        <v>3472</v>
      </c>
      <c r="F4676" s="7">
        <v>24</v>
      </c>
      <c r="G4676" t="s">
        <v>3452</v>
      </c>
      <c r="H4676" t="s">
        <v>3501</v>
      </c>
      <c r="I4676" t="s">
        <v>4129</v>
      </c>
      <c r="J4676" t="s">
        <v>3449</v>
      </c>
      <c r="K4676" t="s">
        <v>3695</v>
      </c>
      <c r="L4676">
        <v>60623</v>
      </c>
      <c r="M4676" t="s">
        <v>3183</v>
      </c>
      <c r="N4676" t="s">
        <v>9</v>
      </c>
      <c r="O4676" t="s">
        <v>42</v>
      </c>
      <c r="P4676" t="s">
        <v>3184</v>
      </c>
      <c r="Q4676" s="4">
        <v>893000</v>
      </c>
      <c r="R4676">
        <v>2</v>
      </c>
      <c r="S4676" s="4">
        <f>Table3[[#This Row],[Harga]]*Table3[[#This Row],[Quantity]]</f>
        <v>1786000</v>
      </c>
      <c r="T4676">
        <v>0.3</v>
      </c>
      <c r="U4676" s="4">
        <f>Table3[[#This Row],[Discount]]*Table3[[#This Row],[Revenue]]</f>
        <v>535800</v>
      </c>
      <c r="V4676" s="4">
        <f>Table3[[#This Row],[Revenue]]-Table3[[#This Row],[Total Discount]]</f>
        <v>1250200</v>
      </c>
      <c r="W4676" s="6"/>
      <c r="X4676" s="5"/>
    </row>
    <row r="4677" spans="1:24" x14ac:dyDescent="0.35">
      <c r="A4677">
        <v>4676</v>
      </c>
      <c r="B4677" t="s">
        <v>4128</v>
      </c>
      <c r="C4677" s="8">
        <v>42339</v>
      </c>
      <c r="D4677" s="6">
        <v>2015</v>
      </c>
      <c r="E4677" s="8" t="s">
        <v>3490</v>
      </c>
      <c r="F4677" s="7">
        <v>1</v>
      </c>
      <c r="G4677" t="s">
        <v>3538</v>
      </c>
      <c r="H4677" t="s">
        <v>3451</v>
      </c>
      <c r="I4677" t="s">
        <v>4127</v>
      </c>
      <c r="J4677" t="s">
        <v>3488</v>
      </c>
      <c r="K4677" t="s">
        <v>3474</v>
      </c>
      <c r="L4677">
        <v>49201</v>
      </c>
      <c r="M4677" t="s">
        <v>2914</v>
      </c>
      <c r="N4677" t="s">
        <v>13</v>
      </c>
      <c r="O4677" t="s">
        <v>23</v>
      </c>
      <c r="P4677" t="s">
        <v>2915</v>
      </c>
      <c r="Q4677" s="4">
        <v>21000</v>
      </c>
      <c r="R4677">
        <v>3</v>
      </c>
      <c r="S4677" s="4">
        <f>Table3[[#This Row],[Harga]]*Table3[[#This Row],[Quantity]]</f>
        <v>63000</v>
      </c>
      <c r="T4677">
        <v>0</v>
      </c>
      <c r="U4677" s="4">
        <f>Table3[[#This Row],[Discount]]*Table3[[#This Row],[Revenue]]</f>
        <v>0</v>
      </c>
      <c r="V4677" s="4">
        <f>Table3[[#This Row],[Revenue]]-Table3[[#This Row],[Total Discount]]</f>
        <v>63000</v>
      </c>
      <c r="W4677" s="6"/>
      <c r="X4677" s="5"/>
    </row>
    <row r="4678" spans="1:24" x14ac:dyDescent="0.35">
      <c r="A4678">
        <v>4677</v>
      </c>
      <c r="B4678" t="s">
        <v>4126</v>
      </c>
      <c r="C4678" s="8">
        <v>42394</v>
      </c>
      <c r="D4678" s="6">
        <v>2016</v>
      </c>
      <c r="E4678" s="8" t="s">
        <v>3463</v>
      </c>
      <c r="F4678" s="7">
        <v>25</v>
      </c>
      <c r="G4678" t="s">
        <v>3485</v>
      </c>
      <c r="H4678" t="s">
        <v>3451</v>
      </c>
      <c r="I4678" t="s">
        <v>4125</v>
      </c>
      <c r="J4678" t="s">
        <v>3466</v>
      </c>
      <c r="K4678" t="s">
        <v>3655</v>
      </c>
      <c r="L4678">
        <v>10024</v>
      </c>
      <c r="M4678" t="s">
        <v>1345</v>
      </c>
      <c r="N4678" t="s">
        <v>13</v>
      </c>
      <c r="O4678" t="s">
        <v>26</v>
      </c>
      <c r="P4678" t="s">
        <v>1346</v>
      </c>
      <c r="Q4678" s="4">
        <v>10000</v>
      </c>
      <c r="R4678">
        <v>5</v>
      </c>
      <c r="S4678" s="4">
        <f>Table3[[#This Row],[Harga]]*Table3[[#This Row],[Quantity]]</f>
        <v>50000</v>
      </c>
      <c r="T4678">
        <v>0.2</v>
      </c>
      <c r="U4678" s="4">
        <f>Table3[[#This Row],[Discount]]*Table3[[#This Row],[Revenue]]</f>
        <v>10000</v>
      </c>
      <c r="V4678" s="4">
        <f>Table3[[#This Row],[Revenue]]-Table3[[#This Row],[Total Discount]]</f>
        <v>40000</v>
      </c>
      <c r="W4678" s="6"/>
      <c r="X4678" s="5"/>
    </row>
    <row r="4679" spans="1:24" x14ac:dyDescent="0.35">
      <c r="A4679">
        <v>4678</v>
      </c>
      <c r="B4679" t="s">
        <v>4124</v>
      </c>
      <c r="C4679" s="8">
        <v>42815</v>
      </c>
      <c r="D4679" s="6">
        <v>2017</v>
      </c>
      <c r="E4679" s="8" t="s">
        <v>3511</v>
      </c>
      <c r="F4679" s="7">
        <v>21</v>
      </c>
      <c r="G4679" t="s">
        <v>3538</v>
      </c>
      <c r="H4679" t="s">
        <v>3451</v>
      </c>
      <c r="I4679" t="s">
        <v>3941</v>
      </c>
      <c r="J4679" t="s">
        <v>3488</v>
      </c>
      <c r="K4679" t="s">
        <v>3513</v>
      </c>
      <c r="L4679">
        <v>98105</v>
      </c>
      <c r="M4679" t="s">
        <v>70</v>
      </c>
      <c r="N4679" t="s">
        <v>13</v>
      </c>
      <c r="O4679" t="s">
        <v>26</v>
      </c>
      <c r="P4679" t="s">
        <v>71</v>
      </c>
      <c r="Q4679" s="4">
        <v>39000</v>
      </c>
      <c r="R4679">
        <v>6</v>
      </c>
      <c r="S4679" s="4">
        <f>Table3[[#This Row],[Harga]]*Table3[[#This Row],[Quantity]]</f>
        <v>234000</v>
      </c>
      <c r="T4679">
        <v>0.2</v>
      </c>
      <c r="U4679" s="4">
        <f>Table3[[#This Row],[Discount]]*Table3[[#This Row],[Revenue]]</f>
        <v>46800</v>
      </c>
      <c r="V4679" s="4">
        <f>Table3[[#This Row],[Revenue]]-Table3[[#This Row],[Total Discount]]</f>
        <v>187200</v>
      </c>
      <c r="W4679" s="6"/>
      <c r="X4679" s="5"/>
    </row>
    <row r="4680" spans="1:24" x14ac:dyDescent="0.35">
      <c r="A4680">
        <v>4679</v>
      </c>
      <c r="B4680" t="s">
        <v>4123</v>
      </c>
      <c r="C4680" s="8">
        <v>41873</v>
      </c>
      <c r="D4680" s="6">
        <v>2014</v>
      </c>
      <c r="E4680" s="8" t="s">
        <v>3481</v>
      </c>
      <c r="F4680" s="7">
        <v>22</v>
      </c>
      <c r="G4680" t="s">
        <v>3457</v>
      </c>
      <c r="H4680" t="s">
        <v>3451</v>
      </c>
      <c r="I4680" t="s">
        <v>3585</v>
      </c>
      <c r="J4680" t="s">
        <v>3449</v>
      </c>
      <c r="K4680" t="s">
        <v>3605</v>
      </c>
      <c r="L4680">
        <v>63301</v>
      </c>
      <c r="M4680" t="s">
        <v>3386</v>
      </c>
      <c r="N4680" t="s">
        <v>13</v>
      </c>
      <c r="O4680" t="s">
        <v>23</v>
      </c>
      <c r="P4680" t="s">
        <v>3387</v>
      </c>
      <c r="Q4680" s="4">
        <v>12000</v>
      </c>
      <c r="R4680">
        <v>2</v>
      </c>
      <c r="S4680" s="4">
        <f>Table3[[#This Row],[Harga]]*Table3[[#This Row],[Quantity]]</f>
        <v>24000</v>
      </c>
      <c r="T4680">
        <v>0</v>
      </c>
      <c r="U4680" s="4">
        <f>Table3[[#This Row],[Discount]]*Table3[[#This Row],[Revenue]]</f>
        <v>0</v>
      </c>
      <c r="V4680" s="4">
        <f>Table3[[#This Row],[Revenue]]-Table3[[#This Row],[Total Discount]]</f>
        <v>24000</v>
      </c>
      <c r="W4680" s="6"/>
      <c r="X4680" s="5"/>
    </row>
    <row r="4681" spans="1:24" x14ac:dyDescent="0.35">
      <c r="A4681">
        <v>4680</v>
      </c>
      <c r="B4681" t="s">
        <v>4122</v>
      </c>
      <c r="C4681" s="8">
        <v>41798</v>
      </c>
      <c r="D4681" s="6">
        <v>2014</v>
      </c>
      <c r="E4681" s="8" t="s">
        <v>3497</v>
      </c>
      <c r="F4681" s="7">
        <v>8</v>
      </c>
      <c r="G4681" t="s">
        <v>3457</v>
      </c>
      <c r="H4681" t="s">
        <v>3451</v>
      </c>
      <c r="I4681" t="s">
        <v>4121</v>
      </c>
      <c r="J4681" t="s">
        <v>3449</v>
      </c>
      <c r="K4681" t="s">
        <v>3460</v>
      </c>
      <c r="L4681">
        <v>11561</v>
      </c>
      <c r="M4681" t="s">
        <v>2446</v>
      </c>
      <c r="N4681" t="s">
        <v>13</v>
      </c>
      <c r="O4681" t="s">
        <v>26</v>
      </c>
      <c r="P4681" t="s">
        <v>2447</v>
      </c>
      <c r="Q4681" s="4">
        <v>129000</v>
      </c>
      <c r="R4681">
        <v>2</v>
      </c>
      <c r="S4681" s="4">
        <f>Table3[[#This Row],[Harga]]*Table3[[#This Row],[Quantity]]</f>
        <v>258000</v>
      </c>
      <c r="T4681">
        <v>0.2</v>
      </c>
      <c r="U4681" s="4">
        <f>Table3[[#This Row],[Discount]]*Table3[[#This Row],[Revenue]]</f>
        <v>51600</v>
      </c>
      <c r="V4681" s="4">
        <f>Table3[[#This Row],[Revenue]]-Table3[[#This Row],[Total Discount]]</f>
        <v>206400</v>
      </c>
      <c r="W4681" s="6"/>
      <c r="X4681" s="5"/>
    </row>
    <row r="4682" spans="1:24" x14ac:dyDescent="0.35">
      <c r="A4682">
        <v>4681</v>
      </c>
      <c r="B4682" t="s">
        <v>4120</v>
      </c>
      <c r="C4682" s="8">
        <v>42467</v>
      </c>
      <c r="D4682" s="6">
        <v>2016</v>
      </c>
      <c r="E4682" s="8" t="s">
        <v>3529</v>
      </c>
      <c r="F4682" s="7">
        <v>7</v>
      </c>
      <c r="G4682" t="s">
        <v>3538</v>
      </c>
      <c r="H4682" t="s">
        <v>3451</v>
      </c>
      <c r="I4682" t="s">
        <v>4119</v>
      </c>
      <c r="J4682" t="s">
        <v>3466</v>
      </c>
      <c r="K4682" t="s">
        <v>3556</v>
      </c>
      <c r="L4682">
        <v>8701</v>
      </c>
      <c r="M4682" t="s">
        <v>2454</v>
      </c>
      <c r="N4682" t="s">
        <v>13</v>
      </c>
      <c r="O4682" t="s">
        <v>23</v>
      </c>
      <c r="P4682" t="s">
        <v>2455</v>
      </c>
      <c r="Q4682" s="4">
        <v>38000</v>
      </c>
      <c r="R4682">
        <v>2</v>
      </c>
      <c r="S4682" s="4">
        <f>Table3[[#This Row],[Harga]]*Table3[[#This Row],[Quantity]]</f>
        <v>76000</v>
      </c>
      <c r="T4682">
        <v>0</v>
      </c>
      <c r="U4682" s="4">
        <f>Table3[[#This Row],[Discount]]*Table3[[#This Row],[Revenue]]</f>
        <v>0</v>
      </c>
      <c r="V4682" s="4">
        <f>Table3[[#This Row],[Revenue]]-Table3[[#This Row],[Total Discount]]</f>
        <v>76000</v>
      </c>
      <c r="W4682" s="6"/>
      <c r="X4682" s="5"/>
    </row>
    <row r="4683" spans="1:24" x14ac:dyDescent="0.35">
      <c r="A4683">
        <v>4682</v>
      </c>
      <c r="B4683" t="s">
        <v>4118</v>
      </c>
      <c r="C4683" s="8">
        <v>43046</v>
      </c>
      <c r="D4683" s="6">
        <v>2017</v>
      </c>
      <c r="E4683" s="8" t="s">
        <v>3468</v>
      </c>
      <c r="F4683" s="7">
        <v>7</v>
      </c>
      <c r="G4683" t="s">
        <v>3485</v>
      </c>
      <c r="H4683" t="s">
        <v>3451</v>
      </c>
      <c r="I4683" t="s">
        <v>3569</v>
      </c>
      <c r="J4683" t="s">
        <v>3466</v>
      </c>
      <c r="K4683" t="s">
        <v>3470</v>
      </c>
      <c r="L4683">
        <v>20735</v>
      </c>
      <c r="M4683" t="s">
        <v>2022</v>
      </c>
      <c r="N4683" t="s">
        <v>9</v>
      </c>
      <c r="O4683" t="s">
        <v>42</v>
      </c>
      <c r="P4683" t="s">
        <v>2023</v>
      </c>
      <c r="Q4683" s="4">
        <v>91000</v>
      </c>
      <c r="R4683">
        <v>3</v>
      </c>
      <c r="S4683" s="4">
        <f>Table3[[#This Row],[Harga]]*Table3[[#This Row],[Quantity]]</f>
        <v>273000</v>
      </c>
      <c r="T4683">
        <v>0</v>
      </c>
      <c r="U4683" s="4">
        <f>Table3[[#This Row],[Discount]]*Table3[[#This Row],[Revenue]]</f>
        <v>0</v>
      </c>
      <c r="V4683" s="4">
        <f>Table3[[#This Row],[Revenue]]-Table3[[#This Row],[Total Discount]]</f>
        <v>273000</v>
      </c>
      <c r="W4683" s="6"/>
      <c r="X4683" s="5"/>
    </row>
    <row r="4684" spans="1:24" x14ac:dyDescent="0.35">
      <c r="A4684">
        <v>4683</v>
      </c>
      <c r="B4684" t="s">
        <v>4117</v>
      </c>
      <c r="C4684" s="8">
        <v>42153</v>
      </c>
      <c r="D4684" s="6">
        <v>2015</v>
      </c>
      <c r="E4684" s="8" t="s">
        <v>3453</v>
      </c>
      <c r="F4684" s="7">
        <v>29</v>
      </c>
      <c r="G4684" t="s">
        <v>3485</v>
      </c>
      <c r="H4684" t="s">
        <v>3451</v>
      </c>
      <c r="I4684" t="s">
        <v>4116</v>
      </c>
      <c r="J4684" t="s">
        <v>3466</v>
      </c>
      <c r="K4684" t="s">
        <v>3474</v>
      </c>
      <c r="L4684">
        <v>43229</v>
      </c>
      <c r="M4684" t="s">
        <v>3299</v>
      </c>
      <c r="N4684" t="s">
        <v>9</v>
      </c>
      <c r="O4684" t="s">
        <v>20</v>
      </c>
      <c r="P4684" t="s">
        <v>3300</v>
      </c>
      <c r="Q4684" s="4">
        <v>13000</v>
      </c>
      <c r="R4684">
        <v>4</v>
      </c>
      <c r="S4684" s="4">
        <f>Table3[[#This Row],[Harga]]*Table3[[#This Row],[Quantity]]</f>
        <v>52000</v>
      </c>
      <c r="T4684">
        <v>0.2</v>
      </c>
      <c r="U4684" s="4">
        <f>Table3[[#This Row],[Discount]]*Table3[[#This Row],[Revenue]]</f>
        <v>10400</v>
      </c>
      <c r="V4684" s="4">
        <f>Table3[[#This Row],[Revenue]]-Table3[[#This Row],[Total Discount]]</f>
        <v>41600</v>
      </c>
      <c r="W4684" s="6"/>
      <c r="X4684" s="5"/>
    </row>
    <row r="4685" spans="1:24" x14ac:dyDescent="0.35">
      <c r="A4685">
        <v>4684</v>
      </c>
      <c r="B4685" t="s">
        <v>4115</v>
      </c>
      <c r="C4685" s="8">
        <v>42862</v>
      </c>
      <c r="D4685" s="6">
        <v>2017</v>
      </c>
      <c r="E4685" s="8" t="s">
        <v>3453</v>
      </c>
      <c r="F4685" s="7">
        <v>7</v>
      </c>
      <c r="G4685" t="s">
        <v>3485</v>
      </c>
      <c r="H4685" t="s">
        <v>3451</v>
      </c>
      <c r="I4685" t="s">
        <v>3767</v>
      </c>
      <c r="J4685" t="s">
        <v>3449</v>
      </c>
      <c r="K4685" t="s">
        <v>3460</v>
      </c>
      <c r="L4685">
        <v>91104</v>
      </c>
      <c r="M4685" t="s">
        <v>1072</v>
      </c>
      <c r="N4685" t="s">
        <v>51</v>
      </c>
      <c r="O4685" t="s">
        <v>52</v>
      </c>
      <c r="P4685" t="s">
        <v>1073</v>
      </c>
      <c r="Q4685" s="4">
        <v>420000</v>
      </c>
      <c r="R4685">
        <v>7</v>
      </c>
      <c r="S4685" s="4">
        <f>Table3[[#This Row],[Harga]]*Table3[[#This Row],[Quantity]]</f>
        <v>2940000</v>
      </c>
      <c r="T4685">
        <v>0.2</v>
      </c>
      <c r="U4685" s="4">
        <f>Table3[[#This Row],[Discount]]*Table3[[#This Row],[Revenue]]</f>
        <v>588000</v>
      </c>
      <c r="V4685" s="4">
        <f>Table3[[#This Row],[Revenue]]-Table3[[#This Row],[Total Discount]]</f>
        <v>2352000</v>
      </c>
      <c r="W4685" s="6"/>
      <c r="X4685" s="5"/>
    </row>
    <row r="4686" spans="1:24" x14ac:dyDescent="0.35">
      <c r="A4686">
        <v>4685</v>
      </c>
      <c r="B4686" t="s">
        <v>4114</v>
      </c>
      <c r="C4686" s="8">
        <v>42526</v>
      </c>
      <c r="D4686" s="6">
        <v>2016</v>
      </c>
      <c r="E4686" s="8" t="s">
        <v>3497</v>
      </c>
      <c r="F4686" s="7">
        <v>5</v>
      </c>
      <c r="G4686" t="s">
        <v>3538</v>
      </c>
      <c r="H4686" t="s">
        <v>3462</v>
      </c>
      <c r="I4686" t="s">
        <v>4113</v>
      </c>
      <c r="J4686" t="s">
        <v>3466</v>
      </c>
      <c r="K4686" t="s">
        <v>3448</v>
      </c>
      <c r="L4686">
        <v>98105</v>
      </c>
      <c r="M4686" t="s">
        <v>2522</v>
      </c>
      <c r="N4686" t="s">
        <v>13</v>
      </c>
      <c r="O4686" t="s">
        <v>366</v>
      </c>
      <c r="P4686" t="s">
        <v>2523</v>
      </c>
      <c r="Q4686" s="4">
        <v>41000</v>
      </c>
      <c r="R4686">
        <v>6</v>
      </c>
      <c r="S4686" s="4">
        <f>Table3[[#This Row],[Harga]]*Table3[[#This Row],[Quantity]]</f>
        <v>246000</v>
      </c>
      <c r="T4686">
        <v>0</v>
      </c>
      <c r="U4686" s="4">
        <f>Table3[[#This Row],[Discount]]*Table3[[#This Row],[Revenue]]</f>
        <v>0</v>
      </c>
      <c r="V4686" s="4">
        <f>Table3[[#This Row],[Revenue]]-Table3[[#This Row],[Total Discount]]</f>
        <v>246000</v>
      </c>
      <c r="W4686" s="6"/>
      <c r="X4686" s="5"/>
    </row>
    <row r="4687" spans="1:24" x14ac:dyDescent="0.35">
      <c r="A4687">
        <v>4686</v>
      </c>
      <c r="B4687" t="s">
        <v>4112</v>
      </c>
      <c r="C4687" s="8">
        <v>42352</v>
      </c>
      <c r="D4687" s="6">
        <v>2015</v>
      </c>
      <c r="E4687" s="8" t="s">
        <v>3490</v>
      </c>
      <c r="F4687" s="7">
        <v>14</v>
      </c>
      <c r="G4687" t="s">
        <v>3452</v>
      </c>
      <c r="H4687" t="s">
        <v>3451</v>
      </c>
      <c r="I4687" t="s">
        <v>3516</v>
      </c>
      <c r="J4687" t="s">
        <v>3449</v>
      </c>
      <c r="K4687" t="s">
        <v>3556</v>
      </c>
      <c r="L4687">
        <v>90045</v>
      </c>
      <c r="M4687" t="s">
        <v>1357</v>
      </c>
      <c r="N4687" t="s">
        <v>51</v>
      </c>
      <c r="O4687" t="s">
        <v>64</v>
      </c>
      <c r="P4687" t="s">
        <v>1358</v>
      </c>
      <c r="Q4687" s="4">
        <v>100000</v>
      </c>
      <c r="R4687">
        <v>2</v>
      </c>
      <c r="S4687" s="4">
        <f>Table3[[#This Row],[Harga]]*Table3[[#This Row],[Quantity]]</f>
        <v>200000</v>
      </c>
      <c r="T4687">
        <v>0</v>
      </c>
      <c r="U4687" s="4">
        <f>Table3[[#This Row],[Discount]]*Table3[[#This Row],[Revenue]]</f>
        <v>0</v>
      </c>
      <c r="V4687" s="4">
        <f>Table3[[#This Row],[Revenue]]-Table3[[#This Row],[Total Discount]]</f>
        <v>200000</v>
      </c>
      <c r="W4687" s="6"/>
      <c r="X4687" s="5"/>
    </row>
    <row r="4688" spans="1:24" x14ac:dyDescent="0.35">
      <c r="A4688">
        <v>4687</v>
      </c>
      <c r="B4688" t="s">
        <v>4111</v>
      </c>
      <c r="C4688" s="8">
        <v>43094</v>
      </c>
      <c r="D4688" s="6">
        <v>2017</v>
      </c>
      <c r="E4688" s="8" t="s">
        <v>3490</v>
      </c>
      <c r="F4688" s="7">
        <v>25</v>
      </c>
      <c r="G4688" t="s">
        <v>3457</v>
      </c>
      <c r="H4688" t="s">
        <v>3451</v>
      </c>
      <c r="I4688" t="s">
        <v>4110</v>
      </c>
      <c r="J4688" t="s">
        <v>3449</v>
      </c>
      <c r="K4688" t="s">
        <v>3483</v>
      </c>
      <c r="L4688">
        <v>7017</v>
      </c>
      <c r="M4688" t="s">
        <v>2501</v>
      </c>
      <c r="N4688" t="s">
        <v>51</v>
      </c>
      <c r="O4688" t="s">
        <v>64</v>
      </c>
      <c r="P4688" t="s">
        <v>2502</v>
      </c>
      <c r="Q4688" s="4">
        <v>51000</v>
      </c>
      <c r="R4688">
        <v>3</v>
      </c>
      <c r="S4688" s="4">
        <f>Table3[[#This Row],[Harga]]*Table3[[#This Row],[Quantity]]</f>
        <v>153000</v>
      </c>
      <c r="T4688">
        <v>0</v>
      </c>
      <c r="U4688" s="4">
        <f>Table3[[#This Row],[Discount]]*Table3[[#This Row],[Revenue]]</f>
        <v>0</v>
      </c>
      <c r="V4688" s="4">
        <f>Table3[[#This Row],[Revenue]]-Table3[[#This Row],[Total Discount]]</f>
        <v>153000</v>
      </c>
      <c r="W4688" s="6"/>
      <c r="X4688" s="5"/>
    </row>
    <row r="4689" spans="1:24" x14ac:dyDescent="0.35">
      <c r="A4689">
        <v>4688</v>
      </c>
      <c r="B4689" t="s">
        <v>4109</v>
      </c>
      <c r="C4689" s="8">
        <v>43086</v>
      </c>
      <c r="D4689" s="6">
        <v>2017</v>
      </c>
      <c r="E4689" s="8" t="s">
        <v>3490</v>
      </c>
      <c r="F4689" s="7">
        <v>17</v>
      </c>
      <c r="G4689" t="s">
        <v>3452</v>
      </c>
      <c r="H4689" t="s">
        <v>3451</v>
      </c>
      <c r="I4689" t="s">
        <v>4085</v>
      </c>
      <c r="J4689" t="s">
        <v>3466</v>
      </c>
      <c r="K4689" t="s">
        <v>3655</v>
      </c>
      <c r="L4689">
        <v>54703</v>
      </c>
      <c r="M4689" t="s">
        <v>2850</v>
      </c>
      <c r="N4689" t="s">
        <v>13</v>
      </c>
      <c r="O4689" t="s">
        <v>32</v>
      </c>
      <c r="P4689" t="s">
        <v>2851</v>
      </c>
      <c r="Q4689" s="4">
        <v>82000</v>
      </c>
      <c r="R4689">
        <v>2</v>
      </c>
      <c r="S4689" s="4">
        <f>Table3[[#This Row],[Harga]]*Table3[[#This Row],[Quantity]]</f>
        <v>164000</v>
      </c>
      <c r="T4689">
        <v>0</v>
      </c>
      <c r="U4689" s="4">
        <f>Table3[[#This Row],[Discount]]*Table3[[#This Row],[Revenue]]</f>
        <v>0</v>
      </c>
      <c r="V4689" s="4">
        <f>Table3[[#This Row],[Revenue]]-Table3[[#This Row],[Total Discount]]</f>
        <v>164000</v>
      </c>
      <c r="W4689" s="6"/>
      <c r="X4689" s="5"/>
    </row>
    <row r="4690" spans="1:24" x14ac:dyDescent="0.35">
      <c r="A4690">
        <v>4689</v>
      </c>
      <c r="B4690" t="s">
        <v>4108</v>
      </c>
      <c r="C4690" s="8">
        <v>42500</v>
      </c>
      <c r="D4690" s="6">
        <v>2016</v>
      </c>
      <c r="E4690" s="8" t="s">
        <v>3453</v>
      </c>
      <c r="F4690" s="7">
        <v>10</v>
      </c>
      <c r="G4690" t="s">
        <v>3538</v>
      </c>
      <c r="H4690" t="s">
        <v>3451</v>
      </c>
      <c r="I4690" t="s">
        <v>3803</v>
      </c>
      <c r="J4690" t="s">
        <v>3449</v>
      </c>
      <c r="K4690" t="s">
        <v>3605</v>
      </c>
      <c r="L4690">
        <v>60610</v>
      </c>
      <c r="M4690" t="s">
        <v>3388</v>
      </c>
      <c r="N4690" t="s">
        <v>13</v>
      </c>
      <c r="O4690" t="s">
        <v>55</v>
      </c>
      <c r="P4690" t="s">
        <v>3389</v>
      </c>
      <c r="Q4690" s="4">
        <v>8000</v>
      </c>
      <c r="R4690">
        <v>2</v>
      </c>
      <c r="S4690" s="4">
        <f>Table3[[#This Row],[Harga]]*Table3[[#This Row],[Quantity]]</f>
        <v>16000</v>
      </c>
      <c r="T4690">
        <v>0.2</v>
      </c>
      <c r="U4690" s="4">
        <f>Table3[[#This Row],[Discount]]*Table3[[#This Row],[Revenue]]</f>
        <v>3200</v>
      </c>
      <c r="V4690" s="4">
        <f>Table3[[#This Row],[Revenue]]-Table3[[#This Row],[Total Discount]]</f>
        <v>12800</v>
      </c>
      <c r="W4690" s="6"/>
      <c r="X4690" s="5"/>
    </row>
    <row r="4691" spans="1:24" x14ac:dyDescent="0.35">
      <c r="A4691">
        <v>4690</v>
      </c>
      <c r="B4691" t="s">
        <v>4107</v>
      </c>
      <c r="C4691" s="8">
        <v>41996</v>
      </c>
      <c r="D4691" s="6">
        <v>2014</v>
      </c>
      <c r="E4691" s="8" t="s">
        <v>3490</v>
      </c>
      <c r="F4691" s="7">
        <v>23</v>
      </c>
      <c r="G4691" t="s">
        <v>3485</v>
      </c>
      <c r="H4691" t="s">
        <v>3462</v>
      </c>
      <c r="I4691" t="s">
        <v>4106</v>
      </c>
      <c r="J4691" t="s">
        <v>3449</v>
      </c>
      <c r="K4691" t="s">
        <v>3455</v>
      </c>
      <c r="L4691">
        <v>33614</v>
      </c>
      <c r="M4691" t="s">
        <v>1554</v>
      </c>
      <c r="N4691" t="s">
        <v>13</v>
      </c>
      <c r="O4691" t="s">
        <v>23</v>
      </c>
      <c r="P4691" t="s">
        <v>1555</v>
      </c>
      <c r="Q4691" s="4">
        <v>107000</v>
      </c>
      <c r="R4691">
        <v>3</v>
      </c>
      <c r="S4691" s="4">
        <f>Table3[[#This Row],[Harga]]*Table3[[#This Row],[Quantity]]</f>
        <v>321000</v>
      </c>
      <c r="T4691">
        <v>0.2</v>
      </c>
      <c r="U4691" s="4">
        <f>Table3[[#This Row],[Discount]]*Table3[[#This Row],[Revenue]]</f>
        <v>64200</v>
      </c>
      <c r="V4691" s="4">
        <f>Table3[[#This Row],[Revenue]]-Table3[[#This Row],[Total Discount]]</f>
        <v>256800</v>
      </c>
      <c r="W4691" s="6"/>
      <c r="X4691" s="5"/>
    </row>
    <row r="4692" spans="1:24" x14ac:dyDescent="0.35">
      <c r="A4692">
        <v>4691</v>
      </c>
      <c r="B4692" t="s">
        <v>4105</v>
      </c>
      <c r="C4692" s="8">
        <v>42958</v>
      </c>
      <c r="D4692" s="6">
        <v>2017</v>
      </c>
      <c r="E4692" s="8" t="s">
        <v>3481</v>
      </c>
      <c r="F4692" s="7">
        <v>11</v>
      </c>
      <c r="G4692" t="s">
        <v>3538</v>
      </c>
      <c r="H4692" t="s">
        <v>3451</v>
      </c>
      <c r="I4692" t="s">
        <v>4104</v>
      </c>
      <c r="J4692" t="s">
        <v>3488</v>
      </c>
      <c r="K4692" t="s">
        <v>3455</v>
      </c>
      <c r="L4692">
        <v>10009</v>
      </c>
      <c r="M4692" t="s">
        <v>666</v>
      </c>
      <c r="N4692" t="s">
        <v>13</v>
      </c>
      <c r="O4692" t="s">
        <v>23</v>
      </c>
      <c r="P4692" t="s">
        <v>667</v>
      </c>
      <c r="Q4692" s="4">
        <v>59000</v>
      </c>
      <c r="R4692">
        <v>4</v>
      </c>
      <c r="S4692" s="4">
        <f>Table3[[#This Row],[Harga]]*Table3[[#This Row],[Quantity]]</f>
        <v>236000</v>
      </c>
      <c r="T4692">
        <v>0</v>
      </c>
      <c r="U4692" s="4">
        <f>Table3[[#This Row],[Discount]]*Table3[[#This Row],[Revenue]]</f>
        <v>0</v>
      </c>
      <c r="V4692" s="4">
        <f>Table3[[#This Row],[Revenue]]-Table3[[#This Row],[Total Discount]]</f>
        <v>236000</v>
      </c>
      <c r="W4692" s="6"/>
      <c r="X4692" s="5"/>
    </row>
    <row r="4693" spans="1:24" x14ac:dyDescent="0.35">
      <c r="A4693">
        <v>4692</v>
      </c>
      <c r="B4693" t="s">
        <v>4103</v>
      </c>
      <c r="C4693" s="8">
        <v>42974</v>
      </c>
      <c r="D4693" s="6">
        <v>2017</v>
      </c>
      <c r="E4693" s="8" t="s">
        <v>3481</v>
      </c>
      <c r="F4693" s="7">
        <v>27</v>
      </c>
      <c r="G4693" t="s">
        <v>3457</v>
      </c>
      <c r="H4693" t="s">
        <v>3451</v>
      </c>
      <c r="I4693" t="s">
        <v>4102</v>
      </c>
      <c r="J4693" t="s">
        <v>3449</v>
      </c>
      <c r="K4693" t="s">
        <v>3513</v>
      </c>
      <c r="L4693">
        <v>85204</v>
      </c>
      <c r="M4693" t="s">
        <v>1598</v>
      </c>
      <c r="N4693" t="s">
        <v>9</v>
      </c>
      <c r="O4693" t="s">
        <v>20</v>
      </c>
      <c r="P4693" t="s">
        <v>1599</v>
      </c>
      <c r="Q4693" s="4">
        <v>23000</v>
      </c>
      <c r="R4693">
        <v>8</v>
      </c>
      <c r="S4693" s="4">
        <f>Table3[[#This Row],[Harga]]*Table3[[#This Row],[Quantity]]</f>
        <v>184000</v>
      </c>
      <c r="T4693">
        <v>0.2</v>
      </c>
      <c r="U4693" s="4">
        <f>Table3[[#This Row],[Discount]]*Table3[[#This Row],[Revenue]]</f>
        <v>36800</v>
      </c>
      <c r="V4693" s="4">
        <f>Table3[[#This Row],[Revenue]]-Table3[[#This Row],[Total Discount]]</f>
        <v>147200</v>
      </c>
      <c r="W4693" s="6"/>
      <c r="X4693" s="5"/>
    </row>
    <row r="4694" spans="1:24" x14ac:dyDescent="0.35">
      <c r="A4694">
        <v>4693</v>
      </c>
      <c r="B4694" t="s">
        <v>4101</v>
      </c>
      <c r="C4694" s="8">
        <v>42754</v>
      </c>
      <c r="D4694" s="6">
        <v>2017</v>
      </c>
      <c r="E4694" s="8" t="s">
        <v>3463</v>
      </c>
      <c r="F4694" s="7">
        <v>19</v>
      </c>
      <c r="G4694" t="s">
        <v>3538</v>
      </c>
      <c r="H4694" t="s">
        <v>3462</v>
      </c>
      <c r="I4694" t="s">
        <v>4100</v>
      </c>
      <c r="J4694" t="s">
        <v>3449</v>
      </c>
      <c r="K4694" t="s">
        <v>3641</v>
      </c>
      <c r="L4694" t="s">
        <v>3732</v>
      </c>
      <c r="M4694" t="s">
        <v>378</v>
      </c>
      <c r="N4694" t="s">
        <v>13</v>
      </c>
      <c r="O4694" t="s">
        <v>23</v>
      </c>
      <c r="P4694" t="s">
        <v>379</v>
      </c>
      <c r="Q4694" s="4">
        <v>140000</v>
      </c>
      <c r="R4694">
        <v>4</v>
      </c>
      <c r="S4694" s="4">
        <f>Table3[[#This Row],[Harga]]*Table3[[#This Row],[Quantity]]</f>
        <v>560000</v>
      </c>
      <c r="T4694">
        <v>0</v>
      </c>
      <c r="U4694" s="4">
        <f>Table3[[#This Row],[Discount]]*Table3[[#This Row],[Revenue]]</f>
        <v>0</v>
      </c>
      <c r="V4694" s="4">
        <f>Table3[[#This Row],[Revenue]]-Table3[[#This Row],[Total Discount]]</f>
        <v>560000</v>
      </c>
      <c r="W4694" s="6"/>
      <c r="X4694" s="5"/>
    </row>
    <row r="4695" spans="1:24" x14ac:dyDescent="0.35">
      <c r="A4695">
        <v>4694</v>
      </c>
      <c r="B4695" t="s">
        <v>4099</v>
      </c>
      <c r="C4695" s="8">
        <v>42174</v>
      </c>
      <c r="D4695" s="6">
        <v>2015</v>
      </c>
      <c r="E4695" s="8" t="s">
        <v>3497</v>
      </c>
      <c r="F4695" s="7">
        <v>19</v>
      </c>
      <c r="G4695" t="s">
        <v>3485</v>
      </c>
      <c r="H4695" t="s">
        <v>3462</v>
      </c>
      <c r="I4695" t="s">
        <v>3710</v>
      </c>
      <c r="J4695" t="s">
        <v>3488</v>
      </c>
      <c r="K4695" t="s">
        <v>3477</v>
      </c>
      <c r="L4695">
        <v>77070</v>
      </c>
      <c r="M4695" t="s">
        <v>1648</v>
      </c>
      <c r="N4695" t="s">
        <v>13</v>
      </c>
      <c r="O4695" t="s">
        <v>32</v>
      </c>
      <c r="P4695" t="s">
        <v>1649</v>
      </c>
      <c r="Q4695" s="4">
        <v>229000</v>
      </c>
      <c r="R4695">
        <v>5</v>
      </c>
      <c r="S4695" s="4">
        <f>Table3[[#This Row],[Harga]]*Table3[[#This Row],[Quantity]]</f>
        <v>1145000</v>
      </c>
      <c r="T4695">
        <v>0.2</v>
      </c>
      <c r="U4695" s="4">
        <f>Table3[[#This Row],[Discount]]*Table3[[#This Row],[Revenue]]</f>
        <v>229000</v>
      </c>
      <c r="V4695" s="4">
        <f>Table3[[#This Row],[Revenue]]-Table3[[#This Row],[Total Discount]]</f>
        <v>916000</v>
      </c>
      <c r="W4695" s="6"/>
      <c r="X4695" s="5"/>
    </row>
    <row r="4696" spans="1:24" x14ac:dyDescent="0.35">
      <c r="A4696">
        <v>4695</v>
      </c>
      <c r="B4696" t="s">
        <v>4098</v>
      </c>
      <c r="C4696" s="8">
        <v>42807</v>
      </c>
      <c r="D4696" s="6">
        <v>2017</v>
      </c>
      <c r="E4696" s="8" t="s">
        <v>3511</v>
      </c>
      <c r="F4696" s="7">
        <v>13</v>
      </c>
      <c r="G4696" t="s">
        <v>3538</v>
      </c>
      <c r="H4696" t="s">
        <v>3501</v>
      </c>
      <c r="I4696" t="s">
        <v>4097</v>
      </c>
      <c r="J4696" t="s">
        <v>3466</v>
      </c>
      <c r="K4696" t="s">
        <v>3455</v>
      </c>
      <c r="L4696">
        <v>60505</v>
      </c>
      <c r="M4696" t="s">
        <v>975</v>
      </c>
      <c r="N4696" t="s">
        <v>51</v>
      </c>
      <c r="O4696" t="s">
        <v>52</v>
      </c>
      <c r="P4696" t="s">
        <v>976</v>
      </c>
      <c r="Q4696" s="4">
        <v>10000</v>
      </c>
      <c r="R4696">
        <v>1</v>
      </c>
      <c r="S4696" s="4">
        <f>Table3[[#This Row],[Harga]]*Table3[[#This Row],[Quantity]]</f>
        <v>10000</v>
      </c>
      <c r="T4696">
        <v>0.2</v>
      </c>
      <c r="U4696" s="4">
        <f>Table3[[#This Row],[Discount]]*Table3[[#This Row],[Revenue]]</f>
        <v>2000</v>
      </c>
      <c r="V4696" s="4">
        <f>Table3[[#This Row],[Revenue]]-Table3[[#This Row],[Total Discount]]</f>
        <v>8000</v>
      </c>
      <c r="W4696" s="6"/>
      <c r="X4696" s="5"/>
    </row>
    <row r="4697" spans="1:24" x14ac:dyDescent="0.35">
      <c r="A4697">
        <v>4696</v>
      </c>
      <c r="B4697" t="s">
        <v>4096</v>
      </c>
      <c r="C4697" s="8">
        <v>42302</v>
      </c>
      <c r="D4697" s="6">
        <v>2015</v>
      </c>
      <c r="E4697" s="8" t="s">
        <v>3517</v>
      </c>
      <c r="F4697" s="7">
        <v>25</v>
      </c>
      <c r="G4697" t="s">
        <v>3452</v>
      </c>
      <c r="H4697" t="s">
        <v>3451</v>
      </c>
      <c r="I4697" t="s">
        <v>4095</v>
      </c>
      <c r="J4697" t="s">
        <v>3466</v>
      </c>
      <c r="K4697" t="s">
        <v>3548</v>
      </c>
      <c r="L4697">
        <v>80219</v>
      </c>
      <c r="M4697" t="s">
        <v>2022</v>
      </c>
      <c r="N4697" t="s">
        <v>9</v>
      </c>
      <c r="O4697" t="s">
        <v>42</v>
      </c>
      <c r="P4697" t="s">
        <v>2023</v>
      </c>
      <c r="Q4697" s="4">
        <v>91000</v>
      </c>
      <c r="R4697">
        <v>8</v>
      </c>
      <c r="S4697" s="4">
        <f>Table3[[#This Row],[Harga]]*Table3[[#This Row],[Quantity]]</f>
        <v>728000</v>
      </c>
      <c r="T4697">
        <v>0.2</v>
      </c>
      <c r="U4697" s="4">
        <f>Table3[[#This Row],[Discount]]*Table3[[#This Row],[Revenue]]</f>
        <v>145600</v>
      </c>
      <c r="V4697" s="4">
        <f>Table3[[#This Row],[Revenue]]-Table3[[#This Row],[Total Discount]]</f>
        <v>582400</v>
      </c>
      <c r="W4697" s="6"/>
      <c r="X4697" s="5"/>
    </row>
    <row r="4698" spans="1:24" x14ac:dyDescent="0.35">
      <c r="A4698">
        <v>4697</v>
      </c>
      <c r="B4698" t="s">
        <v>4094</v>
      </c>
      <c r="C4698" s="8">
        <v>41902</v>
      </c>
      <c r="D4698" s="6">
        <v>2014</v>
      </c>
      <c r="E4698" s="8" t="s">
        <v>3472</v>
      </c>
      <c r="F4698" s="7">
        <v>20</v>
      </c>
      <c r="G4698" t="s">
        <v>3457</v>
      </c>
      <c r="H4698" t="s">
        <v>3451</v>
      </c>
      <c r="I4698" t="s">
        <v>3834</v>
      </c>
      <c r="J4698" t="s">
        <v>3449</v>
      </c>
      <c r="K4698" t="s">
        <v>3542</v>
      </c>
      <c r="L4698">
        <v>10011</v>
      </c>
      <c r="M4698" t="s">
        <v>2262</v>
      </c>
      <c r="N4698" t="s">
        <v>51</v>
      </c>
      <c r="O4698" t="s">
        <v>52</v>
      </c>
      <c r="P4698" t="s">
        <v>2263</v>
      </c>
      <c r="Q4698" s="4">
        <v>378000</v>
      </c>
      <c r="R4698">
        <v>5</v>
      </c>
      <c r="S4698" s="4">
        <f>Table3[[#This Row],[Harga]]*Table3[[#This Row],[Quantity]]</f>
        <v>1890000</v>
      </c>
      <c r="T4698">
        <v>0</v>
      </c>
      <c r="U4698" s="4">
        <f>Table3[[#This Row],[Discount]]*Table3[[#This Row],[Revenue]]</f>
        <v>0</v>
      </c>
      <c r="V4698" s="4">
        <f>Table3[[#This Row],[Revenue]]-Table3[[#This Row],[Total Discount]]</f>
        <v>1890000</v>
      </c>
      <c r="W4698" s="6"/>
      <c r="X4698" s="5"/>
    </row>
    <row r="4699" spans="1:24" x14ac:dyDescent="0.35">
      <c r="A4699">
        <v>4698</v>
      </c>
      <c r="B4699" t="s">
        <v>4093</v>
      </c>
      <c r="C4699" s="8">
        <v>42685</v>
      </c>
      <c r="D4699" s="6">
        <v>2016</v>
      </c>
      <c r="E4699" s="8" t="s">
        <v>3468</v>
      </c>
      <c r="F4699" s="7">
        <v>11</v>
      </c>
      <c r="G4699" t="s">
        <v>3485</v>
      </c>
      <c r="H4699" t="s">
        <v>3451</v>
      </c>
      <c r="I4699" t="s">
        <v>3578</v>
      </c>
      <c r="J4699" t="s">
        <v>3449</v>
      </c>
      <c r="K4699" t="s">
        <v>3487</v>
      </c>
      <c r="L4699">
        <v>60004</v>
      </c>
      <c r="M4699" t="s">
        <v>523</v>
      </c>
      <c r="N4699" t="s">
        <v>13</v>
      </c>
      <c r="O4699" t="s">
        <v>37</v>
      </c>
      <c r="P4699" t="s">
        <v>524</v>
      </c>
      <c r="Q4699" s="4">
        <v>9000</v>
      </c>
      <c r="R4699">
        <v>6</v>
      </c>
      <c r="S4699" s="4">
        <f>Table3[[#This Row],[Harga]]*Table3[[#This Row],[Quantity]]</f>
        <v>54000</v>
      </c>
      <c r="T4699">
        <v>0.2</v>
      </c>
      <c r="U4699" s="4">
        <f>Table3[[#This Row],[Discount]]*Table3[[#This Row],[Revenue]]</f>
        <v>10800</v>
      </c>
      <c r="V4699" s="4">
        <f>Table3[[#This Row],[Revenue]]-Table3[[#This Row],[Total Discount]]</f>
        <v>43200</v>
      </c>
      <c r="W4699" s="6"/>
      <c r="X4699" s="5"/>
    </row>
    <row r="4700" spans="1:24" x14ac:dyDescent="0.35">
      <c r="A4700">
        <v>4699</v>
      </c>
      <c r="B4700" t="s">
        <v>4092</v>
      </c>
      <c r="C4700" s="8">
        <v>42263</v>
      </c>
      <c r="D4700" s="6">
        <v>2015</v>
      </c>
      <c r="E4700" s="8" t="s">
        <v>3472</v>
      </c>
      <c r="F4700" s="7">
        <v>16</v>
      </c>
      <c r="G4700" t="s">
        <v>3496</v>
      </c>
      <c r="H4700" t="s">
        <v>3462</v>
      </c>
      <c r="I4700" t="s">
        <v>4091</v>
      </c>
      <c r="J4700" t="s">
        <v>3449</v>
      </c>
      <c r="K4700" t="s">
        <v>3641</v>
      </c>
      <c r="L4700">
        <v>23602</v>
      </c>
      <c r="M4700" t="s">
        <v>2042</v>
      </c>
      <c r="N4700" t="s">
        <v>13</v>
      </c>
      <c r="O4700" t="s">
        <v>55</v>
      </c>
      <c r="P4700" t="s">
        <v>176</v>
      </c>
      <c r="Q4700" s="4">
        <v>25000</v>
      </c>
      <c r="R4700">
        <v>4</v>
      </c>
      <c r="S4700" s="4">
        <f>Table3[[#This Row],[Harga]]*Table3[[#This Row],[Quantity]]</f>
        <v>100000</v>
      </c>
      <c r="T4700">
        <v>0</v>
      </c>
      <c r="U4700" s="4">
        <f>Table3[[#This Row],[Discount]]*Table3[[#This Row],[Revenue]]</f>
        <v>0</v>
      </c>
      <c r="V4700" s="4">
        <f>Table3[[#This Row],[Revenue]]-Table3[[#This Row],[Total Discount]]</f>
        <v>100000</v>
      </c>
      <c r="W4700" s="6"/>
      <c r="X4700" s="5"/>
    </row>
    <row r="4701" spans="1:24" x14ac:dyDescent="0.35">
      <c r="A4701">
        <v>4700</v>
      </c>
      <c r="B4701" t="s">
        <v>4090</v>
      </c>
      <c r="C4701" s="8">
        <v>41814</v>
      </c>
      <c r="D4701" s="6">
        <v>2014</v>
      </c>
      <c r="E4701" s="8" t="s">
        <v>3497</v>
      </c>
      <c r="F4701" s="7">
        <v>24</v>
      </c>
      <c r="G4701" t="s">
        <v>3485</v>
      </c>
      <c r="H4701" t="s">
        <v>3501</v>
      </c>
      <c r="I4701" t="s">
        <v>4089</v>
      </c>
      <c r="J4701" t="s">
        <v>3449</v>
      </c>
      <c r="K4701" t="s">
        <v>3556</v>
      </c>
      <c r="L4701">
        <v>85705</v>
      </c>
      <c r="M4701" t="s">
        <v>2703</v>
      </c>
      <c r="N4701" t="s">
        <v>9</v>
      </c>
      <c r="O4701" t="s">
        <v>20</v>
      </c>
      <c r="P4701" t="s">
        <v>2704</v>
      </c>
      <c r="Q4701" s="4">
        <v>9000</v>
      </c>
      <c r="R4701">
        <v>2</v>
      </c>
      <c r="S4701" s="4">
        <f>Table3[[#This Row],[Harga]]*Table3[[#This Row],[Quantity]]</f>
        <v>18000</v>
      </c>
      <c r="T4701">
        <v>0.2</v>
      </c>
      <c r="U4701" s="4">
        <f>Table3[[#This Row],[Discount]]*Table3[[#This Row],[Revenue]]</f>
        <v>3600</v>
      </c>
      <c r="V4701" s="4">
        <f>Table3[[#This Row],[Revenue]]-Table3[[#This Row],[Total Discount]]</f>
        <v>14400</v>
      </c>
      <c r="W4701" s="6"/>
      <c r="X4701" s="5"/>
    </row>
    <row r="4702" spans="1:24" x14ac:dyDescent="0.35">
      <c r="A4702">
        <v>4701</v>
      </c>
      <c r="B4702" t="s">
        <v>4088</v>
      </c>
      <c r="C4702" s="8">
        <v>42594</v>
      </c>
      <c r="D4702" s="6">
        <v>2016</v>
      </c>
      <c r="E4702" s="8" t="s">
        <v>3481</v>
      </c>
      <c r="F4702" s="7">
        <v>12</v>
      </c>
      <c r="G4702" t="s">
        <v>3457</v>
      </c>
      <c r="H4702" t="s">
        <v>3451</v>
      </c>
      <c r="I4702" t="s">
        <v>4087</v>
      </c>
      <c r="J4702" t="s">
        <v>3449</v>
      </c>
      <c r="K4702" t="s">
        <v>3714</v>
      </c>
      <c r="L4702">
        <v>10024</v>
      </c>
      <c r="M4702" t="s">
        <v>660</v>
      </c>
      <c r="N4702" t="s">
        <v>9</v>
      </c>
      <c r="O4702" t="s">
        <v>17</v>
      </c>
      <c r="P4702" t="s">
        <v>661</v>
      </c>
      <c r="Q4702" s="4">
        <v>384000</v>
      </c>
      <c r="R4702">
        <v>2</v>
      </c>
      <c r="S4702" s="4">
        <f>Table3[[#This Row],[Harga]]*Table3[[#This Row],[Quantity]]</f>
        <v>768000</v>
      </c>
      <c r="T4702">
        <v>0.4</v>
      </c>
      <c r="U4702" s="4">
        <f>Table3[[#This Row],[Discount]]*Table3[[#This Row],[Revenue]]</f>
        <v>307200</v>
      </c>
      <c r="V4702" s="4">
        <f>Table3[[#This Row],[Revenue]]-Table3[[#This Row],[Total Discount]]</f>
        <v>460800</v>
      </c>
      <c r="W4702" s="6"/>
      <c r="X4702" s="5"/>
    </row>
    <row r="4703" spans="1:24" x14ac:dyDescent="0.35">
      <c r="A4703">
        <v>4702</v>
      </c>
      <c r="B4703" t="s">
        <v>4086</v>
      </c>
      <c r="C4703" s="8">
        <v>42838</v>
      </c>
      <c r="D4703" s="6">
        <v>2017</v>
      </c>
      <c r="E4703" s="8" t="s">
        <v>3529</v>
      </c>
      <c r="F4703" s="7">
        <v>13</v>
      </c>
      <c r="G4703" t="s">
        <v>3452</v>
      </c>
      <c r="H4703" t="s">
        <v>3451</v>
      </c>
      <c r="I4703" t="s">
        <v>4085</v>
      </c>
      <c r="J4703" t="s">
        <v>3466</v>
      </c>
      <c r="K4703" t="s">
        <v>3628</v>
      </c>
      <c r="L4703">
        <v>19134</v>
      </c>
      <c r="M4703" t="s">
        <v>3390</v>
      </c>
      <c r="N4703" t="s">
        <v>13</v>
      </c>
      <c r="O4703" t="s">
        <v>73</v>
      </c>
      <c r="P4703" t="s">
        <v>3391</v>
      </c>
      <c r="Q4703" s="4">
        <v>8000</v>
      </c>
      <c r="R4703">
        <v>5</v>
      </c>
      <c r="S4703" s="4">
        <f>Table3[[#This Row],[Harga]]*Table3[[#This Row],[Quantity]]</f>
        <v>40000</v>
      </c>
      <c r="T4703">
        <v>0.2</v>
      </c>
      <c r="U4703" s="4">
        <f>Table3[[#This Row],[Discount]]*Table3[[#This Row],[Revenue]]</f>
        <v>8000</v>
      </c>
      <c r="V4703" s="4">
        <f>Table3[[#This Row],[Revenue]]-Table3[[#This Row],[Total Discount]]</f>
        <v>32000</v>
      </c>
      <c r="W4703" s="6"/>
      <c r="X4703" s="5"/>
    </row>
    <row r="4704" spans="1:24" x14ac:dyDescent="0.35">
      <c r="A4704">
        <v>4703</v>
      </c>
      <c r="B4704" t="s">
        <v>4084</v>
      </c>
      <c r="C4704" s="8">
        <v>41712</v>
      </c>
      <c r="D4704" s="6">
        <v>2014</v>
      </c>
      <c r="E4704" s="8" t="s">
        <v>3511</v>
      </c>
      <c r="F4704" s="7">
        <v>14</v>
      </c>
      <c r="G4704" t="s">
        <v>3452</v>
      </c>
      <c r="H4704" t="s">
        <v>3462</v>
      </c>
      <c r="I4704" t="s">
        <v>4083</v>
      </c>
      <c r="J4704" t="s">
        <v>3488</v>
      </c>
      <c r="K4704" t="s">
        <v>3477</v>
      </c>
      <c r="L4704">
        <v>60653</v>
      </c>
      <c r="M4704" t="s">
        <v>1898</v>
      </c>
      <c r="N4704" t="s">
        <v>51</v>
      </c>
      <c r="O4704" t="s">
        <v>254</v>
      </c>
      <c r="P4704" t="s">
        <v>1899</v>
      </c>
      <c r="Q4704" s="4">
        <v>822000</v>
      </c>
      <c r="R4704">
        <v>2</v>
      </c>
      <c r="S4704" s="4">
        <f>Table3[[#This Row],[Harga]]*Table3[[#This Row],[Quantity]]</f>
        <v>1644000</v>
      </c>
      <c r="T4704">
        <v>0.3</v>
      </c>
      <c r="U4704" s="4">
        <f>Table3[[#This Row],[Discount]]*Table3[[#This Row],[Revenue]]</f>
        <v>493200</v>
      </c>
      <c r="V4704" s="4">
        <f>Table3[[#This Row],[Revenue]]-Table3[[#This Row],[Total Discount]]</f>
        <v>1150800</v>
      </c>
      <c r="W4704" s="6"/>
      <c r="X4704" s="5"/>
    </row>
    <row r="4705" spans="1:24" x14ac:dyDescent="0.35">
      <c r="A4705">
        <v>4704</v>
      </c>
      <c r="B4705" t="s">
        <v>4082</v>
      </c>
      <c r="C4705" s="8">
        <v>43000</v>
      </c>
      <c r="D4705" s="6">
        <v>2017</v>
      </c>
      <c r="E4705" s="8" t="s">
        <v>3472</v>
      </c>
      <c r="F4705" s="7">
        <v>22</v>
      </c>
      <c r="G4705" t="s">
        <v>3538</v>
      </c>
      <c r="H4705" t="s">
        <v>3462</v>
      </c>
      <c r="I4705" t="s">
        <v>4081</v>
      </c>
      <c r="J4705" t="s">
        <v>3449</v>
      </c>
      <c r="K4705" t="s">
        <v>3470</v>
      </c>
      <c r="L4705">
        <v>10035</v>
      </c>
      <c r="M4705" t="s">
        <v>1755</v>
      </c>
      <c r="N4705" t="s">
        <v>51</v>
      </c>
      <c r="O4705" t="s">
        <v>64</v>
      </c>
      <c r="P4705" t="s">
        <v>1756</v>
      </c>
      <c r="Q4705" s="4">
        <v>595000</v>
      </c>
      <c r="R4705">
        <v>9</v>
      </c>
      <c r="S4705" s="4">
        <f>Table3[[#This Row],[Harga]]*Table3[[#This Row],[Quantity]]</f>
        <v>5355000</v>
      </c>
      <c r="T4705">
        <v>0</v>
      </c>
      <c r="U4705" s="4">
        <f>Table3[[#This Row],[Discount]]*Table3[[#This Row],[Revenue]]</f>
        <v>0</v>
      </c>
      <c r="V4705" s="4">
        <f>Table3[[#This Row],[Revenue]]-Table3[[#This Row],[Total Discount]]</f>
        <v>5355000</v>
      </c>
      <c r="W4705" s="6"/>
      <c r="X4705" s="5"/>
    </row>
    <row r="4706" spans="1:24" x14ac:dyDescent="0.35">
      <c r="A4706">
        <v>4705</v>
      </c>
      <c r="B4706" t="s">
        <v>4080</v>
      </c>
      <c r="C4706" s="8">
        <v>43079</v>
      </c>
      <c r="D4706" s="6">
        <v>2017</v>
      </c>
      <c r="E4706" s="8" t="s">
        <v>3490</v>
      </c>
      <c r="F4706" s="7">
        <v>10</v>
      </c>
      <c r="G4706" t="s">
        <v>3457</v>
      </c>
      <c r="H4706" t="s">
        <v>3554</v>
      </c>
      <c r="I4706" t="s">
        <v>3642</v>
      </c>
      <c r="J4706" t="s">
        <v>3449</v>
      </c>
      <c r="K4706" t="s">
        <v>3492</v>
      </c>
      <c r="L4706">
        <v>19143</v>
      </c>
      <c r="M4706" t="s">
        <v>686</v>
      </c>
      <c r="N4706" t="s">
        <v>13</v>
      </c>
      <c r="O4706" t="s">
        <v>26</v>
      </c>
      <c r="P4706" t="s">
        <v>687</v>
      </c>
      <c r="Q4706" s="4">
        <v>18000</v>
      </c>
      <c r="R4706">
        <v>1</v>
      </c>
      <c r="S4706" s="4">
        <f>Table3[[#This Row],[Harga]]*Table3[[#This Row],[Quantity]]</f>
        <v>18000</v>
      </c>
      <c r="T4706">
        <v>0.7</v>
      </c>
      <c r="U4706" s="4">
        <f>Table3[[#This Row],[Discount]]*Table3[[#This Row],[Revenue]]</f>
        <v>12600</v>
      </c>
      <c r="V4706" s="4">
        <f>Table3[[#This Row],[Revenue]]-Table3[[#This Row],[Total Discount]]</f>
        <v>5400</v>
      </c>
      <c r="W4706" s="6"/>
      <c r="X4706" s="5"/>
    </row>
    <row r="4707" spans="1:24" x14ac:dyDescent="0.35">
      <c r="A4707">
        <v>4706</v>
      </c>
      <c r="B4707" t="s">
        <v>4079</v>
      </c>
      <c r="C4707" s="8">
        <v>42439</v>
      </c>
      <c r="D4707" s="6">
        <v>2016</v>
      </c>
      <c r="E4707" s="8" t="s">
        <v>3511</v>
      </c>
      <c r="F4707" s="7">
        <v>10</v>
      </c>
      <c r="G4707" t="s">
        <v>3485</v>
      </c>
      <c r="H4707" t="s">
        <v>3451</v>
      </c>
      <c r="I4707" t="s">
        <v>3843</v>
      </c>
      <c r="J4707" t="s">
        <v>3466</v>
      </c>
      <c r="K4707" t="s">
        <v>3487</v>
      </c>
      <c r="L4707">
        <v>85301</v>
      </c>
      <c r="M4707" t="s">
        <v>3392</v>
      </c>
      <c r="N4707" t="s">
        <v>13</v>
      </c>
      <c r="O4707" t="s">
        <v>32</v>
      </c>
      <c r="P4707" t="s">
        <v>3393</v>
      </c>
      <c r="Q4707" s="4">
        <v>105000</v>
      </c>
      <c r="R4707">
        <v>1</v>
      </c>
      <c r="S4707" s="4">
        <f>Table3[[#This Row],[Harga]]*Table3[[#This Row],[Quantity]]</f>
        <v>105000</v>
      </c>
      <c r="T4707">
        <v>0.2</v>
      </c>
      <c r="U4707" s="4">
        <f>Table3[[#This Row],[Discount]]*Table3[[#This Row],[Revenue]]</f>
        <v>21000</v>
      </c>
      <c r="V4707" s="4">
        <f>Table3[[#This Row],[Revenue]]-Table3[[#This Row],[Total Discount]]</f>
        <v>84000</v>
      </c>
      <c r="W4707" s="6"/>
      <c r="X4707" s="5"/>
    </row>
    <row r="4708" spans="1:24" x14ac:dyDescent="0.35">
      <c r="A4708">
        <v>4707</v>
      </c>
      <c r="B4708" t="s">
        <v>4078</v>
      </c>
      <c r="C4708" s="8">
        <v>42031</v>
      </c>
      <c r="D4708" s="6">
        <v>2015</v>
      </c>
      <c r="E4708" s="8" t="s">
        <v>3463</v>
      </c>
      <c r="F4708" s="7">
        <v>27</v>
      </c>
      <c r="G4708" t="s">
        <v>3452</v>
      </c>
      <c r="H4708" t="s">
        <v>3451</v>
      </c>
      <c r="I4708" t="s">
        <v>3647</v>
      </c>
      <c r="J4708" t="s">
        <v>3449</v>
      </c>
      <c r="K4708" t="s">
        <v>3666</v>
      </c>
      <c r="L4708">
        <v>90036</v>
      </c>
      <c r="M4708" t="s">
        <v>503</v>
      </c>
      <c r="N4708" t="s">
        <v>9</v>
      </c>
      <c r="O4708" t="s">
        <v>42</v>
      </c>
      <c r="P4708" t="s">
        <v>504</v>
      </c>
      <c r="Q4708" s="4">
        <v>1122000</v>
      </c>
      <c r="R4708">
        <v>5</v>
      </c>
      <c r="S4708" s="4">
        <f>Table3[[#This Row],[Harga]]*Table3[[#This Row],[Quantity]]</f>
        <v>5610000</v>
      </c>
      <c r="T4708">
        <v>0.2</v>
      </c>
      <c r="U4708" s="4">
        <f>Table3[[#This Row],[Discount]]*Table3[[#This Row],[Revenue]]</f>
        <v>1122000</v>
      </c>
      <c r="V4708" s="4">
        <f>Table3[[#This Row],[Revenue]]-Table3[[#This Row],[Total Discount]]</f>
        <v>4488000</v>
      </c>
      <c r="W4708" s="6"/>
      <c r="X4708" s="5"/>
    </row>
    <row r="4709" spans="1:24" x14ac:dyDescent="0.35">
      <c r="A4709">
        <v>4708</v>
      </c>
      <c r="B4709" t="s">
        <v>4077</v>
      </c>
      <c r="C4709" s="8">
        <v>42639</v>
      </c>
      <c r="D4709" s="6">
        <v>2016</v>
      </c>
      <c r="E4709" s="8" t="s">
        <v>3472</v>
      </c>
      <c r="F4709" s="7">
        <v>26</v>
      </c>
      <c r="G4709" t="s">
        <v>3452</v>
      </c>
      <c r="H4709" t="s">
        <v>3451</v>
      </c>
      <c r="I4709" t="s">
        <v>4076</v>
      </c>
      <c r="J4709" t="s">
        <v>3466</v>
      </c>
      <c r="K4709" t="s">
        <v>3483</v>
      </c>
      <c r="L4709">
        <v>77041</v>
      </c>
      <c r="M4709" t="s">
        <v>2202</v>
      </c>
      <c r="N4709" t="s">
        <v>13</v>
      </c>
      <c r="O4709" t="s">
        <v>26</v>
      </c>
      <c r="P4709" t="s">
        <v>2203</v>
      </c>
      <c r="Q4709" s="4">
        <v>28000</v>
      </c>
      <c r="R4709">
        <v>2</v>
      </c>
      <c r="S4709" s="4">
        <f>Table3[[#This Row],[Harga]]*Table3[[#This Row],[Quantity]]</f>
        <v>56000</v>
      </c>
      <c r="T4709">
        <v>0.8</v>
      </c>
      <c r="U4709" s="4">
        <f>Table3[[#This Row],[Discount]]*Table3[[#This Row],[Revenue]]</f>
        <v>44800</v>
      </c>
      <c r="V4709" s="4">
        <f>Table3[[#This Row],[Revenue]]-Table3[[#This Row],[Total Discount]]</f>
        <v>11200</v>
      </c>
      <c r="W4709" s="6"/>
      <c r="X4709" s="5"/>
    </row>
    <row r="4710" spans="1:24" x14ac:dyDescent="0.35">
      <c r="A4710">
        <v>4709</v>
      </c>
      <c r="B4710" t="s">
        <v>4075</v>
      </c>
      <c r="C4710" s="8">
        <v>42295</v>
      </c>
      <c r="D4710" s="6">
        <v>2015</v>
      </c>
      <c r="E4710" s="8" t="s">
        <v>3517</v>
      </c>
      <c r="F4710" s="7">
        <v>18</v>
      </c>
      <c r="G4710" t="s">
        <v>3485</v>
      </c>
      <c r="H4710" t="s">
        <v>3451</v>
      </c>
      <c r="I4710" t="s">
        <v>4015</v>
      </c>
      <c r="J4710" t="s">
        <v>3449</v>
      </c>
      <c r="K4710" t="s">
        <v>3505</v>
      </c>
      <c r="L4710">
        <v>98115</v>
      </c>
      <c r="M4710" t="s">
        <v>3095</v>
      </c>
      <c r="N4710" t="s">
        <v>51</v>
      </c>
      <c r="O4710" t="s">
        <v>52</v>
      </c>
      <c r="P4710" t="s">
        <v>3096</v>
      </c>
      <c r="Q4710" s="4">
        <v>624000</v>
      </c>
      <c r="R4710">
        <v>2</v>
      </c>
      <c r="S4710" s="4">
        <f>Table3[[#This Row],[Harga]]*Table3[[#This Row],[Quantity]]</f>
        <v>1248000</v>
      </c>
      <c r="T4710">
        <v>0.2</v>
      </c>
      <c r="U4710" s="4">
        <f>Table3[[#This Row],[Discount]]*Table3[[#This Row],[Revenue]]</f>
        <v>249600</v>
      </c>
      <c r="V4710" s="4">
        <f>Table3[[#This Row],[Revenue]]-Table3[[#This Row],[Total Discount]]</f>
        <v>998400</v>
      </c>
      <c r="W4710" s="6"/>
      <c r="X4710" s="5"/>
    </row>
    <row r="4711" spans="1:24" x14ac:dyDescent="0.35">
      <c r="A4711">
        <v>4710</v>
      </c>
      <c r="B4711" t="s">
        <v>4074</v>
      </c>
      <c r="C4711" s="8">
        <v>41939</v>
      </c>
      <c r="D4711" s="6">
        <v>2014</v>
      </c>
      <c r="E4711" s="8" t="s">
        <v>3517</v>
      </c>
      <c r="F4711" s="7">
        <v>27</v>
      </c>
      <c r="G4711" t="s">
        <v>3452</v>
      </c>
      <c r="H4711" t="s">
        <v>3451</v>
      </c>
      <c r="I4711" t="s">
        <v>4073</v>
      </c>
      <c r="J4711" t="s">
        <v>3488</v>
      </c>
      <c r="K4711" t="s">
        <v>3561</v>
      </c>
      <c r="L4711">
        <v>28314</v>
      </c>
      <c r="M4711" t="s">
        <v>887</v>
      </c>
      <c r="N4711" t="s">
        <v>13</v>
      </c>
      <c r="O4711" t="s">
        <v>23</v>
      </c>
      <c r="P4711" t="s">
        <v>888</v>
      </c>
      <c r="Q4711" s="4">
        <v>16000</v>
      </c>
      <c r="R4711">
        <v>2</v>
      </c>
      <c r="S4711" s="4">
        <f>Table3[[#This Row],[Harga]]*Table3[[#This Row],[Quantity]]</f>
        <v>32000</v>
      </c>
      <c r="T4711">
        <v>0.2</v>
      </c>
      <c r="U4711" s="4">
        <f>Table3[[#This Row],[Discount]]*Table3[[#This Row],[Revenue]]</f>
        <v>6400</v>
      </c>
      <c r="V4711" s="4">
        <f>Table3[[#This Row],[Revenue]]-Table3[[#This Row],[Total Discount]]</f>
        <v>25600</v>
      </c>
      <c r="W4711" s="6"/>
      <c r="X4711" s="5"/>
    </row>
    <row r="4712" spans="1:24" x14ac:dyDescent="0.35">
      <c r="A4712">
        <v>4711</v>
      </c>
      <c r="B4712" t="s">
        <v>4072</v>
      </c>
      <c r="C4712" s="8">
        <v>43010</v>
      </c>
      <c r="D4712" s="6">
        <v>2017</v>
      </c>
      <c r="E4712" s="8" t="s">
        <v>3517</v>
      </c>
      <c r="F4712" s="7">
        <v>2</v>
      </c>
      <c r="G4712" t="s">
        <v>3538</v>
      </c>
      <c r="H4712" t="s">
        <v>3451</v>
      </c>
      <c r="I4712" t="s">
        <v>3781</v>
      </c>
      <c r="J4712" t="s">
        <v>3466</v>
      </c>
      <c r="K4712" t="s">
        <v>3492</v>
      </c>
      <c r="L4712">
        <v>77041</v>
      </c>
      <c r="M4712" t="s">
        <v>535</v>
      </c>
      <c r="N4712" t="s">
        <v>13</v>
      </c>
      <c r="O4712" t="s">
        <v>29</v>
      </c>
      <c r="P4712" t="s">
        <v>536</v>
      </c>
      <c r="Q4712" s="4">
        <v>77000</v>
      </c>
      <c r="R4712">
        <v>2</v>
      </c>
      <c r="S4712" s="4">
        <f>Table3[[#This Row],[Harga]]*Table3[[#This Row],[Quantity]]</f>
        <v>154000</v>
      </c>
      <c r="T4712">
        <v>0.8</v>
      </c>
      <c r="U4712" s="4">
        <f>Table3[[#This Row],[Discount]]*Table3[[#This Row],[Revenue]]</f>
        <v>123200</v>
      </c>
      <c r="V4712" s="4">
        <f>Table3[[#This Row],[Revenue]]-Table3[[#This Row],[Total Discount]]</f>
        <v>30800</v>
      </c>
      <c r="W4712" s="6"/>
      <c r="X4712" s="5"/>
    </row>
    <row r="4713" spans="1:24" x14ac:dyDescent="0.35">
      <c r="A4713">
        <v>4712</v>
      </c>
      <c r="B4713" t="s">
        <v>4071</v>
      </c>
      <c r="C4713" s="8">
        <v>41843</v>
      </c>
      <c r="D4713" s="6">
        <v>2014</v>
      </c>
      <c r="E4713" s="8" t="s">
        <v>3507</v>
      </c>
      <c r="F4713" s="7">
        <v>23</v>
      </c>
      <c r="G4713" t="s">
        <v>3452</v>
      </c>
      <c r="H4713" t="s">
        <v>3462</v>
      </c>
      <c r="I4713" t="s">
        <v>3740</v>
      </c>
      <c r="J4713" t="s">
        <v>3466</v>
      </c>
      <c r="K4713" t="s">
        <v>3513</v>
      </c>
      <c r="L4713">
        <v>94122</v>
      </c>
      <c r="M4713" t="s">
        <v>2595</v>
      </c>
      <c r="N4713" t="s">
        <v>51</v>
      </c>
      <c r="O4713" t="s">
        <v>52</v>
      </c>
      <c r="P4713" t="s">
        <v>2596</v>
      </c>
      <c r="Q4713" s="4">
        <v>202000</v>
      </c>
      <c r="R4713">
        <v>6</v>
      </c>
      <c r="S4713" s="4">
        <f>Table3[[#This Row],[Harga]]*Table3[[#This Row],[Quantity]]</f>
        <v>1212000</v>
      </c>
      <c r="T4713">
        <v>0.2</v>
      </c>
      <c r="U4713" s="4">
        <f>Table3[[#This Row],[Discount]]*Table3[[#This Row],[Revenue]]</f>
        <v>242400</v>
      </c>
      <c r="V4713" s="4">
        <f>Table3[[#This Row],[Revenue]]-Table3[[#This Row],[Total Discount]]</f>
        <v>969600</v>
      </c>
      <c r="W4713" s="6"/>
      <c r="X4713" s="5"/>
    </row>
    <row r="4714" spans="1:24" x14ac:dyDescent="0.35">
      <c r="A4714">
        <v>4713</v>
      </c>
      <c r="B4714" t="s">
        <v>4070</v>
      </c>
      <c r="C4714" s="8">
        <v>41894</v>
      </c>
      <c r="D4714" s="6">
        <v>2014</v>
      </c>
      <c r="E4714" s="8" t="s">
        <v>3472</v>
      </c>
      <c r="F4714" s="7">
        <v>12</v>
      </c>
      <c r="G4714" t="s">
        <v>3457</v>
      </c>
      <c r="H4714" t="s">
        <v>3462</v>
      </c>
      <c r="I4714" t="s">
        <v>3700</v>
      </c>
      <c r="J4714" t="s">
        <v>3449</v>
      </c>
      <c r="K4714" t="s">
        <v>3641</v>
      </c>
      <c r="L4714">
        <v>10035</v>
      </c>
      <c r="M4714" t="s">
        <v>503</v>
      </c>
      <c r="N4714" t="s">
        <v>9</v>
      </c>
      <c r="O4714" t="s">
        <v>42</v>
      </c>
      <c r="P4714" t="s">
        <v>504</v>
      </c>
      <c r="Q4714" s="4">
        <v>1122000</v>
      </c>
      <c r="R4714">
        <v>6</v>
      </c>
      <c r="S4714" s="4">
        <f>Table3[[#This Row],[Harga]]*Table3[[#This Row],[Quantity]]</f>
        <v>6732000</v>
      </c>
      <c r="T4714">
        <v>0.1</v>
      </c>
      <c r="U4714" s="4">
        <f>Table3[[#This Row],[Discount]]*Table3[[#This Row],[Revenue]]</f>
        <v>673200</v>
      </c>
      <c r="V4714" s="4">
        <f>Table3[[#This Row],[Revenue]]-Table3[[#This Row],[Total Discount]]</f>
        <v>6058800</v>
      </c>
      <c r="W4714" s="6"/>
      <c r="X4714" s="5"/>
    </row>
    <row r="4715" spans="1:24" x14ac:dyDescent="0.35">
      <c r="A4715">
        <v>4714</v>
      </c>
      <c r="B4715" t="s">
        <v>4069</v>
      </c>
      <c r="C4715" s="8">
        <v>42628</v>
      </c>
      <c r="D4715" s="6">
        <v>2016</v>
      </c>
      <c r="E4715" s="8" t="s">
        <v>3472</v>
      </c>
      <c r="F4715" s="7">
        <v>15</v>
      </c>
      <c r="G4715" t="s">
        <v>3452</v>
      </c>
      <c r="H4715" t="s">
        <v>3451</v>
      </c>
      <c r="I4715" t="s">
        <v>4068</v>
      </c>
      <c r="J4715" t="s">
        <v>3449</v>
      </c>
      <c r="K4715" t="s">
        <v>3556</v>
      </c>
      <c r="L4715">
        <v>98105</v>
      </c>
      <c r="M4715" t="s">
        <v>2518</v>
      </c>
      <c r="N4715" t="s">
        <v>13</v>
      </c>
      <c r="O4715" t="s">
        <v>37</v>
      </c>
      <c r="P4715" t="s">
        <v>2519</v>
      </c>
      <c r="Q4715" s="4">
        <v>12000</v>
      </c>
      <c r="R4715">
        <v>5</v>
      </c>
      <c r="S4715" s="4">
        <f>Table3[[#This Row],[Harga]]*Table3[[#This Row],[Quantity]]</f>
        <v>60000</v>
      </c>
      <c r="T4715">
        <v>0</v>
      </c>
      <c r="U4715" s="4">
        <f>Table3[[#This Row],[Discount]]*Table3[[#This Row],[Revenue]]</f>
        <v>0</v>
      </c>
      <c r="V4715" s="4">
        <f>Table3[[#This Row],[Revenue]]-Table3[[#This Row],[Total Discount]]</f>
        <v>60000</v>
      </c>
      <c r="W4715" s="6"/>
      <c r="X4715" s="5"/>
    </row>
    <row r="4716" spans="1:24" x14ac:dyDescent="0.35">
      <c r="A4716">
        <v>4715</v>
      </c>
      <c r="B4716" t="s">
        <v>4067</v>
      </c>
      <c r="C4716" s="8">
        <v>41970</v>
      </c>
      <c r="D4716" s="6">
        <v>2014</v>
      </c>
      <c r="E4716" s="8" t="s">
        <v>3468</v>
      </c>
      <c r="F4716" s="7">
        <v>27</v>
      </c>
      <c r="G4716" t="s">
        <v>3485</v>
      </c>
      <c r="H4716" t="s">
        <v>3451</v>
      </c>
      <c r="I4716" t="s">
        <v>4066</v>
      </c>
      <c r="J4716" t="s">
        <v>3466</v>
      </c>
      <c r="K4716" t="s">
        <v>3460</v>
      </c>
      <c r="L4716">
        <v>14215</v>
      </c>
      <c r="M4716" t="s">
        <v>3394</v>
      </c>
      <c r="N4716" t="s">
        <v>9</v>
      </c>
      <c r="O4716" t="s">
        <v>20</v>
      </c>
      <c r="P4716" t="s">
        <v>3395</v>
      </c>
      <c r="Q4716" s="4">
        <v>200000</v>
      </c>
      <c r="R4716">
        <v>5</v>
      </c>
      <c r="S4716" s="4">
        <f>Table3[[#This Row],[Harga]]*Table3[[#This Row],[Quantity]]</f>
        <v>1000000</v>
      </c>
      <c r="T4716">
        <v>0</v>
      </c>
      <c r="U4716" s="4">
        <f>Table3[[#This Row],[Discount]]*Table3[[#This Row],[Revenue]]</f>
        <v>0</v>
      </c>
      <c r="V4716" s="4">
        <f>Table3[[#This Row],[Revenue]]-Table3[[#This Row],[Total Discount]]</f>
        <v>1000000</v>
      </c>
      <c r="W4716" s="6"/>
      <c r="X4716" s="5"/>
    </row>
    <row r="4717" spans="1:24" x14ac:dyDescent="0.35">
      <c r="A4717">
        <v>4716</v>
      </c>
      <c r="B4717" t="s">
        <v>4065</v>
      </c>
      <c r="C4717" s="8">
        <v>41770</v>
      </c>
      <c r="D4717" s="6">
        <v>2014</v>
      </c>
      <c r="E4717" s="8" t="s">
        <v>3453</v>
      </c>
      <c r="F4717" s="7">
        <v>11</v>
      </c>
      <c r="G4717" t="s">
        <v>3485</v>
      </c>
      <c r="H4717" t="s">
        <v>3451</v>
      </c>
      <c r="I4717" t="s">
        <v>4064</v>
      </c>
      <c r="J4717" t="s">
        <v>3466</v>
      </c>
      <c r="K4717" t="s">
        <v>3448</v>
      </c>
      <c r="L4717">
        <v>77340</v>
      </c>
      <c r="M4717" t="s">
        <v>392</v>
      </c>
      <c r="N4717" t="s">
        <v>9</v>
      </c>
      <c r="O4717" t="s">
        <v>42</v>
      </c>
      <c r="P4717" t="s">
        <v>393</v>
      </c>
      <c r="Q4717" s="4">
        <v>867000</v>
      </c>
      <c r="R4717">
        <v>8</v>
      </c>
      <c r="S4717" s="4">
        <f>Table3[[#This Row],[Harga]]*Table3[[#This Row],[Quantity]]</f>
        <v>6936000</v>
      </c>
      <c r="T4717">
        <v>0.3</v>
      </c>
      <c r="U4717" s="4">
        <f>Table3[[#This Row],[Discount]]*Table3[[#This Row],[Revenue]]</f>
        <v>2080800</v>
      </c>
      <c r="V4717" s="4">
        <f>Table3[[#This Row],[Revenue]]-Table3[[#This Row],[Total Discount]]</f>
        <v>4855200</v>
      </c>
      <c r="W4717" s="6"/>
      <c r="X4717" s="5"/>
    </row>
    <row r="4718" spans="1:24" x14ac:dyDescent="0.35">
      <c r="A4718">
        <v>4717</v>
      </c>
      <c r="B4718" t="s">
        <v>4063</v>
      </c>
      <c r="C4718" s="8">
        <v>42244</v>
      </c>
      <c r="D4718" s="6">
        <v>2015</v>
      </c>
      <c r="E4718" s="8" t="s">
        <v>3481</v>
      </c>
      <c r="F4718" s="7">
        <v>28</v>
      </c>
      <c r="G4718" t="s">
        <v>3538</v>
      </c>
      <c r="H4718" t="s">
        <v>3501</v>
      </c>
      <c r="I4718" t="s">
        <v>4062</v>
      </c>
      <c r="J4718" t="s">
        <v>3466</v>
      </c>
      <c r="K4718" t="s">
        <v>3455</v>
      </c>
      <c r="L4718">
        <v>75081</v>
      </c>
      <c r="M4718" t="s">
        <v>1024</v>
      </c>
      <c r="N4718" t="s">
        <v>51</v>
      </c>
      <c r="O4718" t="s">
        <v>52</v>
      </c>
      <c r="P4718" t="s">
        <v>1025</v>
      </c>
      <c r="Q4718" s="4">
        <v>1100000</v>
      </c>
      <c r="R4718">
        <v>5</v>
      </c>
      <c r="S4718" s="4">
        <f>Table3[[#This Row],[Harga]]*Table3[[#This Row],[Quantity]]</f>
        <v>5500000</v>
      </c>
      <c r="T4718">
        <v>0.2</v>
      </c>
      <c r="U4718" s="4">
        <f>Table3[[#This Row],[Discount]]*Table3[[#This Row],[Revenue]]</f>
        <v>1100000</v>
      </c>
      <c r="V4718" s="4">
        <f>Table3[[#This Row],[Revenue]]-Table3[[#This Row],[Total Discount]]</f>
        <v>4400000</v>
      </c>
      <c r="W4718" s="6"/>
      <c r="X4718" s="5"/>
    </row>
    <row r="4719" spans="1:24" x14ac:dyDescent="0.35">
      <c r="A4719">
        <v>4718</v>
      </c>
      <c r="B4719" t="s">
        <v>4061</v>
      </c>
      <c r="C4719" s="8">
        <v>42174</v>
      </c>
      <c r="D4719" s="6">
        <v>2015</v>
      </c>
      <c r="E4719" s="8" t="s">
        <v>3497</v>
      </c>
      <c r="F4719" s="7">
        <v>19</v>
      </c>
      <c r="G4719" t="s">
        <v>3457</v>
      </c>
      <c r="H4719" t="s">
        <v>3451</v>
      </c>
      <c r="I4719" t="s">
        <v>4060</v>
      </c>
      <c r="J4719" t="s">
        <v>3488</v>
      </c>
      <c r="K4719" t="s">
        <v>3509</v>
      </c>
      <c r="L4719">
        <v>19134</v>
      </c>
      <c r="M4719" t="s">
        <v>3380</v>
      </c>
      <c r="N4719" t="s">
        <v>13</v>
      </c>
      <c r="O4719" t="s">
        <v>14</v>
      </c>
      <c r="P4719" t="s">
        <v>3381</v>
      </c>
      <c r="Q4719" s="4">
        <v>21000</v>
      </c>
      <c r="R4719">
        <v>2</v>
      </c>
      <c r="S4719" s="4">
        <f>Table3[[#This Row],[Harga]]*Table3[[#This Row],[Quantity]]</f>
        <v>42000</v>
      </c>
      <c r="T4719">
        <v>0.2</v>
      </c>
      <c r="U4719" s="4">
        <f>Table3[[#This Row],[Discount]]*Table3[[#This Row],[Revenue]]</f>
        <v>8400</v>
      </c>
      <c r="V4719" s="4">
        <f>Table3[[#This Row],[Revenue]]-Table3[[#This Row],[Total Discount]]</f>
        <v>33600</v>
      </c>
      <c r="W4719" s="6"/>
      <c r="X4719" s="5"/>
    </row>
    <row r="4720" spans="1:24" x14ac:dyDescent="0.35">
      <c r="A4720">
        <v>4719</v>
      </c>
      <c r="B4720" t="s">
        <v>4059</v>
      </c>
      <c r="C4720" s="8">
        <v>42233</v>
      </c>
      <c r="D4720" s="6">
        <v>2015</v>
      </c>
      <c r="E4720" s="8" t="s">
        <v>3481</v>
      </c>
      <c r="F4720" s="7">
        <v>17</v>
      </c>
      <c r="G4720" t="s">
        <v>3457</v>
      </c>
      <c r="H4720" t="s">
        <v>3451</v>
      </c>
      <c r="I4720" t="s">
        <v>4058</v>
      </c>
      <c r="J4720" t="s">
        <v>3449</v>
      </c>
      <c r="K4720" t="s">
        <v>3666</v>
      </c>
      <c r="L4720">
        <v>85345</v>
      </c>
      <c r="M4720" t="s">
        <v>1745</v>
      </c>
      <c r="N4720" t="s">
        <v>51</v>
      </c>
      <c r="O4720" t="s">
        <v>64</v>
      </c>
      <c r="P4720" t="s">
        <v>1746</v>
      </c>
      <c r="Q4720" s="4">
        <v>38000</v>
      </c>
      <c r="R4720">
        <v>2</v>
      </c>
      <c r="S4720" s="4">
        <f>Table3[[#This Row],[Harga]]*Table3[[#This Row],[Quantity]]</f>
        <v>76000</v>
      </c>
      <c r="T4720">
        <v>0.2</v>
      </c>
      <c r="U4720" s="4">
        <f>Table3[[#This Row],[Discount]]*Table3[[#This Row],[Revenue]]</f>
        <v>15200</v>
      </c>
      <c r="V4720" s="4">
        <f>Table3[[#This Row],[Revenue]]-Table3[[#This Row],[Total Discount]]</f>
        <v>60800</v>
      </c>
      <c r="W4720" s="6"/>
      <c r="X4720" s="5"/>
    </row>
    <row r="4721" spans="1:24" x14ac:dyDescent="0.35">
      <c r="A4721">
        <v>4720</v>
      </c>
      <c r="B4721" t="s">
        <v>4057</v>
      </c>
      <c r="C4721" s="8">
        <v>42272</v>
      </c>
      <c r="D4721" s="6">
        <v>2015</v>
      </c>
      <c r="E4721" s="8" t="s">
        <v>3472</v>
      </c>
      <c r="F4721" s="7">
        <v>25</v>
      </c>
      <c r="G4721" t="s">
        <v>3452</v>
      </c>
      <c r="H4721" t="s">
        <v>3501</v>
      </c>
      <c r="I4721" t="s">
        <v>4056</v>
      </c>
      <c r="J4721" t="s">
        <v>3449</v>
      </c>
      <c r="K4721" t="s">
        <v>3474</v>
      </c>
      <c r="L4721">
        <v>19143</v>
      </c>
      <c r="M4721" t="s">
        <v>770</v>
      </c>
      <c r="N4721" t="s">
        <v>13</v>
      </c>
      <c r="O4721" t="s">
        <v>26</v>
      </c>
      <c r="P4721" t="s">
        <v>771</v>
      </c>
      <c r="Q4721" s="4">
        <v>6000</v>
      </c>
      <c r="R4721">
        <v>2</v>
      </c>
      <c r="S4721" s="4">
        <f>Table3[[#This Row],[Harga]]*Table3[[#This Row],[Quantity]]</f>
        <v>12000</v>
      </c>
      <c r="T4721">
        <v>0.7</v>
      </c>
      <c r="U4721" s="4">
        <f>Table3[[#This Row],[Discount]]*Table3[[#This Row],[Revenue]]</f>
        <v>8400</v>
      </c>
      <c r="V4721" s="4">
        <f>Table3[[#This Row],[Revenue]]-Table3[[#This Row],[Total Discount]]</f>
        <v>3600</v>
      </c>
      <c r="W4721" s="6"/>
      <c r="X4721" s="5"/>
    </row>
    <row r="4722" spans="1:24" x14ac:dyDescent="0.35">
      <c r="A4722">
        <v>4721</v>
      </c>
      <c r="B4722" t="s">
        <v>4055</v>
      </c>
      <c r="C4722" s="8">
        <v>42881</v>
      </c>
      <c r="D4722" s="6">
        <v>2017</v>
      </c>
      <c r="E4722" s="8" t="s">
        <v>3453</v>
      </c>
      <c r="F4722" s="7">
        <v>26</v>
      </c>
      <c r="G4722" t="s">
        <v>3538</v>
      </c>
      <c r="H4722" t="s">
        <v>3451</v>
      </c>
      <c r="I4722" t="s">
        <v>4054</v>
      </c>
      <c r="J4722" t="s">
        <v>3449</v>
      </c>
      <c r="K4722" t="s">
        <v>3670</v>
      </c>
      <c r="L4722">
        <v>92054</v>
      </c>
      <c r="M4722" t="s">
        <v>3076</v>
      </c>
      <c r="N4722" t="s">
        <v>13</v>
      </c>
      <c r="O4722" t="s">
        <v>23</v>
      </c>
      <c r="P4722" t="s">
        <v>3077</v>
      </c>
      <c r="Q4722" s="4">
        <v>11000</v>
      </c>
      <c r="R4722">
        <v>2</v>
      </c>
      <c r="S4722" s="4">
        <f>Table3[[#This Row],[Harga]]*Table3[[#This Row],[Quantity]]</f>
        <v>22000</v>
      </c>
      <c r="T4722">
        <v>0</v>
      </c>
      <c r="U4722" s="4">
        <f>Table3[[#This Row],[Discount]]*Table3[[#This Row],[Revenue]]</f>
        <v>0</v>
      </c>
      <c r="V4722" s="4">
        <f>Table3[[#This Row],[Revenue]]-Table3[[#This Row],[Total Discount]]</f>
        <v>22000</v>
      </c>
      <c r="W4722" s="6"/>
      <c r="X4722" s="5"/>
    </row>
    <row r="4723" spans="1:24" x14ac:dyDescent="0.35">
      <c r="A4723">
        <v>4722</v>
      </c>
      <c r="B4723" t="s">
        <v>4053</v>
      </c>
      <c r="C4723" s="8">
        <v>42947</v>
      </c>
      <c r="D4723" s="6">
        <v>2017</v>
      </c>
      <c r="E4723" s="8" t="s">
        <v>3507</v>
      </c>
      <c r="F4723" s="7">
        <v>31</v>
      </c>
      <c r="G4723" t="s">
        <v>3485</v>
      </c>
      <c r="H4723" t="s">
        <v>3451</v>
      </c>
      <c r="I4723" t="s">
        <v>4052</v>
      </c>
      <c r="J4723" t="s">
        <v>3449</v>
      </c>
      <c r="K4723" t="s">
        <v>3561</v>
      </c>
      <c r="L4723">
        <v>19134</v>
      </c>
      <c r="M4723" t="s">
        <v>1630</v>
      </c>
      <c r="N4723" t="s">
        <v>51</v>
      </c>
      <c r="O4723" t="s">
        <v>52</v>
      </c>
      <c r="P4723" t="s">
        <v>1631</v>
      </c>
      <c r="Q4723" s="4">
        <v>833000</v>
      </c>
      <c r="R4723">
        <v>4</v>
      </c>
      <c r="S4723" s="4">
        <f>Table3[[#This Row],[Harga]]*Table3[[#This Row],[Quantity]]</f>
        <v>3332000</v>
      </c>
      <c r="T4723">
        <v>0.4</v>
      </c>
      <c r="U4723" s="4">
        <f>Table3[[#This Row],[Discount]]*Table3[[#This Row],[Revenue]]</f>
        <v>1332800</v>
      </c>
      <c r="V4723" s="4">
        <f>Table3[[#This Row],[Revenue]]-Table3[[#This Row],[Total Discount]]</f>
        <v>1999200</v>
      </c>
      <c r="W4723" s="6"/>
      <c r="X4723" s="5"/>
    </row>
    <row r="4724" spans="1:24" x14ac:dyDescent="0.35">
      <c r="A4724">
        <v>4723</v>
      </c>
      <c r="B4724" t="s">
        <v>4051</v>
      </c>
      <c r="C4724" s="8">
        <v>41924</v>
      </c>
      <c r="D4724" s="6">
        <v>2014</v>
      </c>
      <c r="E4724" s="8" t="s">
        <v>3517</v>
      </c>
      <c r="F4724" s="7">
        <v>12</v>
      </c>
      <c r="G4724" t="s">
        <v>3452</v>
      </c>
      <c r="H4724" t="s">
        <v>3451</v>
      </c>
      <c r="I4724" t="s">
        <v>4050</v>
      </c>
      <c r="J4724" t="s">
        <v>3466</v>
      </c>
      <c r="K4724" t="s">
        <v>3483</v>
      </c>
      <c r="L4724">
        <v>60623</v>
      </c>
      <c r="M4724" t="s">
        <v>2665</v>
      </c>
      <c r="N4724" t="s">
        <v>13</v>
      </c>
      <c r="O4724" t="s">
        <v>366</v>
      </c>
      <c r="P4724" t="s">
        <v>2666</v>
      </c>
      <c r="Q4724" s="4">
        <v>70000</v>
      </c>
      <c r="R4724">
        <v>2</v>
      </c>
      <c r="S4724" s="4">
        <f>Table3[[#This Row],[Harga]]*Table3[[#This Row],[Quantity]]</f>
        <v>140000</v>
      </c>
      <c r="T4724">
        <v>0.2</v>
      </c>
      <c r="U4724" s="4">
        <f>Table3[[#This Row],[Discount]]*Table3[[#This Row],[Revenue]]</f>
        <v>28000</v>
      </c>
      <c r="V4724" s="4">
        <f>Table3[[#This Row],[Revenue]]-Table3[[#This Row],[Total Discount]]</f>
        <v>112000</v>
      </c>
      <c r="W4724" s="6"/>
      <c r="X4724" s="5"/>
    </row>
    <row r="4725" spans="1:24" x14ac:dyDescent="0.35">
      <c r="A4725">
        <v>4724</v>
      </c>
      <c r="B4725" t="s">
        <v>4049</v>
      </c>
      <c r="C4725" s="8">
        <v>41784</v>
      </c>
      <c r="D4725" s="6">
        <v>2014</v>
      </c>
      <c r="E4725" s="8" t="s">
        <v>3453</v>
      </c>
      <c r="F4725" s="7">
        <v>25</v>
      </c>
      <c r="G4725" t="s">
        <v>3452</v>
      </c>
      <c r="H4725" t="s">
        <v>3451</v>
      </c>
      <c r="I4725" t="s">
        <v>4048</v>
      </c>
      <c r="J4725" t="s">
        <v>3449</v>
      </c>
      <c r="K4725" t="s">
        <v>3499</v>
      </c>
      <c r="L4725">
        <v>10035</v>
      </c>
      <c r="M4725" t="s">
        <v>2087</v>
      </c>
      <c r="N4725" t="s">
        <v>13</v>
      </c>
      <c r="O4725" t="s">
        <v>23</v>
      </c>
      <c r="P4725" t="s">
        <v>2088</v>
      </c>
      <c r="Q4725" s="4">
        <v>22000</v>
      </c>
      <c r="R4725">
        <v>2</v>
      </c>
      <c r="S4725" s="4">
        <f>Table3[[#This Row],[Harga]]*Table3[[#This Row],[Quantity]]</f>
        <v>44000</v>
      </c>
      <c r="T4725">
        <v>0</v>
      </c>
      <c r="U4725" s="4">
        <f>Table3[[#This Row],[Discount]]*Table3[[#This Row],[Revenue]]</f>
        <v>0</v>
      </c>
      <c r="V4725" s="4">
        <f>Table3[[#This Row],[Revenue]]-Table3[[#This Row],[Total Discount]]</f>
        <v>44000</v>
      </c>
      <c r="W4725" s="6"/>
      <c r="X4725" s="5"/>
    </row>
    <row r="4726" spans="1:24" x14ac:dyDescent="0.35">
      <c r="A4726">
        <v>4725</v>
      </c>
      <c r="B4726" t="s">
        <v>4047</v>
      </c>
      <c r="C4726" s="8">
        <v>42002</v>
      </c>
      <c r="D4726" s="6">
        <v>2014</v>
      </c>
      <c r="E4726" s="8" t="s">
        <v>3490</v>
      </c>
      <c r="F4726" s="7">
        <v>29</v>
      </c>
      <c r="G4726" t="s">
        <v>3485</v>
      </c>
      <c r="H4726" t="s">
        <v>3451</v>
      </c>
      <c r="I4726" t="s">
        <v>4046</v>
      </c>
      <c r="J4726" t="s">
        <v>3449</v>
      </c>
      <c r="K4726" t="s">
        <v>3600</v>
      </c>
      <c r="L4726">
        <v>44240</v>
      </c>
      <c r="M4726" t="s">
        <v>3334</v>
      </c>
      <c r="N4726" t="s">
        <v>13</v>
      </c>
      <c r="O4726" t="s">
        <v>29</v>
      </c>
      <c r="P4726" t="s">
        <v>3335</v>
      </c>
      <c r="Q4726" s="4">
        <v>37000</v>
      </c>
      <c r="R4726">
        <v>5</v>
      </c>
      <c r="S4726" s="4">
        <f>Table3[[#This Row],[Harga]]*Table3[[#This Row],[Quantity]]</f>
        <v>185000</v>
      </c>
      <c r="T4726">
        <v>0.2</v>
      </c>
      <c r="U4726" s="4">
        <f>Table3[[#This Row],[Discount]]*Table3[[#This Row],[Revenue]]</f>
        <v>37000</v>
      </c>
      <c r="V4726" s="4">
        <f>Table3[[#This Row],[Revenue]]-Table3[[#This Row],[Total Discount]]</f>
        <v>148000</v>
      </c>
      <c r="W4726" s="6"/>
      <c r="X4726" s="5"/>
    </row>
    <row r="4727" spans="1:24" x14ac:dyDescent="0.35">
      <c r="A4727">
        <v>4726</v>
      </c>
      <c r="B4727" t="s">
        <v>4045</v>
      </c>
      <c r="C4727" s="8">
        <v>42832</v>
      </c>
      <c r="D4727" s="6">
        <v>2017</v>
      </c>
      <c r="E4727" s="8" t="s">
        <v>3529</v>
      </c>
      <c r="F4727" s="7">
        <v>7</v>
      </c>
      <c r="G4727" t="s">
        <v>3457</v>
      </c>
      <c r="H4727" t="s">
        <v>3451</v>
      </c>
      <c r="I4727" t="s">
        <v>3624</v>
      </c>
      <c r="J4727" t="s">
        <v>3488</v>
      </c>
      <c r="K4727" t="s">
        <v>3455</v>
      </c>
      <c r="L4727">
        <v>32216</v>
      </c>
      <c r="M4727" t="s">
        <v>955</v>
      </c>
      <c r="N4727" t="s">
        <v>13</v>
      </c>
      <c r="O4727" t="s">
        <v>37</v>
      </c>
      <c r="P4727" t="s">
        <v>956</v>
      </c>
      <c r="Q4727" s="4">
        <v>11000</v>
      </c>
      <c r="R4727">
        <v>2</v>
      </c>
      <c r="S4727" s="4">
        <f>Table3[[#This Row],[Harga]]*Table3[[#This Row],[Quantity]]</f>
        <v>22000</v>
      </c>
      <c r="T4727">
        <v>0.2</v>
      </c>
      <c r="U4727" s="4">
        <f>Table3[[#This Row],[Discount]]*Table3[[#This Row],[Revenue]]</f>
        <v>4400</v>
      </c>
      <c r="V4727" s="4">
        <f>Table3[[#This Row],[Revenue]]-Table3[[#This Row],[Total Discount]]</f>
        <v>17600</v>
      </c>
      <c r="W4727" s="6"/>
      <c r="X4727" s="5"/>
    </row>
    <row r="4728" spans="1:24" x14ac:dyDescent="0.35">
      <c r="A4728">
        <v>4727</v>
      </c>
      <c r="B4728" t="s">
        <v>4044</v>
      </c>
      <c r="C4728" s="8">
        <v>42064</v>
      </c>
      <c r="D4728" s="6">
        <v>2015</v>
      </c>
      <c r="E4728" s="8" t="s">
        <v>3511</v>
      </c>
      <c r="F4728" s="7">
        <v>1</v>
      </c>
      <c r="G4728" t="s">
        <v>3485</v>
      </c>
      <c r="H4728" t="s">
        <v>3451</v>
      </c>
      <c r="I4728" t="s">
        <v>4043</v>
      </c>
      <c r="J4728" t="s">
        <v>3466</v>
      </c>
      <c r="K4728" t="s">
        <v>3909</v>
      </c>
      <c r="L4728">
        <v>75019</v>
      </c>
      <c r="M4728" t="s">
        <v>2505</v>
      </c>
      <c r="N4728" t="s">
        <v>51</v>
      </c>
      <c r="O4728" t="s">
        <v>52</v>
      </c>
      <c r="P4728" t="s">
        <v>2506</v>
      </c>
      <c r="Q4728" s="4">
        <v>96000</v>
      </c>
      <c r="R4728">
        <v>4</v>
      </c>
      <c r="S4728" s="4">
        <f>Table3[[#This Row],[Harga]]*Table3[[#This Row],[Quantity]]</f>
        <v>384000</v>
      </c>
      <c r="T4728">
        <v>0.2</v>
      </c>
      <c r="U4728" s="4">
        <f>Table3[[#This Row],[Discount]]*Table3[[#This Row],[Revenue]]</f>
        <v>76800</v>
      </c>
      <c r="V4728" s="4">
        <f>Table3[[#This Row],[Revenue]]-Table3[[#This Row],[Total Discount]]</f>
        <v>307200</v>
      </c>
      <c r="W4728" s="6"/>
      <c r="X4728" s="5"/>
    </row>
    <row r="4729" spans="1:24" x14ac:dyDescent="0.35">
      <c r="A4729">
        <v>4728</v>
      </c>
      <c r="B4729" t="s">
        <v>4042</v>
      </c>
      <c r="C4729" s="8">
        <v>42153</v>
      </c>
      <c r="D4729" s="6">
        <v>2015</v>
      </c>
      <c r="E4729" s="8" t="s">
        <v>3453</v>
      </c>
      <c r="F4729" s="7">
        <v>29</v>
      </c>
      <c r="G4729" t="s">
        <v>3452</v>
      </c>
      <c r="H4729" t="s">
        <v>3462</v>
      </c>
      <c r="I4729" t="s">
        <v>4041</v>
      </c>
      <c r="J4729" t="s">
        <v>3449</v>
      </c>
      <c r="K4729" t="s">
        <v>3695</v>
      </c>
      <c r="L4729">
        <v>46203</v>
      </c>
      <c r="M4729" t="s">
        <v>668</v>
      </c>
      <c r="N4729" t="s">
        <v>13</v>
      </c>
      <c r="O4729" t="s">
        <v>14</v>
      </c>
      <c r="P4729" t="s">
        <v>669</v>
      </c>
      <c r="Q4729" s="4">
        <v>13000</v>
      </c>
      <c r="R4729">
        <v>3</v>
      </c>
      <c r="S4729" s="4">
        <f>Table3[[#This Row],[Harga]]*Table3[[#This Row],[Quantity]]</f>
        <v>39000</v>
      </c>
      <c r="T4729">
        <v>0</v>
      </c>
      <c r="U4729" s="4">
        <f>Table3[[#This Row],[Discount]]*Table3[[#This Row],[Revenue]]</f>
        <v>0</v>
      </c>
      <c r="V4729" s="4">
        <f>Table3[[#This Row],[Revenue]]-Table3[[#This Row],[Total Discount]]</f>
        <v>39000</v>
      </c>
      <c r="W4729" s="6"/>
      <c r="X4729" s="5"/>
    </row>
    <row r="4730" spans="1:24" x14ac:dyDescent="0.35">
      <c r="A4730">
        <v>4729</v>
      </c>
      <c r="B4730" t="s">
        <v>4040</v>
      </c>
      <c r="C4730" s="8">
        <v>42635</v>
      </c>
      <c r="D4730" s="6">
        <v>2016</v>
      </c>
      <c r="E4730" s="8" t="s">
        <v>3472</v>
      </c>
      <c r="F4730" s="7">
        <v>22</v>
      </c>
      <c r="G4730" t="s">
        <v>3485</v>
      </c>
      <c r="H4730" t="s">
        <v>3451</v>
      </c>
      <c r="I4730" t="s">
        <v>4039</v>
      </c>
      <c r="J4730" t="s">
        <v>3449</v>
      </c>
      <c r="K4730" t="s">
        <v>3474</v>
      </c>
      <c r="L4730">
        <v>46226</v>
      </c>
      <c r="M4730" t="s">
        <v>2340</v>
      </c>
      <c r="N4730" t="s">
        <v>13</v>
      </c>
      <c r="O4730" t="s">
        <v>23</v>
      </c>
      <c r="P4730" t="s">
        <v>2341</v>
      </c>
      <c r="Q4730" s="4">
        <v>10000</v>
      </c>
      <c r="R4730">
        <v>6</v>
      </c>
      <c r="S4730" s="4">
        <f>Table3[[#This Row],[Harga]]*Table3[[#This Row],[Quantity]]</f>
        <v>60000</v>
      </c>
      <c r="T4730">
        <v>0</v>
      </c>
      <c r="U4730" s="4">
        <f>Table3[[#This Row],[Discount]]*Table3[[#This Row],[Revenue]]</f>
        <v>0</v>
      </c>
      <c r="V4730" s="4">
        <f>Table3[[#This Row],[Revenue]]-Table3[[#This Row],[Total Discount]]</f>
        <v>60000</v>
      </c>
      <c r="W4730" s="6"/>
      <c r="X4730" s="5"/>
    </row>
    <row r="4731" spans="1:24" x14ac:dyDescent="0.35">
      <c r="A4731">
        <v>4730</v>
      </c>
      <c r="B4731" t="s">
        <v>4038</v>
      </c>
      <c r="C4731" s="8">
        <v>42882</v>
      </c>
      <c r="D4731" s="6">
        <v>2017</v>
      </c>
      <c r="E4731" s="8" t="s">
        <v>3453</v>
      </c>
      <c r="F4731" s="7">
        <v>27</v>
      </c>
      <c r="G4731" t="s">
        <v>3485</v>
      </c>
      <c r="H4731" t="s">
        <v>3451</v>
      </c>
      <c r="I4731" t="s">
        <v>4037</v>
      </c>
      <c r="J4731" t="s">
        <v>3449</v>
      </c>
      <c r="K4731" t="s">
        <v>3707</v>
      </c>
      <c r="L4731">
        <v>74133</v>
      </c>
      <c r="M4731" t="s">
        <v>1066</v>
      </c>
      <c r="N4731" t="s">
        <v>9</v>
      </c>
      <c r="O4731" t="s">
        <v>20</v>
      </c>
      <c r="P4731" t="s">
        <v>1067</v>
      </c>
      <c r="Q4731" s="4">
        <v>573000</v>
      </c>
      <c r="R4731">
        <v>5</v>
      </c>
      <c r="S4731" s="4">
        <f>Table3[[#This Row],[Harga]]*Table3[[#This Row],[Quantity]]</f>
        <v>2865000</v>
      </c>
      <c r="T4731">
        <v>0</v>
      </c>
      <c r="U4731" s="4">
        <f>Table3[[#This Row],[Discount]]*Table3[[#This Row],[Revenue]]</f>
        <v>0</v>
      </c>
      <c r="V4731" s="4">
        <f>Table3[[#This Row],[Revenue]]-Table3[[#This Row],[Total Discount]]</f>
        <v>2865000</v>
      </c>
      <c r="W4731" s="6"/>
      <c r="X4731" s="5"/>
    </row>
    <row r="4732" spans="1:24" x14ac:dyDescent="0.35">
      <c r="A4732">
        <v>4731</v>
      </c>
      <c r="B4732" t="s">
        <v>4036</v>
      </c>
      <c r="C4732" s="8">
        <v>42630</v>
      </c>
      <c r="D4732" s="6">
        <v>2016</v>
      </c>
      <c r="E4732" s="8" t="s">
        <v>3472</v>
      </c>
      <c r="F4732" s="7">
        <v>17</v>
      </c>
      <c r="G4732" t="s">
        <v>3538</v>
      </c>
      <c r="H4732" t="s">
        <v>3462</v>
      </c>
      <c r="I4732" t="s">
        <v>4035</v>
      </c>
      <c r="J4732" t="s">
        <v>3488</v>
      </c>
      <c r="K4732" t="s">
        <v>3548</v>
      </c>
      <c r="L4732">
        <v>98052</v>
      </c>
      <c r="M4732" t="s">
        <v>1246</v>
      </c>
      <c r="N4732" t="s">
        <v>13</v>
      </c>
      <c r="O4732" t="s">
        <v>14</v>
      </c>
      <c r="P4732" t="s">
        <v>1247</v>
      </c>
      <c r="Q4732" s="4">
        <v>22000</v>
      </c>
      <c r="R4732">
        <v>4</v>
      </c>
      <c r="S4732" s="4">
        <f>Table3[[#This Row],[Harga]]*Table3[[#This Row],[Quantity]]</f>
        <v>88000</v>
      </c>
      <c r="T4732">
        <v>0</v>
      </c>
      <c r="U4732" s="4">
        <f>Table3[[#This Row],[Discount]]*Table3[[#This Row],[Revenue]]</f>
        <v>0</v>
      </c>
      <c r="V4732" s="4">
        <f>Table3[[#This Row],[Revenue]]-Table3[[#This Row],[Total Discount]]</f>
        <v>88000</v>
      </c>
      <c r="W4732" s="6"/>
      <c r="X4732" s="5"/>
    </row>
    <row r="4733" spans="1:24" x14ac:dyDescent="0.35">
      <c r="A4733">
        <v>4732</v>
      </c>
      <c r="B4733" t="s">
        <v>4034</v>
      </c>
      <c r="C4733" s="8">
        <v>41890</v>
      </c>
      <c r="D4733" s="6">
        <v>2014</v>
      </c>
      <c r="E4733" s="8" t="s">
        <v>3472</v>
      </c>
      <c r="F4733" s="7">
        <v>8</v>
      </c>
      <c r="G4733" t="s">
        <v>3485</v>
      </c>
      <c r="H4733" t="s">
        <v>3462</v>
      </c>
      <c r="I4733" t="s">
        <v>4033</v>
      </c>
      <c r="J4733" t="s">
        <v>3449</v>
      </c>
      <c r="K4733" t="s">
        <v>3704</v>
      </c>
      <c r="L4733">
        <v>94109</v>
      </c>
      <c r="M4733" t="s">
        <v>1130</v>
      </c>
      <c r="N4733" t="s">
        <v>13</v>
      </c>
      <c r="O4733" t="s">
        <v>26</v>
      </c>
      <c r="P4733" t="s">
        <v>1131</v>
      </c>
      <c r="Q4733" s="4">
        <v>18000</v>
      </c>
      <c r="R4733">
        <v>2</v>
      </c>
      <c r="S4733" s="4">
        <f>Table3[[#This Row],[Harga]]*Table3[[#This Row],[Quantity]]</f>
        <v>36000</v>
      </c>
      <c r="T4733">
        <v>0.2</v>
      </c>
      <c r="U4733" s="4">
        <f>Table3[[#This Row],[Discount]]*Table3[[#This Row],[Revenue]]</f>
        <v>7200</v>
      </c>
      <c r="V4733" s="4">
        <f>Table3[[#This Row],[Revenue]]-Table3[[#This Row],[Total Discount]]</f>
        <v>28800</v>
      </c>
      <c r="W4733" s="6"/>
      <c r="X4733" s="5"/>
    </row>
    <row r="4734" spans="1:24" x14ac:dyDescent="0.35">
      <c r="A4734">
        <v>4733</v>
      </c>
      <c r="B4734" t="s">
        <v>4032</v>
      </c>
      <c r="C4734" s="8">
        <v>42889</v>
      </c>
      <c r="D4734" s="6">
        <v>2017</v>
      </c>
      <c r="E4734" s="8" t="s">
        <v>3497</v>
      </c>
      <c r="F4734" s="7">
        <v>3</v>
      </c>
      <c r="G4734" t="s">
        <v>3538</v>
      </c>
      <c r="H4734" t="s">
        <v>3451</v>
      </c>
      <c r="I4734" t="s">
        <v>4031</v>
      </c>
      <c r="J4734" t="s">
        <v>3488</v>
      </c>
      <c r="K4734" t="s">
        <v>3509</v>
      </c>
      <c r="L4734">
        <v>99207</v>
      </c>
      <c r="M4734" t="s">
        <v>479</v>
      </c>
      <c r="N4734" t="s">
        <v>13</v>
      </c>
      <c r="O4734" t="s">
        <v>32</v>
      </c>
      <c r="P4734" t="s">
        <v>480</v>
      </c>
      <c r="Q4734" s="4">
        <v>37000</v>
      </c>
      <c r="R4734">
        <v>9</v>
      </c>
      <c r="S4734" s="4">
        <f>Table3[[#This Row],[Harga]]*Table3[[#This Row],[Quantity]]</f>
        <v>333000</v>
      </c>
      <c r="T4734">
        <v>0</v>
      </c>
      <c r="U4734" s="4">
        <f>Table3[[#This Row],[Discount]]*Table3[[#This Row],[Revenue]]</f>
        <v>0</v>
      </c>
      <c r="V4734" s="4">
        <f>Table3[[#This Row],[Revenue]]-Table3[[#This Row],[Total Discount]]</f>
        <v>333000</v>
      </c>
      <c r="W4734" s="6"/>
      <c r="X4734" s="5"/>
    </row>
    <row r="4735" spans="1:24" x14ac:dyDescent="0.35">
      <c r="A4735">
        <v>4734</v>
      </c>
      <c r="B4735" t="s">
        <v>4030</v>
      </c>
      <c r="C4735" s="8">
        <v>42275</v>
      </c>
      <c r="D4735" s="6">
        <v>2015</v>
      </c>
      <c r="E4735" s="8" t="s">
        <v>3472</v>
      </c>
      <c r="F4735" s="7">
        <v>28</v>
      </c>
      <c r="G4735" t="s">
        <v>3485</v>
      </c>
      <c r="H4735" t="s">
        <v>3451</v>
      </c>
      <c r="I4735" t="s">
        <v>3572</v>
      </c>
      <c r="J4735" t="s">
        <v>3466</v>
      </c>
      <c r="K4735" t="s">
        <v>3666</v>
      </c>
      <c r="L4735">
        <v>90032</v>
      </c>
      <c r="M4735" t="s">
        <v>1330</v>
      </c>
      <c r="N4735" t="s">
        <v>13</v>
      </c>
      <c r="O4735" t="s">
        <v>29</v>
      </c>
      <c r="P4735" t="s">
        <v>1331</v>
      </c>
      <c r="Q4735" s="4">
        <v>100000</v>
      </c>
      <c r="R4735">
        <v>3</v>
      </c>
      <c r="S4735" s="4">
        <f>Table3[[#This Row],[Harga]]*Table3[[#This Row],[Quantity]]</f>
        <v>300000</v>
      </c>
      <c r="T4735">
        <v>0</v>
      </c>
      <c r="U4735" s="4">
        <f>Table3[[#This Row],[Discount]]*Table3[[#This Row],[Revenue]]</f>
        <v>0</v>
      </c>
      <c r="V4735" s="4">
        <f>Table3[[#This Row],[Revenue]]-Table3[[#This Row],[Total Discount]]</f>
        <v>300000</v>
      </c>
      <c r="W4735" s="6"/>
      <c r="X4735" s="5"/>
    </row>
    <row r="4736" spans="1:24" x14ac:dyDescent="0.35">
      <c r="A4736">
        <v>4735</v>
      </c>
      <c r="B4736" t="s">
        <v>4029</v>
      </c>
      <c r="C4736" s="8">
        <v>42537</v>
      </c>
      <c r="D4736" s="6">
        <v>2016</v>
      </c>
      <c r="E4736" s="8" t="s">
        <v>3497</v>
      </c>
      <c r="F4736" s="7">
        <v>16</v>
      </c>
      <c r="G4736" t="s">
        <v>3538</v>
      </c>
      <c r="H4736" t="s">
        <v>3451</v>
      </c>
      <c r="I4736" t="s">
        <v>4028</v>
      </c>
      <c r="J4736" t="s">
        <v>3488</v>
      </c>
      <c r="K4736" t="s">
        <v>3465</v>
      </c>
      <c r="L4736">
        <v>37421</v>
      </c>
      <c r="M4736" t="s">
        <v>3396</v>
      </c>
      <c r="N4736" t="s">
        <v>51</v>
      </c>
      <c r="O4736" t="s">
        <v>254</v>
      </c>
      <c r="P4736" t="s">
        <v>3397</v>
      </c>
      <c r="Q4736" s="4">
        <v>92000</v>
      </c>
      <c r="R4736">
        <v>1</v>
      </c>
      <c r="S4736" s="4">
        <f>Table3[[#This Row],[Harga]]*Table3[[#This Row],[Quantity]]</f>
        <v>92000</v>
      </c>
      <c r="T4736">
        <v>0.5</v>
      </c>
      <c r="U4736" s="4">
        <f>Table3[[#This Row],[Discount]]*Table3[[#This Row],[Revenue]]</f>
        <v>46000</v>
      </c>
      <c r="V4736" s="4">
        <f>Table3[[#This Row],[Revenue]]-Table3[[#This Row],[Total Discount]]</f>
        <v>46000</v>
      </c>
      <c r="W4736" s="6"/>
      <c r="X4736" s="5"/>
    </row>
    <row r="4737" spans="1:24" x14ac:dyDescent="0.35">
      <c r="A4737">
        <v>4736</v>
      </c>
      <c r="B4737" t="s">
        <v>4027</v>
      </c>
      <c r="C4737" s="8">
        <v>42882</v>
      </c>
      <c r="D4737" s="6">
        <v>2017</v>
      </c>
      <c r="E4737" s="8" t="s">
        <v>3453</v>
      </c>
      <c r="F4737" s="7">
        <v>27</v>
      </c>
      <c r="G4737" t="s">
        <v>3452</v>
      </c>
      <c r="H4737" t="s">
        <v>3462</v>
      </c>
      <c r="I4737" t="s">
        <v>4026</v>
      </c>
      <c r="J4737" t="s">
        <v>3466</v>
      </c>
      <c r="K4737" t="s">
        <v>3714</v>
      </c>
      <c r="L4737">
        <v>27405</v>
      </c>
      <c r="M4737" t="s">
        <v>3398</v>
      </c>
      <c r="N4737" t="s">
        <v>51</v>
      </c>
      <c r="O4737" t="s">
        <v>64</v>
      </c>
      <c r="P4737" t="s">
        <v>3399</v>
      </c>
      <c r="Q4737" s="4">
        <v>28000</v>
      </c>
      <c r="R4737">
        <v>3</v>
      </c>
      <c r="S4737" s="4">
        <f>Table3[[#This Row],[Harga]]*Table3[[#This Row],[Quantity]]</f>
        <v>84000</v>
      </c>
      <c r="T4737">
        <v>0.2</v>
      </c>
      <c r="U4737" s="4">
        <f>Table3[[#This Row],[Discount]]*Table3[[#This Row],[Revenue]]</f>
        <v>16800</v>
      </c>
      <c r="V4737" s="4">
        <f>Table3[[#This Row],[Revenue]]-Table3[[#This Row],[Total Discount]]</f>
        <v>67200</v>
      </c>
      <c r="W4737" s="6"/>
      <c r="X4737" s="5"/>
    </row>
    <row r="4738" spans="1:24" x14ac:dyDescent="0.35">
      <c r="A4738">
        <v>4737</v>
      </c>
      <c r="B4738" t="s">
        <v>4025</v>
      </c>
      <c r="C4738" s="8">
        <v>41921</v>
      </c>
      <c r="D4738" s="6">
        <v>2014</v>
      </c>
      <c r="E4738" s="8" t="s">
        <v>3517</v>
      </c>
      <c r="F4738" s="7">
        <v>9</v>
      </c>
      <c r="G4738" t="s">
        <v>3538</v>
      </c>
      <c r="H4738" t="s">
        <v>3451</v>
      </c>
      <c r="I4738" t="s">
        <v>4024</v>
      </c>
      <c r="J4738" t="s">
        <v>3449</v>
      </c>
      <c r="K4738" t="s">
        <v>3492</v>
      </c>
      <c r="L4738">
        <v>94122</v>
      </c>
      <c r="M4738" t="s">
        <v>1215</v>
      </c>
      <c r="N4738" t="s">
        <v>13</v>
      </c>
      <c r="O4738" t="s">
        <v>37</v>
      </c>
      <c r="P4738" t="s">
        <v>1216</v>
      </c>
      <c r="Q4738" s="4">
        <v>386000</v>
      </c>
      <c r="R4738">
        <v>3</v>
      </c>
      <c r="S4738" s="4">
        <f>Table3[[#This Row],[Harga]]*Table3[[#This Row],[Quantity]]</f>
        <v>1158000</v>
      </c>
      <c r="T4738">
        <v>0</v>
      </c>
      <c r="U4738" s="4">
        <f>Table3[[#This Row],[Discount]]*Table3[[#This Row],[Revenue]]</f>
        <v>0</v>
      </c>
      <c r="V4738" s="4">
        <f>Table3[[#This Row],[Revenue]]-Table3[[#This Row],[Total Discount]]</f>
        <v>1158000</v>
      </c>
      <c r="W4738" s="6"/>
      <c r="X4738" s="5"/>
    </row>
    <row r="4739" spans="1:24" x14ac:dyDescent="0.35">
      <c r="A4739">
        <v>4738</v>
      </c>
      <c r="B4739" t="s">
        <v>4023</v>
      </c>
      <c r="C4739" s="8">
        <v>41960</v>
      </c>
      <c r="D4739" s="6">
        <v>2014</v>
      </c>
      <c r="E4739" s="8" t="s">
        <v>3468</v>
      </c>
      <c r="F4739" s="7">
        <v>17</v>
      </c>
      <c r="G4739" t="s">
        <v>3457</v>
      </c>
      <c r="H4739" t="s">
        <v>3451</v>
      </c>
      <c r="I4739" t="s">
        <v>4022</v>
      </c>
      <c r="J4739" t="s">
        <v>3488</v>
      </c>
      <c r="K4739" t="s">
        <v>3513</v>
      </c>
      <c r="L4739">
        <v>10024</v>
      </c>
      <c r="M4739" t="s">
        <v>762</v>
      </c>
      <c r="N4739" t="s">
        <v>13</v>
      </c>
      <c r="O4739" t="s">
        <v>23</v>
      </c>
      <c r="P4739" t="s">
        <v>763</v>
      </c>
      <c r="Q4739" s="4">
        <v>35000</v>
      </c>
      <c r="R4739">
        <v>3</v>
      </c>
      <c r="S4739" s="4">
        <f>Table3[[#This Row],[Harga]]*Table3[[#This Row],[Quantity]]</f>
        <v>105000</v>
      </c>
      <c r="T4739">
        <v>0</v>
      </c>
      <c r="U4739" s="4">
        <f>Table3[[#This Row],[Discount]]*Table3[[#This Row],[Revenue]]</f>
        <v>0</v>
      </c>
      <c r="V4739" s="4">
        <f>Table3[[#This Row],[Revenue]]-Table3[[#This Row],[Total Discount]]</f>
        <v>105000</v>
      </c>
      <c r="W4739" s="6"/>
      <c r="X4739" s="5"/>
    </row>
    <row r="4740" spans="1:24" x14ac:dyDescent="0.35">
      <c r="A4740">
        <v>4739</v>
      </c>
      <c r="B4740" t="s">
        <v>4021</v>
      </c>
      <c r="C4740" s="8">
        <v>41931</v>
      </c>
      <c r="D4740" s="6">
        <v>2014</v>
      </c>
      <c r="E4740" s="8" t="s">
        <v>3517</v>
      </c>
      <c r="F4740" s="7">
        <v>19</v>
      </c>
      <c r="G4740" t="s">
        <v>3485</v>
      </c>
      <c r="H4740" t="s">
        <v>3462</v>
      </c>
      <c r="I4740" t="s">
        <v>4020</v>
      </c>
      <c r="J4740" t="s">
        <v>3488</v>
      </c>
      <c r="K4740" t="s">
        <v>3580</v>
      </c>
      <c r="L4740">
        <v>90712</v>
      </c>
      <c r="M4740" t="s">
        <v>1310</v>
      </c>
      <c r="N4740" t="s">
        <v>51</v>
      </c>
      <c r="O4740" t="s">
        <v>52</v>
      </c>
      <c r="P4740" t="s">
        <v>1311</v>
      </c>
      <c r="Q4740" s="4">
        <v>161000</v>
      </c>
      <c r="R4740">
        <v>6</v>
      </c>
      <c r="S4740" s="4">
        <f>Table3[[#This Row],[Harga]]*Table3[[#This Row],[Quantity]]</f>
        <v>966000</v>
      </c>
      <c r="T4740">
        <v>0.2</v>
      </c>
      <c r="U4740" s="4">
        <f>Table3[[#This Row],[Discount]]*Table3[[#This Row],[Revenue]]</f>
        <v>193200</v>
      </c>
      <c r="V4740" s="4">
        <f>Table3[[#This Row],[Revenue]]-Table3[[#This Row],[Total Discount]]</f>
        <v>772800</v>
      </c>
      <c r="W4740" s="6"/>
      <c r="X4740" s="5"/>
    </row>
    <row r="4741" spans="1:24" x14ac:dyDescent="0.35">
      <c r="A4741">
        <v>4740</v>
      </c>
      <c r="B4741" t="s">
        <v>4019</v>
      </c>
      <c r="C4741" s="8">
        <v>43064</v>
      </c>
      <c r="D4741" s="6">
        <v>2017</v>
      </c>
      <c r="E4741" s="8" t="s">
        <v>3468</v>
      </c>
      <c r="F4741" s="7">
        <v>25</v>
      </c>
      <c r="G4741" t="s">
        <v>3457</v>
      </c>
      <c r="H4741" t="s">
        <v>3462</v>
      </c>
      <c r="I4741" t="s">
        <v>4018</v>
      </c>
      <c r="J4741" t="s">
        <v>3466</v>
      </c>
      <c r="K4741" t="s">
        <v>3505</v>
      </c>
      <c r="L4741">
        <v>40214</v>
      </c>
      <c r="M4741" t="s">
        <v>1389</v>
      </c>
      <c r="N4741" t="s">
        <v>9</v>
      </c>
      <c r="O4741" t="s">
        <v>42</v>
      </c>
      <c r="P4741" t="s">
        <v>1390</v>
      </c>
      <c r="Q4741" s="4">
        <v>2808000</v>
      </c>
      <c r="R4741">
        <v>2</v>
      </c>
      <c r="S4741" s="4">
        <f>Table3[[#This Row],[Harga]]*Table3[[#This Row],[Quantity]]</f>
        <v>5616000</v>
      </c>
      <c r="T4741">
        <v>0</v>
      </c>
      <c r="U4741" s="4">
        <f>Table3[[#This Row],[Discount]]*Table3[[#This Row],[Revenue]]</f>
        <v>0</v>
      </c>
      <c r="V4741" s="4">
        <f>Table3[[#This Row],[Revenue]]-Table3[[#This Row],[Total Discount]]</f>
        <v>5616000</v>
      </c>
      <c r="W4741" s="6"/>
      <c r="X4741" s="5"/>
    </row>
    <row r="4742" spans="1:24" x14ac:dyDescent="0.35">
      <c r="A4742">
        <v>4741</v>
      </c>
      <c r="B4742" t="s">
        <v>4017</v>
      </c>
      <c r="C4742" s="8">
        <v>41697</v>
      </c>
      <c r="D4742" s="6">
        <v>2014</v>
      </c>
      <c r="E4742" s="8" t="s">
        <v>3458</v>
      </c>
      <c r="F4742" s="7">
        <v>27</v>
      </c>
      <c r="G4742" t="s">
        <v>3538</v>
      </c>
      <c r="H4742" t="s">
        <v>3451</v>
      </c>
      <c r="I4742" t="s">
        <v>3769</v>
      </c>
      <c r="J4742" t="s">
        <v>3449</v>
      </c>
      <c r="K4742" t="s">
        <v>3666</v>
      </c>
      <c r="L4742">
        <v>43229</v>
      </c>
      <c r="M4742" t="s">
        <v>511</v>
      </c>
      <c r="N4742" t="s">
        <v>13</v>
      </c>
      <c r="O4742" t="s">
        <v>37</v>
      </c>
      <c r="P4742" t="s">
        <v>512</v>
      </c>
      <c r="Q4742" s="4">
        <v>20000</v>
      </c>
      <c r="R4742">
        <v>4</v>
      </c>
      <c r="S4742" s="4">
        <f>Table3[[#This Row],[Harga]]*Table3[[#This Row],[Quantity]]</f>
        <v>80000</v>
      </c>
      <c r="T4742">
        <v>0.2</v>
      </c>
      <c r="U4742" s="4">
        <f>Table3[[#This Row],[Discount]]*Table3[[#This Row],[Revenue]]</f>
        <v>16000</v>
      </c>
      <c r="V4742" s="4">
        <f>Table3[[#This Row],[Revenue]]-Table3[[#This Row],[Total Discount]]</f>
        <v>64000</v>
      </c>
      <c r="W4742" s="6"/>
      <c r="X4742" s="5"/>
    </row>
    <row r="4743" spans="1:24" x14ac:dyDescent="0.35">
      <c r="A4743">
        <v>4742</v>
      </c>
      <c r="B4743" t="s">
        <v>4016</v>
      </c>
      <c r="C4743" s="8">
        <v>41994</v>
      </c>
      <c r="D4743" s="6">
        <v>2014</v>
      </c>
      <c r="E4743" s="8" t="s">
        <v>3490</v>
      </c>
      <c r="F4743" s="7">
        <v>21</v>
      </c>
      <c r="G4743" t="s">
        <v>3452</v>
      </c>
      <c r="H4743" t="s">
        <v>3462</v>
      </c>
      <c r="I4743" t="s">
        <v>4015</v>
      </c>
      <c r="J4743" t="s">
        <v>3449</v>
      </c>
      <c r="K4743" t="s">
        <v>3909</v>
      </c>
      <c r="L4743">
        <v>19711</v>
      </c>
      <c r="M4743" t="s">
        <v>3400</v>
      </c>
      <c r="N4743" t="s">
        <v>13</v>
      </c>
      <c r="O4743" t="s">
        <v>14</v>
      </c>
      <c r="P4743" t="s">
        <v>3401</v>
      </c>
      <c r="Q4743" s="4">
        <v>18000</v>
      </c>
      <c r="R4743">
        <v>6</v>
      </c>
      <c r="S4743" s="4">
        <f>Table3[[#This Row],[Harga]]*Table3[[#This Row],[Quantity]]</f>
        <v>108000</v>
      </c>
      <c r="T4743">
        <v>0</v>
      </c>
      <c r="U4743" s="4">
        <f>Table3[[#This Row],[Discount]]*Table3[[#This Row],[Revenue]]</f>
        <v>0</v>
      </c>
      <c r="V4743" s="4">
        <f>Table3[[#This Row],[Revenue]]-Table3[[#This Row],[Total Discount]]</f>
        <v>108000</v>
      </c>
      <c r="W4743" s="6"/>
      <c r="X4743" s="5"/>
    </row>
    <row r="4744" spans="1:24" x14ac:dyDescent="0.35">
      <c r="A4744">
        <v>4743</v>
      </c>
      <c r="B4744" t="s">
        <v>4014</v>
      </c>
      <c r="C4744" s="8">
        <v>42693</v>
      </c>
      <c r="D4744" s="6">
        <v>2016</v>
      </c>
      <c r="E4744" s="8" t="s">
        <v>3468</v>
      </c>
      <c r="F4744" s="7">
        <v>19</v>
      </c>
      <c r="G4744" t="s">
        <v>3485</v>
      </c>
      <c r="H4744" t="s">
        <v>3462</v>
      </c>
      <c r="I4744" t="s">
        <v>4010</v>
      </c>
      <c r="J4744" t="s">
        <v>3466</v>
      </c>
      <c r="K4744" t="s">
        <v>3580</v>
      </c>
      <c r="L4744">
        <v>98115</v>
      </c>
      <c r="M4744" t="s">
        <v>483</v>
      </c>
      <c r="N4744" t="s">
        <v>9</v>
      </c>
      <c r="O4744" t="s">
        <v>20</v>
      </c>
      <c r="P4744" t="s">
        <v>484</v>
      </c>
      <c r="Q4744" s="4">
        <v>48000</v>
      </c>
      <c r="R4744">
        <v>2</v>
      </c>
      <c r="S4744" s="4">
        <f>Table3[[#This Row],[Harga]]*Table3[[#This Row],[Quantity]]</f>
        <v>96000</v>
      </c>
      <c r="T4744">
        <v>0</v>
      </c>
      <c r="U4744" s="4">
        <f>Table3[[#This Row],[Discount]]*Table3[[#This Row],[Revenue]]</f>
        <v>0</v>
      </c>
      <c r="V4744" s="4">
        <f>Table3[[#This Row],[Revenue]]-Table3[[#This Row],[Total Discount]]</f>
        <v>96000</v>
      </c>
      <c r="W4744" s="6"/>
      <c r="X4744" s="5"/>
    </row>
    <row r="4745" spans="1:24" x14ac:dyDescent="0.35">
      <c r="A4745">
        <v>4744</v>
      </c>
      <c r="B4745" t="s">
        <v>4013</v>
      </c>
      <c r="C4745" s="8">
        <v>43044</v>
      </c>
      <c r="D4745" s="6">
        <v>2017</v>
      </c>
      <c r="E4745" s="8" t="s">
        <v>3468</v>
      </c>
      <c r="F4745" s="7">
        <v>5</v>
      </c>
      <c r="G4745" t="s">
        <v>3452</v>
      </c>
      <c r="H4745" t="s">
        <v>3451</v>
      </c>
      <c r="I4745" t="s">
        <v>4012</v>
      </c>
      <c r="J4745" t="s">
        <v>3449</v>
      </c>
      <c r="K4745" t="s">
        <v>3682</v>
      </c>
      <c r="L4745">
        <v>10024</v>
      </c>
      <c r="M4745" t="s">
        <v>1618</v>
      </c>
      <c r="N4745" t="s">
        <v>13</v>
      </c>
      <c r="O4745" t="s">
        <v>26</v>
      </c>
      <c r="P4745" t="s">
        <v>1619</v>
      </c>
      <c r="Q4745" s="4">
        <v>55000</v>
      </c>
      <c r="R4745">
        <v>6</v>
      </c>
      <c r="S4745" s="4">
        <f>Table3[[#This Row],[Harga]]*Table3[[#This Row],[Quantity]]</f>
        <v>330000</v>
      </c>
      <c r="T4745">
        <v>0.2</v>
      </c>
      <c r="U4745" s="4">
        <f>Table3[[#This Row],[Discount]]*Table3[[#This Row],[Revenue]]</f>
        <v>66000</v>
      </c>
      <c r="V4745" s="4">
        <f>Table3[[#This Row],[Revenue]]-Table3[[#This Row],[Total Discount]]</f>
        <v>264000</v>
      </c>
      <c r="W4745" s="6"/>
      <c r="X4745" s="5"/>
    </row>
    <row r="4746" spans="1:24" x14ac:dyDescent="0.35">
      <c r="A4746">
        <v>4745</v>
      </c>
      <c r="B4746" t="s">
        <v>4011</v>
      </c>
      <c r="C4746" s="8">
        <v>42155</v>
      </c>
      <c r="D4746" s="6">
        <v>2015</v>
      </c>
      <c r="E4746" s="8" t="s">
        <v>3453</v>
      </c>
      <c r="F4746" s="7">
        <v>31</v>
      </c>
      <c r="G4746" t="s">
        <v>3485</v>
      </c>
      <c r="H4746" t="s">
        <v>3451</v>
      </c>
      <c r="I4746" t="s">
        <v>4010</v>
      </c>
      <c r="J4746" t="s">
        <v>3466</v>
      </c>
      <c r="K4746" t="s">
        <v>3704</v>
      </c>
      <c r="L4746">
        <v>60653</v>
      </c>
      <c r="M4746" t="s">
        <v>1403</v>
      </c>
      <c r="N4746" t="s">
        <v>13</v>
      </c>
      <c r="O4746" t="s">
        <v>14</v>
      </c>
      <c r="P4746" t="s">
        <v>1404</v>
      </c>
      <c r="Q4746" s="4">
        <v>8000</v>
      </c>
      <c r="R4746">
        <v>2</v>
      </c>
      <c r="S4746" s="4">
        <f>Table3[[#This Row],[Harga]]*Table3[[#This Row],[Quantity]]</f>
        <v>16000</v>
      </c>
      <c r="T4746">
        <v>0.2</v>
      </c>
      <c r="U4746" s="4">
        <f>Table3[[#This Row],[Discount]]*Table3[[#This Row],[Revenue]]</f>
        <v>3200</v>
      </c>
      <c r="V4746" s="4">
        <f>Table3[[#This Row],[Revenue]]-Table3[[#This Row],[Total Discount]]</f>
        <v>12800</v>
      </c>
      <c r="W4746" s="6"/>
      <c r="X4746" s="5"/>
    </row>
    <row r="4747" spans="1:24" x14ac:dyDescent="0.35">
      <c r="A4747">
        <v>4746</v>
      </c>
      <c r="B4747" t="s">
        <v>4009</v>
      </c>
      <c r="C4747" s="8">
        <v>41889</v>
      </c>
      <c r="D4747" s="6">
        <v>2014</v>
      </c>
      <c r="E4747" s="8" t="s">
        <v>3472</v>
      </c>
      <c r="F4747" s="7">
        <v>7</v>
      </c>
      <c r="G4747" t="s">
        <v>3457</v>
      </c>
      <c r="H4747" t="s">
        <v>3451</v>
      </c>
      <c r="I4747" t="s">
        <v>4008</v>
      </c>
      <c r="J4747" t="s">
        <v>3449</v>
      </c>
      <c r="K4747" t="s">
        <v>3542</v>
      </c>
      <c r="L4747">
        <v>60543</v>
      </c>
      <c r="M4747" t="s">
        <v>2512</v>
      </c>
      <c r="N4747" t="s">
        <v>13</v>
      </c>
      <c r="O4747" t="s">
        <v>73</v>
      </c>
      <c r="P4747" t="s">
        <v>2513</v>
      </c>
      <c r="Q4747" s="4">
        <v>11000</v>
      </c>
      <c r="R4747">
        <v>5</v>
      </c>
      <c r="S4747" s="4">
        <f>Table3[[#This Row],[Harga]]*Table3[[#This Row],[Quantity]]</f>
        <v>55000</v>
      </c>
      <c r="T4747">
        <v>0.2</v>
      </c>
      <c r="U4747" s="4">
        <f>Table3[[#This Row],[Discount]]*Table3[[#This Row],[Revenue]]</f>
        <v>11000</v>
      </c>
      <c r="V4747" s="4">
        <f>Table3[[#This Row],[Revenue]]-Table3[[#This Row],[Total Discount]]</f>
        <v>44000</v>
      </c>
      <c r="W4747" s="6"/>
      <c r="X4747" s="5"/>
    </row>
    <row r="4748" spans="1:24" x14ac:dyDescent="0.35">
      <c r="A4748">
        <v>4747</v>
      </c>
      <c r="B4748" t="s">
        <v>4007</v>
      </c>
      <c r="C4748" s="8">
        <v>43045</v>
      </c>
      <c r="D4748" s="6">
        <v>2017</v>
      </c>
      <c r="E4748" s="8" t="s">
        <v>3468</v>
      </c>
      <c r="F4748" s="7">
        <v>6</v>
      </c>
      <c r="G4748" t="s">
        <v>3452</v>
      </c>
      <c r="H4748" t="s">
        <v>3451</v>
      </c>
      <c r="I4748" t="s">
        <v>4006</v>
      </c>
      <c r="J4748" t="s">
        <v>3449</v>
      </c>
      <c r="K4748" t="s">
        <v>3707</v>
      </c>
      <c r="L4748">
        <v>75220</v>
      </c>
      <c r="M4748" t="s">
        <v>2075</v>
      </c>
      <c r="N4748" t="s">
        <v>13</v>
      </c>
      <c r="O4748" t="s">
        <v>32</v>
      </c>
      <c r="P4748" t="s">
        <v>2076</v>
      </c>
      <c r="Q4748" s="4">
        <v>91000</v>
      </c>
      <c r="R4748">
        <v>2</v>
      </c>
      <c r="S4748" s="4">
        <f>Table3[[#This Row],[Harga]]*Table3[[#This Row],[Quantity]]</f>
        <v>182000</v>
      </c>
      <c r="T4748">
        <v>0.2</v>
      </c>
      <c r="U4748" s="4">
        <f>Table3[[#This Row],[Discount]]*Table3[[#This Row],[Revenue]]</f>
        <v>36400</v>
      </c>
      <c r="V4748" s="4">
        <f>Table3[[#This Row],[Revenue]]-Table3[[#This Row],[Total Discount]]</f>
        <v>145600</v>
      </c>
      <c r="W4748" s="6"/>
      <c r="X4748" s="5"/>
    </row>
    <row r="4749" spans="1:24" x14ac:dyDescent="0.35">
      <c r="A4749">
        <v>4748</v>
      </c>
      <c r="B4749" t="s">
        <v>4005</v>
      </c>
      <c r="C4749" s="8">
        <v>42175</v>
      </c>
      <c r="D4749" s="6">
        <v>2015</v>
      </c>
      <c r="E4749" s="8" t="s">
        <v>3497</v>
      </c>
      <c r="F4749" s="7">
        <v>20</v>
      </c>
      <c r="G4749" t="s">
        <v>3538</v>
      </c>
      <c r="H4749" t="s">
        <v>3451</v>
      </c>
      <c r="I4749" t="s">
        <v>4004</v>
      </c>
      <c r="J4749" t="s">
        <v>3488</v>
      </c>
      <c r="K4749" t="s">
        <v>3561</v>
      </c>
      <c r="L4749">
        <v>19134</v>
      </c>
      <c r="M4749" t="s">
        <v>2232</v>
      </c>
      <c r="N4749" t="s">
        <v>51</v>
      </c>
      <c r="O4749" t="s">
        <v>64</v>
      </c>
      <c r="P4749" t="s">
        <v>2233</v>
      </c>
      <c r="Q4749" s="4">
        <v>600000</v>
      </c>
      <c r="R4749">
        <v>2</v>
      </c>
      <c r="S4749" s="4">
        <f>Table3[[#This Row],[Harga]]*Table3[[#This Row],[Quantity]]</f>
        <v>1200000</v>
      </c>
      <c r="T4749">
        <v>0.2</v>
      </c>
      <c r="U4749" s="4">
        <f>Table3[[#This Row],[Discount]]*Table3[[#This Row],[Revenue]]</f>
        <v>240000</v>
      </c>
      <c r="V4749" s="4">
        <f>Table3[[#This Row],[Revenue]]-Table3[[#This Row],[Total Discount]]</f>
        <v>960000</v>
      </c>
      <c r="W4749" s="6"/>
      <c r="X4749" s="5"/>
    </row>
    <row r="4750" spans="1:24" x14ac:dyDescent="0.35">
      <c r="A4750">
        <v>4749</v>
      </c>
      <c r="B4750" t="s">
        <v>4003</v>
      </c>
      <c r="C4750" s="8">
        <v>41842</v>
      </c>
      <c r="D4750" s="6">
        <v>2014</v>
      </c>
      <c r="E4750" s="8" t="s">
        <v>3507</v>
      </c>
      <c r="F4750" s="7">
        <v>22</v>
      </c>
      <c r="G4750" t="s">
        <v>3538</v>
      </c>
      <c r="H4750" t="s">
        <v>3451</v>
      </c>
      <c r="I4750" t="s">
        <v>4002</v>
      </c>
      <c r="J4750" t="s">
        <v>3488</v>
      </c>
      <c r="K4750" t="s">
        <v>3548</v>
      </c>
      <c r="L4750">
        <v>90008</v>
      </c>
      <c r="M4750" t="s">
        <v>353</v>
      </c>
      <c r="N4750" t="s">
        <v>13</v>
      </c>
      <c r="O4750" t="s">
        <v>37</v>
      </c>
      <c r="P4750" t="s">
        <v>354</v>
      </c>
      <c r="Q4750" s="4">
        <v>3000</v>
      </c>
      <c r="R4750">
        <v>6</v>
      </c>
      <c r="S4750" s="4">
        <f>Table3[[#This Row],[Harga]]*Table3[[#This Row],[Quantity]]</f>
        <v>18000</v>
      </c>
      <c r="T4750">
        <v>0</v>
      </c>
      <c r="U4750" s="4">
        <f>Table3[[#This Row],[Discount]]*Table3[[#This Row],[Revenue]]</f>
        <v>0</v>
      </c>
      <c r="V4750" s="4">
        <f>Table3[[#This Row],[Revenue]]-Table3[[#This Row],[Total Discount]]</f>
        <v>18000</v>
      </c>
      <c r="W4750" s="6"/>
      <c r="X4750" s="5"/>
    </row>
    <row r="4751" spans="1:24" x14ac:dyDescent="0.35">
      <c r="A4751">
        <v>4750</v>
      </c>
      <c r="B4751" t="s">
        <v>4001</v>
      </c>
      <c r="C4751" s="8">
        <v>42706</v>
      </c>
      <c r="D4751" s="6">
        <v>2016</v>
      </c>
      <c r="E4751" s="8" t="s">
        <v>3490</v>
      </c>
      <c r="F4751" s="7">
        <v>2</v>
      </c>
      <c r="G4751" t="s">
        <v>3452</v>
      </c>
      <c r="H4751" t="s">
        <v>3462</v>
      </c>
      <c r="I4751" t="s">
        <v>3562</v>
      </c>
      <c r="J4751" t="s">
        <v>3466</v>
      </c>
      <c r="K4751" t="s">
        <v>3465</v>
      </c>
      <c r="L4751">
        <v>77036</v>
      </c>
      <c r="M4751" t="s">
        <v>2573</v>
      </c>
      <c r="N4751" t="s">
        <v>9</v>
      </c>
      <c r="O4751" t="s">
        <v>10</v>
      </c>
      <c r="P4751" t="s">
        <v>2574</v>
      </c>
      <c r="Q4751" s="4">
        <v>587000</v>
      </c>
      <c r="R4751">
        <v>10</v>
      </c>
      <c r="S4751" s="4">
        <f>Table3[[#This Row],[Harga]]*Table3[[#This Row],[Quantity]]</f>
        <v>5870000</v>
      </c>
      <c r="T4751">
        <v>0.32</v>
      </c>
      <c r="U4751" s="4">
        <f>Table3[[#This Row],[Discount]]*Table3[[#This Row],[Revenue]]</f>
        <v>1878400</v>
      </c>
      <c r="V4751" s="4">
        <f>Table3[[#This Row],[Revenue]]-Table3[[#This Row],[Total Discount]]</f>
        <v>3991600</v>
      </c>
      <c r="W4751" s="6"/>
      <c r="X4751" s="5"/>
    </row>
    <row r="4752" spans="1:24" x14ac:dyDescent="0.35">
      <c r="A4752">
        <v>4751</v>
      </c>
      <c r="B4752" t="s">
        <v>4000</v>
      </c>
      <c r="C4752" s="8">
        <v>43020</v>
      </c>
      <c r="D4752" s="6">
        <v>2017</v>
      </c>
      <c r="E4752" s="8" t="s">
        <v>3517</v>
      </c>
      <c r="F4752" s="7">
        <v>12</v>
      </c>
      <c r="G4752" t="s">
        <v>3538</v>
      </c>
      <c r="H4752" t="s">
        <v>3451</v>
      </c>
      <c r="I4752" t="s">
        <v>3649</v>
      </c>
      <c r="J4752" t="s">
        <v>3449</v>
      </c>
      <c r="K4752" t="s">
        <v>3470</v>
      </c>
      <c r="L4752">
        <v>26003</v>
      </c>
      <c r="M4752" t="s">
        <v>2220</v>
      </c>
      <c r="N4752" t="s">
        <v>9</v>
      </c>
      <c r="O4752" t="s">
        <v>17</v>
      </c>
      <c r="P4752" t="s">
        <v>2221</v>
      </c>
      <c r="Q4752" s="4">
        <v>514000</v>
      </c>
      <c r="R4752">
        <v>3</v>
      </c>
      <c r="S4752" s="4">
        <f>Table3[[#This Row],[Harga]]*Table3[[#This Row],[Quantity]]</f>
        <v>1542000</v>
      </c>
      <c r="T4752">
        <v>0.3</v>
      </c>
      <c r="U4752" s="4">
        <f>Table3[[#This Row],[Discount]]*Table3[[#This Row],[Revenue]]</f>
        <v>462600</v>
      </c>
      <c r="V4752" s="4">
        <f>Table3[[#This Row],[Revenue]]-Table3[[#This Row],[Total Discount]]</f>
        <v>1079400</v>
      </c>
      <c r="W4752" s="6"/>
      <c r="X4752" s="5"/>
    </row>
    <row r="4753" spans="1:24" x14ac:dyDescent="0.35">
      <c r="A4753">
        <v>4752</v>
      </c>
      <c r="B4753" t="s">
        <v>3999</v>
      </c>
      <c r="C4753" s="8">
        <v>43080</v>
      </c>
      <c r="D4753" s="6">
        <v>2017</v>
      </c>
      <c r="E4753" s="8" t="s">
        <v>3490</v>
      </c>
      <c r="F4753" s="7">
        <v>11</v>
      </c>
      <c r="G4753" t="s">
        <v>3452</v>
      </c>
      <c r="H4753" t="s">
        <v>3451</v>
      </c>
      <c r="I4753" t="s">
        <v>3998</v>
      </c>
      <c r="J4753" t="s">
        <v>3466</v>
      </c>
      <c r="K4753" t="s">
        <v>3707</v>
      </c>
      <c r="L4753">
        <v>7501</v>
      </c>
      <c r="M4753" t="s">
        <v>2534</v>
      </c>
      <c r="N4753" t="s">
        <v>13</v>
      </c>
      <c r="O4753" t="s">
        <v>73</v>
      </c>
      <c r="P4753" t="s">
        <v>2535</v>
      </c>
      <c r="Q4753" s="4">
        <v>16000</v>
      </c>
      <c r="R4753">
        <v>3</v>
      </c>
      <c r="S4753" s="4">
        <f>Table3[[#This Row],[Harga]]*Table3[[#This Row],[Quantity]]</f>
        <v>48000</v>
      </c>
      <c r="T4753">
        <v>0</v>
      </c>
      <c r="U4753" s="4">
        <f>Table3[[#This Row],[Discount]]*Table3[[#This Row],[Revenue]]</f>
        <v>0</v>
      </c>
      <c r="V4753" s="4">
        <f>Table3[[#This Row],[Revenue]]-Table3[[#This Row],[Total Discount]]</f>
        <v>48000</v>
      </c>
      <c r="W4753" s="6"/>
      <c r="X4753" s="5"/>
    </row>
    <row r="4754" spans="1:24" x14ac:dyDescent="0.35">
      <c r="A4754">
        <v>4753</v>
      </c>
      <c r="B4754" t="s">
        <v>3997</v>
      </c>
      <c r="C4754" s="8">
        <v>42278</v>
      </c>
      <c r="D4754" s="6">
        <v>2015</v>
      </c>
      <c r="E4754" s="8" t="s">
        <v>3517</v>
      </c>
      <c r="F4754" s="7">
        <v>1</v>
      </c>
      <c r="G4754" t="s">
        <v>3452</v>
      </c>
      <c r="H4754" t="s">
        <v>3554</v>
      </c>
      <c r="I4754" t="s">
        <v>3996</v>
      </c>
      <c r="J4754" t="s">
        <v>3449</v>
      </c>
      <c r="K4754" t="s">
        <v>3556</v>
      </c>
      <c r="L4754">
        <v>97206</v>
      </c>
      <c r="M4754" t="s">
        <v>2935</v>
      </c>
      <c r="N4754" t="s">
        <v>51</v>
      </c>
      <c r="O4754" t="s">
        <v>52</v>
      </c>
      <c r="P4754" t="s">
        <v>2936</v>
      </c>
      <c r="Q4754" s="4">
        <v>860000</v>
      </c>
      <c r="R4754">
        <v>2</v>
      </c>
      <c r="S4754" s="4">
        <f>Table3[[#This Row],[Harga]]*Table3[[#This Row],[Quantity]]</f>
        <v>1720000</v>
      </c>
      <c r="T4754">
        <v>0.2</v>
      </c>
      <c r="U4754" s="4">
        <f>Table3[[#This Row],[Discount]]*Table3[[#This Row],[Revenue]]</f>
        <v>344000</v>
      </c>
      <c r="V4754" s="4">
        <f>Table3[[#This Row],[Revenue]]-Table3[[#This Row],[Total Discount]]</f>
        <v>1376000</v>
      </c>
      <c r="W4754" s="6"/>
      <c r="X4754" s="5"/>
    </row>
    <row r="4755" spans="1:24" x14ac:dyDescent="0.35">
      <c r="A4755">
        <v>4754</v>
      </c>
      <c r="B4755" t="s">
        <v>3995</v>
      </c>
      <c r="C4755" s="8">
        <v>42587</v>
      </c>
      <c r="D4755" s="6">
        <v>2016</v>
      </c>
      <c r="E4755" s="8" t="s">
        <v>3481</v>
      </c>
      <c r="F4755" s="7">
        <v>5</v>
      </c>
      <c r="G4755" t="s">
        <v>3485</v>
      </c>
      <c r="H4755" t="s">
        <v>3451</v>
      </c>
      <c r="I4755" t="s">
        <v>3994</v>
      </c>
      <c r="J4755" t="s">
        <v>3466</v>
      </c>
      <c r="K4755" t="s">
        <v>3470</v>
      </c>
      <c r="L4755">
        <v>35810</v>
      </c>
      <c r="M4755" t="s">
        <v>1626</v>
      </c>
      <c r="N4755" t="s">
        <v>13</v>
      </c>
      <c r="O4755" t="s">
        <v>37</v>
      </c>
      <c r="P4755" t="s">
        <v>1627</v>
      </c>
      <c r="Q4755" s="4">
        <v>68000</v>
      </c>
      <c r="R4755">
        <v>7</v>
      </c>
      <c r="S4755" s="4">
        <f>Table3[[#This Row],[Harga]]*Table3[[#This Row],[Quantity]]</f>
        <v>476000</v>
      </c>
      <c r="T4755">
        <v>0</v>
      </c>
      <c r="U4755" s="4">
        <f>Table3[[#This Row],[Discount]]*Table3[[#This Row],[Revenue]]</f>
        <v>0</v>
      </c>
      <c r="V4755" s="4">
        <f>Table3[[#This Row],[Revenue]]-Table3[[#This Row],[Total Discount]]</f>
        <v>476000</v>
      </c>
      <c r="W4755" s="6"/>
      <c r="X4755" s="5"/>
    </row>
    <row r="4756" spans="1:24" x14ac:dyDescent="0.35">
      <c r="A4756">
        <v>4755</v>
      </c>
      <c r="B4756" t="s">
        <v>3993</v>
      </c>
      <c r="C4756" s="8">
        <v>42738</v>
      </c>
      <c r="D4756" s="6">
        <v>2017</v>
      </c>
      <c r="E4756" s="8" t="s">
        <v>3463</v>
      </c>
      <c r="F4756" s="7">
        <v>3</v>
      </c>
      <c r="G4756" t="s">
        <v>3457</v>
      </c>
      <c r="H4756" t="s">
        <v>3451</v>
      </c>
      <c r="I4756" t="s">
        <v>3992</v>
      </c>
      <c r="J4756" t="s">
        <v>3449</v>
      </c>
      <c r="K4756" t="s">
        <v>3605</v>
      </c>
      <c r="L4756">
        <v>94110</v>
      </c>
      <c r="M4756" t="s">
        <v>400</v>
      </c>
      <c r="N4756" t="s">
        <v>13</v>
      </c>
      <c r="O4756" t="s">
        <v>26</v>
      </c>
      <c r="P4756" t="s">
        <v>401</v>
      </c>
      <c r="Q4756" s="4">
        <v>190000</v>
      </c>
      <c r="R4756">
        <v>8</v>
      </c>
      <c r="S4756" s="4">
        <f>Table3[[#This Row],[Harga]]*Table3[[#This Row],[Quantity]]</f>
        <v>1520000</v>
      </c>
      <c r="T4756">
        <v>0.2</v>
      </c>
      <c r="U4756" s="4">
        <f>Table3[[#This Row],[Discount]]*Table3[[#This Row],[Revenue]]</f>
        <v>304000</v>
      </c>
      <c r="V4756" s="4">
        <f>Table3[[#This Row],[Revenue]]-Table3[[#This Row],[Total Discount]]</f>
        <v>1216000</v>
      </c>
      <c r="W4756" s="6"/>
      <c r="X4756" s="5"/>
    </row>
    <row r="4757" spans="1:24" x14ac:dyDescent="0.35">
      <c r="A4757">
        <v>4756</v>
      </c>
      <c r="B4757" t="s">
        <v>3991</v>
      </c>
      <c r="C4757" s="8">
        <v>43046</v>
      </c>
      <c r="D4757" s="6">
        <v>2017</v>
      </c>
      <c r="E4757" s="8" t="s">
        <v>3468</v>
      </c>
      <c r="F4757" s="7">
        <v>7</v>
      </c>
      <c r="G4757" t="s">
        <v>3496</v>
      </c>
      <c r="H4757" t="s">
        <v>3451</v>
      </c>
      <c r="I4757" t="s">
        <v>3990</v>
      </c>
      <c r="J4757" t="s">
        <v>3449</v>
      </c>
      <c r="K4757" t="s">
        <v>3666</v>
      </c>
      <c r="L4757">
        <v>73120</v>
      </c>
      <c r="M4757" t="s">
        <v>1696</v>
      </c>
      <c r="N4757" t="s">
        <v>13</v>
      </c>
      <c r="O4757" t="s">
        <v>26</v>
      </c>
      <c r="P4757" t="s">
        <v>1697</v>
      </c>
      <c r="Q4757" s="4">
        <v>13000</v>
      </c>
      <c r="R4757">
        <v>9</v>
      </c>
      <c r="S4757" s="4">
        <f>Table3[[#This Row],[Harga]]*Table3[[#This Row],[Quantity]]</f>
        <v>117000</v>
      </c>
      <c r="T4757">
        <v>0</v>
      </c>
      <c r="U4757" s="4">
        <f>Table3[[#This Row],[Discount]]*Table3[[#This Row],[Revenue]]</f>
        <v>0</v>
      </c>
      <c r="V4757" s="4">
        <f>Table3[[#This Row],[Revenue]]-Table3[[#This Row],[Total Discount]]</f>
        <v>117000</v>
      </c>
      <c r="W4757" s="6"/>
      <c r="X4757" s="5"/>
    </row>
    <row r="4758" spans="1:24" x14ac:dyDescent="0.35">
      <c r="A4758">
        <v>4757</v>
      </c>
      <c r="B4758" t="s">
        <v>3989</v>
      </c>
      <c r="C4758" s="8">
        <v>42372</v>
      </c>
      <c r="D4758" s="6">
        <v>2016</v>
      </c>
      <c r="E4758" s="8" t="s">
        <v>3463</v>
      </c>
      <c r="F4758" s="7">
        <v>3</v>
      </c>
      <c r="G4758" t="s">
        <v>3538</v>
      </c>
      <c r="H4758" t="s">
        <v>3451</v>
      </c>
      <c r="I4758" t="s">
        <v>3988</v>
      </c>
      <c r="J4758" t="s">
        <v>3466</v>
      </c>
      <c r="K4758" t="s">
        <v>3483</v>
      </c>
      <c r="L4758">
        <v>74012</v>
      </c>
      <c r="M4758" t="s">
        <v>349</v>
      </c>
      <c r="N4758" t="s">
        <v>9</v>
      </c>
      <c r="O4758" t="s">
        <v>17</v>
      </c>
      <c r="P4758" t="s">
        <v>350</v>
      </c>
      <c r="Q4758" s="4">
        <v>376000</v>
      </c>
      <c r="R4758">
        <v>7</v>
      </c>
      <c r="S4758" s="4">
        <f>Table3[[#This Row],[Harga]]*Table3[[#This Row],[Quantity]]</f>
        <v>2632000</v>
      </c>
      <c r="T4758">
        <v>0</v>
      </c>
      <c r="U4758" s="4">
        <f>Table3[[#This Row],[Discount]]*Table3[[#This Row],[Revenue]]</f>
        <v>0</v>
      </c>
      <c r="V4758" s="4">
        <f>Table3[[#This Row],[Revenue]]-Table3[[#This Row],[Total Discount]]</f>
        <v>2632000</v>
      </c>
      <c r="W4758" s="6"/>
      <c r="X4758" s="5"/>
    </row>
    <row r="4759" spans="1:24" x14ac:dyDescent="0.35">
      <c r="A4759">
        <v>4758</v>
      </c>
      <c r="B4759" t="s">
        <v>3987</v>
      </c>
      <c r="C4759" s="8">
        <v>42502</v>
      </c>
      <c r="D4759" s="6">
        <v>2016</v>
      </c>
      <c r="E4759" s="8" t="s">
        <v>3453</v>
      </c>
      <c r="F4759" s="7">
        <v>12</v>
      </c>
      <c r="G4759" t="s">
        <v>3452</v>
      </c>
      <c r="H4759" t="s">
        <v>3451</v>
      </c>
      <c r="I4759" t="s">
        <v>3986</v>
      </c>
      <c r="J4759" t="s">
        <v>3449</v>
      </c>
      <c r="K4759" t="s">
        <v>3455</v>
      </c>
      <c r="L4759">
        <v>92691</v>
      </c>
      <c r="M4759" t="s">
        <v>3402</v>
      </c>
      <c r="N4759" t="s">
        <v>51</v>
      </c>
      <c r="O4759" t="s">
        <v>64</v>
      </c>
      <c r="P4759" t="s">
        <v>3403</v>
      </c>
      <c r="Q4759" s="4">
        <v>120000</v>
      </c>
      <c r="R4759">
        <v>6</v>
      </c>
      <c r="S4759" s="4">
        <f>Table3[[#This Row],[Harga]]*Table3[[#This Row],[Quantity]]</f>
        <v>720000</v>
      </c>
      <c r="T4759">
        <v>0</v>
      </c>
      <c r="U4759" s="4">
        <f>Table3[[#This Row],[Discount]]*Table3[[#This Row],[Revenue]]</f>
        <v>0</v>
      </c>
      <c r="V4759" s="4">
        <f>Table3[[#This Row],[Revenue]]-Table3[[#This Row],[Total Discount]]</f>
        <v>720000</v>
      </c>
      <c r="W4759" s="6"/>
      <c r="X4759" s="5"/>
    </row>
    <row r="4760" spans="1:24" x14ac:dyDescent="0.35">
      <c r="A4760">
        <v>4759</v>
      </c>
      <c r="B4760" t="s">
        <v>3985</v>
      </c>
      <c r="C4760" s="8">
        <v>43044</v>
      </c>
      <c r="D4760" s="6">
        <v>2017</v>
      </c>
      <c r="E4760" s="8" t="s">
        <v>3468</v>
      </c>
      <c r="F4760" s="7">
        <v>5</v>
      </c>
      <c r="G4760" t="s">
        <v>3538</v>
      </c>
      <c r="H4760" t="s">
        <v>3462</v>
      </c>
      <c r="I4760" t="s">
        <v>3984</v>
      </c>
      <c r="J4760" t="s">
        <v>3488</v>
      </c>
      <c r="K4760" t="s">
        <v>3714</v>
      </c>
      <c r="L4760">
        <v>46142</v>
      </c>
      <c r="M4760" t="s">
        <v>270</v>
      </c>
      <c r="N4760" t="s">
        <v>13</v>
      </c>
      <c r="O4760" t="s">
        <v>23</v>
      </c>
      <c r="P4760" t="s">
        <v>271</v>
      </c>
      <c r="Q4760" s="4">
        <v>9000</v>
      </c>
      <c r="R4760">
        <v>1</v>
      </c>
      <c r="S4760" s="4">
        <f>Table3[[#This Row],[Harga]]*Table3[[#This Row],[Quantity]]</f>
        <v>9000</v>
      </c>
      <c r="T4760">
        <v>0</v>
      </c>
      <c r="U4760" s="4">
        <f>Table3[[#This Row],[Discount]]*Table3[[#This Row],[Revenue]]</f>
        <v>0</v>
      </c>
      <c r="V4760" s="4">
        <f>Table3[[#This Row],[Revenue]]-Table3[[#This Row],[Total Discount]]</f>
        <v>9000</v>
      </c>
      <c r="W4760" s="6"/>
      <c r="X4760" s="5"/>
    </row>
    <row r="4761" spans="1:24" x14ac:dyDescent="0.35">
      <c r="A4761">
        <v>4760</v>
      </c>
      <c r="B4761" t="s">
        <v>3983</v>
      </c>
      <c r="C4761" s="8">
        <v>42516</v>
      </c>
      <c r="D4761" s="6">
        <v>2016</v>
      </c>
      <c r="E4761" s="8" t="s">
        <v>3453</v>
      </c>
      <c r="F4761" s="7">
        <v>26</v>
      </c>
      <c r="G4761" t="s">
        <v>3457</v>
      </c>
      <c r="H4761" t="s">
        <v>3462</v>
      </c>
      <c r="I4761" t="s">
        <v>3982</v>
      </c>
      <c r="J4761" t="s">
        <v>3449</v>
      </c>
      <c r="K4761" t="s">
        <v>3474</v>
      </c>
      <c r="L4761">
        <v>53209</v>
      </c>
      <c r="M4761" t="s">
        <v>2937</v>
      </c>
      <c r="N4761" t="s">
        <v>9</v>
      </c>
      <c r="O4761" t="s">
        <v>20</v>
      </c>
      <c r="P4761" t="s">
        <v>2938</v>
      </c>
      <c r="Q4761" s="4">
        <v>15000</v>
      </c>
      <c r="R4761">
        <v>3</v>
      </c>
      <c r="S4761" s="4">
        <f>Table3[[#This Row],[Harga]]*Table3[[#This Row],[Quantity]]</f>
        <v>45000</v>
      </c>
      <c r="T4761">
        <v>0</v>
      </c>
      <c r="U4761" s="4">
        <f>Table3[[#This Row],[Discount]]*Table3[[#This Row],[Revenue]]</f>
        <v>0</v>
      </c>
      <c r="V4761" s="4">
        <f>Table3[[#This Row],[Revenue]]-Table3[[#This Row],[Total Discount]]</f>
        <v>45000</v>
      </c>
      <c r="W4761" s="6"/>
      <c r="X4761" s="5"/>
    </row>
    <row r="4762" spans="1:24" x14ac:dyDescent="0.35">
      <c r="A4762">
        <v>4761</v>
      </c>
      <c r="B4762" t="s">
        <v>3981</v>
      </c>
      <c r="C4762" s="8">
        <v>42328</v>
      </c>
      <c r="D4762" s="6">
        <v>2015</v>
      </c>
      <c r="E4762" s="8" t="s">
        <v>3468</v>
      </c>
      <c r="F4762" s="7">
        <v>20</v>
      </c>
      <c r="G4762" t="s">
        <v>3538</v>
      </c>
      <c r="H4762" t="s">
        <v>3462</v>
      </c>
      <c r="I4762" t="s">
        <v>3980</v>
      </c>
      <c r="J4762" t="s">
        <v>3449</v>
      </c>
      <c r="K4762" t="s">
        <v>3492</v>
      </c>
      <c r="L4762">
        <v>94109</v>
      </c>
      <c r="M4762" t="s">
        <v>1980</v>
      </c>
      <c r="N4762" t="s">
        <v>9</v>
      </c>
      <c r="O4762" t="s">
        <v>20</v>
      </c>
      <c r="P4762" t="s">
        <v>1981</v>
      </c>
      <c r="Q4762" s="4">
        <v>18000</v>
      </c>
      <c r="R4762">
        <v>3</v>
      </c>
      <c r="S4762" s="4">
        <f>Table3[[#This Row],[Harga]]*Table3[[#This Row],[Quantity]]</f>
        <v>54000</v>
      </c>
      <c r="T4762">
        <v>0</v>
      </c>
      <c r="U4762" s="4">
        <f>Table3[[#This Row],[Discount]]*Table3[[#This Row],[Revenue]]</f>
        <v>0</v>
      </c>
      <c r="V4762" s="4">
        <f>Table3[[#This Row],[Revenue]]-Table3[[#This Row],[Total Discount]]</f>
        <v>54000</v>
      </c>
      <c r="W4762" s="6"/>
      <c r="X4762" s="5"/>
    </row>
    <row r="4763" spans="1:24" x14ac:dyDescent="0.35">
      <c r="A4763">
        <v>4762</v>
      </c>
      <c r="B4763" t="s">
        <v>3979</v>
      </c>
      <c r="C4763" s="8">
        <v>42482</v>
      </c>
      <c r="D4763" s="6">
        <v>2016</v>
      </c>
      <c r="E4763" s="8" t="s">
        <v>3529</v>
      </c>
      <c r="F4763" s="7">
        <v>22</v>
      </c>
      <c r="G4763" t="s">
        <v>3485</v>
      </c>
      <c r="H4763" t="s">
        <v>3451</v>
      </c>
      <c r="I4763" t="s">
        <v>3587</v>
      </c>
      <c r="J4763" t="s">
        <v>3449</v>
      </c>
      <c r="K4763" t="s">
        <v>3556</v>
      </c>
      <c r="L4763">
        <v>13440</v>
      </c>
      <c r="M4763" t="s">
        <v>3404</v>
      </c>
      <c r="N4763" t="s">
        <v>13</v>
      </c>
      <c r="O4763" t="s">
        <v>37</v>
      </c>
      <c r="P4763" t="s">
        <v>3405</v>
      </c>
      <c r="Q4763" s="4">
        <v>33000</v>
      </c>
      <c r="R4763">
        <v>9</v>
      </c>
      <c r="S4763" s="4">
        <f>Table3[[#This Row],[Harga]]*Table3[[#This Row],[Quantity]]</f>
        <v>297000</v>
      </c>
      <c r="T4763">
        <v>0</v>
      </c>
      <c r="U4763" s="4">
        <f>Table3[[#This Row],[Discount]]*Table3[[#This Row],[Revenue]]</f>
        <v>0</v>
      </c>
      <c r="V4763" s="4">
        <f>Table3[[#This Row],[Revenue]]-Table3[[#This Row],[Total Discount]]</f>
        <v>297000</v>
      </c>
      <c r="W4763" s="6"/>
      <c r="X4763" s="5"/>
    </row>
    <row r="4764" spans="1:24" x14ac:dyDescent="0.35">
      <c r="A4764">
        <v>4763</v>
      </c>
      <c r="B4764" t="s">
        <v>3978</v>
      </c>
      <c r="C4764" s="8">
        <v>42657</v>
      </c>
      <c r="D4764" s="6">
        <v>2016</v>
      </c>
      <c r="E4764" s="8" t="s">
        <v>3517</v>
      </c>
      <c r="F4764" s="7">
        <v>14</v>
      </c>
      <c r="G4764" t="s">
        <v>3457</v>
      </c>
      <c r="H4764" t="s">
        <v>3462</v>
      </c>
      <c r="I4764" t="s">
        <v>3859</v>
      </c>
      <c r="J4764" t="s">
        <v>3466</v>
      </c>
      <c r="K4764" t="s">
        <v>3483</v>
      </c>
      <c r="L4764">
        <v>10009</v>
      </c>
      <c r="M4764" t="s">
        <v>3095</v>
      </c>
      <c r="N4764" t="s">
        <v>51</v>
      </c>
      <c r="O4764" t="s">
        <v>52</v>
      </c>
      <c r="P4764" t="s">
        <v>3096</v>
      </c>
      <c r="Q4764" s="4">
        <v>624000</v>
      </c>
      <c r="R4764">
        <v>7</v>
      </c>
      <c r="S4764" s="4">
        <f>Table3[[#This Row],[Harga]]*Table3[[#This Row],[Quantity]]</f>
        <v>4368000</v>
      </c>
      <c r="T4764">
        <v>0</v>
      </c>
      <c r="U4764" s="4">
        <f>Table3[[#This Row],[Discount]]*Table3[[#This Row],[Revenue]]</f>
        <v>0</v>
      </c>
      <c r="V4764" s="4">
        <f>Table3[[#This Row],[Revenue]]-Table3[[#This Row],[Total Discount]]</f>
        <v>4368000</v>
      </c>
      <c r="W4764" s="6"/>
      <c r="X4764" s="5"/>
    </row>
    <row r="4765" spans="1:24" x14ac:dyDescent="0.35">
      <c r="A4765">
        <v>4764</v>
      </c>
      <c r="B4765" t="s">
        <v>3977</v>
      </c>
      <c r="C4765" s="8">
        <v>41734</v>
      </c>
      <c r="D4765" s="6">
        <v>2014</v>
      </c>
      <c r="E4765" s="8" t="s">
        <v>3529</v>
      </c>
      <c r="F4765" s="7">
        <v>5</v>
      </c>
      <c r="G4765" t="s">
        <v>3457</v>
      </c>
      <c r="H4765" t="s">
        <v>3451</v>
      </c>
      <c r="I4765" t="s">
        <v>3976</v>
      </c>
      <c r="J4765" t="s">
        <v>3449</v>
      </c>
      <c r="K4765" t="s">
        <v>3513</v>
      </c>
      <c r="L4765">
        <v>48127</v>
      </c>
      <c r="M4765" t="s">
        <v>935</v>
      </c>
      <c r="N4765" t="s">
        <v>13</v>
      </c>
      <c r="O4765" t="s">
        <v>37</v>
      </c>
      <c r="P4765" t="s">
        <v>936</v>
      </c>
      <c r="Q4765" s="4">
        <v>121000</v>
      </c>
      <c r="R4765">
        <v>2</v>
      </c>
      <c r="S4765" s="4">
        <f>Table3[[#This Row],[Harga]]*Table3[[#This Row],[Quantity]]</f>
        <v>242000</v>
      </c>
      <c r="T4765">
        <v>0</v>
      </c>
      <c r="U4765" s="4">
        <f>Table3[[#This Row],[Discount]]*Table3[[#This Row],[Revenue]]</f>
        <v>0</v>
      </c>
      <c r="V4765" s="4">
        <f>Table3[[#This Row],[Revenue]]-Table3[[#This Row],[Total Discount]]</f>
        <v>242000</v>
      </c>
      <c r="W4765" s="6"/>
      <c r="X4765" s="5"/>
    </row>
    <row r="4766" spans="1:24" x14ac:dyDescent="0.35">
      <c r="A4766">
        <v>4765</v>
      </c>
      <c r="B4766" t="s">
        <v>3975</v>
      </c>
      <c r="C4766" s="8">
        <v>42588</v>
      </c>
      <c r="D4766" s="6">
        <v>2016</v>
      </c>
      <c r="E4766" s="8" t="s">
        <v>3481</v>
      </c>
      <c r="F4766" s="7">
        <v>6</v>
      </c>
      <c r="G4766" t="s">
        <v>3452</v>
      </c>
      <c r="H4766" t="s">
        <v>3451</v>
      </c>
      <c r="I4766" t="s">
        <v>3974</v>
      </c>
      <c r="J4766" t="s">
        <v>3449</v>
      </c>
      <c r="K4766" t="s">
        <v>3714</v>
      </c>
      <c r="L4766">
        <v>10024</v>
      </c>
      <c r="M4766" t="s">
        <v>1984</v>
      </c>
      <c r="N4766" t="s">
        <v>13</v>
      </c>
      <c r="O4766" t="s">
        <v>37</v>
      </c>
      <c r="P4766" t="s">
        <v>1985</v>
      </c>
      <c r="Q4766" s="4">
        <v>5000</v>
      </c>
      <c r="R4766">
        <v>9</v>
      </c>
      <c r="S4766" s="4">
        <f>Table3[[#This Row],[Harga]]*Table3[[#This Row],[Quantity]]</f>
        <v>45000</v>
      </c>
      <c r="T4766">
        <v>0</v>
      </c>
      <c r="U4766" s="4">
        <f>Table3[[#This Row],[Discount]]*Table3[[#This Row],[Revenue]]</f>
        <v>0</v>
      </c>
      <c r="V4766" s="4">
        <f>Table3[[#This Row],[Revenue]]-Table3[[#This Row],[Total Discount]]</f>
        <v>45000</v>
      </c>
      <c r="W4766" s="6"/>
      <c r="X4766" s="5"/>
    </row>
    <row r="4767" spans="1:24" x14ac:dyDescent="0.35">
      <c r="A4767">
        <v>4766</v>
      </c>
      <c r="B4767" t="s">
        <v>3973</v>
      </c>
      <c r="C4767" s="8">
        <v>41987</v>
      </c>
      <c r="D4767" s="6">
        <v>2014</v>
      </c>
      <c r="E4767" s="8" t="s">
        <v>3490</v>
      </c>
      <c r="F4767" s="7">
        <v>14</v>
      </c>
      <c r="G4767" t="s">
        <v>3538</v>
      </c>
      <c r="H4767" t="s">
        <v>3451</v>
      </c>
      <c r="I4767" t="s">
        <v>3972</v>
      </c>
      <c r="J4767" t="s">
        <v>3466</v>
      </c>
      <c r="K4767" t="s">
        <v>3494</v>
      </c>
      <c r="L4767">
        <v>60623</v>
      </c>
      <c r="M4767" t="s">
        <v>1610</v>
      </c>
      <c r="N4767" t="s">
        <v>13</v>
      </c>
      <c r="O4767" t="s">
        <v>26</v>
      </c>
      <c r="P4767" t="s">
        <v>1611</v>
      </c>
      <c r="Q4767" s="4">
        <v>10000</v>
      </c>
      <c r="R4767">
        <v>3</v>
      </c>
      <c r="S4767" s="4">
        <f>Table3[[#This Row],[Harga]]*Table3[[#This Row],[Quantity]]</f>
        <v>30000</v>
      </c>
      <c r="T4767">
        <v>0.8</v>
      </c>
      <c r="U4767" s="4">
        <f>Table3[[#This Row],[Discount]]*Table3[[#This Row],[Revenue]]</f>
        <v>24000</v>
      </c>
      <c r="V4767" s="4">
        <f>Table3[[#This Row],[Revenue]]-Table3[[#This Row],[Total Discount]]</f>
        <v>6000</v>
      </c>
      <c r="W4767" s="6"/>
      <c r="X4767" s="5"/>
    </row>
    <row r="4768" spans="1:24" x14ac:dyDescent="0.35">
      <c r="A4768">
        <v>4767</v>
      </c>
      <c r="B4768" t="s">
        <v>3971</v>
      </c>
      <c r="C4768" s="8">
        <v>42885</v>
      </c>
      <c r="D4768" s="6">
        <v>2017</v>
      </c>
      <c r="E4768" s="8" t="s">
        <v>3453</v>
      </c>
      <c r="F4768" s="7">
        <v>30</v>
      </c>
      <c r="G4768" t="s">
        <v>3457</v>
      </c>
      <c r="H4768" t="s">
        <v>3532</v>
      </c>
      <c r="I4768" t="s">
        <v>3970</v>
      </c>
      <c r="J4768" t="s">
        <v>3449</v>
      </c>
      <c r="K4768" t="s">
        <v>3714</v>
      </c>
      <c r="L4768">
        <v>75217</v>
      </c>
      <c r="M4768" t="s">
        <v>2111</v>
      </c>
      <c r="N4768" t="s">
        <v>9</v>
      </c>
      <c r="O4768" t="s">
        <v>10</v>
      </c>
      <c r="P4768" t="s">
        <v>2112</v>
      </c>
      <c r="Q4768" s="4">
        <v>181000</v>
      </c>
      <c r="R4768">
        <v>1</v>
      </c>
      <c r="S4768" s="4">
        <f>Table3[[#This Row],[Harga]]*Table3[[#This Row],[Quantity]]</f>
        <v>181000</v>
      </c>
      <c r="T4768">
        <v>0.32</v>
      </c>
      <c r="U4768" s="4">
        <f>Table3[[#This Row],[Discount]]*Table3[[#This Row],[Revenue]]</f>
        <v>57920</v>
      </c>
      <c r="V4768" s="4">
        <f>Table3[[#This Row],[Revenue]]-Table3[[#This Row],[Total Discount]]</f>
        <v>123080</v>
      </c>
      <c r="W4768" s="6"/>
      <c r="X4768" s="5"/>
    </row>
    <row r="4769" spans="1:24" x14ac:dyDescent="0.35">
      <c r="A4769">
        <v>4768</v>
      </c>
      <c r="B4769" t="s">
        <v>3969</v>
      </c>
      <c r="C4769" s="8">
        <v>42657</v>
      </c>
      <c r="D4769" s="6">
        <v>2016</v>
      </c>
      <c r="E4769" s="8" t="s">
        <v>3517</v>
      </c>
      <c r="F4769" s="7">
        <v>14</v>
      </c>
      <c r="G4769" t="s">
        <v>3452</v>
      </c>
      <c r="H4769" t="s">
        <v>3451</v>
      </c>
      <c r="I4769" t="s">
        <v>3727</v>
      </c>
      <c r="J4769" t="s">
        <v>3449</v>
      </c>
      <c r="K4769" t="s">
        <v>3509</v>
      </c>
      <c r="L4769">
        <v>54915</v>
      </c>
      <c r="M4769" t="s">
        <v>865</v>
      </c>
      <c r="N4769" t="s">
        <v>51</v>
      </c>
      <c r="O4769" t="s">
        <v>64</v>
      </c>
      <c r="P4769" t="s">
        <v>866</v>
      </c>
      <c r="Q4769" s="4">
        <v>2310000</v>
      </c>
      <c r="R4769">
        <v>5</v>
      </c>
      <c r="S4769" s="4">
        <f>Table3[[#This Row],[Harga]]*Table3[[#This Row],[Quantity]]</f>
        <v>11550000</v>
      </c>
      <c r="T4769">
        <v>0</v>
      </c>
      <c r="U4769" s="4">
        <f>Table3[[#This Row],[Discount]]*Table3[[#This Row],[Revenue]]</f>
        <v>0</v>
      </c>
      <c r="V4769" s="4">
        <f>Table3[[#This Row],[Revenue]]-Table3[[#This Row],[Total Discount]]</f>
        <v>11550000</v>
      </c>
      <c r="W4769" s="6"/>
      <c r="X4769" s="5"/>
    </row>
    <row r="4770" spans="1:24" x14ac:dyDescent="0.35">
      <c r="A4770">
        <v>4769</v>
      </c>
      <c r="B4770" t="s">
        <v>3968</v>
      </c>
      <c r="C4770" s="8">
        <v>41712</v>
      </c>
      <c r="D4770" s="6">
        <v>2014</v>
      </c>
      <c r="E4770" s="8" t="s">
        <v>3511</v>
      </c>
      <c r="F4770" s="7">
        <v>14</v>
      </c>
      <c r="G4770" t="s">
        <v>3457</v>
      </c>
      <c r="H4770" t="s">
        <v>3451</v>
      </c>
      <c r="I4770" t="s">
        <v>3736</v>
      </c>
      <c r="J4770" t="s">
        <v>3488</v>
      </c>
      <c r="K4770" t="s">
        <v>3670</v>
      </c>
      <c r="L4770">
        <v>32216</v>
      </c>
      <c r="M4770" t="s">
        <v>698</v>
      </c>
      <c r="N4770" t="s">
        <v>13</v>
      </c>
      <c r="O4770" t="s">
        <v>23</v>
      </c>
      <c r="P4770" t="s">
        <v>699</v>
      </c>
      <c r="Q4770" s="4">
        <v>133000</v>
      </c>
      <c r="R4770">
        <v>6</v>
      </c>
      <c r="S4770" s="4">
        <f>Table3[[#This Row],[Harga]]*Table3[[#This Row],[Quantity]]</f>
        <v>798000</v>
      </c>
      <c r="T4770">
        <v>0.2</v>
      </c>
      <c r="U4770" s="4">
        <f>Table3[[#This Row],[Discount]]*Table3[[#This Row],[Revenue]]</f>
        <v>159600</v>
      </c>
      <c r="V4770" s="4">
        <f>Table3[[#This Row],[Revenue]]-Table3[[#This Row],[Total Discount]]</f>
        <v>638400</v>
      </c>
      <c r="W4770" s="6"/>
      <c r="X4770" s="5"/>
    </row>
    <row r="4771" spans="1:24" x14ac:dyDescent="0.35">
      <c r="A4771">
        <v>4770</v>
      </c>
      <c r="B4771" t="s">
        <v>3967</v>
      </c>
      <c r="C4771" s="8">
        <v>41687</v>
      </c>
      <c r="D4771" s="6">
        <v>2014</v>
      </c>
      <c r="E4771" s="8" t="s">
        <v>3458</v>
      </c>
      <c r="F4771" s="7">
        <v>17</v>
      </c>
      <c r="G4771" t="s">
        <v>3457</v>
      </c>
      <c r="H4771" t="s">
        <v>3501</v>
      </c>
      <c r="I4771" t="s">
        <v>3966</v>
      </c>
      <c r="J4771" t="s">
        <v>3449</v>
      </c>
      <c r="K4771" t="s">
        <v>3548</v>
      </c>
      <c r="L4771">
        <v>60653</v>
      </c>
      <c r="M4771" t="s">
        <v>1431</v>
      </c>
      <c r="N4771" t="s">
        <v>13</v>
      </c>
      <c r="O4771" t="s">
        <v>37</v>
      </c>
      <c r="P4771" t="s">
        <v>882</v>
      </c>
      <c r="Q4771" s="4">
        <v>15000</v>
      </c>
      <c r="R4771">
        <v>14</v>
      </c>
      <c r="S4771" s="4">
        <f>Table3[[#This Row],[Harga]]*Table3[[#This Row],[Quantity]]</f>
        <v>210000</v>
      </c>
      <c r="T4771">
        <v>0.2</v>
      </c>
      <c r="U4771" s="4">
        <f>Table3[[#This Row],[Discount]]*Table3[[#This Row],[Revenue]]</f>
        <v>42000</v>
      </c>
      <c r="V4771" s="4">
        <f>Table3[[#This Row],[Revenue]]-Table3[[#This Row],[Total Discount]]</f>
        <v>168000</v>
      </c>
      <c r="W4771" s="6"/>
      <c r="X4771" s="5"/>
    </row>
    <row r="4772" spans="1:24" x14ac:dyDescent="0.35">
      <c r="A4772">
        <v>4771</v>
      </c>
      <c r="B4772" t="s">
        <v>3965</v>
      </c>
      <c r="C4772" s="8">
        <v>42240</v>
      </c>
      <c r="D4772" s="6">
        <v>2015</v>
      </c>
      <c r="E4772" s="8" t="s">
        <v>3481</v>
      </c>
      <c r="F4772" s="7">
        <v>24</v>
      </c>
      <c r="G4772" t="s">
        <v>3452</v>
      </c>
      <c r="H4772" t="s">
        <v>3451</v>
      </c>
      <c r="I4772" t="s">
        <v>3964</v>
      </c>
      <c r="J4772" t="s">
        <v>3449</v>
      </c>
      <c r="K4772" t="s">
        <v>3641</v>
      </c>
      <c r="L4772">
        <v>43402</v>
      </c>
      <c r="M4772" t="s">
        <v>2862</v>
      </c>
      <c r="N4772" t="s">
        <v>51</v>
      </c>
      <c r="O4772" t="s">
        <v>52</v>
      </c>
      <c r="P4772" t="s">
        <v>2863</v>
      </c>
      <c r="Q4772" s="4">
        <v>75000</v>
      </c>
      <c r="R4772">
        <v>3</v>
      </c>
      <c r="S4772" s="4">
        <f>Table3[[#This Row],[Harga]]*Table3[[#This Row],[Quantity]]</f>
        <v>225000</v>
      </c>
      <c r="T4772">
        <v>0.4</v>
      </c>
      <c r="U4772" s="4">
        <f>Table3[[#This Row],[Discount]]*Table3[[#This Row],[Revenue]]</f>
        <v>90000</v>
      </c>
      <c r="V4772" s="4">
        <f>Table3[[#This Row],[Revenue]]-Table3[[#This Row],[Total Discount]]</f>
        <v>135000</v>
      </c>
      <c r="W4772" s="6"/>
      <c r="X4772" s="5"/>
    </row>
    <row r="4773" spans="1:24" x14ac:dyDescent="0.35">
      <c r="A4773">
        <v>4772</v>
      </c>
      <c r="B4773" t="s">
        <v>3963</v>
      </c>
      <c r="C4773" s="8">
        <v>42863</v>
      </c>
      <c r="D4773" s="6">
        <v>2017</v>
      </c>
      <c r="E4773" s="8" t="s">
        <v>3453</v>
      </c>
      <c r="F4773" s="7">
        <v>8</v>
      </c>
      <c r="G4773" t="s">
        <v>3538</v>
      </c>
      <c r="H4773" t="s">
        <v>3451</v>
      </c>
      <c r="I4773" t="s">
        <v>3962</v>
      </c>
      <c r="J4773" t="s">
        <v>3449</v>
      </c>
      <c r="K4773" t="s">
        <v>3455</v>
      </c>
      <c r="L4773">
        <v>94110</v>
      </c>
      <c r="M4773" t="s">
        <v>1622</v>
      </c>
      <c r="N4773" t="s">
        <v>13</v>
      </c>
      <c r="O4773" t="s">
        <v>29</v>
      </c>
      <c r="P4773" t="s">
        <v>1623</v>
      </c>
      <c r="Q4773" s="4">
        <v>61000</v>
      </c>
      <c r="R4773">
        <v>4</v>
      </c>
      <c r="S4773" s="4">
        <f>Table3[[#This Row],[Harga]]*Table3[[#This Row],[Quantity]]</f>
        <v>244000</v>
      </c>
      <c r="T4773">
        <v>0</v>
      </c>
      <c r="U4773" s="4">
        <f>Table3[[#This Row],[Discount]]*Table3[[#This Row],[Revenue]]</f>
        <v>0</v>
      </c>
      <c r="V4773" s="4">
        <f>Table3[[#This Row],[Revenue]]-Table3[[#This Row],[Total Discount]]</f>
        <v>244000</v>
      </c>
      <c r="W4773" s="6"/>
      <c r="X4773" s="5"/>
    </row>
    <row r="4774" spans="1:24" x14ac:dyDescent="0.35">
      <c r="A4774">
        <v>4773</v>
      </c>
      <c r="B4774" t="s">
        <v>3961</v>
      </c>
      <c r="C4774" s="8">
        <v>42404</v>
      </c>
      <c r="D4774" s="6">
        <v>2016</v>
      </c>
      <c r="E4774" s="8" t="s">
        <v>3458</v>
      </c>
      <c r="F4774" s="7">
        <v>4</v>
      </c>
      <c r="G4774" t="s">
        <v>3485</v>
      </c>
      <c r="H4774" t="s">
        <v>3451</v>
      </c>
      <c r="I4774" t="s">
        <v>3960</v>
      </c>
      <c r="J4774" t="s">
        <v>3466</v>
      </c>
      <c r="K4774" t="s">
        <v>3655</v>
      </c>
      <c r="L4774">
        <v>90049</v>
      </c>
      <c r="M4774" t="s">
        <v>264</v>
      </c>
      <c r="N4774" t="s">
        <v>13</v>
      </c>
      <c r="O4774" t="s">
        <v>32</v>
      </c>
      <c r="P4774" t="s">
        <v>265</v>
      </c>
      <c r="Q4774" s="4">
        <v>38000</v>
      </c>
      <c r="R4774">
        <v>2</v>
      </c>
      <c r="S4774" s="4">
        <f>Table3[[#This Row],[Harga]]*Table3[[#This Row],[Quantity]]</f>
        <v>76000</v>
      </c>
      <c r="T4774">
        <v>0</v>
      </c>
      <c r="U4774" s="4">
        <f>Table3[[#This Row],[Discount]]*Table3[[#This Row],[Revenue]]</f>
        <v>0</v>
      </c>
      <c r="V4774" s="4">
        <f>Table3[[#This Row],[Revenue]]-Table3[[#This Row],[Total Discount]]</f>
        <v>76000</v>
      </c>
      <c r="W4774" s="6"/>
      <c r="X4774" s="5"/>
    </row>
    <row r="4775" spans="1:24" x14ac:dyDescent="0.35">
      <c r="A4775">
        <v>4774</v>
      </c>
      <c r="B4775" t="s">
        <v>3959</v>
      </c>
      <c r="C4775" s="8">
        <v>41992</v>
      </c>
      <c r="D4775" s="6">
        <v>2014</v>
      </c>
      <c r="E4775" s="8" t="s">
        <v>3490</v>
      </c>
      <c r="F4775" s="7">
        <v>19</v>
      </c>
      <c r="G4775" t="s">
        <v>3452</v>
      </c>
      <c r="H4775" t="s">
        <v>3451</v>
      </c>
      <c r="I4775" t="s">
        <v>3598</v>
      </c>
      <c r="J4775" t="s">
        <v>3449</v>
      </c>
      <c r="K4775" t="s">
        <v>3707</v>
      </c>
      <c r="L4775">
        <v>60623</v>
      </c>
      <c r="M4775" t="s">
        <v>3406</v>
      </c>
      <c r="N4775" t="s">
        <v>51</v>
      </c>
      <c r="O4775" t="s">
        <v>52</v>
      </c>
      <c r="P4775" t="s">
        <v>3407</v>
      </c>
      <c r="Q4775" s="4">
        <v>324000</v>
      </c>
      <c r="R4775">
        <v>3</v>
      </c>
      <c r="S4775" s="4">
        <f>Table3[[#This Row],[Harga]]*Table3[[#This Row],[Quantity]]</f>
        <v>972000</v>
      </c>
      <c r="T4775">
        <v>0.2</v>
      </c>
      <c r="U4775" s="4">
        <f>Table3[[#This Row],[Discount]]*Table3[[#This Row],[Revenue]]</f>
        <v>194400</v>
      </c>
      <c r="V4775" s="4">
        <f>Table3[[#This Row],[Revenue]]-Table3[[#This Row],[Total Discount]]</f>
        <v>777600</v>
      </c>
      <c r="W4775" s="6"/>
      <c r="X4775" s="5"/>
    </row>
    <row r="4776" spans="1:24" x14ac:dyDescent="0.35">
      <c r="A4776">
        <v>4775</v>
      </c>
      <c r="B4776" t="s">
        <v>3958</v>
      </c>
      <c r="C4776" s="8">
        <v>43074</v>
      </c>
      <c r="D4776" s="6">
        <v>2017</v>
      </c>
      <c r="E4776" s="8" t="s">
        <v>3490</v>
      </c>
      <c r="F4776" s="7">
        <v>5</v>
      </c>
      <c r="G4776" t="s">
        <v>3452</v>
      </c>
      <c r="H4776" t="s">
        <v>3462</v>
      </c>
      <c r="I4776" t="s">
        <v>3957</v>
      </c>
      <c r="J4776" t="s">
        <v>3488</v>
      </c>
      <c r="K4776" t="s">
        <v>3477</v>
      </c>
      <c r="L4776">
        <v>98115</v>
      </c>
      <c r="M4776" t="s">
        <v>916</v>
      </c>
      <c r="N4776" t="s">
        <v>13</v>
      </c>
      <c r="O4776" t="s">
        <v>26</v>
      </c>
      <c r="P4776" t="s">
        <v>917</v>
      </c>
      <c r="Q4776" s="4">
        <v>26000</v>
      </c>
      <c r="R4776">
        <v>5</v>
      </c>
      <c r="S4776" s="4">
        <f>Table3[[#This Row],[Harga]]*Table3[[#This Row],[Quantity]]</f>
        <v>130000</v>
      </c>
      <c r="T4776">
        <v>0.2</v>
      </c>
      <c r="U4776" s="4">
        <f>Table3[[#This Row],[Discount]]*Table3[[#This Row],[Revenue]]</f>
        <v>26000</v>
      </c>
      <c r="V4776" s="4">
        <f>Table3[[#This Row],[Revenue]]-Table3[[#This Row],[Total Discount]]</f>
        <v>104000</v>
      </c>
      <c r="W4776" s="6"/>
      <c r="X4776" s="5"/>
    </row>
    <row r="4777" spans="1:24" x14ac:dyDescent="0.35">
      <c r="A4777">
        <v>4776</v>
      </c>
      <c r="B4777" t="s">
        <v>3956</v>
      </c>
      <c r="C4777" s="8">
        <v>42818</v>
      </c>
      <c r="D4777" s="6">
        <v>2017</v>
      </c>
      <c r="E4777" s="8" t="s">
        <v>3511</v>
      </c>
      <c r="F4777" s="7">
        <v>24</v>
      </c>
      <c r="G4777" t="s">
        <v>3485</v>
      </c>
      <c r="H4777" t="s">
        <v>3501</v>
      </c>
      <c r="I4777" t="s">
        <v>3955</v>
      </c>
      <c r="J4777" t="s">
        <v>3466</v>
      </c>
      <c r="K4777" t="s">
        <v>3561</v>
      </c>
      <c r="L4777">
        <v>77705</v>
      </c>
      <c r="M4777" t="s">
        <v>1393</v>
      </c>
      <c r="N4777" t="s">
        <v>13</v>
      </c>
      <c r="O4777" t="s">
        <v>32</v>
      </c>
      <c r="P4777" t="s">
        <v>1394</v>
      </c>
      <c r="Q4777" s="4">
        <v>64000</v>
      </c>
      <c r="R4777">
        <v>2</v>
      </c>
      <c r="S4777" s="4">
        <f>Table3[[#This Row],[Harga]]*Table3[[#This Row],[Quantity]]</f>
        <v>128000</v>
      </c>
      <c r="T4777">
        <v>0.2</v>
      </c>
      <c r="U4777" s="4">
        <f>Table3[[#This Row],[Discount]]*Table3[[#This Row],[Revenue]]</f>
        <v>25600</v>
      </c>
      <c r="V4777" s="4">
        <f>Table3[[#This Row],[Revenue]]-Table3[[#This Row],[Total Discount]]</f>
        <v>102400</v>
      </c>
      <c r="W4777" s="6"/>
      <c r="X4777" s="5"/>
    </row>
    <row r="4778" spans="1:24" x14ac:dyDescent="0.35">
      <c r="A4778">
        <v>4777</v>
      </c>
      <c r="B4778" t="s">
        <v>3954</v>
      </c>
      <c r="C4778" s="8">
        <v>42924</v>
      </c>
      <c r="D4778" s="6">
        <v>2017</v>
      </c>
      <c r="E4778" s="8" t="s">
        <v>3507</v>
      </c>
      <c r="F4778" s="7">
        <v>8</v>
      </c>
      <c r="G4778" t="s">
        <v>3457</v>
      </c>
      <c r="H4778" t="s">
        <v>3462</v>
      </c>
      <c r="I4778" t="s">
        <v>3953</v>
      </c>
      <c r="J4778" t="s">
        <v>3488</v>
      </c>
      <c r="K4778" t="s">
        <v>3580</v>
      </c>
      <c r="L4778">
        <v>98103</v>
      </c>
      <c r="M4778" t="s">
        <v>2471</v>
      </c>
      <c r="N4778" t="s">
        <v>13</v>
      </c>
      <c r="O4778" t="s">
        <v>23</v>
      </c>
      <c r="P4778" t="s">
        <v>49</v>
      </c>
      <c r="Q4778" s="4">
        <v>64000</v>
      </c>
      <c r="R4778">
        <v>2</v>
      </c>
      <c r="S4778" s="4">
        <f>Table3[[#This Row],[Harga]]*Table3[[#This Row],[Quantity]]</f>
        <v>128000</v>
      </c>
      <c r="T4778">
        <v>0</v>
      </c>
      <c r="U4778" s="4">
        <f>Table3[[#This Row],[Discount]]*Table3[[#This Row],[Revenue]]</f>
        <v>0</v>
      </c>
      <c r="V4778" s="4">
        <f>Table3[[#This Row],[Revenue]]-Table3[[#This Row],[Total Discount]]</f>
        <v>128000</v>
      </c>
      <c r="W4778" s="6"/>
      <c r="X4778" s="5"/>
    </row>
    <row r="4779" spans="1:24" x14ac:dyDescent="0.35">
      <c r="A4779">
        <v>4778</v>
      </c>
      <c r="B4779" t="s">
        <v>3952</v>
      </c>
      <c r="C4779" s="8">
        <v>43034</v>
      </c>
      <c r="D4779" s="6">
        <v>2017</v>
      </c>
      <c r="E4779" s="8" t="s">
        <v>3517</v>
      </c>
      <c r="F4779" s="7">
        <v>26</v>
      </c>
      <c r="G4779" t="s">
        <v>3538</v>
      </c>
      <c r="H4779" t="s">
        <v>3451</v>
      </c>
      <c r="I4779" t="s">
        <v>3951</v>
      </c>
      <c r="J4779" t="s">
        <v>3488</v>
      </c>
      <c r="K4779" t="s">
        <v>3682</v>
      </c>
      <c r="L4779">
        <v>75217</v>
      </c>
      <c r="M4779" t="s">
        <v>1429</v>
      </c>
      <c r="N4779" t="s">
        <v>13</v>
      </c>
      <c r="O4779" t="s">
        <v>32</v>
      </c>
      <c r="P4779" t="s">
        <v>1430</v>
      </c>
      <c r="Q4779" s="4">
        <v>35000</v>
      </c>
      <c r="R4779">
        <v>2</v>
      </c>
      <c r="S4779" s="4">
        <f>Table3[[#This Row],[Harga]]*Table3[[#This Row],[Quantity]]</f>
        <v>70000</v>
      </c>
      <c r="T4779">
        <v>0.2</v>
      </c>
      <c r="U4779" s="4">
        <f>Table3[[#This Row],[Discount]]*Table3[[#This Row],[Revenue]]</f>
        <v>14000</v>
      </c>
      <c r="V4779" s="4">
        <f>Table3[[#This Row],[Revenue]]-Table3[[#This Row],[Total Discount]]</f>
        <v>56000</v>
      </c>
      <c r="W4779" s="6"/>
      <c r="X4779" s="5"/>
    </row>
    <row r="4780" spans="1:24" x14ac:dyDescent="0.35">
      <c r="A4780">
        <v>4779</v>
      </c>
      <c r="B4780" t="s">
        <v>3950</v>
      </c>
      <c r="C4780" s="8">
        <v>42670</v>
      </c>
      <c r="D4780" s="6">
        <v>2016</v>
      </c>
      <c r="E4780" s="8" t="s">
        <v>3517</v>
      </c>
      <c r="F4780" s="7">
        <v>27</v>
      </c>
      <c r="G4780" t="s">
        <v>3452</v>
      </c>
      <c r="H4780" t="s">
        <v>3451</v>
      </c>
      <c r="I4780" t="s">
        <v>3949</v>
      </c>
      <c r="J4780" t="s">
        <v>3449</v>
      </c>
      <c r="K4780" t="s">
        <v>3509</v>
      </c>
      <c r="L4780">
        <v>10011</v>
      </c>
      <c r="M4780" t="s">
        <v>1960</v>
      </c>
      <c r="N4780" t="s">
        <v>9</v>
      </c>
      <c r="O4780" t="s">
        <v>42</v>
      </c>
      <c r="P4780" t="s">
        <v>1961</v>
      </c>
      <c r="Q4780" s="4">
        <v>48000</v>
      </c>
      <c r="R4780">
        <v>14</v>
      </c>
      <c r="S4780" s="4">
        <f>Table3[[#This Row],[Harga]]*Table3[[#This Row],[Quantity]]</f>
        <v>672000</v>
      </c>
      <c r="T4780">
        <v>0.1</v>
      </c>
      <c r="U4780" s="4">
        <f>Table3[[#This Row],[Discount]]*Table3[[#This Row],[Revenue]]</f>
        <v>67200</v>
      </c>
      <c r="V4780" s="4">
        <f>Table3[[#This Row],[Revenue]]-Table3[[#This Row],[Total Discount]]</f>
        <v>604800</v>
      </c>
      <c r="W4780" s="6"/>
      <c r="X4780" s="5"/>
    </row>
    <row r="4781" spans="1:24" x14ac:dyDescent="0.35">
      <c r="A4781">
        <v>4780</v>
      </c>
      <c r="B4781" t="s">
        <v>3948</v>
      </c>
      <c r="C4781" s="8">
        <v>42898</v>
      </c>
      <c r="D4781" s="6">
        <v>2017</v>
      </c>
      <c r="E4781" s="8" t="s">
        <v>3497</v>
      </c>
      <c r="F4781" s="7">
        <v>12</v>
      </c>
      <c r="G4781" t="s">
        <v>3452</v>
      </c>
      <c r="H4781" t="s">
        <v>3451</v>
      </c>
      <c r="I4781" t="s">
        <v>3947</v>
      </c>
      <c r="J4781" t="s">
        <v>3449</v>
      </c>
      <c r="K4781" t="s">
        <v>3707</v>
      </c>
      <c r="L4781">
        <v>60610</v>
      </c>
      <c r="M4781" t="s">
        <v>1590</v>
      </c>
      <c r="N4781" t="s">
        <v>9</v>
      </c>
      <c r="O4781" t="s">
        <v>20</v>
      </c>
      <c r="P4781" t="s">
        <v>1591</v>
      </c>
      <c r="Q4781" s="4">
        <v>15000</v>
      </c>
      <c r="R4781">
        <v>3</v>
      </c>
      <c r="S4781" s="4">
        <f>Table3[[#This Row],[Harga]]*Table3[[#This Row],[Quantity]]</f>
        <v>45000</v>
      </c>
      <c r="T4781">
        <v>0.6</v>
      </c>
      <c r="U4781" s="4">
        <f>Table3[[#This Row],[Discount]]*Table3[[#This Row],[Revenue]]</f>
        <v>27000</v>
      </c>
      <c r="V4781" s="4">
        <f>Table3[[#This Row],[Revenue]]-Table3[[#This Row],[Total Discount]]</f>
        <v>18000</v>
      </c>
      <c r="W4781" s="6"/>
      <c r="X4781" s="5"/>
    </row>
    <row r="4782" spans="1:24" x14ac:dyDescent="0.35">
      <c r="A4782">
        <v>4781</v>
      </c>
      <c r="B4782" t="s">
        <v>3946</v>
      </c>
      <c r="C4782" s="8">
        <v>42638</v>
      </c>
      <c r="D4782" s="6">
        <v>2016</v>
      </c>
      <c r="E4782" s="8" t="s">
        <v>3472</v>
      </c>
      <c r="F4782" s="7">
        <v>25</v>
      </c>
      <c r="G4782" t="s">
        <v>3457</v>
      </c>
      <c r="H4782" t="s">
        <v>3451</v>
      </c>
      <c r="I4782" t="s">
        <v>3945</v>
      </c>
      <c r="J4782" t="s">
        <v>3466</v>
      </c>
      <c r="K4782" t="s">
        <v>3487</v>
      </c>
      <c r="L4782">
        <v>94110</v>
      </c>
      <c r="M4782" t="s">
        <v>201</v>
      </c>
      <c r="N4782" t="s">
        <v>9</v>
      </c>
      <c r="O4782" t="s">
        <v>10</v>
      </c>
      <c r="P4782" t="s">
        <v>202</v>
      </c>
      <c r="Q4782" s="4">
        <v>900000</v>
      </c>
      <c r="R4782">
        <v>2</v>
      </c>
      <c r="S4782" s="4">
        <f>Table3[[#This Row],[Harga]]*Table3[[#This Row],[Quantity]]</f>
        <v>1800000</v>
      </c>
      <c r="T4782">
        <v>0.15</v>
      </c>
      <c r="U4782" s="4">
        <f>Table3[[#This Row],[Discount]]*Table3[[#This Row],[Revenue]]</f>
        <v>270000</v>
      </c>
      <c r="V4782" s="4">
        <f>Table3[[#This Row],[Revenue]]-Table3[[#This Row],[Total Discount]]</f>
        <v>1530000</v>
      </c>
      <c r="W4782" s="6"/>
      <c r="X4782" s="5"/>
    </row>
    <row r="4783" spans="1:24" x14ac:dyDescent="0.35">
      <c r="A4783">
        <v>4782</v>
      </c>
      <c r="B4783" t="s">
        <v>3944</v>
      </c>
      <c r="C4783" s="8">
        <v>42985</v>
      </c>
      <c r="D4783" s="6">
        <v>2017</v>
      </c>
      <c r="E4783" s="8" t="s">
        <v>3472</v>
      </c>
      <c r="F4783" s="7">
        <v>7</v>
      </c>
      <c r="G4783" t="s">
        <v>3457</v>
      </c>
      <c r="H4783" t="s">
        <v>3554</v>
      </c>
      <c r="I4783" t="s">
        <v>3943</v>
      </c>
      <c r="J4783" t="s">
        <v>3449</v>
      </c>
      <c r="K4783" t="s">
        <v>3682</v>
      </c>
      <c r="L4783">
        <v>2908</v>
      </c>
      <c r="M4783" t="s">
        <v>1084</v>
      </c>
      <c r="N4783" t="s">
        <v>13</v>
      </c>
      <c r="O4783" t="s">
        <v>23</v>
      </c>
      <c r="P4783" t="s">
        <v>1085</v>
      </c>
      <c r="Q4783" s="4">
        <v>11000</v>
      </c>
      <c r="R4783">
        <v>5</v>
      </c>
      <c r="S4783" s="4">
        <f>Table3[[#This Row],[Harga]]*Table3[[#This Row],[Quantity]]</f>
        <v>55000</v>
      </c>
      <c r="T4783">
        <v>0</v>
      </c>
      <c r="U4783" s="4">
        <f>Table3[[#This Row],[Discount]]*Table3[[#This Row],[Revenue]]</f>
        <v>0</v>
      </c>
      <c r="V4783" s="4">
        <f>Table3[[#This Row],[Revenue]]-Table3[[#This Row],[Total Discount]]</f>
        <v>55000</v>
      </c>
      <c r="W4783" s="6"/>
      <c r="X4783" s="5"/>
    </row>
    <row r="4784" spans="1:24" x14ac:dyDescent="0.35">
      <c r="A4784">
        <v>4783</v>
      </c>
      <c r="B4784" t="s">
        <v>3942</v>
      </c>
      <c r="C4784" s="8">
        <v>42135</v>
      </c>
      <c r="D4784" s="6">
        <v>2015</v>
      </c>
      <c r="E4784" s="8" t="s">
        <v>3453</v>
      </c>
      <c r="F4784" s="7">
        <v>11</v>
      </c>
      <c r="G4784" t="s">
        <v>3457</v>
      </c>
      <c r="H4784" t="s">
        <v>3501</v>
      </c>
      <c r="I4784" t="s">
        <v>3941</v>
      </c>
      <c r="J4784" t="s">
        <v>3488</v>
      </c>
      <c r="K4784" t="s">
        <v>3909</v>
      </c>
      <c r="L4784">
        <v>85023</v>
      </c>
      <c r="M4784" t="s">
        <v>1280</v>
      </c>
      <c r="N4784" t="s">
        <v>9</v>
      </c>
      <c r="O4784" t="s">
        <v>42</v>
      </c>
      <c r="P4784" t="s">
        <v>1281</v>
      </c>
      <c r="Q4784" s="4">
        <v>48000</v>
      </c>
      <c r="R4784">
        <v>7</v>
      </c>
      <c r="S4784" s="4">
        <f>Table3[[#This Row],[Harga]]*Table3[[#This Row],[Quantity]]</f>
        <v>336000</v>
      </c>
      <c r="T4784">
        <v>0.2</v>
      </c>
      <c r="U4784" s="4">
        <f>Table3[[#This Row],[Discount]]*Table3[[#This Row],[Revenue]]</f>
        <v>67200</v>
      </c>
      <c r="V4784" s="4">
        <f>Table3[[#This Row],[Revenue]]-Table3[[#This Row],[Total Discount]]</f>
        <v>268800</v>
      </c>
      <c r="W4784" s="6"/>
      <c r="X4784" s="5"/>
    </row>
    <row r="4785" spans="1:24" x14ac:dyDescent="0.35">
      <c r="A4785">
        <v>4784</v>
      </c>
      <c r="B4785" t="s">
        <v>3940</v>
      </c>
      <c r="C4785" s="8">
        <v>42222</v>
      </c>
      <c r="D4785" s="6">
        <v>2015</v>
      </c>
      <c r="E4785" s="8" t="s">
        <v>3481</v>
      </c>
      <c r="F4785" s="7">
        <v>6</v>
      </c>
      <c r="G4785" t="s">
        <v>3452</v>
      </c>
      <c r="H4785" t="s">
        <v>3462</v>
      </c>
      <c r="I4785" t="s">
        <v>3939</v>
      </c>
      <c r="J4785" t="s">
        <v>3466</v>
      </c>
      <c r="K4785" t="s">
        <v>3704</v>
      </c>
      <c r="L4785">
        <v>77095</v>
      </c>
      <c r="M4785" t="s">
        <v>225</v>
      </c>
      <c r="N4785" t="s">
        <v>13</v>
      </c>
      <c r="O4785" t="s">
        <v>14</v>
      </c>
      <c r="P4785" t="s">
        <v>226</v>
      </c>
      <c r="Q4785" s="4">
        <v>24000</v>
      </c>
      <c r="R4785">
        <v>3</v>
      </c>
      <c r="S4785" s="4">
        <f>Table3[[#This Row],[Harga]]*Table3[[#This Row],[Quantity]]</f>
        <v>72000</v>
      </c>
      <c r="T4785">
        <v>0.2</v>
      </c>
      <c r="U4785" s="4">
        <f>Table3[[#This Row],[Discount]]*Table3[[#This Row],[Revenue]]</f>
        <v>14400</v>
      </c>
      <c r="V4785" s="4">
        <f>Table3[[#This Row],[Revenue]]-Table3[[#This Row],[Total Discount]]</f>
        <v>57600</v>
      </c>
      <c r="W4785" s="6"/>
      <c r="X4785" s="5"/>
    </row>
    <row r="4786" spans="1:24" x14ac:dyDescent="0.35">
      <c r="A4786">
        <v>4785</v>
      </c>
      <c r="B4786" t="s">
        <v>3938</v>
      </c>
      <c r="C4786" s="8">
        <v>41941</v>
      </c>
      <c r="D4786" s="6">
        <v>2014</v>
      </c>
      <c r="E4786" s="8" t="s">
        <v>3517</v>
      </c>
      <c r="F4786" s="7">
        <v>29</v>
      </c>
      <c r="G4786" t="s">
        <v>3457</v>
      </c>
      <c r="H4786" t="s">
        <v>3462</v>
      </c>
      <c r="I4786" t="s">
        <v>3937</v>
      </c>
      <c r="J4786" t="s">
        <v>3466</v>
      </c>
      <c r="K4786" t="s">
        <v>3499</v>
      </c>
      <c r="L4786">
        <v>47201</v>
      </c>
      <c r="M4786" t="s">
        <v>3235</v>
      </c>
      <c r="N4786" t="s">
        <v>51</v>
      </c>
      <c r="O4786" t="s">
        <v>64</v>
      </c>
      <c r="P4786" t="s">
        <v>3236</v>
      </c>
      <c r="Q4786" s="4">
        <v>3000</v>
      </c>
      <c r="R4786">
        <v>2</v>
      </c>
      <c r="S4786" s="4">
        <f>Table3[[#This Row],[Harga]]*Table3[[#This Row],[Quantity]]</f>
        <v>6000</v>
      </c>
      <c r="T4786">
        <v>0</v>
      </c>
      <c r="U4786" s="4">
        <f>Table3[[#This Row],[Discount]]*Table3[[#This Row],[Revenue]]</f>
        <v>0</v>
      </c>
      <c r="V4786" s="4">
        <f>Table3[[#This Row],[Revenue]]-Table3[[#This Row],[Total Discount]]</f>
        <v>6000</v>
      </c>
      <c r="W4786" s="6"/>
      <c r="X4786" s="5"/>
    </row>
    <row r="4787" spans="1:24" x14ac:dyDescent="0.35">
      <c r="A4787">
        <v>4786</v>
      </c>
      <c r="B4787" t="s">
        <v>3936</v>
      </c>
      <c r="C4787" s="8">
        <v>42539</v>
      </c>
      <c r="D4787" s="6">
        <v>2016</v>
      </c>
      <c r="E4787" s="8" t="s">
        <v>3497</v>
      </c>
      <c r="F4787" s="7">
        <v>18</v>
      </c>
      <c r="G4787" t="s">
        <v>3485</v>
      </c>
      <c r="H4787" t="s">
        <v>3451</v>
      </c>
      <c r="I4787" t="s">
        <v>3935</v>
      </c>
      <c r="J4787" t="s">
        <v>3466</v>
      </c>
      <c r="K4787" t="s">
        <v>3509</v>
      </c>
      <c r="L4787">
        <v>19134</v>
      </c>
      <c r="M4787" t="s">
        <v>3352</v>
      </c>
      <c r="N4787" t="s">
        <v>13</v>
      </c>
      <c r="O4787" t="s">
        <v>23</v>
      </c>
      <c r="P4787" t="s">
        <v>3353</v>
      </c>
      <c r="Q4787" s="4">
        <v>9000</v>
      </c>
      <c r="R4787">
        <v>2</v>
      </c>
      <c r="S4787" s="4">
        <f>Table3[[#This Row],[Harga]]*Table3[[#This Row],[Quantity]]</f>
        <v>18000</v>
      </c>
      <c r="T4787">
        <v>0.2</v>
      </c>
      <c r="U4787" s="4">
        <f>Table3[[#This Row],[Discount]]*Table3[[#This Row],[Revenue]]</f>
        <v>3600</v>
      </c>
      <c r="V4787" s="4">
        <f>Table3[[#This Row],[Revenue]]-Table3[[#This Row],[Total Discount]]</f>
        <v>14400</v>
      </c>
      <c r="W4787" s="6"/>
      <c r="X4787" s="5"/>
    </row>
    <row r="4788" spans="1:24" x14ac:dyDescent="0.35">
      <c r="A4788">
        <v>4787</v>
      </c>
      <c r="B4788" t="s">
        <v>3934</v>
      </c>
      <c r="C4788" s="8">
        <v>42127</v>
      </c>
      <c r="D4788" s="6">
        <v>2015</v>
      </c>
      <c r="E4788" s="8" t="s">
        <v>3453</v>
      </c>
      <c r="F4788" s="7">
        <v>3</v>
      </c>
      <c r="G4788" t="s">
        <v>3457</v>
      </c>
      <c r="H4788" t="s">
        <v>3451</v>
      </c>
      <c r="I4788" t="s">
        <v>3933</v>
      </c>
      <c r="J4788" t="s">
        <v>3488</v>
      </c>
      <c r="K4788" t="s">
        <v>3707</v>
      </c>
      <c r="L4788">
        <v>95123</v>
      </c>
      <c r="M4788" t="s">
        <v>85</v>
      </c>
      <c r="N4788" t="s">
        <v>13</v>
      </c>
      <c r="O4788" t="s">
        <v>26</v>
      </c>
      <c r="P4788" t="s">
        <v>86</v>
      </c>
      <c r="Q4788" s="4">
        <v>5000</v>
      </c>
      <c r="R4788">
        <v>3</v>
      </c>
      <c r="S4788" s="4">
        <f>Table3[[#This Row],[Harga]]*Table3[[#This Row],[Quantity]]</f>
        <v>15000</v>
      </c>
      <c r="T4788">
        <v>0.2</v>
      </c>
      <c r="U4788" s="4">
        <f>Table3[[#This Row],[Discount]]*Table3[[#This Row],[Revenue]]</f>
        <v>3000</v>
      </c>
      <c r="V4788" s="4">
        <f>Table3[[#This Row],[Revenue]]-Table3[[#This Row],[Total Discount]]</f>
        <v>12000</v>
      </c>
      <c r="W4788" s="6"/>
      <c r="X4788" s="5"/>
    </row>
    <row r="4789" spans="1:24" x14ac:dyDescent="0.35">
      <c r="A4789">
        <v>4788</v>
      </c>
      <c r="B4789" t="s">
        <v>3932</v>
      </c>
      <c r="C4789" s="8">
        <v>42318</v>
      </c>
      <c r="D4789" s="6">
        <v>2015</v>
      </c>
      <c r="E4789" s="8" t="s">
        <v>3468</v>
      </c>
      <c r="F4789" s="7">
        <v>10</v>
      </c>
      <c r="G4789" t="s">
        <v>3538</v>
      </c>
      <c r="H4789" t="s">
        <v>3451</v>
      </c>
      <c r="I4789" t="s">
        <v>3931</v>
      </c>
      <c r="J4789" t="s">
        <v>3449</v>
      </c>
      <c r="K4789" t="s">
        <v>3556</v>
      </c>
      <c r="L4789">
        <v>19140</v>
      </c>
      <c r="M4789" t="s">
        <v>1972</v>
      </c>
      <c r="N4789" t="s">
        <v>13</v>
      </c>
      <c r="O4789" t="s">
        <v>32</v>
      </c>
      <c r="P4789" t="s">
        <v>1973</v>
      </c>
      <c r="Q4789" s="4">
        <v>121000</v>
      </c>
      <c r="R4789">
        <v>6</v>
      </c>
      <c r="S4789" s="4">
        <f>Table3[[#This Row],[Harga]]*Table3[[#This Row],[Quantity]]</f>
        <v>726000</v>
      </c>
      <c r="T4789">
        <v>0.2</v>
      </c>
      <c r="U4789" s="4">
        <f>Table3[[#This Row],[Discount]]*Table3[[#This Row],[Revenue]]</f>
        <v>145200</v>
      </c>
      <c r="V4789" s="4">
        <f>Table3[[#This Row],[Revenue]]-Table3[[#This Row],[Total Discount]]</f>
        <v>580800</v>
      </c>
      <c r="W4789" s="6"/>
      <c r="X4789" s="5"/>
    </row>
    <row r="4790" spans="1:24" x14ac:dyDescent="0.35">
      <c r="A4790">
        <v>4789</v>
      </c>
      <c r="B4790" t="s">
        <v>3930</v>
      </c>
      <c r="C4790" s="8">
        <v>42154</v>
      </c>
      <c r="D4790" s="6">
        <v>2015</v>
      </c>
      <c r="E4790" s="8" t="s">
        <v>3453</v>
      </c>
      <c r="F4790" s="7">
        <v>30</v>
      </c>
      <c r="G4790" t="s">
        <v>3485</v>
      </c>
      <c r="H4790" t="s">
        <v>3462</v>
      </c>
      <c r="I4790" t="s">
        <v>3929</v>
      </c>
      <c r="J4790" t="s">
        <v>3488</v>
      </c>
      <c r="K4790" t="s">
        <v>3523</v>
      </c>
      <c r="L4790">
        <v>22153</v>
      </c>
      <c r="M4790" t="s">
        <v>1706</v>
      </c>
      <c r="N4790" t="s">
        <v>51</v>
      </c>
      <c r="O4790" t="s">
        <v>64</v>
      </c>
      <c r="P4790" t="s">
        <v>1707</v>
      </c>
      <c r="Q4790" s="4">
        <v>266000</v>
      </c>
      <c r="R4790">
        <v>4</v>
      </c>
      <c r="S4790" s="4">
        <f>Table3[[#This Row],[Harga]]*Table3[[#This Row],[Quantity]]</f>
        <v>1064000</v>
      </c>
      <c r="T4790">
        <v>0</v>
      </c>
      <c r="U4790" s="4">
        <f>Table3[[#This Row],[Discount]]*Table3[[#This Row],[Revenue]]</f>
        <v>0</v>
      </c>
      <c r="V4790" s="4">
        <f>Table3[[#This Row],[Revenue]]-Table3[[#This Row],[Total Discount]]</f>
        <v>1064000</v>
      </c>
      <c r="W4790" s="6"/>
      <c r="X4790" s="5"/>
    </row>
    <row r="4791" spans="1:24" x14ac:dyDescent="0.35">
      <c r="A4791">
        <v>4790</v>
      </c>
      <c r="B4791" t="s">
        <v>3928</v>
      </c>
      <c r="C4791" s="8">
        <v>42635</v>
      </c>
      <c r="D4791" s="6">
        <v>2016</v>
      </c>
      <c r="E4791" s="8" t="s">
        <v>3472</v>
      </c>
      <c r="F4791" s="7">
        <v>22</v>
      </c>
      <c r="G4791" t="s">
        <v>3457</v>
      </c>
      <c r="H4791" t="s">
        <v>3451</v>
      </c>
      <c r="I4791" t="s">
        <v>3622</v>
      </c>
      <c r="J4791" t="s">
        <v>3466</v>
      </c>
      <c r="K4791" t="s">
        <v>3580</v>
      </c>
      <c r="L4791">
        <v>80020</v>
      </c>
      <c r="M4791" t="s">
        <v>412</v>
      </c>
      <c r="N4791" t="s">
        <v>9</v>
      </c>
      <c r="O4791" t="s">
        <v>20</v>
      </c>
      <c r="P4791" t="s">
        <v>413</v>
      </c>
      <c r="Q4791" s="4">
        <v>13000</v>
      </c>
      <c r="R4791">
        <v>7</v>
      </c>
      <c r="S4791" s="4">
        <f>Table3[[#This Row],[Harga]]*Table3[[#This Row],[Quantity]]</f>
        <v>91000</v>
      </c>
      <c r="T4791">
        <v>0.2</v>
      </c>
      <c r="U4791" s="4">
        <f>Table3[[#This Row],[Discount]]*Table3[[#This Row],[Revenue]]</f>
        <v>18200</v>
      </c>
      <c r="V4791" s="4">
        <f>Table3[[#This Row],[Revenue]]-Table3[[#This Row],[Total Discount]]</f>
        <v>72800</v>
      </c>
      <c r="W4791" s="6"/>
      <c r="X4791" s="5"/>
    </row>
    <row r="4792" spans="1:24" x14ac:dyDescent="0.35">
      <c r="A4792">
        <v>4791</v>
      </c>
      <c r="B4792" t="s">
        <v>3927</v>
      </c>
      <c r="C4792" s="8">
        <v>42336</v>
      </c>
      <c r="D4792" s="6">
        <v>2015</v>
      </c>
      <c r="E4792" s="8" t="s">
        <v>3468</v>
      </c>
      <c r="F4792" s="7">
        <v>28</v>
      </c>
      <c r="G4792" t="s">
        <v>3485</v>
      </c>
      <c r="H4792" t="s">
        <v>3451</v>
      </c>
      <c r="I4792" t="s">
        <v>3926</v>
      </c>
      <c r="J4792" t="s">
        <v>3449</v>
      </c>
      <c r="K4792" t="s">
        <v>3695</v>
      </c>
      <c r="L4792">
        <v>43229</v>
      </c>
      <c r="M4792" t="s">
        <v>2908</v>
      </c>
      <c r="N4792" t="s">
        <v>9</v>
      </c>
      <c r="O4792" t="s">
        <v>20</v>
      </c>
      <c r="P4792" t="s">
        <v>2909</v>
      </c>
      <c r="Q4792" s="4">
        <v>72000</v>
      </c>
      <c r="R4792">
        <v>5</v>
      </c>
      <c r="S4792" s="4">
        <f>Table3[[#This Row],[Harga]]*Table3[[#This Row],[Quantity]]</f>
        <v>360000</v>
      </c>
      <c r="T4792">
        <v>0.2</v>
      </c>
      <c r="U4792" s="4">
        <f>Table3[[#This Row],[Discount]]*Table3[[#This Row],[Revenue]]</f>
        <v>72000</v>
      </c>
      <c r="V4792" s="4">
        <f>Table3[[#This Row],[Revenue]]-Table3[[#This Row],[Total Discount]]</f>
        <v>288000</v>
      </c>
      <c r="W4792" s="6"/>
      <c r="X4792" s="5"/>
    </row>
    <row r="4793" spans="1:24" x14ac:dyDescent="0.35">
      <c r="A4793">
        <v>4792</v>
      </c>
      <c r="B4793" t="s">
        <v>3925</v>
      </c>
      <c r="C4793" s="8">
        <v>42341</v>
      </c>
      <c r="D4793" s="6">
        <v>2015</v>
      </c>
      <c r="E4793" s="8" t="s">
        <v>3490</v>
      </c>
      <c r="F4793" s="7">
        <v>3</v>
      </c>
      <c r="G4793" t="s">
        <v>3538</v>
      </c>
      <c r="H4793" t="s">
        <v>3462</v>
      </c>
      <c r="I4793" t="s">
        <v>3829</v>
      </c>
      <c r="J4793" t="s">
        <v>3488</v>
      </c>
      <c r="K4793" t="s">
        <v>3641</v>
      </c>
      <c r="L4793">
        <v>3301</v>
      </c>
      <c r="M4793" t="s">
        <v>1996</v>
      </c>
      <c r="N4793" t="s">
        <v>13</v>
      </c>
      <c r="O4793" t="s">
        <v>23</v>
      </c>
      <c r="P4793" t="s">
        <v>1997</v>
      </c>
      <c r="Q4793" s="4">
        <v>185000</v>
      </c>
      <c r="R4793">
        <v>7</v>
      </c>
      <c r="S4793" s="4">
        <f>Table3[[#This Row],[Harga]]*Table3[[#This Row],[Quantity]]</f>
        <v>1295000</v>
      </c>
      <c r="T4793">
        <v>0</v>
      </c>
      <c r="U4793" s="4">
        <f>Table3[[#This Row],[Discount]]*Table3[[#This Row],[Revenue]]</f>
        <v>0</v>
      </c>
      <c r="V4793" s="4">
        <f>Table3[[#This Row],[Revenue]]-Table3[[#This Row],[Total Discount]]</f>
        <v>1295000</v>
      </c>
      <c r="W4793" s="6"/>
      <c r="X4793" s="5"/>
    </row>
    <row r="4794" spans="1:24" x14ac:dyDescent="0.35">
      <c r="A4794">
        <v>4793</v>
      </c>
      <c r="B4794" t="s">
        <v>3924</v>
      </c>
      <c r="C4794" s="8">
        <v>41929</v>
      </c>
      <c r="D4794" s="6">
        <v>2014</v>
      </c>
      <c r="E4794" s="8" t="s">
        <v>3517</v>
      </c>
      <c r="F4794" s="7">
        <v>17</v>
      </c>
      <c r="G4794" t="s">
        <v>3538</v>
      </c>
      <c r="H4794" t="s">
        <v>3451</v>
      </c>
      <c r="I4794" t="s">
        <v>3744</v>
      </c>
      <c r="J4794" t="s">
        <v>3449</v>
      </c>
      <c r="K4794" t="s">
        <v>3556</v>
      </c>
      <c r="L4794">
        <v>77095</v>
      </c>
      <c r="M4794" t="s">
        <v>2093</v>
      </c>
      <c r="N4794" t="s">
        <v>9</v>
      </c>
      <c r="O4794" t="s">
        <v>20</v>
      </c>
      <c r="P4794" t="s">
        <v>2094</v>
      </c>
      <c r="Q4794" s="4">
        <v>14000</v>
      </c>
      <c r="R4794">
        <v>2</v>
      </c>
      <c r="S4794" s="4">
        <f>Table3[[#This Row],[Harga]]*Table3[[#This Row],[Quantity]]</f>
        <v>28000</v>
      </c>
      <c r="T4794">
        <v>0.6</v>
      </c>
      <c r="U4794" s="4">
        <f>Table3[[#This Row],[Discount]]*Table3[[#This Row],[Revenue]]</f>
        <v>16800</v>
      </c>
      <c r="V4794" s="4">
        <f>Table3[[#This Row],[Revenue]]-Table3[[#This Row],[Total Discount]]</f>
        <v>11200</v>
      </c>
      <c r="W4794" s="6"/>
      <c r="X4794" s="5"/>
    </row>
    <row r="4795" spans="1:24" x14ac:dyDescent="0.35">
      <c r="A4795">
        <v>4794</v>
      </c>
      <c r="B4795" t="s">
        <v>3923</v>
      </c>
      <c r="C4795" s="8">
        <v>42493</v>
      </c>
      <c r="D4795" s="6">
        <v>2016</v>
      </c>
      <c r="E4795" s="8" t="s">
        <v>3453</v>
      </c>
      <c r="F4795" s="7">
        <v>3</v>
      </c>
      <c r="G4795" t="s">
        <v>3457</v>
      </c>
      <c r="H4795" t="s">
        <v>3451</v>
      </c>
      <c r="I4795" t="s">
        <v>3922</v>
      </c>
      <c r="J4795" t="s">
        <v>3449</v>
      </c>
      <c r="K4795" t="s">
        <v>3707</v>
      </c>
      <c r="L4795">
        <v>43055</v>
      </c>
      <c r="M4795" t="s">
        <v>575</v>
      </c>
      <c r="N4795" t="s">
        <v>51</v>
      </c>
      <c r="O4795" t="s">
        <v>64</v>
      </c>
      <c r="P4795" t="s">
        <v>576</v>
      </c>
      <c r="Q4795" s="4">
        <v>133000</v>
      </c>
      <c r="R4795">
        <v>5</v>
      </c>
      <c r="S4795" s="4">
        <f>Table3[[#This Row],[Harga]]*Table3[[#This Row],[Quantity]]</f>
        <v>665000</v>
      </c>
      <c r="T4795">
        <v>0.2</v>
      </c>
      <c r="U4795" s="4">
        <f>Table3[[#This Row],[Discount]]*Table3[[#This Row],[Revenue]]</f>
        <v>133000</v>
      </c>
      <c r="V4795" s="4">
        <f>Table3[[#This Row],[Revenue]]-Table3[[#This Row],[Total Discount]]</f>
        <v>532000</v>
      </c>
      <c r="W4795" s="6"/>
      <c r="X4795" s="5"/>
    </row>
    <row r="4796" spans="1:24" x14ac:dyDescent="0.35">
      <c r="A4796">
        <v>4795</v>
      </c>
      <c r="B4796" t="s">
        <v>3921</v>
      </c>
      <c r="C4796" s="8">
        <v>42156</v>
      </c>
      <c r="D4796" s="6">
        <v>2015</v>
      </c>
      <c r="E4796" s="8" t="s">
        <v>3497</v>
      </c>
      <c r="F4796" s="7">
        <v>1</v>
      </c>
      <c r="G4796" t="s">
        <v>3457</v>
      </c>
      <c r="H4796" t="s">
        <v>3451</v>
      </c>
      <c r="I4796" t="s">
        <v>3920</v>
      </c>
      <c r="J4796" t="s">
        <v>3488</v>
      </c>
      <c r="K4796" t="s">
        <v>3448</v>
      </c>
      <c r="L4796">
        <v>90045</v>
      </c>
      <c r="M4796" t="s">
        <v>1197</v>
      </c>
      <c r="N4796" t="s">
        <v>13</v>
      </c>
      <c r="O4796" t="s">
        <v>23</v>
      </c>
      <c r="P4796" t="s">
        <v>1198</v>
      </c>
      <c r="Q4796" s="4">
        <v>6000</v>
      </c>
      <c r="R4796">
        <v>2</v>
      </c>
      <c r="S4796" s="4">
        <f>Table3[[#This Row],[Harga]]*Table3[[#This Row],[Quantity]]</f>
        <v>12000</v>
      </c>
      <c r="T4796">
        <v>0</v>
      </c>
      <c r="U4796" s="4">
        <f>Table3[[#This Row],[Discount]]*Table3[[#This Row],[Revenue]]</f>
        <v>0</v>
      </c>
      <c r="V4796" s="4">
        <f>Table3[[#This Row],[Revenue]]-Table3[[#This Row],[Total Discount]]</f>
        <v>12000</v>
      </c>
      <c r="W4796" s="6"/>
      <c r="X4796" s="5"/>
    </row>
    <row r="4797" spans="1:24" x14ac:dyDescent="0.35">
      <c r="A4797">
        <v>4796</v>
      </c>
      <c r="B4797" t="s">
        <v>3919</v>
      </c>
      <c r="C4797" s="8">
        <v>41729</v>
      </c>
      <c r="D4797" s="6">
        <v>2014</v>
      </c>
      <c r="E4797" s="8" t="s">
        <v>3511</v>
      </c>
      <c r="F4797" s="7">
        <v>31</v>
      </c>
      <c r="G4797" t="s">
        <v>3452</v>
      </c>
      <c r="H4797" t="s">
        <v>3532</v>
      </c>
      <c r="I4797" t="s">
        <v>3918</v>
      </c>
      <c r="J4797" t="s">
        <v>3449</v>
      </c>
      <c r="K4797" t="s">
        <v>3548</v>
      </c>
      <c r="L4797">
        <v>33614</v>
      </c>
      <c r="M4797" t="s">
        <v>241</v>
      </c>
      <c r="N4797" t="s">
        <v>9</v>
      </c>
      <c r="O4797" t="s">
        <v>42</v>
      </c>
      <c r="P4797" t="s">
        <v>242</v>
      </c>
      <c r="Q4797" s="4">
        <v>322000</v>
      </c>
      <c r="R4797">
        <v>7</v>
      </c>
      <c r="S4797" s="4">
        <f>Table3[[#This Row],[Harga]]*Table3[[#This Row],[Quantity]]</f>
        <v>2254000</v>
      </c>
      <c r="T4797">
        <v>0.2</v>
      </c>
      <c r="U4797" s="4">
        <f>Table3[[#This Row],[Discount]]*Table3[[#This Row],[Revenue]]</f>
        <v>450800</v>
      </c>
      <c r="V4797" s="4">
        <f>Table3[[#This Row],[Revenue]]-Table3[[#This Row],[Total Discount]]</f>
        <v>1803200</v>
      </c>
      <c r="W4797" s="6"/>
      <c r="X4797" s="5"/>
    </row>
    <row r="4798" spans="1:24" x14ac:dyDescent="0.35">
      <c r="A4798">
        <v>4797</v>
      </c>
      <c r="B4798" t="s">
        <v>3917</v>
      </c>
      <c r="C4798" s="8">
        <v>42921</v>
      </c>
      <c r="D4798" s="6">
        <v>2017</v>
      </c>
      <c r="E4798" s="8" t="s">
        <v>3507</v>
      </c>
      <c r="F4798" s="7">
        <v>5</v>
      </c>
      <c r="G4798" t="s">
        <v>3452</v>
      </c>
      <c r="H4798" t="s">
        <v>3451</v>
      </c>
      <c r="I4798" t="s">
        <v>3916</v>
      </c>
      <c r="J4798" t="s">
        <v>3466</v>
      </c>
      <c r="K4798" t="s">
        <v>3670</v>
      </c>
      <c r="L4798">
        <v>68025</v>
      </c>
      <c r="M4798" t="s">
        <v>149</v>
      </c>
      <c r="N4798" t="s">
        <v>51</v>
      </c>
      <c r="O4798" t="s">
        <v>52</v>
      </c>
      <c r="P4798" t="s">
        <v>150</v>
      </c>
      <c r="Q4798" s="4">
        <v>60000</v>
      </c>
      <c r="R4798">
        <v>4</v>
      </c>
      <c r="S4798" s="4">
        <f>Table3[[#This Row],[Harga]]*Table3[[#This Row],[Quantity]]</f>
        <v>240000</v>
      </c>
      <c r="T4798">
        <v>0</v>
      </c>
      <c r="U4798" s="4">
        <f>Table3[[#This Row],[Discount]]*Table3[[#This Row],[Revenue]]</f>
        <v>0</v>
      </c>
      <c r="V4798" s="4">
        <f>Table3[[#This Row],[Revenue]]-Table3[[#This Row],[Total Discount]]</f>
        <v>240000</v>
      </c>
      <c r="W4798" s="6"/>
      <c r="X4798" s="5"/>
    </row>
    <row r="4799" spans="1:24" x14ac:dyDescent="0.35">
      <c r="A4799">
        <v>4798</v>
      </c>
      <c r="B4799" t="s">
        <v>3915</v>
      </c>
      <c r="C4799" s="8">
        <v>42271</v>
      </c>
      <c r="D4799" s="6">
        <v>2015</v>
      </c>
      <c r="E4799" s="8" t="s">
        <v>3472</v>
      </c>
      <c r="F4799" s="7">
        <v>24</v>
      </c>
      <c r="G4799" t="s">
        <v>3538</v>
      </c>
      <c r="H4799" t="s">
        <v>3532</v>
      </c>
      <c r="I4799" t="s">
        <v>3914</v>
      </c>
      <c r="J4799" t="s">
        <v>3449</v>
      </c>
      <c r="K4799" t="s">
        <v>3487</v>
      </c>
      <c r="L4799">
        <v>43229</v>
      </c>
      <c r="M4799" t="s">
        <v>2127</v>
      </c>
      <c r="N4799" t="s">
        <v>13</v>
      </c>
      <c r="O4799" t="s">
        <v>26</v>
      </c>
      <c r="P4799" t="s">
        <v>2128</v>
      </c>
      <c r="Q4799" s="4">
        <v>4000</v>
      </c>
      <c r="R4799">
        <v>6</v>
      </c>
      <c r="S4799" s="4">
        <f>Table3[[#This Row],[Harga]]*Table3[[#This Row],[Quantity]]</f>
        <v>24000</v>
      </c>
      <c r="T4799">
        <v>0.7</v>
      </c>
      <c r="U4799" s="4">
        <f>Table3[[#This Row],[Discount]]*Table3[[#This Row],[Revenue]]</f>
        <v>16800</v>
      </c>
      <c r="V4799" s="4">
        <f>Table3[[#This Row],[Revenue]]-Table3[[#This Row],[Total Discount]]</f>
        <v>7200</v>
      </c>
      <c r="W4799" s="6"/>
      <c r="X4799" s="5"/>
    </row>
    <row r="4800" spans="1:24" x14ac:dyDescent="0.35">
      <c r="A4800">
        <v>4799</v>
      </c>
      <c r="B4800" t="s">
        <v>3913</v>
      </c>
      <c r="C4800" s="8">
        <v>42229</v>
      </c>
      <c r="D4800" s="6">
        <v>2015</v>
      </c>
      <c r="E4800" s="8" t="s">
        <v>3481</v>
      </c>
      <c r="F4800" s="7">
        <v>13</v>
      </c>
      <c r="G4800" t="s">
        <v>3485</v>
      </c>
      <c r="H4800" t="s">
        <v>3451</v>
      </c>
      <c r="I4800" t="s">
        <v>3912</v>
      </c>
      <c r="J4800" t="s">
        <v>3449</v>
      </c>
      <c r="K4800" t="s">
        <v>3513</v>
      </c>
      <c r="L4800">
        <v>91767</v>
      </c>
      <c r="M4800" t="s">
        <v>1453</v>
      </c>
      <c r="N4800" t="s">
        <v>9</v>
      </c>
      <c r="O4800" t="s">
        <v>20</v>
      </c>
      <c r="P4800" t="s">
        <v>1454</v>
      </c>
      <c r="Q4800" s="4">
        <v>32000</v>
      </c>
      <c r="R4800">
        <v>3</v>
      </c>
      <c r="S4800" s="4">
        <f>Table3[[#This Row],[Harga]]*Table3[[#This Row],[Quantity]]</f>
        <v>96000</v>
      </c>
      <c r="T4800">
        <v>0</v>
      </c>
      <c r="U4800" s="4">
        <f>Table3[[#This Row],[Discount]]*Table3[[#This Row],[Revenue]]</f>
        <v>0</v>
      </c>
      <c r="V4800" s="4">
        <f>Table3[[#This Row],[Revenue]]-Table3[[#This Row],[Total Discount]]</f>
        <v>96000</v>
      </c>
      <c r="W4800" s="6"/>
      <c r="X4800" s="5"/>
    </row>
    <row r="4801" spans="1:24" x14ac:dyDescent="0.35">
      <c r="A4801">
        <v>4800</v>
      </c>
      <c r="B4801" t="s">
        <v>3911</v>
      </c>
      <c r="C4801" s="8">
        <v>42150</v>
      </c>
      <c r="D4801" s="6">
        <v>2015</v>
      </c>
      <c r="E4801" s="8" t="s">
        <v>3453</v>
      </c>
      <c r="F4801" s="7">
        <v>26</v>
      </c>
      <c r="G4801" t="s">
        <v>3538</v>
      </c>
      <c r="H4801" t="s">
        <v>3451</v>
      </c>
      <c r="I4801" t="s">
        <v>3910</v>
      </c>
      <c r="J4801" t="s">
        <v>3449</v>
      </c>
      <c r="K4801" t="s">
        <v>3909</v>
      </c>
      <c r="L4801">
        <v>78207</v>
      </c>
      <c r="M4801" t="s">
        <v>103</v>
      </c>
      <c r="N4801" t="s">
        <v>9</v>
      </c>
      <c r="O4801" t="s">
        <v>42</v>
      </c>
      <c r="P4801" t="s">
        <v>104</v>
      </c>
      <c r="Q4801" s="4">
        <v>302000</v>
      </c>
      <c r="R4801">
        <v>1</v>
      </c>
      <c r="S4801" s="4">
        <f>Table3[[#This Row],[Harga]]*Table3[[#This Row],[Quantity]]</f>
        <v>302000</v>
      </c>
      <c r="T4801">
        <v>0.3</v>
      </c>
      <c r="U4801" s="4">
        <f>Table3[[#This Row],[Discount]]*Table3[[#This Row],[Revenue]]</f>
        <v>90600</v>
      </c>
      <c r="V4801" s="4">
        <f>Table3[[#This Row],[Revenue]]-Table3[[#This Row],[Total Discount]]</f>
        <v>211400</v>
      </c>
      <c r="W4801" s="6"/>
      <c r="X4801" s="5"/>
    </row>
    <row r="4802" spans="1:24" x14ac:dyDescent="0.35">
      <c r="A4802">
        <v>4801</v>
      </c>
      <c r="B4802" t="s">
        <v>3908</v>
      </c>
      <c r="C4802" s="8">
        <v>42992</v>
      </c>
      <c r="D4802" s="6">
        <v>2017</v>
      </c>
      <c r="E4802" s="8" t="s">
        <v>3472</v>
      </c>
      <c r="F4802" s="7">
        <v>14</v>
      </c>
      <c r="G4802" t="s">
        <v>3538</v>
      </c>
      <c r="H4802" t="s">
        <v>3451</v>
      </c>
      <c r="I4802" t="s">
        <v>3907</v>
      </c>
      <c r="J4802" t="s">
        <v>3488</v>
      </c>
      <c r="K4802" t="s">
        <v>3670</v>
      </c>
      <c r="L4802">
        <v>10035</v>
      </c>
      <c r="M4802" t="s">
        <v>1030</v>
      </c>
      <c r="N4802" t="s">
        <v>51</v>
      </c>
      <c r="O4802" t="s">
        <v>52</v>
      </c>
      <c r="P4802" t="s">
        <v>1031</v>
      </c>
      <c r="Q4802" s="4">
        <v>864000</v>
      </c>
      <c r="R4802">
        <v>3</v>
      </c>
      <c r="S4802" s="4">
        <f>Table3[[#This Row],[Harga]]*Table3[[#This Row],[Quantity]]</f>
        <v>2592000</v>
      </c>
      <c r="T4802">
        <v>0</v>
      </c>
      <c r="U4802" s="4">
        <f>Table3[[#This Row],[Discount]]*Table3[[#This Row],[Revenue]]</f>
        <v>0</v>
      </c>
      <c r="V4802" s="4">
        <f>Table3[[#This Row],[Revenue]]-Table3[[#This Row],[Total Discount]]</f>
        <v>2592000</v>
      </c>
      <c r="W4802" s="6"/>
      <c r="X4802" s="5"/>
    </row>
    <row r="4803" spans="1:24" x14ac:dyDescent="0.35">
      <c r="A4803">
        <v>4802</v>
      </c>
      <c r="B4803" t="s">
        <v>3906</v>
      </c>
      <c r="C4803" s="8">
        <v>42528</v>
      </c>
      <c r="D4803" s="6">
        <v>2016</v>
      </c>
      <c r="E4803" s="8" t="s">
        <v>3497</v>
      </c>
      <c r="F4803" s="7">
        <v>7</v>
      </c>
      <c r="G4803" t="s">
        <v>3452</v>
      </c>
      <c r="H4803" t="s">
        <v>3462</v>
      </c>
      <c r="I4803" t="s">
        <v>3905</v>
      </c>
      <c r="J4803" t="s">
        <v>3488</v>
      </c>
      <c r="K4803" t="s">
        <v>3655</v>
      </c>
      <c r="L4803">
        <v>19120</v>
      </c>
      <c r="M4803" t="s">
        <v>1986</v>
      </c>
      <c r="N4803" t="s">
        <v>13</v>
      </c>
      <c r="O4803" t="s">
        <v>73</v>
      </c>
      <c r="P4803" t="s">
        <v>1987</v>
      </c>
      <c r="Q4803" s="4">
        <v>7000</v>
      </c>
      <c r="R4803">
        <v>6</v>
      </c>
      <c r="S4803" s="4">
        <f>Table3[[#This Row],[Harga]]*Table3[[#This Row],[Quantity]]</f>
        <v>42000</v>
      </c>
      <c r="T4803">
        <v>0.2</v>
      </c>
      <c r="U4803" s="4">
        <f>Table3[[#This Row],[Discount]]*Table3[[#This Row],[Revenue]]</f>
        <v>8400</v>
      </c>
      <c r="V4803" s="4">
        <f>Table3[[#This Row],[Revenue]]-Table3[[#This Row],[Total Discount]]</f>
        <v>33600</v>
      </c>
      <c r="W4803" s="6"/>
      <c r="X4803" s="5"/>
    </row>
    <row r="4804" spans="1:24" x14ac:dyDescent="0.35">
      <c r="A4804">
        <v>4803</v>
      </c>
      <c r="B4804" t="s">
        <v>3904</v>
      </c>
      <c r="C4804" s="8">
        <v>42911</v>
      </c>
      <c r="D4804" s="6">
        <v>2017</v>
      </c>
      <c r="E4804" s="8" t="s">
        <v>3497</v>
      </c>
      <c r="F4804" s="7">
        <v>25</v>
      </c>
      <c r="G4804" t="s">
        <v>3452</v>
      </c>
      <c r="H4804" t="s">
        <v>3462</v>
      </c>
      <c r="I4804" t="s">
        <v>3903</v>
      </c>
      <c r="J4804" t="s">
        <v>3449</v>
      </c>
      <c r="K4804" t="s">
        <v>3509</v>
      </c>
      <c r="L4804">
        <v>10024</v>
      </c>
      <c r="M4804" t="s">
        <v>2685</v>
      </c>
      <c r="N4804" t="s">
        <v>9</v>
      </c>
      <c r="O4804" t="s">
        <v>10</v>
      </c>
      <c r="P4804" t="s">
        <v>3831</v>
      </c>
      <c r="Q4804" s="4">
        <v>360000</v>
      </c>
      <c r="R4804">
        <v>1</v>
      </c>
      <c r="S4804" s="4">
        <f>Table3[[#This Row],[Harga]]*Table3[[#This Row],[Quantity]]</f>
        <v>360000</v>
      </c>
      <c r="T4804">
        <v>0.2</v>
      </c>
      <c r="U4804" s="4">
        <f>Table3[[#This Row],[Discount]]*Table3[[#This Row],[Revenue]]</f>
        <v>72000</v>
      </c>
      <c r="V4804" s="4">
        <f>Table3[[#This Row],[Revenue]]-Table3[[#This Row],[Total Discount]]</f>
        <v>288000</v>
      </c>
      <c r="W4804" s="6"/>
      <c r="X4804" s="5"/>
    </row>
    <row r="4805" spans="1:24" x14ac:dyDescent="0.35">
      <c r="A4805">
        <v>4804</v>
      </c>
      <c r="B4805" t="s">
        <v>3902</v>
      </c>
      <c r="C4805" s="8">
        <v>42973</v>
      </c>
      <c r="D4805" s="6">
        <v>2017</v>
      </c>
      <c r="E4805" s="8" t="s">
        <v>3481</v>
      </c>
      <c r="F4805" s="7">
        <v>26</v>
      </c>
      <c r="G4805" t="s">
        <v>3452</v>
      </c>
      <c r="H4805" t="s">
        <v>3462</v>
      </c>
      <c r="I4805" t="s">
        <v>3901</v>
      </c>
      <c r="J4805" t="s">
        <v>3488</v>
      </c>
      <c r="K4805" t="s">
        <v>3499</v>
      </c>
      <c r="L4805">
        <v>48234</v>
      </c>
      <c r="M4805" t="s">
        <v>1229</v>
      </c>
      <c r="N4805" t="s">
        <v>13</v>
      </c>
      <c r="O4805" t="s">
        <v>32</v>
      </c>
      <c r="P4805" t="s">
        <v>1230</v>
      </c>
      <c r="Q4805" s="4">
        <v>11000</v>
      </c>
      <c r="R4805">
        <v>4</v>
      </c>
      <c r="S4805" s="4">
        <f>Table3[[#This Row],[Harga]]*Table3[[#This Row],[Quantity]]</f>
        <v>44000</v>
      </c>
      <c r="T4805">
        <v>0</v>
      </c>
      <c r="U4805" s="4">
        <f>Table3[[#This Row],[Discount]]*Table3[[#This Row],[Revenue]]</f>
        <v>0</v>
      </c>
      <c r="V4805" s="4">
        <f>Table3[[#This Row],[Revenue]]-Table3[[#This Row],[Total Discount]]</f>
        <v>44000</v>
      </c>
      <c r="W4805" s="6"/>
      <c r="X4805" s="5"/>
    </row>
    <row r="4806" spans="1:24" x14ac:dyDescent="0.35">
      <c r="A4806">
        <v>4805</v>
      </c>
      <c r="B4806" t="s">
        <v>3900</v>
      </c>
      <c r="C4806" s="8">
        <v>42608</v>
      </c>
      <c r="D4806" s="6">
        <v>2016</v>
      </c>
      <c r="E4806" s="8" t="s">
        <v>3481</v>
      </c>
      <c r="F4806" s="7">
        <v>26</v>
      </c>
      <c r="G4806" t="s">
        <v>3452</v>
      </c>
      <c r="H4806" t="s">
        <v>3451</v>
      </c>
      <c r="I4806" t="s">
        <v>3899</v>
      </c>
      <c r="J4806" t="s">
        <v>3466</v>
      </c>
      <c r="K4806" t="s">
        <v>3561</v>
      </c>
      <c r="L4806">
        <v>33142</v>
      </c>
      <c r="M4806" t="s">
        <v>1900</v>
      </c>
      <c r="N4806" t="s">
        <v>13</v>
      </c>
      <c r="O4806" t="s">
        <v>23</v>
      </c>
      <c r="P4806" t="s">
        <v>1901</v>
      </c>
      <c r="Q4806" s="4">
        <v>117000</v>
      </c>
      <c r="R4806">
        <v>1</v>
      </c>
      <c r="S4806" s="4">
        <f>Table3[[#This Row],[Harga]]*Table3[[#This Row],[Quantity]]</f>
        <v>117000</v>
      </c>
      <c r="T4806">
        <v>0.2</v>
      </c>
      <c r="U4806" s="4">
        <f>Table3[[#This Row],[Discount]]*Table3[[#This Row],[Revenue]]</f>
        <v>23400</v>
      </c>
      <c r="V4806" s="4">
        <f>Table3[[#This Row],[Revenue]]-Table3[[#This Row],[Total Discount]]</f>
        <v>93600</v>
      </c>
      <c r="W4806" s="6"/>
      <c r="X4806" s="5"/>
    </row>
    <row r="4807" spans="1:24" x14ac:dyDescent="0.35">
      <c r="A4807">
        <v>4806</v>
      </c>
      <c r="B4807" t="s">
        <v>3898</v>
      </c>
      <c r="C4807" s="8">
        <v>42692</v>
      </c>
      <c r="D4807" s="6">
        <v>2016</v>
      </c>
      <c r="E4807" s="8" t="s">
        <v>3468</v>
      </c>
      <c r="F4807" s="7">
        <v>18</v>
      </c>
      <c r="G4807" t="s">
        <v>3538</v>
      </c>
      <c r="H4807" t="s">
        <v>3451</v>
      </c>
      <c r="I4807" t="s">
        <v>3727</v>
      </c>
      <c r="J4807" t="s">
        <v>3449</v>
      </c>
      <c r="K4807" t="s">
        <v>3542</v>
      </c>
      <c r="L4807">
        <v>94521</v>
      </c>
      <c r="M4807" t="s">
        <v>3408</v>
      </c>
      <c r="N4807" t="s">
        <v>13</v>
      </c>
      <c r="O4807" t="s">
        <v>26</v>
      </c>
      <c r="P4807" t="s">
        <v>3409</v>
      </c>
      <c r="Q4807" s="4">
        <v>62000</v>
      </c>
      <c r="R4807">
        <v>5</v>
      </c>
      <c r="S4807" s="4">
        <f>Table3[[#This Row],[Harga]]*Table3[[#This Row],[Quantity]]</f>
        <v>310000</v>
      </c>
      <c r="T4807">
        <v>0.2</v>
      </c>
      <c r="U4807" s="4">
        <f>Table3[[#This Row],[Discount]]*Table3[[#This Row],[Revenue]]</f>
        <v>62000</v>
      </c>
      <c r="V4807" s="4">
        <f>Table3[[#This Row],[Revenue]]-Table3[[#This Row],[Total Discount]]</f>
        <v>248000</v>
      </c>
      <c r="W4807" s="6"/>
      <c r="X4807" s="5"/>
    </row>
    <row r="4808" spans="1:24" x14ac:dyDescent="0.35">
      <c r="A4808">
        <v>4807</v>
      </c>
      <c r="B4808" t="s">
        <v>3897</v>
      </c>
      <c r="C4808" s="8">
        <v>42842</v>
      </c>
      <c r="D4808" s="6">
        <v>2017</v>
      </c>
      <c r="E4808" s="8" t="s">
        <v>3529</v>
      </c>
      <c r="F4808" s="7">
        <v>17</v>
      </c>
      <c r="G4808" t="s">
        <v>3457</v>
      </c>
      <c r="H4808" t="s">
        <v>3451</v>
      </c>
      <c r="I4808" t="s">
        <v>3896</v>
      </c>
      <c r="J4808" t="s">
        <v>3466</v>
      </c>
      <c r="K4808" t="s">
        <v>3494</v>
      </c>
      <c r="L4808">
        <v>60653</v>
      </c>
      <c r="M4808" t="s">
        <v>2625</v>
      </c>
      <c r="N4808" t="s">
        <v>13</v>
      </c>
      <c r="O4808" t="s">
        <v>32</v>
      </c>
      <c r="P4808" t="s">
        <v>2626</v>
      </c>
      <c r="Q4808" s="4">
        <v>244000</v>
      </c>
      <c r="R4808">
        <v>4</v>
      </c>
      <c r="S4808" s="4">
        <f>Table3[[#This Row],[Harga]]*Table3[[#This Row],[Quantity]]</f>
        <v>976000</v>
      </c>
      <c r="T4808">
        <v>0.2</v>
      </c>
      <c r="U4808" s="4">
        <f>Table3[[#This Row],[Discount]]*Table3[[#This Row],[Revenue]]</f>
        <v>195200</v>
      </c>
      <c r="V4808" s="4">
        <f>Table3[[#This Row],[Revenue]]-Table3[[#This Row],[Total Discount]]</f>
        <v>780800</v>
      </c>
      <c r="W4808" s="6"/>
      <c r="X4808" s="5"/>
    </row>
    <row r="4809" spans="1:24" x14ac:dyDescent="0.35">
      <c r="A4809">
        <v>4808</v>
      </c>
      <c r="B4809" t="s">
        <v>3895</v>
      </c>
      <c r="C4809" s="8">
        <v>42939</v>
      </c>
      <c r="D4809" s="6">
        <v>2017</v>
      </c>
      <c r="E4809" s="8" t="s">
        <v>3507</v>
      </c>
      <c r="F4809" s="7">
        <v>23</v>
      </c>
      <c r="G4809" t="s">
        <v>3485</v>
      </c>
      <c r="H4809" t="s">
        <v>3451</v>
      </c>
      <c r="I4809" t="s">
        <v>3894</v>
      </c>
      <c r="J4809" t="s">
        <v>3449</v>
      </c>
      <c r="K4809" t="s">
        <v>3641</v>
      </c>
      <c r="L4809">
        <v>60090</v>
      </c>
      <c r="M4809" t="s">
        <v>133</v>
      </c>
      <c r="N4809" t="s">
        <v>13</v>
      </c>
      <c r="O4809" t="s">
        <v>37</v>
      </c>
      <c r="P4809" t="s">
        <v>134</v>
      </c>
      <c r="Q4809" s="4">
        <v>76000</v>
      </c>
      <c r="R4809">
        <v>4</v>
      </c>
      <c r="S4809" s="4">
        <f>Table3[[#This Row],[Harga]]*Table3[[#This Row],[Quantity]]</f>
        <v>304000</v>
      </c>
      <c r="T4809">
        <v>0.2</v>
      </c>
      <c r="U4809" s="4">
        <f>Table3[[#This Row],[Discount]]*Table3[[#This Row],[Revenue]]</f>
        <v>60800</v>
      </c>
      <c r="V4809" s="4">
        <f>Table3[[#This Row],[Revenue]]-Table3[[#This Row],[Total Discount]]</f>
        <v>243200</v>
      </c>
      <c r="W4809" s="6"/>
      <c r="X4809" s="5"/>
    </row>
    <row r="4810" spans="1:24" x14ac:dyDescent="0.35">
      <c r="A4810">
        <v>4809</v>
      </c>
      <c r="B4810" t="s">
        <v>3893</v>
      </c>
      <c r="C4810" s="8">
        <v>41770</v>
      </c>
      <c r="D4810" s="6">
        <v>2014</v>
      </c>
      <c r="E4810" s="8" t="s">
        <v>3453</v>
      </c>
      <c r="F4810" s="7">
        <v>11</v>
      </c>
      <c r="G4810" t="s">
        <v>3485</v>
      </c>
      <c r="H4810" t="s">
        <v>3462</v>
      </c>
      <c r="I4810" t="s">
        <v>3892</v>
      </c>
      <c r="J4810" t="s">
        <v>3488</v>
      </c>
      <c r="K4810" t="s">
        <v>3714</v>
      </c>
      <c r="L4810">
        <v>60610</v>
      </c>
      <c r="M4810" t="s">
        <v>3410</v>
      </c>
      <c r="N4810" t="s">
        <v>13</v>
      </c>
      <c r="O4810" t="s">
        <v>23</v>
      </c>
      <c r="P4810" t="s">
        <v>3411</v>
      </c>
      <c r="Q4810" s="4">
        <v>18000</v>
      </c>
      <c r="R4810">
        <v>3</v>
      </c>
      <c r="S4810" s="4">
        <f>Table3[[#This Row],[Harga]]*Table3[[#This Row],[Quantity]]</f>
        <v>54000</v>
      </c>
      <c r="T4810">
        <v>0.2</v>
      </c>
      <c r="U4810" s="4">
        <f>Table3[[#This Row],[Discount]]*Table3[[#This Row],[Revenue]]</f>
        <v>10800</v>
      </c>
      <c r="V4810" s="4">
        <f>Table3[[#This Row],[Revenue]]-Table3[[#This Row],[Total Discount]]</f>
        <v>43200</v>
      </c>
      <c r="W4810" s="6"/>
      <c r="X4810" s="5"/>
    </row>
    <row r="4811" spans="1:24" x14ac:dyDescent="0.35">
      <c r="A4811">
        <v>4810</v>
      </c>
      <c r="B4811" t="s">
        <v>3891</v>
      </c>
      <c r="C4811" s="8">
        <v>42579</v>
      </c>
      <c r="D4811" s="6">
        <v>2016</v>
      </c>
      <c r="E4811" s="8" t="s">
        <v>3507</v>
      </c>
      <c r="F4811" s="7">
        <v>28</v>
      </c>
      <c r="G4811" t="s">
        <v>3452</v>
      </c>
      <c r="H4811" t="s">
        <v>3554</v>
      </c>
      <c r="I4811" t="s">
        <v>3890</v>
      </c>
      <c r="J4811" t="s">
        <v>3488</v>
      </c>
      <c r="K4811" t="s">
        <v>3499</v>
      </c>
      <c r="L4811">
        <v>77506</v>
      </c>
      <c r="M4811" t="s">
        <v>1013</v>
      </c>
      <c r="N4811" t="s">
        <v>9</v>
      </c>
      <c r="O4811" t="s">
        <v>20</v>
      </c>
      <c r="P4811" t="s">
        <v>1014</v>
      </c>
      <c r="Q4811" s="4">
        <v>13000</v>
      </c>
      <c r="R4811">
        <v>5</v>
      </c>
      <c r="S4811" s="4">
        <f>Table3[[#This Row],[Harga]]*Table3[[#This Row],[Quantity]]</f>
        <v>65000</v>
      </c>
      <c r="T4811">
        <v>0.6</v>
      </c>
      <c r="U4811" s="4">
        <f>Table3[[#This Row],[Discount]]*Table3[[#This Row],[Revenue]]</f>
        <v>39000</v>
      </c>
      <c r="V4811" s="4">
        <f>Table3[[#This Row],[Revenue]]-Table3[[#This Row],[Total Discount]]</f>
        <v>26000</v>
      </c>
      <c r="W4811" s="6"/>
      <c r="X4811" s="5"/>
    </row>
    <row r="4812" spans="1:24" x14ac:dyDescent="0.35">
      <c r="A4812">
        <v>4811</v>
      </c>
      <c r="B4812" t="s">
        <v>3889</v>
      </c>
      <c r="C4812" s="8">
        <v>42992</v>
      </c>
      <c r="D4812" s="6">
        <v>2017</v>
      </c>
      <c r="E4812" s="8" t="s">
        <v>3472</v>
      </c>
      <c r="F4812" s="7">
        <v>14</v>
      </c>
      <c r="G4812" t="s">
        <v>3452</v>
      </c>
      <c r="H4812" t="s">
        <v>3462</v>
      </c>
      <c r="I4812" t="s">
        <v>3888</v>
      </c>
      <c r="J4812" t="s">
        <v>3449</v>
      </c>
      <c r="K4812" t="s">
        <v>3548</v>
      </c>
      <c r="L4812">
        <v>10024</v>
      </c>
      <c r="M4812" t="s">
        <v>2083</v>
      </c>
      <c r="N4812" t="s">
        <v>13</v>
      </c>
      <c r="O4812" t="s">
        <v>23</v>
      </c>
      <c r="P4812" t="s">
        <v>2084</v>
      </c>
      <c r="Q4812" s="4">
        <v>26000</v>
      </c>
      <c r="R4812">
        <v>2</v>
      </c>
      <c r="S4812" s="4">
        <f>Table3[[#This Row],[Harga]]*Table3[[#This Row],[Quantity]]</f>
        <v>52000</v>
      </c>
      <c r="T4812">
        <v>0</v>
      </c>
      <c r="U4812" s="4">
        <f>Table3[[#This Row],[Discount]]*Table3[[#This Row],[Revenue]]</f>
        <v>0</v>
      </c>
      <c r="V4812" s="4">
        <f>Table3[[#This Row],[Revenue]]-Table3[[#This Row],[Total Discount]]</f>
        <v>52000</v>
      </c>
      <c r="W4812" s="6"/>
      <c r="X4812" s="5"/>
    </row>
    <row r="4813" spans="1:24" x14ac:dyDescent="0.35">
      <c r="A4813">
        <v>4812</v>
      </c>
      <c r="B4813" t="s">
        <v>3887</v>
      </c>
      <c r="C4813" s="8">
        <v>42759</v>
      </c>
      <c r="D4813" s="6">
        <v>2017</v>
      </c>
      <c r="E4813" s="8" t="s">
        <v>3463</v>
      </c>
      <c r="F4813" s="7">
        <v>24</v>
      </c>
      <c r="G4813" t="s">
        <v>3452</v>
      </c>
      <c r="H4813" t="s">
        <v>3451</v>
      </c>
      <c r="I4813" t="s">
        <v>3886</v>
      </c>
      <c r="J4813" t="s">
        <v>3466</v>
      </c>
      <c r="K4813" t="s">
        <v>3605</v>
      </c>
      <c r="L4813">
        <v>95123</v>
      </c>
      <c r="M4813" t="s">
        <v>2524</v>
      </c>
      <c r="N4813" t="s">
        <v>13</v>
      </c>
      <c r="O4813" t="s">
        <v>29</v>
      </c>
      <c r="P4813" t="s">
        <v>2525</v>
      </c>
      <c r="Q4813" s="4">
        <v>18000</v>
      </c>
      <c r="R4813">
        <v>3</v>
      </c>
      <c r="S4813" s="4">
        <f>Table3[[#This Row],[Harga]]*Table3[[#This Row],[Quantity]]</f>
        <v>54000</v>
      </c>
      <c r="T4813">
        <v>0</v>
      </c>
      <c r="U4813" s="4">
        <f>Table3[[#This Row],[Discount]]*Table3[[#This Row],[Revenue]]</f>
        <v>0</v>
      </c>
      <c r="V4813" s="4">
        <f>Table3[[#This Row],[Revenue]]-Table3[[#This Row],[Total Discount]]</f>
        <v>54000</v>
      </c>
      <c r="W4813" s="6"/>
      <c r="X4813" s="5"/>
    </row>
    <row r="4814" spans="1:24" x14ac:dyDescent="0.35">
      <c r="A4814">
        <v>4813</v>
      </c>
      <c r="B4814" t="s">
        <v>3885</v>
      </c>
      <c r="C4814" s="8">
        <v>42266</v>
      </c>
      <c r="D4814" s="6">
        <v>2015</v>
      </c>
      <c r="E4814" s="8" t="s">
        <v>3472</v>
      </c>
      <c r="F4814" s="7">
        <v>19</v>
      </c>
      <c r="G4814" t="s">
        <v>3496</v>
      </c>
      <c r="H4814" t="s">
        <v>3451</v>
      </c>
      <c r="I4814" t="s">
        <v>3884</v>
      </c>
      <c r="J4814" t="s">
        <v>3488</v>
      </c>
      <c r="K4814" t="s">
        <v>3513</v>
      </c>
      <c r="L4814">
        <v>95823</v>
      </c>
      <c r="M4814" t="s">
        <v>3209</v>
      </c>
      <c r="N4814" t="s">
        <v>9</v>
      </c>
      <c r="O4814" t="s">
        <v>20</v>
      </c>
      <c r="P4814" t="s">
        <v>3210</v>
      </c>
      <c r="Q4814" s="4">
        <v>61000</v>
      </c>
      <c r="R4814">
        <v>3</v>
      </c>
      <c r="S4814" s="4">
        <f>Table3[[#This Row],[Harga]]*Table3[[#This Row],[Quantity]]</f>
        <v>183000</v>
      </c>
      <c r="T4814">
        <v>0</v>
      </c>
      <c r="U4814" s="4">
        <f>Table3[[#This Row],[Discount]]*Table3[[#This Row],[Revenue]]</f>
        <v>0</v>
      </c>
      <c r="V4814" s="4">
        <f>Table3[[#This Row],[Revenue]]-Table3[[#This Row],[Total Discount]]</f>
        <v>183000</v>
      </c>
      <c r="W4814" s="6"/>
      <c r="X4814" s="5"/>
    </row>
    <row r="4815" spans="1:24" x14ac:dyDescent="0.35">
      <c r="A4815">
        <v>4814</v>
      </c>
      <c r="B4815" t="s">
        <v>3883</v>
      </c>
      <c r="C4815" s="8">
        <v>42108</v>
      </c>
      <c r="D4815" s="6">
        <v>2015</v>
      </c>
      <c r="E4815" s="8" t="s">
        <v>3529</v>
      </c>
      <c r="F4815" s="7">
        <v>14</v>
      </c>
      <c r="G4815" t="s">
        <v>3452</v>
      </c>
      <c r="H4815" t="s">
        <v>3462</v>
      </c>
      <c r="I4815" t="s">
        <v>3882</v>
      </c>
      <c r="J4815" t="s">
        <v>3449</v>
      </c>
      <c r="K4815" t="s">
        <v>3448</v>
      </c>
      <c r="L4815">
        <v>97477</v>
      </c>
      <c r="M4815" t="s">
        <v>1740</v>
      </c>
      <c r="N4815" t="s">
        <v>13</v>
      </c>
      <c r="O4815" t="s">
        <v>29</v>
      </c>
      <c r="P4815" t="s">
        <v>1741</v>
      </c>
      <c r="Q4815" s="4">
        <v>177000</v>
      </c>
      <c r="R4815">
        <v>1</v>
      </c>
      <c r="S4815" s="4">
        <f>Table3[[#This Row],[Harga]]*Table3[[#This Row],[Quantity]]</f>
        <v>177000</v>
      </c>
      <c r="T4815">
        <v>0.2</v>
      </c>
      <c r="U4815" s="4">
        <f>Table3[[#This Row],[Discount]]*Table3[[#This Row],[Revenue]]</f>
        <v>35400</v>
      </c>
      <c r="V4815" s="4">
        <f>Table3[[#This Row],[Revenue]]-Table3[[#This Row],[Total Discount]]</f>
        <v>141600</v>
      </c>
      <c r="W4815" s="6"/>
      <c r="X4815" s="5"/>
    </row>
    <row r="4816" spans="1:24" x14ac:dyDescent="0.35">
      <c r="A4816">
        <v>4815</v>
      </c>
      <c r="B4816" t="s">
        <v>3881</v>
      </c>
      <c r="C4816" s="8">
        <v>42863</v>
      </c>
      <c r="D4816" s="6">
        <v>2017</v>
      </c>
      <c r="E4816" s="8" t="s">
        <v>3453</v>
      </c>
      <c r="F4816" s="7">
        <v>8</v>
      </c>
      <c r="G4816" t="s">
        <v>3485</v>
      </c>
      <c r="H4816" t="s">
        <v>3451</v>
      </c>
      <c r="I4816" t="s">
        <v>3880</v>
      </c>
      <c r="J4816" t="s">
        <v>3466</v>
      </c>
      <c r="K4816" t="s">
        <v>3670</v>
      </c>
      <c r="L4816">
        <v>76063</v>
      </c>
      <c r="M4816" t="s">
        <v>2034</v>
      </c>
      <c r="N4816" t="s">
        <v>13</v>
      </c>
      <c r="O4816" t="s">
        <v>23</v>
      </c>
      <c r="P4816" t="s">
        <v>2035</v>
      </c>
      <c r="Q4816" s="4">
        <v>21000</v>
      </c>
      <c r="R4816">
        <v>8</v>
      </c>
      <c r="S4816" s="4">
        <f>Table3[[#This Row],[Harga]]*Table3[[#This Row],[Quantity]]</f>
        <v>168000</v>
      </c>
      <c r="T4816">
        <v>0.2</v>
      </c>
      <c r="U4816" s="4">
        <f>Table3[[#This Row],[Discount]]*Table3[[#This Row],[Revenue]]</f>
        <v>33600</v>
      </c>
      <c r="V4816" s="4">
        <f>Table3[[#This Row],[Revenue]]-Table3[[#This Row],[Total Discount]]</f>
        <v>134400</v>
      </c>
      <c r="W4816" s="6"/>
      <c r="X4816" s="5"/>
    </row>
    <row r="4817" spans="1:24" x14ac:dyDescent="0.35">
      <c r="A4817">
        <v>4816</v>
      </c>
      <c r="B4817" t="s">
        <v>3879</v>
      </c>
      <c r="C4817" s="8">
        <v>42617</v>
      </c>
      <c r="D4817" s="6">
        <v>2016</v>
      </c>
      <c r="E4817" s="8" t="s">
        <v>3472</v>
      </c>
      <c r="F4817" s="7">
        <v>4</v>
      </c>
      <c r="G4817" t="s">
        <v>3452</v>
      </c>
      <c r="H4817" t="s">
        <v>3532</v>
      </c>
      <c r="I4817" t="s">
        <v>3878</v>
      </c>
      <c r="J4817" t="s">
        <v>3449</v>
      </c>
      <c r="K4817" t="s">
        <v>3628</v>
      </c>
      <c r="L4817">
        <v>72401</v>
      </c>
      <c r="M4817" t="s">
        <v>3227</v>
      </c>
      <c r="N4817" t="s">
        <v>13</v>
      </c>
      <c r="O4817" t="s">
        <v>23</v>
      </c>
      <c r="P4817" t="s">
        <v>3228</v>
      </c>
      <c r="Q4817" s="4">
        <v>77000</v>
      </c>
      <c r="R4817">
        <v>5</v>
      </c>
      <c r="S4817" s="4">
        <f>Table3[[#This Row],[Harga]]*Table3[[#This Row],[Quantity]]</f>
        <v>385000</v>
      </c>
      <c r="T4817">
        <v>0</v>
      </c>
      <c r="U4817" s="4">
        <f>Table3[[#This Row],[Discount]]*Table3[[#This Row],[Revenue]]</f>
        <v>0</v>
      </c>
      <c r="V4817" s="4">
        <f>Table3[[#This Row],[Revenue]]-Table3[[#This Row],[Total Discount]]</f>
        <v>385000</v>
      </c>
      <c r="W4817" s="6"/>
      <c r="X4817" s="5"/>
    </row>
    <row r="4818" spans="1:24" x14ac:dyDescent="0.35">
      <c r="A4818">
        <v>4817</v>
      </c>
      <c r="B4818" t="s">
        <v>3877</v>
      </c>
      <c r="C4818" s="8">
        <v>41778</v>
      </c>
      <c r="D4818" s="6">
        <v>2014</v>
      </c>
      <c r="E4818" s="8" t="s">
        <v>3453</v>
      </c>
      <c r="F4818" s="7">
        <v>19</v>
      </c>
      <c r="G4818" t="s">
        <v>3457</v>
      </c>
      <c r="H4818" t="s">
        <v>3451</v>
      </c>
      <c r="I4818" t="s">
        <v>3876</v>
      </c>
      <c r="J4818" t="s">
        <v>3449</v>
      </c>
      <c r="K4818" t="s">
        <v>3474</v>
      </c>
      <c r="L4818">
        <v>23464</v>
      </c>
      <c r="M4818" t="s">
        <v>2727</v>
      </c>
      <c r="N4818" t="s">
        <v>13</v>
      </c>
      <c r="O4818" t="s">
        <v>366</v>
      </c>
      <c r="P4818" t="s">
        <v>2728</v>
      </c>
      <c r="Q4818" s="4">
        <v>14000</v>
      </c>
      <c r="R4818">
        <v>5</v>
      </c>
      <c r="S4818" s="4">
        <f>Table3[[#This Row],[Harga]]*Table3[[#This Row],[Quantity]]</f>
        <v>70000</v>
      </c>
      <c r="T4818">
        <v>0</v>
      </c>
      <c r="U4818" s="4">
        <f>Table3[[#This Row],[Discount]]*Table3[[#This Row],[Revenue]]</f>
        <v>0</v>
      </c>
      <c r="V4818" s="4">
        <f>Table3[[#This Row],[Revenue]]-Table3[[#This Row],[Total Discount]]</f>
        <v>70000</v>
      </c>
      <c r="W4818" s="6"/>
      <c r="X4818" s="5"/>
    </row>
    <row r="4819" spans="1:24" x14ac:dyDescent="0.35">
      <c r="A4819">
        <v>4818</v>
      </c>
      <c r="B4819" t="s">
        <v>3875</v>
      </c>
      <c r="C4819" s="8">
        <v>42538</v>
      </c>
      <c r="D4819" s="6">
        <v>2016</v>
      </c>
      <c r="E4819" s="8" t="s">
        <v>3497</v>
      </c>
      <c r="F4819" s="7">
        <v>17</v>
      </c>
      <c r="G4819" t="s">
        <v>3457</v>
      </c>
      <c r="H4819" t="s">
        <v>3451</v>
      </c>
      <c r="I4819" t="s">
        <v>3874</v>
      </c>
      <c r="J4819" t="s">
        <v>3466</v>
      </c>
      <c r="K4819" t="s">
        <v>3509</v>
      </c>
      <c r="L4819">
        <v>14609</v>
      </c>
      <c r="M4819" t="s">
        <v>2980</v>
      </c>
      <c r="N4819" t="s">
        <v>9</v>
      </c>
      <c r="O4819" t="s">
        <v>17</v>
      </c>
      <c r="P4819" t="s">
        <v>2981</v>
      </c>
      <c r="Q4819" s="4">
        <v>503000</v>
      </c>
      <c r="R4819">
        <v>3</v>
      </c>
      <c r="S4819" s="4">
        <f>Table3[[#This Row],[Harga]]*Table3[[#This Row],[Quantity]]</f>
        <v>1509000</v>
      </c>
      <c r="T4819">
        <v>0.4</v>
      </c>
      <c r="U4819" s="4">
        <f>Table3[[#This Row],[Discount]]*Table3[[#This Row],[Revenue]]</f>
        <v>603600</v>
      </c>
      <c r="V4819" s="4">
        <f>Table3[[#This Row],[Revenue]]-Table3[[#This Row],[Total Discount]]</f>
        <v>905400</v>
      </c>
      <c r="W4819" s="6"/>
      <c r="X4819" s="5"/>
    </row>
    <row r="4820" spans="1:24" x14ac:dyDescent="0.35">
      <c r="A4820">
        <v>4819</v>
      </c>
      <c r="B4820" t="s">
        <v>3873</v>
      </c>
      <c r="C4820" s="8">
        <v>42310</v>
      </c>
      <c r="D4820" s="6">
        <v>2015</v>
      </c>
      <c r="E4820" s="8" t="s">
        <v>3468</v>
      </c>
      <c r="F4820" s="7">
        <v>2</v>
      </c>
      <c r="G4820" t="s">
        <v>3452</v>
      </c>
      <c r="H4820" t="s">
        <v>3451</v>
      </c>
      <c r="I4820" t="s">
        <v>3872</v>
      </c>
      <c r="J4820" t="s">
        <v>3449</v>
      </c>
      <c r="K4820" t="s">
        <v>3571</v>
      </c>
      <c r="L4820">
        <v>23320</v>
      </c>
      <c r="M4820" t="s">
        <v>3412</v>
      </c>
      <c r="N4820" t="s">
        <v>13</v>
      </c>
      <c r="O4820" t="s">
        <v>29</v>
      </c>
      <c r="P4820" t="s">
        <v>3413</v>
      </c>
      <c r="Q4820" s="4">
        <v>198000</v>
      </c>
      <c r="R4820">
        <v>4</v>
      </c>
      <c r="S4820" s="4">
        <f>Table3[[#This Row],[Harga]]*Table3[[#This Row],[Quantity]]</f>
        <v>792000</v>
      </c>
      <c r="T4820">
        <v>0</v>
      </c>
      <c r="U4820" s="4">
        <f>Table3[[#This Row],[Discount]]*Table3[[#This Row],[Revenue]]</f>
        <v>0</v>
      </c>
      <c r="V4820" s="4">
        <f>Table3[[#This Row],[Revenue]]-Table3[[#This Row],[Total Discount]]</f>
        <v>792000</v>
      </c>
      <c r="W4820" s="6"/>
      <c r="X4820" s="5"/>
    </row>
    <row r="4821" spans="1:24" x14ac:dyDescent="0.35">
      <c r="A4821">
        <v>4820</v>
      </c>
      <c r="B4821" t="s">
        <v>3871</v>
      </c>
      <c r="C4821" s="8">
        <v>43043</v>
      </c>
      <c r="D4821" s="6">
        <v>2017</v>
      </c>
      <c r="E4821" s="8" t="s">
        <v>3468</v>
      </c>
      <c r="F4821" s="7">
        <v>4</v>
      </c>
      <c r="G4821" t="s">
        <v>3485</v>
      </c>
      <c r="H4821" t="s">
        <v>3462</v>
      </c>
      <c r="I4821" t="s">
        <v>3870</v>
      </c>
      <c r="J4821" t="s">
        <v>3466</v>
      </c>
      <c r="K4821" t="s">
        <v>3666</v>
      </c>
      <c r="L4821">
        <v>43130</v>
      </c>
      <c r="M4821" t="s">
        <v>197</v>
      </c>
      <c r="N4821" t="s">
        <v>51</v>
      </c>
      <c r="O4821" t="s">
        <v>64</v>
      </c>
      <c r="P4821" t="s">
        <v>198</v>
      </c>
      <c r="Q4821" s="4">
        <v>177000</v>
      </c>
      <c r="R4821">
        <v>4</v>
      </c>
      <c r="S4821" s="4">
        <f>Table3[[#This Row],[Harga]]*Table3[[#This Row],[Quantity]]</f>
        <v>708000</v>
      </c>
      <c r="T4821">
        <v>0.2</v>
      </c>
      <c r="U4821" s="4">
        <f>Table3[[#This Row],[Discount]]*Table3[[#This Row],[Revenue]]</f>
        <v>141600</v>
      </c>
      <c r="V4821" s="4">
        <f>Table3[[#This Row],[Revenue]]-Table3[[#This Row],[Total Discount]]</f>
        <v>566400</v>
      </c>
      <c r="W4821" s="6"/>
      <c r="X4821" s="5"/>
    </row>
    <row r="4822" spans="1:24" x14ac:dyDescent="0.35">
      <c r="A4822">
        <v>4821</v>
      </c>
      <c r="B4822" t="s">
        <v>3869</v>
      </c>
      <c r="C4822" s="8">
        <v>43074</v>
      </c>
      <c r="D4822" s="6">
        <v>2017</v>
      </c>
      <c r="E4822" s="8" t="s">
        <v>3490</v>
      </c>
      <c r="F4822" s="7">
        <v>5</v>
      </c>
      <c r="G4822" t="s">
        <v>3538</v>
      </c>
      <c r="H4822" t="s">
        <v>3501</v>
      </c>
      <c r="I4822" t="s">
        <v>3868</v>
      </c>
      <c r="J4822" t="s">
        <v>3449</v>
      </c>
      <c r="K4822" t="s">
        <v>3556</v>
      </c>
      <c r="L4822">
        <v>10024</v>
      </c>
      <c r="M4822" t="s">
        <v>3414</v>
      </c>
      <c r="N4822" t="s">
        <v>13</v>
      </c>
      <c r="O4822" t="s">
        <v>23</v>
      </c>
      <c r="P4822" t="s">
        <v>3415</v>
      </c>
      <c r="Q4822" s="4">
        <v>22000</v>
      </c>
      <c r="R4822">
        <v>6</v>
      </c>
      <c r="S4822" s="4">
        <f>Table3[[#This Row],[Harga]]*Table3[[#This Row],[Quantity]]</f>
        <v>132000</v>
      </c>
      <c r="T4822">
        <v>0</v>
      </c>
      <c r="U4822" s="4">
        <f>Table3[[#This Row],[Discount]]*Table3[[#This Row],[Revenue]]</f>
        <v>0</v>
      </c>
      <c r="V4822" s="4">
        <f>Table3[[#This Row],[Revenue]]-Table3[[#This Row],[Total Discount]]</f>
        <v>132000</v>
      </c>
      <c r="W4822" s="6"/>
      <c r="X4822" s="5"/>
    </row>
    <row r="4823" spans="1:24" x14ac:dyDescent="0.35">
      <c r="A4823">
        <v>4822</v>
      </c>
      <c r="B4823" t="s">
        <v>3867</v>
      </c>
      <c r="C4823" s="8">
        <v>42506</v>
      </c>
      <c r="D4823" s="6">
        <v>2016</v>
      </c>
      <c r="E4823" s="8" t="s">
        <v>3453</v>
      </c>
      <c r="F4823" s="7">
        <v>16</v>
      </c>
      <c r="G4823" t="s">
        <v>3457</v>
      </c>
      <c r="H4823" t="s">
        <v>3451</v>
      </c>
      <c r="I4823" t="s">
        <v>3866</v>
      </c>
      <c r="J4823" t="s">
        <v>3449</v>
      </c>
      <c r="K4823" t="s">
        <v>3670</v>
      </c>
      <c r="L4823">
        <v>90045</v>
      </c>
      <c r="M4823" t="s">
        <v>3416</v>
      </c>
      <c r="N4823" t="s">
        <v>9</v>
      </c>
      <c r="O4823" t="s">
        <v>20</v>
      </c>
      <c r="P4823" t="s">
        <v>3417</v>
      </c>
      <c r="Q4823" s="4">
        <v>283000</v>
      </c>
      <c r="R4823">
        <v>4</v>
      </c>
      <c r="S4823" s="4">
        <f>Table3[[#This Row],[Harga]]*Table3[[#This Row],[Quantity]]</f>
        <v>1132000</v>
      </c>
      <c r="T4823">
        <v>0</v>
      </c>
      <c r="U4823" s="4">
        <f>Table3[[#This Row],[Discount]]*Table3[[#This Row],[Revenue]]</f>
        <v>0</v>
      </c>
      <c r="V4823" s="4">
        <f>Table3[[#This Row],[Revenue]]-Table3[[#This Row],[Total Discount]]</f>
        <v>1132000</v>
      </c>
      <c r="W4823" s="6"/>
      <c r="X4823" s="5"/>
    </row>
    <row r="4824" spans="1:24" x14ac:dyDescent="0.35">
      <c r="A4824">
        <v>4823</v>
      </c>
      <c r="B4824" t="s">
        <v>3865</v>
      </c>
      <c r="C4824" s="8">
        <v>43032</v>
      </c>
      <c r="D4824" s="6">
        <v>2017</v>
      </c>
      <c r="E4824" s="8" t="s">
        <v>3517</v>
      </c>
      <c r="F4824" s="7">
        <v>24</v>
      </c>
      <c r="G4824" t="s">
        <v>3538</v>
      </c>
      <c r="H4824" t="s">
        <v>3451</v>
      </c>
      <c r="I4824" t="s">
        <v>3767</v>
      </c>
      <c r="J4824" t="s">
        <v>3449</v>
      </c>
      <c r="K4824" t="s">
        <v>3600</v>
      </c>
      <c r="L4824">
        <v>39212</v>
      </c>
      <c r="M4824" t="s">
        <v>2841</v>
      </c>
      <c r="N4824" t="s">
        <v>13</v>
      </c>
      <c r="O4824" t="s">
        <v>73</v>
      </c>
      <c r="P4824" t="s">
        <v>476</v>
      </c>
      <c r="Q4824" s="4">
        <v>21000</v>
      </c>
      <c r="R4824">
        <v>4</v>
      </c>
      <c r="S4824" s="4">
        <f>Table3[[#This Row],[Harga]]*Table3[[#This Row],[Quantity]]</f>
        <v>84000</v>
      </c>
      <c r="T4824">
        <v>0</v>
      </c>
      <c r="U4824" s="4">
        <f>Table3[[#This Row],[Discount]]*Table3[[#This Row],[Revenue]]</f>
        <v>0</v>
      </c>
      <c r="V4824" s="4">
        <f>Table3[[#This Row],[Revenue]]-Table3[[#This Row],[Total Discount]]</f>
        <v>84000</v>
      </c>
      <c r="W4824" s="6"/>
      <c r="X4824" s="5"/>
    </row>
    <row r="4825" spans="1:24" x14ac:dyDescent="0.35">
      <c r="A4825">
        <v>4824</v>
      </c>
      <c r="B4825" t="s">
        <v>3864</v>
      </c>
      <c r="C4825" s="8">
        <v>42631</v>
      </c>
      <c r="D4825" s="6">
        <v>2016</v>
      </c>
      <c r="E4825" s="8" t="s">
        <v>3472</v>
      </c>
      <c r="F4825" s="7">
        <v>18</v>
      </c>
      <c r="G4825" t="s">
        <v>3452</v>
      </c>
      <c r="H4825" t="s">
        <v>3451</v>
      </c>
      <c r="I4825" t="s">
        <v>3863</v>
      </c>
      <c r="J4825" t="s">
        <v>3449</v>
      </c>
      <c r="K4825" t="s">
        <v>3682</v>
      </c>
      <c r="L4825">
        <v>95695</v>
      </c>
      <c r="M4825" t="s">
        <v>2358</v>
      </c>
      <c r="N4825" t="s">
        <v>51</v>
      </c>
      <c r="O4825" t="s">
        <v>52</v>
      </c>
      <c r="P4825" t="s">
        <v>2359</v>
      </c>
      <c r="Q4825" s="4">
        <v>360000</v>
      </c>
      <c r="R4825">
        <v>2</v>
      </c>
      <c r="S4825" s="4">
        <f>Table3[[#This Row],[Harga]]*Table3[[#This Row],[Quantity]]</f>
        <v>720000</v>
      </c>
      <c r="T4825">
        <v>0.2</v>
      </c>
      <c r="U4825" s="4">
        <f>Table3[[#This Row],[Discount]]*Table3[[#This Row],[Revenue]]</f>
        <v>144000</v>
      </c>
      <c r="V4825" s="4">
        <f>Table3[[#This Row],[Revenue]]-Table3[[#This Row],[Total Discount]]</f>
        <v>576000</v>
      </c>
      <c r="W4825" s="6"/>
      <c r="X4825" s="5"/>
    </row>
    <row r="4826" spans="1:24" x14ac:dyDescent="0.35">
      <c r="A4826">
        <v>4825</v>
      </c>
      <c r="B4826" t="s">
        <v>3862</v>
      </c>
      <c r="C4826" s="8">
        <v>41954</v>
      </c>
      <c r="D4826" s="6">
        <v>2014</v>
      </c>
      <c r="E4826" s="8" t="s">
        <v>3468</v>
      </c>
      <c r="F4826" s="7">
        <v>11</v>
      </c>
      <c r="G4826" t="s">
        <v>3457</v>
      </c>
      <c r="H4826" t="s">
        <v>3462</v>
      </c>
      <c r="I4826" t="s">
        <v>3861</v>
      </c>
      <c r="J4826" t="s">
        <v>3466</v>
      </c>
      <c r="K4826" t="s">
        <v>3487</v>
      </c>
      <c r="L4826">
        <v>98115</v>
      </c>
      <c r="M4826" t="s">
        <v>2166</v>
      </c>
      <c r="N4826" t="s">
        <v>13</v>
      </c>
      <c r="O4826" t="s">
        <v>29</v>
      </c>
      <c r="P4826" t="s">
        <v>2167</v>
      </c>
      <c r="Q4826" s="4">
        <v>69000</v>
      </c>
      <c r="R4826">
        <v>1</v>
      </c>
      <c r="S4826" s="4">
        <f>Table3[[#This Row],[Harga]]*Table3[[#This Row],[Quantity]]</f>
        <v>69000</v>
      </c>
      <c r="T4826">
        <v>0</v>
      </c>
      <c r="U4826" s="4">
        <f>Table3[[#This Row],[Discount]]*Table3[[#This Row],[Revenue]]</f>
        <v>0</v>
      </c>
      <c r="V4826" s="4">
        <f>Table3[[#This Row],[Revenue]]-Table3[[#This Row],[Total Discount]]</f>
        <v>69000</v>
      </c>
      <c r="W4826" s="6"/>
      <c r="X4826" s="5"/>
    </row>
    <row r="4827" spans="1:24" x14ac:dyDescent="0.35">
      <c r="A4827">
        <v>4826</v>
      </c>
      <c r="B4827" t="s">
        <v>3860</v>
      </c>
      <c r="C4827" s="8">
        <v>42604</v>
      </c>
      <c r="D4827" s="6">
        <v>2016</v>
      </c>
      <c r="E4827" s="8" t="s">
        <v>3481</v>
      </c>
      <c r="F4827" s="7">
        <v>22</v>
      </c>
      <c r="G4827" t="s">
        <v>3457</v>
      </c>
      <c r="H4827" t="s">
        <v>3451</v>
      </c>
      <c r="I4827" t="s">
        <v>3859</v>
      </c>
      <c r="J4827" t="s">
        <v>3466</v>
      </c>
      <c r="K4827" t="s">
        <v>3465</v>
      </c>
      <c r="L4827">
        <v>90049</v>
      </c>
      <c r="M4827" t="s">
        <v>1821</v>
      </c>
      <c r="N4827" t="s">
        <v>13</v>
      </c>
      <c r="O4827" t="s">
        <v>37</v>
      </c>
      <c r="P4827" t="s">
        <v>1822</v>
      </c>
      <c r="Q4827" s="4">
        <v>3000</v>
      </c>
      <c r="R4827">
        <v>2</v>
      </c>
      <c r="S4827" s="4">
        <f>Table3[[#This Row],[Harga]]*Table3[[#This Row],[Quantity]]</f>
        <v>6000</v>
      </c>
      <c r="T4827">
        <v>0</v>
      </c>
      <c r="U4827" s="4">
        <f>Table3[[#This Row],[Discount]]*Table3[[#This Row],[Revenue]]</f>
        <v>0</v>
      </c>
      <c r="V4827" s="4">
        <f>Table3[[#This Row],[Revenue]]-Table3[[#This Row],[Total Discount]]</f>
        <v>6000</v>
      </c>
      <c r="W4827" s="6"/>
      <c r="X4827" s="5"/>
    </row>
    <row r="4828" spans="1:24" x14ac:dyDescent="0.35">
      <c r="A4828">
        <v>4827</v>
      </c>
      <c r="B4828" t="s">
        <v>3858</v>
      </c>
      <c r="C4828" s="8">
        <v>43055</v>
      </c>
      <c r="D4828" s="6">
        <v>2017</v>
      </c>
      <c r="E4828" s="8" t="s">
        <v>3468</v>
      </c>
      <c r="F4828" s="7">
        <v>16</v>
      </c>
      <c r="G4828" t="s">
        <v>3485</v>
      </c>
      <c r="H4828" t="s">
        <v>3462</v>
      </c>
      <c r="I4828" t="s">
        <v>3857</v>
      </c>
      <c r="J4828" t="s">
        <v>3466</v>
      </c>
      <c r="K4828" t="s">
        <v>3483</v>
      </c>
      <c r="L4828">
        <v>43402</v>
      </c>
      <c r="M4828" t="s">
        <v>658</v>
      </c>
      <c r="N4828" t="s">
        <v>51</v>
      </c>
      <c r="O4828" t="s">
        <v>471</v>
      </c>
      <c r="P4828" t="s">
        <v>659</v>
      </c>
      <c r="Q4828" s="4">
        <v>1200000</v>
      </c>
      <c r="R4828">
        <v>3</v>
      </c>
      <c r="S4828" s="4">
        <f>Table3[[#This Row],[Harga]]*Table3[[#This Row],[Quantity]]</f>
        <v>3600000</v>
      </c>
      <c r="T4828">
        <v>0.4</v>
      </c>
      <c r="U4828" s="4">
        <f>Table3[[#This Row],[Discount]]*Table3[[#This Row],[Revenue]]</f>
        <v>1440000</v>
      </c>
      <c r="V4828" s="4">
        <f>Table3[[#This Row],[Revenue]]-Table3[[#This Row],[Total Discount]]</f>
        <v>2160000</v>
      </c>
      <c r="W4828" s="6"/>
      <c r="X4828" s="5"/>
    </row>
    <row r="4829" spans="1:24" x14ac:dyDescent="0.35">
      <c r="A4829">
        <v>4828</v>
      </c>
      <c r="B4829" t="s">
        <v>3856</v>
      </c>
      <c r="C4829" s="8">
        <v>41908</v>
      </c>
      <c r="D4829" s="6">
        <v>2014</v>
      </c>
      <c r="E4829" s="8" t="s">
        <v>3472</v>
      </c>
      <c r="F4829" s="7">
        <v>26</v>
      </c>
      <c r="G4829" t="s">
        <v>3485</v>
      </c>
      <c r="H4829" t="s">
        <v>3451</v>
      </c>
      <c r="I4829" t="s">
        <v>3855</v>
      </c>
      <c r="J4829" t="s">
        <v>3488</v>
      </c>
      <c r="K4829" t="s">
        <v>3513</v>
      </c>
      <c r="L4829">
        <v>43130</v>
      </c>
      <c r="M4829" t="s">
        <v>3103</v>
      </c>
      <c r="N4829" t="s">
        <v>13</v>
      </c>
      <c r="O4829" t="s">
        <v>29</v>
      </c>
      <c r="P4829" t="s">
        <v>3104</v>
      </c>
      <c r="Q4829" s="4">
        <v>2000</v>
      </c>
      <c r="R4829">
        <v>6</v>
      </c>
      <c r="S4829" s="4">
        <f>Table3[[#This Row],[Harga]]*Table3[[#This Row],[Quantity]]</f>
        <v>12000</v>
      </c>
      <c r="T4829">
        <v>0.2</v>
      </c>
      <c r="U4829" s="4">
        <f>Table3[[#This Row],[Discount]]*Table3[[#This Row],[Revenue]]</f>
        <v>2400</v>
      </c>
      <c r="V4829" s="4">
        <f>Table3[[#This Row],[Revenue]]-Table3[[#This Row],[Total Discount]]</f>
        <v>9600</v>
      </c>
      <c r="W4829" s="6"/>
      <c r="X4829" s="5"/>
    </row>
    <row r="4830" spans="1:24" x14ac:dyDescent="0.35">
      <c r="A4830">
        <v>4829</v>
      </c>
      <c r="B4830" t="s">
        <v>3854</v>
      </c>
      <c r="C4830" s="8">
        <v>42915</v>
      </c>
      <c r="D4830" s="6">
        <v>2017</v>
      </c>
      <c r="E4830" s="8" t="s">
        <v>3497</v>
      </c>
      <c r="F4830" s="7">
        <v>29</v>
      </c>
      <c r="G4830" t="s">
        <v>3485</v>
      </c>
      <c r="H4830" t="s">
        <v>3451</v>
      </c>
      <c r="I4830" t="s">
        <v>3683</v>
      </c>
      <c r="J4830" t="s">
        <v>3449</v>
      </c>
      <c r="K4830" t="s">
        <v>3605</v>
      </c>
      <c r="L4830">
        <v>75220</v>
      </c>
      <c r="M4830" t="s">
        <v>1342</v>
      </c>
      <c r="N4830" t="s">
        <v>13</v>
      </c>
      <c r="O4830" t="s">
        <v>29</v>
      </c>
      <c r="P4830" t="s">
        <v>1343</v>
      </c>
      <c r="Q4830" s="4">
        <v>107000</v>
      </c>
      <c r="R4830">
        <v>2</v>
      </c>
      <c r="S4830" s="4">
        <f>Table3[[#This Row],[Harga]]*Table3[[#This Row],[Quantity]]</f>
        <v>214000</v>
      </c>
      <c r="T4830">
        <v>0.8</v>
      </c>
      <c r="U4830" s="4">
        <f>Table3[[#This Row],[Discount]]*Table3[[#This Row],[Revenue]]</f>
        <v>171200</v>
      </c>
      <c r="V4830" s="4">
        <f>Table3[[#This Row],[Revenue]]-Table3[[#This Row],[Total Discount]]</f>
        <v>42800</v>
      </c>
      <c r="W4830" s="6"/>
      <c r="X4830" s="5"/>
    </row>
    <row r="4831" spans="1:24" x14ac:dyDescent="0.35">
      <c r="A4831">
        <v>4830</v>
      </c>
      <c r="B4831" t="s">
        <v>3853</v>
      </c>
      <c r="C4831" s="8">
        <v>43001</v>
      </c>
      <c r="D4831" s="6">
        <v>2017</v>
      </c>
      <c r="E4831" s="8" t="s">
        <v>3472</v>
      </c>
      <c r="F4831" s="7">
        <v>23</v>
      </c>
      <c r="G4831" t="s">
        <v>3457</v>
      </c>
      <c r="H4831" t="s">
        <v>3554</v>
      </c>
      <c r="I4831" t="s">
        <v>3843</v>
      </c>
      <c r="J4831" t="s">
        <v>3466</v>
      </c>
      <c r="K4831" t="s">
        <v>3561</v>
      </c>
      <c r="L4831">
        <v>79424</v>
      </c>
      <c r="M4831" t="s">
        <v>3386</v>
      </c>
      <c r="N4831" t="s">
        <v>13</v>
      </c>
      <c r="O4831" t="s">
        <v>23</v>
      </c>
      <c r="P4831" t="s">
        <v>3387</v>
      </c>
      <c r="Q4831" s="4">
        <v>12000</v>
      </c>
      <c r="R4831">
        <v>2</v>
      </c>
      <c r="S4831" s="4">
        <f>Table3[[#This Row],[Harga]]*Table3[[#This Row],[Quantity]]</f>
        <v>24000</v>
      </c>
      <c r="T4831">
        <v>0.2</v>
      </c>
      <c r="U4831" s="4">
        <f>Table3[[#This Row],[Discount]]*Table3[[#This Row],[Revenue]]</f>
        <v>4800</v>
      </c>
      <c r="V4831" s="4">
        <f>Table3[[#This Row],[Revenue]]-Table3[[#This Row],[Total Discount]]</f>
        <v>19200</v>
      </c>
      <c r="W4831" s="6"/>
      <c r="X4831" s="5"/>
    </row>
    <row r="4832" spans="1:24" x14ac:dyDescent="0.35">
      <c r="A4832">
        <v>4831</v>
      </c>
      <c r="B4832" t="s">
        <v>3852</v>
      </c>
      <c r="C4832" s="8">
        <v>41966</v>
      </c>
      <c r="D4832" s="6">
        <v>2014</v>
      </c>
      <c r="E4832" s="8" t="s">
        <v>3468</v>
      </c>
      <c r="F4832" s="7">
        <v>23</v>
      </c>
      <c r="G4832" t="s">
        <v>3452</v>
      </c>
      <c r="H4832" t="s">
        <v>3451</v>
      </c>
      <c r="I4832" t="s">
        <v>3851</v>
      </c>
      <c r="J4832" t="s">
        <v>3449</v>
      </c>
      <c r="K4832" t="s">
        <v>3666</v>
      </c>
      <c r="L4832">
        <v>48227</v>
      </c>
      <c r="M4832" t="s">
        <v>3255</v>
      </c>
      <c r="N4832" t="s">
        <v>13</v>
      </c>
      <c r="O4832" t="s">
        <v>26</v>
      </c>
      <c r="P4832" t="s">
        <v>3256</v>
      </c>
      <c r="Q4832" s="4">
        <v>3000</v>
      </c>
      <c r="R4832">
        <v>3</v>
      </c>
      <c r="S4832" s="4">
        <f>Table3[[#This Row],[Harga]]*Table3[[#This Row],[Quantity]]</f>
        <v>9000</v>
      </c>
      <c r="T4832">
        <v>0</v>
      </c>
      <c r="U4832" s="4">
        <f>Table3[[#This Row],[Discount]]*Table3[[#This Row],[Revenue]]</f>
        <v>0</v>
      </c>
      <c r="V4832" s="4">
        <f>Table3[[#This Row],[Revenue]]-Table3[[#This Row],[Total Discount]]</f>
        <v>9000</v>
      </c>
      <c r="W4832" s="6"/>
      <c r="X4832" s="5"/>
    </row>
    <row r="4833" spans="1:24" x14ac:dyDescent="0.35">
      <c r="A4833">
        <v>4832</v>
      </c>
      <c r="B4833" t="s">
        <v>3850</v>
      </c>
      <c r="C4833" s="8">
        <v>41652</v>
      </c>
      <c r="D4833" s="6">
        <v>2014</v>
      </c>
      <c r="E4833" s="8" t="s">
        <v>3463</v>
      </c>
      <c r="F4833" s="7">
        <v>13</v>
      </c>
      <c r="G4833" t="s">
        <v>3538</v>
      </c>
      <c r="H4833" t="s">
        <v>3451</v>
      </c>
      <c r="I4833" t="s">
        <v>3587</v>
      </c>
      <c r="J4833" t="s">
        <v>3449</v>
      </c>
      <c r="K4833" t="s">
        <v>3568</v>
      </c>
      <c r="L4833">
        <v>43055</v>
      </c>
      <c r="M4833" t="s">
        <v>801</v>
      </c>
      <c r="N4833" t="s">
        <v>13</v>
      </c>
      <c r="O4833" t="s">
        <v>23</v>
      </c>
      <c r="P4833" t="s">
        <v>802</v>
      </c>
      <c r="Q4833" s="4">
        <v>21000</v>
      </c>
      <c r="R4833">
        <v>7</v>
      </c>
      <c r="S4833" s="4">
        <f>Table3[[#This Row],[Harga]]*Table3[[#This Row],[Quantity]]</f>
        <v>147000</v>
      </c>
      <c r="T4833">
        <v>0.2</v>
      </c>
      <c r="U4833" s="4">
        <f>Table3[[#This Row],[Discount]]*Table3[[#This Row],[Revenue]]</f>
        <v>29400</v>
      </c>
      <c r="V4833" s="4">
        <f>Table3[[#This Row],[Revenue]]-Table3[[#This Row],[Total Discount]]</f>
        <v>117600</v>
      </c>
      <c r="W4833" s="6"/>
      <c r="X4833" s="5"/>
    </row>
    <row r="4834" spans="1:24" x14ac:dyDescent="0.35">
      <c r="A4834">
        <v>4833</v>
      </c>
      <c r="B4834" t="s">
        <v>3849</v>
      </c>
      <c r="C4834" s="8">
        <v>42521</v>
      </c>
      <c r="D4834" s="6">
        <v>2016</v>
      </c>
      <c r="E4834" s="8" t="s">
        <v>3453</v>
      </c>
      <c r="F4834" s="7">
        <v>31</v>
      </c>
      <c r="G4834" t="s">
        <v>3485</v>
      </c>
      <c r="H4834" t="s">
        <v>3462</v>
      </c>
      <c r="I4834" t="s">
        <v>3848</v>
      </c>
      <c r="J4834" t="s">
        <v>3449</v>
      </c>
      <c r="K4834" t="s">
        <v>3499</v>
      </c>
      <c r="L4834">
        <v>10011</v>
      </c>
      <c r="M4834" t="s">
        <v>2292</v>
      </c>
      <c r="N4834" t="s">
        <v>13</v>
      </c>
      <c r="O4834" t="s">
        <v>26</v>
      </c>
      <c r="P4834" t="s">
        <v>2293</v>
      </c>
      <c r="Q4834" s="4">
        <v>2000</v>
      </c>
      <c r="R4834">
        <v>3</v>
      </c>
      <c r="S4834" s="4">
        <f>Table3[[#This Row],[Harga]]*Table3[[#This Row],[Quantity]]</f>
        <v>6000</v>
      </c>
      <c r="T4834">
        <v>0.2</v>
      </c>
      <c r="U4834" s="4">
        <f>Table3[[#This Row],[Discount]]*Table3[[#This Row],[Revenue]]</f>
        <v>1200</v>
      </c>
      <c r="V4834" s="4">
        <f>Table3[[#This Row],[Revenue]]-Table3[[#This Row],[Total Discount]]</f>
        <v>4800</v>
      </c>
      <c r="W4834" s="6"/>
      <c r="X4834" s="5"/>
    </row>
    <row r="4835" spans="1:24" x14ac:dyDescent="0.35">
      <c r="A4835">
        <v>4834</v>
      </c>
      <c r="B4835" t="s">
        <v>3847</v>
      </c>
      <c r="C4835" s="8">
        <v>42779</v>
      </c>
      <c r="D4835" s="6">
        <v>2017</v>
      </c>
      <c r="E4835" s="8" t="s">
        <v>3458</v>
      </c>
      <c r="F4835" s="7">
        <v>13</v>
      </c>
      <c r="G4835" t="s">
        <v>3538</v>
      </c>
      <c r="H4835" t="s">
        <v>3451</v>
      </c>
      <c r="I4835" t="s">
        <v>3618</v>
      </c>
      <c r="J4835" t="s">
        <v>3449</v>
      </c>
      <c r="K4835" t="s">
        <v>3492</v>
      </c>
      <c r="L4835">
        <v>55407</v>
      </c>
      <c r="M4835" t="s">
        <v>2204</v>
      </c>
      <c r="N4835" t="s">
        <v>13</v>
      </c>
      <c r="O4835" t="s">
        <v>29</v>
      </c>
      <c r="P4835" t="s">
        <v>2205</v>
      </c>
      <c r="Q4835" s="4">
        <v>57000</v>
      </c>
      <c r="R4835">
        <v>8</v>
      </c>
      <c r="S4835" s="4">
        <f>Table3[[#This Row],[Harga]]*Table3[[#This Row],[Quantity]]</f>
        <v>456000</v>
      </c>
      <c r="T4835">
        <v>0</v>
      </c>
      <c r="U4835" s="4">
        <f>Table3[[#This Row],[Discount]]*Table3[[#This Row],[Revenue]]</f>
        <v>0</v>
      </c>
      <c r="V4835" s="4">
        <f>Table3[[#This Row],[Revenue]]-Table3[[#This Row],[Total Discount]]</f>
        <v>456000</v>
      </c>
      <c r="W4835" s="6"/>
      <c r="X4835" s="5"/>
    </row>
    <row r="4836" spans="1:24" x14ac:dyDescent="0.35">
      <c r="A4836">
        <v>4835</v>
      </c>
      <c r="B4836" t="s">
        <v>3846</v>
      </c>
      <c r="C4836" s="8">
        <v>41926</v>
      </c>
      <c r="D4836" s="6">
        <v>2014</v>
      </c>
      <c r="E4836" s="8" t="s">
        <v>3517</v>
      </c>
      <c r="F4836" s="7">
        <v>14</v>
      </c>
      <c r="G4836" t="s">
        <v>3485</v>
      </c>
      <c r="H4836" t="s">
        <v>3451</v>
      </c>
      <c r="I4836" t="s">
        <v>3845</v>
      </c>
      <c r="J4836" t="s">
        <v>3449</v>
      </c>
      <c r="K4836" t="s">
        <v>3505</v>
      </c>
      <c r="L4836">
        <v>2149</v>
      </c>
      <c r="M4836" t="s">
        <v>1190</v>
      </c>
      <c r="N4836" t="s">
        <v>51</v>
      </c>
      <c r="O4836" t="s">
        <v>64</v>
      </c>
      <c r="P4836" t="s">
        <v>1191</v>
      </c>
      <c r="Q4836" s="4">
        <v>177000</v>
      </c>
      <c r="R4836">
        <v>3</v>
      </c>
      <c r="S4836" s="4">
        <f>Table3[[#This Row],[Harga]]*Table3[[#This Row],[Quantity]]</f>
        <v>531000</v>
      </c>
      <c r="T4836">
        <v>0</v>
      </c>
      <c r="U4836" s="4">
        <f>Table3[[#This Row],[Discount]]*Table3[[#This Row],[Revenue]]</f>
        <v>0</v>
      </c>
      <c r="V4836" s="4">
        <f>Table3[[#This Row],[Revenue]]-Table3[[#This Row],[Total Discount]]</f>
        <v>531000</v>
      </c>
      <c r="W4836" s="6"/>
      <c r="X4836" s="5"/>
    </row>
    <row r="4837" spans="1:24" x14ac:dyDescent="0.35">
      <c r="A4837">
        <v>4836</v>
      </c>
      <c r="B4837" t="s">
        <v>3844</v>
      </c>
      <c r="C4837" s="8">
        <v>41961</v>
      </c>
      <c r="D4837" s="6">
        <v>2014</v>
      </c>
      <c r="E4837" s="8" t="s">
        <v>3468</v>
      </c>
      <c r="F4837" s="7">
        <v>18</v>
      </c>
      <c r="G4837" t="s">
        <v>3457</v>
      </c>
      <c r="H4837" t="s">
        <v>3451</v>
      </c>
      <c r="I4837" t="s">
        <v>3843</v>
      </c>
      <c r="J4837" t="s">
        <v>3466</v>
      </c>
      <c r="K4837" t="s">
        <v>3492</v>
      </c>
      <c r="L4837">
        <v>98105</v>
      </c>
      <c r="M4837" t="s">
        <v>2398</v>
      </c>
      <c r="N4837" t="s">
        <v>9</v>
      </c>
      <c r="O4837" t="s">
        <v>20</v>
      </c>
      <c r="P4837" t="s">
        <v>2399</v>
      </c>
      <c r="Q4837" s="4">
        <v>221000</v>
      </c>
      <c r="R4837">
        <v>2</v>
      </c>
      <c r="S4837" s="4">
        <f>Table3[[#This Row],[Harga]]*Table3[[#This Row],[Quantity]]</f>
        <v>442000</v>
      </c>
      <c r="T4837">
        <v>0</v>
      </c>
      <c r="U4837" s="4">
        <f>Table3[[#This Row],[Discount]]*Table3[[#This Row],[Revenue]]</f>
        <v>0</v>
      </c>
      <c r="V4837" s="4">
        <f>Table3[[#This Row],[Revenue]]-Table3[[#This Row],[Total Discount]]</f>
        <v>442000</v>
      </c>
      <c r="W4837" s="6"/>
      <c r="X4837" s="5"/>
    </row>
    <row r="4838" spans="1:24" x14ac:dyDescent="0.35">
      <c r="A4838">
        <v>4837</v>
      </c>
      <c r="B4838" t="s">
        <v>3842</v>
      </c>
      <c r="C4838" s="8">
        <v>43051</v>
      </c>
      <c r="D4838" s="6">
        <v>2017</v>
      </c>
      <c r="E4838" s="8" t="s">
        <v>3468</v>
      </c>
      <c r="F4838" s="7">
        <v>12</v>
      </c>
      <c r="G4838" t="s">
        <v>3452</v>
      </c>
      <c r="H4838" t="s">
        <v>3451</v>
      </c>
      <c r="I4838" t="s">
        <v>3719</v>
      </c>
      <c r="J4838" t="s">
        <v>3449</v>
      </c>
      <c r="K4838" t="s">
        <v>3492</v>
      </c>
      <c r="L4838">
        <v>90032</v>
      </c>
      <c r="M4838" t="s">
        <v>3386</v>
      </c>
      <c r="N4838" t="s">
        <v>13</v>
      </c>
      <c r="O4838" t="s">
        <v>23</v>
      </c>
      <c r="P4838" t="s">
        <v>3387</v>
      </c>
      <c r="Q4838" s="4">
        <v>12000</v>
      </c>
      <c r="R4838">
        <v>2</v>
      </c>
      <c r="S4838" s="4">
        <f>Table3[[#This Row],[Harga]]*Table3[[#This Row],[Quantity]]</f>
        <v>24000</v>
      </c>
      <c r="T4838">
        <v>0</v>
      </c>
      <c r="U4838" s="4">
        <f>Table3[[#This Row],[Discount]]*Table3[[#This Row],[Revenue]]</f>
        <v>0</v>
      </c>
      <c r="V4838" s="4">
        <f>Table3[[#This Row],[Revenue]]-Table3[[#This Row],[Total Discount]]</f>
        <v>24000</v>
      </c>
      <c r="W4838" s="6"/>
      <c r="X4838" s="5"/>
    </row>
    <row r="4839" spans="1:24" x14ac:dyDescent="0.35">
      <c r="A4839">
        <v>4838</v>
      </c>
      <c r="B4839" t="s">
        <v>3841</v>
      </c>
      <c r="C4839" s="8">
        <v>42032</v>
      </c>
      <c r="D4839" s="6">
        <v>2015</v>
      </c>
      <c r="E4839" s="8" t="s">
        <v>3463</v>
      </c>
      <c r="F4839" s="7">
        <v>28</v>
      </c>
      <c r="G4839" t="s">
        <v>3496</v>
      </c>
      <c r="H4839" t="s">
        <v>3501</v>
      </c>
      <c r="I4839" t="s">
        <v>3840</v>
      </c>
      <c r="J4839" t="s">
        <v>3449</v>
      </c>
      <c r="K4839" t="s">
        <v>3595</v>
      </c>
      <c r="L4839">
        <v>28027</v>
      </c>
      <c r="M4839" t="s">
        <v>636</v>
      </c>
      <c r="N4839" t="s">
        <v>9</v>
      </c>
      <c r="O4839" t="s">
        <v>17</v>
      </c>
      <c r="P4839" t="s">
        <v>637</v>
      </c>
      <c r="Q4839" s="4">
        <v>1653000</v>
      </c>
      <c r="R4839">
        <v>13</v>
      </c>
      <c r="S4839" s="4">
        <f>Table3[[#This Row],[Harga]]*Table3[[#This Row],[Quantity]]</f>
        <v>21489000</v>
      </c>
      <c r="T4839">
        <v>0.4</v>
      </c>
      <c r="U4839" s="4">
        <f>Table3[[#This Row],[Discount]]*Table3[[#This Row],[Revenue]]</f>
        <v>8595600</v>
      </c>
      <c r="V4839" s="4">
        <f>Table3[[#This Row],[Revenue]]-Table3[[#This Row],[Total Discount]]</f>
        <v>12893400</v>
      </c>
      <c r="W4839" s="6"/>
      <c r="X4839" s="5"/>
    </row>
    <row r="4840" spans="1:24" x14ac:dyDescent="0.35">
      <c r="A4840">
        <v>4839</v>
      </c>
      <c r="B4840" t="s">
        <v>3839</v>
      </c>
      <c r="C4840" s="8">
        <v>41705</v>
      </c>
      <c r="D4840" s="6">
        <v>2014</v>
      </c>
      <c r="E4840" s="8" t="s">
        <v>3511</v>
      </c>
      <c r="F4840" s="7">
        <v>7</v>
      </c>
      <c r="G4840" t="s">
        <v>3452</v>
      </c>
      <c r="H4840" t="s">
        <v>3462</v>
      </c>
      <c r="I4840" t="s">
        <v>3838</v>
      </c>
      <c r="J4840" t="s">
        <v>3466</v>
      </c>
      <c r="K4840" t="s">
        <v>3477</v>
      </c>
      <c r="L4840">
        <v>98103</v>
      </c>
      <c r="M4840" t="s">
        <v>1628</v>
      </c>
      <c r="N4840" t="s">
        <v>13</v>
      </c>
      <c r="O4840" t="s">
        <v>37</v>
      </c>
      <c r="P4840" t="s">
        <v>1629</v>
      </c>
      <c r="Q4840" s="4">
        <v>17000</v>
      </c>
      <c r="R4840">
        <v>5</v>
      </c>
      <c r="S4840" s="4">
        <f>Table3[[#This Row],[Harga]]*Table3[[#This Row],[Quantity]]</f>
        <v>85000</v>
      </c>
      <c r="T4840">
        <v>0</v>
      </c>
      <c r="U4840" s="4">
        <f>Table3[[#This Row],[Discount]]*Table3[[#This Row],[Revenue]]</f>
        <v>0</v>
      </c>
      <c r="V4840" s="4">
        <f>Table3[[#This Row],[Revenue]]-Table3[[#This Row],[Total Discount]]</f>
        <v>85000</v>
      </c>
      <c r="W4840" s="6"/>
      <c r="X4840" s="5"/>
    </row>
    <row r="4841" spans="1:24" x14ac:dyDescent="0.35">
      <c r="A4841">
        <v>4840</v>
      </c>
      <c r="B4841" t="s">
        <v>3837</v>
      </c>
      <c r="C4841" s="8">
        <v>42894</v>
      </c>
      <c r="D4841" s="6">
        <v>2017</v>
      </c>
      <c r="E4841" s="8" t="s">
        <v>3497</v>
      </c>
      <c r="F4841" s="7">
        <v>8</v>
      </c>
      <c r="G4841" t="s">
        <v>3496</v>
      </c>
      <c r="H4841" t="s">
        <v>3532</v>
      </c>
      <c r="I4841" t="s">
        <v>3836</v>
      </c>
      <c r="J4841" t="s">
        <v>3449</v>
      </c>
      <c r="K4841" t="s">
        <v>3483</v>
      </c>
      <c r="L4841">
        <v>85301</v>
      </c>
      <c r="M4841" t="s">
        <v>1340</v>
      </c>
      <c r="N4841" t="s">
        <v>51</v>
      </c>
      <c r="O4841" t="s">
        <v>64</v>
      </c>
      <c r="P4841" t="s">
        <v>1341</v>
      </c>
      <c r="Q4841" s="4">
        <v>64000</v>
      </c>
      <c r="R4841">
        <v>7</v>
      </c>
      <c r="S4841" s="4">
        <f>Table3[[#This Row],[Harga]]*Table3[[#This Row],[Quantity]]</f>
        <v>448000</v>
      </c>
      <c r="T4841">
        <v>0.2</v>
      </c>
      <c r="U4841" s="4">
        <f>Table3[[#This Row],[Discount]]*Table3[[#This Row],[Revenue]]</f>
        <v>89600</v>
      </c>
      <c r="V4841" s="4">
        <f>Table3[[#This Row],[Revenue]]-Table3[[#This Row],[Total Discount]]</f>
        <v>358400</v>
      </c>
      <c r="W4841" s="6"/>
      <c r="X4841" s="5"/>
    </row>
    <row r="4842" spans="1:24" x14ac:dyDescent="0.35">
      <c r="A4842">
        <v>4841</v>
      </c>
      <c r="B4842" t="s">
        <v>3835</v>
      </c>
      <c r="C4842" s="8">
        <v>41962</v>
      </c>
      <c r="D4842" s="6">
        <v>2014</v>
      </c>
      <c r="E4842" s="8" t="s">
        <v>3468</v>
      </c>
      <c r="F4842" s="7">
        <v>19</v>
      </c>
      <c r="G4842" t="s">
        <v>3457</v>
      </c>
      <c r="H4842" t="s">
        <v>3451</v>
      </c>
      <c r="I4842" t="s">
        <v>3834</v>
      </c>
      <c r="J4842" t="s">
        <v>3449</v>
      </c>
      <c r="K4842" t="s">
        <v>3492</v>
      </c>
      <c r="L4842">
        <v>55433</v>
      </c>
      <c r="M4842" t="s">
        <v>3418</v>
      </c>
      <c r="N4842" t="s">
        <v>13</v>
      </c>
      <c r="O4842" t="s">
        <v>32</v>
      </c>
      <c r="P4842" t="s">
        <v>3419</v>
      </c>
      <c r="Q4842" s="4">
        <v>222000</v>
      </c>
      <c r="R4842">
        <v>4</v>
      </c>
      <c r="S4842" s="4">
        <f>Table3[[#This Row],[Harga]]*Table3[[#This Row],[Quantity]]</f>
        <v>888000</v>
      </c>
      <c r="T4842">
        <v>0</v>
      </c>
      <c r="U4842" s="4">
        <f>Table3[[#This Row],[Discount]]*Table3[[#This Row],[Revenue]]</f>
        <v>0</v>
      </c>
      <c r="V4842" s="4">
        <f>Table3[[#This Row],[Revenue]]-Table3[[#This Row],[Total Discount]]</f>
        <v>888000</v>
      </c>
      <c r="W4842" s="6"/>
      <c r="X4842" s="5"/>
    </row>
    <row r="4843" spans="1:24" x14ac:dyDescent="0.35">
      <c r="A4843">
        <v>4842</v>
      </c>
      <c r="B4843" t="s">
        <v>3833</v>
      </c>
      <c r="C4843" s="8">
        <v>42700</v>
      </c>
      <c r="D4843" s="6">
        <v>2016</v>
      </c>
      <c r="E4843" s="8" t="s">
        <v>3468</v>
      </c>
      <c r="F4843" s="7">
        <v>26</v>
      </c>
      <c r="G4843" t="s">
        <v>3485</v>
      </c>
      <c r="H4843" t="s">
        <v>3462</v>
      </c>
      <c r="I4843" t="s">
        <v>3832</v>
      </c>
      <c r="J4843" t="s">
        <v>3449</v>
      </c>
      <c r="K4843" t="s">
        <v>3548</v>
      </c>
      <c r="L4843">
        <v>90045</v>
      </c>
      <c r="M4843" t="s">
        <v>2685</v>
      </c>
      <c r="N4843" t="s">
        <v>9</v>
      </c>
      <c r="O4843" t="s">
        <v>10</v>
      </c>
      <c r="P4843" t="s">
        <v>3831</v>
      </c>
      <c r="Q4843" s="4">
        <v>360000</v>
      </c>
      <c r="R4843">
        <v>8</v>
      </c>
      <c r="S4843" s="4">
        <f>Table3[[#This Row],[Harga]]*Table3[[#This Row],[Quantity]]</f>
        <v>2880000</v>
      </c>
      <c r="T4843">
        <v>0.15</v>
      </c>
      <c r="U4843" s="4">
        <f>Table3[[#This Row],[Discount]]*Table3[[#This Row],[Revenue]]</f>
        <v>432000</v>
      </c>
      <c r="V4843" s="4">
        <f>Table3[[#This Row],[Revenue]]-Table3[[#This Row],[Total Discount]]</f>
        <v>2448000</v>
      </c>
      <c r="W4843" s="6"/>
      <c r="X4843" s="5"/>
    </row>
    <row r="4844" spans="1:24" x14ac:dyDescent="0.35">
      <c r="A4844">
        <v>4843</v>
      </c>
      <c r="B4844" t="s">
        <v>3830</v>
      </c>
      <c r="C4844" s="8">
        <v>42758</v>
      </c>
      <c r="D4844" s="6">
        <v>2017</v>
      </c>
      <c r="E4844" s="8" t="s">
        <v>3463</v>
      </c>
      <c r="F4844" s="7">
        <v>23</v>
      </c>
      <c r="G4844" t="s">
        <v>3485</v>
      </c>
      <c r="H4844" t="s">
        <v>3451</v>
      </c>
      <c r="I4844" t="s">
        <v>3829</v>
      </c>
      <c r="J4844" t="s">
        <v>3488</v>
      </c>
      <c r="K4844" t="s">
        <v>3483</v>
      </c>
      <c r="L4844">
        <v>85705</v>
      </c>
      <c r="M4844" t="s">
        <v>3138</v>
      </c>
      <c r="N4844" t="s">
        <v>51</v>
      </c>
      <c r="O4844" t="s">
        <v>64</v>
      </c>
      <c r="P4844" t="s">
        <v>3139</v>
      </c>
      <c r="Q4844" s="4">
        <v>120000</v>
      </c>
      <c r="R4844">
        <v>2</v>
      </c>
      <c r="S4844" s="4">
        <f>Table3[[#This Row],[Harga]]*Table3[[#This Row],[Quantity]]</f>
        <v>240000</v>
      </c>
      <c r="T4844">
        <v>0.2</v>
      </c>
      <c r="U4844" s="4">
        <f>Table3[[#This Row],[Discount]]*Table3[[#This Row],[Revenue]]</f>
        <v>48000</v>
      </c>
      <c r="V4844" s="4">
        <f>Table3[[#This Row],[Revenue]]-Table3[[#This Row],[Total Discount]]</f>
        <v>192000</v>
      </c>
      <c r="W4844" s="6"/>
      <c r="X4844" s="5"/>
    </row>
    <row r="4845" spans="1:24" x14ac:dyDescent="0.35">
      <c r="A4845">
        <v>4844</v>
      </c>
      <c r="B4845" t="s">
        <v>3828</v>
      </c>
      <c r="C4845" s="8">
        <v>41904</v>
      </c>
      <c r="D4845" s="6">
        <v>2014</v>
      </c>
      <c r="E4845" s="8" t="s">
        <v>3472</v>
      </c>
      <c r="F4845" s="7">
        <v>22</v>
      </c>
      <c r="G4845" t="s">
        <v>3538</v>
      </c>
      <c r="H4845" t="s">
        <v>3451</v>
      </c>
      <c r="I4845" t="s">
        <v>3827</v>
      </c>
      <c r="J4845" t="s">
        <v>3449</v>
      </c>
      <c r="K4845" t="s">
        <v>3571</v>
      </c>
      <c r="L4845">
        <v>10035</v>
      </c>
      <c r="M4845" t="s">
        <v>1904</v>
      </c>
      <c r="N4845" t="s">
        <v>9</v>
      </c>
      <c r="O4845" t="s">
        <v>20</v>
      </c>
      <c r="P4845" t="s">
        <v>1905</v>
      </c>
      <c r="Q4845" s="4">
        <v>228000</v>
      </c>
      <c r="R4845">
        <v>3</v>
      </c>
      <c r="S4845" s="4">
        <f>Table3[[#This Row],[Harga]]*Table3[[#This Row],[Quantity]]</f>
        <v>684000</v>
      </c>
      <c r="T4845">
        <v>0</v>
      </c>
      <c r="U4845" s="4">
        <f>Table3[[#This Row],[Discount]]*Table3[[#This Row],[Revenue]]</f>
        <v>0</v>
      </c>
      <c r="V4845" s="4">
        <f>Table3[[#This Row],[Revenue]]-Table3[[#This Row],[Total Discount]]</f>
        <v>684000</v>
      </c>
      <c r="W4845" s="6"/>
      <c r="X4845" s="5"/>
    </row>
    <row r="4846" spans="1:24" x14ac:dyDescent="0.35">
      <c r="A4846">
        <v>4845</v>
      </c>
      <c r="B4846" t="s">
        <v>3826</v>
      </c>
      <c r="C4846" s="8">
        <v>41724</v>
      </c>
      <c r="D4846" s="6">
        <v>2014</v>
      </c>
      <c r="E4846" s="8" t="s">
        <v>3511</v>
      </c>
      <c r="F4846" s="7">
        <v>26</v>
      </c>
      <c r="G4846" t="s">
        <v>3485</v>
      </c>
      <c r="H4846" t="s">
        <v>3462</v>
      </c>
      <c r="I4846" t="s">
        <v>3825</v>
      </c>
      <c r="J4846" t="s">
        <v>3449</v>
      </c>
      <c r="K4846" t="s">
        <v>3448</v>
      </c>
      <c r="L4846">
        <v>91767</v>
      </c>
      <c r="M4846" t="s">
        <v>2944</v>
      </c>
      <c r="N4846" t="s">
        <v>13</v>
      </c>
      <c r="O4846" t="s">
        <v>14</v>
      </c>
      <c r="P4846" t="s">
        <v>2945</v>
      </c>
      <c r="Q4846" s="4">
        <v>6000</v>
      </c>
      <c r="R4846">
        <v>5</v>
      </c>
      <c r="S4846" s="4">
        <f>Table3[[#This Row],[Harga]]*Table3[[#This Row],[Quantity]]</f>
        <v>30000</v>
      </c>
      <c r="T4846">
        <v>0</v>
      </c>
      <c r="U4846" s="4">
        <f>Table3[[#This Row],[Discount]]*Table3[[#This Row],[Revenue]]</f>
        <v>0</v>
      </c>
      <c r="V4846" s="4">
        <f>Table3[[#This Row],[Revenue]]-Table3[[#This Row],[Total Discount]]</f>
        <v>30000</v>
      </c>
      <c r="W4846" s="6"/>
      <c r="X4846" s="5"/>
    </row>
    <row r="4847" spans="1:24" x14ac:dyDescent="0.35">
      <c r="A4847">
        <v>4846</v>
      </c>
      <c r="B4847" t="s">
        <v>3824</v>
      </c>
      <c r="C4847" s="8">
        <v>42527</v>
      </c>
      <c r="D4847" s="6">
        <v>2016</v>
      </c>
      <c r="E4847" s="8" t="s">
        <v>3497</v>
      </c>
      <c r="F4847" s="7">
        <v>6</v>
      </c>
      <c r="G4847" t="s">
        <v>3538</v>
      </c>
      <c r="H4847" t="s">
        <v>3462</v>
      </c>
      <c r="I4847" t="s">
        <v>3823</v>
      </c>
      <c r="J4847" t="s">
        <v>3488</v>
      </c>
      <c r="K4847" t="s">
        <v>3492</v>
      </c>
      <c r="L4847">
        <v>93101</v>
      </c>
      <c r="M4847" t="s">
        <v>2486</v>
      </c>
      <c r="N4847" t="s">
        <v>51</v>
      </c>
      <c r="O4847" t="s">
        <v>52</v>
      </c>
      <c r="P4847" t="s">
        <v>2487</v>
      </c>
      <c r="Q4847" s="4">
        <v>4368000</v>
      </c>
      <c r="R4847">
        <v>9</v>
      </c>
      <c r="S4847" s="4">
        <f>Table3[[#This Row],[Harga]]*Table3[[#This Row],[Quantity]]</f>
        <v>39312000</v>
      </c>
      <c r="T4847">
        <v>0.2</v>
      </c>
      <c r="U4847" s="4">
        <f>Table3[[#This Row],[Discount]]*Table3[[#This Row],[Revenue]]</f>
        <v>7862400</v>
      </c>
      <c r="V4847" s="4">
        <f>Table3[[#This Row],[Revenue]]-Table3[[#This Row],[Total Discount]]</f>
        <v>31449600</v>
      </c>
      <c r="W4847" s="6"/>
      <c r="X4847" s="5"/>
    </row>
    <row r="4848" spans="1:24" x14ac:dyDescent="0.35">
      <c r="A4848">
        <v>4847</v>
      </c>
      <c r="B4848" t="s">
        <v>3822</v>
      </c>
      <c r="C4848" s="8">
        <v>42978</v>
      </c>
      <c r="D4848" s="6">
        <v>2017</v>
      </c>
      <c r="E4848" s="8" t="s">
        <v>3481</v>
      </c>
      <c r="F4848" s="7">
        <v>31</v>
      </c>
      <c r="G4848" t="s">
        <v>3485</v>
      </c>
      <c r="H4848" t="s">
        <v>3462</v>
      </c>
      <c r="I4848" t="s">
        <v>3821</v>
      </c>
      <c r="J4848" t="s">
        <v>3449</v>
      </c>
      <c r="K4848" t="s">
        <v>3628</v>
      </c>
      <c r="L4848">
        <v>94109</v>
      </c>
      <c r="M4848" t="s">
        <v>2011</v>
      </c>
      <c r="N4848" t="s">
        <v>13</v>
      </c>
      <c r="O4848" t="s">
        <v>32</v>
      </c>
      <c r="P4848" t="s">
        <v>2012</v>
      </c>
      <c r="Q4848" s="4">
        <v>130000</v>
      </c>
      <c r="R4848">
        <v>3</v>
      </c>
      <c r="S4848" s="4">
        <f>Table3[[#This Row],[Harga]]*Table3[[#This Row],[Quantity]]</f>
        <v>390000</v>
      </c>
      <c r="T4848">
        <v>0</v>
      </c>
      <c r="U4848" s="4">
        <f>Table3[[#This Row],[Discount]]*Table3[[#This Row],[Revenue]]</f>
        <v>0</v>
      </c>
      <c r="V4848" s="4">
        <f>Table3[[#This Row],[Revenue]]-Table3[[#This Row],[Total Discount]]</f>
        <v>390000</v>
      </c>
      <c r="W4848" s="6"/>
      <c r="X4848" s="5"/>
    </row>
    <row r="4849" spans="1:24" x14ac:dyDescent="0.35">
      <c r="A4849">
        <v>4848</v>
      </c>
      <c r="B4849" t="s">
        <v>3820</v>
      </c>
      <c r="C4849" s="8">
        <v>42345</v>
      </c>
      <c r="D4849" s="6">
        <v>2015</v>
      </c>
      <c r="E4849" s="8" t="s">
        <v>3490</v>
      </c>
      <c r="F4849" s="7">
        <v>7</v>
      </c>
      <c r="G4849" t="s">
        <v>3485</v>
      </c>
      <c r="H4849" t="s">
        <v>3451</v>
      </c>
      <c r="I4849" t="s">
        <v>3819</v>
      </c>
      <c r="J4849" t="s">
        <v>3466</v>
      </c>
      <c r="K4849" t="s">
        <v>3641</v>
      </c>
      <c r="L4849">
        <v>92503</v>
      </c>
      <c r="M4849" t="s">
        <v>706</v>
      </c>
      <c r="N4849" t="s">
        <v>13</v>
      </c>
      <c r="O4849" t="s">
        <v>23</v>
      </c>
      <c r="P4849" t="s">
        <v>707</v>
      </c>
      <c r="Q4849" s="4">
        <v>13000</v>
      </c>
      <c r="R4849">
        <v>2</v>
      </c>
      <c r="S4849" s="4">
        <f>Table3[[#This Row],[Harga]]*Table3[[#This Row],[Quantity]]</f>
        <v>26000</v>
      </c>
      <c r="T4849">
        <v>0</v>
      </c>
      <c r="U4849" s="4">
        <f>Table3[[#This Row],[Discount]]*Table3[[#This Row],[Revenue]]</f>
        <v>0</v>
      </c>
      <c r="V4849" s="4">
        <f>Table3[[#This Row],[Revenue]]-Table3[[#This Row],[Total Discount]]</f>
        <v>26000</v>
      </c>
      <c r="W4849" s="6"/>
      <c r="X4849" s="5"/>
    </row>
    <row r="4850" spans="1:24" x14ac:dyDescent="0.35">
      <c r="A4850">
        <v>4849</v>
      </c>
      <c r="B4850" t="s">
        <v>3818</v>
      </c>
      <c r="C4850" s="8">
        <v>43055</v>
      </c>
      <c r="D4850" s="6">
        <v>2017</v>
      </c>
      <c r="E4850" s="8" t="s">
        <v>3468</v>
      </c>
      <c r="F4850" s="7">
        <v>16</v>
      </c>
      <c r="G4850" t="s">
        <v>3452</v>
      </c>
      <c r="H4850" t="s">
        <v>3462</v>
      </c>
      <c r="I4850" t="s">
        <v>3817</v>
      </c>
      <c r="J4850" t="s">
        <v>3449</v>
      </c>
      <c r="K4850" t="s">
        <v>3455</v>
      </c>
      <c r="L4850">
        <v>90049</v>
      </c>
      <c r="M4850" t="s">
        <v>3394</v>
      </c>
      <c r="N4850" t="s">
        <v>9</v>
      </c>
      <c r="O4850" t="s">
        <v>20</v>
      </c>
      <c r="P4850" t="s">
        <v>3395</v>
      </c>
      <c r="Q4850" s="4">
        <v>200000</v>
      </c>
      <c r="R4850">
        <v>3</v>
      </c>
      <c r="S4850" s="4">
        <f>Table3[[#This Row],[Harga]]*Table3[[#This Row],[Quantity]]</f>
        <v>600000</v>
      </c>
      <c r="T4850">
        <v>0</v>
      </c>
      <c r="U4850" s="4">
        <f>Table3[[#This Row],[Discount]]*Table3[[#This Row],[Revenue]]</f>
        <v>0</v>
      </c>
      <c r="V4850" s="4">
        <f>Table3[[#This Row],[Revenue]]-Table3[[#This Row],[Total Discount]]</f>
        <v>600000</v>
      </c>
      <c r="W4850" s="6"/>
      <c r="X4850" s="5"/>
    </row>
    <row r="4851" spans="1:24" x14ac:dyDescent="0.35">
      <c r="A4851">
        <v>4850</v>
      </c>
      <c r="B4851" t="s">
        <v>3816</v>
      </c>
      <c r="C4851" s="8">
        <v>42483</v>
      </c>
      <c r="D4851" s="6">
        <v>2016</v>
      </c>
      <c r="E4851" s="8" t="s">
        <v>3529</v>
      </c>
      <c r="F4851" s="7">
        <v>23</v>
      </c>
      <c r="G4851" t="s">
        <v>3485</v>
      </c>
      <c r="H4851" t="s">
        <v>3462</v>
      </c>
      <c r="I4851" t="s">
        <v>3815</v>
      </c>
      <c r="J4851" t="s">
        <v>3449</v>
      </c>
      <c r="K4851" t="s">
        <v>3628</v>
      </c>
      <c r="L4851">
        <v>92672</v>
      </c>
      <c r="M4851" t="s">
        <v>2488</v>
      </c>
      <c r="N4851" t="s">
        <v>13</v>
      </c>
      <c r="O4851" t="s">
        <v>26</v>
      </c>
      <c r="P4851" t="s">
        <v>2489</v>
      </c>
      <c r="Q4851" s="4">
        <v>8000</v>
      </c>
      <c r="R4851">
        <v>7</v>
      </c>
      <c r="S4851" s="4">
        <f>Table3[[#This Row],[Harga]]*Table3[[#This Row],[Quantity]]</f>
        <v>56000</v>
      </c>
      <c r="T4851">
        <v>0.2</v>
      </c>
      <c r="U4851" s="4">
        <f>Table3[[#This Row],[Discount]]*Table3[[#This Row],[Revenue]]</f>
        <v>11200</v>
      </c>
      <c r="V4851" s="4">
        <f>Table3[[#This Row],[Revenue]]-Table3[[#This Row],[Total Discount]]</f>
        <v>44800</v>
      </c>
      <c r="W4851" s="6"/>
      <c r="X4851" s="5"/>
    </row>
    <row r="4852" spans="1:24" x14ac:dyDescent="0.35">
      <c r="A4852">
        <v>4851</v>
      </c>
      <c r="B4852" t="s">
        <v>3814</v>
      </c>
      <c r="C4852" s="8">
        <v>42827</v>
      </c>
      <c r="D4852" s="6">
        <v>2017</v>
      </c>
      <c r="E4852" s="8" t="s">
        <v>3529</v>
      </c>
      <c r="F4852" s="7">
        <v>2</v>
      </c>
      <c r="G4852" t="s">
        <v>3485</v>
      </c>
      <c r="H4852" t="s">
        <v>3451</v>
      </c>
      <c r="I4852" t="s">
        <v>3813</v>
      </c>
      <c r="J4852" t="s">
        <v>3449</v>
      </c>
      <c r="K4852" t="s">
        <v>3548</v>
      </c>
      <c r="L4852">
        <v>35601</v>
      </c>
      <c r="M4852" t="s">
        <v>694</v>
      </c>
      <c r="N4852" t="s">
        <v>13</v>
      </c>
      <c r="O4852" t="s">
        <v>14</v>
      </c>
      <c r="P4852" t="s">
        <v>695</v>
      </c>
      <c r="Q4852" s="4">
        <v>10000</v>
      </c>
      <c r="R4852">
        <v>3</v>
      </c>
      <c r="S4852" s="4">
        <f>Table3[[#This Row],[Harga]]*Table3[[#This Row],[Quantity]]</f>
        <v>30000</v>
      </c>
      <c r="T4852">
        <v>0</v>
      </c>
      <c r="U4852" s="4">
        <f>Table3[[#This Row],[Discount]]*Table3[[#This Row],[Revenue]]</f>
        <v>0</v>
      </c>
      <c r="V4852" s="4">
        <f>Table3[[#This Row],[Revenue]]-Table3[[#This Row],[Total Discount]]</f>
        <v>30000</v>
      </c>
      <c r="W4852" s="6"/>
      <c r="X4852" s="5"/>
    </row>
    <row r="4853" spans="1:24" x14ac:dyDescent="0.35">
      <c r="A4853">
        <v>4852</v>
      </c>
      <c r="B4853" t="s">
        <v>3812</v>
      </c>
      <c r="C4853" s="8">
        <v>42229</v>
      </c>
      <c r="D4853" s="6">
        <v>2015</v>
      </c>
      <c r="E4853" s="8" t="s">
        <v>3481</v>
      </c>
      <c r="F4853" s="7">
        <v>13</v>
      </c>
      <c r="G4853" t="s">
        <v>3452</v>
      </c>
      <c r="H4853" t="s">
        <v>3451</v>
      </c>
      <c r="I4853" t="s">
        <v>3811</v>
      </c>
      <c r="J4853" t="s">
        <v>3466</v>
      </c>
      <c r="K4853" t="s">
        <v>3561</v>
      </c>
      <c r="L4853">
        <v>27405</v>
      </c>
      <c r="M4853" t="s">
        <v>1457</v>
      </c>
      <c r="N4853" t="s">
        <v>13</v>
      </c>
      <c r="O4853" t="s">
        <v>37</v>
      </c>
      <c r="P4853" t="s">
        <v>1458</v>
      </c>
      <c r="Q4853" s="4">
        <v>35000</v>
      </c>
      <c r="R4853">
        <v>7</v>
      </c>
      <c r="S4853" s="4">
        <f>Table3[[#This Row],[Harga]]*Table3[[#This Row],[Quantity]]</f>
        <v>245000</v>
      </c>
      <c r="T4853">
        <v>0.2</v>
      </c>
      <c r="U4853" s="4">
        <f>Table3[[#This Row],[Discount]]*Table3[[#This Row],[Revenue]]</f>
        <v>49000</v>
      </c>
      <c r="V4853" s="4">
        <f>Table3[[#This Row],[Revenue]]-Table3[[#This Row],[Total Discount]]</f>
        <v>196000</v>
      </c>
      <c r="W4853" s="6"/>
      <c r="X4853" s="5"/>
    </row>
    <row r="4854" spans="1:24" x14ac:dyDescent="0.35">
      <c r="A4854">
        <v>4853</v>
      </c>
      <c r="B4854" t="s">
        <v>3810</v>
      </c>
      <c r="C4854" s="8">
        <v>43052</v>
      </c>
      <c r="D4854" s="6">
        <v>2017</v>
      </c>
      <c r="E4854" s="8" t="s">
        <v>3468</v>
      </c>
      <c r="F4854" s="7">
        <v>13</v>
      </c>
      <c r="G4854" t="s">
        <v>3538</v>
      </c>
      <c r="H4854" t="s">
        <v>3462</v>
      </c>
      <c r="I4854" t="s">
        <v>3809</v>
      </c>
      <c r="J4854" t="s">
        <v>3449</v>
      </c>
      <c r="K4854" t="s">
        <v>3487</v>
      </c>
      <c r="L4854">
        <v>94568</v>
      </c>
      <c r="M4854" t="s">
        <v>1015</v>
      </c>
      <c r="N4854" t="s">
        <v>51</v>
      </c>
      <c r="O4854" t="s">
        <v>52</v>
      </c>
      <c r="P4854" t="s">
        <v>1016</v>
      </c>
      <c r="Q4854" s="4">
        <v>22000</v>
      </c>
      <c r="R4854">
        <v>5</v>
      </c>
      <c r="S4854" s="4">
        <f>Table3[[#This Row],[Harga]]*Table3[[#This Row],[Quantity]]</f>
        <v>110000</v>
      </c>
      <c r="T4854">
        <v>0.2</v>
      </c>
      <c r="U4854" s="4">
        <f>Table3[[#This Row],[Discount]]*Table3[[#This Row],[Revenue]]</f>
        <v>22000</v>
      </c>
      <c r="V4854" s="4">
        <f>Table3[[#This Row],[Revenue]]-Table3[[#This Row],[Total Discount]]</f>
        <v>88000</v>
      </c>
      <c r="W4854" s="6"/>
      <c r="X4854" s="5"/>
    </row>
    <row r="4855" spans="1:24" x14ac:dyDescent="0.35">
      <c r="A4855">
        <v>4854</v>
      </c>
      <c r="B4855" t="s">
        <v>3808</v>
      </c>
      <c r="C4855" s="8">
        <v>42727</v>
      </c>
      <c r="D4855" s="6">
        <v>2016</v>
      </c>
      <c r="E4855" s="8" t="s">
        <v>3490</v>
      </c>
      <c r="F4855" s="7">
        <v>23</v>
      </c>
      <c r="G4855" t="s">
        <v>3452</v>
      </c>
      <c r="H4855" t="s">
        <v>3451</v>
      </c>
      <c r="I4855" t="s">
        <v>3807</v>
      </c>
      <c r="J4855" t="s">
        <v>3488</v>
      </c>
      <c r="K4855" t="s">
        <v>3682</v>
      </c>
      <c r="L4855">
        <v>19143</v>
      </c>
      <c r="M4855" t="s">
        <v>1865</v>
      </c>
      <c r="N4855" t="s">
        <v>13</v>
      </c>
      <c r="O4855" t="s">
        <v>23</v>
      </c>
      <c r="P4855" t="s">
        <v>1866</v>
      </c>
      <c r="Q4855" s="4">
        <v>15000</v>
      </c>
      <c r="R4855">
        <v>2</v>
      </c>
      <c r="S4855" s="4">
        <f>Table3[[#This Row],[Harga]]*Table3[[#This Row],[Quantity]]</f>
        <v>30000</v>
      </c>
      <c r="T4855">
        <v>0.2</v>
      </c>
      <c r="U4855" s="4">
        <f>Table3[[#This Row],[Discount]]*Table3[[#This Row],[Revenue]]</f>
        <v>6000</v>
      </c>
      <c r="V4855" s="4">
        <f>Table3[[#This Row],[Revenue]]-Table3[[#This Row],[Total Discount]]</f>
        <v>24000</v>
      </c>
      <c r="W4855" s="6"/>
      <c r="X4855" s="5"/>
    </row>
    <row r="4856" spans="1:24" x14ac:dyDescent="0.35">
      <c r="A4856">
        <v>4855</v>
      </c>
      <c r="B4856" t="s">
        <v>3806</v>
      </c>
      <c r="C4856" s="8">
        <v>41842</v>
      </c>
      <c r="D4856" s="6">
        <v>2014</v>
      </c>
      <c r="E4856" s="8" t="s">
        <v>3507</v>
      </c>
      <c r="F4856" s="7">
        <v>22</v>
      </c>
      <c r="G4856" t="s">
        <v>3452</v>
      </c>
      <c r="H4856" t="s">
        <v>3451</v>
      </c>
      <c r="I4856" t="s">
        <v>3805</v>
      </c>
      <c r="J4856" t="s">
        <v>3449</v>
      </c>
      <c r="K4856" t="s">
        <v>3628</v>
      </c>
      <c r="L4856">
        <v>77095</v>
      </c>
      <c r="M4856" t="s">
        <v>1674</v>
      </c>
      <c r="N4856" t="s">
        <v>13</v>
      </c>
      <c r="O4856" t="s">
        <v>32</v>
      </c>
      <c r="P4856" t="s">
        <v>1675</v>
      </c>
      <c r="Q4856" s="4">
        <v>200000</v>
      </c>
      <c r="R4856">
        <v>1</v>
      </c>
      <c r="S4856" s="4">
        <f>Table3[[#This Row],[Harga]]*Table3[[#This Row],[Quantity]]</f>
        <v>200000</v>
      </c>
      <c r="T4856">
        <v>0.2</v>
      </c>
      <c r="U4856" s="4">
        <f>Table3[[#This Row],[Discount]]*Table3[[#This Row],[Revenue]]</f>
        <v>40000</v>
      </c>
      <c r="V4856" s="4">
        <f>Table3[[#This Row],[Revenue]]-Table3[[#This Row],[Total Discount]]</f>
        <v>160000</v>
      </c>
      <c r="W4856" s="6"/>
      <c r="X4856" s="5"/>
    </row>
    <row r="4857" spans="1:24" x14ac:dyDescent="0.35">
      <c r="A4857">
        <v>4856</v>
      </c>
      <c r="B4857" t="s">
        <v>3804</v>
      </c>
      <c r="C4857" s="8">
        <v>42496</v>
      </c>
      <c r="D4857" s="6">
        <v>2016</v>
      </c>
      <c r="E4857" s="8" t="s">
        <v>3453</v>
      </c>
      <c r="F4857" s="7">
        <v>6</v>
      </c>
      <c r="G4857" t="s">
        <v>3538</v>
      </c>
      <c r="H4857" t="s">
        <v>3462</v>
      </c>
      <c r="I4857" t="s">
        <v>3803</v>
      </c>
      <c r="J4857" t="s">
        <v>3449</v>
      </c>
      <c r="K4857" t="s">
        <v>3492</v>
      </c>
      <c r="L4857">
        <v>93309</v>
      </c>
      <c r="M4857" t="s">
        <v>3420</v>
      </c>
      <c r="N4857" t="s">
        <v>9</v>
      </c>
      <c r="O4857" t="s">
        <v>20</v>
      </c>
      <c r="P4857" t="s">
        <v>3421</v>
      </c>
      <c r="Q4857" s="4">
        <v>42000</v>
      </c>
      <c r="R4857">
        <v>4</v>
      </c>
      <c r="S4857" s="4">
        <f>Table3[[#This Row],[Harga]]*Table3[[#This Row],[Quantity]]</f>
        <v>168000</v>
      </c>
      <c r="T4857">
        <v>0</v>
      </c>
      <c r="U4857" s="4">
        <f>Table3[[#This Row],[Discount]]*Table3[[#This Row],[Revenue]]</f>
        <v>0</v>
      </c>
      <c r="V4857" s="4">
        <f>Table3[[#This Row],[Revenue]]-Table3[[#This Row],[Total Discount]]</f>
        <v>168000</v>
      </c>
      <c r="W4857" s="6"/>
      <c r="X4857" s="5"/>
    </row>
    <row r="4858" spans="1:24" x14ac:dyDescent="0.35">
      <c r="A4858">
        <v>4857</v>
      </c>
      <c r="B4858" t="s">
        <v>3802</v>
      </c>
      <c r="C4858" s="8">
        <v>41971</v>
      </c>
      <c r="D4858" s="6">
        <v>2014</v>
      </c>
      <c r="E4858" s="8" t="s">
        <v>3468</v>
      </c>
      <c r="F4858" s="7">
        <v>28</v>
      </c>
      <c r="G4858" t="s">
        <v>3485</v>
      </c>
      <c r="H4858" t="s">
        <v>3451</v>
      </c>
      <c r="I4858" t="s">
        <v>3801</v>
      </c>
      <c r="J4858" t="s">
        <v>3466</v>
      </c>
      <c r="K4858" t="s">
        <v>3513</v>
      </c>
      <c r="L4858">
        <v>47374</v>
      </c>
      <c r="M4858" t="s">
        <v>863</v>
      </c>
      <c r="N4858" t="s">
        <v>13</v>
      </c>
      <c r="O4858" t="s">
        <v>55</v>
      </c>
      <c r="P4858" t="s">
        <v>864</v>
      </c>
      <c r="Q4858" s="4">
        <v>11000</v>
      </c>
      <c r="R4858">
        <v>6</v>
      </c>
      <c r="S4858" s="4">
        <f>Table3[[#This Row],[Harga]]*Table3[[#This Row],[Quantity]]</f>
        <v>66000</v>
      </c>
      <c r="T4858">
        <v>0</v>
      </c>
      <c r="U4858" s="4">
        <f>Table3[[#This Row],[Discount]]*Table3[[#This Row],[Revenue]]</f>
        <v>0</v>
      </c>
      <c r="V4858" s="4">
        <f>Table3[[#This Row],[Revenue]]-Table3[[#This Row],[Total Discount]]</f>
        <v>66000</v>
      </c>
      <c r="W4858" s="6"/>
      <c r="X4858" s="5"/>
    </row>
    <row r="4859" spans="1:24" x14ac:dyDescent="0.35">
      <c r="A4859">
        <v>4858</v>
      </c>
      <c r="B4859" t="s">
        <v>3800</v>
      </c>
      <c r="C4859" s="8">
        <v>42478</v>
      </c>
      <c r="D4859" s="6">
        <v>2016</v>
      </c>
      <c r="E4859" s="8" t="s">
        <v>3529</v>
      </c>
      <c r="F4859" s="7">
        <v>18</v>
      </c>
      <c r="G4859" t="s">
        <v>3452</v>
      </c>
      <c r="H4859" t="s">
        <v>3451</v>
      </c>
      <c r="I4859" t="s">
        <v>3673</v>
      </c>
      <c r="J4859" t="s">
        <v>3466</v>
      </c>
      <c r="K4859" t="s">
        <v>3556</v>
      </c>
      <c r="L4859">
        <v>10009</v>
      </c>
      <c r="M4859" t="s">
        <v>386</v>
      </c>
      <c r="N4859" t="s">
        <v>13</v>
      </c>
      <c r="O4859" t="s">
        <v>37</v>
      </c>
      <c r="P4859" t="s">
        <v>387</v>
      </c>
      <c r="Q4859" s="4">
        <v>10000</v>
      </c>
      <c r="R4859">
        <v>3</v>
      </c>
      <c r="S4859" s="4">
        <f>Table3[[#This Row],[Harga]]*Table3[[#This Row],[Quantity]]</f>
        <v>30000</v>
      </c>
      <c r="T4859">
        <v>0</v>
      </c>
      <c r="U4859" s="4">
        <f>Table3[[#This Row],[Discount]]*Table3[[#This Row],[Revenue]]</f>
        <v>0</v>
      </c>
      <c r="V4859" s="4">
        <f>Table3[[#This Row],[Revenue]]-Table3[[#This Row],[Total Discount]]</f>
        <v>30000</v>
      </c>
      <c r="W4859" s="6"/>
      <c r="X4859" s="5"/>
    </row>
    <row r="4860" spans="1:24" x14ac:dyDescent="0.35">
      <c r="A4860">
        <v>4859</v>
      </c>
      <c r="B4860" t="s">
        <v>3799</v>
      </c>
      <c r="C4860" s="8">
        <v>42365</v>
      </c>
      <c r="D4860" s="6">
        <v>2015</v>
      </c>
      <c r="E4860" s="8" t="s">
        <v>3490</v>
      </c>
      <c r="F4860" s="7">
        <v>27</v>
      </c>
      <c r="G4860" t="s">
        <v>3538</v>
      </c>
      <c r="H4860" t="s">
        <v>3451</v>
      </c>
      <c r="I4860" t="s">
        <v>3798</v>
      </c>
      <c r="J4860" t="s">
        <v>3466</v>
      </c>
      <c r="K4860" t="s">
        <v>3548</v>
      </c>
      <c r="L4860">
        <v>94122</v>
      </c>
      <c r="M4860" t="s">
        <v>867</v>
      </c>
      <c r="N4860" t="s">
        <v>13</v>
      </c>
      <c r="O4860" t="s">
        <v>32</v>
      </c>
      <c r="P4860" t="s">
        <v>868</v>
      </c>
      <c r="Q4860" s="4">
        <v>485000</v>
      </c>
      <c r="R4860">
        <v>2</v>
      </c>
      <c r="S4860" s="4">
        <f>Table3[[#This Row],[Harga]]*Table3[[#This Row],[Quantity]]</f>
        <v>970000</v>
      </c>
      <c r="T4860">
        <v>0</v>
      </c>
      <c r="U4860" s="4">
        <f>Table3[[#This Row],[Discount]]*Table3[[#This Row],[Revenue]]</f>
        <v>0</v>
      </c>
      <c r="V4860" s="4">
        <f>Table3[[#This Row],[Revenue]]-Table3[[#This Row],[Total Discount]]</f>
        <v>970000</v>
      </c>
      <c r="W4860" s="6"/>
      <c r="X4860" s="5"/>
    </row>
    <row r="4861" spans="1:24" x14ac:dyDescent="0.35">
      <c r="A4861">
        <v>4860</v>
      </c>
      <c r="B4861" t="s">
        <v>3797</v>
      </c>
      <c r="C4861" s="8">
        <v>43082</v>
      </c>
      <c r="D4861" s="6">
        <v>2017</v>
      </c>
      <c r="E4861" s="8" t="s">
        <v>3490</v>
      </c>
      <c r="F4861" s="7">
        <v>13</v>
      </c>
      <c r="G4861" t="s">
        <v>3457</v>
      </c>
      <c r="H4861" t="s">
        <v>3462</v>
      </c>
      <c r="I4861" t="s">
        <v>3719</v>
      </c>
      <c r="J4861" t="s">
        <v>3449</v>
      </c>
      <c r="K4861" t="s">
        <v>3714</v>
      </c>
      <c r="L4861">
        <v>94122</v>
      </c>
      <c r="M4861" t="s">
        <v>1811</v>
      </c>
      <c r="N4861" t="s">
        <v>13</v>
      </c>
      <c r="O4861" t="s">
        <v>14</v>
      </c>
      <c r="P4861" t="s">
        <v>1812</v>
      </c>
      <c r="Q4861" s="4">
        <v>21000</v>
      </c>
      <c r="R4861">
        <v>3</v>
      </c>
      <c r="S4861" s="4">
        <f>Table3[[#This Row],[Harga]]*Table3[[#This Row],[Quantity]]</f>
        <v>63000</v>
      </c>
      <c r="T4861">
        <v>0</v>
      </c>
      <c r="U4861" s="4">
        <f>Table3[[#This Row],[Discount]]*Table3[[#This Row],[Revenue]]</f>
        <v>0</v>
      </c>
      <c r="V4861" s="4">
        <f>Table3[[#This Row],[Revenue]]-Table3[[#This Row],[Total Discount]]</f>
        <v>63000</v>
      </c>
      <c r="W4861" s="6"/>
      <c r="X4861" s="5"/>
    </row>
    <row r="4862" spans="1:24" x14ac:dyDescent="0.35">
      <c r="A4862">
        <v>4861</v>
      </c>
      <c r="B4862" t="s">
        <v>3796</v>
      </c>
      <c r="C4862" s="8">
        <v>42737</v>
      </c>
      <c r="D4862" s="6">
        <v>2017</v>
      </c>
      <c r="E4862" s="8" t="s">
        <v>3463</v>
      </c>
      <c r="F4862" s="7">
        <v>2</v>
      </c>
      <c r="G4862" t="s">
        <v>3452</v>
      </c>
      <c r="H4862" t="s">
        <v>3554</v>
      </c>
      <c r="I4862" t="s">
        <v>3795</v>
      </c>
      <c r="J4862" t="s">
        <v>3466</v>
      </c>
      <c r="K4862" t="s">
        <v>3470</v>
      </c>
      <c r="L4862">
        <v>90032</v>
      </c>
      <c r="M4862" t="s">
        <v>2693</v>
      </c>
      <c r="N4862" t="s">
        <v>51</v>
      </c>
      <c r="O4862" t="s">
        <v>64</v>
      </c>
      <c r="P4862" t="s">
        <v>2694</v>
      </c>
      <c r="Q4862" s="4">
        <v>67000</v>
      </c>
      <c r="R4862">
        <v>1</v>
      </c>
      <c r="S4862" s="4">
        <f>Table3[[#This Row],[Harga]]*Table3[[#This Row],[Quantity]]</f>
        <v>67000</v>
      </c>
      <c r="T4862">
        <v>0</v>
      </c>
      <c r="U4862" s="4">
        <f>Table3[[#This Row],[Discount]]*Table3[[#This Row],[Revenue]]</f>
        <v>0</v>
      </c>
      <c r="V4862" s="4">
        <f>Table3[[#This Row],[Revenue]]-Table3[[#This Row],[Total Discount]]</f>
        <v>67000</v>
      </c>
      <c r="W4862" s="6"/>
      <c r="X4862" s="5"/>
    </row>
    <row r="4863" spans="1:24" x14ac:dyDescent="0.35">
      <c r="A4863">
        <v>4862</v>
      </c>
      <c r="B4863" t="s">
        <v>3794</v>
      </c>
      <c r="C4863" s="8">
        <v>42885</v>
      </c>
      <c r="D4863" s="6">
        <v>2017</v>
      </c>
      <c r="E4863" s="8" t="s">
        <v>3453</v>
      </c>
      <c r="F4863" s="7">
        <v>30</v>
      </c>
      <c r="G4863" t="s">
        <v>3485</v>
      </c>
      <c r="H4863" t="s">
        <v>3451</v>
      </c>
      <c r="I4863" t="s">
        <v>3793</v>
      </c>
      <c r="J4863" t="s">
        <v>3449</v>
      </c>
      <c r="K4863" t="s">
        <v>3641</v>
      </c>
      <c r="L4863">
        <v>92037</v>
      </c>
      <c r="M4863" t="s">
        <v>678</v>
      </c>
      <c r="N4863" t="s">
        <v>13</v>
      </c>
      <c r="O4863" t="s">
        <v>37</v>
      </c>
      <c r="P4863" t="s">
        <v>679</v>
      </c>
      <c r="Q4863" s="4">
        <v>33000</v>
      </c>
      <c r="R4863">
        <v>6</v>
      </c>
      <c r="S4863" s="4">
        <f>Table3[[#This Row],[Harga]]*Table3[[#This Row],[Quantity]]</f>
        <v>198000</v>
      </c>
      <c r="T4863">
        <v>0</v>
      </c>
      <c r="U4863" s="4">
        <f>Table3[[#This Row],[Discount]]*Table3[[#This Row],[Revenue]]</f>
        <v>0</v>
      </c>
      <c r="V4863" s="4">
        <f>Table3[[#This Row],[Revenue]]-Table3[[#This Row],[Total Discount]]</f>
        <v>198000</v>
      </c>
      <c r="W4863" s="6"/>
      <c r="X4863" s="5"/>
    </row>
    <row r="4864" spans="1:24" x14ac:dyDescent="0.35">
      <c r="A4864">
        <v>4863</v>
      </c>
      <c r="B4864" t="s">
        <v>3792</v>
      </c>
      <c r="C4864" s="8">
        <v>43008</v>
      </c>
      <c r="D4864" s="6">
        <v>2017</v>
      </c>
      <c r="E4864" s="8" t="s">
        <v>3472</v>
      </c>
      <c r="F4864" s="7">
        <v>30</v>
      </c>
      <c r="G4864" t="s">
        <v>3485</v>
      </c>
      <c r="H4864" t="s">
        <v>3451</v>
      </c>
      <c r="I4864" t="s">
        <v>3696</v>
      </c>
      <c r="J4864" t="s">
        <v>3488</v>
      </c>
      <c r="K4864" t="s">
        <v>3641</v>
      </c>
      <c r="L4864">
        <v>76017</v>
      </c>
      <c r="M4864" t="s">
        <v>983</v>
      </c>
      <c r="N4864" t="s">
        <v>13</v>
      </c>
      <c r="O4864" t="s">
        <v>26</v>
      </c>
      <c r="P4864" t="s">
        <v>984</v>
      </c>
      <c r="Q4864" s="4">
        <v>6000</v>
      </c>
      <c r="R4864">
        <v>9</v>
      </c>
      <c r="S4864" s="4">
        <f>Table3[[#This Row],[Harga]]*Table3[[#This Row],[Quantity]]</f>
        <v>54000</v>
      </c>
      <c r="T4864">
        <v>0.8</v>
      </c>
      <c r="U4864" s="4">
        <f>Table3[[#This Row],[Discount]]*Table3[[#This Row],[Revenue]]</f>
        <v>43200</v>
      </c>
      <c r="V4864" s="4">
        <f>Table3[[#This Row],[Revenue]]-Table3[[#This Row],[Total Discount]]</f>
        <v>10800</v>
      </c>
      <c r="W4864" s="6"/>
      <c r="X4864" s="5"/>
    </row>
    <row r="4865" spans="1:24" x14ac:dyDescent="0.35">
      <c r="A4865">
        <v>4864</v>
      </c>
      <c r="B4865" t="s">
        <v>3791</v>
      </c>
      <c r="C4865" s="8">
        <v>42906</v>
      </c>
      <c r="D4865" s="6">
        <v>2017</v>
      </c>
      <c r="E4865" s="8" t="s">
        <v>3497</v>
      </c>
      <c r="F4865" s="7">
        <v>20</v>
      </c>
      <c r="G4865" t="s">
        <v>3452</v>
      </c>
      <c r="H4865" t="s">
        <v>3451</v>
      </c>
      <c r="I4865" t="s">
        <v>3790</v>
      </c>
      <c r="J4865" t="s">
        <v>3449</v>
      </c>
      <c r="K4865" t="s">
        <v>3483</v>
      </c>
      <c r="L4865">
        <v>23223</v>
      </c>
      <c r="M4865" t="s">
        <v>3422</v>
      </c>
      <c r="N4865" t="s">
        <v>13</v>
      </c>
      <c r="O4865" t="s">
        <v>23</v>
      </c>
      <c r="P4865" t="s">
        <v>3423</v>
      </c>
      <c r="Q4865" s="4">
        <v>33000</v>
      </c>
      <c r="R4865">
        <v>5</v>
      </c>
      <c r="S4865" s="4">
        <f>Table3[[#This Row],[Harga]]*Table3[[#This Row],[Quantity]]</f>
        <v>165000</v>
      </c>
      <c r="T4865">
        <v>0</v>
      </c>
      <c r="U4865" s="4">
        <f>Table3[[#This Row],[Discount]]*Table3[[#This Row],[Revenue]]</f>
        <v>0</v>
      </c>
      <c r="V4865" s="4">
        <f>Table3[[#This Row],[Revenue]]-Table3[[#This Row],[Total Discount]]</f>
        <v>165000</v>
      </c>
      <c r="W4865" s="6"/>
      <c r="X4865" s="5"/>
    </row>
    <row r="4866" spans="1:24" x14ac:dyDescent="0.35">
      <c r="A4866">
        <v>4865</v>
      </c>
      <c r="B4866" t="s">
        <v>3789</v>
      </c>
      <c r="C4866" s="8">
        <v>42829</v>
      </c>
      <c r="D4866" s="6">
        <v>2017</v>
      </c>
      <c r="E4866" s="8" t="s">
        <v>3529</v>
      </c>
      <c r="F4866" s="7">
        <v>4</v>
      </c>
      <c r="G4866" t="s">
        <v>3485</v>
      </c>
      <c r="H4866" t="s">
        <v>3451</v>
      </c>
      <c r="I4866" t="s">
        <v>3788</v>
      </c>
      <c r="J4866" t="s">
        <v>3488</v>
      </c>
      <c r="K4866" t="s">
        <v>3682</v>
      </c>
      <c r="L4866">
        <v>10035</v>
      </c>
      <c r="M4866" t="s">
        <v>943</v>
      </c>
      <c r="N4866" t="s">
        <v>13</v>
      </c>
      <c r="O4866" t="s">
        <v>37</v>
      </c>
      <c r="P4866" t="s">
        <v>944</v>
      </c>
      <c r="Q4866" s="4">
        <v>8000</v>
      </c>
      <c r="R4866">
        <v>4</v>
      </c>
      <c r="S4866" s="4">
        <f>Table3[[#This Row],[Harga]]*Table3[[#This Row],[Quantity]]</f>
        <v>32000</v>
      </c>
      <c r="T4866">
        <v>0</v>
      </c>
      <c r="U4866" s="4">
        <f>Table3[[#This Row],[Discount]]*Table3[[#This Row],[Revenue]]</f>
        <v>0</v>
      </c>
      <c r="V4866" s="4">
        <f>Table3[[#This Row],[Revenue]]-Table3[[#This Row],[Total Discount]]</f>
        <v>32000</v>
      </c>
      <c r="W4866" s="6"/>
      <c r="X4866" s="5"/>
    </row>
    <row r="4867" spans="1:24" x14ac:dyDescent="0.35">
      <c r="A4867">
        <v>4866</v>
      </c>
      <c r="B4867" t="s">
        <v>3787</v>
      </c>
      <c r="C4867" s="8">
        <v>42321</v>
      </c>
      <c r="D4867" s="6">
        <v>2015</v>
      </c>
      <c r="E4867" s="8" t="s">
        <v>3468</v>
      </c>
      <c r="F4867" s="7">
        <v>13</v>
      </c>
      <c r="G4867" t="s">
        <v>3485</v>
      </c>
      <c r="H4867" t="s">
        <v>3451</v>
      </c>
      <c r="I4867" t="s">
        <v>3786</v>
      </c>
      <c r="J4867" t="s">
        <v>3449</v>
      </c>
      <c r="K4867" t="s">
        <v>3523</v>
      </c>
      <c r="L4867">
        <v>77041</v>
      </c>
      <c r="M4867" t="s">
        <v>2111</v>
      </c>
      <c r="N4867" t="s">
        <v>9</v>
      </c>
      <c r="O4867" t="s">
        <v>10</v>
      </c>
      <c r="P4867" t="s">
        <v>2112</v>
      </c>
      <c r="Q4867" s="4">
        <v>181000</v>
      </c>
      <c r="R4867">
        <v>3</v>
      </c>
      <c r="S4867" s="4">
        <f>Table3[[#This Row],[Harga]]*Table3[[#This Row],[Quantity]]</f>
        <v>543000</v>
      </c>
      <c r="T4867">
        <v>0.32</v>
      </c>
      <c r="U4867" s="4">
        <f>Table3[[#This Row],[Discount]]*Table3[[#This Row],[Revenue]]</f>
        <v>173760</v>
      </c>
      <c r="V4867" s="4">
        <f>Table3[[#This Row],[Revenue]]-Table3[[#This Row],[Total Discount]]</f>
        <v>369240</v>
      </c>
      <c r="W4867" s="6"/>
      <c r="X4867" s="5"/>
    </row>
    <row r="4868" spans="1:24" x14ac:dyDescent="0.35">
      <c r="A4868">
        <v>4867</v>
      </c>
      <c r="B4868" t="s">
        <v>3785</v>
      </c>
      <c r="C4868" s="8">
        <v>42244</v>
      </c>
      <c r="D4868" s="6">
        <v>2015</v>
      </c>
      <c r="E4868" s="8" t="s">
        <v>3481</v>
      </c>
      <c r="F4868" s="7">
        <v>28</v>
      </c>
      <c r="G4868" t="s">
        <v>3485</v>
      </c>
      <c r="H4868" t="s">
        <v>3462</v>
      </c>
      <c r="I4868" t="s">
        <v>3622</v>
      </c>
      <c r="J4868" t="s">
        <v>3466</v>
      </c>
      <c r="K4868" t="s">
        <v>3655</v>
      </c>
      <c r="L4868">
        <v>6824</v>
      </c>
      <c r="M4868" t="s">
        <v>1791</v>
      </c>
      <c r="N4868" t="s">
        <v>13</v>
      </c>
      <c r="O4868" t="s">
        <v>32</v>
      </c>
      <c r="P4868" t="s">
        <v>1792</v>
      </c>
      <c r="Q4868" s="4">
        <v>86000</v>
      </c>
      <c r="R4868">
        <v>11</v>
      </c>
      <c r="S4868" s="4">
        <f>Table3[[#This Row],[Harga]]*Table3[[#This Row],[Quantity]]</f>
        <v>946000</v>
      </c>
      <c r="T4868">
        <v>0</v>
      </c>
      <c r="U4868" s="4">
        <f>Table3[[#This Row],[Discount]]*Table3[[#This Row],[Revenue]]</f>
        <v>0</v>
      </c>
      <c r="V4868" s="4">
        <f>Table3[[#This Row],[Revenue]]-Table3[[#This Row],[Total Discount]]</f>
        <v>946000</v>
      </c>
      <c r="W4868" s="6"/>
      <c r="X4868" s="5"/>
    </row>
    <row r="4869" spans="1:24" x14ac:dyDescent="0.35">
      <c r="A4869">
        <v>4868</v>
      </c>
      <c r="B4869" t="s">
        <v>3784</v>
      </c>
      <c r="C4869" s="8">
        <v>43002</v>
      </c>
      <c r="D4869" s="6">
        <v>2017</v>
      </c>
      <c r="E4869" s="8" t="s">
        <v>3472</v>
      </c>
      <c r="F4869" s="7">
        <v>24</v>
      </c>
      <c r="G4869" t="s">
        <v>3485</v>
      </c>
      <c r="H4869" t="s">
        <v>3451</v>
      </c>
      <c r="I4869" t="s">
        <v>3783</v>
      </c>
      <c r="J4869" t="s">
        <v>3488</v>
      </c>
      <c r="K4869" t="s">
        <v>3595</v>
      </c>
      <c r="L4869">
        <v>94110</v>
      </c>
      <c r="M4869" t="s">
        <v>2759</v>
      </c>
      <c r="N4869" t="s">
        <v>13</v>
      </c>
      <c r="O4869" t="s">
        <v>23</v>
      </c>
      <c r="P4869" t="s">
        <v>2760</v>
      </c>
      <c r="Q4869" s="4">
        <v>16000</v>
      </c>
      <c r="R4869">
        <v>6</v>
      </c>
      <c r="S4869" s="4">
        <f>Table3[[#This Row],[Harga]]*Table3[[#This Row],[Quantity]]</f>
        <v>96000</v>
      </c>
      <c r="T4869">
        <v>0</v>
      </c>
      <c r="U4869" s="4">
        <f>Table3[[#This Row],[Discount]]*Table3[[#This Row],[Revenue]]</f>
        <v>0</v>
      </c>
      <c r="V4869" s="4">
        <f>Table3[[#This Row],[Revenue]]-Table3[[#This Row],[Total Discount]]</f>
        <v>96000</v>
      </c>
      <c r="W4869" s="6"/>
      <c r="X4869" s="5"/>
    </row>
    <row r="4870" spans="1:24" x14ac:dyDescent="0.35">
      <c r="A4870">
        <v>4869</v>
      </c>
      <c r="B4870" t="s">
        <v>3782</v>
      </c>
      <c r="C4870" s="8">
        <v>42715</v>
      </c>
      <c r="D4870" s="6">
        <v>2016</v>
      </c>
      <c r="E4870" s="8" t="s">
        <v>3490</v>
      </c>
      <c r="F4870" s="7">
        <v>11</v>
      </c>
      <c r="G4870" t="s">
        <v>3452</v>
      </c>
      <c r="H4870" t="s">
        <v>3451</v>
      </c>
      <c r="I4870" t="s">
        <v>3781</v>
      </c>
      <c r="J4870" t="s">
        <v>3466</v>
      </c>
      <c r="K4870" t="s">
        <v>3499</v>
      </c>
      <c r="L4870">
        <v>45503</v>
      </c>
      <c r="M4870" t="s">
        <v>2166</v>
      </c>
      <c r="N4870" t="s">
        <v>13</v>
      </c>
      <c r="O4870" t="s">
        <v>29</v>
      </c>
      <c r="P4870" t="s">
        <v>2167</v>
      </c>
      <c r="Q4870" s="4">
        <v>69000</v>
      </c>
      <c r="R4870">
        <v>4</v>
      </c>
      <c r="S4870" s="4">
        <f>Table3[[#This Row],[Harga]]*Table3[[#This Row],[Quantity]]</f>
        <v>276000</v>
      </c>
      <c r="T4870">
        <v>0.2</v>
      </c>
      <c r="U4870" s="4">
        <f>Table3[[#This Row],[Discount]]*Table3[[#This Row],[Revenue]]</f>
        <v>55200</v>
      </c>
      <c r="V4870" s="4">
        <f>Table3[[#This Row],[Revenue]]-Table3[[#This Row],[Total Discount]]</f>
        <v>220800</v>
      </c>
      <c r="W4870" s="6"/>
      <c r="X4870" s="5"/>
    </row>
    <row r="4871" spans="1:24" x14ac:dyDescent="0.35">
      <c r="A4871">
        <v>4870</v>
      </c>
      <c r="B4871" t="s">
        <v>3780</v>
      </c>
      <c r="C4871" s="8">
        <v>41800</v>
      </c>
      <c r="D4871" s="6">
        <v>2014</v>
      </c>
      <c r="E4871" s="8" t="s">
        <v>3497</v>
      </c>
      <c r="F4871" s="7">
        <v>10</v>
      </c>
      <c r="G4871" t="s">
        <v>3457</v>
      </c>
      <c r="H4871" t="s">
        <v>3451</v>
      </c>
      <c r="I4871" t="s">
        <v>3779</v>
      </c>
      <c r="J4871" t="s">
        <v>3466</v>
      </c>
      <c r="K4871" t="s">
        <v>3548</v>
      </c>
      <c r="L4871">
        <v>48234</v>
      </c>
      <c r="M4871" t="s">
        <v>1324</v>
      </c>
      <c r="N4871" t="s">
        <v>13</v>
      </c>
      <c r="O4871" t="s">
        <v>14</v>
      </c>
      <c r="P4871" t="s">
        <v>1325</v>
      </c>
      <c r="Q4871" s="4">
        <v>197000</v>
      </c>
      <c r="R4871">
        <v>5</v>
      </c>
      <c r="S4871" s="4">
        <f>Table3[[#This Row],[Harga]]*Table3[[#This Row],[Quantity]]</f>
        <v>985000</v>
      </c>
      <c r="T4871">
        <v>0</v>
      </c>
      <c r="U4871" s="4">
        <f>Table3[[#This Row],[Discount]]*Table3[[#This Row],[Revenue]]</f>
        <v>0</v>
      </c>
      <c r="V4871" s="4">
        <f>Table3[[#This Row],[Revenue]]-Table3[[#This Row],[Total Discount]]</f>
        <v>985000</v>
      </c>
      <c r="W4871" s="6"/>
      <c r="X4871" s="5"/>
    </row>
    <row r="4872" spans="1:24" x14ac:dyDescent="0.35">
      <c r="A4872">
        <v>4871</v>
      </c>
      <c r="B4872" t="s">
        <v>3778</v>
      </c>
      <c r="C4872" s="8">
        <v>42440</v>
      </c>
      <c r="D4872" s="6">
        <v>2016</v>
      </c>
      <c r="E4872" s="8" t="s">
        <v>3511</v>
      </c>
      <c r="F4872" s="7">
        <v>11</v>
      </c>
      <c r="G4872" t="s">
        <v>3457</v>
      </c>
      <c r="H4872" t="s">
        <v>3451</v>
      </c>
      <c r="I4872" t="s">
        <v>3777</v>
      </c>
      <c r="J4872" t="s">
        <v>3488</v>
      </c>
      <c r="K4872" t="s">
        <v>3513</v>
      </c>
      <c r="L4872">
        <v>19140</v>
      </c>
      <c r="M4872" t="s">
        <v>1471</v>
      </c>
      <c r="N4872" t="s">
        <v>9</v>
      </c>
      <c r="O4872" t="s">
        <v>20</v>
      </c>
      <c r="P4872" t="s">
        <v>1472</v>
      </c>
      <c r="Q4872" s="4">
        <v>19000</v>
      </c>
      <c r="R4872">
        <v>4</v>
      </c>
      <c r="S4872" s="4">
        <f>Table3[[#This Row],[Harga]]*Table3[[#This Row],[Quantity]]</f>
        <v>76000</v>
      </c>
      <c r="T4872">
        <v>0.2</v>
      </c>
      <c r="U4872" s="4">
        <f>Table3[[#This Row],[Discount]]*Table3[[#This Row],[Revenue]]</f>
        <v>15200</v>
      </c>
      <c r="V4872" s="4">
        <f>Table3[[#This Row],[Revenue]]-Table3[[#This Row],[Total Discount]]</f>
        <v>60800</v>
      </c>
      <c r="W4872" s="6"/>
      <c r="X4872" s="5"/>
    </row>
    <row r="4873" spans="1:24" x14ac:dyDescent="0.35">
      <c r="A4873">
        <v>4872</v>
      </c>
      <c r="B4873" t="s">
        <v>3776</v>
      </c>
      <c r="C4873" s="8">
        <v>43084</v>
      </c>
      <c r="D4873" s="6">
        <v>2017</v>
      </c>
      <c r="E4873" s="8" t="s">
        <v>3490</v>
      </c>
      <c r="F4873" s="7">
        <v>15</v>
      </c>
      <c r="G4873" t="s">
        <v>3452</v>
      </c>
      <c r="H4873" t="s">
        <v>3451</v>
      </c>
      <c r="I4873" t="s">
        <v>3775</v>
      </c>
      <c r="J4873" t="s">
        <v>3449</v>
      </c>
      <c r="K4873" t="s">
        <v>3704</v>
      </c>
      <c r="L4873">
        <v>90301</v>
      </c>
      <c r="M4873" t="s">
        <v>243</v>
      </c>
      <c r="N4873" t="s">
        <v>13</v>
      </c>
      <c r="O4873" t="s">
        <v>23</v>
      </c>
      <c r="P4873" t="s">
        <v>244</v>
      </c>
      <c r="Q4873" s="4">
        <v>8000</v>
      </c>
      <c r="R4873">
        <v>3</v>
      </c>
      <c r="S4873" s="4">
        <f>Table3[[#This Row],[Harga]]*Table3[[#This Row],[Quantity]]</f>
        <v>24000</v>
      </c>
      <c r="T4873">
        <v>0</v>
      </c>
      <c r="U4873" s="4">
        <f>Table3[[#This Row],[Discount]]*Table3[[#This Row],[Revenue]]</f>
        <v>0</v>
      </c>
      <c r="V4873" s="4">
        <f>Table3[[#This Row],[Revenue]]-Table3[[#This Row],[Total Discount]]</f>
        <v>24000</v>
      </c>
      <c r="W4873" s="6"/>
      <c r="X4873" s="5"/>
    </row>
    <row r="4874" spans="1:24" x14ac:dyDescent="0.35">
      <c r="A4874">
        <v>4873</v>
      </c>
      <c r="B4874" t="s">
        <v>3774</v>
      </c>
      <c r="C4874" s="8">
        <v>42673</v>
      </c>
      <c r="D4874" s="6">
        <v>2016</v>
      </c>
      <c r="E4874" s="8" t="s">
        <v>3517</v>
      </c>
      <c r="F4874" s="7">
        <v>30</v>
      </c>
      <c r="G4874" t="s">
        <v>3485</v>
      </c>
      <c r="H4874" t="s">
        <v>3462</v>
      </c>
      <c r="I4874" t="s">
        <v>3773</v>
      </c>
      <c r="J4874" t="s">
        <v>3449</v>
      </c>
      <c r="K4874" t="s">
        <v>3487</v>
      </c>
      <c r="L4874">
        <v>93405</v>
      </c>
      <c r="M4874" t="s">
        <v>1642</v>
      </c>
      <c r="N4874" t="s">
        <v>13</v>
      </c>
      <c r="O4874" t="s">
        <v>73</v>
      </c>
      <c r="P4874" t="s">
        <v>1643</v>
      </c>
      <c r="Q4874" s="4">
        <v>3000</v>
      </c>
      <c r="R4874">
        <v>2</v>
      </c>
      <c r="S4874" s="4">
        <f>Table3[[#This Row],[Harga]]*Table3[[#This Row],[Quantity]]</f>
        <v>6000</v>
      </c>
      <c r="T4874">
        <v>0</v>
      </c>
      <c r="U4874" s="4">
        <f>Table3[[#This Row],[Discount]]*Table3[[#This Row],[Revenue]]</f>
        <v>0</v>
      </c>
      <c r="V4874" s="4">
        <f>Table3[[#This Row],[Revenue]]-Table3[[#This Row],[Total Discount]]</f>
        <v>6000</v>
      </c>
      <c r="W4874" s="6"/>
      <c r="X4874" s="5"/>
    </row>
    <row r="4875" spans="1:24" x14ac:dyDescent="0.35">
      <c r="A4875">
        <v>4874</v>
      </c>
      <c r="B4875" t="s">
        <v>3772</v>
      </c>
      <c r="C4875" s="8">
        <v>42947</v>
      </c>
      <c r="D4875" s="6">
        <v>2017</v>
      </c>
      <c r="E4875" s="8" t="s">
        <v>3507</v>
      </c>
      <c r="F4875" s="7">
        <v>31</v>
      </c>
      <c r="G4875" t="s">
        <v>3457</v>
      </c>
      <c r="H4875" t="s">
        <v>3451</v>
      </c>
      <c r="I4875" t="s">
        <v>3771</v>
      </c>
      <c r="J4875" t="s">
        <v>3488</v>
      </c>
      <c r="K4875" t="s">
        <v>3542</v>
      </c>
      <c r="L4875">
        <v>19805</v>
      </c>
      <c r="M4875" t="s">
        <v>121</v>
      </c>
      <c r="N4875" t="s">
        <v>13</v>
      </c>
      <c r="O4875" t="s">
        <v>23</v>
      </c>
      <c r="P4875" t="s">
        <v>122</v>
      </c>
      <c r="Q4875" s="4">
        <v>65000</v>
      </c>
      <c r="R4875">
        <v>1</v>
      </c>
      <c r="S4875" s="4">
        <f>Table3[[#This Row],[Harga]]*Table3[[#This Row],[Quantity]]</f>
        <v>65000</v>
      </c>
      <c r="T4875">
        <v>0</v>
      </c>
      <c r="U4875" s="4">
        <f>Table3[[#This Row],[Discount]]*Table3[[#This Row],[Revenue]]</f>
        <v>0</v>
      </c>
      <c r="V4875" s="4">
        <f>Table3[[#This Row],[Revenue]]-Table3[[#This Row],[Total Discount]]</f>
        <v>65000</v>
      </c>
      <c r="W4875" s="6"/>
      <c r="X4875" s="5"/>
    </row>
    <row r="4876" spans="1:24" x14ac:dyDescent="0.35">
      <c r="A4876">
        <v>4875</v>
      </c>
      <c r="B4876" t="s">
        <v>3770</v>
      </c>
      <c r="C4876" s="8">
        <v>43027</v>
      </c>
      <c r="D4876" s="6">
        <v>2017</v>
      </c>
      <c r="E4876" s="8" t="s">
        <v>3517</v>
      </c>
      <c r="F4876" s="7">
        <v>19</v>
      </c>
      <c r="G4876" t="s">
        <v>3485</v>
      </c>
      <c r="H4876" t="s">
        <v>3462</v>
      </c>
      <c r="I4876" t="s">
        <v>3769</v>
      </c>
      <c r="J4876" t="s">
        <v>3449</v>
      </c>
      <c r="K4876" t="s">
        <v>3695</v>
      </c>
      <c r="L4876">
        <v>94122</v>
      </c>
      <c r="M4876" t="s">
        <v>3424</v>
      </c>
      <c r="N4876" t="s">
        <v>13</v>
      </c>
      <c r="O4876" t="s">
        <v>26</v>
      </c>
      <c r="P4876" t="s">
        <v>3425</v>
      </c>
      <c r="Q4876" s="4">
        <v>40000</v>
      </c>
      <c r="R4876">
        <v>3</v>
      </c>
      <c r="S4876" s="4">
        <f>Table3[[#This Row],[Harga]]*Table3[[#This Row],[Quantity]]</f>
        <v>120000</v>
      </c>
      <c r="T4876">
        <v>0.2</v>
      </c>
      <c r="U4876" s="4">
        <f>Table3[[#This Row],[Discount]]*Table3[[#This Row],[Revenue]]</f>
        <v>24000</v>
      </c>
      <c r="V4876" s="4">
        <f>Table3[[#This Row],[Revenue]]-Table3[[#This Row],[Total Discount]]</f>
        <v>96000</v>
      </c>
      <c r="W4876" s="6"/>
      <c r="X4876" s="5"/>
    </row>
    <row r="4877" spans="1:24" x14ac:dyDescent="0.35">
      <c r="A4877">
        <v>4876</v>
      </c>
      <c r="B4877" t="s">
        <v>3768</v>
      </c>
      <c r="C4877" s="8">
        <v>42664</v>
      </c>
      <c r="D4877" s="6">
        <v>2016</v>
      </c>
      <c r="E4877" s="8" t="s">
        <v>3517</v>
      </c>
      <c r="F4877" s="7">
        <v>21</v>
      </c>
      <c r="G4877" t="s">
        <v>3452</v>
      </c>
      <c r="H4877" t="s">
        <v>3451</v>
      </c>
      <c r="I4877" t="s">
        <v>3767</v>
      </c>
      <c r="J4877" t="s">
        <v>3449</v>
      </c>
      <c r="K4877" t="s">
        <v>3714</v>
      </c>
      <c r="L4877">
        <v>90045</v>
      </c>
      <c r="M4877" t="s">
        <v>2725</v>
      </c>
      <c r="N4877" t="s">
        <v>9</v>
      </c>
      <c r="O4877" t="s">
        <v>42</v>
      </c>
      <c r="P4877" t="s">
        <v>2726</v>
      </c>
      <c r="Q4877" s="4">
        <v>606000</v>
      </c>
      <c r="R4877">
        <v>3</v>
      </c>
      <c r="S4877" s="4">
        <f>Table3[[#This Row],[Harga]]*Table3[[#This Row],[Quantity]]</f>
        <v>1818000</v>
      </c>
      <c r="T4877">
        <v>0.2</v>
      </c>
      <c r="U4877" s="4">
        <f>Table3[[#This Row],[Discount]]*Table3[[#This Row],[Revenue]]</f>
        <v>363600</v>
      </c>
      <c r="V4877" s="4">
        <f>Table3[[#This Row],[Revenue]]-Table3[[#This Row],[Total Discount]]</f>
        <v>1454400</v>
      </c>
      <c r="W4877" s="6"/>
      <c r="X4877" s="5"/>
    </row>
    <row r="4878" spans="1:24" x14ac:dyDescent="0.35">
      <c r="A4878">
        <v>4877</v>
      </c>
      <c r="B4878" t="s">
        <v>3766</v>
      </c>
      <c r="C4878" s="8">
        <v>41948</v>
      </c>
      <c r="D4878" s="6">
        <v>2014</v>
      </c>
      <c r="E4878" s="8" t="s">
        <v>3468</v>
      </c>
      <c r="F4878" s="7">
        <v>5</v>
      </c>
      <c r="G4878" t="s">
        <v>3485</v>
      </c>
      <c r="H4878" t="s">
        <v>3451</v>
      </c>
      <c r="I4878" t="s">
        <v>3531</v>
      </c>
      <c r="J4878" t="s">
        <v>3449</v>
      </c>
      <c r="K4878" t="s">
        <v>3455</v>
      </c>
      <c r="L4878">
        <v>19143</v>
      </c>
      <c r="M4878" t="s">
        <v>1710</v>
      </c>
      <c r="N4878" t="s">
        <v>9</v>
      </c>
      <c r="O4878" t="s">
        <v>20</v>
      </c>
      <c r="P4878" t="s">
        <v>1711</v>
      </c>
      <c r="Q4878" s="4">
        <v>548000</v>
      </c>
      <c r="R4878">
        <v>2</v>
      </c>
      <c r="S4878" s="4">
        <f>Table3[[#This Row],[Harga]]*Table3[[#This Row],[Quantity]]</f>
        <v>1096000</v>
      </c>
      <c r="T4878">
        <v>0.2</v>
      </c>
      <c r="U4878" s="4">
        <f>Table3[[#This Row],[Discount]]*Table3[[#This Row],[Revenue]]</f>
        <v>219200</v>
      </c>
      <c r="V4878" s="4">
        <f>Table3[[#This Row],[Revenue]]-Table3[[#This Row],[Total Discount]]</f>
        <v>876800</v>
      </c>
      <c r="W4878" s="6"/>
      <c r="X4878" s="5"/>
    </row>
    <row r="4879" spans="1:24" x14ac:dyDescent="0.35">
      <c r="A4879">
        <v>4878</v>
      </c>
      <c r="B4879" t="s">
        <v>3765</v>
      </c>
      <c r="C4879" s="8">
        <v>42681</v>
      </c>
      <c r="D4879" s="6">
        <v>2016</v>
      </c>
      <c r="E4879" s="8" t="s">
        <v>3468</v>
      </c>
      <c r="F4879" s="7">
        <v>7</v>
      </c>
      <c r="G4879" t="s">
        <v>3485</v>
      </c>
      <c r="H4879" t="s">
        <v>3462</v>
      </c>
      <c r="I4879" t="s">
        <v>3764</v>
      </c>
      <c r="J4879" t="s">
        <v>3449</v>
      </c>
      <c r="K4879" t="s">
        <v>3714</v>
      </c>
      <c r="L4879">
        <v>94122</v>
      </c>
      <c r="M4879" t="s">
        <v>690</v>
      </c>
      <c r="N4879" t="s">
        <v>13</v>
      </c>
      <c r="O4879" t="s">
        <v>26</v>
      </c>
      <c r="P4879" t="s">
        <v>691</v>
      </c>
      <c r="Q4879" s="4">
        <v>144000</v>
      </c>
      <c r="R4879">
        <v>2</v>
      </c>
      <c r="S4879" s="4">
        <f>Table3[[#This Row],[Harga]]*Table3[[#This Row],[Quantity]]</f>
        <v>288000</v>
      </c>
      <c r="T4879">
        <v>0.2</v>
      </c>
      <c r="U4879" s="4">
        <f>Table3[[#This Row],[Discount]]*Table3[[#This Row],[Revenue]]</f>
        <v>57600</v>
      </c>
      <c r="V4879" s="4">
        <f>Table3[[#This Row],[Revenue]]-Table3[[#This Row],[Total Discount]]</f>
        <v>230400</v>
      </c>
      <c r="W4879" s="6"/>
      <c r="X4879" s="5"/>
    </row>
    <row r="4880" spans="1:24" x14ac:dyDescent="0.35">
      <c r="A4880">
        <v>4879</v>
      </c>
      <c r="B4880" t="s">
        <v>3763</v>
      </c>
      <c r="C4880" s="8">
        <v>42594</v>
      </c>
      <c r="D4880" s="6">
        <v>2016</v>
      </c>
      <c r="E4880" s="8" t="s">
        <v>3481</v>
      </c>
      <c r="F4880" s="7">
        <v>12</v>
      </c>
      <c r="G4880" t="s">
        <v>3452</v>
      </c>
      <c r="H4880" t="s">
        <v>3451</v>
      </c>
      <c r="I4880" t="s">
        <v>3762</v>
      </c>
      <c r="J4880" t="s">
        <v>3488</v>
      </c>
      <c r="K4880" t="s">
        <v>3695</v>
      </c>
      <c r="L4880">
        <v>19134</v>
      </c>
      <c r="M4880" t="s">
        <v>2835</v>
      </c>
      <c r="N4880" t="s">
        <v>13</v>
      </c>
      <c r="O4880" t="s">
        <v>37</v>
      </c>
      <c r="P4880" t="s">
        <v>2836</v>
      </c>
      <c r="Q4880" s="4">
        <v>19000</v>
      </c>
      <c r="R4880">
        <v>4</v>
      </c>
      <c r="S4880" s="4">
        <f>Table3[[#This Row],[Harga]]*Table3[[#This Row],[Quantity]]</f>
        <v>76000</v>
      </c>
      <c r="T4880">
        <v>0.2</v>
      </c>
      <c r="U4880" s="4">
        <f>Table3[[#This Row],[Discount]]*Table3[[#This Row],[Revenue]]</f>
        <v>15200</v>
      </c>
      <c r="V4880" s="4">
        <f>Table3[[#This Row],[Revenue]]-Table3[[#This Row],[Total Discount]]</f>
        <v>60800</v>
      </c>
      <c r="W4880" s="6"/>
      <c r="X4880" s="5"/>
    </row>
    <row r="4881" spans="1:24" x14ac:dyDescent="0.35">
      <c r="A4881">
        <v>4880</v>
      </c>
      <c r="B4881" t="s">
        <v>3761</v>
      </c>
      <c r="C4881" s="8">
        <v>42520</v>
      </c>
      <c r="D4881" s="6">
        <v>2016</v>
      </c>
      <c r="E4881" s="8" t="s">
        <v>3453</v>
      </c>
      <c r="F4881" s="7">
        <v>30</v>
      </c>
      <c r="G4881" t="s">
        <v>3452</v>
      </c>
      <c r="H4881" t="s">
        <v>3451</v>
      </c>
      <c r="I4881" t="s">
        <v>3760</v>
      </c>
      <c r="J4881" t="s">
        <v>3449</v>
      </c>
      <c r="K4881" t="s">
        <v>3483</v>
      </c>
      <c r="L4881">
        <v>77041</v>
      </c>
      <c r="M4881" t="s">
        <v>149</v>
      </c>
      <c r="N4881" t="s">
        <v>51</v>
      </c>
      <c r="O4881" t="s">
        <v>52</v>
      </c>
      <c r="P4881" t="s">
        <v>150</v>
      </c>
      <c r="Q4881" s="4">
        <v>60000</v>
      </c>
      <c r="R4881">
        <v>5</v>
      </c>
      <c r="S4881" s="4">
        <f>Table3[[#This Row],[Harga]]*Table3[[#This Row],[Quantity]]</f>
        <v>300000</v>
      </c>
      <c r="T4881">
        <v>0.2</v>
      </c>
      <c r="U4881" s="4">
        <f>Table3[[#This Row],[Discount]]*Table3[[#This Row],[Revenue]]</f>
        <v>60000</v>
      </c>
      <c r="V4881" s="4">
        <f>Table3[[#This Row],[Revenue]]-Table3[[#This Row],[Total Discount]]</f>
        <v>240000</v>
      </c>
      <c r="W4881" s="6"/>
      <c r="X4881" s="5"/>
    </row>
    <row r="4882" spans="1:24" x14ac:dyDescent="0.35">
      <c r="A4882">
        <v>4881</v>
      </c>
      <c r="B4882" t="s">
        <v>3759</v>
      </c>
      <c r="C4882" s="8">
        <v>43051</v>
      </c>
      <c r="D4882" s="6">
        <v>2017</v>
      </c>
      <c r="E4882" s="8" t="s">
        <v>3468</v>
      </c>
      <c r="F4882" s="7">
        <v>12</v>
      </c>
      <c r="G4882" t="s">
        <v>3485</v>
      </c>
      <c r="H4882" t="s">
        <v>3501</v>
      </c>
      <c r="I4882" t="s">
        <v>3758</v>
      </c>
      <c r="J4882" t="s">
        <v>3449</v>
      </c>
      <c r="K4882" t="s">
        <v>3548</v>
      </c>
      <c r="L4882">
        <v>17602</v>
      </c>
      <c r="M4882" t="s">
        <v>1096</v>
      </c>
      <c r="N4882" t="s">
        <v>13</v>
      </c>
      <c r="O4882" t="s">
        <v>32</v>
      </c>
      <c r="P4882" t="s">
        <v>1097</v>
      </c>
      <c r="Q4882" s="4">
        <v>553000</v>
      </c>
      <c r="R4882">
        <v>2</v>
      </c>
      <c r="S4882" s="4">
        <f>Table3[[#This Row],[Harga]]*Table3[[#This Row],[Quantity]]</f>
        <v>1106000</v>
      </c>
      <c r="T4882">
        <v>0.2</v>
      </c>
      <c r="U4882" s="4">
        <f>Table3[[#This Row],[Discount]]*Table3[[#This Row],[Revenue]]</f>
        <v>221200</v>
      </c>
      <c r="V4882" s="4">
        <f>Table3[[#This Row],[Revenue]]-Table3[[#This Row],[Total Discount]]</f>
        <v>884800</v>
      </c>
      <c r="W4882" s="6"/>
      <c r="X4882" s="5"/>
    </row>
    <row r="4883" spans="1:24" x14ac:dyDescent="0.35">
      <c r="A4883">
        <v>4882</v>
      </c>
      <c r="B4883" t="s">
        <v>3757</v>
      </c>
      <c r="C4883" s="8">
        <v>42635</v>
      </c>
      <c r="D4883" s="6">
        <v>2016</v>
      </c>
      <c r="E4883" s="8" t="s">
        <v>3472</v>
      </c>
      <c r="F4883" s="7">
        <v>22</v>
      </c>
      <c r="G4883" t="s">
        <v>3452</v>
      </c>
      <c r="H4883" t="s">
        <v>3451</v>
      </c>
      <c r="I4883" t="s">
        <v>3756</v>
      </c>
      <c r="J4883" t="s">
        <v>3466</v>
      </c>
      <c r="K4883" t="s">
        <v>3509</v>
      </c>
      <c r="L4883">
        <v>54302</v>
      </c>
      <c r="M4883" t="s">
        <v>2178</v>
      </c>
      <c r="N4883" t="s">
        <v>9</v>
      </c>
      <c r="O4883" t="s">
        <v>20</v>
      </c>
      <c r="P4883" t="s">
        <v>2179</v>
      </c>
      <c r="Q4883" s="4">
        <v>29000</v>
      </c>
      <c r="R4883">
        <v>2</v>
      </c>
      <c r="S4883" s="4">
        <f>Table3[[#This Row],[Harga]]*Table3[[#This Row],[Quantity]]</f>
        <v>58000</v>
      </c>
      <c r="T4883">
        <v>0</v>
      </c>
      <c r="U4883" s="4">
        <f>Table3[[#This Row],[Discount]]*Table3[[#This Row],[Revenue]]</f>
        <v>0</v>
      </c>
      <c r="V4883" s="4">
        <f>Table3[[#This Row],[Revenue]]-Table3[[#This Row],[Total Discount]]</f>
        <v>58000</v>
      </c>
      <c r="W4883" s="6"/>
      <c r="X4883" s="5"/>
    </row>
    <row r="4884" spans="1:24" x14ac:dyDescent="0.35">
      <c r="A4884">
        <v>4883</v>
      </c>
      <c r="B4884" t="s">
        <v>3755</v>
      </c>
      <c r="C4884" s="8">
        <v>42416</v>
      </c>
      <c r="D4884" s="6">
        <v>2016</v>
      </c>
      <c r="E4884" s="8" t="s">
        <v>3458</v>
      </c>
      <c r="F4884" s="7">
        <v>16</v>
      </c>
      <c r="G4884" t="s">
        <v>3496</v>
      </c>
      <c r="H4884" t="s">
        <v>3451</v>
      </c>
      <c r="I4884" t="s">
        <v>3754</v>
      </c>
      <c r="J4884" t="s">
        <v>3449</v>
      </c>
      <c r="K4884" t="s">
        <v>3542</v>
      </c>
      <c r="L4884">
        <v>10024</v>
      </c>
      <c r="M4884" t="s">
        <v>3269</v>
      </c>
      <c r="N4884" t="s">
        <v>9</v>
      </c>
      <c r="O4884" t="s">
        <v>42</v>
      </c>
      <c r="P4884" t="s">
        <v>3270</v>
      </c>
      <c r="Q4884" s="4">
        <v>388000</v>
      </c>
      <c r="R4884">
        <v>3</v>
      </c>
      <c r="S4884" s="4">
        <f>Table3[[#This Row],[Harga]]*Table3[[#This Row],[Quantity]]</f>
        <v>1164000</v>
      </c>
      <c r="T4884">
        <v>0.1</v>
      </c>
      <c r="U4884" s="4">
        <f>Table3[[#This Row],[Discount]]*Table3[[#This Row],[Revenue]]</f>
        <v>116400</v>
      </c>
      <c r="V4884" s="4">
        <f>Table3[[#This Row],[Revenue]]-Table3[[#This Row],[Total Discount]]</f>
        <v>1047600</v>
      </c>
      <c r="W4884" s="6"/>
      <c r="X4884" s="5"/>
    </row>
    <row r="4885" spans="1:24" x14ac:dyDescent="0.35">
      <c r="A4885">
        <v>4884</v>
      </c>
      <c r="B4885" t="s">
        <v>3753</v>
      </c>
      <c r="C4885" s="8">
        <v>41995</v>
      </c>
      <c r="D4885" s="6">
        <v>2014</v>
      </c>
      <c r="E4885" s="8" t="s">
        <v>3490</v>
      </c>
      <c r="F4885" s="7">
        <v>22</v>
      </c>
      <c r="G4885" t="s">
        <v>3457</v>
      </c>
      <c r="H4885" t="s">
        <v>3451</v>
      </c>
      <c r="I4885" t="s">
        <v>3752</v>
      </c>
      <c r="J4885" t="s">
        <v>3488</v>
      </c>
      <c r="K4885" t="s">
        <v>3542</v>
      </c>
      <c r="L4885">
        <v>10011</v>
      </c>
      <c r="M4885" t="s">
        <v>772</v>
      </c>
      <c r="N4885" t="s">
        <v>13</v>
      </c>
      <c r="O4885" t="s">
        <v>26</v>
      </c>
      <c r="P4885" t="s">
        <v>773</v>
      </c>
      <c r="Q4885" s="4">
        <v>69000</v>
      </c>
      <c r="R4885">
        <v>13</v>
      </c>
      <c r="S4885" s="4">
        <f>Table3[[#This Row],[Harga]]*Table3[[#This Row],[Quantity]]</f>
        <v>897000</v>
      </c>
      <c r="T4885">
        <v>0.2</v>
      </c>
      <c r="U4885" s="4">
        <f>Table3[[#This Row],[Discount]]*Table3[[#This Row],[Revenue]]</f>
        <v>179400</v>
      </c>
      <c r="V4885" s="4">
        <f>Table3[[#This Row],[Revenue]]-Table3[[#This Row],[Total Discount]]</f>
        <v>717600</v>
      </c>
      <c r="W4885" s="6"/>
      <c r="X4885" s="5"/>
    </row>
    <row r="4886" spans="1:24" x14ac:dyDescent="0.35">
      <c r="A4886">
        <v>4885</v>
      </c>
      <c r="B4886" t="s">
        <v>3751</v>
      </c>
      <c r="C4886" s="8">
        <v>42343</v>
      </c>
      <c r="D4886" s="6">
        <v>2015</v>
      </c>
      <c r="E4886" s="8" t="s">
        <v>3490</v>
      </c>
      <c r="F4886" s="7">
        <v>5</v>
      </c>
      <c r="G4886" t="s">
        <v>3538</v>
      </c>
      <c r="H4886" t="s">
        <v>3451</v>
      </c>
      <c r="I4886" t="s">
        <v>3750</v>
      </c>
      <c r="J4886" t="s">
        <v>3449</v>
      </c>
      <c r="K4886" t="s">
        <v>3448</v>
      </c>
      <c r="L4886">
        <v>61701</v>
      </c>
      <c r="M4886" t="s">
        <v>2974</v>
      </c>
      <c r="N4886" t="s">
        <v>13</v>
      </c>
      <c r="O4886" t="s">
        <v>55</v>
      </c>
      <c r="P4886" t="s">
        <v>2975</v>
      </c>
      <c r="Q4886" s="4">
        <v>23000</v>
      </c>
      <c r="R4886">
        <v>2</v>
      </c>
      <c r="S4886" s="4">
        <f>Table3[[#This Row],[Harga]]*Table3[[#This Row],[Quantity]]</f>
        <v>46000</v>
      </c>
      <c r="T4886">
        <v>0.2</v>
      </c>
      <c r="U4886" s="4">
        <f>Table3[[#This Row],[Discount]]*Table3[[#This Row],[Revenue]]</f>
        <v>9200</v>
      </c>
      <c r="V4886" s="4">
        <f>Table3[[#This Row],[Revenue]]-Table3[[#This Row],[Total Discount]]</f>
        <v>36800</v>
      </c>
      <c r="W4886" s="6"/>
      <c r="X4886" s="5"/>
    </row>
    <row r="4887" spans="1:24" x14ac:dyDescent="0.35">
      <c r="A4887">
        <v>4886</v>
      </c>
      <c r="B4887" t="s">
        <v>3749</v>
      </c>
      <c r="C4887" s="8">
        <v>42995</v>
      </c>
      <c r="D4887" s="6">
        <v>2017</v>
      </c>
      <c r="E4887" s="8" t="s">
        <v>3472</v>
      </c>
      <c r="F4887" s="7">
        <v>17</v>
      </c>
      <c r="G4887" t="s">
        <v>3452</v>
      </c>
      <c r="H4887" t="s">
        <v>3462</v>
      </c>
      <c r="I4887" t="s">
        <v>3748</v>
      </c>
      <c r="J4887" t="s">
        <v>3449</v>
      </c>
      <c r="K4887" t="s">
        <v>3628</v>
      </c>
      <c r="L4887">
        <v>83704</v>
      </c>
      <c r="M4887" t="s">
        <v>1501</v>
      </c>
      <c r="N4887" t="s">
        <v>51</v>
      </c>
      <c r="O4887" t="s">
        <v>64</v>
      </c>
      <c r="P4887" t="s">
        <v>1502</v>
      </c>
      <c r="Q4887" s="4">
        <v>96000</v>
      </c>
      <c r="R4887">
        <v>3</v>
      </c>
      <c r="S4887" s="4">
        <f>Table3[[#This Row],[Harga]]*Table3[[#This Row],[Quantity]]</f>
        <v>288000</v>
      </c>
      <c r="T4887">
        <v>0</v>
      </c>
      <c r="U4887" s="4">
        <f>Table3[[#This Row],[Discount]]*Table3[[#This Row],[Revenue]]</f>
        <v>0</v>
      </c>
      <c r="V4887" s="4">
        <f>Table3[[#This Row],[Revenue]]-Table3[[#This Row],[Total Discount]]</f>
        <v>288000</v>
      </c>
      <c r="W4887" s="6"/>
      <c r="X4887" s="5"/>
    </row>
    <row r="4888" spans="1:24" x14ac:dyDescent="0.35">
      <c r="A4888">
        <v>4887</v>
      </c>
      <c r="B4888" t="s">
        <v>3747</v>
      </c>
      <c r="C4888" s="8">
        <v>43071</v>
      </c>
      <c r="D4888" s="6">
        <v>2017</v>
      </c>
      <c r="E4888" s="8" t="s">
        <v>3490</v>
      </c>
      <c r="F4888" s="7">
        <v>2</v>
      </c>
      <c r="G4888" t="s">
        <v>3457</v>
      </c>
      <c r="H4888" t="s">
        <v>3451</v>
      </c>
      <c r="I4888" t="s">
        <v>3746</v>
      </c>
      <c r="J4888" t="s">
        <v>3449</v>
      </c>
      <c r="K4888" t="s">
        <v>3561</v>
      </c>
      <c r="L4888">
        <v>1852</v>
      </c>
      <c r="M4888" t="s">
        <v>1801</v>
      </c>
      <c r="N4888" t="s">
        <v>13</v>
      </c>
      <c r="O4888" t="s">
        <v>29</v>
      </c>
      <c r="P4888" t="s">
        <v>1802</v>
      </c>
      <c r="Q4888" s="4">
        <v>33000</v>
      </c>
      <c r="R4888">
        <v>7</v>
      </c>
      <c r="S4888" s="4">
        <f>Table3[[#This Row],[Harga]]*Table3[[#This Row],[Quantity]]</f>
        <v>231000</v>
      </c>
      <c r="T4888">
        <v>0</v>
      </c>
      <c r="U4888" s="4">
        <f>Table3[[#This Row],[Discount]]*Table3[[#This Row],[Revenue]]</f>
        <v>0</v>
      </c>
      <c r="V4888" s="4">
        <f>Table3[[#This Row],[Revenue]]-Table3[[#This Row],[Total Discount]]</f>
        <v>231000</v>
      </c>
      <c r="W4888" s="6"/>
      <c r="X4888" s="5"/>
    </row>
    <row r="4889" spans="1:24" x14ac:dyDescent="0.35">
      <c r="A4889">
        <v>4888</v>
      </c>
      <c r="B4889" t="s">
        <v>3745</v>
      </c>
      <c r="C4889" s="8">
        <v>41911</v>
      </c>
      <c r="D4889" s="6">
        <v>2014</v>
      </c>
      <c r="E4889" s="8" t="s">
        <v>3472</v>
      </c>
      <c r="F4889" s="7">
        <v>29</v>
      </c>
      <c r="G4889" t="s">
        <v>3452</v>
      </c>
      <c r="H4889" t="s">
        <v>3451</v>
      </c>
      <c r="I4889" t="s">
        <v>3744</v>
      </c>
      <c r="J4889" t="s">
        <v>3449</v>
      </c>
      <c r="K4889" t="s">
        <v>3542</v>
      </c>
      <c r="L4889">
        <v>98115</v>
      </c>
      <c r="M4889" t="s">
        <v>1835</v>
      </c>
      <c r="N4889" t="s">
        <v>13</v>
      </c>
      <c r="O4889" t="s">
        <v>26</v>
      </c>
      <c r="P4889" t="s">
        <v>1836</v>
      </c>
      <c r="Q4889" s="4">
        <v>26000</v>
      </c>
      <c r="R4889">
        <v>2</v>
      </c>
      <c r="S4889" s="4">
        <f>Table3[[#This Row],[Harga]]*Table3[[#This Row],[Quantity]]</f>
        <v>52000</v>
      </c>
      <c r="T4889">
        <v>0.2</v>
      </c>
      <c r="U4889" s="4">
        <f>Table3[[#This Row],[Discount]]*Table3[[#This Row],[Revenue]]</f>
        <v>10400</v>
      </c>
      <c r="V4889" s="4">
        <f>Table3[[#This Row],[Revenue]]-Table3[[#This Row],[Total Discount]]</f>
        <v>41600</v>
      </c>
      <c r="W4889" s="6"/>
      <c r="X4889" s="5"/>
    </row>
    <row r="4890" spans="1:24" x14ac:dyDescent="0.35">
      <c r="A4890">
        <v>4889</v>
      </c>
      <c r="B4890" t="s">
        <v>3743</v>
      </c>
      <c r="C4890" s="8">
        <v>43053</v>
      </c>
      <c r="D4890" s="6">
        <v>2017</v>
      </c>
      <c r="E4890" s="8" t="s">
        <v>3468</v>
      </c>
      <c r="F4890" s="7">
        <v>14</v>
      </c>
      <c r="G4890" t="s">
        <v>3457</v>
      </c>
      <c r="H4890" t="s">
        <v>3451</v>
      </c>
      <c r="I4890" t="s">
        <v>3742</v>
      </c>
      <c r="J4890" t="s">
        <v>3449</v>
      </c>
      <c r="K4890" t="s">
        <v>3499</v>
      </c>
      <c r="L4890">
        <v>90049</v>
      </c>
      <c r="M4890" t="s">
        <v>1262</v>
      </c>
      <c r="N4890" t="s">
        <v>13</v>
      </c>
      <c r="O4890" t="s">
        <v>37</v>
      </c>
      <c r="P4890" t="s">
        <v>1263</v>
      </c>
      <c r="Q4890" s="4">
        <v>13000</v>
      </c>
      <c r="R4890">
        <v>8</v>
      </c>
      <c r="S4890" s="4">
        <f>Table3[[#This Row],[Harga]]*Table3[[#This Row],[Quantity]]</f>
        <v>104000</v>
      </c>
      <c r="T4890">
        <v>0</v>
      </c>
      <c r="U4890" s="4">
        <f>Table3[[#This Row],[Discount]]*Table3[[#This Row],[Revenue]]</f>
        <v>0</v>
      </c>
      <c r="V4890" s="4">
        <f>Table3[[#This Row],[Revenue]]-Table3[[#This Row],[Total Discount]]</f>
        <v>104000</v>
      </c>
      <c r="W4890" s="6"/>
      <c r="X4890" s="5"/>
    </row>
    <row r="4891" spans="1:24" x14ac:dyDescent="0.35">
      <c r="A4891">
        <v>4890</v>
      </c>
      <c r="B4891" t="s">
        <v>3741</v>
      </c>
      <c r="C4891" s="8">
        <v>41871</v>
      </c>
      <c r="D4891" s="6">
        <v>2014</v>
      </c>
      <c r="E4891" s="8" t="s">
        <v>3481</v>
      </c>
      <c r="F4891" s="7">
        <v>20</v>
      </c>
      <c r="G4891" t="s">
        <v>3452</v>
      </c>
      <c r="H4891" t="s">
        <v>3451</v>
      </c>
      <c r="I4891" t="s">
        <v>3740</v>
      </c>
      <c r="J4891" t="s">
        <v>3466</v>
      </c>
      <c r="K4891" t="s">
        <v>3548</v>
      </c>
      <c r="L4891">
        <v>23666</v>
      </c>
      <c r="M4891" t="s">
        <v>2030</v>
      </c>
      <c r="N4891" t="s">
        <v>9</v>
      </c>
      <c r="O4891" t="s">
        <v>42</v>
      </c>
      <c r="P4891" t="s">
        <v>2031</v>
      </c>
      <c r="Q4891" s="4">
        <v>189000</v>
      </c>
      <c r="R4891">
        <v>13</v>
      </c>
      <c r="S4891" s="4">
        <f>Table3[[#This Row],[Harga]]*Table3[[#This Row],[Quantity]]</f>
        <v>2457000</v>
      </c>
      <c r="T4891">
        <v>0</v>
      </c>
      <c r="U4891" s="4">
        <f>Table3[[#This Row],[Discount]]*Table3[[#This Row],[Revenue]]</f>
        <v>0</v>
      </c>
      <c r="V4891" s="4">
        <f>Table3[[#This Row],[Revenue]]-Table3[[#This Row],[Total Discount]]</f>
        <v>2457000</v>
      </c>
      <c r="W4891" s="6"/>
      <c r="X4891" s="5"/>
    </row>
    <row r="4892" spans="1:24" x14ac:dyDescent="0.35">
      <c r="A4892">
        <v>4891</v>
      </c>
      <c r="B4892" t="s">
        <v>3739</v>
      </c>
      <c r="C4892" s="8">
        <v>41962</v>
      </c>
      <c r="D4892" s="6">
        <v>2014</v>
      </c>
      <c r="E4892" s="8" t="s">
        <v>3468</v>
      </c>
      <c r="F4892" s="7">
        <v>19</v>
      </c>
      <c r="G4892" t="s">
        <v>3452</v>
      </c>
      <c r="H4892" t="s">
        <v>3462</v>
      </c>
      <c r="I4892" t="s">
        <v>3738</v>
      </c>
      <c r="J4892" t="s">
        <v>3488</v>
      </c>
      <c r="K4892" t="s">
        <v>3513</v>
      </c>
      <c r="L4892">
        <v>19134</v>
      </c>
      <c r="M4892" t="s">
        <v>3426</v>
      </c>
      <c r="N4892" t="s">
        <v>13</v>
      </c>
      <c r="O4892" t="s">
        <v>23</v>
      </c>
      <c r="P4892" t="s">
        <v>3427</v>
      </c>
      <c r="Q4892" s="4">
        <v>6000</v>
      </c>
      <c r="R4892">
        <v>1</v>
      </c>
      <c r="S4892" s="4">
        <f>Table3[[#This Row],[Harga]]*Table3[[#This Row],[Quantity]]</f>
        <v>6000</v>
      </c>
      <c r="T4892">
        <v>0.2</v>
      </c>
      <c r="U4892" s="4">
        <f>Table3[[#This Row],[Discount]]*Table3[[#This Row],[Revenue]]</f>
        <v>1200</v>
      </c>
      <c r="V4892" s="4">
        <f>Table3[[#This Row],[Revenue]]-Table3[[#This Row],[Total Discount]]</f>
        <v>4800</v>
      </c>
      <c r="W4892" s="6"/>
      <c r="X4892" s="5"/>
    </row>
    <row r="4893" spans="1:24" x14ac:dyDescent="0.35">
      <c r="A4893">
        <v>4892</v>
      </c>
      <c r="B4893" t="s">
        <v>3737</v>
      </c>
      <c r="C4893" s="8">
        <v>42184</v>
      </c>
      <c r="D4893" s="6">
        <v>2015</v>
      </c>
      <c r="E4893" s="8" t="s">
        <v>3497</v>
      </c>
      <c r="F4893" s="7">
        <v>29</v>
      </c>
      <c r="G4893" t="s">
        <v>3452</v>
      </c>
      <c r="H4893" t="s">
        <v>3451</v>
      </c>
      <c r="I4893" t="s">
        <v>3736</v>
      </c>
      <c r="J4893" t="s">
        <v>3488</v>
      </c>
      <c r="K4893" t="s">
        <v>3561</v>
      </c>
      <c r="L4893">
        <v>68104</v>
      </c>
      <c r="M4893" t="s">
        <v>2956</v>
      </c>
      <c r="N4893" t="s">
        <v>51</v>
      </c>
      <c r="O4893" t="s">
        <v>52</v>
      </c>
      <c r="P4893" t="s">
        <v>2957</v>
      </c>
      <c r="Q4893" s="4">
        <v>324000</v>
      </c>
      <c r="R4893">
        <v>2</v>
      </c>
      <c r="S4893" s="4">
        <f>Table3[[#This Row],[Harga]]*Table3[[#This Row],[Quantity]]</f>
        <v>648000</v>
      </c>
      <c r="T4893">
        <v>0</v>
      </c>
      <c r="U4893" s="4">
        <f>Table3[[#This Row],[Discount]]*Table3[[#This Row],[Revenue]]</f>
        <v>0</v>
      </c>
      <c r="V4893" s="4">
        <f>Table3[[#This Row],[Revenue]]-Table3[[#This Row],[Total Discount]]</f>
        <v>648000</v>
      </c>
      <c r="W4893" s="6"/>
      <c r="X4893" s="5"/>
    </row>
    <row r="4894" spans="1:24" x14ac:dyDescent="0.35">
      <c r="A4894">
        <v>4893</v>
      </c>
      <c r="B4894" t="s">
        <v>3735</v>
      </c>
      <c r="C4894" s="8">
        <v>42810</v>
      </c>
      <c r="D4894" s="6">
        <v>2017</v>
      </c>
      <c r="E4894" s="8" t="s">
        <v>3511</v>
      </c>
      <c r="F4894" s="7">
        <v>16</v>
      </c>
      <c r="G4894" t="s">
        <v>3485</v>
      </c>
      <c r="H4894" t="s">
        <v>3462</v>
      </c>
      <c r="I4894" t="s">
        <v>3574</v>
      </c>
      <c r="J4894" t="s">
        <v>3466</v>
      </c>
      <c r="K4894" t="s">
        <v>3499</v>
      </c>
      <c r="L4894">
        <v>90032</v>
      </c>
      <c r="M4894" t="s">
        <v>2000</v>
      </c>
      <c r="N4894" t="s">
        <v>13</v>
      </c>
      <c r="O4894" t="s">
        <v>32</v>
      </c>
      <c r="P4894" t="s">
        <v>2001</v>
      </c>
      <c r="Q4894" s="4">
        <v>311000</v>
      </c>
      <c r="R4894">
        <v>2</v>
      </c>
      <c r="S4894" s="4">
        <f>Table3[[#This Row],[Harga]]*Table3[[#This Row],[Quantity]]</f>
        <v>622000</v>
      </c>
      <c r="T4894">
        <v>0</v>
      </c>
      <c r="U4894" s="4">
        <f>Table3[[#This Row],[Discount]]*Table3[[#This Row],[Revenue]]</f>
        <v>0</v>
      </c>
      <c r="V4894" s="4">
        <f>Table3[[#This Row],[Revenue]]-Table3[[#This Row],[Total Discount]]</f>
        <v>622000</v>
      </c>
      <c r="W4894" s="6"/>
      <c r="X4894" s="5"/>
    </row>
    <row r="4895" spans="1:24" x14ac:dyDescent="0.35">
      <c r="A4895">
        <v>4894</v>
      </c>
      <c r="B4895" t="s">
        <v>3734</v>
      </c>
      <c r="C4895" s="8">
        <v>42316</v>
      </c>
      <c r="D4895" s="6">
        <v>2015</v>
      </c>
      <c r="E4895" s="8" t="s">
        <v>3468</v>
      </c>
      <c r="F4895" s="7">
        <v>8</v>
      </c>
      <c r="G4895" t="s">
        <v>3538</v>
      </c>
      <c r="H4895" t="s">
        <v>3451</v>
      </c>
      <c r="I4895" t="s">
        <v>3733</v>
      </c>
      <c r="J4895" t="s">
        <v>3466</v>
      </c>
      <c r="K4895" t="s">
        <v>3641</v>
      </c>
      <c r="L4895" t="s">
        <v>3732</v>
      </c>
      <c r="M4895" t="s">
        <v>46</v>
      </c>
      <c r="N4895" t="s">
        <v>9</v>
      </c>
      <c r="O4895" t="s">
        <v>10</v>
      </c>
      <c r="P4895" t="s">
        <v>47</v>
      </c>
      <c r="Q4895" s="4">
        <v>3084000</v>
      </c>
      <c r="R4895">
        <v>5</v>
      </c>
      <c r="S4895" s="4">
        <f>Table3[[#This Row],[Harga]]*Table3[[#This Row],[Quantity]]</f>
        <v>15420000</v>
      </c>
      <c r="T4895">
        <v>0</v>
      </c>
      <c r="U4895" s="4">
        <f>Table3[[#This Row],[Discount]]*Table3[[#This Row],[Revenue]]</f>
        <v>0</v>
      </c>
      <c r="V4895" s="4">
        <f>Table3[[#This Row],[Revenue]]-Table3[[#This Row],[Total Discount]]</f>
        <v>15420000</v>
      </c>
      <c r="W4895" s="6"/>
      <c r="X4895" s="5"/>
    </row>
    <row r="4896" spans="1:24" x14ac:dyDescent="0.35">
      <c r="A4896">
        <v>4895</v>
      </c>
      <c r="B4896" t="s">
        <v>3731</v>
      </c>
      <c r="C4896" s="8">
        <v>43067</v>
      </c>
      <c r="D4896" s="6">
        <v>2017</v>
      </c>
      <c r="E4896" s="8" t="s">
        <v>3468</v>
      </c>
      <c r="F4896" s="7">
        <v>28</v>
      </c>
      <c r="G4896" t="s">
        <v>3485</v>
      </c>
      <c r="H4896" t="s">
        <v>3451</v>
      </c>
      <c r="I4896" t="s">
        <v>3719</v>
      </c>
      <c r="J4896" t="s">
        <v>3449</v>
      </c>
      <c r="K4896" t="s">
        <v>3561</v>
      </c>
      <c r="L4896">
        <v>92037</v>
      </c>
      <c r="M4896" t="s">
        <v>1425</v>
      </c>
      <c r="N4896" t="s">
        <v>13</v>
      </c>
      <c r="O4896" t="s">
        <v>14</v>
      </c>
      <c r="P4896" t="s">
        <v>1426</v>
      </c>
      <c r="Q4896" s="4">
        <v>41000</v>
      </c>
      <c r="R4896">
        <v>5</v>
      </c>
      <c r="S4896" s="4">
        <f>Table3[[#This Row],[Harga]]*Table3[[#This Row],[Quantity]]</f>
        <v>205000</v>
      </c>
      <c r="T4896">
        <v>0</v>
      </c>
      <c r="U4896" s="4">
        <f>Table3[[#This Row],[Discount]]*Table3[[#This Row],[Revenue]]</f>
        <v>0</v>
      </c>
      <c r="V4896" s="4">
        <f>Table3[[#This Row],[Revenue]]-Table3[[#This Row],[Total Discount]]</f>
        <v>205000</v>
      </c>
      <c r="W4896" s="6"/>
      <c r="X4896" s="5"/>
    </row>
    <row r="4897" spans="1:24" x14ac:dyDescent="0.35">
      <c r="A4897">
        <v>4896</v>
      </c>
      <c r="B4897" t="s">
        <v>3730</v>
      </c>
      <c r="C4897" s="8">
        <v>42537</v>
      </c>
      <c r="D4897" s="6">
        <v>2016</v>
      </c>
      <c r="E4897" s="8" t="s">
        <v>3497</v>
      </c>
      <c r="F4897" s="7">
        <v>16</v>
      </c>
      <c r="G4897" t="s">
        <v>3452</v>
      </c>
      <c r="H4897" t="s">
        <v>3451</v>
      </c>
      <c r="I4897" t="s">
        <v>3729</v>
      </c>
      <c r="J4897" t="s">
        <v>3449</v>
      </c>
      <c r="K4897" t="s">
        <v>3477</v>
      </c>
      <c r="L4897">
        <v>19711</v>
      </c>
      <c r="M4897" t="s">
        <v>1252</v>
      </c>
      <c r="N4897" t="s">
        <v>13</v>
      </c>
      <c r="O4897" t="s">
        <v>14</v>
      </c>
      <c r="P4897" t="s">
        <v>1253</v>
      </c>
      <c r="Q4897" s="4">
        <v>19000</v>
      </c>
      <c r="R4897">
        <v>3</v>
      </c>
      <c r="S4897" s="4">
        <f>Table3[[#This Row],[Harga]]*Table3[[#This Row],[Quantity]]</f>
        <v>57000</v>
      </c>
      <c r="T4897">
        <v>0</v>
      </c>
      <c r="U4897" s="4">
        <f>Table3[[#This Row],[Discount]]*Table3[[#This Row],[Revenue]]</f>
        <v>0</v>
      </c>
      <c r="V4897" s="4">
        <f>Table3[[#This Row],[Revenue]]-Table3[[#This Row],[Total Discount]]</f>
        <v>57000</v>
      </c>
      <c r="W4897" s="6"/>
      <c r="X4897" s="5"/>
    </row>
    <row r="4898" spans="1:24" x14ac:dyDescent="0.35">
      <c r="A4898">
        <v>4897</v>
      </c>
      <c r="B4898" t="s">
        <v>3728</v>
      </c>
      <c r="C4898" s="8">
        <v>42756</v>
      </c>
      <c r="D4898" s="6">
        <v>2017</v>
      </c>
      <c r="E4898" s="8" t="s">
        <v>3463</v>
      </c>
      <c r="F4898" s="7">
        <v>21</v>
      </c>
      <c r="G4898" t="s">
        <v>3485</v>
      </c>
      <c r="H4898" t="s">
        <v>3451</v>
      </c>
      <c r="I4898" t="s">
        <v>3727</v>
      </c>
      <c r="J4898" t="s">
        <v>3449</v>
      </c>
      <c r="K4898" t="s">
        <v>3487</v>
      </c>
      <c r="L4898">
        <v>60505</v>
      </c>
      <c r="M4898" t="s">
        <v>2493</v>
      </c>
      <c r="N4898" t="s">
        <v>13</v>
      </c>
      <c r="O4898" t="s">
        <v>55</v>
      </c>
      <c r="P4898" t="s">
        <v>2494</v>
      </c>
      <c r="Q4898" s="4">
        <v>168000</v>
      </c>
      <c r="R4898">
        <v>4</v>
      </c>
      <c r="S4898" s="4">
        <f>Table3[[#This Row],[Harga]]*Table3[[#This Row],[Quantity]]</f>
        <v>672000</v>
      </c>
      <c r="T4898">
        <v>0.2</v>
      </c>
      <c r="U4898" s="4">
        <f>Table3[[#This Row],[Discount]]*Table3[[#This Row],[Revenue]]</f>
        <v>134400</v>
      </c>
      <c r="V4898" s="4">
        <f>Table3[[#This Row],[Revenue]]-Table3[[#This Row],[Total Discount]]</f>
        <v>537600</v>
      </c>
      <c r="W4898" s="6"/>
      <c r="X4898" s="5"/>
    </row>
    <row r="4899" spans="1:24" x14ac:dyDescent="0.35">
      <c r="A4899">
        <v>4898</v>
      </c>
      <c r="B4899" t="s">
        <v>3726</v>
      </c>
      <c r="C4899" s="8">
        <v>43063</v>
      </c>
      <c r="D4899" s="6">
        <v>2017</v>
      </c>
      <c r="E4899" s="8" t="s">
        <v>3468</v>
      </c>
      <c r="F4899" s="7">
        <v>24</v>
      </c>
      <c r="G4899" t="s">
        <v>3452</v>
      </c>
      <c r="H4899" t="s">
        <v>3462</v>
      </c>
      <c r="I4899" t="s">
        <v>3725</v>
      </c>
      <c r="J4899" t="s">
        <v>3449</v>
      </c>
      <c r="K4899" t="s">
        <v>3499</v>
      </c>
      <c r="L4899">
        <v>90008</v>
      </c>
      <c r="M4899" t="s">
        <v>349</v>
      </c>
      <c r="N4899" t="s">
        <v>9</v>
      </c>
      <c r="O4899" t="s">
        <v>17</v>
      </c>
      <c r="P4899" t="s">
        <v>350</v>
      </c>
      <c r="Q4899" s="4">
        <v>376000</v>
      </c>
      <c r="R4899">
        <v>2</v>
      </c>
      <c r="S4899" s="4">
        <f>Table3[[#This Row],[Harga]]*Table3[[#This Row],[Quantity]]</f>
        <v>752000</v>
      </c>
      <c r="T4899">
        <v>0.2</v>
      </c>
      <c r="U4899" s="4">
        <f>Table3[[#This Row],[Discount]]*Table3[[#This Row],[Revenue]]</f>
        <v>150400</v>
      </c>
      <c r="V4899" s="4">
        <f>Table3[[#This Row],[Revenue]]-Table3[[#This Row],[Total Discount]]</f>
        <v>601600</v>
      </c>
      <c r="W4899" s="6"/>
      <c r="X4899" s="5"/>
    </row>
    <row r="4900" spans="1:24" x14ac:dyDescent="0.35">
      <c r="A4900">
        <v>4899</v>
      </c>
      <c r="B4900" t="s">
        <v>3724</v>
      </c>
      <c r="C4900" s="8">
        <v>41954</v>
      </c>
      <c r="D4900" s="6">
        <v>2014</v>
      </c>
      <c r="E4900" s="8" t="s">
        <v>3468</v>
      </c>
      <c r="F4900" s="7">
        <v>11</v>
      </c>
      <c r="G4900" t="s">
        <v>3485</v>
      </c>
      <c r="H4900" t="s">
        <v>3451</v>
      </c>
      <c r="I4900" t="s">
        <v>3723</v>
      </c>
      <c r="J4900" t="s">
        <v>3449</v>
      </c>
      <c r="K4900" t="s">
        <v>3670</v>
      </c>
      <c r="L4900">
        <v>60653</v>
      </c>
      <c r="M4900" t="s">
        <v>2495</v>
      </c>
      <c r="N4900" t="s">
        <v>9</v>
      </c>
      <c r="O4900" t="s">
        <v>20</v>
      </c>
      <c r="P4900" t="s">
        <v>2496</v>
      </c>
      <c r="Q4900" s="4">
        <v>83000</v>
      </c>
      <c r="R4900">
        <v>2</v>
      </c>
      <c r="S4900" s="4">
        <f>Table3[[#This Row],[Harga]]*Table3[[#This Row],[Quantity]]</f>
        <v>166000</v>
      </c>
      <c r="T4900">
        <v>0.6</v>
      </c>
      <c r="U4900" s="4">
        <f>Table3[[#This Row],[Discount]]*Table3[[#This Row],[Revenue]]</f>
        <v>99600</v>
      </c>
      <c r="V4900" s="4">
        <f>Table3[[#This Row],[Revenue]]-Table3[[#This Row],[Total Discount]]</f>
        <v>66400</v>
      </c>
      <c r="W4900" s="6"/>
      <c r="X4900" s="5"/>
    </row>
    <row r="4901" spans="1:24" x14ac:dyDescent="0.35">
      <c r="A4901">
        <v>4900</v>
      </c>
      <c r="B4901" t="s">
        <v>3722</v>
      </c>
      <c r="C4901" s="8">
        <v>42433</v>
      </c>
      <c r="D4901" s="6">
        <v>2016</v>
      </c>
      <c r="E4901" s="8" t="s">
        <v>3511</v>
      </c>
      <c r="F4901" s="7">
        <v>4</v>
      </c>
      <c r="G4901" t="s">
        <v>3485</v>
      </c>
      <c r="H4901" t="s">
        <v>3462</v>
      </c>
      <c r="I4901" t="s">
        <v>3721</v>
      </c>
      <c r="J4901" t="s">
        <v>3466</v>
      </c>
      <c r="K4901" t="s">
        <v>3474</v>
      </c>
      <c r="L4901">
        <v>3820</v>
      </c>
      <c r="M4901" t="s">
        <v>2352</v>
      </c>
      <c r="N4901" t="s">
        <v>51</v>
      </c>
      <c r="O4901" t="s">
        <v>64</v>
      </c>
      <c r="P4901" t="s">
        <v>2353</v>
      </c>
      <c r="Q4901" s="4">
        <v>128000</v>
      </c>
      <c r="R4901">
        <v>2</v>
      </c>
      <c r="S4901" s="4">
        <f>Table3[[#This Row],[Harga]]*Table3[[#This Row],[Quantity]]</f>
        <v>256000</v>
      </c>
      <c r="T4901">
        <v>0</v>
      </c>
      <c r="U4901" s="4">
        <f>Table3[[#This Row],[Discount]]*Table3[[#This Row],[Revenue]]</f>
        <v>0</v>
      </c>
      <c r="V4901" s="4">
        <f>Table3[[#This Row],[Revenue]]-Table3[[#This Row],[Total Discount]]</f>
        <v>256000</v>
      </c>
      <c r="W4901" s="6"/>
      <c r="X4901" s="5"/>
    </row>
    <row r="4902" spans="1:24" x14ac:dyDescent="0.35">
      <c r="A4902">
        <v>4901</v>
      </c>
      <c r="B4902" t="s">
        <v>3720</v>
      </c>
      <c r="C4902" s="8">
        <v>42654</v>
      </c>
      <c r="D4902" s="6">
        <v>2016</v>
      </c>
      <c r="E4902" s="8" t="s">
        <v>3517</v>
      </c>
      <c r="F4902" s="7">
        <v>11</v>
      </c>
      <c r="G4902" t="s">
        <v>3452</v>
      </c>
      <c r="H4902" t="s">
        <v>3451</v>
      </c>
      <c r="I4902" t="s">
        <v>3719</v>
      </c>
      <c r="J4902" t="s">
        <v>3449</v>
      </c>
      <c r="K4902" t="s">
        <v>3523</v>
      </c>
      <c r="L4902">
        <v>60610</v>
      </c>
      <c r="M4902" t="s">
        <v>2131</v>
      </c>
      <c r="N4902" t="s">
        <v>13</v>
      </c>
      <c r="O4902" t="s">
        <v>37</v>
      </c>
      <c r="P4902" t="s">
        <v>2132</v>
      </c>
      <c r="Q4902" s="4">
        <v>19000</v>
      </c>
      <c r="R4902">
        <v>2</v>
      </c>
      <c r="S4902" s="4">
        <f>Table3[[#This Row],[Harga]]*Table3[[#This Row],[Quantity]]</f>
        <v>38000</v>
      </c>
      <c r="T4902">
        <v>0.2</v>
      </c>
      <c r="U4902" s="4">
        <f>Table3[[#This Row],[Discount]]*Table3[[#This Row],[Revenue]]</f>
        <v>7600</v>
      </c>
      <c r="V4902" s="4">
        <f>Table3[[#This Row],[Revenue]]-Table3[[#This Row],[Total Discount]]</f>
        <v>30400</v>
      </c>
      <c r="W4902" s="6"/>
      <c r="X4902" s="5"/>
    </row>
    <row r="4903" spans="1:24" x14ac:dyDescent="0.35">
      <c r="A4903">
        <v>4902</v>
      </c>
      <c r="B4903" t="s">
        <v>3718</v>
      </c>
      <c r="C4903" s="8">
        <v>42552</v>
      </c>
      <c r="D4903" s="6">
        <v>2016</v>
      </c>
      <c r="E4903" s="8" t="s">
        <v>3507</v>
      </c>
      <c r="F4903" s="7">
        <v>1</v>
      </c>
      <c r="G4903" t="s">
        <v>3485</v>
      </c>
      <c r="H4903" t="s">
        <v>3451</v>
      </c>
      <c r="I4903" t="s">
        <v>3717</v>
      </c>
      <c r="J4903" t="s">
        <v>3488</v>
      </c>
      <c r="K4903" t="s">
        <v>3523</v>
      </c>
      <c r="L4903">
        <v>98115</v>
      </c>
      <c r="M4903" t="s">
        <v>839</v>
      </c>
      <c r="N4903" t="s">
        <v>13</v>
      </c>
      <c r="O4903" t="s">
        <v>26</v>
      </c>
      <c r="P4903" t="s">
        <v>840</v>
      </c>
      <c r="Q4903" s="4">
        <v>7000</v>
      </c>
      <c r="R4903">
        <v>1</v>
      </c>
      <c r="S4903" s="4">
        <f>Table3[[#This Row],[Harga]]*Table3[[#This Row],[Quantity]]</f>
        <v>7000</v>
      </c>
      <c r="T4903">
        <v>0.2</v>
      </c>
      <c r="U4903" s="4">
        <f>Table3[[#This Row],[Discount]]*Table3[[#This Row],[Revenue]]</f>
        <v>1400</v>
      </c>
      <c r="V4903" s="4">
        <f>Table3[[#This Row],[Revenue]]-Table3[[#This Row],[Total Discount]]</f>
        <v>5600</v>
      </c>
      <c r="W4903" s="6"/>
      <c r="X4903" s="5"/>
    </row>
    <row r="4904" spans="1:24" x14ac:dyDescent="0.35">
      <c r="A4904">
        <v>4903</v>
      </c>
      <c r="B4904" t="s">
        <v>3716</v>
      </c>
      <c r="C4904" s="8">
        <v>42821</v>
      </c>
      <c r="D4904" s="6">
        <v>2017</v>
      </c>
      <c r="E4904" s="8" t="s">
        <v>3511</v>
      </c>
      <c r="F4904" s="7">
        <v>27</v>
      </c>
      <c r="G4904" t="s">
        <v>3457</v>
      </c>
      <c r="H4904" t="s">
        <v>3462</v>
      </c>
      <c r="I4904" t="s">
        <v>3715</v>
      </c>
      <c r="J4904" t="s">
        <v>3449</v>
      </c>
      <c r="K4904" t="s">
        <v>3714</v>
      </c>
      <c r="L4904">
        <v>23223</v>
      </c>
      <c r="M4904" t="s">
        <v>3428</v>
      </c>
      <c r="N4904" t="s">
        <v>13</v>
      </c>
      <c r="O4904" t="s">
        <v>14</v>
      </c>
      <c r="P4904" t="s">
        <v>3429</v>
      </c>
      <c r="Q4904" s="4">
        <v>9000</v>
      </c>
      <c r="R4904">
        <v>2</v>
      </c>
      <c r="S4904" s="4">
        <f>Table3[[#This Row],[Harga]]*Table3[[#This Row],[Quantity]]</f>
        <v>18000</v>
      </c>
      <c r="T4904">
        <v>0</v>
      </c>
      <c r="U4904" s="4">
        <f>Table3[[#This Row],[Discount]]*Table3[[#This Row],[Revenue]]</f>
        <v>0</v>
      </c>
      <c r="V4904" s="4">
        <f>Table3[[#This Row],[Revenue]]-Table3[[#This Row],[Total Discount]]</f>
        <v>18000</v>
      </c>
      <c r="W4904" s="6"/>
      <c r="X4904" s="5"/>
    </row>
    <row r="4905" spans="1:24" x14ac:dyDescent="0.35">
      <c r="A4905">
        <v>4904</v>
      </c>
      <c r="B4905" t="s">
        <v>3713</v>
      </c>
      <c r="C4905" s="8">
        <v>42674</v>
      </c>
      <c r="D4905" s="6">
        <v>2016</v>
      </c>
      <c r="E4905" s="8" t="s">
        <v>3517</v>
      </c>
      <c r="F4905" s="7">
        <v>31</v>
      </c>
      <c r="G4905" t="s">
        <v>3457</v>
      </c>
      <c r="H4905" t="s">
        <v>3462</v>
      </c>
      <c r="I4905" t="s">
        <v>3712</v>
      </c>
      <c r="J4905" t="s">
        <v>3466</v>
      </c>
      <c r="K4905" t="s">
        <v>3704</v>
      </c>
      <c r="L4905">
        <v>94109</v>
      </c>
      <c r="M4905" t="s">
        <v>1389</v>
      </c>
      <c r="N4905" t="s">
        <v>9</v>
      </c>
      <c r="O4905" t="s">
        <v>42</v>
      </c>
      <c r="P4905" t="s">
        <v>1390</v>
      </c>
      <c r="Q4905" s="4">
        <v>2808000</v>
      </c>
      <c r="R4905">
        <v>5</v>
      </c>
      <c r="S4905" s="4">
        <f>Table3[[#This Row],[Harga]]*Table3[[#This Row],[Quantity]]</f>
        <v>14040000</v>
      </c>
      <c r="T4905">
        <v>0.2</v>
      </c>
      <c r="U4905" s="4">
        <f>Table3[[#This Row],[Discount]]*Table3[[#This Row],[Revenue]]</f>
        <v>2808000</v>
      </c>
      <c r="V4905" s="4">
        <f>Table3[[#This Row],[Revenue]]-Table3[[#This Row],[Total Discount]]</f>
        <v>11232000</v>
      </c>
      <c r="W4905" s="6"/>
      <c r="X4905" s="5"/>
    </row>
    <row r="4906" spans="1:24" x14ac:dyDescent="0.35">
      <c r="A4906">
        <v>4905</v>
      </c>
      <c r="B4906" t="s">
        <v>3711</v>
      </c>
      <c r="C4906" s="8">
        <v>43043</v>
      </c>
      <c r="D4906" s="6">
        <v>2017</v>
      </c>
      <c r="E4906" s="8" t="s">
        <v>3468</v>
      </c>
      <c r="F4906" s="7">
        <v>4</v>
      </c>
      <c r="G4906" t="s">
        <v>3452</v>
      </c>
      <c r="H4906" t="s">
        <v>3451</v>
      </c>
      <c r="I4906" t="s">
        <v>3710</v>
      </c>
      <c r="J4906" t="s">
        <v>3488</v>
      </c>
      <c r="K4906" t="s">
        <v>3704</v>
      </c>
      <c r="L4906">
        <v>72762</v>
      </c>
      <c r="M4906" t="s">
        <v>2208</v>
      </c>
      <c r="N4906" t="s">
        <v>13</v>
      </c>
      <c r="O4906" t="s">
        <v>37</v>
      </c>
      <c r="P4906" t="s">
        <v>2209</v>
      </c>
      <c r="Q4906" s="4">
        <v>6000</v>
      </c>
      <c r="R4906">
        <v>2</v>
      </c>
      <c r="S4906" s="4">
        <f>Table3[[#This Row],[Harga]]*Table3[[#This Row],[Quantity]]</f>
        <v>12000</v>
      </c>
      <c r="T4906">
        <v>0</v>
      </c>
      <c r="U4906" s="4">
        <f>Table3[[#This Row],[Discount]]*Table3[[#This Row],[Revenue]]</f>
        <v>0</v>
      </c>
      <c r="V4906" s="4">
        <f>Table3[[#This Row],[Revenue]]-Table3[[#This Row],[Total Discount]]</f>
        <v>12000</v>
      </c>
      <c r="W4906" s="6"/>
      <c r="X4906" s="5"/>
    </row>
    <row r="4907" spans="1:24" x14ac:dyDescent="0.35">
      <c r="A4907">
        <v>4906</v>
      </c>
      <c r="B4907" t="s">
        <v>3709</v>
      </c>
      <c r="C4907" s="8">
        <v>41684</v>
      </c>
      <c r="D4907" s="6">
        <v>2014</v>
      </c>
      <c r="E4907" s="8" t="s">
        <v>3458</v>
      </c>
      <c r="F4907" s="7">
        <v>14</v>
      </c>
      <c r="G4907" t="s">
        <v>3457</v>
      </c>
      <c r="H4907" t="s">
        <v>3501</v>
      </c>
      <c r="I4907" t="s">
        <v>3708</v>
      </c>
      <c r="J4907" t="s">
        <v>3466</v>
      </c>
      <c r="K4907" t="s">
        <v>3707</v>
      </c>
      <c r="L4907">
        <v>98103</v>
      </c>
      <c r="M4907" t="s">
        <v>2663</v>
      </c>
      <c r="N4907" t="s">
        <v>51</v>
      </c>
      <c r="O4907" t="s">
        <v>64</v>
      </c>
      <c r="P4907" t="s">
        <v>2664</v>
      </c>
      <c r="Q4907" s="4">
        <v>80000</v>
      </c>
      <c r="R4907">
        <v>3</v>
      </c>
      <c r="S4907" s="4">
        <f>Table3[[#This Row],[Harga]]*Table3[[#This Row],[Quantity]]</f>
        <v>240000</v>
      </c>
      <c r="T4907">
        <v>0</v>
      </c>
      <c r="U4907" s="4">
        <f>Table3[[#This Row],[Discount]]*Table3[[#This Row],[Revenue]]</f>
        <v>0</v>
      </c>
      <c r="V4907" s="4">
        <f>Table3[[#This Row],[Revenue]]-Table3[[#This Row],[Total Discount]]</f>
        <v>240000</v>
      </c>
      <c r="W4907" s="6"/>
      <c r="X4907" s="5"/>
    </row>
    <row r="4908" spans="1:24" x14ac:dyDescent="0.35">
      <c r="A4908">
        <v>4907</v>
      </c>
      <c r="B4908" t="s">
        <v>3706</v>
      </c>
      <c r="C4908" s="8">
        <v>41808</v>
      </c>
      <c r="D4908" s="6">
        <v>2014</v>
      </c>
      <c r="E4908" s="8" t="s">
        <v>3497</v>
      </c>
      <c r="F4908" s="7">
        <v>18</v>
      </c>
      <c r="G4908" t="s">
        <v>3485</v>
      </c>
      <c r="H4908" t="s">
        <v>3451</v>
      </c>
      <c r="I4908" t="s">
        <v>3705</v>
      </c>
      <c r="J4908" t="s">
        <v>3449</v>
      </c>
      <c r="K4908" t="s">
        <v>3704</v>
      </c>
      <c r="L4908">
        <v>90036</v>
      </c>
      <c r="M4908" t="s">
        <v>161</v>
      </c>
      <c r="N4908" t="s">
        <v>51</v>
      </c>
      <c r="O4908" t="s">
        <v>52</v>
      </c>
      <c r="P4908" t="s">
        <v>162</v>
      </c>
      <c r="Q4908" s="4">
        <v>385000</v>
      </c>
      <c r="R4908">
        <v>5</v>
      </c>
      <c r="S4908" s="4">
        <f>Table3[[#This Row],[Harga]]*Table3[[#This Row],[Quantity]]</f>
        <v>1925000</v>
      </c>
      <c r="T4908">
        <v>0.2</v>
      </c>
      <c r="U4908" s="4">
        <f>Table3[[#This Row],[Discount]]*Table3[[#This Row],[Revenue]]</f>
        <v>385000</v>
      </c>
      <c r="V4908" s="4">
        <f>Table3[[#This Row],[Revenue]]-Table3[[#This Row],[Total Discount]]</f>
        <v>1540000</v>
      </c>
      <c r="W4908" s="6"/>
      <c r="X4908" s="5"/>
    </row>
    <row r="4909" spans="1:24" x14ac:dyDescent="0.35">
      <c r="A4909">
        <v>4908</v>
      </c>
      <c r="B4909" t="s">
        <v>3703</v>
      </c>
      <c r="C4909" s="8">
        <v>42794</v>
      </c>
      <c r="D4909" s="6">
        <v>2017</v>
      </c>
      <c r="E4909" s="8" t="s">
        <v>3458</v>
      </c>
      <c r="F4909" s="7">
        <v>28</v>
      </c>
      <c r="G4909" t="s">
        <v>3485</v>
      </c>
      <c r="H4909" t="s">
        <v>3451</v>
      </c>
      <c r="I4909" t="s">
        <v>3702</v>
      </c>
      <c r="J4909" t="s">
        <v>3449</v>
      </c>
      <c r="K4909" t="s">
        <v>3509</v>
      </c>
      <c r="L4909">
        <v>6457</v>
      </c>
      <c r="M4909" t="s">
        <v>1467</v>
      </c>
      <c r="N4909" t="s">
        <v>13</v>
      </c>
      <c r="O4909" t="s">
        <v>26</v>
      </c>
      <c r="P4909" t="s">
        <v>1468</v>
      </c>
      <c r="Q4909" s="4">
        <v>3000</v>
      </c>
      <c r="R4909">
        <v>2</v>
      </c>
      <c r="S4909" s="4">
        <f>Table3[[#This Row],[Harga]]*Table3[[#This Row],[Quantity]]</f>
        <v>6000</v>
      </c>
      <c r="T4909">
        <v>0</v>
      </c>
      <c r="U4909" s="4">
        <f>Table3[[#This Row],[Discount]]*Table3[[#This Row],[Revenue]]</f>
        <v>0</v>
      </c>
      <c r="V4909" s="4">
        <f>Table3[[#This Row],[Revenue]]-Table3[[#This Row],[Total Discount]]</f>
        <v>6000</v>
      </c>
      <c r="W4909" s="6"/>
      <c r="X4909" s="5"/>
    </row>
    <row r="4910" spans="1:24" x14ac:dyDescent="0.35">
      <c r="A4910">
        <v>4909</v>
      </c>
      <c r="B4910" t="s">
        <v>3701</v>
      </c>
      <c r="C4910" s="8">
        <v>43078</v>
      </c>
      <c r="D4910" s="6">
        <v>2017</v>
      </c>
      <c r="E4910" s="8" t="s">
        <v>3490</v>
      </c>
      <c r="F4910" s="7">
        <v>9</v>
      </c>
      <c r="G4910" t="s">
        <v>3452</v>
      </c>
      <c r="H4910" t="s">
        <v>3451</v>
      </c>
      <c r="I4910" t="s">
        <v>3700</v>
      </c>
      <c r="J4910" t="s">
        <v>3449</v>
      </c>
      <c r="K4910" t="s">
        <v>3455</v>
      </c>
      <c r="L4910">
        <v>49505</v>
      </c>
      <c r="M4910" t="s">
        <v>1529</v>
      </c>
      <c r="N4910" t="s">
        <v>13</v>
      </c>
      <c r="O4910" t="s">
        <v>26</v>
      </c>
      <c r="P4910" t="s">
        <v>1530</v>
      </c>
      <c r="Q4910" s="4">
        <v>18000</v>
      </c>
      <c r="R4910">
        <v>5</v>
      </c>
      <c r="S4910" s="4">
        <f>Table3[[#This Row],[Harga]]*Table3[[#This Row],[Quantity]]</f>
        <v>90000</v>
      </c>
      <c r="T4910">
        <v>0</v>
      </c>
      <c r="U4910" s="4">
        <f>Table3[[#This Row],[Discount]]*Table3[[#This Row],[Revenue]]</f>
        <v>0</v>
      </c>
      <c r="V4910" s="4">
        <f>Table3[[#This Row],[Revenue]]-Table3[[#This Row],[Total Discount]]</f>
        <v>90000</v>
      </c>
      <c r="W4910" s="6"/>
      <c r="X4910" s="5"/>
    </row>
    <row r="4911" spans="1:24" x14ac:dyDescent="0.35">
      <c r="A4911">
        <v>4910</v>
      </c>
      <c r="B4911" t="s">
        <v>3699</v>
      </c>
      <c r="C4911" s="8">
        <v>43076</v>
      </c>
      <c r="D4911" s="6">
        <v>2017</v>
      </c>
      <c r="E4911" s="8" t="s">
        <v>3490</v>
      </c>
      <c r="F4911" s="7">
        <v>7</v>
      </c>
      <c r="G4911" t="s">
        <v>3457</v>
      </c>
      <c r="H4911" t="s">
        <v>3451</v>
      </c>
      <c r="I4911" t="s">
        <v>3698</v>
      </c>
      <c r="J4911" t="s">
        <v>3488</v>
      </c>
      <c r="K4911" t="s">
        <v>3455</v>
      </c>
      <c r="L4911">
        <v>94122</v>
      </c>
      <c r="M4911" t="s">
        <v>2186</v>
      </c>
      <c r="N4911" t="s">
        <v>13</v>
      </c>
      <c r="O4911" t="s">
        <v>23</v>
      </c>
      <c r="P4911" t="s">
        <v>2187</v>
      </c>
      <c r="Q4911" s="4">
        <v>41000</v>
      </c>
      <c r="R4911">
        <v>6</v>
      </c>
      <c r="S4911" s="4">
        <f>Table3[[#This Row],[Harga]]*Table3[[#This Row],[Quantity]]</f>
        <v>246000</v>
      </c>
      <c r="T4911">
        <v>0</v>
      </c>
      <c r="U4911" s="4">
        <f>Table3[[#This Row],[Discount]]*Table3[[#This Row],[Revenue]]</f>
        <v>0</v>
      </c>
      <c r="V4911" s="4">
        <f>Table3[[#This Row],[Revenue]]-Table3[[#This Row],[Total Discount]]</f>
        <v>246000</v>
      </c>
      <c r="W4911" s="6"/>
      <c r="X4911" s="5"/>
    </row>
    <row r="4912" spans="1:24" x14ac:dyDescent="0.35">
      <c r="A4912">
        <v>4911</v>
      </c>
      <c r="B4912" t="s">
        <v>3697</v>
      </c>
      <c r="C4912" s="8">
        <v>42698</v>
      </c>
      <c r="D4912" s="6">
        <v>2016</v>
      </c>
      <c r="E4912" s="8" t="s">
        <v>3468</v>
      </c>
      <c r="F4912" s="7">
        <v>24</v>
      </c>
      <c r="G4912" t="s">
        <v>3452</v>
      </c>
      <c r="H4912" t="s">
        <v>3451</v>
      </c>
      <c r="I4912" t="s">
        <v>3696</v>
      </c>
      <c r="J4912" t="s">
        <v>3488</v>
      </c>
      <c r="K4912" t="s">
        <v>3695</v>
      </c>
      <c r="L4912">
        <v>33012</v>
      </c>
      <c r="M4912" t="s">
        <v>3430</v>
      </c>
      <c r="N4912" t="s">
        <v>9</v>
      </c>
      <c r="O4912" t="s">
        <v>10</v>
      </c>
      <c r="P4912" t="s">
        <v>3431</v>
      </c>
      <c r="Q4912" s="4">
        <v>340000</v>
      </c>
      <c r="R4912">
        <v>5</v>
      </c>
      <c r="S4912" s="4">
        <f>Table3[[#This Row],[Harga]]*Table3[[#This Row],[Quantity]]</f>
        <v>1700000</v>
      </c>
      <c r="T4912">
        <v>0.2</v>
      </c>
      <c r="U4912" s="4">
        <f>Table3[[#This Row],[Discount]]*Table3[[#This Row],[Revenue]]</f>
        <v>340000</v>
      </c>
      <c r="V4912" s="4">
        <f>Table3[[#This Row],[Revenue]]-Table3[[#This Row],[Total Discount]]</f>
        <v>1360000</v>
      </c>
      <c r="W4912" s="6"/>
      <c r="X4912" s="5"/>
    </row>
    <row r="4913" spans="1:24" x14ac:dyDescent="0.35">
      <c r="A4913">
        <v>4912</v>
      </c>
      <c r="B4913" t="s">
        <v>3694</v>
      </c>
      <c r="C4913" s="8">
        <v>42554</v>
      </c>
      <c r="D4913" s="6">
        <v>2016</v>
      </c>
      <c r="E4913" s="8" t="s">
        <v>3507</v>
      </c>
      <c r="F4913" s="7">
        <v>3</v>
      </c>
      <c r="G4913" t="s">
        <v>3457</v>
      </c>
      <c r="H4913" t="s">
        <v>3451</v>
      </c>
      <c r="I4913" t="s">
        <v>3693</v>
      </c>
      <c r="J4913" t="s">
        <v>3466</v>
      </c>
      <c r="K4913" t="s">
        <v>3509</v>
      </c>
      <c r="L4913">
        <v>19143</v>
      </c>
      <c r="M4913" t="s">
        <v>2795</v>
      </c>
      <c r="N4913" t="s">
        <v>13</v>
      </c>
      <c r="O4913" t="s">
        <v>23</v>
      </c>
      <c r="P4913" t="s">
        <v>2796</v>
      </c>
      <c r="Q4913" s="4">
        <v>62000</v>
      </c>
      <c r="R4913">
        <v>5</v>
      </c>
      <c r="S4913" s="4">
        <f>Table3[[#This Row],[Harga]]*Table3[[#This Row],[Quantity]]</f>
        <v>310000</v>
      </c>
      <c r="T4913">
        <v>0.2</v>
      </c>
      <c r="U4913" s="4">
        <f>Table3[[#This Row],[Discount]]*Table3[[#This Row],[Revenue]]</f>
        <v>62000</v>
      </c>
      <c r="V4913" s="4">
        <f>Table3[[#This Row],[Revenue]]-Table3[[#This Row],[Total Discount]]</f>
        <v>248000</v>
      </c>
      <c r="W4913" s="6"/>
      <c r="X4913" s="5"/>
    </row>
    <row r="4914" spans="1:24" x14ac:dyDescent="0.35">
      <c r="A4914">
        <v>4913</v>
      </c>
      <c r="B4914" t="s">
        <v>3692</v>
      </c>
      <c r="C4914" s="8">
        <v>42547</v>
      </c>
      <c r="D4914" s="6">
        <v>2016</v>
      </c>
      <c r="E4914" s="8" t="s">
        <v>3497</v>
      </c>
      <c r="F4914" s="7">
        <v>26</v>
      </c>
      <c r="G4914" t="s">
        <v>3496</v>
      </c>
      <c r="H4914" t="s">
        <v>3451</v>
      </c>
      <c r="I4914" t="s">
        <v>3691</v>
      </c>
      <c r="J4914" t="s">
        <v>3449</v>
      </c>
      <c r="K4914" t="s">
        <v>3483</v>
      </c>
      <c r="L4914">
        <v>30318</v>
      </c>
      <c r="M4914" t="s">
        <v>3243</v>
      </c>
      <c r="N4914" t="s">
        <v>51</v>
      </c>
      <c r="O4914" t="s">
        <v>52</v>
      </c>
      <c r="P4914" t="s">
        <v>3244</v>
      </c>
      <c r="Q4914" s="4">
        <v>272000</v>
      </c>
      <c r="R4914">
        <v>1</v>
      </c>
      <c r="S4914" s="4">
        <f>Table3[[#This Row],[Harga]]*Table3[[#This Row],[Quantity]]</f>
        <v>272000</v>
      </c>
      <c r="T4914">
        <v>0</v>
      </c>
      <c r="U4914" s="4">
        <f>Table3[[#This Row],[Discount]]*Table3[[#This Row],[Revenue]]</f>
        <v>0</v>
      </c>
      <c r="V4914" s="4">
        <f>Table3[[#This Row],[Revenue]]-Table3[[#This Row],[Total Discount]]</f>
        <v>272000</v>
      </c>
      <c r="W4914" s="6"/>
      <c r="X4914" s="5"/>
    </row>
    <row r="4915" spans="1:24" x14ac:dyDescent="0.35">
      <c r="A4915">
        <v>4914</v>
      </c>
      <c r="B4915" t="s">
        <v>3690</v>
      </c>
      <c r="C4915" s="8">
        <v>41846</v>
      </c>
      <c r="D4915" s="6">
        <v>2014</v>
      </c>
      <c r="E4915" s="8" t="s">
        <v>3507</v>
      </c>
      <c r="F4915" s="7">
        <v>26</v>
      </c>
      <c r="G4915" t="s">
        <v>3452</v>
      </c>
      <c r="H4915" t="s">
        <v>3451</v>
      </c>
      <c r="I4915" t="s">
        <v>3689</v>
      </c>
      <c r="J4915" t="s">
        <v>3449</v>
      </c>
      <c r="K4915" t="s">
        <v>3561</v>
      </c>
      <c r="L4915">
        <v>78207</v>
      </c>
      <c r="M4915" t="s">
        <v>2018</v>
      </c>
      <c r="N4915" t="s">
        <v>13</v>
      </c>
      <c r="O4915" t="s">
        <v>26</v>
      </c>
      <c r="P4915" t="s">
        <v>2019</v>
      </c>
      <c r="Q4915" s="4">
        <v>1634000</v>
      </c>
      <c r="R4915">
        <v>8</v>
      </c>
      <c r="S4915" s="4">
        <f>Table3[[#This Row],[Harga]]*Table3[[#This Row],[Quantity]]</f>
        <v>13072000</v>
      </c>
      <c r="T4915">
        <v>0.8</v>
      </c>
      <c r="U4915" s="4">
        <f>Table3[[#This Row],[Discount]]*Table3[[#This Row],[Revenue]]</f>
        <v>10457600</v>
      </c>
      <c r="V4915" s="4">
        <f>Table3[[#This Row],[Revenue]]-Table3[[#This Row],[Total Discount]]</f>
        <v>2614400</v>
      </c>
      <c r="W4915" s="6"/>
      <c r="X4915" s="5"/>
    </row>
    <row r="4916" spans="1:24" x14ac:dyDescent="0.35">
      <c r="A4916">
        <v>4915</v>
      </c>
      <c r="B4916" t="s">
        <v>3688</v>
      </c>
      <c r="C4916" s="8">
        <v>42627</v>
      </c>
      <c r="D4916" s="6">
        <v>2016</v>
      </c>
      <c r="E4916" s="8" t="s">
        <v>3472</v>
      </c>
      <c r="F4916" s="7">
        <v>14</v>
      </c>
      <c r="G4916" t="s">
        <v>3538</v>
      </c>
      <c r="H4916" t="s">
        <v>3462</v>
      </c>
      <c r="I4916" t="s">
        <v>3687</v>
      </c>
      <c r="J4916" t="s">
        <v>3449</v>
      </c>
      <c r="K4916" t="s">
        <v>3487</v>
      </c>
      <c r="L4916">
        <v>11561</v>
      </c>
      <c r="M4916" t="s">
        <v>1664</v>
      </c>
      <c r="N4916" t="s">
        <v>51</v>
      </c>
      <c r="O4916" t="s">
        <v>52</v>
      </c>
      <c r="P4916" t="s">
        <v>1665</v>
      </c>
      <c r="Q4916" s="4">
        <v>438000</v>
      </c>
      <c r="R4916">
        <v>3</v>
      </c>
      <c r="S4916" s="4">
        <f>Table3[[#This Row],[Harga]]*Table3[[#This Row],[Quantity]]</f>
        <v>1314000</v>
      </c>
      <c r="T4916">
        <v>0</v>
      </c>
      <c r="U4916" s="4">
        <f>Table3[[#This Row],[Discount]]*Table3[[#This Row],[Revenue]]</f>
        <v>0</v>
      </c>
      <c r="V4916" s="4">
        <f>Table3[[#This Row],[Revenue]]-Table3[[#This Row],[Total Discount]]</f>
        <v>1314000</v>
      </c>
      <c r="W4916" s="6"/>
      <c r="X4916" s="5"/>
    </row>
    <row r="4917" spans="1:24" x14ac:dyDescent="0.35">
      <c r="A4917">
        <v>4916</v>
      </c>
      <c r="B4917" t="s">
        <v>3686</v>
      </c>
      <c r="C4917" s="8">
        <v>42155</v>
      </c>
      <c r="D4917" s="6">
        <v>2015</v>
      </c>
      <c r="E4917" s="8" t="s">
        <v>3453</v>
      </c>
      <c r="F4917" s="7">
        <v>31</v>
      </c>
      <c r="G4917" t="s">
        <v>3457</v>
      </c>
      <c r="H4917" t="s">
        <v>3501</v>
      </c>
      <c r="I4917" t="s">
        <v>3685</v>
      </c>
      <c r="J4917" t="s">
        <v>3466</v>
      </c>
      <c r="K4917" t="s">
        <v>3494</v>
      </c>
      <c r="L4917">
        <v>7501</v>
      </c>
      <c r="M4917" t="s">
        <v>3432</v>
      </c>
      <c r="N4917" t="s">
        <v>13</v>
      </c>
      <c r="O4917" t="s">
        <v>23</v>
      </c>
      <c r="P4917" t="s">
        <v>3433</v>
      </c>
      <c r="Q4917" s="4">
        <v>275000</v>
      </c>
      <c r="R4917">
        <v>5</v>
      </c>
      <c r="S4917" s="4">
        <f>Table3[[#This Row],[Harga]]*Table3[[#This Row],[Quantity]]</f>
        <v>1375000</v>
      </c>
      <c r="T4917">
        <v>0</v>
      </c>
      <c r="U4917" s="4">
        <f>Table3[[#This Row],[Discount]]*Table3[[#This Row],[Revenue]]</f>
        <v>0</v>
      </c>
      <c r="V4917" s="4">
        <f>Table3[[#This Row],[Revenue]]-Table3[[#This Row],[Total Discount]]</f>
        <v>1375000</v>
      </c>
      <c r="W4917" s="6"/>
      <c r="X4917" s="5"/>
    </row>
    <row r="4918" spans="1:24" x14ac:dyDescent="0.35">
      <c r="A4918">
        <v>4917</v>
      </c>
      <c r="B4918" t="s">
        <v>3684</v>
      </c>
      <c r="C4918" s="8">
        <v>42133</v>
      </c>
      <c r="D4918" s="6">
        <v>2015</v>
      </c>
      <c r="E4918" s="8" t="s">
        <v>3453</v>
      </c>
      <c r="F4918" s="7">
        <v>9</v>
      </c>
      <c r="G4918" t="s">
        <v>3538</v>
      </c>
      <c r="H4918" t="s">
        <v>3451</v>
      </c>
      <c r="I4918" t="s">
        <v>3683</v>
      </c>
      <c r="J4918" t="s">
        <v>3449</v>
      </c>
      <c r="K4918" t="s">
        <v>3682</v>
      </c>
      <c r="L4918">
        <v>40214</v>
      </c>
      <c r="M4918" t="s">
        <v>2426</v>
      </c>
      <c r="N4918" t="s">
        <v>13</v>
      </c>
      <c r="O4918" t="s">
        <v>26</v>
      </c>
      <c r="P4918" t="s">
        <v>2427</v>
      </c>
      <c r="Q4918" s="4">
        <v>10000</v>
      </c>
      <c r="R4918">
        <v>3</v>
      </c>
      <c r="S4918" s="4">
        <f>Table3[[#This Row],[Harga]]*Table3[[#This Row],[Quantity]]</f>
        <v>30000</v>
      </c>
      <c r="T4918">
        <v>0</v>
      </c>
      <c r="U4918" s="4">
        <f>Table3[[#This Row],[Discount]]*Table3[[#This Row],[Revenue]]</f>
        <v>0</v>
      </c>
      <c r="V4918" s="4">
        <f>Table3[[#This Row],[Revenue]]-Table3[[#This Row],[Total Discount]]</f>
        <v>30000</v>
      </c>
      <c r="W4918" s="6"/>
      <c r="X4918" s="5"/>
    </row>
    <row r="4919" spans="1:24" x14ac:dyDescent="0.35">
      <c r="A4919">
        <v>4918</v>
      </c>
      <c r="B4919" t="s">
        <v>3681</v>
      </c>
      <c r="C4919" s="8">
        <v>41948</v>
      </c>
      <c r="D4919" s="6">
        <v>2014</v>
      </c>
      <c r="E4919" s="8" t="s">
        <v>3468</v>
      </c>
      <c r="F4919" s="7">
        <v>5</v>
      </c>
      <c r="G4919" t="s">
        <v>3457</v>
      </c>
      <c r="H4919" t="s">
        <v>3462</v>
      </c>
      <c r="I4919" t="s">
        <v>3680</v>
      </c>
      <c r="J4919" t="s">
        <v>3449</v>
      </c>
      <c r="K4919" t="s">
        <v>3477</v>
      </c>
      <c r="L4919">
        <v>23666</v>
      </c>
      <c r="M4919" t="s">
        <v>3193</v>
      </c>
      <c r="N4919" t="s">
        <v>9</v>
      </c>
      <c r="O4919" t="s">
        <v>42</v>
      </c>
      <c r="P4919" t="s">
        <v>3194</v>
      </c>
      <c r="Q4919" s="4">
        <v>168000</v>
      </c>
      <c r="R4919">
        <v>5</v>
      </c>
      <c r="S4919" s="4">
        <f>Table3[[#This Row],[Harga]]*Table3[[#This Row],[Quantity]]</f>
        <v>840000</v>
      </c>
      <c r="T4919">
        <v>0</v>
      </c>
      <c r="U4919" s="4">
        <f>Table3[[#This Row],[Discount]]*Table3[[#This Row],[Revenue]]</f>
        <v>0</v>
      </c>
      <c r="V4919" s="4">
        <f>Table3[[#This Row],[Revenue]]-Table3[[#This Row],[Total Discount]]</f>
        <v>840000</v>
      </c>
      <c r="W4919" s="6"/>
      <c r="X4919" s="5"/>
    </row>
    <row r="4920" spans="1:24" x14ac:dyDescent="0.35">
      <c r="A4920">
        <v>4919</v>
      </c>
      <c r="B4920" t="s">
        <v>3679</v>
      </c>
      <c r="C4920" s="8">
        <v>42821</v>
      </c>
      <c r="D4920" s="6">
        <v>2017</v>
      </c>
      <c r="E4920" s="8" t="s">
        <v>3511</v>
      </c>
      <c r="F4920" s="7">
        <v>27</v>
      </c>
      <c r="G4920" t="s">
        <v>3457</v>
      </c>
      <c r="H4920" t="s">
        <v>3451</v>
      </c>
      <c r="I4920" t="s">
        <v>3678</v>
      </c>
      <c r="J4920" t="s">
        <v>3449</v>
      </c>
      <c r="K4920" t="s">
        <v>3655</v>
      </c>
      <c r="L4920">
        <v>77070</v>
      </c>
      <c r="M4920" t="s">
        <v>2111</v>
      </c>
      <c r="N4920" t="s">
        <v>9</v>
      </c>
      <c r="O4920" t="s">
        <v>10</v>
      </c>
      <c r="P4920" t="s">
        <v>2112</v>
      </c>
      <c r="Q4920" s="4">
        <v>181000</v>
      </c>
      <c r="R4920">
        <v>5</v>
      </c>
      <c r="S4920" s="4">
        <f>Table3[[#This Row],[Harga]]*Table3[[#This Row],[Quantity]]</f>
        <v>905000</v>
      </c>
      <c r="T4920">
        <v>0.32</v>
      </c>
      <c r="U4920" s="4">
        <f>Table3[[#This Row],[Discount]]*Table3[[#This Row],[Revenue]]</f>
        <v>289600</v>
      </c>
      <c r="V4920" s="4">
        <f>Table3[[#This Row],[Revenue]]-Table3[[#This Row],[Total Discount]]</f>
        <v>615400</v>
      </c>
      <c r="W4920" s="6"/>
      <c r="X4920" s="5"/>
    </row>
    <row r="4921" spans="1:24" x14ac:dyDescent="0.35">
      <c r="A4921">
        <v>4920</v>
      </c>
      <c r="B4921" t="s">
        <v>3677</v>
      </c>
      <c r="C4921" s="8">
        <v>41780</v>
      </c>
      <c r="D4921" s="6">
        <v>2014</v>
      </c>
      <c r="E4921" s="8" t="s">
        <v>3453</v>
      </c>
      <c r="F4921" s="7">
        <v>21</v>
      </c>
      <c r="G4921" t="s">
        <v>3452</v>
      </c>
      <c r="H4921" t="s">
        <v>3462</v>
      </c>
      <c r="I4921" t="s">
        <v>3676</v>
      </c>
      <c r="J4921" t="s">
        <v>3449</v>
      </c>
      <c r="K4921" t="s">
        <v>3513</v>
      </c>
      <c r="L4921">
        <v>77070</v>
      </c>
      <c r="M4921" t="s">
        <v>1250</v>
      </c>
      <c r="N4921" t="s">
        <v>13</v>
      </c>
      <c r="O4921" t="s">
        <v>55</v>
      </c>
      <c r="P4921" t="s">
        <v>176</v>
      </c>
      <c r="Q4921" s="4">
        <v>10000</v>
      </c>
      <c r="R4921">
        <v>6</v>
      </c>
      <c r="S4921" s="4">
        <f>Table3[[#This Row],[Harga]]*Table3[[#This Row],[Quantity]]</f>
        <v>60000</v>
      </c>
      <c r="T4921">
        <v>0.2</v>
      </c>
      <c r="U4921" s="4">
        <f>Table3[[#This Row],[Discount]]*Table3[[#This Row],[Revenue]]</f>
        <v>12000</v>
      </c>
      <c r="V4921" s="4">
        <f>Table3[[#This Row],[Revenue]]-Table3[[#This Row],[Total Discount]]</f>
        <v>48000</v>
      </c>
      <c r="W4921" s="6"/>
      <c r="X4921" s="5"/>
    </row>
    <row r="4922" spans="1:24" x14ac:dyDescent="0.35">
      <c r="A4922">
        <v>4921</v>
      </c>
      <c r="B4922" t="s">
        <v>3675</v>
      </c>
      <c r="C4922" s="8">
        <v>42511</v>
      </c>
      <c r="D4922" s="6">
        <v>2016</v>
      </c>
      <c r="E4922" s="8" t="s">
        <v>3453</v>
      </c>
      <c r="F4922" s="7">
        <v>21</v>
      </c>
      <c r="G4922" t="s">
        <v>3457</v>
      </c>
      <c r="H4922" t="s">
        <v>3501</v>
      </c>
      <c r="I4922" t="s">
        <v>3589</v>
      </c>
      <c r="J4922" t="s">
        <v>3466</v>
      </c>
      <c r="K4922" t="s">
        <v>3670</v>
      </c>
      <c r="L4922">
        <v>60610</v>
      </c>
      <c r="M4922" t="s">
        <v>2623</v>
      </c>
      <c r="N4922" t="s">
        <v>13</v>
      </c>
      <c r="O4922" t="s">
        <v>26</v>
      </c>
      <c r="P4922" t="s">
        <v>2624</v>
      </c>
      <c r="Q4922" s="4">
        <v>4000</v>
      </c>
      <c r="R4922">
        <v>3</v>
      </c>
      <c r="S4922" s="4">
        <f>Table3[[#This Row],[Harga]]*Table3[[#This Row],[Quantity]]</f>
        <v>12000</v>
      </c>
      <c r="T4922">
        <v>0.8</v>
      </c>
      <c r="U4922" s="4">
        <f>Table3[[#This Row],[Discount]]*Table3[[#This Row],[Revenue]]</f>
        <v>9600</v>
      </c>
      <c r="V4922" s="4">
        <f>Table3[[#This Row],[Revenue]]-Table3[[#This Row],[Total Discount]]</f>
        <v>2400</v>
      </c>
      <c r="W4922" s="6"/>
      <c r="X4922" s="5"/>
    </row>
    <row r="4923" spans="1:24" x14ac:dyDescent="0.35">
      <c r="A4923">
        <v>4922</v>
      </c>
      <c r="B4923" t="s">
        <v>3674</v>
      </c>
      <c r="C4923" s="8">
        <v>42016</v>
      </c>
      <c r="D4923" s="6">
        <v>2015</v>
      </c>
      <c r="E4923" s="8" t="s">
        <v>3463</v>
      </c>
      <c r="F4923" s="7">
        <v>12</v>
      </c>
      <c r="G4923" t="s">
        <v>3485</v>
      </c>
      <c r="H4923" t="s">
        <v>3462</v>
      </c>
      <c r="I4923" t="s">
        <v>3673</v>
      </c>
      <c r="J4923" t="s">
        <v>3466</v>
      </c>
      <c r="K4923" t="s">
        <v>3487</v>
      </c>
      <c r="L4923">
        <v>43615</v>
      </c>
      <c r="M4923" t="s">
        <v>2097</v>
      </c>
      <c r="N4923" t="s">
        <v>13</v>
      </c>
      <c r="O4923" t="s">
        <v>37</v>
      </c>
      <c r="P4923" t="s">
        <v>2098</v>
      </c>
      <c r="Q4923" s="4">
        <v>33000</v>
      </c>
      <c r="R4923">
        <v>2</v>
      </c>
      <c r="S4923" s="4">
        <f>Table3[[#This Row],[Harga]]*Table3[[#This Row],[Quantity]]</f>
        <v>66000</v>
      </c>
      <c r="T4923">
        <v>0.2</v>
      </c>
      <c r="U4923" s="4">
        <f>Table3[[#This Row],[Discount]]*Table3[[#This Row],[Revenue]]</f>
        <v>13200</v>
      </c>
      <c r="V4923" s="4">
        <f>Table3[[#This Row],[Revenue]]-Table3[[#This Row],[Total Discount]]</f>
        <v>52800</v>
      </c>
      <c r="W4923" s="6"/>
      <c r="X4923" s="5"/>
    </row>
    <row r="4924" spans="1:24" x14ac:dyDescent="0.35">
      <c r="A4924">
        <v>4923</v>
      </c>
      <c r="B4924" t="s">
        <v>3672</v>
      </c>
      <c r="C4924" s="8">
        <v>43007</v>
      </c>
      <c r="D4924" s="6">
        <v>2017</v>
      </c>
      <c r="E4924" s="8" t="s">
        <v>3472</v>
      </c>
      <c r="F4924" s="7">
        <v>29</v>
      </c>
      <c r="G4924" t="s">
        <v>3538</v>
      </c>
      <c r="H4924" t="s">
        <v>3451</v>
      </c>
      <c r="I4924" t="s">
        <v>3671</v>
      </c>
      <c r="J4924" t="s">
        <v>3449</v>
      </c>
      <c r="K4924" t="s">
        <v>3670</v>
      </c>
      <c r="L4924">
        <v>95240</v>
      </c>
      <c r="M4924" t="s">
        <v>2665</v>
      </c>
      <c r="N4924" t="s">
        <v>13</v>
      </c>
      <c r="O4924" t="s">
        <v>366</v>
      </c>
      <c r="P4924" t="s">
        <v>2666</v>
      </c>
      <c r="Q4924" s="4">
        <v>70000</v>
      </c>
      <c r="R4924">
        <v>7</v>
      </c>
      <c r="S4924" s="4">
        <f>Table3[[#This Row],[Harga]]*Table3[[#This Row],[Quantity]]</f>
        <v>490000</v>
      </c>
      <c r="T4924">
        <v>0</v>
      </c>
      <c r="U4924" s="4">
        <f>Table3[[#This Row],[Discount]]*Table3[[#This Row],[Revenue]]</f>
        <v>0</v>
      </c>
      <c r="V4924" s="4">
        <f>Table3[[#This Row],[Revenue]]-Table3[[#This Row],[Total Discount]]</f>
        <v>490000</v>
      </c>
      <c r="W4924" s="6"/>
      <c r="X4924" s="5"/>
    </row>
    <row r="4925" spans="1:24" x14ac:dyDescent="0.35">
      <c r="A4925">
        <v>4924</v>
      </c>
      <c r="B4925" t="s">
        <v>3669</v>
      </c>
      <c r="C4925" s="8">
        <v>42203</v>
      </c>
      <c r="D4925" s="6">
        <v>2015</v>
      </c>
      <c r="E4925" s="8" t="s">
        <v>3507</v>
      </c>
      <c r="F4925" s="7">
        <v>18</v>
      </c>
      <c r="G4925" t="s">
        <v>3452</v>
      </c>
      <c r="H4925" t="s">
        <v>3451</v>
      </c>
      <c r="I4925" t="s">
        <v>3668</v>
      </c>
      <c r="J4925" t="s">
        <v>3449</v>
      </c>
      <c r="K4925" t="s">
        <v>3474</v>
      </c>
      <c r="L4925">
        <v>10024</v>
      </c>
      <c r="M4925" t="s">
        <v>91</v>
      </c>
      <c r="N4925" t="s">
        <v>13</v>
      </c>
      <c r="O4925" t="s">
        <v>26</v>
      </c>
      <c r="P4925" t="s">
        <v>92</v>
      </c>
      <c r="Q4925" s="4">
        <v>2000</v>
      </c>
      <c r="R4925">
        <v>2</v>
      </c>
      <c r="S4925" s="4">
        <f>Table3[[#This Row],[Harga]]*Table3[[#This Row],[Quantity]]</f>
        <v>4000</v>
      </c>
      <c r="T4925">
        <v>0.2</v>
      </c>
      <c r="U4925" s="4">
        <f>Table3[[#This Row],[Discount]]*Table3[[#This Row],[Revenue]]</f>
        <v>800</v>
      </c>
      <c r="V4925" s="4">
        <f>Table3[[#This Row],[Revenue]]-Table3[[#This Row],[Total Discount]]</f>
        <v>3200</v>
      </c>
      <c r="W4925" s="6"/>
      <c r="X4925" s="5"/>
    </row>
    <row r="4926" spans="1:24" x14ac:dyDescent="0.35">
      <c r="A4926">
        <v>4925</v>
      </c>
      <c r="B4926" t="s">
        <v>3667</v>
      </c>
      <c r="C4926" s="8">
        <v>42664</v>
      </c>
      <c r="D4926" s="6">
        <v>2016</v>
      </c>
      <c r="E4926" s="8" t="s">
        <v>3517</v>
      </c>
      <c r="F4926" s="7">
        <v>21</v>
      </c>
      <c r="G4926" t="s">
        <v>3496</v>
      </c>
      <c r="H4926" t="s">
        <v>3451</v>
      </c>
      <c r="I4926" t="s">
        <v>3489</v>
      </c>
      <c r="J4926" t="s">
        <v>3488</v>
      </c>
      <c r="K4926" t="s">
        <v>3666</v>
      </c>
      <c r="L4926">
        <v>33311</v>
      </c>
      <c r="M4926" t="s">
        <v>2254</v>
      </c>
      <c r="N4926" t="s">
        <v>9</v>
      </c>
      <c r="O4926" t="s">
        <v>20</v>
      </c>
      <c r="P4926" t="s">
        <v>2255</v>
      </c>
      <c r="Q4926" s="4">
        <v>143000</v>
      </c>
      <c r="R4926">
        <v>2</v>
      </c>
      <c r="S4926" s="4">
        <f>Table3[[#This Row],[Harga]]*Table3[[#This Row],[Quantity]]</f>
        <v>286000</v>
      </c>
      <c r="T4926">
        <v>0.2</v>
      </c>
      <c r="U4926" s="4">
        <f>Table3[[#This Row],[Discount]]*Table3[[#This Row],[Revenue]]</f>
        <v>57200</v>
      </c>
      <c r="V4926" s="4">
        <f>Table3[[#This Row],[Revenue]]-Table3[[#This Row],[Total Discount]]</f>
        <v>228800</v>
      </c>
      <c r="W4926" s="6"/>
      <c r="X4926" s="5"/>
    </row>
    <row r="4927" spans="1:24" x14ac:dyDescent="0.35">
      <c r="A4927">
        <v>4926</v>
      </c>
      <c r="B4927" t="s">
        <v>3665</v>
      </c>
      <c r="C4927" s="8">
        <v>42943</v>
      </c>
      <c r="D4927" s="6">
        <v>2017</v>
      </c>
      <c r="E4927" s="8" t="s">
        <v>3507</v>
      </c>
      <c r="F4927" s="7">
        <v>27</v>
      </c>
      <c r="G4927" t="s">
        <v>3538</v>
      </c>
      <c r="H4927" t="s">
        <v>3451</v>
      </c>
      <c r="I4927" t="s">
        <v>3664</v>
      </c>
      <c r="J4927" t="s">
        <v>3449</v>
      </c>
      <c r="K4927" t="s">
        <v>3556</v>
      </c>
      <c r="L4927">
        <v>27604</v>
      </c>
      <c r="M4927" t="s">
        <v>79</v>
      </c>
      <c r="N4927" t="s">
        <v>9</v>
      </c>
      <c r="O4927" t="s">
        <v>42</v>
      </c>
      <c r="P4927" t="s">
        <v>80</v>
      </c>
      <c r="Q4927" s="4">
        <v>214000</v>
      </c>
      <c r="R4927">
        <v>4</v>
      </c>
      <c r="S4927" s="4">
        <f>Table3[[#This Row],[Harga]]*Table3[[#This Row],[Quantity]]</f>
        <v>856000</v>
      </c>
      <c r="T4927">
        <v>0.2</v>
      </c>
      <c r="U4927" s="4">
        <f>Table3[[#This Row],[Discount]]*Table3[[#This Row],[Revenue]]</f>
        <v>171200</v>
      </c>
      <c r="V4927" s="4">
        <f>Table3[[#This Row],[Revenue]]-Table3[[#This Row],[Total Discount]]</f>
        <v>684800</v>
      </c>
      <c r="W4927" s="6"/>
      <c r="X4927" s="5"/>
    </row>
    <row r="4928" spans="1:24" x14ac:dyDescent="0.35">
      <c r="A4928">
        <v>4927</v>
      </c>
      <c r="B4928" t="s">
        <v>3663</v>
      </c>
      <c r="C4928" s="8">
        <v>42937</v>
      </c>
      <c r="D4928" s="6">
        <v>2017</v>
      </c>
      <c r="E4928" s="8" t="s">
        <v>3507</v>
      </c>
      <c r="F4928" s="7">
        <v>21</v>
      </c>
      <c r="G4928" t="s">
        <v>3457</v>
      </c>
      <c r="H4928" t="s">
        <v>3451</v>
      </c>
      <c r="I4928" t="s">
        <v>3662</v>
      </c>
      <c r="J4928" t="s">
        <v>3449</v>
      </c>
      <c r="K4928" t="s">
        <v>3542</v>
      </c>
      <c r="L4928">
        <v>60623</v>
      </c>
      <c r="M4928" t="s">
        <v>1880</v>
      </c>
      <c r="N4928" t="s">
        <v>13</v>
      </c>
      <c r="O4928" t="s">
        <v>26</v>
      </c>
      <c r="P4928" t="s">
        <v>1881</v>
      </c>
      <c r="Q4928" s="4">
        <v>12000</v>
      </c>
      <c r="R4928">
        <v>2</v>
      </c>
      <c r="S4928" s="4">
        <f>Table3[[#This Row],[Harga]]*Table3[[#This Row],[Quantity]]</f>
        <v>24000</v>
      </c>
      <c r="T4928">
        <v>0.8</v>
      </c>
      <c r="U4928" s="4">
        <f>Table3[[#This Row],[Discount]]*Table3[[#This Row],[Revenue]]</f>
        <v>19200</v>
      </c>
      <c r="V4928" s="4">
        <f>Table3[[#This Row],[Revenue]]-Table3[[#This Row],[Total Discount]]</f>
        <v>4800</v>
      </c>
      <c r="W4928" s="6"/>
      <c r="X4928" s="5"/>
    </row>
    <row r="4929" spans="1:24" x14ac:dyDescent="0.35">
      <c r="A4929">
        <v>4928</v>
      </c>
      <c r="B4929" t="s">
        <v>3661</v>
      </c>
      <c r="C4929" s="8">
        <v>41950</v>
      </c>
      <c r="D4929" s="6">
        <v>2014</v>
      </c>
      <c r="E4929" s="8" t="s">
        <v>3468</v>
      </c>
      <c r="F4929" s="7">
        <v>7</v>
      </c>
      <c r="G4929" t="s">
        <v>3452</v>
      </c>
      <c r="H4929" t="s">
        <v>3462</v>
      </c>
      <c r="I4929" t="s">
        <v>3660</v>
      </c>
      <c r="J4929" t="s">
        <v>3449</v>
      </c>
      <c r="K4929" t="s">
        <v>3494</v>
      </c>
      <c r="L4929">
        <v>97206</v>
      </c>
      <c r="M4929" t="s">
        <v>718</v>
      </c>
      <c r="N4929" t="s">
        <v>13</v>
      </c>
      <c r="O4929" t="s">
        <v>23</v>
      </c>
      <c r="P4929" t="s">
        <v>719</v>
      </c>
      <c r="Q4929" s="4">
        <v>42000</v>
      </c>
      <c r="R4929">
        <v>5</v>
      </c>
      <c r="S4929" s="4">
        <f>Table3[[#This Row],[Harga]]*Table3[[#This Row],[Quantity]]</f>
        <v>210000</v>
      </c>
      <c r="T4929">
        <v>0.2</v>
      </c>
      <c r="U4929" s="4">
        <f>Table3[[#This Row],[Discount]]*Table3[[#This Row],[Revenue]]</f>
        <v>42000</v>
      </c>
      <c r="V4929" s="4">
        <f>Table3[[#This Row],[Revenue]]-Table3[[#This Row],[Total Discount]]</f>
        <v>168000</v>
      </c>
      <c r="W4929" s="6"/>
      <c r="X4929" s="5"/>
    </row>
    <row r="4930" spans="1:24" x14ac:dyDescent="0.35">
      <c r="A4930">
        <v>4929</v>
      </c>
      <c r="B4930" t="s">
        <v>3659</v>
      </c>
      <c r="C4930" s="8">
        <v>42701</v>
      </c>
      <c r="D4930" s="6">
        <v>2016</v>
      </c>
      <c r="E4930" s="8" t="s">
        <v>3468</v>
      </c>
      <c r="F4930" s="7">
        <v>27</v>
      </c>
      <c r="G4930" t="s">
        <v>3538</v>
      </c>
      <c r="H4930" t="s">
        <v>3451</v>
      </c>
      <c r="I4930" t="s">
        <v>3658</v>
      </c>
      <c r="J4930" t="s">
        <v>3449</v>
      </c>
      <c r="K4930" t="s">
        <v>3494</v>
      </c>
      <c r="L4930">
        <v>7017</v>
      </c>
      <c r="M4930" t="s">
        <v>3434</v>
      </c>
      <c r="N4930" t="s">
        <v>13</v>
      </c>
      <c r="O4930" t="s">
        <v>23</v>
      </c>
      <c r="P4930" t="s">
        <v>3435</v>
      </c>
      <c r="Q4930" s="4">
        <v>26000</v>
      </c>
      <c r="R4930">
        <v>4</v>
      </c>
      <c r="S4930" s="4">
        <f>Table3[[#This Row],[Harga]]*Table3[[#This Row],[Quantity]]</f>
        <v>104000</v>
      </c>
      <c r="T4930">
        <v>0</v>
      </c>
      <c r="U4930" s="4">
        <f>Table3[[#This Row],[Discount]]*Table3[[#This Row],[Revenue]]</f>
        <v>0</v>
      </c>
      <c r="V4930" s="4">
        <f>Table3[[#This Row],[Revenue]]-Table3[[#This Row],[Total Discount]]</f>
        <v>104000</v>
      </c>
      <c r="W4930" s="6"/>
      <c r="X4930" s="5"/>
    </row>
    <row r="4931" spans="1:24" x14ac:dyDescent="0.35">
      <c r="A4931">
        <v>4930</v>
      </c>
      <c r="B4931" t="s">
        <v>3657</v>
      </c>
      <c r="C4931" s="8">
        <v>42163</v>
      </c>
      <c r="D4931" s="6">
        <v>2015</v>
      </c>
      <c r="E4931" s="8" t="s">
        <v>3497</v>
      </c>
      <c r="F4931" s="7">
        <v>8</v>
      </c>
      <c r="G4931" t="s">
        <v>3457</v>
      </c>
      <c r="H4931" t="s">
        <v>3451</v>
      </c>
      <c r="I4931" t="s">
        <v>3656</v>
      </c>
      <c r="J4931" t="s">
        <v>3466</v>
      </c>
      <c r="K4931" t="s">
        <v>3655</v>
      </c>
      <c r="L4931">
        <v>33710</v>
      </c>
      <c r="M4931" t="s">
        <v>1982</v>
      </c>
      <c r="N4931" t="s">
        <v>13</v>
      </c>
      <c r="O4931" t="s">
        <v>23</v>
      </c>
      <c r="P4931" t="s">
        <v>1983</v>
      </c>
      <c r="Q4931" s="4">
        <v>75000</v>
      </c>
      <c r="R4931">
        <v>7</v>
      </c>
      <c r="S4931" s="4">
        <f>Table3[[#This Row],[Harga]]*Table3[[#This Row],[Quantity]]</f>
        <v>525000</v>
      </c>
      <c r="T4931">
        <v>0.2</v>
      </c>
      <c r="U4931" s="4">
        <f>Table3[[#This Row],[Discount]]*Table3[[#This Row],[Revenue]]</f>
        <v>105000</v>
      </c>
      <c r="V4931" s="4">
        <f>Table3[[#This Row],[Revenue]]-Table3[[#This Row],[Total Discount]]</f>
        <v>420000</v>
      </c>
      <c r="W4931" s="6"/>
      <c r="X4931" s="5"/>
    </row>
    <row r="4932" spans="1:24" x14ac:dyDescent="0.35">
      <c r="A4932">
        <v>4931</v>
      </c>
      <c r="B4932" t="s">
        <v>3654</v>
      </c>
      <c r="C4932" s="8">
        <v>41866</v>
      </c>
      <c r="D4932" s="6">
        <v>2014</v>
      </c>
      <c r="E4932" s="8" t="s">
        <v>3481</v>
      </c>
      <c r="F4932" s="7">
        <v>15</v>
      </c>
      <c r="G4932" t="s">
        <v>3485</v>
      </c>
      <c r="H4932" t="s">
        <v>3554</v>
      </c>
      <c r="I4932" t="s">
        <v>3653</v>
      </c>
      <c r="J4932" t="s">
        <v>3449</v>
      </c>
      <c r="K4932" t="s">
        <v>3474</v>
      </c>
      <c r="L4932">
        <v>94122</v>
      </c>
      <c r="M4932" t="s">
        <v>3085</v>
      </c>
      <c r="N4932" t="s">
        <v>13</v>
      </c>
      <c r="O4932" t="s">
        <v>29</v>
      </c>
      <c r="P4932" t="s">
        <v>3086</v>
      </c>
      <c r="Q4932" s="4">
        <v>357000</v>
      </c>
      <c r="R4932">
        <v>3</v>
      </c>
      <c r="S4932" s="4">
        <f>Table3[[#This Row],[Harga]]*Table3[[#This Row],[Quantity]]</f>
        <v>1071000</v>
      </c>
      <c r="T4932">
        <v>0</v>
      </c>
      <c r="U4932" s="4">
        <f>Table3[[#This Row],[Discount]]*Table3[[#This Row],[Revenue]]</f>
        <v>0</v>
      </c>
      <c r="V4932" s="4">
        <f>Table3[[#This Row],[Revenue]]-Table3[[#This Row],[Total Discount]]</f>
        <v>1071000</v>
      </c>
      <c r="W4932" s="6"/>
      <c r="X4932" s="5"/>
    </row>
    <row r="4933" spans="1:24" x14ac:dyDescent="0.35">
      <c r="A4933">
        <v>4932</v>
      </c>
      <c r="B4933" t="s">
        <v>3652</v>
      </c>
      <c r="C4933" s="8">
        <v>42905</v>
      </c>
      <c r="D4933" s="6">
        <v>2017</v>
      </c>
      <c r="E4933" s="8" t="s">
        <v>3497</v>
      </c>
      <c r="F4933" s="7">
        <v>19</v>
      </c>
      <c r="G4933" t="s">
        <v>3485</v>
      </c>
      <c r="H4933" t="s">
        <v>3462</v>
      </c>
      <c r="I4933" t="s">
        <v>3651</v>
      </c>
      <c r="J4933" t="s">
        <v>3466</v>
      </c>
      <c r="K4933" t="s">
        <v>3505</v>
      </c>
      <c r="L4933">
        <v>10035</v>
      </c>
      <c r="M4933" t="s">
        <v>2011</v>
      </c>
      <c r="N4933" t="s">
        <v>13</v>
      </c>
      <c r="O4933" t="s">
        <v>32</v>
      </c>
      <c r="P4933" t="s">
        <v>2012</v>
      </c>
      <c r="Q4933" s="4">
        <v>130000</v>
      </c>
      <c r="R4933">
        <v>2</v>
      </c>
      <c r="S4933" s="4">
        <f>Table3[[#This Row],[Harga]]*Table3[[#This Row],[Quantity]]</f>
        <v>260000</v>
      </c>
      <c r="T4933">
        <v>0</v>
      </c>
      <c r="U4933" s="4">
        <f>Table3[[#This Row],[Discount]]*Table3[[#This Row],[Revenue]]</f>
        <v>0</v>
      </c>
      <c r="V4933" s="4">
        <f>Table3[[#This Row],[Revenue]]-Table3[[#This Row],[Total Discount]]</f>
        <v>260000</v>
      </c>
      <c r="W4933" s="6"/>
      <c r="X4933" s="5"/>
    </row>
    <row r="4934" spans="1:24" x14ac:dyDescent="0.35">
      <c r="A4934">
        <v>4933</v>
      </c>
      <c r="B4934" t="s">
        <v>3650</v>
      </c>
      <c r="C4934" s="8">
        <v>42932</v>
      </c>
      <c r="D4934" s="6">
        <v>2017</v>
      </c>
      <c r="E4934" s="8" t="s">
        <v>3507</v>
      </c>
      <c r="F4934" s="7">
        <v>16</v>
      </c>
      <c r="G4934" t="s">
        <v>3452</v>
      </c>
      <c r="H4934" t="s">
        <v>3451</v>
      </c>
      <c r="I4934" t="s">
        <v>3649</v>
      </c>
      <c r="J4934" t="s">
        <v>3449</v>
      </c>
      <c r="K4934" t="s">
        <v>3523</v>
      </c>
      <c r="L4934">
        <v>28205</v>
      </c>
      <c r="M4934" t="s">
        <v>2962</v>
      </c>
      <c r="N4934" t="s">
        <v>9</v>
      </c>
      <c r="O4934" t="s">
        <v>42</v>
      </c>
      <c r="P4934" t="s">
        <v>2963</v>
      </c>
      <c r="Q4934" s="4">
        <v>404000</v>
      </c>
      <c r="R4934">
        <v>3</v>
      </c>
      <c r="S4934" s="4">
        <f>Table3[[#This Row],[Harga]]*Table3[[#This Row],[Quantity]]</f>
        <v>1212000</v>
      </c>
      <c r="T4934">
        <v>0.2</v>
      </c>
      <c r="U4934" s="4">
        <f>Table3[[#This Row],[Discount]]*Table3[[#This Row],[Revenue]]</f>
        <v>242400</v>
      </c>
      <c r="V4934" s="4">
        <f>Table3[[#This Row],[Revenue]]-Table3[[#This Row],[Total Discount]]</f>
        <v>969600</v>
      </c>
      <c r="W4934" s="6"/>
      <c r="X4934" s="5"/>
    </row>
    <row r="4935" spans="1:24" x14ac:dyDescent="0.35">
      <c r="A4935">
        <v>4934</v>
      </c>
      <c r="B4935" t="s">
        <v>3648</v>
      </c>
      <c r="C4935" s="8">
        <v>41989</v>
      </c>
      <c r="D4935" s="6">
        <v>2014</v>
      </c>
      <c r="E4935" s="8" t="s">
        <v>3490</v>
      </c>
      <c r="F4935" s="7">
        <v>16</v>
      </c>
      <c r="G4935" t="s">
        <v>3457</v>
      </c>
      <c r="H4935" t="s">
        <v>3451</v>
      </c>
      <c r="I4935" t="s">
        <v>3647</v>
      </c>
      <c r="J4935" t="s">
        <v>3449</v>
      </c>
      <c r="K4935" t="s">
        <v>3641</v>
      </c>
      <c r="L4935">
        <v>77705</v>
      </c>
      <c r="M4935" t="s">
        <v>2852</v>
      </c>
      <c r="N4935" t="s">
        <v>51</v>
      </c>
      <c r="O4935" t="s">
        <v>64</v>
      </c>
      <c r="P4935" t="s">
        <v>2853</v>
      </c>
      <c r="Q4935" s="4">
        <v>900000</v>
      </c>
      <c r="R4935">
        <v>4</v>
      </c>
      <c r="S4935" s="4">
        <f>Table3[[#This Row],[Harga]]*Table3[[#This Row],[Quantity]]</f>
        <v>3600000</v>
      </c>
      <c r="T4935">
        <v>0.2</v>
      </c>
      <c r="U4935" s="4">
        <f>Table3[[#This Row],[Discount]]*Table3[[#This Row],[Revenue]]</f>
        <v>720000</v>
      </c>
      <c r="V4935" s="4">
        <f>Table3[[#This Row],[Revenue]]-Table3[[#This Row],[Total Discount]]</f>
        <v>2880000</v>
      </c>
      <c r="W4935" s="6"/>
      <c r="X4935" s="5"/>
    </row>
    <row r="4936" spans="1:24" x14ac:dyDescent="0.35">
      <c r="A4936">
        <v>4935</v>
      </c>
      <c r="B4936" t="s">
        <v>3646</v>
      </c>
      <c r="C4936" s="8">
        <v>41777</v>
      </c>
      <c r="D4936" s="6">
        <v>2014</v>
      </c>
      <c r="E4936" s="8" t="s">
        <v>3453</v>
      </c>
      <c r="F4936" s="7">
        <v>18</v>
      </c>
      <c r="G4936" t="s">
        <v>3452</v>
      </c>
      <c r="H4936" t="s">
        <v>3451</v>
      </c>
      <c r="I4936" t="s">
        <v>3629</v>
      </c>
      <c r="J4936" t="s">
        <v>3449</v>
      </c>
      <c r="K4936" t="s">
        <v>3595</v>
      </c>
      <c r="L4936">
        <v>75220</v>
      </c>
      <c r="M4936" t="s">
        <v>1268</v>
      </c>
      <c r="N4936" t="s">
        <v>13</v>
      </c>
      <c r="O4936" t="s">
        <v>23</v>
      </c>
      <c r="P4936" t="s">
        <v>1269</v>
      </c>
      <c r="Q4936" s="4">
        <v>5000</v>
      </c>
      <c r="R4936">
        <v>1</v>
      </c>
      <c r="S4936" s="4">
        <f>Table3[[#This Row],[Harga]]*Table3[[#This Row],[Quantity]]</f>
        <v>5000</v>
      </c>
      <c r="T4936">
        <v>0.2</v>
      </c>
      <c r="U4936" s="4">
        <f>Table3[[#This Row],[Discount]]*Table3[[#This Row],[Revenue]]</f>
        <v>1000</v>
      </c>
      <c r="V4936" s="4">
        <f>Table3[[#This Row],[Revenue]]-Table3[[#This Row],[Total Discount]]</f>
        <v>4000</v>
      </c>
      <c r="W4936" s="6"/>
      <c r="X4936" s="5"/>
    </row>
    <row r="4937" spans="1:24" x14ac:dyDescent="0.35">
      <c r="A4937">
        <v>4936</v>
      </c>
      <c r="B4937" t="s">
        <v>3645</v>
      </c>
      <c r="C4937" s="8">
        <v>42992</v>
      </c>
      <c r="D4937" s="6">
        <v>2017</v>
      </c>
      <c r="E4937" s="8" t="s">
        <v>3472</v>
      </c>
      <c r="F4937" s="7">
        <v>14</v>
      </c>
      <c r="G4937" t="s">
        <v>3457</v>
      </c>
      <c r="H4937" t="s">
        <v>3451</v>
      </c>
      <c r="I4937" t="s">
        <v>3644</v>
      </c>
      <c r="J4937" t="s">
        <v>3466</v>
      </c>
      <c r="K4937" t="s">
        <v>3595</v>
      </c>
      <c r="L4937">
        <v>45503</v>
      </c>
      <c r="M4937" t="s">
        <v>2683</v>
      </c>
      <c r="N4937" t="s">
        <v>51</v>
      </c>
      <c r="O4937" t="s">
        <v>64</v>
      </c>
      <c r="P4937" t="s">
        <v>2684</v>
      </c>
      <c r="Q4937" s="4">
        <v>384000</v>
      </c>
      <c r="R4937">
        <v>7</v>
      </c>
      <c r="S4937" s="4">
        <f>Table3[[#This Row],[Harga]]*Table3[[#This Row],[Quantity]]</f>
        <v>2688000</v>
      </c>
      <c r="T4937">
        <v>0.2</v>
      </c>
      <c r="U4937" s="4">
        <f>Table3[[#This Row],[Discount]]*Table3[[#This Row],[Revenue]]</f>
        <v>537600</v>
      </c>
      <c r="V4937" s="4">
        <f>Table3[[#This Row],[Revenue]]-Table3[[#This Row],[Total Discount]]</f>
        <v>2150400</v>
      </c>
      <c r="W4937" s="6"/>
      <c r="X4937" s="5"/>
    </row>
    <row r="4938" spans="1:24" x14ac:dyDescent="0.35">
      <c r="A4938">
        <v>4937</v>
      </c>
      <c r="B4938" t="s">
        <v>3643</v>
      </c>
      <c r="C4938" s="8">
        <v>42653</v>
      </c>
      <c r="D4938" s="6">
        <v>2016</v>
      </c>
      <c r="E4938" s="8" t="s">
        <v>3517</v>
      </c>
      <c r="F4938" s="7">
        <v>10</v>
      </c>
      <c r="G4938" t="s">
        <v>3452</v>
      </c>
      <c r="H4938" t="s">
        <v>3451</v>
      </c>
      <c r="I4938" t="s">
        <v>3642</v>
      </c>
      <c r="J4938" t="s">
        <v>3449</v>
      </c>
      <c r="K4938" t="s">
        <v>3641</v>
      </c>
      <c r="L4938">
        <v>77571</v>
      </c>
      <c r="M4938" t="s">
        <v>2026</v>
      </c>
      <c r="N4938" t="s">
        <v>9</v>
      </c>
      <c r="O4938" t="s">
        <v>20</v>
      </c>
      <c r="P4938" t="s">
        <v>2027</v>
      </c>
      <c r="Q4938" s="4">
        <v>27000</v>
      </c>
      <c r="R4938">
        <v>4</v>
      </c>
      <c r="S4938" s="4">
        <f>Table3[[#This Row],[Harga]]*Table3[[#This Row],[Quantity]]</f>
        <v>108000</v>
      </c>
      <c r="T4938">
        <v>0.6</v>
      </c>
      <c r="U4938" s="4">
        <f>Table3[[#This Row],[Discount]]*Table3[[#This Row],[Revenue]]</f>
        <v>64800</v>
      </c>
      <c r="V4938" s="4">
        <f>Table3[[#This Row],[Revenue]]-Table3[[#This Row],[Total Discount]]</f>
        <v>43200</v>
      </c>
      <c r="W4938" s="6"/>
      <c r="X4938" s="5"/>
    </row>
    <row r="4939" spans="1:24" x14ac:dyDescent="0.35">
      <c r="A4939">
        <v>4938</v>
      </c>
      <c r="B4939" t="s">
        <v>3640</v>
      </c>
      <c r="C4939" s="8">
        <v>42638</v>
      </c>
      <c r="D4939" s="6">
        <v>2016</v>
      </c>
      <c r="E4939" s="8" t="s">
        <v>3472</v>
      </c>
      <c r="F4939" s="7">
        <v>25</v>
      </c>
      <c r="G4939" t="s">
        <v>3538</v>
      </c>
      <c r="H4939" t="s">
        <v>3451</v>
      </c>
      <c r="I4939" t="s">
        <v>3639</v>
      </c>
      <c r="J4939" t="s">
        <v>3449</v>
      </c>
      <c r="K4939" t="s">
        <v>3499</v>
      </c>
      <c r="L4939">
        <v>90805</v>
      </c>
      <c r="M4939" t="s">
        <v>2976</v>
      </c>
      <c r="N4939" t="s">
        <v>13</v>
      </c>
      <c r="O4939" t="s">
        <v>23</v>
      </c>
      <c r="P4939" t="s">
        <v>2977</v>
      </c>
      <c r="Q4939" s="4">
        <v>4000</v>
      </c>
      <c r="R4939">
        <v>5</v>
      </c>
      <c r="S4939" s="4">
        <f>Table3[[#This Row],[Harga]]*Table3[[#This Row],[Quantity]]</f>
        <v>20000</v>
      </c>
      <c r="T4939">
        <v>0</v>
      </c>
      <c r="U4939" s="4">
        <f>Table3[[#This Row],[Discount]]*Table3[[#This Row],[Revenue]]</f>
        <v>0</v>
      </c>
      <c r="V4939" s="4">
        <f>Table3[[#This Row],[Revenue]]-Table3[[#This Row],[Total Discount]]</f>
        <v>20000</v>
      </c>
      <c r="W4939" s="6"/>
      <c r="X4939" s="5"/>
    </row>
    <row r="4940" spans="1:24" x14ac:dyDescent="0.35">
      <c r="A4940">
        <v>4939</v>
      </c>
      <c r="B4940" t="s">
        <v>3638</v>
      </c>
      <c r="C4940" s="8">
        <v>41793</v>
      </c>
      <c r="D4940" s="6">
        <v>2014</v>
      </c>
      <c r="E4940" s="8" t="s">
        <v>3497</v>
      </c>
      <c r="F4940" s="7">
        <v>3</v>
      </c>
      <c r="G4940" t="s">
        <v>3457</v>
      </c>
      <c r="H4940" t="s">
        <v>3554</v>
      </c>
      <c r="I4940" t="s">
        <v>3637</v>
      </c>
      <c r="J4940" t="s">
        <v>3449</v>
      </c>
      <c r="K4940" t="s">
        <v>3523</v>
      </c>
      <c r="L4940">
        <v>62521</v>
      </c>
      <c r="M4940" t="s">
        <v>1405</v>
      </c>
      <c r="N4940" t="s">
        <v>13</v>
      </c>
      <c r="O4940" t="s">
        <v>14</v>
      </c>
      <c r="P4940" t="s">
        <v>1406</v>
      </c>
      <c r="Q4940" s="4">
        <v>10000</v>
      </c>
      <c r="R4940">
        <v>4</v>
      </c>
      <c r="S4940" s="4">
        <f>Table3[[#This Row],[Harga]]*Table3[[#This Row],[Quantity]]</f>
        <v>40000</v>
      </c>
      <c r="T4940">
        <v>0.2</v>
      </c>
      <c r="U4940" s="4">
        <f>Table3[[#This Row],[Discount]]*Table3[[#This Row],[Revenue]]</f>
        <v>8000</v>
      </c>
      <c r="V4940" s="4">
        <f>Table3[[#This Row],[Revenue]]-Table3[[#This Row],[Total Discount]]</f>
        <v>32000</v>
      </c>
      <c r="W4940" s="6"/>
      <c r="X4940" s="5"/>
    </row>
    <row r="4941" spans="1:24" x14ac:dyDescent="0.35">
      <c r="A4941">
        <v>4940</v>
      </c>
      <c r="B4941" t="s">
        <v>3636</v>
      </c>
      <c r="C4941" s="8">
        <v>42980</v>
      </c>
      <c r="D4941" s="6">
        <v>2017</v>
      </c>
      <c r="E4941" s="8" t="s">
        <v>3472</v>
      </c>
      <c r="F4941" s="7">
        <v>2</v>
      </c>
      <c r="G4941" t="s">
        <v>3457</v>
      </c>
      <c r="H4941" t="s">
        <v>3462</v>
      </c>
      <c r="I4941" t="s">
        <v>3635</v>
      </c>
      <c r="J4941" t="s">
        <v>3488</v>
      </c>
      <c r="K4941" t="s">
        <v>3492</v>
      </c>
      <c r="L4941">
        <v>90008</v>
      </c>
      <c r="M4941" t="s">
        <v>2524</v>
      </c>
      <c r="N4941" t="s">
        <v>13</v>
      </c>
      <c r="O4941" t="s">
        <v>29</v>
      </c>
      <c r="P4941" t="s">
        <v>2525</v>
      </c>
      <c r="Q4941" s="4">
        <v>18000</v>
      </c>
      <c r="R4941">
        <v>5</v>
      </c>
      <c r="S4941" s="4">
        <f>Table3[[#This Row],[Harga]]*Table3[[#This Row],[Quantity]]</f>
        <v>90000</v>
      </c>
      <c r="T4941">
        <v>0</v>
      </c>
      <c r="U4941" s="4">
        <f>Table3[[#This Row],[Discount]]*Table3[[#This Row],[Revenue]]</f>
        <v>0</v>
      </c>
      <c r="V4941" s="4">
        <f>Table3[[#This Row],[Revenue]]-Table3[[#This Row],[Total Discount]]</f>
        <v>90000</v>
      </c>
      <c r="W4941" s="6"/>
      <c r="X4941" s="5"/>
    </row>
    <row r="4942" spans="1:24" x14ac:dyDescent="0.35">
      <c r="A4942">
        <v>4941</v>
      </c>
      <c r="B4942" t="s">
        <v>3634</v>
      </c>
      <c r="C4942" s="8">
        <v>41741</v>
      </c>
      <c r="D4942" s="6">
        <v>2014</v>
      </c>
      <c r="E4942" s="8" t="s">
        <v>3529</v>
      </c>
      <c r="F4942" s="7">
        <v>12</v>
      </c>
      <c r="G4942" t="s">
        <v>3485</v>
      </c>
      <c r="H4942" t="s">
        <v>3451</v>
      </c>
      <c r="I4942" t="s">
        <v>3632</v>
      </c>
      <c r="J4942" t="s">
        <v>3466</v>
      </c>
      <c r="K4942" t="s">
        <v>3487</v>
      </c>
      <c r="L4942">
        <v>95240</v>
      </c>
      <c r="M4942" t="s">
        <v>3099</v>
      </c>
      <c r="N4942" t="s">
        <v>13</v>
      </c>
      <c r="O4942" t="s">
        <v>37</v>
      </c>
      <c r="P4942" t="s">
        <v>3100</v>
      </c>
      <c r="Q4942" s="4">
        <v>32000</v>
      </c>
      <c r="R4942">
        <v>2</v>
      </c>
      <c r="S4942" s="4">
        <f>Table3[[#This Row],[Harga]]*Table3[[#This Row],[Quantity]]</f>
        <v>64000</v>
      </c>
      <c r="T4942">
        <v>0</v>
      </c>
      <c r="U4942" s="4">
        <f>Table3[[#This Row],[Discount]]*Table3[[#This Row],[Revenue]]</f>
        <v>0</v>
      </c>
      <c r="V4942" s="4">
        <f>Table3[[#This Row],[Revenue]]-Table3[[#This Row],[Total Discount]]</f>
        <v>64000</v>
      </c>
      <c r="W4942" s="6"/>
      <c r="X4942" s="5"/>
    </row>
    <row r="4943" spans="1:24" x14ac:dyDescent="0.35">
      <c r="A4943">
        <v>4942</v>
      </c>
      <c r="B4943" t="s">
        <v>3633</v>
      </c>
      <c r="C4943" s="8">
        <v>42492</v>
      </c>
      <c r="D4943" s="6">
        <v>2016</v>
      </c>
      <c r="E4943" s="8" t="s">
        <v>3453</v>
      </c>
      <c r="F4943" s="7">
        <v>2</v>
      </c>
      <c r="G4943" t="s">
        <v>3538</v>
      </c>
      <c r="H4943" t="s">
        <v>3451</v>
      </c>
      <c r="I4943" t="s">
        <v>3632</v>
      </c>
      <c r="J4943" t="s">
        <v>3466</v>
      </c>
      <c r="K4943" t="s">
        <v>3509</v>
      </c>
      <c r="L4943">
        <v>10009</v>
      </c>
      <c r="M4943" t="s">
        <v>571</v>
      </c>
      <c r="N4943" t="s">
        <v>9</v>
      </c>
      <c r="O4943" t="s">
        <v>20</v>
      </c>
      <c r="P4943" t="s">
        <v>572</v>
      </c>
      <c r="Q4943" s="4">
        <v>19000</v>
      </c>
      <c r="R4943">
        <v>2</v>
      </c>
      <c r="S4943" s="4">
        <f>Table3[[#This Row],[Harga]]*Table3[[#This Row],[Quantity]]</f>
        <v>38000</v>
      </c>
      <c r="T4943">
        <v>0</v>
      </c>
      <c r="U4943" s="4">
        <f>Table3[[#This Row],[Discount]]*Table3[[#This Row],[Revenue]]</f>
        <v>0</v>
      </c>
      <c r="V4943" s="4">
        <f>Table3[[#This Row],[Revenue]]-Table3[[#This Row],[Total Discount]]</f>
        <v>38000</v>
      </c>
      <c r="W4943" s="6"/>
      <c r="X4943" s="5"/>
    </row>
    <row r="4944" spans="1:24" x14ac:dyDescent="0.35">
      <c r="A4944">
        <v>4943</v>
      </c>
      <c r="B4944" t="s">
        <v>3631</v>
      </c>
      <c r="C4944" s="8">
        <v>42905</v>
      </c>
      <c r="D4944" s="6">
        <v>2017</v>
      </c>
      <c r="E4944" s="8" t="s">
        <v>3497</v>
      </c>
      <c r="F4944" s="7">
        <v>19</v>
      </c>
      <c r="G4944" t="s">
        <v>3538</v>
      </c>
      <c r="H4944" t="s">
        <v>3451</v>
      </c>
      <c r="I4944" t="s">
        <v>3629</v>
      </c>
      <c r="J4944" t="s">
        <v>3449</v>
      </c>
      <c r="K4944" t="s">
        <v>3477</v>
      </c>
      <c r="L4944">
        <v>94109</v>
      </c>
      <c r="M4944" t="s">
        <v>2801</v>
      </c>
      <c r="N4944" t="s">
        <v>9</v>
      </c>
      <c r="O4944" t="s">
        <v>20</v>
      </c>
      <c r="P4944" t="s">
        <v>2802</v>
      </c>
      <c r="Q4944" s="4">
        <v>26000</v>
      </c>
      <c r="R4944">
        <v>4</v>
      </c>
      <c r="S4944" s="4">
        <f>Table3[[#This Row],[Harga]]*Table3[[#This Row],[Quantity]]</f>
        <v>104000</v>
      </c>
      <c r="T4944">
        <v>0</v>
      </c>
      <c r="U4944" s="4">
        <f>Table3[[#This Row],[Discount]]*Table3[[#This Row],[Revenue]]</f>
        <v>0</v>
      </c>
      <c r="V4944" s="4">
        <f>Table3[[#This Row],[Revenue]]-Table3[[#This Row],[Total Discount]]</f>
        <v>104000</v>
      </c>
      <c r="W4944" s="6"/>
      <c r="X4944" s="5"/>
    </row>
    <row r="4945" spans="1:24" x14ac:dyDescent="0.35">
      <c r="A4945">
        <v>4944</v>
      </c>
      <c r="B4945" t="s">
        <v>3630</v>
      </c>
      <c r="C4945" s="8">
        <v>41949</v>
      </c>
      <c r="D4945" s="6">
        <v>2014</v>
      </c>
      <c r="E4945" s="8" t="s">
        <v>3468</v>
      </c>
      <c r="F4945" s="7">
        <v>6</v>
      </c>
      <c r="G4945" t="s">
        <v>3452</v>
      </c>
      <c r="H4945" t="s">
        <v>3451</v>
      </c>
      <c r="I4945" t="s">
        <v>3629</v>
      </c>
      <c r="J4945" t="s">
        <v>3449</v>
      </c>
      <c r="K4945" t="s">
        <v>3628</v>
      </c>
      <c r="L4945">
        <v>31907</v>
      </c>
      <c r="M4945" t="s">
        <v>3436</v>
      </c>
      <c r="N4945" t="s">
        <v>13</v>
      </c>
      <c r="O4945" t="s">
        <v>23</v>
      </c>
      <c r="P4945" t="s">
        <v>3437</v>
      </c>
      <c r="Q4945" s="4">
        <v>44000</v>
      </c>
      <c r="R4945">
        <v>6</v>
      </c>
      <c r="S4945" s="4">
        <f>Table3[[#This Row],[Harga]]*Table3[[#This Row],[Quantity]]</f>
        <v>264000</v>
      </c>
      <c r="T4945">
        <v>0</v>
      </c>
      <c r="U4945" s="4">
        <f>Table3[[#This Row],[Discount]]*Table3[[#This Row],[Revenue]]</f>
        <v>0</v>
      </c>
      <c r="V4945" s="4">
        <f>Table3[[#This Row],[Revenue]]-Table3[[#This Row],[Total Discount]]</f>
        <v>264000</v>
      </c>
      <c r="W4945" s="6"/>
      <c r="X4945" s="5"/>
    </row>
    <row r="4946" spans="1:24" x14ac:dyDescent="0.35">
      <c r="A4946">
        <v>4945</v>
      </c>
      <c r="B4946" t="s">
        <v>3627</v>
      </c>
      <c r="C4946" s="8">
        <v>42089</v>
      </c>
      <c r="D4946" s="6">
        <v>2015</v>
      </c>
      <c r="E4946" s="8" t="s">
        <v>3511</v>
      </c>
      <c r="F4946" s="7">
        <v>26</v>
      </c>
      <c r="G4946" t="s">
        <v>3485</v>
      </c>
      <c r="H4946" t="s">
        <v>3451</v>
      </c>
      <c r="I4946" t="s">
        <v>3626</v>
      </c>
      <c r="J4946" t="s">
        <v>3466</v>
      </c>
      <c r="K4946" t="s">
        <v>3487</v>
      </c>
      <c r="L4946">
        <v>98103</v>
      </c>
      <c r="M4946" t="s">
        <v>1316</v>
      </c>
      <c r="N4946" t="s">
        <v>9</v>
      </c>
      <c r="O4946" t="s">
        <v>17</v>
      </c>
      <c r="P4946" t="s">
        <v>1317</v>
      </c>
      <c r="Q4946" s="4">
        <v>1019000</v>
      </c>
      <c r="R4946">
        <v>8</v>
      </c>
      <c r="S4946" s="4">
        <f>Table3[[#This Row],[Harga]]*Table3[[#This Row],[Quantity]]</f>
        <v>8152000</v>
      </c>
      <c r="T4946">
        <v>0</v>
      </c>
      <c r="U4946" s="4">
        <f>Table3[[#This Row],[Discount]]*Table3[[#This Row],[Revenue]]</f>
        <v>0</v>
      </c>
      <c r="V4946" s="4">
        <f>Table3[[#This Row],[Revenue]]-Table3[[#This Row],[Total Discount]]</f>
        <v>8152000</v>
      </c>
      <c r="W4946" s="6"/>
      <c r="X4946" s="5"/>
    </row>
    <row r="4947" spans="1:24" x14ac:dyDescent="0.35">
      <c r="A4947">
        <v>4946</v>
      </c>
      <c r="B4947" t="s">
        <v>3625</v>
      </c>
      <c r="C4947" s="8">
        <v>42749</v>
      </c>
      <c r="D4947" s="6">
        <v>2017</v>
      </c>
      <c r="E4947" s="8" t="s">
        <v>3463</v>
      </c>
      <c r="F4947" s="7">
        <v>14</v>
      </c>
      <c r="G4947" t="s">
        <v>3457</v>
      </c>
      <c r="H4947" t="s">
        <v>3451</v>
      </c>
      <c r="I4947" t="s">
        <v>3624</v>
      </c>
      <c r="J4947" t="s">
        <v>3488</v>
      </c>
      <c r="K4947" t="s">
        <v>3487</v>
      </c>
      <c r="L4947">
        <v>47374</v>
      </c>
      <c r="M4947" t="s">
        <v>1064</v>
      </c>
      <c r="N4947" t="s">
        <v>13</v>
      </c>
      <c r="O4947" t="s">
        <v>32</v>
      </c>
      <c r="P4947" t="s">
        <v>1065</v>
      </c>
      <c r="Q4947" s="4">
        <v>27000</v>
      </c>
      <c r="R4947">
        <v>5</v>
      </c>
      <c r="S4947" s="4">
        <f>Table3[[#This Row],[Harga]]*Table3[[#This Row],[Quantity]]</f>
        <v>135000</v>
      </c>
      <c r="T4947">
        <v>0</v>
      </c>
      <c r="U4947" s="4">
        <f>Table3[[#This Row],[Discount]]*Table3[[#This Row],[Revenue]]</f>
        <v>0</v>
      </c>
      <c r="V4947" s="4">
        <f>Table3[[#This Row],[Revenue]]-Table3[[#This Row],[Total Discount]]</f>
        <v>135000</v>
      </c>
      <c r="W4947" s="6"/>
      <c r="X4947" s="5"/>
    </row>
    <row r="4948" spans="1:24" x14ac:dyDescent="0.35">
      <c r="A4948">
        <v>4947</v>
      </c>
      <c r="B4948" t="s">
        <v>3623</v>
      </c>
      <c r="C4948" s="8">
        <v>42089</v>
      </c>
      <c r="D4948" s="6">
        <v>2015</v>
      </c>
      <c r="E4948" s="8" t="s">
        <v>3511</v>
      </c>
      <c r="F4948" s="7">
        <v>26</v>
      </c>
      <c r="G4948" t="s">
        <v>3452</v>
      </c>
      <c r="H4948" t="s">
        <v>3451</v>
      </c>
      <c r="I4948" t="s">
        <v>3622</v>
      </c>
      <c r="J4948" t="s">
        <v>3466</v>
      </c>
      <c r="K4948" t="s">
        <v>3505</v>
      </c>
      <c r="L4948">
        <v>10009</v>
      </c>
      <c r="M4948" t="s">
        <v>2000</v>
      </c>
      <c r="N4948" t="s">
        <v>13</v>
      </c>
      <c r="O4948" t="s">
        <v>32</v>
      </c>
      <c r="P4948" t="s">
        <v>2001</v>
      </c>
      <c r="Q4948" s="4">
        <v>311000</v>
      </c>
      <c r="R4948">
        <v>7</v>
      </c>
      <c r="S4948" s="4">
        <f>Table3[[#This Row],[Harga]]*Table3[[#This Row],[Quantity]]</f>
        <v>2177000</v>
      </c>
      <c r="T4948">
        <v>0</v>
      </c>
      <c r="U4948" s="4">
        <f>Table3[[#This Row],[Discount]]*Table3[[#This Row],[Revenue]]</f>
        <v>0</v>
      </c>
      <c r="V4948" s="4">
        <f>Table3[[#This Row],[Revenue]]-Table3[[#This Row],[Total Discount]]</f>
        <v>2177000</v>
      </c>
      <c r="W4948" s="6"/>
      <c r="X4948" s="5"/>
    </row>
    <row r="4949" spans="1:24" x14ac:dyDescent="0.35">
      <c r="A4949">
        <v>4948</v>
      </c>
      <c r="B4949" t="s">
        <v>3621</v>
      </c>
      <c r="C4949" s="8">
        <v>41944</v>
      </c>
      <c r="D4949" s="6">
        <v>2014</v>
      </c>
      <c r="E4949" s="8" t="s">
        <v>3468</v>
      </c>
      <c r="F4949" s="7">
        <v>1</v>
      </c>
      <c r="G4949" t="s">
        <v>3485</v>
      </c>
      <c r="H4949" t="s">
        <v>3451</v>
      </c>
      <c r="I4949" t="s">
        <v>3620</v>
      </c>
      <c r="J4949" t="s">
        <v>3466</v>
      </c>
      <c r="K4949" t="s">
        <v>3605</v>
      </c>
      <c r="L4949">
        <v>45040</v>
      </c>
      <c r="M4949" t="s">
        <v>630</v>
      </c>
      <c r="N4949" t="s">
        <v>9</v>
      </c>
      <c r="O4949" t="s">
        <v>20</v>
      </c>
      <c r="P4949" t="s">
        <v>631</v>
      </c>
      <c r="Q4949" s="4">
        <v>104000</v>
      </c>
      <c r="R4949">
        <v>2</v>
      </c>
      <c r="S4949" s="4">
        <f>Table3[[#This Row],[Harga]]*Table3[[#This Row],[Quantity]]</f>
        <v>208000</v>
      </c>
      <c r="T4949">
        <v>0.2</v>
      </c>
      <c r="U4949" s="4">
        <f>Table3[[#This Row],[Discount]]*Table3[[#This Row],[Revenue]]</f>
        <v>41600</v>
      </c>
      <c r="V4949" s="4">
        <f>Table3[[#This Row],[Revenue]]-Table3[[#This Row],[Total Discount]]</f>
        <v>166400</v>
      </c>
      <c r="W4949" s="6"/>
      <c r="X4949" s="5"/>
    </row>
    <row r="4950" spans="1:24" x14ac:dyDescent="0.35">
      <c r="A4950">
        <v>4949</v>
      </c>
      <c r="B4950" t="s">
        <v>3619</v>
      </c>
      <c r="C4950" s="8">
        <v>43014</v>
      </c>
      <c r="D4950" s="6">
        <v>2017</v>
      </c>
      <c r="E4950" s="8" t="s">
        <v>3517</v>
      </c>
      <c r="F4950" s="7">
        <v>6</v>
      </c>
      <c r="G4950" t="s">
        <v>3457</v>
      </c>
      <c r="H4950" t="s">
        <v>3462</v>
      </c>
      <c r="I4950" t="s">
        <v>3618</v>
      </c>
      <c r="J4950" t="s">
        <v>3449</v>
      </c>
      <c r="K4950" t="s">
        <v>3465</v>
      </c>
      <c r="L4950">
        <v>60623</v>
      </c>
      <c r="M4950" t="s">
        <v>266</v>
      </c>
      <c r="N4950" t="s">
        <v>13</v>
      </c>
      <c r="O4950" t="s">
        <v>32</v>
      </c>
      <c r="P4950" t="s">
        <v>267</v>
      </c>
      <c r="Q4950" s="4">
        <v>726000</v>
      </c>
      <c r="R4950">
        <v>2</v>
      </c>
      <c r="S4950" s="4">
        <f>Table3[[#This Row],[Harga]]*Table3[[#This Row],[Quantity]]</f>
        <v>1452000</v>
      </c>
      <c r="T4950">
        <v>0.2</v>
      </c>
      <c r="U4950" s="4">
        <f>Table3[[#This Row],[Discount]]*Table3[[#This Row],[Revenue]]</f>
        <v>290400</v>
      </c>
      <c r="V4950" s="4">
        <f>Table3[[#This Row],[Revenue]]-Table3[[#This Row],[Total Discount]]</f>
        <v>1161600</v>
      </c>
      <c r="W4950" s="6"/>
      <c r="X4950" s="5"/>
    </row>
    <row r="4951" spans="1:24" x14ac:dyDescent="0.35">
      <c r="A4951">
        <v>4950</v>
      </c>
      <c r="B4951" t="s">
        <v>3617</v>
      </c>
      <c r="C4951" s="8">
        <v>42714</v>
      </c>
      <c r="D4951" s="6">
        <v>2016</v>
      </c>
      <c r="E4951" s="8" t="s">
        <v>3490</v>
      </c>
      <c r="F4951" s="7">
        <v>10</v>
      </c>
      <c r="G4951" t="s">
        <v>3457</v>
      </c>
      <c r="H4951" t="s">
        <v>3451</v>
      </c>
      <c r="I4951" t="s">
        <v>3616</v>
      </c>
      <c r="J4951" t="s">
        <v>3488</v>
      </c>
      <c r="K4951" t="s">
        <v>3448</v>
      </c>
      <c r="L4951">
        <v>10024</v>
      </c>
      <c r="M4951" t="s">
        <v>2154</v>
      </c>
      <c r="N4951" t="s">
        <v>13</v>
      </c>
      <c r="O4951" t="s">
        <v>23</v>
      </c>
      <c r="P4951" t="s">
        <v>2155</v>
      </c>
      <c r="Q4951" s="4">
        <v>21000</v>
      </c>
      <c r="R4951">
        <v>1</v>
      </c>
      <c r="S4951" s="4">
        <f>Table3[[#This Row],[Harga]]*Table3[[#This Row],[Quantity]]</f>
        <v>21000</v>
      </c>
      <c r="T4951">
        <v>0</v>
      </c>
      <c r="U4951" s="4">
        <f>Table3[[#This Row],[Discount]]*Table3[[#This Row],[Revenue]]</f>
        <v>0</v>
      </c>
      <c r="V4951" s="4">
        <f>Table3[[#This Row],[Revenue]]-Table3[[#This Row],[Total Discount]]</f>
        <v>21000</v>
      </c>
      <c r="W4951" s="6"/>
      <c r="X4951" s="5"/>
    </row>
    <row r="4952" spans="1:24" x14ac:dyDescent="0.35">
      <c r="A4952">
        <v>4951</v>
      </c>
      <c r="B4952" t="s">
        <v>3615</v>
      </c>
      <c r="C4952" s="8">
        <v>42635</v>
      </c>
      <c r="D4952" s="6">
        <v>2016</v>
      </c>
      <c r="E4952" s="8" t="s">
        <v>3472</v>
      </c>
      <c r="F4952" s="7">
        <v>22</v>
      </c>
      <c r="G4952" t="s">
        <v>3485</v>
      </c>
      <c r="H4952" t="s">
        <v>3462</v>
      </c>
      <c r="I4952" t="s">
        <v>3614</v>
      </c>
      <c r="J4952" t="s">
        <v>3488</v>
      </c>
      <c r="K4952" t="s">
        <v>3483</v>
      </c>
      <c r="L4952">
        <v>44134</v>
      </c>
      <c r="M4952" t="s">
        <v>1884</v>
      </c>
      <c r="N4952" t="s">
        <v>13</v>
      </c>
      <c r="O4952" t="s">
        <v>55</v>
      </c>
      <c r="P4952" t="s">
        <v>1885</v>
      </c>
      <c r="Q4952" s="4">
        <v>96000</v>
      </c>
      <c r="R4952">
        <v>2</v>
      </c>
      <c r="S4952" s="4">
        <f>Table3[[#This Row],[Harga]]*Table3[[#This Row],[Quantity]]</f>
        <v>192000</v>
      </c>
      <c r="T4952">
        <v>0.2</v>
      </c>
      <c r="U4952" s="4">
        <f>Table3[[#This Row],[Discount]]*Table3[[#This Row],[Revenue]]</f>
        <v>38400</v>
      </c>
      <c r="V4952" s="4">
        <f>Table3[[#This Row],[Revenue]]-Table3[[#This Row],[Total Discount]]</f>
        <v>153600</v>
      </c>
      <c r="W4952" s="6"/>
      <c r="X4952" s="5"/>
    </row>
    <row r="4953" spans="1:24" x14ac:dyDescent="0.35">
      <c r="A4953">
        <v>4952</v>
      </c>
      <c r="B4953" t="s">
        <v>3613</v>
      </c>
      <c r="C4953" s="8">
        <v>42367</v>
      </c>
      <c r="D4953" s="6">
        <v>2015</v>
      </c>
      <c r="E4953" s="8" t="s">
        <v>3490</v>
      </c>
      <c r="F4953" s="7">
        <v>29</v>
      </c>
      <c r="G4953" t="s">
        <v>3452</v>
      </c>
      <c r="H4953" t="s">
        <v>3451</v>
      </c>
      <c r="I4953" t="s">
        <v>3612</v>
      </c>
      <c r="J4953" t="s">
        <v>3449</v>
      </c>
      <c r="K4953" t="s">
        <v>3548</v>
      </c>
      <c r="L4953">
        <v>10035</v>
      </c>
      <c r="M4953" t="s">
        <v>3350</v>
      </c>
      <c r="N4953" t="s">
        <v>13</v>
      </c>
      <c r="O4953" t="s">
        <v>366</v>
      </c>
      <c r="P4953" t="s">
        <v>3351</v>
      </c>
      <c r="Q4953" s="4">
        <v>8000</v>
      </c>
      <c r="R4953">
        <v>2</v>
      </c>
      <c r="S4953" s="4">
        <f>Table3[[#This Row],[Harga]]*Table3[[#This Row],[Quantity]]</f>
        <v>16000</v>
      </c>
      <c r="T4953">
        <v>0</v>
      </c>
      <c r="U4953" s="4">
        <f>Table3[[#This Row],[Discount]]*Table3[[#This Row],[Revenue]]</f>
        <v>0</v>
      </c>
      <c r="V4953" s="4">
        <f>Table3[[#This Row],[Revenue]]-Table3[[#This Row],[Total Discount]]</f>
        <v>16000</v>
      </c>
      <c r="W4953" s="6"/>
      <c r="X4953" s="5"/>
    </row>
    <row r="4954" spans="1:24" x14ac:dyDescent="0.35">
      <c r="A4954">
        <v>4953</v>
      </c>
      <c r="B4954" t="s">
        <v>3611</v>
      </c>
      <c r="C4954" s="8">
        <v>42845</v>
      </c>
      <c r="D4954" s="6">
        <v>2017</v>
      </c>
      <c r="E4954" s="8" t="s">
        <v>3529</v>
      </c>
      <c r="F4954" s="7">
        <v>20</v>
      </c>
      <c r="G4954" t="s">
        <v>3452</v>
      </c>
      <c r="H4954" t="s">
        <v>3451</v>
      </c>
      <c r="I4954" t="s">
        <v>3610</v>
      </c>
      <c r="J4954" t="s">
        <v>3488</v>
      </c>
      <c r="K4954" t="s">
        <v>3465</v>
      </c>
      <c r="L4954">
        <v>44105</v>
      </c>
      <c r="M4954" t="s">
        <v>1568</v>
      </c>
      <c r="N4954" t="s">
        <v>13</v>
      </c>
      <c r="O4954" t="s">
        <v>32</v>
      </c>
      <c r="P4954" t="s">
        <v>1569</v>
      </c>
      <c r="Q4954" s="4">
        <v>637000</v>
      </c>
      <c r="R4954">
        <v>4</v>
      </c>
      <c r="S4954" s="4">
        <f>Table3[[#This Row],[Harga]]*Table3[[#This Row],[Quantity]]</f>
        <v>2548000</v>
      </c>
      <c r="T4954">
        <v>0.2</v>
      </c>
      <c r="U4954" s="4">
        <f>Table3[[#This Row],[Discount]]*Table3[[#This Row],[Revenue]]</f>
        <v>509600</v>
      </c>
      <c r="V4954" s="4">
        <f>Table3[[#This Row],[Revenue]]-Table3[[#This Row],[Total Discount]]</f>
        <v>2038400</v>
      </c>
      <c r="W4954" s="6"/>
      <c r="X4954" s="5"/>
    </row>
    <row r="4955" spans="1:24" x14ac:dyDescent="0.35">
      <c r="A4955">
        <v>4954</v>
      </c>
      <c r="B4955" t="s">
        <v>3609</v>
      </c>
      <c r="C4955" s="8">
        <v>42603</v>
      </c>
      <c r="D4955" s="6">
        <v>2016</v>
      </c>
      <c r="E4955" s="8" t="s">
        <v>3481</v>
      </c>
      <c r="F4955" s="7">
        <v>21</v>
      </c>
      <c r="G4955" t="s">
        <v>3457</v>
      </c>
      <c r="H4955" t="s">
        <v>3451</v>
      </c>
      <c r="I4955" t="s">
        <v>3608</v>
      </c>
      <c r="J4955" t="s">
        <v>3449</v>
      </c>
      <c r="K4955" t="s">
        <v>3568</v>
      </c>
      <c r="L4955">
        <v>10035</v>
      </c>
      <c r="M4955" t="s">
        <v>1114</v>
      </c>
      <c r="N4955" t="s">
        <v>9</v>
      </c>
      <c r="O4955" t="s">
        <v>42</v>
      </c>
      <c r="P4955" t="s">
        <v>1115</v>
      </c>
      <c r="Q4955" s="4">
        <v>146000</v>
      </c>
      <c r="R4955">
        <v>7</v>
      </c>
      <c r="S4955" s="4">
        <f>Table3[[#This Row],[Harga]]*Table3[[#This Row],[Quantity]]</f>
        <v>1022000</v>
      </c>
      <c r="T4955">
        <v>0.1</v>
      </c>
      <c r="U4955" s="4">
        <f>Table3[[#This Row],[Discount]]*Table3[[#This Row],[Revenue]]</f>
        <v>102200</v>
      </c>
      <c r="V4955" s="4">
        <f>Table3[[#This Row],[Revenue]]-Table3[[#This Row],[Total Discount]]</f>
        <v>919800</v>
      </c>
      <c r="W4955" s="6"/>
      <c r="X4955" s="5"/>
    </row>
    <row r="4956" spans="1:24" x14ac:dyDescent="0.35">
      <c r="A4956">
        <v>4955</v>
      </c>
      <c r="B4956" t="s">
        <v>3607</v>
      </c>
      <c r="C4956" s="8">
        <v>42153</v>
      </c>
      <c r="D4956" s="6">
        <v>2015</v>
      </c>
      <c r="E4956" s="8" t="s">
        <v>3453</v>
      </c>
      <c r="F4956" s="7">
        <v>29</v>
      </c>
      <c r="G4956" t="s">
        <v>3452</v>
      </c>
      <c r="H4956" t="s">
        <v>3532</v>
      </c>
      <c r="I4956" t="s">
        <v>3606</v>
      </c>
      <c r="J4956" t="s">
        <v>3488</v>
      </c>
      <c r="K4956" t="s">
        <v>3605</v>
      </c>
      <c r="L4956">
        <v>44105</v>
      </c>
      <c r="M4956" t="s">
        <v>278</v>
      </c>
      <c r="N4956" t="s">
        <v>13</v>
      </c>
      <c r="O4956" t="s">
        <v>23</v>
      </c>
      <c r="P4956" t="s">
        <v>49</v>
      </c>
      <c r="Q4956" s="4">
        <v>142000</v>
      </c>
      <c r="R4956">
        <v>3</v>
      </c>
      <c r="S4956" s="4">
        <f>Table3[[#This Row],[Harga]]*Table3[[#This Row],[Quantity]]</f>
        <v>426000</v>
      </c>
      <c r="T4956">
        <v>0.2</v>
      </c>
      <c r="U4956" s="4">
        <f>Table3[[#This Row],[Discount]]*Table3[[#This Row],[Revenue]]</f>
        <v>85200</v>
      </c>
      <c r="V4956" s="4">
        <f>Table3[[#This Row],[Revenue]]-Table3[[#This Row],[Total Discount]]</f>
        <v>340800</v>
      </c>
      <c r="W4956" s="6"/>
      <c r="X4956" s="5"/>
    </row>
    <row r="4957" spans="1:24" x14ac:dyDescent="0.35">
      <c r="A4957">
        <v>4956</v>
      </c>
      <c r="B4957" t="s">
        <v>3604</v>
      </c>
      <c r="C4957" s="8">
        <v>41863</v>
      </c>
      <c r="D4957" s="6">
        <v>2014</v>
      </c>
      <c r="E4957" s="8" t="s">
        <v>3481</v>
      </c>
      <c r="F4957" s="7">
        <v>12</v>
      </c>
      <c r="G4957" t="s">
        <v>3457</v>
      </c>
      <c r="H4957" t="s">
        <v>3462</v>
      </c>
      <c r="I4957" t="s">
        <v>3603</v>
      </c>
      <c r="J4957" t="s">
        <v>3449</v>
      </c>
      <c r="K4957" t="s">
        <v>3477</v>
      </c>
      <c r="L4957">
        <v>30188</v>
      </c>
      <c r="M4957" t="s">
        <v>1371</v>
      </c>
      <c r="N4957" t="s">
        <v>13</v>
      </c>
      <c r="O4957" t="s">
        <v>26</v>
      </c>
      <c r="P4957" t="s">
        <v>1372</v>
      </c>
      <c r="Q4957" s="4">
        <v>12000</v>
      </c>
      <c r="R4957">
        <v>3</v>
      </c>
      <c r="S4957" s="4">
        <f>Table3[[#This Row],[Harga]]*Table3[[#This Row],[Quantity]]</f>
        <v>36000</v>
      </c>
      <c r="T4957">
        <v>0</v>
      </c>
      <c r="U4957" s="4">
        <f>Table3[[#This Row],[Discount]]*Table3[[#This Row],[Revenue]]</f>
        <v>0</v>
      </c>
      <c r="V4957" s="4">
        <f>Table3[[#This Row],[Revenue]]-Table3[[#This Row],[Total Discount]]</f>
        <v>36000</v>
      </c>
      <c r="W4957" s="6"/>
      <c r="X4957" s="5"/>
    </row>
    <row r="4958" spans="1:24" x14ac:dyDescent="0.35">
      <c r="A4958">
        <v>4957</v>
      </c>
      <c r="B4958" t="s">
        <v>3602</v>
      </c>
      <c r="C4958" s="8">
        <v>41732</v>
      </c>
      <c r="D4958" s="6">
        <v>2014</v>
      </c>
      <c r="E4958" s="8" t="s">
        <v>3529</v>
      </c>
      <c r="F4958" s="7">
        <v>3</v>
      </c>
      <c r="G4958" t="s">
        <v>3457</v>
      </c>
      <c r="H4958" t="s">
        <v>3451</v>
      </c>
      <c r="I4958" t="s">
        <v>3601</v>
      </c>
      <c r="J4958" t="s">
        <v>3466</v>
      </c>
      <c r="K4958" t="s">
        <v>3600</v>
      </c>
      <c r="L4958">
        <v>90008</v>
      </c>
      <c r="M4958" t="s">
        <v>2135</v>
      </c>
      <c r="N4958" t="s">
        <v>13</v>
      </c>
      <c r="O4958" t="s">
        <v>55</v>
      </c>
      <c r="P4958" t="s">
        <v>176</v>
      </c>
      <c r="Q4958" s="4">
        <v>14000</v>
      </c>
      <c r="R4958">
        <v>2</v>
      </c>
      <c r="S4958" s="4">
        <f>Table3[[#This Row],[Harga]]*Table3[[#This Row],[Quantity]]</f>
        <v>28000</v>
      </c>
      <c r="T4958">
        <v>0</v>
      </c>
      <c r="U4958" s="4">
        <f>Table3[[#This Row],[Discount]]*Table3[[#This Row],[Revenue]]</f>
        <v>0</v>
      </c>
      <c r="V4958" s="4">
        <f>Table3[[#This Row],[Revenue]]-Table3[[#This Row],[Total Discount]]</f>
        <v>28000</v>
      </c>
      <c r="W4958" s="6"/>
      <c r="X4958" s="5"/>
    </row>
    <row r="4959" spans="1:24" x14ac:dyDescent="0.35">
      <c r="A4959">
        <v>4958</v>
      </c>
      <c r="B4959" t="s">
        <v>3599</v>
      </c>
      <c r="C4959" s="8">
        <v>41662</v>
      </c>
      <c r="D4959" s="6">
        <v>2014</v>
      </c>
      <c r="E4959" s="8" t="s">
        <v>3463</v>
      </c>
      <c r="F4959" s="7">
        <v>23</v>
      </c>
      <c r="G4959" t="s">
        <v>3452</v>
      </c>
      <c r="H4959" t="s">
        <v>3462</v>
      </c>
      <c r="I4959" t="s">
        <v>3598</v>
      </c>
      <c r="J4959" t="s">
        <v>3449</v>
      </c>
      <c r="K4959" t="s">
        <v>3548</v>
      </c>
      <c r="L4959">
        <v>47905</v>
      </c>
      <c r="M4959" t="s">
        <v>517</v>
      </c>
      <c r="N4959" t="s">
        <v>13</v>
      </c>
      <c r="O4959" t="s">
        <v>73</v>
      </c>
      <c r="P4959" t="s">
        <v>518</v>
      </c>
      <c r="Q4959" s="4">
        <v>4000</v>
      </c>
      <c r="R4959">
        <v>3</v>
      </c>
      <c r="S4959" s="4">
        <f>Table3[[#This Row],[Harga]]*Table3[[#This Row],[Quantity]]</f>
        <v>12000</v>
      </c>
      <c r="T4959">
        <v>0</v>
      </c>
      <c r="U4959" s="4">
        <f>Table3[[#This Row],[Discount]]*Table3[[#This Row],[Revenue]]</f>
        <v>0</v>
      </c>
      <c r="V4959" s="4">
        <f>Table3[[#This Row],[Revenue]]-Table3[[#This Row],[Total Discount]]</f>
        <v>12000</v>
      </c>
      <c r="W4959" s="6"/>
      <c r="X4959" s="5"/>
    </row>
    <row r="4960" spans="1:24" x14ac:dyDescent="0.35">
      <c r="A4960">
        <v>4959</v>
      </c>
      <c r="B4960" t="s">
        <v>3597</v>
      </c>
      <c r="C4960" s="8">
        <v>43020</v>
      </c>
      <c r="D4960" s="6">
        <v>2017</v>
      </c>
      <c r="E4960" s="8" t="s">
        <v>3517</v>
      </c>
      <c r="F4960" s="7">
        <v>12</v>
      </c>
      <c r="G4960" t="s">
        <v>3457</v>
      </c>
      <c r="H4960" t="s">
        <v>3451</v>
      </c>
      <c r="I4960" t="s">
        <v>3596</v>
      </c>
      <c r="J4960" t="s">
        <v>3449</v>
      </c>
      <c r="K4960" t="s">
        <v>3595</v>
      </c>
      <c r="L4960">
        <v>10024</v>
      </c>
      <c r="M4960" t="s">
        <v>1865</v>
      </c>
      <c r="N4960" t="s">
        <v>13</v>
      </c>
      <c r="O4960" t="s">
        <v>23</v>
      </c>
      <c r="P4960" t="s">
        <v>1866</v>
      </c>
      <c r="Q4960" s="4">
        <v>15000</v>
      </c>
      <c r="R4960">
        <v>2</v>
      </c>
      <c r="S4960" s="4">
        <f>Table3[[#This Row],[Harga]]*Table3[[#This Row],[Quantity]]</f>
        <v>30000</v>
      </c>
      <c r="T4960">
        <v>0</v>
      </c>
      <c r="U4960" s="4">
        <f>Table3[[#This Row],[Discount]]*Table3[[#This Row],[Revenue]]</f>
        <v>0</v>
      </c>
      <c r="V4960" s="4">
        <f>Table3[[#This Row],[Revenue]]-Table3[[#This Row],[Total Discount]]</f>
        <v>30000</v>
      </c>
      <c r="W4960" s="6"/>
      <c r="X4960" s="5"/>
    </row>
    <row r="4961" spans="1:24" x14ac:dyDescent="0.35">
      <c r="A4961">
        <v>4960</v>
      </c>
      <c r="B4961" t="s">
        <v>3594</v>
      </c>
      <c r="C4961" s="8">
        <v>42224</v>
      </c>
      <c r="D4961" s="6">
        <v>2015</v>
      </c>
      <c r="E4961" s="8" t="s">
        <v>3481</v>
      </c>
      <c r="F4961" s="7">
        <v>8</v>
      </c>
      <c r="G4961" t="s">
        <v>3538</v>
      </c>
      <c r="H4961" t="s">
        <v>3451</v>
      </c>
      <c r="I4961" t="s">
        <v>3593</v>
      </c>
      <c r="J4961" t="s">
        <v>3449</v>
      </c>
      <c r="K4961" t="s">
        <v>3470</v>
      </c>
      <c r="L4961">
        <v>13501</v>
      </c>
      <c r="M4961" t="s">
        <v>2663</v>
      </c>
      <c r="N4961" t="s">
        <v>51</v>
      </c>
      <c r="O4961" t="s">
        <v>64</v>
      </c>
      <c r="P4961" t="s">
        <v>2664</v>
      </c>
      <c r="Q4961" s="4">
        <v>80000</v>
      </c>
      <c r="R4961">
        <v>1</v>
      </c>
      <c r="S4961" s="4">
        <f>Table3[[#This Row],[Harga]]*Table3[[#This Row],[Quantity]]</f>
        <v>80000</v>
      </c>
      <c r="T4961">
        <v>0</v>
      </c>
      <c r="U4961" s="4">
        <f>Table3[[#This Row],[Discount]]*Table3[[#This Row],[Revenue]]</f>
        <v>0</v>
      </c>
      <c r="V4961" s="4">
        <f>Table3[[#This Row],[Revenue]]-Table3[[#This Row],[Total Discount]]</f>
        <v>80000</v>
      </c>
      <c r="W4961" s="6"/>
      <c r="X4961" s="5"/>
    </row>
    <row r="4962" spans="1:24" x14ac:dyDescent="0.35">
      <c r="A4962">
        <v>4961</v>
      </c>
      <c r="B4962" t="s">
        <v>3592</v>
      </c>
      <c r="C4962" s="8">
        <v>42813</v>
      </c>
      <c r="D4962" s="6">
        <v>2017</v>
      </c>
      <c r="E4962" s="8" t="s">
        <v>3511</v>
      </c>
      <c r="F4962" s="7">
        <v>19</v>
      </c>
      <c r="G4962" t="s">
        <v>3452</v>
      </c>
      <c r="H4962" t="s">
        <v>3462</v>
      </c>
      <c r="I4962" t="s">
        <v>3591</v>
      </c>
      <c r="J4962" t="s">
        <v>3466</v>
      </c>
      <c r="K4962" t="s">
        <v>3556</v>
      </c>
      <c r="L4962">
        <v>8701</v>
      </c>
      <c r="M4962" t="s">
        <v>3438</v>
      </c>
      <c r="N4962" t="s">
        <v>13</v>
      </c>
      <c r="O4962" t="s">
        <v>37</v>
      </c>
      <c r="P4962" t="s">
        <v>3439</v>
      </c>
      <c r="Q4962" s="4">
        <v>9000</v>
      </c>
      <c r="R4962">
        <v>3</v>
      </c>
      <c r="S4962" s="4">
        <f>Table3[[#This Row],[Harga]]*Table3[[#This Row],[Quantity]]</f>
        <v>27000</v>
      </c>
      <c r="T4962">
        <v>0</v>
      </c>
      <c r="U4962" s="4">
        <f>Table3[[#This Row],[Discount]]*Table3[[#This Row],[Revenue]]</f>
        <v>0</v>
      </c>
      <c r="V4962" s="4">
        <f>Table3[[#This Row],[Revenue]]-Table3[[#This Row],[Total Discount]]</f>
        <v>27000</v>
      </c>
      <c r="W4962" s="6"/>
      <c r="X4962" s="5"/>
    </row>
    <row r="4963" spans="1:24" x14ac:dyDescent="0.35">
      <c r="A4963">
        <v>4962</v>
      </c>
      <c r="B4963" t="s">
        <v>3590</v>
      </c>
      <c r="C4963" s="8">
        <v>42576</v>
      </c>
      <c r="D4963" s="6">
        <v>2016</v>
      </c>
      <c r="E4963" s="8" t="s">
        <v>3507</v>
      </c>
      <c r="F4963" s="7">
        <v>25</v>
      </c>
      <c r="G4963" t="s">
        <v>3452</v>
      </c>
      <c r="H4963" t="s">
        <v>3451</v>
      </c>
      <c r="I4963" t="s">
        <v>3589</v>
      </c>
      <c r="J4963" t="s">
        <v>3466</v>
      </c>
      <c r="K4963" t="s">
        <v>3460</v>
      </c>
      <c r="L4963">
        <v>53209</v>
      </c>
      <c r="M4963" t="s">
        <v>2210</v>
      </c>
      <c r="N4963" t="s">
        <v>13</v>
      </c>
      <c r="O4963" t="s">
        <v>23</v>
      </c>
      <c r="P4963" t="s">
        <v>2211</v>
      </c>
      <c r="Q4963" s="4">
        <v>17000</v>
      </c>
      <c r="R4963">
        <v>2</v>
      </c>
      <c r="S4963" s="4">
        <f>Table3[[#This Row],[Harga]]*Table3[[#This Row],[Quantity]]</f>
        <v>34000</v>
      </c>
      <c r="T4963">
        <v>0</v>
      </c>
      <c r="U4963" s="4">
        <f>Table3[[#This Row],[Discount]]*Table3[[#This Row],[Revenue]]</f>
        <v>0</v>
      </c>
      <c r="V4963" s="4">
        <f>Table3[[#This Row],[Revenue]]-Table3[[#This Row],[Total Discount]]</f>
        <v>34000</v>
      </c>
      <c r="W4963" s="6"/>
      <c r="X4963" s="5"/>
    </row>
    <row r="4964" spans="1:24" x14ac:dyDescent="0.35">
      <c r="A4964">
        <v>4963</v>
      </c>
      <c r="B4964" t="s">
        <v>3588</v>
      </c>
      <c r="C4964" s="8">
        <v>41908</v>
      </c>
      <c r="D4964" s="6">
        <v>2014</v>
      </c>
      <c r="E4964" s="8" t="s">
        <v>3472</v>
      </c>
      <c r="F4964" s="7">
        <v>26</v>
      </c>
      <c r="G4964" t="s">
        <v>3538</v>
      </c>
      <c r="H4964" t="s">
        <v>3462</v>
      </c>
      <c r="I4964" t="s">
        <v>3587</v>
      </c>
      <c r="J4964" t="s">
        <v>3449</v>
      </c>
      <c r="K4964" t="s">
        <v>3509</v>
      </c>
      <c r="L4964">
        <v>60623</v>
      </c>
      <c r="M4964" t="s">
        <v>2256</v>
      </c>
      <c r="N4964" t="s">
        <v>51</v>
      </c>
      <c r="O4964" t="s">
        <v>64</v>
      </c>
      <c r="P4964" t="s">
        <v>2257</v>
      </c>
      <c r="Q4964" s="4">
        <v>105000</v>
      </c>
      <c r="R4964">
        <v>11</v>
      </c>
      <c r="S4964" s="4">
        <f>Table3[[#This Row],[Harga]]*Table3[[#This Row],[Quantity]]</f>
        <v>1155000</v>
      </c>
      <c r="T4964">
        <v>0.2</v>
      </c>
      <c r="U4964" s="4">
        <f>Table3[[#This Row],[Discount]]*Table3[[#This Row],[Revenue]]</f>
        <v>231000</v>
      </c>
      <c r="V4964" s="4">
        <f>Table3[[#This Row],[Revenue]]-Table3[[#This Row],[Total Discount]]</f>
        <v>924000</v>
      </c>
      <c r="W4964" s="6"/>
      <c r="X4964" s="5"/>
    </row>
    <row r="4965" spans="1:24" x14ac:dyDescent="0.35">
      <c r="A4965">
        <v>4964</v>
      </c>
      <c r="B4965" t="s">
        <v>3586</v>
      </c>
      <c r="C4965" s="8">
        <v>41807</v>
      </c>
      <c r="D4965" s="6">
        <v>2014</v>
      </c>
      <c r="E4965" s="8" t="s">
        <v>3497</v>
      </c>
      <c r="F4965" s="7">
        <v>17</v>
      </c>
      <c r="G4965" t="s">
        <v>3538</v>
      </c>
      <c r="H4965" t="s">
        <v>3451</v>
      </c>
      <c r="I4965" t="s">
        <v>3585</v>
      </c>
      <c r="J4965" t="s">
        <v>3449</v>
      </c>
      <c r="K4965" t="s">
        <v>3460</v>
      </c>
      <c r="L4965">
        <v>60653</v>
      </c>
      <c r="M4965" t="s">
        <v>3440</v>
      </c>
      <c r="N4965" t="s">
        <v>13</v>
      </c>
      <c r="O4965" t="s">
        <v>23</v>
      </c>
      <c r="P4965" t="s">
        <v>3441</v>
      </c>
      <c r="Q4965" s="4">
        <v>63000</v>
      </c>
      <c r="R4965">
        <v>2</v>
      </c>
      <c r="S4965" s="4">
        <f>Table3[[#This Row],[Harga]]*Table3[[#This Row],[Quantity]]</f>
        <v>126000</v>
      </c>
      <c r="T4965">
        <v>0.2</v>
      </c>
      <c r="U4965" s="4">
        <f>Table3[[#This Row],[Discount]]*Table3[[#This Row],[Revenue]]</f>
        <v>25200</v>
      </c>
      <c r="V4965" s="4">
        <f>Table3[[#This Row],[Revenue]]-Table3[[#This Row],[Total Discount]]</f>
        <v>100800</v>
      </c>
      <c r="W4965" s="6"/>
      <c r="X4965" s="5"/>
    </row>
    <row r="4966" spans="1:24" x14ac:dyDescent="0.35">
      <c r="A4966">
        <v>4965</v>
      </c>
      <c r="B4966" t="s">
        <v>3584</v>
      </c>
      <c r="C4966" s="8">
        <v>42527</v>
      </c>
      <c r="D4966" s="6">
        <v>2016</v>
      </c>
      <c r="E4966" s="8" t="s">
        <v>3497</v>
      </c>
      <c r="F4966" s="7">
        <v>6</v>
      </c>
      <c r="G4966" t="s">
        <v>3485</v>
      </c>
      <c r="H4966" t="s">
        <v>3451</v>
      </c>
      <c r="I4966" t="s">
        <v>3583</v>
      </c>
      <c r="J4966" t="s">
        <v>3449</v>
      </c>
      <c r="K4966" t="s">
        <v>3561</v>
      </c>
      <c r="L4966">
        <v>45014</v>
      </c>
      <c r="M4966" t="s">
        <v>672</v>
      </c>
      <c r="N4966" t="s">
        <v>9</v>
      </c>
      <c r="O4966" t="s">
        <v>20</v>
      </c>
      <c r="P4966" t="s">
        <v>673</v>
      </c>
      <c r="Q4966" s="4">
        <v>311000</v>
      </c>
      <c r="R4966">
        <v>3</v>
      </c>
      <c r="S4966" s="4">
        <f>Table3[[#This Row],[Harga]]*Table3[[#This Row],[Quantity]]</f>
        <v>933000</v>
      </c>
      <c r="T4966">
        <v>0.2</v>
      </c>
      <c r="U4966" s="4">
        <f>Table3[[#This Row],[Discount]]*Table3[[#This Row],[Revenue]]</f>
        <v>186600</v>
      </c>
      <c r="V4966" s="4">
        <f>Table3[[#This Row],[Revenue]]-Table3[[#This Row],[Total Discount]]</f>
        <v>746400</v>
      </c>
      <c r="W4966" s="6"/>
      <c r="X4966" s="5"/>
    </row>
    <row r="4967" spans="1:24" x14ac:dyDescent="0.35">
      <c r="A4967">
        <v>4966</v>
      </c>
      <c r="B4967" t="s">
        <v>3582</v>
      </c>
      <c r="C4967" s="8">
        <v>41726</v>
      </c>
      <c r="D4967" s="6">
        <v>2014</v>
      </c>
      <c r="E4967" s="8" t="s">
        <v>3511</v>
      </c>
      <c r="F4967" s="7">
        <v>28</v>
      </c>
      <c r="G4967" t="s">
        <v>3457</v>
      </c>
      <c r="H4967" t="s">
        <v>3501</v>
      </c>
      <c r="I4967" t="s">
        <v>3581</v>
      </c>
      <c r="J4967" t="s">
        <v>3488</v>
      </c>
      <c r="K4967" t="s">
        <v>3580</v>
      </c>
      <c r="L4967">
        <v>45503</v>
      </c>
      <c r="M4967" t="s">
        <v>636</v>
      </c>
      <c r="N4967" t="s">
        <v>9</v>
      </c>
      <c r="O4967" t="s">
        <v>17</v>
      </c>
      <c r="P4967" t="s">
        <v>637</v>
      </c>
      <c r="Q4967" s="4">
        <v>1653000</v>
      </c>
      <c r="R4967">
        <v>1</v>
      </c>
      <c r="S4967" s="4">
        <f>Table3[[#This Row],[Harga]]*Table3[[#This Row],[Quantity]]</f>
        <v>1653000</v>
      </c>
      <c r="T4967">
        <v>0.4</v>
      </c>
      <c r="U4967" s="4">
        <f>Table3[[#This Row],[Discount]]*Table3[[#This Row],[Revenue]]</f>
        <v>661200</v>
      </c>
      <c r="V4967" s="4">
        <f>Table3[[#This Row],[Revenue]]-Table3[[#This Row],[Total Discount]]</f>
        <v>991800</v>
      </c>
      <c r="W4967" s="6"/>
      <c r="X4967" s="5"/>
    </row>
    <row r="4968" spans="1:24" x14ac:dyDescent="0.35">
      <c r="A4968">
        <v>4967</v>
      </c>
      <c r="B4968" t="s">
        <v>3579</v>
      </c>
      <c r="C4968" s="8">
        <v>42968</v>
      </c>
      <c r="D4968" s="6">
        <v>2017</v>
      </c>
      <c r="E4968" s="8" t="s">
        <v>3481</v>
      </c>
      <c r="F4968" s="7">
        <v>21</v>
      </c>
      <c r="G4968" t="s">
        <v>3485</v>
      </c>
      <c r="H4968" t="s">
        <v>3532</v>
      </c>
      <c r="I4968" t="s">
        <v>3578</v>
      </c>
      <c r="J4968" t="s">
        <v>3449</v>
      </c>
      <c r="K4968" t="s">
        <v>3492</v>
      </c>
      <c r="L4968">
        <v>80027</v>
      </c>
      <c r="M4968" t="s">
        <v>3221</v>
      </c>
      <c r="N4968" t="s">
        <v>13</v>
      </c>
      <c r="O4968" t="s">
        <v>32</v>
      </c>
      <c r="P4968" t="s">
        <v>3222</v>
      </c>
      <c r="Q4968" s="4">
        <v>593000</v>
      </c>
      <c r="R4968">
        <v>3</v>
      </c>
      <c r="S4968" s="4">
        <f>Table3[[#This Row],[Harga]]*Table3[[#This Row],[Quantity]]</f>
        <v>1779000</v>
      </c>
      <c r="T4968">
        <v>0.2</v>
      </c>
      <c r="U4968" s="4">
        <f>Table3[[#This Row],[Discount]]*Table3[[#This Row],[Revenue]]</f>
        <v>355800</v>
      </c>
      <c r="V4968" s="4">
        <f>Table3[[#This Row],[Revenue]]-Table3[[#This Row],[Total Discount]]</f>
        <v>1423200</v>
      </c>
      <c r="W4968" s="6"/>
      <c r="X4968" s="5"/>
    </row>
    <row r="4969" spans="1:24" x14ac:dyDescent="0.35">
      <c r="A4969">
        <v>4968</v>
      </c>
      <c r="B4969" t="s">
        <v>3577</v>
      </c>
      <c r="C4969" s="8">
        <v>41955</v>
      </c>
      <c r="D4969" s="6">
        <v>2014</v>
      </c>
      <c r="E4969" s="8" t="s">
        <v>3468</v>
      </c>
      <c r="F4969" s="7">
        <v>12</v>
      </c>
      <c r="G4969" t="s">
        <v>3485</v>
      </c>
      <c r="H4969" t="s">
        <v>3501</v>
      </c>
      <c r="I4969" t="s">
        <v>3576</v>
      </c>
      <c r="J4969" t="s">
        <v>3449</v>
      </c>
      <c r="K4969" t="s">
        <v>3561</v>
      </c>
      <c r="L4969">
        <v>75007</v>
      </c>
      <c r="M4969" t="s">
        <v>1839</v>
      </c>
      <c r="N4969" t="s">
        <v>9</v>
      </c>
      <c r="O4969" t="s">
        <v>20</v>
      </c>
      <c r="P4969" t="s">
        <v>1840</v>
      </c>
      <c r="Q4969" s="4">
        <v>63000</v>
      </c>
      <c r="R4969">
        <v>3</v>
      </c>
      <c r="S4969" s="4">
        <f>Table3[[#This Row],[Harga]]*Table3[[#This Row],[Quantity]]</f>
        <v>189000</v>
      </c>
      <c r="T4969">
        <v>0.6</v>
      </c>
      <c r="U4969" s="4">
        <f>Table3[[#This Row],[Discount]]*Table3[[#This Row],[Revenue]]</f>
        <v>113400</v>
      </c>
      <c r="V4969" s="4">
        <f>Table3[[#This Row],[Revenue]]-Table3[[#This Row],[Total Discount]]</f>
        <v>75600</v>
      </c>
      <c r="W4969" s="6"/>
      <c r="X4969" s="5"/>
    </row>
    <row r="4970" spans="1:24" x14ac:dyDescent="0.35">
      <c r="A4970">
        <v>4969</v>
      </c>
      <c r="B4970" t="s">
        <v>3575</v>
      </c>
      <c r="C4970" s="8">
        <v>42260</v>
      </c>
      <c r="D4970" s="6">
        <v>2015</v>
      </c>
      <c r="E4970" s="8" t="s">
        <v>3472</v>
      </c>
      <c r="F4970" s="7">
        <v>13</v>
      </c>
      <c r="G4970" t="s">
        <v>3452</v>
      </c>
      <c r="H4970" t="s">
        <v>3451</v>
      </c>
      <c r="I4970" t="s">
        <v>3574</v>
      </c>
      <c r="J4970" t="s">
        <v>3466</v>
      </c>
      <c r="K4970" t="s">
        <v>3455</v>
      </c>
      <c r="L4970">
        <v>92804</v>
      </c>
      <c r="M4970" t="s">
        <v>1598</v>
      </c>
      <c r="N4970" t="s">
        <v>9</v>
      </c>
      <c r="O4970" t="s">
        <v>20</v>
      </c>
      <c r="P4970" t="s">
        <v>1599</v>
      </c>
      <c r="Q4970" s="4">
        <v>23000</v>
      </c>
      <c r="R4970">
        <v>7</v>
      </c>
      <c r="S4970" s="4">
        <f>Table3[[#This Row],[Harga]]*Table3[[#This Row],[Quantity]]</f>
        <v>161000</v>
      </c>
      <c r="T4970">
        <v>0</v>
      </c>
      <c r="U4970" s="4">
        <f>Table3[[#This Row],[Discount]]*Table3[[#This Row],[Revenue]]</f>
        <v>0</v>
      </c>
      <c r="V4970" s="4">
        <f>Table3[[#This Row],[Revenue]]-Table3[[#This Row],[Total Discount]]</f>
        <v>161000</v>
      </c>
      <c r="W4970" s="6"/>
      <c r="X4970" s="5"/>
    </row>
    <row r="4971" spans="1:24" x14ac:dyDescent="0.35">
      <c r="A4971">
        <v>4970</v>
      </c>
      <c r="B4971" t="s">
        <v>3573</v>
      </c>
      <c r="C4971" s="8">
        <v>41734</v>
      </c>
      <c r="D4971" s="6">
        <v>2014</v>
      </c>
      <c r="E4971" s="8" t="s">
        <v>3529</v>
      </c>
      <c r="F4971" s="7">
        <v>5</v>
      </c>
      <c r="G4971" t="s">
        <v>3457</v>
      </c>
      <c r="H4971" t="s">
        <v>3554</v>
      </c>
      <c r="I4971" t="s">
        <v>3572</v>
      </c>
      <c r="J4971" t="s">
        <v>3466</v>
      </c>
      <c r="K4971" t="s">
        <v>3571</v>
      </c>
      <c r="L4971">
        <v>40475</v>
      </c>
      <c r="M4971" t="s">
        <v>1940</v>
      </c>
      <c r="N4971" t="s">
        <v>13</v>
      </c>
      <c r="O4971" t="s">
        <v>26</v>
      </c>
      <c r="P4971" t="s">
        <v>1941</v>
      </c>
      <c r="Q4971" s="4">
        <v>50000</v>
      </c>
      <c r="R4971">
        <v>7</v>
      </c>
      <c r="S4971" s="4">
        <f>Table3[[#This Row],[Harga]]*Table3[[#This Row],[Quantity]]</f>
        <v>350000</v>
      </c>
      <c r="T4971">
        <v>0</v>
      </c>
      <c r="U4971" s="4">
        <f>Table3[[#This Row],[Discount]]*Table3[[#This Row],[Revenue]]</f>
        <v>0</v>
      </c>
      <c r="V4971" s="4">
        <f>Table3[[#This Row],[Revenue]]-Table3[[#This Row],[Total Discount]]</f>
        <v>350000</v>
      </c>
      <c r="W4971" s="6"/>
      <c r="X4971" s="5"/>
    </row>
    <row r="4972" spans="1:24" x14ac:dyDescent="0.35">
      <c r="A4972">
        <v>4971</v>
      </c>
      <c r="B4972" t="s">
        <v>3570</v>
      </c>
      <c r="C4972" s="8">
        <v>42287</v>
      </c>
      <c r="D4972" s="6">
        <v>2015</v>
      </c>
      <c r="E4972" s="8" t="s">
        <v>3517</v>
      </c>
      <c r="F4972" s="7">
        <v>10</v>
      </c>
      <c r="G4972" t="s">
        <v>3452</v>
      </c>
      <c r="H4972" t="s">
        <v>3451</v>
      </c>
      <c r="I4972" t="s">
        <v>3569</v>
      </c>
      <c r="J4972" t="s">
        <v>3466</v>
      </c>
      <c r="K4972" t="s">
        <v>3568</v>
      </c>
      <c r="L4972">
        <v>93101</v>
      </c>
      <c r="M4972" t="s">
        <v>1730</v>
      </c>
      <c r="N4972" t="s">
        <v>9</v>
      </c>
      <c r="O4972" t="s">
        <v>42</v>
      </c>
      <c r="P4972" t="s">
        <v>1731</v>
      </c>
      <c r="Q4972" s="4">
        <v>121000</v>
      </c>
      <c r="R4972">
        <v>3</v>
      </c>
      <c r="S4972" s="4">
        <f>Table3[[#This Row],[Harga]]*Table3[[#This Row],[Quantity]]</f>
        <v>363000</v>
      </c>
      <c r="T4972">
        <v>0.2</v>
      </c>
      <c r="U4972" s="4">
        <f>Table3[[#This Row],[Discount]]*Table3[[#This Row],[Revenue]]</f>
        <v>72600</v>
      </c>
      <c r="V4972" s="4">
        <f>Table3[[#This Row],[Revenue]]-Table3[[#This Row],[Total Discount]]</f>
        <v>290400</v>
      </c>
      <c r="W4972" s="6"/>
      <c r="X4972" s="5"/>
    </row>
    <row r="4973" spans="1:24" x14ac:dyDescent="0.35">
      <c r="A4973">
        <v>4972</v>
      </c>
      <c r="B4973" t="s">
        <v>3567</v>
      </c>
      <c r="C4973" s="8">
        <v>42764</v>
      </c>
      <c r="D4973" s="6">
        <v>2017</v>
      </c>
      <c r="E4973" s="8" t="s">
        <v>3463</v>
      </c>
      <c r="F4973" s="7">
        <v>29</v>
      </c>
      <c r="G4973" t="s">
        <v>3485</v>
      </c>
      <c r="H4973" t="s">
        <v>3462</v>
      </c>
      <c r="I4973" t="s">
        <v>3566</v>
      </c>
      <c r="J4973" t="s">
        <v>3449</v>
      </c>
      <c r="K4973" t="s">
        <v>3561</v>
      </c>
      <c r="L4973">
        <v>52302</v>
      </c>
      <c r="M4973" t="s">
        <v>2034</v>
      </c>
      <c r="N4973" t="s">
        <v>13</v>
      </c>
      <c r="O4973" t="s">
        <v>23</v>
      </c>
      <c r="P4973" t="s">
        <v>2035</v>
      </c>
      <c r="Q4973" s="4">
        <v>21000</v>
      </c>
      <c r="R4973">
        <v>2</v>
      </c>
      <c r="S4973" s="4">
        <f>Table3[[#This Row],[Harga]]*Table3[[#This Row],[Quantity]]</f>
        <v>42000</v>
      </c>
      <c r="T4973">
        <v>0</v>
      </c>
      <c r="U4973" s="4">
        <f>Table3[[#This Row],[Discount]]*Table3[[#This Row],[Revenue]]</f>
        <v>0</v>
      </c>
      <c r="V4973" s="4">
        <f>Table3[[#This Row],[Revenue]]-Table3[[#This Row],[Total Discount]]</f>
        <v>42000</v>
      </c>
      <c r="W4973" s="6"/>
      <c r="X4973" s="5"/>
    </row>
    <row r="4974" spans="1:24" x14ac:dyDescent="0.35">
      <c r="A4974">
        <v>4973</v>
      </c>
      <c r="B4974" t="s">
        <v>3565</v>
      </c>
      <c r="C4974" s="8">
        <v>42271</v>
      </c>
      <c r="D4974" s="6">
        <v>2015</v>
      </c>
      <c r="E4974" s="8" t="s">
        <v>3472</v>
      </c>
      <c r="F4974" s="7">
        <v>24</v>
      </c>
      <c r="G4974" t="s">
        <v>3457</v>
      </c>
      <c r="H4974" t="s">
        <v>3451</v>
      </c>
      <c r="I4974" t="s">
        <v>3564</v>
      </c>
      <c r="J4974" t="s">
        <v>3449</v>
      </c>
      <c r="K4974" t="s">
        <v>3542</v>
      </c>
      <c r="L4974">
        <v>10035</v>
      </c>
      <c r="M4974" t="s">
        <v>1884</v>
      </c>
      <c r="N4974" t="s">
        <v>13</v>
      </c>
      <c r="O4974" t="s">
        <v>55</v>
      </c>
      <c r="P4974" t="s">
        <v>1885</v>
      </c>
      <c r="Q4974" s="4">
        <v>96000</v>
      </c>
      <c r="R4974">
        <v>1</v>
      </c>
      <c r="S4974" s="4">
        <f>Table3[[#This Row],[Harga]]*Table3[[#This Row],[Quantity]]</f>
        <v>96000</v>
      </c>
      <c r="T4974">
        <v>0</v>
      </c>
      <c r="U4974" s="4">
        <f>Table3[[#This Row],[Discount]]*Table3[[#This Row],[Revenue]]</f>
        <v>0</v>
      </c>
      <c r="V4974" s="4">
        <f>Table3[[#This Row],[Revenue]]-Table3[[#This Row],[Total Discount]]</f>
        <v>96000</v>
      </c>
      <c r="W4974" s="6"/>
      <c r="X4974" s="5"/>
    </row>
    <row r="4975" spans="1:24" x14ac:dyDescent="0.35">
      <c r="A4975">
        <v>4974</v>
      </c>
      <c r="B4975" t="s">
        <v>3563</v>
      </c>
      <c r="C4975" s="8">
        <v>42444</v>
      </c>
      <c r="D4975" s="6">
        <v>2016</v>
      </c>
      <c r="E4975" s="8" t="s">
        <v>3511</v>
      </c>
      <c r="F4975" s="7">
        <v>15</v>
      </c>
      <c r="G4975" t="s">
        <v>3457</v>
      </c>
      <c r="H4975" t="s">
        <v>3462</v>
      </c>
      <c r="I4975" t="s">
        <v>3562</v>
      </c>
      <c r="J4975" t="s">
        <v>3466</v>
      </c>
      <c r="K4975" t="s">
        <v>3561</v>
      </c>
      <c r="L4975">
        <v>77803</v>
      </c>
      <c r="M4975" t="s">
        <v>103</v>
      </c>
      <c r="N4975" t="s">
        <v>9</v>
      </c>
      <c r="O4975" t="s">
        <v>42</v>
      </c>
      <c r="P4975" t="s">
        <v>104</v>
      </c>
      <c r="Q4975" s="4">
        <v>302000</v>
      </c>
      <c r="R4975">
        <v>5</v>
      </c>
      <c r="S4975" s="4">
        <f>Table3[[#This Row],[Harga]]*Table3[[#This Row],[Quantity]]</f>
        <v>1510000</v>
      </c>
      <c r="T4975">
        <v>0.3</v>
      </c>
      <c r="U4975" s="4">
        <f>Table3[[#This Row],[Discount]]*Table3[[#This Row],[Revenue]]</f>
        <v>453000</v>
      </c>
      <c r="V4975" s="4">
        <f>Table3[[#This Row],[Revenue]]-Table3[[#This Row],[Total Discount]]</f>
        <v>1057000</v>
      </c>
      <c r="W4975" s="6"/>
      <c r="X4975" s="5"/>
    </row>
    <row r="4976" spans="1:24" x14ac:dyDescent="0.35">
      <c r="A4976">
        <v>4975</v>
      </c>
      <c r="B4976" t="s">
        <v>3560</v>
      </c>
      <c r="C4976" s="8">
        <v>41967</v>
      </c>
      <c r="D4976" s="6">
        <v>2014</v>
      </c>
      <c r="E4976" s="8" t="s">
        <v>3468</v>
      </c>
      <c r="F4976" s="7">
        <v>24</v>
      </c>
      <c r="G4976" t="s">
        <v>3538</v>
      </c>
      <c r="H4976" t="s">
        <v>3462</v>
      </c>
      <c r="I4976" t="s">
        <v>3559</v>
      </c>
      <c r="J4976" t="s">
        <v>3488</v>
      </c>
      <c r="K4976" t="s">
        <v>3513</v>
      </c>
      <c r="L4976">
        <v>44312</v>
      </c>
      <c r="M4976" t="s">
        <v>3442</v>
      </c>
      <c r="N4976" t="s">
        <v>13</v>
      </c>
      <c r="O4976" t="s">
        <v>26</v>
      </c>
      <c r="P4976" t="s">
        <v>3443</v>
      </c>
      <c r="Q4976" s="4">
        <v>6000</v>
      </c>
      <c r="R4976">
        <v>3</v>
      </c>
      <c r="S4976" s="4">
        <f>Table3[[#This Row],[Harga]]*Table3[[#This Row],[Quantity]]</f>
        <v>18000</v>
      </c>
      <c r="T4976">
        <v>0.7</v>
      </c>
      <c r="U4976" s="4">
        <f>Table3[[#This Row],[Discount]]*Table3[[#This Row],[Revenue]]</f>
        <v>12600</v>
      </c>
      <c r="V4976" s="4">
        <f>Table3[[#This Row],[Revenue]]-Table3[[#This Row],[Total Discount]]</f>
        <v>5400</v>
      </c>
      <c r="W4976" s="6"/>
      <c r="X4976" s="5"/>
    </row>
    <row r="4977" spans="1:24" x14ac:dyDescent="0.35">
      <c r="A4977">
        <v>4976</v>
      </c>
      <c r="B4977" t="s">
        <v>3558</v>
      </c>
      <c r="C4977" s="8">
        <v>42861</v>
      </c>
      <c r="D4977" s="6">
        <v>2017</v>
      </c>
      <c r="E4977" s="8" t="s">
        <v>3453</v>
      </c>
      <c r="F4977" s="7">
        <v>6</v>
      </c>
      <c r="G4977" t="s">
        <v>3457</v>
      </c>
      <c r="H4977" t="s">
        <v>3451</v>
      </c>
      <c r="I4977" t="s">
        <v>3557</v>
      </c>
      <c r="J4977" t="s">
        <v>3449</v>
      </c>
      <c r="K4977" t="s">
        <v>3556</v>
      </c>
      <c r="L4977">
        <v>60653</v>
      </c>
      <c r="M4977" t="s">
        <v>1003</v>
      </c>
      <c r="N4977" t="s">
        <v>51</v>
      </c>
      <c r="O4977" t="s">
        <v>64</v>
      </c>
      <c r="P4977" t="s">
        <v>1004</v>
      </c>
      <c r="Q4977" s="4">
        <v>432000</v>
      </c>
      <c r="R4977">
        <v>4</v>
      </c>
      <c r="S4977" s="4">
        <f>Table3[[#This Row],[Harga]]*Table3[[#This Row],[Quantity]]</f>
        <v>1728000</v>
      </c>
      <c r="T4977">
        <v>0.2</v>
      </c>
      <c r="U4977" s="4">
        <f>Table3[[#This Row],[Discount]]*Table3[[#This Row],[Revenue]]</f>
        <v>345600</v>
      </c>
      <c r="V4977" s="4">
        <f>Table3[[#This Row],[Revenue]]-Table3[[#This Row],[Total Discount]]</f>
        <v>1382400</v>
      </c>
      <c r="W4977" s="6"/>
      <c r="X4977" s="5"/>
    </row>
    <row r="4978" spans="1:24" x14ac:dyDescent="0.35">
      <c r="A4978">
        <v>4977</v>
      </c>
      <c r="B4978" t="s">
        <v>3555</v>
      </c>
      <c r="C4978" s="8">
        <v>42083</v>
      </c>
      <c r="D4978" s="6">
        <v>2015</v>
      </c>
      <c r="E4978" s="8" t="s">
        <v>3511</v>
      </c>
      <c r="F4978" s="7">
        <v>20</v>
      </c>
      <c r="G4978" t="s">
        <v>3496</v>
      </c>
      <c r="H4978" t="s">
        <v>3554</v>
      </c>
      <c r="I4978" t="s">
        <v>3553</v>
      </c>
      <c r="J4978" t="s">
        <v>3466</v>
      </c>
      <c r="K4978" t="s">
        <v>3494</v>
      </c>
      <c r="L4978">
        <v>10035</v>
      </c>
      <c r="M4978" t="s">
        <v>359</v>
      </c>
      <c r="N4978" t="s">
        <v>13</v>
      </c>
      <c r="O4978" t="s">
        <v>26</v>
      </c>
      <c r="P4978" t="s">
        <v>360</v>
      </c>
      <c r="Q4978" s="4">
        <v>13000</v>
      </c>
      <c r="R4978">
        <v>3</v>
      </c>
      <c r="S4978" s="4">
        <f>Table3[[#This Row],[Harga]]*Table3[[#This Row],[Quantity]]</f>
        <v>39000</v>
      </c>
      <c r="T4978">
        <v>0.2</v>
      </c>
      <c r="U4978" s="4">
        <f>Table3[[#This Row],[Discount]]*Table3[[#This Row],[Revenue]]</f>
        <v>7800</v>
      </c>
      <c r="V4978" s="4">
        <f>Table3[[#This Row],[Revenue]]-Table3[[#This Row],[Total Discount]]</f>
        <v>31200</v>
      </c>
      <c r="W4978" s="6"/>
      <c r="X4978" s="5"/>
    </row>
    <row r="4979" spans="1:24" x14ac:dyDescent="0.35">
      <c r="A4979">
        <v>4978</v>
      </c>
      <c r="B4979" t="s">
        <v>3552</v>
      </c>
      <c r="C4979" s="8">
        <v>42617</v>
      </c>
      <c r="D4979" s="6">
        <v>2016</v>
      </c>
      <c r="E4979" s="8" t="s">
        <v>3472</v>
      </c>
      <c r="F4979" s="7">
        <v>4</v>
      </c>
      <c r="G4979" t="s">
        <v>3457</v>
      </c>
      <c r="H4979" t="s">
        <v>3451</v>
      </c>
      <c r="I4979" t="s">
        <v>3551</v>
      </c>
      <c r="J4979" t="s">
        <v>3449</v>
      </c>
      <c r="K4979" t="s">
        <v>3542</v>
      </c>
      <c r="L4979">
        <v>94122</v>
      </c>
      <c r="M4979" t="s">
        <v>2733</v>
      </c>
      <c r="N4979" t="s">
        <v>9</v>
      </c>
      <c r="O4979" t="s">
        <v>20</v>
      </c>
      <c r="P4979" t="s">
        <v>2734</v>
      </c>
      <c r="Q4979" s="4">
        <v>33000</v>
      </c>
      <c r="R4979">
        <v>3</v>
      </c>
      <c r="S4979" s="4">
        <f>Table3[[#This Row],[Harga]]*Table3[[#This Row],[Quantity]]</f>
        <v>99000</v>
      </c>
      <c r="T4979">
        <v>0</v>
      </c>
      <c r="U4979" s="4">
        <f>Table3[[#This Row],[Discount]]*Table3[[#This Row],[Revenue]]</f>
        <v>0</v>
      </c>
      <c r="V4979" s="4">
        <f>Table3[[#This Row],[Revenue]]-Table3[[#This Row],[Total Discount]]</f>
        <v>99000</v>
      </c>
      <c r="W4979" s="6"/>
      <c r="X4979" s="5"/>
    </row>
    <row r="4980" spans="1:24" x14ac:dyDescent="0.35">
      <c r="A4980">
        <v>4979</v>
      </c>
      <c r="B4980" t="s">
        <v>3550</v>
      </c>
      <c r="C4980" s="8">
        <v>42321</v>
      </c>
      <c r="D4980" s="6">
        <v>2015</v>
      </c>
      <c r="E4980" s="8" t="s">
        <v>3468</v>
      </c>
      <c r="F4980" s="7">
        <v>13</v>
      </c>
      <c r="G4980" t="s">
        <v>3452</v>
      </c>
      <c r="H4980" t="s">
        <v>3462</v>
      </c>
      <c r="I4980" t="s">
        <v>3549</v>
      </c>
      <c r="J4980" t="s">
        <v>3449</v>
      </c>
      <c r="K4980" t="s">
        <v>3548</v>
      </c>
      <c r="L4980">
        <v>92404</v>
      </c>
      <c r="M4980" t="s">
        <v>2081</v>
      </c>
      <c r="N4980" t="s">
        <v>13</v>
      </c>
      <c r="O4980" t="s">
        <v>26</v>
      </c>
      <c r="P4980" t="s">
        <v>2082</v>
      </c>
      <c r="Q4980" s="4">
        <v>13000</v>
      </c>
      <c r="R4980">
        <v>2</v>
      </c>
      <c r="S4980" s="4">
        <f>Table3[[#This Row],[Harga]]*Table3[[#This Row],[Quantity]]</f>
        <v>26000</v>
      </c>
      <c r="T4980">
        <v>0.2</v>
      </c>
      <c r="U4980" s="4">
        <f>Table3[[#This Row],[Discount]]*Table3[[#This Row],[Revenue]]</f>
        <v>5200</v>
      </c>
      <c r="V4980" s="4">
        <f>Table3[[#This Row],[Revenue]]-Table3[[#This Row],[Total Discount]]</f>
        <v>20800</v>
      </c>
      <c r="W4980" s="6"/>
      <c r="X4980" s="5"/>
    </row>
    <row r="4981" spans="1:24" x14ac:dyDescent="0.35">
      <c r="A4981">
        <v>4980</v>
      </c>
      <c r="B4981" t="s">
        <v>3547</v>
      </c>
      <c r="C4981" s="8">
        <v>41831</v>
      </c>
      <c r="D4981" s="6">
        <v>2014</v>
      </c>
      <c r="E4981" s="8" t="s">
        <v>3507</v>
      </c>
      <c r="F4981" s="7">
        <v>11</v>
      </c>
      <c r="G4981" t="s">
        <v>3452</v>
      </c>
      <c r="H4981" t="s">
        <v>3462</v>
      </c>
      <c r="I4981" t="s">
        <v>3546</v>
      </c>
      <c r="J4981" t="s">
        <v>3449</v>
      </c>
      <c r="K4981" t="s">
        <v>3477</v>
      </c>
      <c r="L4981">
        <v>14304</v>
      </c>
      <c r="M4981" t="s">
        <v>2144</v>
      </c>
      <c r="N4981" t="s">
        <v>51</v>
      </c>
      <c r="O4981" t="s">
        <v>52</v>
      </c>
      <c r="P4981" t="s">
        <v>2145</v>
      </c>
      <c r="Q4981" s="4">
        <v>220000</v>
      </c>
      <c r="R4981">
        <v>3</v>
      </c>
      <c r="S4981" s="4">
        <f>Table3[[#This Row],[Harga]]*Table3[[#This Row],[Quantity]]</f>
        <v>660000</v>
      </c>
      <c r="T4981">
        <v>0</v>
      </c>
      <c r="U4981" s="4">
        <f>Table3[[#This Row],[Discount]]*Table3[[#This Row],[Revenue]]</f>
        <v>0</v>
      </c>
      <c r="V4981" s="4">
        <f>Table3[[#This Row],[Revenue]]-Table3[[#This Row],[Total Discount]]</f>
        <v>660000</v>
      </c>
      <c r="W4981" s="6"/>
      <c r="X4981" s="5"/>
    </row>
    <row r="4982" spans="1:24" x14ac:dyDescent="0.35">
      <c r="A4982">
        <v>4981</v>
      </c>
      <c r="B4982" t="s">
        <v>3545</v>
      </c>
      <c r="C4982" s="8">
        <v>42467</v>
      </c>
      <c r="D4982" s="6">
        <v>2016</v>
      </c>
      <c r="E4982" s="8" t="s">
        <v>3529</v>
      </c>
      <c r="F4982" s="7">
        <v>7</v>
      </c>
      <c r="G4982" t="s">
        <v>3538</v>
      </c>
      <c r="H4982" t="s">
        <v>3462</v>
      </c>
      <c r="I4982" t="s">
        <v>3506</v>
      </c>
      <c r="J4982" t="s">
        <v>3449</v>
      </c>
      <c r="K4982" t="s">
        <v>3465</v>
      </c>
      <c r="L4982">
        <v>19120</v>
      </c>
      <c r="M4982" t="s">
        <v>3245</v>
      </c>
      <c r="N4982" t="s">
        <v>13</v>
      </c>
      <c r="O4982" t="s">
        <v>29</v>
      </c>
      <c r="P4982" t="s">
        <v>3246</v>
      </c>
      <c r="Q4982" s="4">
        <v>42000</v>
      </c>
      <c r="R4982">
        <v>3</v>
      </c>
      <c r="S4982" s="4">
        <f>Table3[[#This Row],[Harga]]*Table3[[#This Row],[Quantity]]</f>
        <v>126000</v>
      </c>
      <c r="T4982">
        <v>0.2</v>
      </c>
      <c r="U4982" s="4">
        <f>Table3[[#This Row],[Discount]]*Table3[[#This Row],[Revenue]]</f>
        <v>25200</v>
      </c>
      <c r="V4982" s="4">
        <f>Table3[[#This Row],[Revenue]]-Table3[[#This Row],[Total Discount]]</f>
        <v>100800</v>
      </c>
      <c r="W4982" s="6"/>
      <c r="X4982" s="5"/>
    </row>
    <row r="4983" spans="1:24" x14ac:dyDescent="0.35">
      <c r="A4983">
        <v>4982</v>
      </c>
      <c r="B4983" t="s">
        <v>3544</v>
      </c>
      <c r="C4983" s="8">
        <v>42910</v>
      </c>
      <c r="D4983" s="6">
        <v>2017</v>
      </c>
      <c r="E4983" s="8" t="s">
        <v>3497</v>
      </c>
      <c r="F4983" s="7">
        <v>24</v>
      </c>
      <c r="G4983" t="s">
        <v>3452</v>
      </c>
      <c r="H4983" t="s">
        <v>3451</v>
      </c>
      <c r="I4983" t="s">
        <v>3543</v>
      </c>
      <c r="J4983" t="s">
        <v>3449</v>
      </c>
      <c r="K4983" t="s">
        <v>3542</v>
      </c>
      <c r="L4983">
        <v>2920</v>
      </c>
      <c r="M4983" t="s">
        <v>1618</v>
      </c>
      <c r="N4983" t="s">
        <v>13</v>
      </c>
      <c r="O4983" t="s">
        <v>26</v>
      </c>
      <c r="P4983" t="s">
        <v>1619</v>
      </c>
      <c r="Q4983" s="4">
        <v>55000</v>
      </c>
      <c r="R4983">
        <v>3</v>
      </c>
      <c r="S4983" s="4">
        <f>Table3[[#This Row],[Harga]]*Table3[[#This Row],[Quantity]]</f>
        <v>165000</v>
      </c>
      <c r="T4983">
        <v>0</v>
      </c>
      <c r="U4983" s="4">
        <f>Table3[[#This Row],[Discount]]*Table3[[#This Row],[Revenue]]</f>
        <v>0</v>
      </c>
      <c r="V4983" s="4">
        <f>Table3[[#This Row],[Revenue]]-Table3[[#This Row],[Total Discount]]</f>
        <v>165000</v>
      </c>
      <c r="W4983" s="6"/>
      <c r="X4983" s="5"/>
    </row>
    <row r="4984" spans="1:24" x14ac:dyDescent="0.35">
      <c r="A4984">
        <v>4983</v>
      </c>
      <c r="B4984" t="s">
        <v>3541</v>
      </c>
      <c r="C4984" s="8">
        <v>42524</v>
      </c>
      <c r="D4984" s="6">
        <v>2016</v>
      </c>
      <c r="E4984" s="8" t="s">
        <v>3497</v>
      </c>
      <c r="F4984" s="7">
        <v>3</v>
      </c>
      <c r="G4984" t="s">
        <v>3452</v>
      </c>
      <c r="H4984" t="s">
        <v>3501</v>
      </c>
      <c r="I4984" t="s">
        <v>3540</v>
      </c>
      <c r="J4984" t="s">
        <v>3466</v>
      </c>
      <c r="K4984" t="s">
        <v>3509</v>
      </c>
      <c r="L4984">
        <v>90049</v>
      </c>
      <c r="M4984" t="s">
        <v>2150</v>
      </c>
      <c r="N4984" t="s">
        <v>9</v>
      </c>
      <c r="O4984" t="s">
        <v>17</v>
      </c>
      <c r="P4984" t="s">
        <v>2151</v>
      </c>
      <c r="Q4984" s="4">
        <v>80000</v>
      </c>
      <c r="R4984">
        <v>2</v>
      </c>
      <c r="S4984" s="4">
        <f>Table3[[#This Row],[Harga]]*Table3[[#This Row],[Quantity]]</f>
        <v>160000</v>
      </c>
      <c r="T4984">
        <v>0.2</v>
      </c>
      <c r="U4984" s="4">
        <f>Table3[[#This Row],[Discount]]*Table3[[#This Row],[Revenue]]</f>
        <v>32000</v>
      </c>
      <c r="V4984" s="4">
        <f>Table3[[#This Row],[Revenue]]-Table3[[#This Row],[Total Discount]]</f>
        <v>128000</v>
      </c>
      <c r="W4984" s="6"/>
      <c r="X4984" s="5"/>
    </row>
    <row r="4985" spans="1:24" x14ac:dyDescent="0.35">
      <c r="A4985">
        <v>4984</v>
      </c>
      <c r="B4985" t="s">
        <v>3539</v>
      </c>
      <c r="C4985" s="8">
        <v>42716</v>
      </c>
      <c r="D4985" s="6">
        <v>2016</v>
      </c>
      <c r="E4985" s="8" t="s">
        <v>3490</v>
      </c>
      <c r="F4985" s="7">
        <v>12</v>
      </c>
      <c r="G4985" t="s">
        <v>3538</v>
      </c>
      <c r="H4985" t="s">
        <v>3462</v>
      </c>
      <c r="I4985" t="s">
        <v>3537</v>
      </c>
      <c r="J4985" t="s">
        <v>3466</v>
      </c>
      <c r="K4985" t="s">
        <v>3448</v>
      </c>
      <c r="L4985">
        <v>10009</v>
      </c>
      <c r="M4985" t="s">
        <v>1728</v>
      </c>
      <c r="N4985" t="s">
        <v>9</v>
      </c>
      <c r="O4985" t="s">
        <v>20</v>
      </c>
      <c r="P4985" t="s">
        <v>3536</v>
      </c>
      <c r="Q4985" s="4">
        <v>128000</v>
      </c>
      <c r="R4985">
        <v>5</v>
      </c>
      <c r="S4985" s="4">
        <f>Table3[[#This Row],[Harga]]*Table3[[#This Row],[Quantity]]</f>
        <v>640000</v>
      </c>
      <c r="T4985">
        <v>0</v>
      </c>
      <c r="U4985" s="4">
        <f>Table3[[#This Row],[Discount]]*Table3[[#This Row],[Revenue]]</f>
        <v>0</v>
      </c>
      <c r="V4985" s="4">
        <f>Table3[[#This Row],[Revenue]]-Table3[[#This Row],[Total Discount]]</f>
        <v>640000</v>
      </c>
      <c r="W4985" s="6"/>
      <c r="X4985" s="5"/>
    </row>
    <row r="4986" spans="1:24" x14ac:dyDescent="0.35">
      <c r="A4986">
        <v>4985</v>
      </c>
      <c r="B4986" t="s">
        <v>3535</v>
      </c>
      <c r="C4986" s="8">
        <v>43063</v>
      </c>
      <c r="D4986" s="6">
        <v>2017</v>
      </c>
      <c r="E4986" s="8" t="s">
        <v>3468</v>
      </c>
      <c r="F4986" s="7">
        <v>24</v>
      </c>
      <c r="G4986" t="s">
        <v>3452</v>
      </c>
      <c r="H4986" t="s">
        <v>3462</v>
      </c>
      <c r="I4986" t="s">
        <v>3534</v>
      </c>
      <c r="J4986" t="s">
        <v>3449</v>
      </c>
      <c r="K4986" t="s">
        <v>3499</v>
      </c>
      <c r="L4986">
        <v>94122</v>
      </c>
      <c r="M4986" t="s">
        <v>420</v>
      </c>
      <c r="N4986" t="s">
        <v>51</v>
      </c>
      <c r="O4986" t="s">
        <v>64</v>
      </c>
      <c r="P4986" t="s">
        <v>421</v>
      </c>
      <c r="Q4986" s="4">
        <v>64000</v>
      </c>
      <c r="R4986">
        <v>14</v>
      </c>
      <c r="S4986" s="4">
        <f>Table3[[#This Row],[Harga]]*Table3[[#This Row],[Quantity]]</f>
        <v>896000</v>
      </c>
      <c r="T4986">
        <v>0</v>
      </c>
      <c r="U4986" s="4">
        <f>Table3[[#This Row],[Discount]]*Table3[[#This Row],[Revenue]]</f>
        <v>0</v>
      </c>
      <c r="V4986" s="4">
        <f>Table3[[#This Row],[Revenue]]-Table3[[#This Row],[Total Discount]]</f>
        <v>896000</v>
      </c>
      <c r="W4986" s="6"/>
      <c r="X4986" s="5"/>
    </row>
    <row r="4987" spans="1:24" x14ac:dyDescent="0.35">
      <c r="A4987">
        <v>4986</v>
      </c>
      <c r="B4987" t="s">
        <v>3533</v>
      </c>
      <c r="C4987" s="8">
        <v>42001</v>
      </c>
      <c r="D4987" s="6">
        <v>2014</v>
      </c>
      <c r="E4987" s="8" t="s">
        <v>3490</v>
      </c>
      <c r="F4987" s="7">
        <v>28</v>
      </c>
      <c r="G4987" t="s">
        <v>3452</v>
      </c>
      <c r="H4987" t="s">
        <v>3532</v>
      </c>
      <c r="I4987" t="s">
        <v>3531</v>
      </c>
      <c r="J4987" t="s">
        <v>3449</v>
      </c>
      <c r="K4987" t="s">
        <v>3474</v>
      </c>
      <c r="L4987">
        <v>92804</v>
      </c>
      <c r="M4987" t="s">
        <v>1970</v>
      </c>
      <c r="N4987" t="s">
        <v>13</v>
      </c>
      <c r="O4987" t="s">
        <v>32</v>
      </c>
      <c r="P4987" t="s">
        <v>1971</v>
      </c>
      <c r="Q4987" s="4">
        <v>444000</v>
      </c>
      <c r="R4987">
        <v>9</v>
      </c>
      <c r="S4987" s="4">
        <f>Table3[[#This Row],[Harga]]*Table3[[#This Row],[Quantity]]</f>
        <v>3996000</v>
      </c>
      <c r="T4987">
        <v>0</v>
      </c>
      <c r="U4987" s="4">
        <f>Table3[[#This Row],[Discount]]*Table3[[#This Row],[Revenue]]</f>
        <v>0</v>
      </c>
      <c r="V4987" s="4">
        <f>Table3[[#This Row],[Revenue]]-Table3[[#This Row],[Total Discount]]</f>
        <v>3996000</v>
      </c>
      <c r="W4987" s="6"/>
      <c r="X4987" s="5"/>
    </row>
    <row r="4988" spans="1:24" x14ac:dyDescent="0.35">
      <c r="A4988">
        <v>4987</v>
      </c>
      <c r="B4988" t="s">
        <v>3530</v>
      </c>
      <c r="C4988" s="8">
        <v>42106</v>
      </c>
      <c r="D4988" s="6">
        <v>2015</v>
      </c>
      <c r="E4988" s="8" t="s">
        <v>3529</v>
      </c>
      <c r="F4988" s="7">
        <v>12</v>
      </c>
      <c r="G4988" t="s">
        <v>3452</v>
      </c>
      <c r="H4988" t="s">
        <v>3451</v>
      </c>
      <c r="I4988" t="s">
        <v>3528</v>
      </c>
      <c r="J4988" t="s">
        <v>3488</v>
      </c>
      <c r="K4988" t="s">
        <v>3483</v>
      </c>
      <c r="L4988">
        <v>98103</v>
      </c>
      <c r="M4988" t="s">
        <v>1233</v>
      </c>
      <c r="N4988" t="s">
        <v>13</v>
      </c>
      <c r="O4988" t="s">
        <v>32</v>
      </c>
      <c r="P4988" t="s">
        <v>1234</v>
      </c>
      <c r="Q4988" s="4">
        <v>41000</v>
      </c>
      <c r="R4988">
        <v>3</v>
      </c>
      <c r="S4988" s="4">
        <f>Table3[[#This Row],[Harga]]*Table3[[#This Row],[Quantity]]</f>
        <v>123000</v>
      </c>
      <c r="T4988">
        <v>0</v>
      </c>
      <c r="U4988" s="4">
        <f>Table3[[#This Row],[Discount]]*Table3[[#This Row],[Revenue]]</f>
        <v>0</v>
      </c>
      <c r="V4988" s="4">
        <f>Table3[[#This Row],[Revenue]]-Table3[[#This Row],[Total Discount]]</f>
        <v>123000</v>
      </c>
      <c r="W4988" s="6"/>
      <c r="X4988" s="5"/>
    </row>
    <row r="4989" spans="1:24" x14ac:dyDescent="0.35">
      <c r="A4989">
        <v>4988</v>
      </c>
      <c r="B4989" t="s">
        <v>3527</v>
      </c>
      <c r="C4989" s="8">
        <v>41700</v>
      </c>
      <c r="D4989" s="6">
        <v>2014</v>
      </c>
      <c r="E4989" s="8" t="s">
        <v>3511</v>
      </c>
      <c r="F4989" s="7">
        <v>2</v>
      </c>
      <c r="G4989" t="s">
        <v>3457</v>
      </c>
      <c r="H4989" t="s">
        <v>3462</v>
      </c>
      <c r="I4989" t="s">
        <v>3526</v>
      </c>
      <c r="J4989" t="s">
        <v>3466</v>
      </c>
      <c r="K4989" t="s">
        <v>3455</v>
      </c>
      <c r="L4989">
        <v>19120</v>
      </c>
      <c r="M4989" t="s">
        <v>2002</v>
      </c>
      <c r="N4989" t="s">
        <v>13</v>
      </c>
      <c r="O4989" t="s">
        <v>23</v>
      </c>
      <c r="P4989" t="s">
        <v>2003</v>
      </c>
      <c r="Q4989" s="4">
        <v>9000</v>
      </c>
      <c r="R4989">
        <v>1</v>
      </c>
      <c r="S4989" s="4">
        <f>Table3[[#This Row],[Harga]]*Table3[[#This Row],[Quantity]]</f>
        <v>9000</v>
      </c>
      <c r="T4989">
        <v>0.2</v>
      </c>
      <c r="U4989" s="4">
        <f>Table3[[#This Row],[Discount]]*Table3[[#This Row],[Revenue]]</f>
        <v>1800</v>
      </c>
      <c r="V4989" s="4">
        <f>Table3[[#This Row],[Revenue]]-Table3[[#This Row],[Total Discount]]</f>
        <v>7200</v>
      </c>
      <c r="W4989" s="6"/>
      <c r="X4989" s="5"/>
    </row>
    <row r="4990" spans="1:24" x14ac:dyDescent="0.35">
      <c r="A4990">
        <v>4989</v>
      </c>
      <c r="B4990" t="s">
        <v>3525</v>
      </c>
      <c r="C4990" s="8">
        <v>42887</v>
      </c>
      <c r="D4990" s="6">
        <v>2017</v>
      </c>
      <c r="E4990" s="8" t="s">
        <v>3497</v>
      </c>
      <c r="F4990" s="7">
        <v>1</v>
      </c>
      <c r="G4990" t="s">
        <v>3452</v>
      </c>
      <c r="H4990" t="s">
        <v>3451</v>
      </c>
      <c r="I4990" t="s">
        <v>3524</v>
      </c>
      <c r="J4990" t="s">
        <v>3466</v>
      </c>
      <c r="K4990" t="s">
        <v>3523</v>
      </c>
      <c r="L4990">
        <v>46203</v>
      </c>
      <c r="M4990" t="s">
        <v>674</v>
      </c>
      <c r="N4990" t="s">
        <v>9</v>
      </c>
      <c r="O4990" t="s">
        <v>42</v>
      </c>
      <c r="P4990" t="s">
        <v>675</v>
      </c>
      <c r="Q4990" s="4">
        <v>642000</v>
      </c>
      <c r="R4990">
        <v>6</v>
      </c>
      <c r="S4990" s="4">
        <f>Table3[[#This Row],[Harga]]*Table3[[#This Row],[Quantity]]</f>
        <v>3852000</v>
      </c>
      <c r="T4990">
        <v>0</v>
      </c>
      <c r="U4990" s="4">
        <f>Table3[[#This Row],[Discount]]*Table3[[#This Row],[Revenue]]</f>
        <v>0</v>
      </c>
      <c r="V4990" s="4">
        <f>Table3[[#This Row],[Revenue]]-Table3[[#This Row],[Total Discount]]</f>
        <v>3852000</v>
      </c>
      <c r="W4990" s="6"/>
      <c r="X4990" s="5"/>
    </row>
    <row r="4991" spans="1:24" x14ac:dyDescent="0.35">
      <c r="A4991">
        <v>4990</v>
      </c>
      <c r="B4991" t="s">
        <v>3522</v>
      </c>
      <c r="C4991" s="8">
        <v>42352</v>
      </c>
      <c r="D4991" s="6">
        <v>2015</v>
      </c>
      <c r="E4991" s="8" t="s">
        <v>3490</v>
      </c>
      <c r="F4991" s="7">
        <v>14</v>
      </c>
      <c r="G4991" t="s">
        <v>3452</v>
      </c>
      <c r="H4991" t="s">
        <v>3462</v>
      </c>
      <c r="I4991" t="s">
        <v>3521</v>
      </c>
      <c r="J4991" t="s">
        <v>3466</v>
      </c>
      <c r="K4991" t="s">
        <v>3494</v>
      </c>
      <c r="L4991">
        <v>90045</v>
      </c>
      <c r="M4991" t="s">
        <v>2807</v>
      </c>
      <c r="N4991" t="s">
        <v>13</v>
      </c>
      <c r="O4991" t="s">
        <v>26</v>
      </c>
      <c r="P4991" t="s">
        <v>2808</v>
      </c>
      <c r="Q4991" s="4">
        <v>35000</v>
      </c>
      <c r="R4991">
        <v>2</v>
      </c>
      <c r="S4991" s="4">
        <f>Table3[[#This Row],[Harga]]*Table3[[#This Row],[Quantity]]</f>
        <v>70000</v>
      </c>
      <c r="T4991">
        <v>0.2</v>
      </c>
      <c r="U4991" s="4">
        <f>Table3[[#This Row],[Discount]]*Table3[[#This Row],[Revenue]]</f>
        <v>14000</v>
      </c>
      <c r="V4991" s="4">
        <f>Table3[[#This Row],[Revenue]]-Table3[[#This Row],[Total Discount]]</f>
        <v>56000</v>
      </c>
      <c r="W4991" s="6"/>
      <c r="X4991" s="5"/>
    </row>
    <row r="4992" spans="1:24" x14ac:dyDescent="0.35">
      <c r="A4992">
        <v>4991</v>
      </c>
      <c r="B4992" t="s">
        <v>3520</v>
      </c>
      <c r="C4992" s="8">
        <v>41954</v>
      </c>
      <c r="D4992" s="6">
        <v>2014</v>
      </c>
      <c r="E4992" s="8" t="s">
        <v>3468</v>
      </c>
      <c r="F4992" s="7">
        <v>11</v>
      </c>
      <c r="G4992" t="s">
        <v>3452</v>
      </c>
      <c r="H4992" t="s">
        <v>3451</v>
      </c>
      <c r="I4992" t="s">
        <v>3519</v>
      </c>
      <c r="J4992" t="s">
        <v>3488</v>
      </c>
      <c r="K4992" t="s">
        <v>3494</v>
      </c>
      <c r="L4992">
        <v>10801</v>
      </c>
      <c r="M4992" t="s">
        <v>2387</v>
      </c>
      <c r="N4992" t="s">
        <v>13</v>
      </c>
      <c r="O4992" t="s">
        <v>23</v>
      </c>
      <c r="P4992" t="s">
        <v>2388</v>
      </c>
      <c r="Q4992" s="4">
        <v>30000</v>
      </c>
      <c r="R4992">
        <v>5</v>
      </c>
      <c r="S4992" s="4">
        <f>Table3[[#This Row],[Harga]]*Table3[[#This Row],[Quantity]]</f>
        <v>150000</v>
      </c>
      <c r="T4992">
        <v>0</v>
      </c>
      <c r="U4992" s="4">
        <f>Table3[[#This Row],[Discount]]*Table3[[#This Row],[Revenue]]</f>
        <v>0</v>
      </c>
      <c r="V4992" s="4">
        <f>Table3[[#This Row],[Revenue]]-Table3[[#This Row],[Total Discount]]</f>
        <v>150000</v>
      </c>
      <c r="W4992" s="6"/>
      <c r="X4992" s="5"/>
    </row>
    <row r="4993" spans="1:24" x14ac:dyDescent="0.35">
      <c r="A4993">
        <v>4992</v>
      </c>
      <c r="B4993" t="s">
        <v>3518</v>
      </c>
      <c r="C4993" s="8">
        <v>43014</v>
      </c>
      <c r="D4993" s="6">
        <v>2017</v>
      </c>
      <c r="E4993" s="8" t="s">
        <v>3517</v>
      </c>
      <c r="F4993" s="7">
        <v>6</v>
      </c>
      <c r="G4993" t="s">
        <v>3452</v>
      </c>
      <c r="H4993" t="s">
        <v>3451</v>
      </c>
      <c r="I4993" t="s">
        <v>3516</v>
      </c>
      <c r="J4993" t="s">
        <v>3449</v>
      </c>
      <c r="K4993" t="s">
        <v>3460</v>
      </c>
      <c r="L4993">
        <v>85224</v>
      </c>
      <c r="M4993" t="s">
        <v>3195</v>
      </c>
      <c r="N4993" t="s">
        <v>13</v>
      </c>
      <c r="O4993" t="s">
        <v>37</v>
      </c>
      <c r="P4993" t="s">
        <v>3196</v>
      </c>
      <c r="Q4993" s="4">
        <v>12000</v>
      </c>
      <c r="R4993">
        <v>2</v>
      </c>
      <c r="S4993" s="4">
        <f>Table3[[#This Row],[Harga]]*Table3[[#This Row],[Quantity]]</f>
        <v>24000</v>
      </c>
      <c r="T4993">
        <v>0.2</v>
      </c>
      <c r="U4993" s="4">
        <f>Table3[[#This Row],[Discount]]*Table3[[#This Row],[Revenue]]</f>
        <v>4800</v>
      </c>
      <c r="V4993" s="4">
        <f>Table3[[#This Row],[Revenue]]-Table3[[#This Row],[Total Discount]]</f>
        <v>19200</v>
      </c>
      <c r="W4993" s="6"/>
      <c r="X4993" s="5"/>
    </row>
    <row r="4994" spans="1:24" x14ac:dyDescent="0.35">
      <c r="A4994">
        <v>4993</v>
      </c>
      <c r="B4994" t="s">
        <v>3515</v>
      </c>
      <c r="C4994" s="8">
        <v>42994</v>
      </c>
      <c r="D4994" s="6">
        <v>2017</v>
      </c>
      <c r="E4994" s="8" t="s">
        <v>3472</v>
      </c>
      <c r="F4994" s="7">
        <v>16</v>
      </c>
      <c r="G4994" t="s">
        <v>3452</v>
      </c>
      <c r="H4994" t="s">
        <v>3451</v>
      </c>
      <c r="I4994" t="s">
        <v>3514</v>
      </c>
      <c r="J4994" t="s">
        <v>3488</v>
      </c>
      <c r="K4994" t="s">
        <v>3513</v>
      </c>
      <c r="L4994">
        <v>41042</v>
      </c>
      <c r="M4994" t="s">
        <v>2218</v>
      </c>
      <c r="N4994" t="s">
        <v>51</v>
      </c>
      <c r="O4994" t="s">
        <v>64</v>
      </c>
      <c r="P4994" t="s">
        <v>2219</v>
      </c>
      <c r="Q4994" s="4">
        <v>72000</v>
      </c>
      <c r="R4994">
        <v>1</v>
      </c>
      <c r="S4994" s="4">
        <f>Table3[[#This Row],[Harga]]*Table3[[#This Row],[Quantity]]</f>
        <v>72000</v>
      </c>
      <c r="T4994">
        <v>0</v>
      </c>
      <c r="U4994" s="4">
        <f>Table3[[#This Row],[Discount]]*Table3[[#This Row],[Revenue]]</f>
        <v>0</v>
      </c>
      <c r="V4994" s="4">
        <f>Table3[[#This Row],[Revenue]]-Table3[[#This Row],[Total Discount]]</f>
        <v>72000</v>
      </c>
      <c r="W4994" s="6"/>
      <c r="X4994" s="5"/>
    </row>
    <row r="4995" spans="1:24" x14ac:dyDescent="0.35">
      <c r="A4995">
        <v>4994</v>
      </c>
      <c r="B4995" t="s">
        <v>3512</v>
      </c>
      <c r="C4995" s="8">
        <v>42082</v>
      </c>
      <c r="D4995" s="6">
        <v>2015</v>
      </c>
      <c r="E4995" s="8" t="s">
        <v>3511</v>
      </c>
      <c r="F4995" s="7">
        <v>19</v>
      </c>
      <c r="G4995" t="s">
        <v>3485</v>
      </c>
      <c r="H4995" t="s">
        <v>3451</v>
      </c>
      <c r="I4995" t="s">
        <v>3510</v>
      </c>
      <c r="J4995" t="s">
        <v>3488</v>
      </c>
      <c r="K4995" t="s">
        <v>3509</v>
      </c>
      <c r="L4995">
        <v>77041</v>
      </c>
      <c r="M4995" t="s">
        <v>1381</v>
      </c>
      <c r="N4995" t="s">
        <v>13</v>
      </c>
      <c r="O4995" t="s">
        <v>23</v>
      </c>
      <c r="P4995" t="s">
        <v>1382</v>
      </c>
      <c r="Q4995" s="4">
        <v>369000</v>
      </c>
      <c r="R4995">
        <v>2</v>
      </c>
      <c r="S4995" s="4">
        <f>Table3[[#This Row],[Harga]]*Table3[[#This Row],[Quantity]]</f>
        <v>738000</v>
      </c>
      <c r="T4995">
        <v>0.2</v>
      </c>
      <c r="U4995" s="4">
        <f>Table3[[#This Row],[Discount]]*Table3[[#This Row],[Revenue]]</f>
        <v>147600</v>
      </c>
      <c r="V4995" s="4">
        <f>Table3[[#This Row],[Revenue]]-Table3[[#This Row],[Total Discount]]</f>
        <v>590400</v>
      </c>
      <c r="W4995" s="6"/>
      <c r="X4995" s="5"/>
    </row>
    <row r="4996" spans="1:24" x14ac:dyDescent="0.35">
      <c r="A4996">
        <v>4995</v>
      </c>
      <c r="B4996" t="s">
        <v>3508</v>
      </c>
      <c r="C4996" s="8">
        <v>42211</v>
      </c>
      <c r="D4996" s="6">
        <v>2015</v>
      </c>
      <c r="E4996" s="8" t="s">
        <v>3507</v>
      </c>
      <c r="F4996" s="7">
        <v>26</v>
      </c>
      <c r="G4996" t="s">
        <v>3457</v>
      </c>
      <c r="H4996" t="s">
        <v>3451</v>
      </c>
      <c r="I4996" t="s">
        <v>3506</v>
      </c>
      <c r="J4996" t="s">
        <v>3449</v>
      </c>
      <c r="K4996" t="s">
        <v>3505</v>
      </c>
      <c r="L4996">
        <v>19140</v>
      </c>
      <c r="M4996" t="s">
        <v>1078</v>
      </c>
      <c r="N4996" t="s">
        <v>13</v>
      </c>
      <c r="O4996" t="s">
        <v>23</v>
      </c>
      <c r="P4996" t="s">
        <v>1079</v>
      </c>
      <c r="Q4996" s="4">
        <v>39000</v>
      </c>
      <c r="R4996">
        <v>2</v>
      </c>
      <c r="S4996" s="4">
        <f>Table3[[#This Row],[Harga]]*Table3[[#This Row],[Quantity]]</f>
        <v>78000</v>
      </c>
      <c r="T4996">
        <v>0.2</v>
      </c>
      <c r="U4996" s="4">
        <f>Table3[[#This Row],[Discount]]*Table3[[#This Row],[Revenue]]</f>
        <v>15600</v>
      </c>
      <c r="V4996" s="4">
        <f>Table3[[#This Row],[Revenue]]-Table3[[#This Row],[Total Discount]]</f>
        <v>62400</v>
      </c>
      <c r="W4996" s="6"/>
      <c r="X4996" s="5"/>
    </row>
    <row r="4997" spans="1:24" x14ac:dyDescent="0.35">
      <c r="A4997">
        <v>4996</v>
      </c>
      <c r="B4997" t="s">
        <v>3504</v>
      </c>
      <c r="C4997" s="8">
        <v>42709</v>
      </c>
      <c r="D4997" s="6">
        <v>2016</v>
      </c>
      <c r="E4997" s="8" t="s">
        <v>3490</v>
      </c>
      <c r="F4997" s="7">
        <v>5</v>
      </c>
      <c r="G4997" t="s">
        <v>3452</v>
      </c>
      <c r="H4997" t="s">
        <v>3451</v>
      </c>
      <c r="I4997" t="s">
        <v>3503</v>
      </c>
      <c r="J4997" t="s">
        <v>3466</v>
      </c>
      <c r="K4997" t="s">
        <v>3494</v>
      </c>
      <c r="L4997">
        <v>19711</v>
      </c>
      <c r="M4997" t="s">
        <v>289</v>
      </c>
      <c r="N4997" t="s">
        <v>9</v>
      </c>
      <c r="O4997" t="s">
        <v>20</v>
      </c>
      <c r="P4997" t="s">
        <v>290</v>
      </c>
      <c r="Q4997" s="4">
        <v>27000</v>
      </c>
      <c r="R4997">
        <v>1</v>
      </c>
      <c r="S4997" s="4">
        <f>Table3[[#This Row],[Harga]]*Table3[[#This Row],[Quantity]]</f>
        <v>27000</v>
      </c>
      <c r="T4997">
        <v>0</v>
      </c>
      <c r="U4997" s="4">
        <f>Table3[[#This Row],[Discount]]*Table3[[#This Row],[Revenue]]</f>
        <v>0</v>
      </c>
      <c r="V4997" s="4">
        <f>Table3[[#This Row],[Revenue]]-Table3[[#This Row],[Total Discount]]</f>
        <v>27000</v>
      </c>
      <c r="W4997" s="6"/>
      <c r="X4997" s="5"/>
    </row>
    <row r="4998" spans="1:24" x14ac:dyDescent="0.35">
      <c r="A4998">
        <v>4997</v>
      </c>
      <c r="B4998" t="s">
        <v>3502</v>
      </c>
      <c r="C4998" s="8">
        <v>43080</v>
      </c>
      <c r="D4998" s="6">
        <v>2017</v>
      </c>
      <c r="E4998" s="8" t="s">
        <v>3490</v>
      </c>
      <c r="F4998" s="7">
        <v>11</v>
      </c>
      <c r="G4998" t="s">
        <v>3452</v>
      </c>
      <c r="H4998" t="s">
        <v>3501</v>
      </c>
      <c r="I4998" t="s">
        <v>3500</v>
      </c>
      <c r="J4998" t="s">
        <v>3449</v>
      </c>
      <c r="K4998" t="s">
        <v>3499</v>
      </c>
      <c r="L4998">
        <v>7060</v>
      </c>
      <c r="M4998" t="s">
        <v>2996</v>
      </c>
      <c r="N4998" t="s">
        <v>13</v>
      </c>
      <c r="O4998" t="s">
        <v>26</v>
      </c>
      <c r="P4998" t="s">
        <v>2997</v>
      </c>
      <c r="Q4998" s="4">
        <v>3000</v>
      </c>
      <c r="R4998">
        <v>5</v>
      </c>
      <c r="S4998" s="4">
        <f>Table3[[#This Row],[Harga]]*Table3[[#This Row],[Quantity]]</f>
        <v>15000</v>
      </c>
      <c r="T4998">
        <v>0</v>
      </c>
      <c r="U4998" s="4">
        <f>Table3[[#This Row],[Discount]]*Table3[[#This Row],[Revenue]]</f>
        <v>0</v>
      </c>
      <c r="V4998" s="4">
        <f>Table3[[#This Row],[Revenue]]-Table3[[#This Row],[Total Discount]]</f>
        <v>15000</v>
      </c>
      <c r="W4998" s="6"/>
      <c r="X4998" s="5"/>
    </row>
    <row r="4999" spans="1:24" x14ac:dyDescent="0.35">
      <c r="A4999">
        <v>4998</v>
      </c>
      <c r="B4999" t="s">
        <v>3498</v>
      </c>
      <c r="C4999" s="8">
        <v>42183</v>
      </c>
      <c r="D4999" s="6">
        <v>2015</v>
      </c>
      <c r="E4999" s="8" t="s">
        <v>3497</v>
      </c>
      <c r="F4999" s="7">
        <v>28</v>
      </c>
      <c r="G4999" t="s">
        <v>3496</v>
      </c>
      <c r="H4999" t="s">
        <v>3462</v>
      </c>
      <c r="I4999" t="s">
        <v>3495</v>
      </c>
      <c r="J4999" t="s">
        <v>3488</v>
      </c>
      <c r="K4999" t="s">
        <v>3494</v>
      </c>
      <c r="L4999">
        <v>30080</v>
      </c>
      <c r="M4999" t="s">
        <v>1138</v>
      </c>
      <c r="N4999" t="s">
        <v>13</v>
      </c>
      <c r="O4999" t="s">
        <v>26</v>
      </c>
      <c r="P4999" t="s">
        <v>1139</v>
      </c>
      <c r="Q4999" s="4">
        <v>335000</v>
      </c>
      <c r="R4999">
        <v>2</v>
      </c>
      <c r="S4999" s="4">
        <f>Table3[[#This Row],[Harga]]*Table3[[#This Row],[Quantity]]</f>
        <v>670000</v>
      </c>
      <c r="T4999">
        <v>0</v>
      </c>
      <c r="U4999" s="4">
        <f>Table3[[#This Row],[Discount]]*Table3[[#This Row],[Revenue]]</f>
        <v>0</v>
      </c>
      <c r="V4999" s="4">
        <f>Table3[[#This Row],[Revenue]]-Table3[[#This Row],[Total Discount]]</f>
        <v>670000</v>
      </c>
      <c r="W4999" s="6"/>
      <c r="X4999" s="5"/>
    </row>
    <row r="5000" spans="1:24" x14ac:dyDescent="0.35">
      <c r="A5000">
        <v>4999</v>
      </c>
      <c r="B5000" t="s">
        <v>3493</v>
      </c>
      <c r="C5000" s="8">
        <v>42624</v>
      </c>
      <c r="D5000" s="6">
        <v>2016</v>
      </c>
      <c r="E5000" s="8" t="s">
        <v>3472</v>
      </c>
      <c r="F5000" s="7">
        <v>11</v>
      </c>
      <c r="G5000" t="s">
        <v>3452</v>
      </c>
      <c r="H5000" t="s">
        <v>3451</v>
      </c>
      <c r="I5000" t="s">
        <v>3478</v>
      </c>
      <c r="J5000" t="s">
        <v>3449</v>
      </c>
      <c r="K5000" t="s">
        <v>3492</v>
      </c>
      <c r="L5000">
        <v>77041</v>
      </c>
      <c r="M5000" t="s">
        <v>684</v>
      </c>
      <c r="N5000" t="s">
        <v>13</v>
      </c>
      <c r="O5000" t="s">
        <v>55</v>
      </c>
      <c r="P5000" t="s">
        <v>685</v>
      </c>
      <c r="Q5000" s="4">
        <v>187000</v>
      </c>
      <c r="R5000">
        <v>2</v>
      </c>
      <c r="S5000" s="4">
        <f>Table3[[#This Row],[Harga]]*Table3[[#This Row],[Quantity]]</f>
        <v>374000</v>
      </c>
      <c r="T5000">
        <v>0.2</v>
      </c>
      <c r="U5000" s="4">
        <f>Table3[[#This Row],[Discount]]*Table3[[#This Row],[Revenue]]</f>
        <v>74800</v>
      </c>
      <c r="V5000" s="4">
        <f>Table3[[#This Row],[Revenue]]-Table3[[#This Row],[Total Discount]]</f>
        <v>299200</v>
      </c>
      <c r="W5000" s="6"/>
      <c r="X5000" s="5"/>
    </row>
    <row r="5001" spans="1:24" x14ac:dyDescent="0.35">
      <c r="A5001">
        <v>5000</v>
      </c>
      <c r="B5001" t="s">
        <v>3491</v>
      </c>
      <c r="C5001" s="8">
        <v>42710</v>
      </c>
      <c r="D5001" s="6">
        <v>2016</v>
      </c>
      <c r="E5001" s="8" t="s">
        <v>3490</v>
      </c>
      <c r="F5001" s="7">
        <v>6</v>
      </c>
      <c r="G5001" t="s">
        <v>3452</v>
      </c>
      <c r="H5001" t="s">
        <v>3451</v>
      </c>
      <c r="I5001" t="s">
        <v>3489</v>
      </c>
      <c r="J5001" t="s">
        <v>3488</v>
      </c>
      <c r="K5001" t="s">
        <v>3487</v>
      </c>
      <c r="L5001">
        <v>90032</v>
      </c>
      <c r="M5001" t="s">
        <v>3444</v>
      </c>
      <c r="N5001" t="s">
        <v>51</v>
      </c>
      <c r="O5001" t="s">
        <v>52</v>
      </c>
      <c r="P5001" t="s">
        <v>3445</v>
      </c>
      <c r="Q5001" s="4">
        <v>272000</v>
      </c>
      <c r="R5001">
        <v>5</v>
      </c>
      <c r="S5001" s="4">
        <f>Table3[[#This Row],[Harga]]*Table3[[#This Row],[Quantity]]</f>
        <v>1360000</v>
      </c>
      <c r="T5001">
        <v>0.2</v>
      </c>
      <c r="U5001" s="4">
        <f>Table3[[#This Row],[Discount]]*Table3[[#This Row],[Revenue]]</f>
        <v>272000</v>
      </c>
      <c r="V5001" s="4">
        <f>Table3[[#This Row],[Revenue]]-Table3[[#This Row],[Total Discount]]</f>
        <v>1088000</v>
      </c>
      <c r="W5001" s="6"/>
      <c r="X5001" s="5"/>
    </row>
    <row r="5002" spans="1:24" x14ac:dyDescent="0.35">
      <c r="A5002">
        <v>5001</v>
      </c>
      <c r="B5002" t="s">
        <v>3486</v>
      </c>
      <c r="C5002" s="8">
        <v>42253</v>
      </c>
      <c r="D5002" s="6">
        <v>2015</v>
      </c>
      <c r="E5002" s="8" t="s">
        <v>3472</v>
      </c>
      <c r="F5002" s="7">
        <v>6</v>
      </c>
      <c r="G5002" t="s">
        <v>3485</v>
      </c>
      <c r="H5002" t="s">
        <v>3451</v>
      </c>
      <c r="I5002" t="s">
        <v>3484</v>
      </c>
      <c r="J5002" t="s">
        <v>3449</v>
      </c>
      <c r="K5002" t="s">
        <v>3483</v>
      </c>
      <c r="L5002">
        <v>70506</v>
      </c>
      <c r="M5002" t="s">
        <v>1251</v>
      </c>
      <c r="N5002" t="s">
        <v>9</v>
      </c>
      <c r="O5002" t="s">
        <v>17</v>
      </c>
      <c r="P5002" t="s">
        <v>958</v>
      </c>
      <c r="Q5002" s="4">
        <v>172000</v>
      </c>
      <c r="R5002">
        <v>1</v>
      </c>
      <c r="S5002" s="4">
        <f>Table3[[#This Row],[Harga]]*Table3[[#This Row],[Quantity]]</f>
        <v>172000</v>
      </c>
      <c r="T5002">
        <v>0</v>
      </c>
      <c r="U5002" s="4">
        <f>Table3[[#This Row],[Discount]]*Table3[[#This Row],[Revenue]]</f>
        <v>0</v>
      </c>
      <c r="V5002" s="4">
        <f>Table3[[#This Row],[Revenue]]-Table3[[#This Row],[Total Discount]]</f>
        <v>172000</v>
      </c>
      <c r="W5002" s="6"/>
      <c r="X5002" s="5"/>
    </row>
    <row r="5003" spans="1:24" x14ac:dyDescent="0.35">
      <c r="A5003">
        <v>5002</v>
      </c>
      <c r="B5003" t="s">
        <v>3482</v>
      </c>
      <c r="C5003" s="8">
        <v>42950</v>
      </c>
      <c r="D5003" s="6">
        <v>2017</v>
      </c>
      <c r="E5003" s="8" t="s">
        <v>3481</v>
      </c>
      <c r="F5003" s="7">
        <v>3</v>
      </c>
      <c r="G5003" t="s">
        <v>3452</v>
      </c>
      <c r="H5003" t="s">
        <v>3451</v>
      </c>
      <c r="I5003" t="s">
        <v>3480</v>
      </c>
      <c r="J5003" t="s">
        <v>3449</v>
      </c>
      <c r="K5003" t="s">
        <v>3477</v>
      </c>
      <c r="L5003">
        <v>45014</v>
      </c>
      <c r="M5003" t="s">
        <v>668</v>
      </c>
      <c r="N5003" t="s">
        <v>13</v>
      </c>
      <c r="O5003" t="s">
        <v>14</v>
      </c>
      <c r="P5003" t="s">
        <v>669</v>
      </c>
      <c r="Q5003" s="4">
        <v>13000</v>
      </c>
      <c r="R5003">
        <v>5</v>
      </c>
      <c r="S5003" s="4">
        <f>Table3[[#This Row],[Harga]]*Table3[[#This Row],[Quantity]]</f>
        <v>65000</v>
      </c>
      <c r="T5003">
        <v>0.2</v>
      </c>
      <c r="U5003" s="4">
        <f>Table3[[#This Row],[Discount]]*Table3[[#This Row],[Revenue]]</f>
        <v>13000</v>
      </c>
      <c r="V5003" s="4">
        <f>Table3[[#This Row],[Revenue]]-Table3[[#This Row],[Total Discount]]</f>
        <v>52000</v>
      </c>
      <c r="W5003" s="6"/>
      <c r="X5003" s="5"/>
    </row>
    <row r="5004" spans="1:24" x14ac:dyDescent="0.35">
      <c r="A5004">
        <v>5003</v>
      </c>
      <c r="B5004" t="s">
        <v>3479</v>
      </c>
      <c r="C5004" s="8">
        <v>42635</v>
      </c>
      <c r="D5004" s="6">
        <v>2016</v>
      </c>
      <c r="E5004" s="8" t="s">
        <v>3472</v>
      </c>
      <c r="F5004" s="7">
        <v>22</v>
      </c>
      <c r="G5004" t="s">
        <v>3457</v>
      </c>
      <c r="H5004" t="s">
        <v>3451</v>
      </c>
      <c r="I5004" t="s">
        <v>3478</v>
      </c>
      <c r="J5004" t="s">
        <v>3449</v>
      </c>
      <c r="K5004" t="s">
        <v>3477</v>
      </c>
      <c r="L5004">
        <v>49505</v>
      </c>
      <c r="M5004" t="s">
        <v>815</v>
      </c>
      <c r="N5004" t="s">
        <v>13</v>
      </c>
      <c r="O5004" t="s">
        <v>23</v>
      </c>
      <c r="P5004" t="s">
        <v>816</v>
      </c>
      <c r="Q5004" s="4">
        <v>13000</v>
      </c>
      <c r="R5004">
        <v>7</v>
      </c>
      <c r="S5004" s="4">
        <f>Table3[[#This Row],[Harga]]*Table3[[#This Row],[Quantity]]</f>
        <v>91000</v>
      </c>
      <c r="T5004">
        <v>0</v>
      </c>
      <c r="U5004" s="4">
        <f>Table3[[#This Row],[Discount]]*Table3[[#This Row],[Revenue]]</f>
        <v>0</v>
      </c>
      <c r="V5004" s="4">
        <f>Table3[[#This Row],[Revenue]]-Table3[[#This Row],[Total Discount]]</f>
        <v>91000</v>
      </c>
      <c r="W5004" s="6"/>
      <c r="X5004" s="5"/>
    </row>
    <row r="5005" spans="1:24" x14ac:dyDescent="0.35">
      <c r="A5005">
        <v>5004</v>
      </c>
      <c r="B5005" t="s">
        <v>3476</v>
      </c>
      <c r="C5005" s="8">
        <v>42141</v>
      </c>
      <c r="D5005" s="6">
        <v>2015</v>
      </c>
      <c r="E5005" s="8" t="s">
        <v>3453</v>
      </c>
      <c r="F5005" s="7">
        <v>17</v>
      </c>
      <c r="G5005" t="s">
        <v>3452</v>
      </c>
      <c r="H5005" t="s">
        <v>3462</v>
      </c>
      <c r="I5005" t="s">
        <v>3475</v>
      </c>
      <c r="J5005" t="s">
        <v>3449</v>
      </c>
      <c r="K5005" t="s">
        <v>3474</v>
      </c>
      <c r="L5005">
        <v>11561</v>
      </c>
      <c r="M5005" t="s">
        <v>951</v>
      </c>
      <c r="N5005" t="s">
        <v>13</v>
      </c>
      <c r="O5005" t="s">
        <v>14</v>
      </c>
      <c r="P5005" t="s">
        <v>952</v>
      </c>
      <c r="Q5005" s="4">
        <v>7000</v>
      </c>
      <c r="R5005">
        <v>10</v>
      </c>
      <c r="S5005" s="4">
        <f>Table3[[#This Row],[Harga]]*Table3[[#This Row],[Quantity]]</f>
        <v>70000</v>
      </c>
      <c r="T5005">
        <v>0</v>
      </c>
      <c r="U5005" s="4">
        <f>Table3[[#This Row],[Discount]]*Table3[[#This Row],[Revenue]]</f>
        <v>0</v>
      </c>
      <c r="V5005" s="4">
        <f>Table3[[#This Row],[Revenue]]-Table3[[#This Row],[Total Discount]]</f>
        <v>70000</v>
      </c>
      <c r="W5005" s="6"/>
      <c r="X5005" s="5"/>
    </row>
    <row r="5006" spans="1:24" x14ac:dyDescent="0.35">
      <c r="A5006">
        <v>5005</v>
      </c>
      <c r="B5006" t="s">
        <v>3473</v>
      </c>
      <c r="C5006" s="8">
        <v>42642</v>
      </c>
      <c r="D5006" s="6">
        <v>2016</v>
      </c>
      <c r="E5006" s="8" t="s">
        <v>3472</v>
      </c>
      <c r="F5006" s="7">
        <v>29</v>
      </c>
      <c r="G5006" t="s">
        <v>3452</v>
      </c>
      <c r="H5006" t="s">
        <v>3451</v>
      </c>
      <c r="I5006" t="s">
        <v>3471</v>
      </c>
      <c r="J5006" t="s">
        <v>3449</v>
      </c>
      <c r="K5006" t="s">
        <v>3470</v>
      </c>
      <c r="L5006">
        <v>90008</v>
      </c>
      <c r="M5006" t="s">
        <v>3446</v>
      </c>
      <c r="N5006" t="s">
        <v>51</v>
      </c>
      <c r="O5006" t="s">
        <v>64</v>
      </c>
      <c r="P5006" t="s">
        <v>3447</v>
      </c>
      <c r="Q5006" s="4">
        <v>37000</v>
      </c>
      <c r="R5006">
        <v>1</v>
      </c>
      <c r="S5006" s="4">
        <f>Table3[[#This Row],[Harga]]*Table3[[#This Row],[Quantity]]</f>
        <v>37000</v>
      </c>
      <c r="T5006">
        <v>0</v>
      </c>
      <c r="U5006" s="4">
        <f>Table3[[#This Row],[Discount]]*Table3[[#This Row],[Revenue]]</f>
        <v>0</v>
      </c>
      <c r="V5006" s="4">
        <f>Table3[[#This Row],[Revenue]]-Table3[[#This Row],[Total Discount]]</f>
        <v>37000</v>
      </c>
      <c r="W5006" s="6"/>
      <c r="X5006" s="5"/>
    </row>
    <row r="5007" spans="1:24" x14ac:dyDescent="0.35">
      <c r="A5007">
        <v>5006</v>
      </c>
      <c r="B5007" t="s">
        <v>3469</v>
      </c>
      <c r="C5007" s="8">
        <v>43056</v>
      </c>
      <c r="D5007" s="6">
        <v>2017</v>
      </c>
      <c r="E5007" s="8" t="s">
        <v>3468</v>
      </c>
      <c r="F5007" s="7">
        <v>17</v>
      </c>
      <c r="G5007" t="s">
        <v>3452</v>
      </c>
      <c r="H5007" t="s">
        <v>3451</v>
      </c>
      <c r="I5007" t="s">
        <v>3467</v>
      </c>
      <c r="J5007" t="s">
        <v>3466</v>
      </c>
      <c r="K5007" t="s">
        <v>3465</v>
      </c>
      <c r="L5007">
        <v>30605</v>
      </c>
      <c r="M5007" t="s">
        <v>2332</v>
      </c>
      <c r="N5007" t="s">
        <v>51</v>
      </c>
      <c r="O5007" t="s">
        <v>64</v>
      </c>
      <c r="P5007" t="s">
        <v>2333</v>
      </c>
      <c r="Q5007" s="4">
        <v>448000</v>
      </c>
      <c r="R5007">
        <v>1</v>
      </c>
      <c r="S5007" s="4">
        <f>Table3[[#This Row],[Harga]]*Table3[[#This Row],[Quantity]]</f>
        <v>448000</v>
      </c>
      <c r="T5007">
        <v>0</v>
      </c>
      <c r="U5007" s="4">
        <f>Table3[[#This Row],[Discount]]*Table3[[#This Row],[Revenue]]</f>
        <v>0</v>
      </c>
      <c r="V5007" s="4">
        <f>Table3[[#This Row],[Revenue]]-Table3[[#This Row],[Total Discount]]</f>
        <v>448000</v>
      </c>
      <c r="W5007" s="6"/>
      <c r="X5007" s="5"/>
    </row>
    <row r="5008" spans="1:24" x14ac:dyDescent="0.35">
      <c r="A5008">
        <v>5007</v>
      </c>
      <c r="B5008" t="s">
        <v>3464</v>
      </c>
      <c r="C5008" s="8">
        <v>41660</v>
      </c>
      <c r="D5008" s="6">
        <v>2014</v>
      </c>
      <c r="E5008" s="8" t="s">
        <v>3463</v>
      </c>
      <c r="F5008" s="7">
        <v>21</v>
      </c>
      <c r="G5008" t="s">
        <v>3452</v>
      </c>
      <c r="H5008" t="s">
        <v>3462</v>
      </c>
      <c r="I5008" t="s">
        <v>3461</v>
      </c>
      <c r="J5008" t="s">
        <v>3449</v>
      </c>
      <c r="K5008" t="s">
        <v>3460</v>
      </c>
      <c r="L5008">
        <v>33180</v>
      </c>
      <c r="M5008" t="s">
        <v>1453</v>
      </c>
      <c r="N5008" t="s">
        <v>9</v>
      </c>
      <c r="O5008" t="s">
        <v>20</v>
      </c>
      <c r="P5008" t="s">
        <v>1454</v>
      </c>
      <c r="Q5008" s="4">
        <v>32000</v>
      </c>
      <c r="R5008">
        <v>3</v>
      </c>
      <c r="S5008" s="4">
        <f>Table3[[#This Row],[Harga]]*Table3[[#This Row],[Quantity]]</f>
        <v>96000</v>
      </c>
      <c r="T5008">
        <v>0.2</v>
      </c>
      <c r="U5008" s="4">
        <f>Table3[[#This Row],[Discount]]*Table3[[#This Row],[Revenue]]</f>
        <v>19200</v>
      </c>
      <c r="V5008" s="4">
        <f>Table3[[#This Row],[Revenue]]-Table3[[#This Row],[Total Discount]]</f>
        <v>76800</v>
      </c>
      <c r="W5008" s="6"/>
      <c r="X5008" s="5"/>
    </row>
    <row r="5009" spans="1:24" x14ac:dyDescent="0.35">
      <c r="A5009">
        <v>5008</v>
      </c>
      <c r="B5009" t="s">
        <v>3459</v>
      </c>
      <c r="C5009" s="8">
        <v>42792</v>
      </c>
      <c r="D5009" s="6">
        <v>2017</v>
      </c>
      <c r="E5009" s="8" t="s">
        <v>3458</v>
      </c>
      <c r="F5009" s="7">
        <v>26</v>
      </c>
      <c r="G5009" t="s">
        <v>3457</v>
      </c>
      <c r="H5009" t="s">
        <v>3451</v>
      </c>
      <c r="I5009" t="s">
        <v>3456</v>
      </c>
      <c r="J5009" t="s">
        <v>3449</v>
      </c>
      <c r="K5009" t="s">
        <v>3455</v>
      </c>
      <c r="L5009">
        <v>92627</v>
      </c>
      <c r="M5009" t="s">
        <v>2928</v>
      </c>
      <c r="N5009" t="s">
        <v>9</v>
      </c>
      <c r="O5009" t="s">
        <v>20</v>
      </c>
      <c r="P5009" t="s">
        <v>2929</v>
      </c>
      <c r="Q5009" s="4">
        <v>92000</v>
      </c>
      <c r="R5009">
        <v>2</v>
      </c>
      <c r="S5009" s="4">
        <f>Table3[[#This Row],[Harga]]*Table3[[#This Row],[Quantity]]</f>
        <v>184000</v>
      </c>
      <c r="T5009">
        <v>0</v>
      </c>
      <c r="U5009" s="4">
        <f>Table3[[#This Row],[Discount]]*Table3[[#This Row],[Revenue]]</f>
        <v>0</v>
      </c>
      <c r="V5009" s="4">
        <f>Table3[[#This Row],[Revenue]]-Table3[[#This Row],[Total Discount]]</f>
        <v>184000</v>
      </c>
      <c r="W5009" s="6"/>
      <c r="X5009" s="5"/>
    </row>
    <row r="5010" spans="1:24" x14ac:dyDescent="0.35">
      <c r="A5010">
        <v>5009</v>
      </c>
      <c r="B5010" t="s">
        <v>3454</v>
      </c>
      <c r="C5010" s="8">
        <v>42859</v>
      </c>
      <c r="D5010" s="6">
        <v>2017</v>
      </c>
      <c r="E5010" s="8" t="s">
        <v>3453</v>
      </c>
      <c r="F5010" s="7">
        <v>4</v>
      </c>
      <c r="G5010" t="s">
        <v>3452</v>
      </c>
      <c r="H5010" t="s">
        <v>3451</v>
      </c>
      <c r="I5010" t="s">
        <v>3450</v>
      </c>
      <c r="J5010" t="s">
        <v>3449</v>
      </c>
      <c r="K5010" t="s">
        <v>3448</v>
      </c>
      <c r="L5010">
        <v>92683</v>
      </c>
      <c r="M5010" t="s">
        <v>185</v>
      </c>
      <c r="N5010" t="s">
        <v>13</v>
      </c>
      <c r="O5010" t="s">
        <v>29</v>
      </c>
      <c r="P5010" t="s">
        <v>186</v>
      </c>
      <c r="Q5010" s="4">
        <v>98000</v>
      </c>
      <c r="R5010">
        <v>2</v>
      </c>
      <c r="S5010" s="4">
        <f>Table3[[#This Row],[Harga]]*Table3[[#This Row],[Quantity]]</f>
        <v>196000</v>
      </c>
      <c r="T5010">
        <v>0</v>
      </c>
      <c r="U5010" s="4">
        <f>Table3[[#This Row],[Discount]]*Table3[[#This Row],[Revenue]]</f>
        <v>0</v>
      </c>
      <c r="V5010" s="4">
        <f>Table3[[#This Row],[Revenue]]-Table3[[#This Row],[Total Discount]]</f>
        <v>196000</v>
      </c>
      <c r="W5010" s="6"/>
      <c r="X5010" s="5"/>
    </row>
  </sheetData>
  <pageMargins left="0.75" right="0.75" top="1" bottom="1" header="0.5" footer="0.5"/>
  <pageSetup orientation="portrait" horizontalDpi="4294967292" verticalDpi="4294967292" r:id="rId1"/>
  <headerFooter alignWithMargins="0"/>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9ED38-96AC-4EA1-A6F3-7FA3A58CA34F}">
  <sheetPr codeName="Sheet10"/>
  <dimension ref="A2:R10"/>
  <sheetViews>
    <sheetView topLeftCell="E1" workbookViewId="0">
      <selection activeCell="M16" sqref="M16"/>
    </sheetView>
  </sheetViews>
  <sheetFormatPr defaultRowHeight="15.5" x14ac:dyDescent="0.35"/>
  <cols>
    <col min="1" max="1" width="13" bestFit="1" customWidth="1"/>
    <col min="2" max="2" width="15.4140625" bestFit="1" customWidth="1"/>
    <col min="3" max="3" width="10.6640625" bestFit="1" customWidth="1"/>
    <col min="4" max="4" width="12.9140625" bestFit="1" customWidth="1"/>
    <col min="5" max="5" width="14.4140625" bestFit="1" customWidth="1"/>
    <col min="7" max="7" width="13" bestFit="1" customWidth="1"/>
    <col min="8" max="8" width="15.1640625" bestFit="1" customWidth="1"/>
    <col min="9" max="9" width="10.4140625" bestFit="1" customWidth="1"/>
    <col min="10" max="10" width="12.58203125" bestFit="1" customWidth="1"/>
    <col min="11" max="11" width="14.08203125" bestFit="1" customWidth="1"/>
    <col min="13" max="13" width="9.9140625" bestFit="1" customWidth="1"/>
    <col min="14" max="14" width="15.1640625" bestFit="1" customWidth="1"/>
    <col min="15" max="15" width="10.4140625" bestFit="1" customWidth="1"/>
    <col min="16" max="16" width="12.58203125" bestFit="1" customWidth="1"/>
    <col min="17" max="17" width="14.08203125" bestFit="1" customWidth="1"/>
  </cols>
  <sheetData>
    <row r="2" spans="1:18" x14ac:dyDescent="0.35">
      <c r="M2">
        <v>1</v>
      </c>
      <c r="Q2" t="str" cm="1">
        <f t="array" ref="Q2">INDEX($G$4:$G$6,M2)</f>
        <v>Furniture</v>
      </c>
    </row>
    <row r="3" spans="1:18" x14ac:dyDescent="0.35">
      <c r="A3" s="13" t="s">
        <v>9363</v>
      </c>
      <c r="B3" t="s">
        <v>9380</v>
      </c>
      <c r="C3" t="s">
        <v>9377</v>
      </c>
      <c r="D3" t="s">
        <v>9378</v>
      </c>
      <c r="E3" t="s">
        <v>9379</v>
      </c>
      <c r="G3" s="3" t="str">
        <f t="shared" ref="G3:K6" si="0">A3</f>
        <v>Row Labels</v>
      </c>
      <c r="H3" s="3" t="str">
        <f t="shared" si="0"/>
        <v>Count of Kategori</v>
      </c>
      <c r="I3" s="3" t="str">
        <f t="shared" si="0"/>
        <v>Sum of Stok</v>
      </c>
      <c r="J3" s="3" t="str">
        <f t="shared" si="0"/>
        <v>Sum of Terjual</v>
      </c>
      <c r="K3" s="3" t="str">
        <f t="shared" si="0"/>
        <v>Sum of Sisa Stok</v>
      </c>
      <c r="M3" s="3" t="s">
        <v>9363</v>
      </c>
      <c r="N3" s="3" t="s">
        <v>9381</v>
      </c>
      <c r="O3" s="3" t="s">
        <v>5</v>
      </c>
      <c r="P3" s="3" t="s">
        <v>6</v>
      </c>
      <c r="Q3" s="3" t="s">
        <v>9382</v>
      </c>
      <c r="R3" s="3" t="s">
        <v>9383</v>
      </c>
    </row>
    <row r="4" spans="1:18" x14ac:dyDescent="0.35">
      <c r="A4" s="14" t="s">
        <v>9</v>
      </c>
      <c r="B4">
        <v>355</v>
      </c>
      <c r="C4">
        <v>18519</v>
      </c>
      <c r="D4">
        <v>4213</v>
      </c>
      <c r="E4">
        <v>14306</v>
      </c>
      <c r="G4" s="3" t="str">
        <f t="shared" si="0"/>
        <v>Furniture</v>
      </c>
      <c r="H4" s="3">
        <f t="shared" si="0"/>
        <v>355</v>
      </c>
      <c r="I4" s="3">
        <f t="shared" si="0"/>
        <v>18519</v>
      </c>
      <c r="J4" s="3">
        <f t="shared" si="0"/>
        <v>4213</v>
      </c>
      <c r="K4" s="3">
        <f t="shared" si="0"/>
        <v>14306</v>
      </c>
      <c r="M4" s="15"/>
      <c r="N4" s="15" cm="1">
        <f t="array" ref="N4">INDEX($H$4:$K$6,$M$2,1)</f>
        <v>355</v>
      </c>
      <c r="O4" s="15" cm="1">
        <f t="array" ref="O4">INDEX($H$4:$K$6,$M$2,2)</f>
        <v>18519</v>
      </c>
      <c r="P4" s="15" cm="1">
        <f t="array" ref="P4">INDEX($H$4:$K$6,$M$2,3)</f>
        <v>4213</v>
      </c>
      <c r="Q4" s="15" cm="1">
        <f t="array" ref="Q4">INDEX($H$4:$K$6,$M$2,4)</f>
        <v>14306</v>
      </c>
      <c r="R4" s="21">
        <f>SUM(N4:Q4)</f>
        <v>37393</v>
      </c>
    </row>
    <row r="5" spans="1:18" x14ac:dyDescent="0.35">
      <c r="A5" s="14" t="s">
        <v>13</v>
      </c>
      <c r="B5">
        <v>1021</v>
      </c>
      <c r="C5">
        <v>52840</v>
      </c>
      <c r="D5">
        <v>11566</v>
      </c>
      <c r="E5">
        <v>41274</v>
      </c>
      <c r="G5" s="3" t="str">
        <f t="shared" si="0"/>
        <v>Office Supplies</v>
      </c>
      <c r="H5" s="3">
        <f t="shared" si="0"/>
        <v>1021</v>
      </c>
      <c r="I5" s="3">
        <f t="shared" si="0"/>
        <v>52840</v>
      </c>
      <c r="J5" s="3">
        <f t="shared" si="0"/>
        <v>11566</v>
      </c>
      <c r="K5" s="3">
        <f t="shared" si="0"/>
        <v>41274</v>
      </c>
    </row>
    <row r="6" spans="1:18" x14ac:dyDescent="0.35">
      <c r="A6" s="14" t="s">
        <v>51</v>
      </c>
      <c r="B6">
        <v>353</v>
      </c>
      <c r="C6">
        <v>18515</v>
      </c>
      <c r="D6">
        <v>3265</v>
      </c>
      <c r="E6">
        <v>15250</v>
      </c>
      <c r="G6" s="3" t="str">
        <f t="shared" si="0"/>
        <v>Technology</v>
      </c>
      <c r="H6" s="3">
        <f t="shared" si="0"/>
        <v>353</v>
      </c>
      <c r="I6" s="3">
        <f t="shared" si="0"/>
        <v>18515</v>
      </c>
      <c r="J6" s="3">
        <f t="shared" si="0"/>
        <v>3265</v>
      </c>
      <c r="K6" s="3">
        <f t="shared" si="0"/>
        <v>15250</v>
      </c>
    </row>
    <row r="7" spans="1:18" x14ac:dyDescent="0.35">
      <c r="A7" s="14" t="s">
        <v>9364</v>
      </c>
      <c r="B7">
        <v>1729</v>
      </c>
      <c r="C7">
        <v>89874</v>
      </c>
      <c r="D7">
        <v>19044</v>
      </c>
      <c r="E7">
        <v>70830</v>
      </c>
    </row>
    <row r="9" spans="1:18" x14ac:dyDescent="0.35">
      <c r="G9" s="3" t="s">
        <v>9384</v>
      </c>
      <c r="H9" s="3">
        <f>SUM(J4:J6)</f>
        <v>19044</v>
      </c>
      <c r="I9" s="16">
        <f>H9/SUM(H9:H10)</f>
        <v>0.21189665531744442</v>
      </c>
    </row>
    <row r="10" spans="1:18" x14ac:dyDescent="0.35">
      <c r="G10" s="3" t="s">
        <v>9385</v>
      </c>
      <c r="H10" s="3">
        <f>SUM(K4:K6)</f>
        <v>70830</v>
      </c>
      <c r="I10" s="16">
        <f>H10/SUM(H9:H10)</f>
        <v>0.78810334468255561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24CBA9-0D39-4258-A50C-050DE7054086}">
  <sheetPr codeName="Sheet11"/>
  <dimension ref="A1:H1730"/>
  <sheetViews>
    <sheetView showGridLines="0" topLeftCell="A2" zoomScaleNormal="100" workbookViewId="0">
      <selection activeCell="C14" sqref="C14"/>
    </sheetView>
  </sheetViews>
  <sheetFormatPr defaultRowHeight="15.5" x14ac:dyDescent="0.35"/>
  <cols>
    <col min="1" max="1" width="16.08203125" bestFit="1" customWidth="1"/>
    <col min="2" max="2" width="16.08203125" customWidth="1"/>
    <col min="3" max="3" width="13.5" customWidth="1"/>
    <col min="4" max="4" width="67.9140625" customWidth="1"/>
    <col min="5" max="5" width="13.25" customWidth="1"/>
    <col min="6" max="6" width="9" style="2"/>
    <col min="7" max="8" width="11.75" style="3" customWidth="1"/>
  </cols>
  <sheetData>
    <row r="1" spans="1:8" x14ac:dyDescent="0.35">
      <c r="A1" t="s">
        <v>0</v>
      </c>
      <c r="B1" t="s">
        <v>1</v>
      </c>
      <c r="C1" t="s">
        <v>2</v>
      </c>
      <c r="D1" t="s">
        <v>3</v>
      </c>
      <c r="E1" t="s">
        <v>4</v>
      </c>
      <c r="F1" s="2" t="s">
        <v>5</v>
      </c>
      <c r="G1" s="3" t="s">
        <v>6</v>
      </c>
      <c r="H1" s="3" t="s">
        <v>7</v>
      </c>
    </row>
    <row r="2" spans="1:8" x14ac:dyDescent="0.35">
      <c r="A2" t="s">
        <v>8</v>
      </c>
      <c r="B2" t="s">
        <v>9</v>
      </c>
      <c r="C2" t="s">
        <v>10</v>
      </c>
      <c r="D2" t="s">
        <v>11</v>
      </c>
      <c r="E2" s="4">
        <v>262000</v>
      </c>
      <c r="F2" s="2">
        <v>37</v>
      </c>
      <c r="G2" s="3">
        <f>SUMIF(TRANSAKSI!$M:$M,Table2[[#This Row],[Id Produk]],TRANSAKSI!$R:$R)</f>
        <v>12</v>
      </c>
      <c r="H2" s="3">
        <f>Table2[[#This Row],[Stok]]-Table2[[#This Row],[Terjual]]</f>
        <v>25</v>
      </c>
    </row>
    <row r="3" spans="1:8" x14ac:dyDescent="0.35">
      <c r="A3" t="s">
        <v>12</v>
      </c>
      <c r="B3" t="s">
        <v>13</v>
      </c>
      <c r="C3" t="s">
        <v>14</v>
      </c>
      <c r="D3" t="s">
        <v>15</v>
      </c>
      <c r="E3" s="4">
        <v>15000</v>
      </c>
      <c r="F3" s="2">
        <v>44</v>
      </c>
      <c r="G3" s="3">
        <f>SUMIF(TRANSAKSI!$M:$M,Table2[[#This Row],[Id Produk]],TRANSAKSI!$R:$R)</f>
        <v>19</v>
      </c>
      <c r="H3" s="3">
        <f>Table2[[#This Row],[Stok]]-Table2[[#This Row],[Terjual]]</f>
        <v>25</v>
      </c>
    </row>
    <row r="4" spans="1:8" x14ac:dyDescent="0.35">
      <c r="A4" t="s">
        <v>16</v>
      </c>
      <c r="B4" t="s">
        <v>9</v>
      </c>
      <c r="C4" t="s">
        <v>17</v>
      </c>
      <c r="D4" t="s">
        <v>18</v>
      </c>
      <c r="E4" s="4">
        <v>958000</v>
      </c>
      <c r="F4" s="2">
        <v>44</v>
      </c>
      <c r="G4" s="3">
        <f>SUMIF(TRANSAKSI!$M:$M,Table2[[#This Row],[Id Produk]],TRANSAKSI!$R:$R)</f>
        <v>20</v>
      </c>
      <c r="H4" s="3">
        <f>Table2[[#This Row],[Stok]]-Table2[[#This Row],[Terjual]]</f>
        <v>24</v>
      </c>
    </row>
    <row r="5" spans="1:8" x14ac:dyDescent="0.35">
      <c r="A5" t="s">
        <v>19</v>
      </c>
      <c r="B5" t="s">
        <v>9</v>
      </c>
      <c r="C5" t="s">
        <v>20</v>
      </c>
      <c r="D5" t="s">
        <v>21</v>
      </c>
      <c r="E5" s="4">
        <v>49000</v>
      </c>
      <c r="F5" s="2">
        <v>61</v>
      </c>
      <c r="G5" s="3">
        <f>SUMIF(TRANSAKSI!$M:$M,Table2[[#This Row],[Id Produk]],TRANSAKSI!$R:$R)</f>
        <v>23</v>
      </c>
      <c r="H5" s="3">
        <f>Table2[[#This Row],[Stok]]-Table2[[#This Row],[Terjual]]</f>
        <v>38</v>
      </c>
    </row>
    <row r="6" spans="1:8" x14ac:dyDescent="0.35">
      <c r="A6" t="s">
        <v>22</v>
      </c>
      <c r="B6" t="s">
        <v>13</v>
      </c>
      <c r="C6" t="s">
        <v>23</v>
      </c>
      <c r="D6" t="s">
        <v>24</v>
      </c>
      <c r="E6" s="4">
        <v>16000</v>
      </c>
      <c r="F6" s="2">
        <v>60</v>
      </c>
      <c r="G6" s="3">
        <f>SUMIF(TRANSAKSI!$M:$M,Table2[[#This Row],[Id Produk]],TRANSAKSI!$R:$R)</f>
        <v>3</v>
      </c>
      <c r="H6" s="3">
        <f>Table2[[#This Row],[Stok]]-Table2[[#This Row],[Terjual]]</f>
        <v>57</v>
      </c>
    </row>
    <row r="7" spans="1:8" x14ac:dyDescent="0.35">
      <c r="A7" t="s">
        <v>25</v>
      </c>
      <c r="B7" t="s">
        <v>13</v>
      </c>
      <c r="C7" t="s">
        <v>26</v>
      </c>
      <c r="D7" t="s">
        <v>27</v>
      </c>
      <c r="E7" s="4">
        <v>408000</v>
      </c>
      <c r="F7" s="2">
        <v>29</v>
      </c>
      <c r="G7" s="3">
        <f>SUMIF(TRANSAKSI!$M:$M,Table2[[#This Row],[Id Produk]],TRANSAKSI!$R:$R)</f>
        <v>7</v>
      </c>
      <c r="H7" s="3">
        <f>Table2[[#This Row],[Stok]]-Table2[[#This Row],[Terjual]]</f>
        <v>22</v>
      </c>
    </row>
    <row r="8" spans="1:8" x14ac:dyDescent="0.35">
      <c r="A8" t="s">
        <v>28</v>
      </c>
      <c r="B8" t="s">
        <v>13</v>
      </c>
      <c r="C8" t="s">
        <v>29</v>
      </c>
      <c r="D8" t="s">
        <v>30</v>
      </c>
      <c r="E8" s="4">
        <v>69000</v>
      </c>
      <c r="F8" s="2">
        <v>78</v>
      </c>
      <c r="G8" s="3">
        <f>SUMIF(TRANSAKSI!$M:$M,Table2[[#This Row],[Id Produk]],TRANSAKSI!$R:$R)</f>
        <v>11</v>
      </c>
      <c r="H8" s="3">
        <f>Table2[[#This Row],[Stok]]-Table2[[#This Row],[Terjual]]</f>
        <v>67</v>
      </c>
    </row>
    <row r="9" spans="1:8" x14ac:dyDescent="0.35">
      <c r="A9" t="s">
        <v>31</v>
      </c>
      <c r="B9" t="s">
        <v>13</v>
      </c>
      <c r="C9" t="s">
        <v>32</v>
      </c>
      <c r="D9" t="s">
        <v>33</v>
      </c>
      <c r="E9" s="4">
        <v>666000</v>
      </c>
      <c r="F9" s="2">
        <v>63</v>
      </c>
      <c r="G9" s="3">
        <f>SUMIF(TRANSAKSI!$M:$M,Table2[[#This Row],[Id Produk]],TRANSAKSI!$R:$R)</f>
        <v>15</v>
      </c>
      <c r="H9" s="3">
        <f>Table2[[#This Row],[Stok]]-Table2[[#This Row],[Terjual]]</f>
        <v>48</v>
      </c>
    </row>
    <row r="10" spans="1:8" x14ac:dyDescent="0.35">
      <c r="A10" t="s">
        <v>34</v>
      </c>
      <c r="B10" t="s">
        <v>13</v>
      </c>
      <c r="C10" t="s">
        <v>32</v>
      </c>
      <c r="D10" t="s">
        <v>35</v>
      </c>
      <c r="E10" s="4">
        <v>56000</v>
      </c>
      <c r="F10" s="2">
        <v>74</v>
      </c>
      <c r="G10" s="3">
        <f>SUMIF(TRANSAKSI!$M:$M,Table2[[#This Row],[Id Produk]],TRANSAKSI!$R:$R)</f>
        <v>18</v>
      </c>
      <c r="H10" s="3">
        <f>Table2[[#This Row],[Stok]]-Table2[[#This Row],[Terjual]]</f>
        <v>56</v>
      </c>
    </row>
    <row r="11" spans="1:8" x14ac:dyDescent="0.35">
      <c r="A11" t="s">
        <v>36</v>
      </c>
      <c r="B11" t="s">
        <v>13</v>
      </c>
      <c r="C11" t="s">
        <v>37</v>
      </c>
      <c r="D11" t="s">
        <v>38</v>
      </c>
      <c r="E11" s="4">
        <v>9000</v>
      </c>
      <c r="F11" s="2">
        <v>56</v>
      </c>
      <c r="G11" s="3">
        <f>SUMIF(TRANSAKSI!$M:$M,Table2[[#This Row],[Id Produk]],TRANSAKSI!$R:$R)</f>
        <v>21</v>
      </c>
      <c r="H11" s="3">
        <f>Table2[[#This Row],[Stok]]-Table2[[#This Row],[Terjual]]</f>
        <v>35</v>
      </c>
    </row>
    <row r="12" spans="1:8" x14ac:dyDescent="0.35">
      <c r="A12" t="s">
        <v>39</v>
      </c>
      <c r="B12" t="s">
        <v>13</v>
      </c>
      <c r="C12" t="s">
        <v>37</v>
      </c>
      <c r="D12" t="s">
        <v>40</v>
      </c>
      <c r="E12" s="4">
        <v>20000</v>
      </c>
      <c r="F12" s="2">
        <v>27</v>
      </c>
      <c r="G12" s="3">
        <f>SUMIF(TRANSAKSI!$M:$M,Table2[[#This Row],[Id Produk]],TRANSAKSI!$R:$R)</f>
        <v>17</v>
      </c>
      <c r="H12" s="3">
        <f>Table2[[#This Row],[Stok]]-Table2[[#This Row],[Terjual]]</f>
        <v>10</v>
      </c>
    </row>
    <row r="13" spans="1:8" x14ac:dyDescent="0.35">
      <c r="A13" t="s">
        <v>41</v>
      </c>
      <c r="B13" t="s">
        <v>9</v>
      </c>
      <c r="C13" t="s">
        <v>42</v>
      </c>
      <c r="D13" t="s">
        <v>43</v>
      </c>
      <c r="E13" s="4">
        <v>72000</v>
      </c>
      <c r="F13" s="2">
        <v>65</v>
      </c>
      <c r="G13" s="3">
        <f>SUMIF(TRANSAKSI!$M:$M,Table2[[#This Row],[Id Produk]],TRANSAKSI!$R:$R)</f>
        <v>16</v>
      </c>
      <c r="H13" s="3">
        <f>Table2[[#This Row],[Stok]]-Table2[[#This Row],[Terjual]]</f>
        <v>49</v>
      </c>
    </row>
    <row r="14" spans="1:8" x14ac:dyDescent="0.35">
      <c r="A14" t="s">
        <v>44</v>
      </c>
      <c r="B14" t="s">
        <v>13</v>
      </c>
      <c r="C14" t="s">
        <v>26</v>
      </c>
      <c r="D14" t="s">
        <v>45</v>
      </c>
      <c r="E14" s="4">
        <v>12000</v>
      </c>
      <c r="F14" s="2">
        <v>51</v>
      </c>
      <c r="G14" s="3">
        <f>SUMIF(TRANSAKSI!$M:$M,Table2[[#This Row],[Id Produk]],TRANSAKSI!$R:$R)</f>
        <v>5</v>
      </c>
      <c r="H14" s="3">
        <f>Table2[[#This Row],[Stok]]-Table2[[#This Row],[Terjual]]</f>
        <v>46</v>
      </c>
    </row>
    <row r="15" spans="1:8" x14ac:dyDescent="0.35">
      <c r="A15" t="s">
        <v>46</v>
      </c>
      <c r="B15" t="s">
        <v>9</v>
      </c>
      <c r="C15" t="s">
        <v>10</v>
      </c>
      <c r="D15" t="s">
        <v>47</v>
      </c>
      <c r="E15" s="4">
        <v>3084000</v>
      </c>
      <c r="F15" s="2">
        <v>69</v>
      </c>
      <c r="G15" s="3">
        <f>SUMIF(TRANSAKSI!$M:$M,Table2[[#This Row],[Id Produk]],TRANSAKSI!$R:$R)</f>
        <v>14</v>
      </c>
      <c r="H15" s="3">
        <f>Table2[[#This Row],[Stok]]-Table2[[#This Row],[Terjual]]</f>
        <v>55</v>
      </c>
    </row>
    <row r="16" spans="1:8" x14ac:dyDescent="0.35">
      <c r="A16" t="s">
        <v>48</v>
      </c>
      <c r="B16" t="s">
        <v>13</v>
      </c>
      <c r="C16" t="s">
        <v>23</v>
      </c>
      <c r="D16" t="s">
        <v>49</v>
      </c>
      <c r="E16" s="4">
        <v>30000</v>
      </c>
      <c r="F16" s="2">
        <v>49</v>
      </c>
      <c r="G16" s="3">
        <f>SUMIF(TRANSAKSI!$M:$M,Table2[[#This Row],[Id Produk]],TRANSAKSI!$R:$R)</f>
        <v>15</v>
      </c>
      <c r="H16" s="3">
        <f>Table2[[#This Row],[Stok]]-Table2[[#This Row],[Terjual]]</f>
        <v>34</v>
      </c>
    </row>
    <row r="17" spans="1:8" x14ac:dyDescent="0.35">
      <c r="A17" t="s">
        <v>50</v>
      </c>
      <c r="B17" t="s">
        <v>51</v>
      </c>
      <c r="C17" t="s">
        <v>52</v>
      </c>
      <c r="D17" t="s">
        <v>53</v>
      </c>
      <c r="E17" s="4">
        <v>1098000</v>
      </c>
      <c r="F17" s="2">
        <v>78</v>
      </c>
      <c r="G17" s="3">
        <f>SUMIF(TRANSAKSI!$M:$M,Table2[[#This Row],[Id Produk]],TRANSAKSI!$R:$R)</f>
        <v>12</v>
      </c>
      <c r="H17" s="3">
        <f>Table2[[#This Row],[Stok]]-Table2[[#This Row],[Terjual]]</f>
        <v>66</v>
      </c>
    </row>
    <row r="18" spans="1:8" x14ac:dyDescent="0.35">
      <c r="A18" t="s">
        <v>54</v>
      </c>
      <c r="B18" t="s">
        <v>13</v>
      </c>
      <c r="C18" t="s">
        <v>55</v>
      </c>
      <c r="D18" t="s">
        <v>56</v>
      </c>
      <c r="E18" s="4">
        <v>114000</v>
      </c>
      <c r="F18" s="2">
        <v>69</v>
      </c>
      <c r="G18" s="3">
        <f>SUMIF(TRANSAKSI!$M:$M,Table2[[#This Row],[Id Produk]],TRANSAKSI!$R:$R)</f>
        <v>13</v>
      </c>
      <c r="H18" s="3">
        <f>Table2[[#This Row],[Stok]]-Table2[[#This Row],[Terjual]]</f>
        <v>56</v>
      </c>
    </row>
    <row r="19" spans="1:8" x14ac:dyDescent="0.35">
      <c r="A19" t="s">
        <v>57</v>
      </c>
      <c r="B19" t="s">
        <v>51</v>
      </c>
      <c r="C19" t="s">
        <v>52</v>
      </c>
      <c r="D19" t="s">
        <v>58</v>
      </c>
      <c r="E19" s="4">
        <v>148000</v>
      </c>
      <c r="F19" s="2">
        <v>70</v>
      </c>
      <c r="G19" s="3">
        <f>SUMIF(TRANSAKSI!$M:$M,Table2[[#This Row],[Id Produk]],TRANSAKSI!$R:$R)</f>
        <v>12</v>
      </c>
      <c r="H19" s="3">
        <f>Table2[[#This Row],[Stok]]-Table2[[#This Row],[Terjual]]</f>
        <v>58</v>
      </c>
    </row>
    <row r="20" spans="1:8" x14ac:dyDescent="0.35">
      <c r="A20" t="s">
        <v>59</v>
      </c>
      <c r="B20" t="s">
        <v>13</v>
      </c>
      <c r="C20" t="s">
        <v>32</v>
      </c>
      <c r="D20" t="s">
        <v>60</v>
      </c>
      <c r="E20" s="4">
        <v>78000</v>
      </c>
      <c r="F20" s="2">
        <v>29</v>
      </c>
      <c r="G20" s="3">
        <f>SUMIF(TRANSAKSI!$M:$M,Table2[[#This Row],[Id Produk]],TRANSAKSI!$R:$R)</f>
        <v>16</v>
      </c>
      <c r="H20" s="3">
        <f>Table2[[#This Row],[Stok]]-Table2[[#This Row],[Terjual]]</f>
        <v>13</v>
      </c>
    </row>
    <row r="21" spans="1:8" x14ac:dyDescent="0.35">
      <c r="A21" t="s">
        <v>61</v>
      </c>
      <c r="B21" t="s">
        <v>13</v>
      </c>
      <c r="C21" t="s">
        <v>32</v>
      </c>
      <c r="D21" t="s">
        <v>62</v>
      </c>
      <c r="E21" s="4">
        <v>96000</v>
      </c>
      <c r="F21" s="2">
        <v>45</v>
      </c>
      <c r="G21" s="3">
        <f>SUMIF(TRANSAKSI!$M:$M,Table2[[#This Row],[Id Produk]],TRANSAKSI!$R:$R)</f>
        <v>18</v>
      </c>
      <c r="H21" s="3">
        <f>Table2[[#This Row],[Stok]]-Table2[[#This Row],[Terjual]]</f>
        <v>27</v>
      </c>
    </row>
    <row r="22" spans="1:8" x14ac:dyDescent="0.35">
      <c r="A22" t="s">
        <v>63</v>
      </c>
      <c r="B22" t="s">
        <v>51</v>
      </c>
      <c r="C22" t="s">
        <v>64</v>
      </c>
      <c r="D22" t="s">
        <v>65</v>
      </c>
      <c r="E22" s="4">
        <v>46000</v>
      </c>
      <c r="F22" s="2">
        <v>52</v>
      </c>
      <c r="G22" s="3">
        <f>SUMIF(TRANSAKSI!$M:$M,Table2[[#This Row],[Id Produk]],TRANSAKSI!$R:$R)</f>
        <v>7</v>
      </c>
      <c r="H22" s="3">
        <f>Table2[[#This Row],[Stok]]-Table2[[#This Row],[Terjual]]</f>
        <v>45</v>
      </c>
    </row>
    <row r="23" spans="1:8" x14ac:dyDescent="0.35">
      <c r="A23" t="s">
        <v>66</v>
      </c>
      <c r="B23" t="s">
        <v>13</v>
      </c>
      <c r="C23" t="s">
        <v>32</v>
      </c>
      <c r="D23" t="s">
        <v>67</v>
      </c>
      <c r="E23" s="4">
        <v>212000</v>
      </c>
      <c r="F23" s="2">
        <v>55</v>
      </c>
      <c r="G23" s="3">
        <f>SUMIF(TRANSAKSI!$M:$M,Table2[[#This Row],[Id Produk]],TRANSAKSI!$R:$R)</f>
        <v>10</v>
      </c>
      <c r="H23" s="3">
        <f>Table2[[#This Row],[Stok]]-Table2[[#This Row],[Terjual]]</f>
        <v>45</v>
      </c>
    </row>
    <row r="24" spans="1:8" x14ac:dyDescent="0.35">
      <c r="A24" t="s">
        <v>68</v>
      </c>
      <c r="B24" t="s">
        <v>51</v>
      </c>
      <c r="C24" t="s">
        <v>64</v>
      </c>
      <c r="D24" t="s">
        <v>69</v>
      </c>
      <c r="E24" s="4">
        <v>45000</v>
      </c>
      <c r="F24" s="2">
        <v>59</v>
      </c>
      <c r="G24" s="3">
        <f>SUMIF(TRANSAKSI!$M:$M,Table2[[#This Row],[Id Produk]],TRANSAKSI!$R:$R)</f>
        <v>10</v>
      </c>
      <c r="H24" s="3">
        <f>Table2[[#This Row],[Stok]]-Table2[[#This Row],[Terjual]]</f>
        <v>49</v>
      </c>
    </row>
    <row r="25" spans="1:8" x14ac:dyDescent="0.35">
      <c r="A25" t="s">
        <v>70</v>
      </c>
      <c r="B25" t="s">
        <v>13</v>
      </c>
      <c r="C25" t="s">
        <v>26</v>
      </c>
      <c r="D25" t="s">
        <v>71</v>
      </c>
      <c r="E25" s="4">
        <v>39000</v>
      </c>
      <c r="F25" s="2">
        <v>44</v>
      </c>
      <c r="G25" s="3">
        <f>SUMIF(TRANSAKSI!$M:$M,Table2[[#This Row],[Id Produk]],TRANSAKSI!$R:$R)</f>
        <v>21</v>
      </c>
      <c r="H25" s="3">
        <f>Table2[[#This Row],[Stok]]-Table2[[#This Row],[Terjual]]</f>
        <v>23</v>
      </c>
    </row>
    <row r="26" spans="1:8" x14ac:dyDescent="0.35">
      <c r="A26" t="s">
        <v>72</v>
      </c>
      <c r="B26" t="s">
        <v>13</v>
      </c>
      <c r="C26" t="s">
        <v>73</v>
      </c>
      <c r="D26" t="s">
        <v>74</v>
      </c>
      <c r="E26" s="4">
        <v>16000</v>
      </c>
      <c r="F26" s="2">
        <v>38</v>
      </c>
      <c r="G26" s="3">
        <f>SUMIF(TRANSAKSI!$M:$M,Table2[[#This Row],[Id Produk]],TRANSAKSI!$R:$R)</f>
        <v>12</v>
      </c>
      <c r="H26" s="3">
        <f>Table2[[#This Row],[Stok]]-Table2[[#This Row],[Terjual]]</f>
        <v>26</v>
      </c>
    </row>
    <row r="27" spans="1:8" x14ac:dyDescent="0.35">
      <c r="A27" t="s">
        <v>75</v>
      </c>
      <c r="B27" t="s">
        <v>13</v>
      </c>
      <c r="C27" t="s">
        <v>32</v>
      </c>
      <c r="D27" t="s">
        <v>76</v>
      </c>
      <c r="E27" s="4">
        <v>209000</v>
      </c>
      <c r="F27" s="2">
        <v>73</v>
      </c>
      <c r="G27" s="3">
        <f>SUMIF(TRANSAKSI!$M:$M,Table2[[#This Row],[Id Produk]],TRANSAKSI!$R:$R)</f>
        <v>25</v>
      </c>
      <c r="H27" s="3">
        <f>Table2[[#This Row],[Stok]]-Table2[[#This Row],[Terjual]]</f>
        <v>48</v>
      </c>
    </row>
    <row r="28" spans="1:8" x14ac:dyDescent="0.35">
      <c r="A28" t="s">
        <v>77</v>
      </c>
      <c r="B28" t="s">
        <v>51</v>
      </c>
      <c r="C28" t="s">
        <v>64</v>
      </c>
      <c r="D28" t="s">
        <v>78</v>
      </c>
      <c r="E28" s="4">
        <v>14000</v>
      </c>
      <c r="F28" s="2">
        <v>62</v>
      </c>
      <c r="G28" s="3">
        <f>SUMIF(TRANSAKSI!$M:$M,Table2[[#This Row],[Id Produk]],TRANSAKSI!$R:$R)</f>
        <v>7</v>
      </c>
      <c r="H28" s="3">
        <f>Table2[[#This Row],[Stok]]-Table2[[#This Row],[Terjual]]</f>
        <v>55</v>
      </c>
    </row>
    <row r="29" spans="1:8" x14ac:dyDescent="0.35">
      <c r="A29" t="s">
        <v>79</v>
      </c>
      <c r="B29" t="s">
        <v>9</v>
      </c>
      <c r="C29" t="s">
        <v>42</v>
      </c>
      <c r="D29" t="s">
        <v>80</v>
      </c>
      <c r="E29" s="4">
        <v>214000</v>
      </c>
      <c r="F29" s="2">
        <v>32</v>
      </c>
      <c r="G29" s="3">
        <f>SUMIF(TRANSAKSI!$M:$M,Table2[[#This Row],[Id Produk]],TRANSAKSI!$R:$R)</f>
        <v>31</v>
      </c>
      <c r="H29" s="3">
        <f>Table2[[#This Row],[Stok]]-Table2[[#This Row],[Terjual]]</f>
        <v>1</v>
      </c>
    </row>
    <row r="30" spans="1:8" x14ac:dyDescent="0.35">
      <c r="A30" t="s">
        <v>81</v>
      </c>
      <c r="B30" t="s">
        <v>13</v>
      </c>
      <c r="C30" t="s">
        <v>37</v>
      </c>
      <c r="D30" t="s">
        <v>82</v>
      </c>
      <c r="E30" s="4">
        <v>1114000</v>
      </c>
      <c r="F30" s="2">
        <v>34</v>
      </c>
      <c r="G30" s="3">
        <f>SUMIF(TRANSAKSI!$M:$M,Table2[[#This Row],[Id Produk]],TRANSAKSI!$R:$R)</f>
        <v>8</v>
      </c>
      <c r="H30" s="3">
        <f>Table2[[#This Row],[Stok]]-Table2[[#This Row],[Terjual]]</f>
        <v>26</v>
      </c>
    </row>
    <row r="31" spans="1:8" x14ac:dyDescent="0.35">
      <c r="A31" t="s">
        <v>83</v>
      </c>
      <c r="B31" t="s">
        <v>13</v>
      </c>
      <c r="C31" t="s">
        <v>23</v>
      </c>
      <c r="D31" t="s">
        <v>84</v>
      </c>
      <c r="E31" s="4">
        <v>76000</v>
      </c>
      <c r="F31" s="2">
        <v>48</v>
      </c>
      <c r="G31" s="3">
        <f>SUMIF(TRANSAKSI!$M:$M,Table2[[#This Row],[Id Produk]],TRANSAKSI!$R:$R)</f>
        <v>12</v>
      </c>
      <c r="H31" s="3">
        <f>Table2[[#This Row],[Stok]]-Table2[[#This Row],[Terjual]]</f>
        <v>36</v>
      </c>
    </row>
    <row r="32" spans="1:8" x14ac:dyDescent="0.35">
      <c r="A32" t="s">
        <v>85</v>
      </c>
      <c r="B32" t="s">
        <v>13</v>
      </c>
      <c r="C32" t="s">
        <v>26</v>
      </c>
      <c r="D32" t="s">
        <v>86</v>
      </c>
      <c r="E32" s="4">
        <v>5000</v>
      </c>
      <c r="F32" s="2">
        <v>64</v>
      </c>
      <c r="G32" s="3">
        <f>SUMIF(TRANSAKSI!$M:$M,Table2[[#This Row],[Id Produk]],TRANSAKSI!$R:$R)</f>
        <v>26</v>
      </c>
      <c r="H32" s="3">
        <f>Table2[[#This Row],[Stok]]-Table2[[#This Row],[Terjual]]</f>
        <v>38</v>
      </c>
    </row>
    <row r="33" spans="1:8" x14ac:dyDescent="0.35">
      <c r="A33" t="s">
        <v>87</v>
      </c>
      <c r="B33" t="s">
        <v>13</v>
      </c>
      <c r="C33" t="s">
        <v>23</v>
      </c>
      <c r="D33" t="s">
        <v>88</v>
      </c>
      <c r="E33" s="4">
        <v>20000</v>
      </c>
      <c r="F33" s="2">
        <v>38</v>
      </c>
      <c r="G33" s="3">
        <f>SUMIF(TRANSAKSI!$M:$M,Table2[[#This Row],[Id Produk]],TRANSAKSI!$R:$R)</f>
        <v>15</v>
      </c>
      <c r="H33" s="3">
        <f>Table2[[#This Row],[Stok]]-Table2[[#This Row],[Terjual]]</f>
        <v>23</v>
      </c>
    </row>
    <row r="34" spans="1:8" x14ac:dyDescent="0.35">
      <c r="A34" t="s">
        <v>89</v>
      </c>
      <c r="B34" t="s">
        <v>9</v>
      </c>
      <c r="C34" t="s">
        <v>42</v>
      </c>
      <c r="D34" t="s">
        <v>90</v>
      </c>
      <c r="E34" s="4">
        <v>832000</v>
      </c>
      <c r="F34" s="2">
        <v>27</v>
      </c>
      <c r="G34" s="3">
        <f>SUMIF(TRANSAKSI!$M:$M,Table2[[#This Row],[Id Produk]],TRANSAKSI!$R:$R)</f>
        <v>17</v>
      </c>
      <c r="H34" s="3">
        <f>Table2[[#This Row],[Stok]]-Table2[[#This Row],[Terjual]]</f>
        <v>10</v>
      </c>
    </row>
    <row r="35" spans="1:8" x14ac:dyDescent="0.35">
      <c r="A35" t="s">
        <v>91</v>
      </c>
      <c r="B35" t="s">
        <v>13</v>
      </c>
      <c r="C35" t="s">
        <v>26</v>
      </c>
      <c r="D35" t="s">
        <v>92</v>
      </c>
      <c r="E35" s="4">
        <v>2000</v>
      </c>
      <c r="F35" s="2">
        <v>48</v>
      </c>
      <c r="G35" s="3">
        <f>SUMIF(TRANSAKSI!$M:$M,Table2[[#This Row],[Id Produk]],TRANSAKSI!$R:$R)</f>
        <v>14</v>
      </c>
      <c r="H35" s="3">
        <f>Table2[[#This Row],[Stok]]-Table2[[#This Row],[Terjual]]</f>
        <v>34</v>
      </c>
    </row>
    <row r="36" spans="1:8" x14ac:dyDescent="0.35">
      <c r="A36" t="s">
        <v>93</v>
      </c>
      <c r="B36" t="s">
        <v>9</v>
      </c>
      <c r="C36" t="s">
        <v>20</v>
      </c>
      <c r="D36" t="s">
        <v>94</v>
      </c>
      <c r="E36" s="4">
        <v>20000</v>
      </c>
      <c r="F36" s="2">
        <v>75</v>
      </c>
      <c r="G36" s="3">
        <f>SUMIF(TRANSAKSI!$M:$M,Table2[[#This Row],[Id Produk]],TRANSAKSI!$R:$R)</f>
        <v>5</v>
      </c>
      <c r="H36" s="3">
        <f>Table2[[#This Row],[Stok]]-Table2[[#This Row],[Terjual]]</f>
        <v>70</v>
      </c>
    </row>
    <row r="37" spans="1:8" x14ac:dyDescent="0.35">
      <c r="A37" t="s">
        <v>95</v>
      </c>
      <c r="B37" t="s">
        <v>13</v>
      </c>
      <c r="C37" t="s">
        <v>29</v>
      </c>
      <c r="D37" t="s">
        <v>96</v>
      </c>
      <c r="E37" s="4">
        <v>209000</v>
      </c>
      <c r="F37" s="2">
        <v>25</v>
      </c>
      <c r="G37" s="3">
        <f>SUMIF(TRANSAKSI!$M:$M,Table2[[#This Row],[Id Produk]],TRANSAKSI!$R:$R)</f>
        <v>4</v>
      </c>
      <c r="H37" s="3">
        <f>Table2[[#This Row],[Stok]]-Table2[[#This Row],[Terjual]]</f>
        <v>21</v>
      </c>
    </row>
    <row r="38" spans="1:8" x14ac:dyDescent="0.35">
      <c r="A38" t="s">
        <v>97</v>
      </c>
      <c r="B38" t="s">
        <v>13</v>
      </c>
      <c r="C38" t="s">
        <v>37</v>
      </c>
      <c r="D38" t="s">
        <v>98</v>
      </c>
      <c r="E38" s="4">
        <v>15000</v>
      </c>
      <c r="F38" s="2">
        <v>59</v>
      </c>
      <c r="G38" s="3">
        <f>SUMIF(TRANSAKSI!$M:$M,Table2[[#This Row],[Id Produk]],TRANSAKSI!$R:$R)</f>
        <v>17</v>
      </c>
      <c r="H38" s="3">
        <f>Table2[[#This Row],[Stok]]-Table2[[#This Row],[Terjual]]</f>
        <v>42</v>
      </c>
    </row>
    <row r="39" spans="1:8" x14ac:dyDescent="0.35">
      <c r="A39" t="s">
        <v>99</v>
      </c>
      <c r="B39" t="s">
        <v>13</v>
      </c>
      <c r="C39" t="s">
        <v>55</v>
      </c>
      <c r="D39" t="s">
        <v>100</v>
      </c>
      <c r="E39" s="4">
        <v>201000</v>
      </c>
      <c r="F39" s="2">
        <v>30</v>
      </c>
      <c r="G39" s="3">
        <f>SUMIF(TRANSAKSI!$M:$M,Table2[[#This Row],[Id Produk]],TRANSAKSI!$R:$R)</f>
        <v>11</v>
      </c>
      <c r="H39" s="3">
        <f>Table2[[#This Row],[Stok]]-Table2[[#This Row],[Terjual]]</f>
        <v>19</v>
      </c>
    </row>
    <row r="40" spans="1:8" x14ac:dyDescent="0.35">
      <c r="A40" t="s">
        <v>101</v>
      </c>
      <c r="B40" t="s">
        <v>13</v>
      </c>
      <c r="C40" t="s">
        <v>32</v>
      </c>
      <c r="D40" t="s">
        <v>102</v>
      </c>
      <c r="E40" s="4">
        <v>231000</v>
      </c>
      <c r="F40" s="2">
        <v>44</v>
      </c>
      <c r="G40" s="3">
        <f>SUMIF(TRANSAKSI!$M:$M,Table2[[#This Row],[Id Produk]],TRANSAKSI!$R:$R)</f>
        <v>13</v>
      </c>
      <c r="H40" s="3">
        <f>Table2[[#This Row],[Stok]]-Table2[[#This Row],[Terjual]]</f>
        <v>31</v>
      </c>
    </row>
    <row r="41" spans="1:8" x14ac:dyDescent="0.35">
      <c r="A41" t="s">
        <v>103</v>
      </c>
      <c r="B41" t="s">
        <v>9</v>
      </c>
      <c r="C41" t="s">
        <v>42</v>
      </c>
      <c r="D41" t="s">
        <v>104</v>
      </c>
      <c r="E41" s="4">
        <v>302000</v>
      </c>
      <c r="F41" s="2">
        <v>64</v>
      </c>
      <c r="G41" s="3">
        <f>SUMIF(TRANSAKSI!$M:$M,Table2[[#This Row],[Id Produk]],TRANSAKSI!$R:$R)</f>
        <v>21</v>
      </c>
      <c r="H41" s="3">
        <f>Table2[[#This Row],[Stok]]-Table2[[#This Row],[Terjual]]</f>
        <v>43</v>
      </c>
    </row>
    <row r="42" spans="1:8" x14ac:dyDescent="0.35">
      <c r="A42" t="s">
        <v>105</v>
      </c>
      <c r="B42" t="s">
        <v>51</v>
      </c>
      <c r="C42" t="s">
        <v>64</v>
      </c>
      <c r="D42" t="s">
        <v>106</v>
      </c>
      <c r="E42" s="4">
        <v>20000</v>
      </c>
      <c r="F42" s="2">
        <v>46</v>
      </c>
      <c r="G42" s="3">
        <f>SUMIF(TRANSAKSI!$M:$M,Table2[[#This Row],[Id Produk]],TRANSAKSI!$R:$R)</f>
        <v>5</v>
      </c>
      <c r="H42" s="3">
        <f>Table2[[#This Row],[Stok]]-Table2[[#This Row],[Terjual]]</f>
        <v>41</v>
      </c>
    </row>
    <row r="43" spans="1:8" x14ac:dyDescent="0.35">
      <c r="A43" t="s">
        <v>107</v>
      </c>
      <c r="B43" t="s">
        <v>13</v>
      </c>
      <c r="C43" t="s">
        <v>32</v>
      </c>
      <c r="D43" t="s">
        <v>108</v>
      </c>
      <c r="E43" s="4">
        <v>159000</v>
      </c>
      <c r="F43" s="2">
        <v>46</v>
      </c>
      <c r="G43" s="3">
        <f>SUMIF(TRANSAKSI!$M:$M,Table2[[#This Row],[Id Produk]],TRANSAKSI!$R:$R)</f>
        <v>24</v>
      </c>
      <c r="H43" s="3">
        <f>Table2[[#This Row],[Stok]]-Table2[[#This Row],[Terjual]]</f>
        <v>22</v>
      </c>
    </row>
    <row r="44" spans="1:8" x14ac:dyDescent="0.35">
      <c r="A44" t="s">
        <v>109</v>
      </c>
      <c r="B44" t="s">
        <v>13</v>
      </c>
      <c r="C44" t="s">
        <v>37</v>
      </c>
      <c r="D44" t="s">
        <v>110</v>
      </c>
      <c r="E44" s="4">
        <v>21000</v>
      </c>
      <c r="F44" s="2">
        <v>26</v>
      </c>
      <c r="G44" s="3">
        <f>SUMIF(TRANSAKSI!$M:$M,Table2[[#This Row],[Id Produk]],TRANSAKSI!$R:$R)</f>
        <v>5</v>
      </c>
      <c r="H44" s="3">
        <f>Table2[[#This Row],[Stok]]-Table2[[#This Row],[Terjual]]</f>
        <v>21</v>
      </c>
    </row>
    <row r="45" spans="1:8" x14ac:dyDescent="0.35">
      <c r="A45" t="s">
        <v>111</v>
      </c>
      <c r="B45" t="s">
        <v>13</v>
      </c>
      <c r="C45" t="s">
        <v>23</v>
      </c>
      <c r="D45" t="s">
        <v>112</v>
      </c>
      <c r="E45" s="4">
        <v>13000</v>
      </c>
      <c r="F45" s="2">
        <v>50</v>
      </c>
      <c r="G45" s="3">
        <f>SUMIF(TRANSAKSI!$M:$M,Table2[[#This Row],[Id Produk]],TRANSAKSI!$R:$R)</f>
        <v>13</v>
      </c>
      <c r="H45" s="3">
        <f>Table2[[#This Row],[Stok]]-Table2[[#This Row],[Terjual]]</f>
        <v>37</v>
      </c>
    </row>
    <row r="46" spans="1:8" x14ac:dyDescent="0.35">
      <c r="A46" t="s">
        <v>113</v>
      </c>
      <c r="B46" t="s">
        <v>13</v>
      </c>
      <c r="C46" t="s">
        <v>26</v>
      </c>
      <c r="D46" t="s">
        <v>114</v>
      </c>
      <c r="E46" s="4">
        <v>6000</v>
      </c>
      <c r="F46" s="2">
        <v>60</v>
      </c>
      <c r="G46" s="3">
        <f>SUMIF(TRANSAKSI!$M:$M,Table2[[#This Row],[Id Produk]],TRANSAKSI!$R:$R)</f>
        <v>7</v>
      </c>
      <c r="H46" s="3">
        <f>Table2[[#This Row],[Stok]]-Table2[[#This Row],[Terjual]]</f>
        <v>53</v>
      </c>
    </row>
    <row r="47" spans="1:8" x14ac:dyDescent="0.35">
      <c r="A47" t="s">
        <v>115</v>
      </c>
      <c r="B47" t="s">
        <v>9</v>
      </c>
      <c r="C47" t="s">
        <v>20</v>
      </c>
      <c r="D47" t="s">
        <v>116</v>
      </c>
      <c r="E47" s="4">
        <v>97000</v>
      </c>
      <c r="F47" s="2">
        <v>31</v>
      </c>
      <c r="G47" s="3">
        <f>SUMIF(TRANSAKSI!$M:$M,Table2[[#This Row],[Id Produk]],TRANSAKSI!$R:$R)</f>
        <v>18</v>
      </c>
      <c r="H47" s="3">
        <f>Table2[[#This Row],[Stok]]-Table2[[#This Row],[Terjual]]</f>
        <v>13</v>
      </c>
    </row>
    <row r="48" spans="1:8" x14ac:dyDescent="0.35">
      <c r="A48" t="s">
        <v>117</v>
      </c>
      <c r="B48" t="s">
        <v>13</v>
      </c>
      <c r="C48" t="s">
        <v>26</v>
      </c>
      <c r="D48" t="s">
        <v>118</v>
      </c>
      <c r="E48" s="4">
        <v>52000</v>
      </c>
      <c r="F48" s="2">
        <v>76</v>
      </c>
      <c r="G48" s="3">
        <f>SUMIF(TRANSAKSI!$M:$M,Table2[[#This Row],[Id Produk]],TRANSAKSI!$R:$R)</f>
        <v>3</v>
      </c>
      <c r="H48" s="3">
        <f>Table2[[#This Row],[Stok]]-Table2[[#This Row],[Terjual]]</f>
        <v>73</v>
      </c>
    </row>
    <row r="49" spans="1:8" x14ac:dyDescent="0.35">
      <c r="A49" t="s">
        <v>119</v>
      </c>
      <c r="B49" t="s">
        <v>13</v>
      </c>
      <c r="C49" t="s">
        <v>29</v>
      </c>
      <c r="D49" t="s">
        <v>120</v>
      </c>
      <c r="E49" s="4">
        <v>78000</v>
      </c>
      <c r="F49" s="2">
        <v>45</v>
      </c>
      <c r="G49" s="3">
        <f>SUMIF(TRANSAKSI!$M:$M,Table2[[#This Row],[Id Produk]],TRANSAKSI!$R:$R)</f>
        <v>25</v>
      </c>
      <c r="H49" s="3">
        <f>Table2[[#This Row],[Stok]]-Table2[[#This Row],[Terjual]]</f>
        <v>20</v>
      </c>
    </row>
    <row r="50" spans="1:8" x14ac:dyDescent="0.35">
      <c r="A50" t="s">
        <v>121</v>
      </c>
      <c r="B50" t="s">
        <v>13</v>
      </c>
      <c r="C50" t="s">
        <v>23</v>
      </c>
      <c r="D50" t="s">
        <v>122</v>
      </c>
      <c r="E50" s="4">
        <v>65000</v>
      </c>
      <c r="F50" s="2">
        <v>38</v>
      </c>
      <c r="G50" s="3">
        <f>SUMIF(TRANSAKSI!$M:$M,Table2[[#This Row],[Id Produk]],TRANSAKSI!$R:$R)</f>
        <v>8</v>
      </c>
      <c r="H50" s="3">
        <f>Table2[[#This Row],[Stok]]-Table2[[#This Row],[Terjual]]</f>
        <v>30</v>
      </c>
    </row>
    <row r="51" spans="1:8" x14ac:dyDescent="0.35">
      <c r="A51" t="s">
        <v>123</v>
      </c>
      <c r="B51" t="s">
        <v>13</v>
      </c>
      <c r="C51" t="s">
        <v>23</v>
      </c>
      <c r="D51" t="s">
        <v>124</v>
      </c>
      <c r="E51" s="4">
        <v>24000</v>
      </c>
      <c r="F51" s="2">
        <v>56</v>
      </c>
      <c r="G51" s="3">
        <f>SUMIF(TRANSAKSI!$M:$M,Table2[[#This Row],[Id Produk]],TRANSAKSI!$R:$R)</f>
        <v>13</v>
      </c>
      <c r="H51" s="3">
        <f>Table2[[#This Row],[Stok]]-Table2[[#This Row],[Terjual]]</f>
        <v>43</v>
      </c>
    </row>
    <row r="52" spans="1:8" x14ac:dyDescent="0.35">
      <c r="A52" t="s">
        <v>125</v>
      </c>
      <c r="B52" t="s">
        <v>51</v>
      </c>
      <c r="C52" t="s">
        <v>64</v>
      </c>
      <c r="D52" t="s">
        <v>126</v>
      </c>
      <c r="E52" s="4">
        <v>239000</v>
      </c>
      <c r="F52" s="2">
        <v>56</v>
      </c>
      <c r="G52" s="3">
        <f>SUMIF(TRANSAKSI!$M:$M,Table2[[#This Row],[Id Produk]],TRANSAKSI!$R:$R)</f>
        <v>18</v>
      </c>
      <c r="H52" s="3">
        <f>Table2[[#This Row],[Stok]]-Table2[[#This Row],[Terjual]]</f>
        <v>38</v>
      </c>
    </row>
    <row r="53" spans="1:8" x14ac:dyDescent="0.35">
      <c r="A53" t="s">
        <v>127</v>
      </c>
      <c r="B53" t="s">
        <v>51</v>
      </c>
      <c r="C53" t="s">
        <v>64</v>
      </c>
      <c r="D53" t="s">
        <v>128</v>
      </c>
      <c r="E53" s="4">
        <v>75000</v>
      </c>
      <c r="F53" s="2">
        <v>76</v>
      </c>
      <c r="G53" s="3">
        <f>SUMIF(TRANSAKSI!$M:$M,Table2[[#This Row],[Id Produk]],TRANSAKSI!$R:$R)</f>
        <v>18</v>
      </c>
      <c r="H53" s="3">
        <f>Table2[[#This Row],[Stok]]-Table2[[#This Row],[Terjual]]</f>
        <v>58</v>
      </c>
    </row>
    <row r="54" spans="1:8" x14ac:dyDescent="0.35">
      <c r="A54" t="s">
        <v>129</v>
      </c>
      <c r="B54" t="s">
        <v>51</v>
      </c>
      <c r="C54" t="s">
        <v>64</v>
      </c>
      <c r="D54" t="s">
        <v>130</v>
      </c>
      <c r="E54" s="4">
        <v>340000</v>
      </c>
      <c r="F54" s="2">
        <v>49</v>
      </c>
      <c r="G54" s="3">
        <f>SUMIF(TRANSAKSI!$M:$M,Table2[[#This Row],[Id Produk]],TRANSAKSI!$R:$R)</f>
        <v>12</v>
      </c>
      <c r="H54" s="3">
        <f>Table2[[#This Row],[Stok]]-Table2[[#This Row],[Terjual]]</f>
        <v>37</v>
      </c>
    </row>
    <row r="55" spans="1:8" x14ac:dyDescent="0.35">
      <c r="A55" t="s">
        <v>131</v>
      </c>
      <c r="B55" t="s">
        <v>9</v>
      </c>
      <c r="C55" t="s">
        <v>20</v>
      </c>
      <c r="D55" t="s">
        <v>132</v>
      </c>
      <c r="E55" s="4">
        <v>42000</v>
      </c>
      <c r="F55" s="2">
        <v>67</v>
      </c>
      <c r="G55" s="3">
        <f>SUMIF(TRANSAKSI!$M:$M,Table2[[#This Row],[Id Produk]],TRANSAKSI!$R:$R)</f>
        <v>10</v>
      </c>
      <c r="H55" s="3">
        <f>Table2[[#This Row],[Stok]]-Table2[[#This Row],[Terjual]]</f>
        <v>57</v>
      </c>
    </row>
    <row r="56" spans="1:8" x14ac:dyDescent="0.35">
      <c r="A56" t="s">
        <v>133</v>
      </c>
      <c r="B56" t="s">
        <v>13</v>
      </c>
      <c r="C56" t="s">
        <v>37</v>
      </c>
      <c r="D56" t="s">
        <v>134</v>
      </c>
      <c r="E56" s="4">
        <v>76000</v>
      </c>
      <c r="F56" s="2">
        <v>50</v>
      </c>
      <c r="G56" s="3">
        <f>SUMIF(TRANSAKSI!$M:$M,Table2[[#This Row],[Id Produk]],TRANSAKSI!$R:$R)</f>
        <v>18</v>
      </c>
      <c r="H56" s="3">
        <f>Table2[[#This Row],[Stok]]-Table2[[#This Row],[Terjual]]</f>
        <v>32</v>
      </c>
    </row>
    <row r="57" spans="1:8" x14ac:dyDescent="0.35">
      <c r="A57" t="s">
        <v>135</v>
      </c>
      <c r="B57" t="s">
        <v>13</v>
      </c>
      <c r="C57" t="s">
        <v>73</v>
      </c>
      <c r="D57" t="s">
        <v>136</v>
      </c>
      <c r="E57" s="4">
        <v>41000</v>
      </c>
      <c r="F57" s="2">
        <v>49</v>
      </c>
      <c r="G57" s="3">
        <f>SUMIF(TRANSAKSI!$M:$M,Table2[[#This Row],[Id Produk]],TRANSAKSI!$R:$R)</f>
        <v>33</v>
      </c>
      <c r="H57" s="3">
        <f>Table2[[#This Row],[Stok]]-Table2[[#This Row],[Terjual]]</f>
        <v>16</v>
      </c>
    </row>
    <row r="58" spans="1:8" x14ac:dyDescent="0.35">
      <c r="A58" t="s">
        <v>137</v>
      </c>
      <c r="B58" t="s">
        <v>9</v>
      </c>
      <c r="C58" t="s">
        <v>17</v>
      </c>
      <c r="D58" t="s">
        <v>138</v>
      </c>
      <c r="E58" s="4">
        <v>788000</v>
      </c>
      <c r="F58" s="2">
        <v>58</v>
      </c>
      <c r="G58" s="3">
        <f>SUMIF(TRANSAKSI!$M:$M,Table2[[#This Row],[Id Produk]],TRANSAKSI!$R:$R)</f>
        <v>8</v>
      </c>
      <c r="H58" s="3">
        <f>Table2[[#This Row],[Stok]]-Table2[[#This Row],[Terjual]]</f>
        <v>50</v>
      </c>
    </row>
    <row r="59" spans="1:8" x14ac:dyDescent="0.35">
      <c r="A59" t="s">
        <v>139</v>
      </c>
      <c r="B59" t="s">
        <v>13</v>
      </c>
      <c r="C59" t="s">
        <v>26</v>
      </c>
      <c r="D59" t="s">
        <v>140</v>
      </c>
      <c r="E59" s="4">
        <v>158000</v>
      </c>
      <c r="F59" s="2">
        <v>58</v>
      </c>
      <c r="G59" s="3">
        <f>SUMIF(TRANSAKSI!$M:$M,Table2[[#This Row],[Id Produk]],TRANSAKSI!$R:$R)</f>
        <v>21</v>
      </c>
      <c r="H59" s="3">
        <f>Table2[[#This Row],[Stok]]-Table2[[#This Row],[Terjual]]</f>
        <v>37</v>
      </c>
    </row>
    <row r="60" spans="1:8" x14ac:dyDescent="0.35">
      <c r="A60" t="s">
        <v>141</v>
      </c>
      <c r="B60" t="s">
        <v>9</v>
      </c>
      <c r="C60" t="s">
        <v>20</v>
      </c>
      <c r="D60" t="s">
        <v>142</v>
      </c>
      <c r="E60" s="4">
        <v>48000</v>
      </c>
      <c r="F60" s="2">
        <v>51</v>
      </c>
      <c r="G60" s="3">
        <f>SUMIF(TRANSAKSI!$M:$M,Table2[[#This Row],[Id Produk]],TRANSAKSI!$R:$R)</f>
        <v>7</v>
      </c>
      <c r="H60" s="3">
        <f>Table2[[#This Row],[Stok]]-Table2[[#This Row],[Terjual]]</f>
        <v>44</v>
      </c>
    </row>
    <row r="61" spans="1:8" x14ac:dyDescent="0.35">
      <c r="A61" t="s">
        <v>143</v>
      </c>
      <c r="B61" t="s">
        <v>9</v>
      </c>
      <c r="C61" t="s">
        <v>42</v>
      </c>
      <c r="D61" t="s">
        <v>144</v>
      </c>
      <c r="E61" s="4">
        <v>601000</v>
      </c>
      <c r="F61" s="2">
        <v>71</v>
      </c>
      <c r="G61" s="3">
        <f>SUMIF(TRANSAKSI!$M:$M,Table2[[#This Row],[Id Produk]],TRANSAKSI!$R:$R)</f>
        <v>25</v>
      </c>
      <c r="H61" s="3">
        <f>Table2[[#This Row],[Stok]]-Table2[[#This Row],[Terjual]]</f>
        <v>46</v>
      </c>
    </row>
    <row r="62" spans="1:8" x14ac:dyDescent="0.35">
      <c r="A62" t="s">
        <v>145</v>
      </c>
      <c r="B62" t="s">
        <v>9</v>
      </c>
      <c r="C62" t="s">
        <v>17</v>
      </c>
      <c r="D62" t="s">
        <v>146</v>
      </c>
      <c r="E62" s="4">
        <v>618000</v>
      </c>
      <c r="F62" s="2">
        <v>69</v>
      </c>
      <c r="G62" s="3">
        <f>SUMIF(TRANSAKSI!$M:$M,Table2[[#This Row],[Id Produk]],TRANSAKSI!$R:$R)</f>
        <v>15</v>
      </c>
      <c r="H62" s="3">
        <f>Table2[[#This Row],[Stok]]-Table2[[#This Row],[Terjual]]</f>
        <v>54</v>
      </c>
    </row>
    <row r="63" spans="1:8" x14ac:dyDescent="0.35">
      <c r="A63" t="s">
        <v>147</v>
      </c>
      <c r="B63" t="s">
        <v>13</v>
      </c>
      <c r="C63" t="s">
        <v>26</v>
      </c>
      <c r="D63" t="s">
        <v>148</v>
      </c>
      <c r="E63" s="4">
        <v>3000</v>
      </c>
      <c r="F63" s="2">
        <v>25</v>
      </c>
      <c r="G63" s="3">
        <f>SUMIF(TRANSAKSI!$M:$M,Table2[[#This Row],[Id Produk]],TRANSAKSI!$R:$R)</f>
        <v>12</v>
      </c>
      <c r="H63" s="3">
        <f>Table2[[#This Row],[Stok]]-Table2[[#This Row],[Terjual]]</f>
        <v>13</v>
      </c>
    </row>
    <row r="64" spans="1:8" x14ac:dyDescent="0.35">
      <c r="A64" t="s">
        <v>149</v>
      </c>
      <c r="B64" t="s">
        <v>51</v>
      </c>
      <c r="C64" t="s">
        <v>52</v>
      </c>
      <c r="D64" t="s">
        <v>150</v>
      </c>
      <c r="E64" s="4">
        <v>60000</v>
      </c>
      <c r="F64" s="2">
        <v>58</v>
      </c>
      <c r="G64" s="3">
        <f>SUMIF(TRANSAKSI!$M:$M,Table2[[#This Row],[Id Produk]],TRANSAKSI!$R:$R)</f>
        <v>20</v>
      </c>
      <c r="H64" s="3">
        <f>Table2[[#This Row],[Stok]]-Table2[[#This Row],[Terjual]]</f>
        <v>38</v>
      </c>
    </row>
    <row r="65" spans="1:8" x14ac:dyDescent="0.35">
      <c r="A65" t="s">
        <v>151</v>
      </c>
      <c r="B65" t="s">
        <v>13</v>
      </c>
      <c r="C65" t="s">
        <v>23</v>
      </c>
      <c r="D65" t="s">
        <v>152</v>
      </c>
      <c r="E65" s="4">
        <v>21000</v>
      </c>
      <c r="F65" s="2">
        <v>75</v>
      </c>
      <c r="G65" s="3">
        <f>SUMIF(TRANSAKSI!$M:$M,Table2[[#This Row],[Id Produk]],TRANSAKSI!$R:$R)</f>
        <v>17</v>
      </c>
      <c r="H65" s="3">
        <f>Table2[[#This Row],[Stok]]-Table2[[#This Row],[Terjual]]</f>
        <v>58</v>
      </c>
    </row>
    <row r="66" spans="1:8" x14ac:dyDescent="0.35">
      <c r="A66" t="s">
        <v>153</v>
      </c>
      <c r="B66" t="s">
        <v>9</v>
      </c>
      <c r="C66" t="s">
        <v>20</v>
      </c>
      <c r="D66" t="s">
        <v>154</v>
      </c>
      <c r="E66" s="4">
        <v>83000</v>
      </c>
      <c r="F66" s="2">
        <v>46</v>
      </c>
      <c r="G66" s="3">
        <f>SUMIF(TRANSAKSI!$M:$M,Table2[[#This Row],[Id Produk]],TRANSAKSI!$R:$R)</f>
        <v>19</v>
      </c>
      <c r="H66" s="3">
        <f>Table2[[#This Row],[Stok]]-Table2[[#This Row],[Terjual]]</f>
        <v>27</v>
      </c>
    </row>
    <row r="67" spans="1:8" x14ac:dyDescent="0.35">
      <c r="A67" t="s">
        <v>155</v>
      </c>
      <c r="B67" t="s">
        <v>13</v>
      </c>
      <c r="C67" t="s">
        <v>37</v>
      </c>
      <c r="D67" t="s">
        <v>156</v>
      </c>
      <c r="E67" s="4">
        <v>9000</v>
      </c>
      <c r="F67" s="2">
        <v>71</v>
      </c>
      <c r="G67" s="3">
        <f>SUMIF(TRANSAKSI!$M:$M,Table2[[#This Row],[Id Produk]],TRANSAKSI!$R:$R)</f>
        <v>6</v>
      </c>
      <c r="H67" s="3">
        <f>Table2[[#This Row],[Stok]]-Table2[[#This Row],[Terjual]]</f>
        <v>65</v>
      </c>
    </row>
    <row r="68" spans="1:8" x14ac:dyDescent="0.35">
      <c r="A68" t="s">
        <v>157</v>
      </c>
      <c r="B68" t="s">
        <v>13</v>
      </c>
      <c r="C68" t="s">
        <v>29</v>
      </c>
      <c r="D68" t="s">
        <v>158</v>
      </c>
      <c r="E68" s="4">
        <v>840000</v>
      </c>
      <c r="F68" s="2">
        <v>29</v>
      </c>
      <c r="G68" s="3">
        <f>SUMIF(TRANSAKSI!$M:$M,Table2[[#This Row],[Id Produk]],TRANSAKSI!$R:$R)</f>
        <v>3</v>
      </c>
      <c r="H68" s="3">
        <f>Table2[[#This Row],[Stok]]-Table2[[#This Row],[Terjual]]</f>
        <v>26</v>
      </c>
    </row>
    <row r="69" spans="1:8" x14ac:dyDescent="0.35">
      <c r="A69" t="s">
        <v>159</v>
      </c>
      <c r="B69" t="s">
        <v>9</v>
      </c>
      <c r="C69" t="s">
        <v>20</v>
      </c>
      <c r="D69" t="s">
        <v>160</v>
      </c>
      <c r="E69" s="4">
        <v>94000</v>
      </c>
      <c r="F69" s="2">
        <v>73</v>
      </c>
      <c r="G69" s="3">
        <f>SUMIF(TRANSAKSI!$M:$M,Table2[[#This Row],[Id Produk]],TRANSAKSI!$R:$R)</f>
        <v>4</v>
      </c>
      <c r="H69" s="3">
        <f>Table2[[#This Row],[Stok]]-Table2[[#This Row],[Terjual]]</f>
        <v>69</v>
      </c>
    </row>
    <row r="70" spans="1:8" x14ac:dyDescent="0.35">
      <c r="A70" t="s">
        <v>161</v>
      </c>
      <c r="B70" t="s">
        <v>51</v>
      </c>
      <c r="C70" t="s">
        <v>52</v>
      </c>
      <c r="D70" t="s">
        <v>162</v>
      </c>
      <c r="E70" s="4">
        <v>385000</v>
      </c>
      <c r="F70" s="2">
        <v>70</v>
      </c>
      <c r="G70" s="3">
        <f>SUMIF(TRANSAKSI!$M:$M,Table2[[#This Row],[Id Produk]],TRANSAKSI!$R:$R)</f>
        <v>18</v>
      </c>
      <c r="H70" s="3">
        <f>Table2[[#This Row],[Stok]]-Table2[[#This Row],[Terjual]]</f>
        <v>52</v>
      </c>
    </row>
    <row r="71" spans="1:8" x14ac:dyDescent="0.35">
      <c r="A71" t="s">
        <v>163</v>
      </c>
      <c r="B71" t="s">
        <v>13</v>
      </c>
      <c r="C71" t="s">
        <v>29</v>
      </c>
      <c r="D71" t="s">
        <v>164</v>
      </c>
      <c r="E71" s="4">
        <v>158000</v>
      </c>
      <c r="F71" s="2">
        <v>35</v>
      </c>
      <c r="G71" s="3">
        <f>SUMIF(TRANSAKSI!$M:$M,Table2[[#This Row],[Id Produk]],TRANSAKSI!$R:$R)</f>
        <v>5</v>
      </c>
      <c r="H71" s="3">
        <f>Table2[[#This Row],[Stok]]-Table2[[#This Row],[Terjual]]</f>
        <v>30</v>
      </c>
    </row>
    <row r="72" spans="1:8" x14ac:dyDescent="0.35">
      <c r="A72" t="s">
        <v>165</v>
      </c>
      <c r="B72" t="s">
        <v>13</v>
      </c>
      <c r="C72" t="s">
        <v>23</v>
      </c>
      <c r="D72" t="s">
        <v>166</v>
      </c>
      <c r="E72" s="4">
        <v>59000</v>
      </c>
      <c r="F72" s="2">
        <v>57</v>
      </c>
      <c r="G72" s="3">
        <f>SUMIF(TRANSAKSI!$M:$M,Table2[[#This Row],[Id Produk]],TRANSAKSI!$R:$R)</f>
        <v>13</v>
      </c>
      <c r="H72" s="3">
        <f>Table2[[#This Row],[Stok]]-Table2[[#This Row],[Terjual]]</f>
        <v>44</v>
      </c>
    </row>
    <row r="73" spans="1:8" x14ac:dyDescent="0.35">
      <c r="A73" t="s">
        <v>167</v>
      </c>
      <c r="B73" t="s">
        <v>13</v>
      </c>
      <c r="C73" t="s">
        <v>37</v>
      </c>
      <c r="D73" t="s">
        <v>168</v>
      </c>
      <c r="E73" s="4">
        <v>7000</v>
      </c>
      <c r="F73" s="2">
        <v>30</v>
      </c>
      <c r="G73" s="3">
        <f>SUMIF(TRANSAKSI!$M:$M,Table2[[#This Row],[Id Produk]],TRANSAKSI!$R:$R)</f>
        <v>24</v>
      </c>
      <c r="H73" s="3">
        <f>Table2[[#This Row],[Stok]]-Table2[[#This Row],[Terjual]]</f>
        <v>6</v>
      </c>
    </row>
    <row r="74" spans="1:8" x14ac:dyDescent="0.35">
      <c r="A74" t="s">
        <v>169</v>
      </c>
      <c r="B74" t="s">
        <v>13</v>
      </c>
      <c r="C74" t="s">
        <v>14</v>
      </c>
      <c r="D74" t="s">
        <v>170</v>
      </c>
      <c r="E74" s="4">
        <v>15000</v>
      </c>
      <c r="F74" s="2">
        <v>71</v>
      </c>
      <c r="G74" s="3">
        <f>SUMIF(TRANSAKSI!$M:$M,Table2[[#This Row],[Id Produk]],TRANSAKSI!$R:$R)</f>
        <v>16</v>
      </c>
      <c r="H74" s="3">
        <f>Table2[[#This Row],[Stok]]-Table2[[#This Row],[Terjual]]</f>
        <v>55</v>
      </c>
    </row>
    <row r="75" spans="1:8" x14ac:dyDescent="0.35">
      <c r="A75" t="s">
        <v>171</v>
      </c>
      <c r="B75" t="s">
        <v>13</v>
      </c>
      <c r="C75" t="s">
        <v>23</v>
      </c>
      <c r="D75" t="s">
        <v>172</v>
      </c>
      <c r="E75" s="4">
        <v>6000</v>
      </c>
      <c r="F75" s="2">
        <v>34</v>
      </c>
      <c r="G75" s="3">
        <f>SUMIF(TRANSAKSI!$M:$M,Table2[[#This Row],[Id Produk]],TRANSAKSI!$R:$R)</f>
        <v>10</v>
      </c>
      <c r="H75" s="3">
        <f>Table2[[#This Row],[Stok]]-Table2[[#This Row],[Terjual]]</f>
        <v>24</v>
      </c>
    </row>
    <row r="76" spans="1:8" x14ac:dyDescent="0.35">
      <c r="A76" t="s">
        <v>173</v>
      </c>
      <c r="B76" t="s">
        <v>51</v>
      </c>
      <c r="C76" t="s">
        <v>64</v>
      </c>
      <c r="D76" t="s">
        <v>174</v>
      </c>
      <c r="E76" s="4">
        <v>55000</v>
      </c>
      <c r="F76" s="2">
        <v>45</v>
      </c>
      <c r="G76" s="3">
        <f>SUMIF(TRANSAKSI!$M:$M,Table2[[#This Row],[Id Produk]],TRANSAKSI!$R:$R)</f>
        <v>2</v>
      </c>
      <c r="H76" s="3">
        <f>Table2[[#This Row],[Stok]]-Table2[[#This Row],[Terjual]]</f>
        <v>43</v>
      </c>
    </row>
    <row r="77" spans="1:8" x14ac:dyDescent="0.35">
      <c r="A77" t="s">
        <v>175</v>
      </c>
      <c r="B77" t="s">
        <v>13</v>
      </c>
      <c r="C77" t="s">
        <v>55</v>
      </c>
      <c r="D77" t="s">
        <v>176</v>
      </c>
      <c r="E77" s="4">
        <v>29000</v>
      </c>
      <c r="F77" s="2">
        <v>65</v>
      </c>
      <c r="G77" s="3">
        <f>SUMIF(TRANSAKSI!$M:$M,Table2[[#This Row],[Id Produk]],TRANSAKSI!$R:$R)</f>
        <v>9</v>
      </c>
      <c r="H77" s="3">
        <f>Table2[[#This Row],[Stok]]-Table2[[#This Row],[Terjual]]</f>
        <v>56</v>
      </c>
    </row>
    <row r="78" spans="1:8" x14ac:dyDescent="0.35">
      <c r="A78" t="s">
        <v>177</v>
      </c>
      <c r="B78" t="s">
        <v>13</v>
      </c>
      <c r="C78" t="s">
        <v>26</v>
      </c>
      <c r="D78" t="s">
        <v>178</v>
      </c>
      <c r="E78" s="4">
        <v>28000</v>
      </c>
      <c r="F78" s="2">
        <v>43</v>
      </c>
      <c r="G78" s="3">
        <f>SUMIF(TRANSAKSI!$M:$M,Table2[[#This Row],[Id Produk]],TRANSAKSI!$R:$R)</f>
        <v>10</v>
      </c>
      <c r="H78" s="3">
        <f>Table2[[#This Row],[Stok]]-Table2[[#This Row],[Terjual]]</f>
        <v>33</v>
      </c>
    </row>
    <row r="79" spans="1:8" x14ac:dyDescent="0.35">
      <c r="A79" t="s">
        <v>179</v>
      </c>
      <c r="B79" t="s">
        <v>13</v>
      </c>
      <c r="C79" t="s">
        <v>37</v>
      </c>
      <c r="D79" t="s">
        <v>180</v>
      </c>
      <c r="E79" s="4">
        <v>10000</v>
      </c>
      <c r="F79" s="2">
        <v>74</v>
      </c>
      <c r="G79" s="3">
        <f>SUMIF(TRANSAKSI!$M:$M,Table2[[#This Row],[Id Produk]],TRANSAKSI!$R:$R)</f>
        <v>19</v>
      </c>
      <c r="H79" s="3">
        <f>Table2[[#This Row],[Stok]]-Table2[[#This Row],[Terjual]]</f>
        <v>55</v>
      </c>
    </row>
    <row r="80" spans="1:8" x14ac:dyDescent="0.35">
      <c r="A80" t="s">
        <v>181</v>
      </c>
      <c r="B80" t="s">
        <v>13</v>
      </c>
      <c r="C80" t="s">
        <v>23</v>
      </c>
      <c r="D80" t="s">
        <v>182</v>
      </c>
      <c r="E80" s="4">
        <v>21000</v>
      </c>
      <c r="F80" s="2">
        <v>60</v>
      </c>
      <c r="G80" s="3">
        <f>SUMIF(TRANSAKSI!$M:$M,Table2[[#This Row],[Id Produk]],TRANSAKSI!$R:$R)</f>
        <v>33</v>
      </c>
      <c r="H80" s="3">
        <f>Table2[[#This Row],[Stok]]-Table2[[#This Row],[Terjual]]</f>
        <v>27</v>
      </c>
    </row>
    <row r="81" spans="1:8" x14ac:dyDescent="0.35">
      <c r="A81" t="s">
        <v>183</v>
      </c>
      <c r="B81" t="s">
        <v>13</v>
      </c>
      <c r="C81" t="s">
        <v>29</v>
      </c>
      <c r="D81" t="s">
        <v>184</v>
      </c>
      <c r="E81" s="4">
        <v>53000</v>
      </c>
      <c r="F81" s="2">
        <v>44</v>
      </c>
      <c r="G81" s="3">
        <f>SUMIF(TRANSAKSI!$M:$M,Table2[[#This Row],[Id Produk]],TRANSAKSI!$R:$R)</f>
        <v>4</v>
      </c>
      <c r="H81" s="3">
        <f>Table2[[#This Row],[Stok]]-Table2[[#This Row],[Terjual]]</f>
        <v>40</v>
      </c>
    </row>
    <row r="82" spans="1:8" x14ac:dyDescent="0.35">
      <c r="A82" t="s">
        <v>185</v>
      </c>
      <c r="B82" t="s">
        <v>13</v>
      </c>
      <c r="C82" t="s">
        <v>29</v>
      </c>
      <c r="D82" t="s">
        <v>186</v>
      </c>
      <c r="E82" s="4">
        <v>98000</v>
      </c>
      <c r="F82" s="2">
        <v>25</v>
      </c>
      <c r="G82" s="3">
        <f>SUMIF(TRANSAKSI!$M:$M,Table2[[#This Row],[Id Produk]],TRANSAKSI!$R:$R)</f>
        <v>11</v>
      </c>
      <c r="H82" s="3">
        <f>Table2[[#This Row],[Stok]]-Table2[[#This Row],[Terjual]]</f>
        <v>14</v>
      </c>
    </row>
    <row r="83" spans="1:8" x14ac:dyDescent="0.35">
      <c r="A83" t="s">
        <v>187</v>
      </c>
      <c r="B83" t="s">
        <v>9</v>
      </c>
      <c r="C83" t="s">
        <v>42</v>
      </c>
      <c r="D83" t="s">
        <v>188</v>
      </c>
      <c r="E83" s="4">
        <v>397000</v>
      </c>
      <c r="F83" s="2">
        <v>33</v>
      </c>
      <c r="G83" s="3">
        <f>SUMIF(TRANSAKSI!$M:$M,Table2[[#This Row],[Id Produk]],TRANSAKSI!$R:$R)</f>
        <v>25</v>
      </c>
      <c r="H83" s="3">
        <f>Table2[[#This Row],[Stok]]-Table2[[#This Row],[Terjual]]</f>
        <v>8</v>
      </c>
    </row>
    <row r="84" spans="1:8" x14ac:dyDescent="0.35">
      <c r="A84" t="s">
        <v>189</v>
      </c>
      <c r="B84" t="s">
        <v>13</v>
      </c>
      <c r="C84" t="s">
        <v>37</v>
      </c>
      <c r="D84" t="s">
        <v>190</v>
      </c>
      <c r="E84" s="4">
        <v>4000</v>
      </c>
      <c r="F84" s="2">
        <v>42</v>
      </c>
      <c r="G84" s="3">
        <f>SUMIF(TRANSAKSI!$M:$M,Table2[[#This Row],[Id Produk]],TRANSAKSI!$R:$R)</f>
        <v>1</v>
      </c>
      <c r="H84" s="3">
        <f>Table2[[#This Row],[Stok]]-Table2[[#This Row],[Terjual]]</f>
        <v>41</v>
      </c>
    </row>
    <row r="85" spans="1:8" x14ac:dyDescent="0.35">
      <c r="A85" t="s">
        <v>191</v>
      </c>
      <c r="B85" t="s">
        <v>13</v>
      </c>
      <c r="C85" t="s">
        <v>32</v>
      </c>
      <c r="D85" t="s">
        <v>192</v>
      </c>
      <c r="E85" s="4">
        <v>25000</v>
      </c>
      <c r="F85" s="2">
        <v>70</v>
      </c>
      <c r="G85" s="3">
        <f>SUMIF(TRANSAKSI!$M:$M,Table2[[#This Row],[Id Produk]],TRANSAKSI!$R:$R)</f>
        <v>14</v>
      </c>
      <c r="H85" s="3">
        <f>Table2[[#This Row],[Stok]]-Table2[[#This Row],[Terjual]]</f>
        <v>56</v>
      </c>
    </row>
    <row r="86" spans="1:8" x14ac:dyDescent="0.35">
      <c r="A86" t="s">
        <v>193</v>
      </c>
      <c r="B86" t="s">
        <v>51</v>
      </c>
      <c r="C86" t="s">
        <v>52</v>
      </c>
      <c r="D86" t="s">
        <v>194</v>
      </c>
      <c r="E86" s="4">
        <v>504000</v>
      </c>
      <c r="F86" s="2">
        <v>36</v>
      </c>
      <c r="G86" s="3">
        <f>SUMIF(TRANSAKSI!$M:$M,Table2[[#This Row],[Id Produk]],TRANSAKSI!$R:$R)</f>
        <v>12</v>
      </c>
      <c r="H86" s="3">
        <f>Table2[[#This Row],[Stok]]-Table2[[#This Row],[Terjual]]</f>
        <v>24</v>
      </c>
    </row>
    <row r="87" spans="1:8" x14ac:dyDescent="0.35">
      <c r="A87" t="s">
        <v>195</v>
      </c>
      <c r="B87" t="s">
        <v>13</v>
      </c>
      <c r="C87" t="s">
        <v>26</v>
      </c>
      <c r="D87" t="s">
        <v>196</v>
      </c>
      <c r="E87" s="4">
        <v>8000</v>
      </c>
      <c r="F87" s="2">
        <v>55</v>
      </c>
      <c r="G87" s="3">
        <f>SUMIF(TRANSAKSI!$M:$M,Table2[[#This Row],[Id Produk]],TRANSAKSI!$R:$R)</f>
        <v>17</v>
      </c>
      <c r="H87" s="3">
        <f>Table2[[#This Row],[Stok]]-Table2[[#This Row],[Terjual]]</f>
        <v>38</v>
      </c>
    </row>
    <row r="88" spans="1:8" x14ac:dyDescent="0.35">
      <c r="A88" t="s">
        <v>197</v>
      </c>
      <c r="B88" t="s">
        <v>51</v>
      </c>
      <c r="C88" t="s">
        <v>64</v>
      </c>
      <c r="D88" t="s">
        <v>198</v>
      </c>
      <c r="E88" s="4">
        <v>177000</v>
      </c>
      <c r="F88" s="2">
        <v>44</v>
      </c>
      <c r="G88" s="3">
        <f>SUMIF(TRANSAKSI!$M:$M,Table2[[#This Row],[Id Produk]],TRANSAKSI!$R:$R)</f>
        <v>35</v>
      </c>
      <c r="H88" s="3">
        <f>Table2[[#This Row],[Stok]]-Table2[[#This Row],[Terjual]]</f>
        <v>9</v>
      </c>
    </row>
    <row r="89" spans="1:8" x14ac:dyDescent="0.35">
      <c r="A89" t="s">
        <v>199</v>
      </c>
      <c r="B89" t="s">
        <v>13</v>
      </c>
      <c r="C89" t="s">
        <v>32</v>
      </c>
      <c r="D89" t="s">
        <v>200</v>
      </c>
      <c r="E89" s="4">
        <v>38000</v>
      </c>
      <c r="F89" s="2">
        <v>42</v>
      </c>
      <c r="G89" s="3">
        <f>SUMIF(TRANSAKSI!$M:$M,Table2[[#This Row],[Id Produk]],TRANSAKSI!$R:$R)</f>
        <v>26</v>
      </c>
      <c r="H89" s="3">
        <f>Table2[[#This Row],[Stok]]-Table2[[#This Row],[Terjual]]</f>
        <v>16</v>
      </c>
    </row>
    <row r="90" spans="1:8" x14ac:dyDescent="0.35">
      <c r="A90" t="s">
        <v>201</v>
      </c>
      <c r="B90" t="s">
        <v>9</v>
      </c>
      <c r="C90" t="s">
        <v>10</v>
      </c>
      <c r="D90" t="s">
        <v>202</v>
      </c>
      <c r="E90" s="4">
        <v>900000</v>
      </c>
      <c r="F90" s="2">
        <v>43</v>
      </c>
      <c r="G90" s="3">
        <f>SUMIF(TRANSAKSI!$M:$M,Table2[[#This Row],[Id Produk]],TRANSAKSI!$R:$R)</f>
        <v>20</v>
      </c>
      <c r="H90" s="3">
        <f>Table2[[#This Row],[Stok]]-Table2[[#This Row],[Terjual]]</f>
        <v>23</v>
      </c>
    </row>
    <row r="91" spans="1:8" x14ac:dyDescent="0.35">
      <c r="A91" t="s">
        <v>203</v>
      </c>
      <c r="B91" t="s">
        <v>13</v>
      </c>
      <c r="C91" t="s">
        <v>55</v>
      </c>
      <c r="D91" t="s">
        <v>204</v>
      </c>
      <c r="E91" s="4">
        <v>15000</v>
      </c>
      <c r="F91" s="2">
        <v>66</v>
      </c>
      <c r="G91" s="3">
        <f>SUMIF(TRANSAKSI!$M:$M,Table2[[#This Row],[Id Produk]],TRANSAKSI!$R:$R)</f>
        <v>21</v>
      </c>
      <c r="H91" s="3">
        <f>Table2[[#This Row],[Stok]]-Table2[[#This Row],[Terjual]]</f>
        <v>45</v>
      </c>
    </row>
    <row r="92" spans="1:8" x14ac:dyDescent="0.35">
      <c r="A92" t="s">
        <v>205</v>
      </c>
      <c r="B92" t="s">
        <v>13</v>
      </c>
      <c r="C92" t="s">
        <v>37</v>
      </c>
      <c r="D92" t="s">
        <v>206</v>
      </c>
      <c r="E92" s="4">
        <v>8000</v>
      </c>
      <c r="F92" s="2">
        <v>34</v>
      </c>
      <c r="G92" s="3">
        <f>SUMIF(TRANSAKSI!$M:$M,Table2[[#This Row],[Id Produk]],TRANSAKSI!$R:$R)</f>
        <v>4</v>
      </c>
      <c r="H92" s="3">
        <f>Table2[[#This Row],[Stok]]-Table2[[#This Row],[Terjual]]</f>
        <v>30</v>
      </c>
    </row>
    <row r="93" spans="1:8" x14ac:dyDescent="0.35">
      <c r="A93" t="s">
        <v>207</v>
      </c>
      <c r="B93" t="s">
        <v>13</v>
      </c>
      <c r="C93" t="s">
        <v>32</v>
      </c>
      <c r="D93" t="s">
        <v>208</v>
      </c>
      <c r="E93" s="4">
        <v>47000</v>
      </c>
      <c r="F93" s="2">
        <v>75</v>
      </c>
      <c r="G93" s="3">
        <f>SUMIF(TRANSAKSI!$M:$M,Table2[[#This Row],[Id Produk]],TRANSAKSI!$R:$R)</f>
        <v>3</v>
      </c>
      <c r="H93" s="3">
        <f>Table2[[#This Row],[Stok]]-Table2[[#This Row],[Terjual]]</f>
        <v>72</v>
      </c>
    </row>
    <row r="94" spans="1:8" x14ac:dyDescent="0.35">
      <c r="A94" t="s">
        <v>209</v>
      </c>
      <c r="B94" t="s">
        <v>13</v>
      </c>
      <c r="C94" t="s">
        <v>26</v>
      </c>
      <c r="D94" t="s">
        <v>210</v>
      </c>
      <c r="E94" s="4">
        <v>3000</v>
      </c>
      <c r="F94" s="2">
        <v>29</v>
      </c>
      <c r="G94" s="3">
        <f>SUMIF(TRANSAKSI!$M:$M,Table2[[#This Row],[Id Produk]],TRANSAKSI!$R:$R)</f>
        <v>13</v>
      </c>
      <c r="H94" s="3">
        <f>Table2[[#This Row],[Stok]]-Table2[[#This Row],[Terjual]]</f>
        <v>16</v>
      </c>
    </row>
    <row r="95" spans="1:8" x14ac:dyDescent="0.35">
      <c r="A95" t="s">
        <v>211</v>
      </c>
      <c r="B95" t="s">
        <v>13</v>
      </c>
      <c r="C95" t="s">
        <v>23</v>
      </c>
      <c r="D95" t="s">
        <v>212</v>
      </c>
      <c r="E95" s="4">
        <v>22000</v>
      </c>
      <c r="F95" s="2">
        <v>37</v>
      </c>
      <c r="G95" s="3">
        <f>SUMIF(TRANSAKSI!$M:$M,Table2[[#This Row],[Id Produk]],TRANSAKSI!$R:$R)</f>
        <v>11</v>
      </c>
      <c r="H95" s="3">
        <f>Table2[[#This Row],[Stok]]-Table2[[#This Row],[Terjual]]</f>
        <v>26</v>
      </c>
    </row>
    <row r="96" spans="1:8" x14ac:dyDescent="0.35">
      <c r="A96" t="s">
        <v>213</v>
      </c>
      <c r="B96" t="s">
        <v>9</v>
      </c>
      <c r="C96" t="s">
        <v>17</v>
      </c>
      <c r="D96" t="s">
        <v>214</v>
      </c>
      <c r="E96" s="4">
        <v>219000</v>
      </c>
      <c r="F96" s="2">
        <v>35</v>
      </c>
      <c r="G96" s="3">
        <f>SUMIF(TRANSAKSI!$M:$M,Table2[[#This Row],[Id Produk]],TRANSAKSI!$R:$R)</f>
        <v>15</v>
      </c>
      <c r="H96" s="3">
        <f>Table2[[#This Row],[Stok]]-Table2[[#This Row],[Terjual]]</f>
        <v>20</v>
      </c>
    </row>
    <row r="97" spans="1:8" x14ac:dyDescent="0.35">
      <c r="A97" t="s">
        <v>215</v>
      </c>
      <c r="B97" t="s">
        <v>13</v>
      </c>
      <c r="C97" t="s">
        <v>29</v>
      </c>
      <c r="D97" t="s">
        <v>216</v>
      </c>
      <c r="E97" s="4">
        <v>67000</v>
      </c>
      <c r="F97" s="2">
        <v>60</v>
      </c>
      <c r="G97" s="3">
        <f>SUMIF(TRANSAKSI!$M:$M,Table2[[#This Row],[Id Produk]],TRANSAKSI!$R:$R)</f>
        <v>8</v>
      </c>
      <c r="H97" s="3">
        <f>Table2[[#This Row],[Stok]]-Table2[[#This Row],[Terjual]]</f>
        <v>52</v>
      </c>
    </row>
    <row r="98" spans="1:8" x14ac:dyDescent="0.35">
      <c r="A98" t="s">
        <v>217</v>
      </c>
      <c r="B98" t="s">
        <v>9</v>
      </c>
      <c r="C98" t="s">
        <v>20</v>
      </c>
      <c r="D98" t="s">
        <v>218</v>
      </c>
      <c r="E98" s="4">
        <v>36000</v>
      </c>
      <c r="F98" s="2">
        <v>32</v>
      </c>
      <c r="G98" s="3">
        <f>SUMIF(TRANSAKSI!$M:$M,Table2[[#This Row],[Id Produk]],TRANSAKSI!$R:$R)</f>
        <v>22</v>
      </c>
      <c r="H98" s="3">
        <f>Table2[[#This Row],[Stok]]-Table2[[#This Row],[Terjual]]</f>
        <v>10</v>
      </c>
    </row>
    <row r="99" spans="1:8" x14ac:dyDescent="0.35">
      <c r="A99" t="s">
        <v>219</v>
      </c>
      <c r="B99" t="s">
        <v>51</v>
      </c>
      <c r="C99" t="s">
        <v>52</v>
      </c>
      <c r="D99" t="s">
        <v>220</v>
      </c>
      <c r="E99" s="4">
        <v>445000</v>
      </c>
      <c r="F99" s="2">
        <v>58</v>
      </c>
      <c r="G99" s="3">
        <f>SUMIF(TRANSAKSI!$M:$M,Table2[[#This Row],[Id Produk]],TRANSAKSI!$R:$R)</f>
        <v>6</v>
      </c>
      <c r="H99" s="3">
        <f>Table2[[#This Row],[Stok]]-Table2[[#This Row],[Terjual]]</f>
        <v>52</v>
      </c>
    </row>
    <row r="100" spans="1:8" x14ac:dyDescent="0.35">
      <c r="A100" t="s">
        <v>221</v>
      </c>
      <c r="B100" t="s">
        <v>13</v>
      </c>
      <c r="C100" t="s">
        <v>32</v>
      </c>
      <c r="D100" t="s">
        <v>222</v>
      </c>
      <c r="E100" s="4">
        <v>84000</v>
      </c>
      <c r="F100" s="2">
        <v>26</v>
      </c>
      <c r="G100" s="3">
        <f>SUMIF(TRANSAKSI!$M:$M,Table2[[#This Row],[Id Produk]],TRANSAKSI!$R:$R)</f>
        <v>17</v>
      </c>
      <c r="H100" s="3">
        <f>Table2[[#This Row],[Stok]]-Table2[[#This Row],[Terjual]]</f>
        <v>9</v>
      </c>
    </row>
    <row r="101" spans="1:8" x14ac:dyDescent="0.35">
      <c r="A101" t="s">
        <v>223</v>
      </c>
      <c r="B101" t="s">
        <v>51</v>
      </c>
      <c r="C101" t="s">
        <v>64</v>
      </c>
      <c r="D101" t="s">
        <v>224</v>
      </c>
      <c r="E101" s="4">
        <v>21000</v>
      </c>
      <c r="F101" s="2">
        <v>70</v>
      </c>
      <c r="G101" s="3">
        <f>SUMIF(TRANSAKSI!$M:$M,Table2[[#This Row],[Id Produk]],TRANSAKSI!$R:$R)</f>
        <v>9</v>
      </c>
      <c r="H101" s="3">
        <f>Table2[[#This Row],[Stok]]-Table2[[#This Row],[Terjual]]</f>
        <v>61</v>
      </c>
    </row>
    <row r="102" spans="1:8" x14ac:dyDescent="0.35">
      <c r="A102" t="s">
        <v>225</v>
      </c>
      <c r="B102" t="s">
        <v>13</v>
      </c>
      <c r="C102" t="s">
        <v>14</v>
      </c>
      <c r="D102" t="s">
        <v>226</v>
      </c>
      <c r="E102" s="4">
        <v>24000</v>
      </c>
      <c r="F102" s="2">
        <v>67</v>
      </c>
      <c r="G102" s="3">
        <f>SUMIF(TRANSAKSI!$M:$M,Table2[[#This Row],[Id Produk]],TRANSAKSI!$R:$R)</f>
        <v>18</v>
      </c>
      <c r="H102" s="3">
        <f>Table2[[#This Row],[Stok]]-Table2[[#This Row],[Terjual]]</f>
        <v>49</v>
      </c>
    </row>
    <row r="103" spans="1:8" x14ac:dyDescent="0.35">
      <c r="A103" t="s">
        <v>227</v>
      </c>
      <c r="B103" t="s">
        <v>13</v>
      </c>
      <c r="C103" t="s">
        <v>73</v>
      </c>
      <c r="D103" t="s">
        <v>228</v>
      </c>
      <c r="E103" s="4">
        <v>6000</v>
      </c>
      <c r="F103" s="2">
        <v>37</v>
      </c>
      <c r="G103" s="3">
        <f>SUMIF(TRANSAKSI!$M:$M,Table2[[#This Row],[Id Produk]],TRANSAKSI!$R:$R)</f>
        <v>12</v>
      </c>
      <c r="H103" s="3">
        <f>Table2[[#This Row],[Stok]]-Table2[[#This Row],[Terjual]]</f>
        <v>25</v>
      </c>
    </row>
    <row r="104" spans="1:8" x14ac:dyDescent="0.35">
      <c r="A104" t="s">
        <v>229</v>
      </c>
      <c r="B104" t="s">
        <v>13</v>
      </c>
      <c r="C104" t="s">
        <v>37</v>
      </c>
      <c r="D104" t="s">
        <v>230</v>
      </c>
      <c r="E104" s="4">
        <v>3000</v>
      </c>
      <c r="F104" s="2">
        <v>64</v>
      </c>
      <c r="G104" s="3">
        <f>SUMIF(TRANSAKSI!$M:$M,Table2[[#This Row],[Id Produk]],TRANSAKSI!$R:$R)</f>
        <v>11</v>
      </c>
      <c r="H104" s="3">
        <f>Table2[[#This Row],[Stok]]-Table2[[#This Row],[Terjual]]</f>
        <v>53</v>
      </c>
    </row>
    <row r="105" spans="1:8" x14ac:dyDescent="0.35">
      <c r="A105" t="s">
        <v>231</v>
      </c>
      <c r="B105" t="s">
        <v>9</v>
      </c>
      <c r="C105" t="s">
        <v>42</v>
      </c>
      <c r="D105" t="s">
        <v>232</v>
      </c>
      <c r="E105" s="4">
        <v>162000</v>
      </c>
      <c r="F105" s="2">
        <v>63</v>
      </c>
      <c r="G105" s="3">
        <f>SUMIF(TRANSAKSI!$M:$M,Table2[[#This Row],[Id Produk]],TRANSAKSI!$R:$R)</f>
        <v>6</v>
      </c>
      <c r="H105" s="3">
        <f>Table2[[#This Row],[Stok]]-Table2[[#This Row],[Terjual]]</f>
        <v>57</v>
      </c>
    </row>
    <row r="106" spans="1:8" x14ac:dyDescent="0.35">
      <c r="A106" t="s">
        <v>233</v>
      </c>
      <c r="B106" t="s">
        <v>13</v>
      </c>
      <c r="C106" t="s">
        <v>26</v>
      </c>
      <c r="D106" t="s">
        <v>234</v>
      </c>
      <c r="E106" s="4">
        <v>19000</v>
      </c>
      <c r="F106" s="2">
        <v>71</v>
      </c>
      <c r="G106" s="3">
        <f>SUMIF(TRANSAKSI!$M:$M,Table2[[#This Row],[Id Produk]],TRANSAKSI!$R:$R)</f>
        <v>10</v>
      </c>
      <c r="H106" s="3">
        <f>Table2[[#This Row],[Stok]]-Table2[[#This Row],[Terjual]]</f>
        <v>61</v>
      </c>
    </row>
    <row r="107" spans="1:8" x14ac:dyDescent="0.35">
      <c r="A107" t="s">
        <v>235</v>
      </c>
      <c r="B107" t="s">
        <v>9</v>
      </c>
      <c r="C107" t="s">
        <v>17</v>
      </c>
      <c r="D107" t="s">
        <v>236</v>
      </c>
      <c r="E107" s="4">
        <v>234000</v>
      </c>
      <c r="F107" s="2">
        <v>63</v>
      </c>
      <c r="G107" s="3">
        <f>SUMIF(TRANSAKSI!$M:$M,Table2[[#This Row],[Id Produk]],TRANSAKSI!$R:$R)</f>
        <v>10</v>
      </c>
      <c r="H107" s="3">
        <f>Table2[[#This Row],[Stok]]-Table2[[#This Row],[Terjual]]</f>
        <v>53</v>
      </c>
    </row>
    <row r="108" spans="1:8" x14ac:dyDescent="0.35">
      <c r="A108" t="s">
        <v>237</v>
      </c>
      <c r="B108" t="s">
        <v>13</v>
      </c>
      <c r="C108" t="s">
        <v>23</v>
      </c>
      <c r="D108" t="s">
        <v>238</v>
      </c>
      <c r="E108" s="4">
        <v>11000</v>
      </c>
      <c r="F108" s="2">
        <v>76</v>
      </c>
      <c r="G108" s="3">
        <f>SUMIF(TRANSAKSI!$M:$M,Table2[[#This Row],[Id Produk]],TRANSAKSI!$R:$R)</f>
        <v>15</v>
      </c>
      <c r="H108" s="3">
        <f>Table2[[#This Row],[Stok]]-Table2[[#This Row],[Terjual]]</f>
        <v>61</v>
      </c>
    </row>
    <row r="109" spans="1:8" x14ac:dyDescent="0.35">
      <c r="A109" t="s">
        <v>239</v>
      </c>
      <c r="B109" t="s">
        <v>13</v>
      </c>
      <c r="C109" t="s">
        <v>23</v>
      </c>
      <c r="D109" t="s">
        <v>240</v>
      </c>
      <c r="E109" s="4">
        <v>26000</v>
      </c>
      <c r="F109" s="2">
        <v>76</v>
      </c>
      <c r="G109" s="3">
        <f>SUMIF(TRANSAKSI!$M:$M,Table2[[#This Row],[Id Produk]],TRANSAKSI!$R:$R)</f>
        <v>5</v>
      </c>
      <c r="H109" s="3">
        <f>Table2[[#This Row],[Stok]]-Table2[[#This Row],[Terjual]]</f>
        <v>71</v>
      </c>
    </row>
    <row r="110" spans="1:8" x14ac:dyDescent="0.35">
      <c r="A110" t="s">
        <v>241</v>
      </c>
      <c r="B110" t="s">
        <v>9</v>
      </c>
      <c r="C110" t="s">
        <v>42</v>
      </c>
      <c r="D110" t="s">
        <v>242</v>
      </c>
      <c r="E110" s="4">
        <v>322000</v>
      </c>
      <c r="F110" s="2">
        <v>40</v>
      </c>
      <c r="G110" s="3">
        <f>SUMIF(TRANSAKSI!$M:$M,Table2[[#This Row],[Id Produk]],TRANSAKSI!$R:$R)</f>
        <v>16</v>
      </c>
      <c r="H110" s="3">
        <f>Table2[[#This Row],[Stok]]-Table2[[#This Row],[Terjual]]</f>
        <v>24</v>
      </c>
    </row>
    <row r="111" spans="1:8" x14ac:dyDescent="0.35">
      <c r="A111" t="s">
        <v>243</v>
      </c>
      <c r="B111" t="s">
        <v>13</v>
      </c>
      <c r="C111" t="s">
        <v>23</v>
      </c>
      <c r="D111" t="s">
        <v>244</v>
      </c>
      <c r="E111" s="4">
        <v>8000</v>
      </c>
      <c r="F111" s="2">
        <v>46</v>
      </c>
      <c r="G111" s="3">
        <f>SUMIF(TRANSAKSI!$M:$M,Table2[[#This Row],[Id Produk]],TRANSAKSI!$R:$R)</f>
        <v>12</v>
      </c>
      <c r="H111" s="3">
        <f>Table2[[#This Row],[Stok]]-Table2[[#This Row],[Terjual]]</f>
        <v>34</v>
      </c>
    </row>
    <row r="112" spans="1:8" x14ac:dyDescent="0.35">
      <c r="A112" t="s">
        <v>245</v>
      </c>
      <c r="B112" t="s">
        <v>13</v>
      </c>
      <c r="C112" t="s">
        <v>32</v>
      </c>
      <c r="D112" t="s">
        <v>246</v>
      </c>
      <c r="E112" s="4">
        <v>81000</v>
      </c>
      <c r="F112" s="2">
        <v>61</v>
      </c>
      <c r="G112" s="3">
        <f>SUMIF(TRANSAKSI!$M:$M,Table2[[#This Row],[Id Produk]],TRANSAKSI!$R:$R)</f>
        <v>23</v>
      </c>
      <c r="H112" s="3">
        <f>Table2[[#This Row],[Stok]]-Table2[[#This Row],[Terjual]]</f>
        <v>38</v>
      </c>
    </row>
    <row r="113" spans="1:8" x14ac:dyDescent="0.35">
      <c r="A113" t="s">
        <v>247</v>
      </c>
      <c r="B113" t="s">
        <v>9</v>
      </c>
      <c r="C113" t="s">
        <v>20</v>
      </c>
      <c r="D113" t="s">
        <v>248</v>
      </c>
      <c r="E113" s="4">
        <v>13000</v>
      </c>
      <c r="F113" s="2">
        <v>50</v>
      </c>
      <c r="G113" s="3">
        <f>SUMIF(TRANSAKSI!$M:$M,Table2[[#This Row],[Id Produk]],TRANSAKSI!$R:$R)</f>
        <v>12</v>
      </c>
      <c r="H113" s="3">
        <f>Table2[[#This Row],[Stok]]-Table2[[#This Row],[Terjual]]</f>
        <v>38</v>
      </c>
    </row>
    <row r="114" spans="1:8" x14ac:dyDescent="0.35">
      <c r="A114" t="s">
        <v>249</v>
      </c>
      <c r="B114" t="s">
        <v>51</v>
      </c>
      <c r="C114" t="s">
        <v>64</v>
      </c>
      <c r="D114" t="s">
        <v>250</v>
      </c>
      <c r="E114" s="4">
        <v>21000</v>
      </c>
      <c r="F114" s="2">
        <v>64</v>
      </c>
      <c r="G114" s="3">
        <f>SUMIF(TRANSAKSI!$M:$M,Table2[[#This Row],[Id Produk]],TRANSAKSI!$R:$R)</f>
        <v>4</v>
      </c>
      <c r="H114" s="3">
        <f>Table2[[#This Row],[Stok]]-Table2[[#This Row],[Terjual]]</f>
        <v>60</v>
      </c>
    </row>
    <row r="115" spans="1:8" x14ac:dyDescent="0.35">
      <c r="A115" t="s">
        <v>251</v>
      </c>
      <c r="B115" t="s">
        <v>13</v>
      </c>
      <c r="C115" t="s">
        <v>29</v>
      </c>
      <c r="D115" t="s">
        <v>252</v>
      </c>
      <c r="E115" s="4">
        <v>2000</v>
      </c>
      <c r="F115" s="2">
        <v>53</v>
      </c>
      <c r="G115" s="3">
        <f>SUMIF(TRANSAKSI!$M:$M,Table2[[#This Row],[Id Produk]],TRANSAKSI!$R:$R)</f>
        <v>2</v>
      </c>
      <c r="H115" s="3">
        <f>Table2[[#This Row],[Stok]]-Table2[[#This Row],[Terjual]]</f>
        <v>51</v>
      </c>
    </row>
    <row r="116" spans="1:8" x14ac:dyDescent="0.35">
      <c r="A116" t="s">
        <v>253</v>
      </c>
      <c r="B116" t="s">
        <v>51</v>
      </c>
      <c r="C116" t="s">
        <v>254</v>
      </c>
      <c r="D116" t="s">
        <v>255</v>
      </c>
      <c r="E116" s="4">
        <v>3060000</v>
      </c>
      <c r="F116" s="2">
        <v>53</v>
      </c>
      <c r="G116" s="3">
        <f>SUMIF(TRANSAKSI!$M:$M,Table2[[#This Row],[Id Produk]],TRANSAKSI!$R:$R)</f>
        <v>5</v>
      </c>
      <c r="H116" s="3">
        <f>Table2[[#This Row],[Stok]]-Table2[[#This Row],[Terjual]]</f>
        <v>48</v>
      </c>
    </row>
    <row r="117" spans="1:8" x14ac:dyDescent="0.35">
      <c r="A117" t="s">
        <v>256</v>
      </c>
      <c r="B117" t="s">
        <v>51</v>
      </c>
      <c r="C117" t="s">
        <v>52</v>
      </c>
      <c r="D117" t="s">
        <v>257</v>
      </c>
      <c r="E117" s="4">
        <v>329000</v>
      </c>
      <c r="F117" s="2">
        <v>66</v>
      </c>
      <c r="G117" s="3">
        <f>SUMIF(TRANSAKSI!$M:$M,Table2[[#This Row],[Id Produk]],TRANSAKSI!$R:$R)</f>
        <v>8</v>
      </c>
      <c r="H117" s="3">
        <f>Table2[[#This Row],[Stok]]-Table2[[#This Row],[Terjual]]</f>
        <v>58</v>
      </c>
    </row>
    <row r="118" spans="1:8" x14ac:dyDescent="0.35">
      <c r="A118" t="s">
        <v>258</v>
      </c>
      <c r="B118" t="s">
        <v>51</v>
      </c>
      <c r="C118" t="s">
        <v>64</v>
      </c>
      <c r="D118" t="s">
        <v>259</v>
      </c>
      <c r="E118" s="4">
        <v>80000</v>
      </c>
      <c r="F118" s="2">
        <v>56</v>
      </c>
      <c r="G118" s="3">
        <f>SUMIF(TRANSAKSI!$M:$M,Table2[[#This Row],[Id Produk]],TRANSAKSI!$R:$R)</f>
        <v>27</v>
      </c>
      <c r="H118" s="3">
        <f>Table2[[#This Row],[Stok]]-Table2[[#This Row],[Terjual]]</f>
        <v>29</v>
      </c>
    </row>
    <row r="119" spans="1:8" x14ac:dyDescent="0.35">
      <c r="A119" t="s">
        <v>260</v>
      </c>
      <c r="B119" t="s">
        <v>13</v>
      </c>
      <c r="C119" t="s">
        <v>37</v>
      </c>
      <c r="D119" t="s">
        <v>261</v>
      </c>
      <c r="E119" s="4">
        <v>15000</v>
      </c>
      <c r="F119" s="2">
        <v>40</v>
      </c>
      <c r="G119" s="3">
        <f>SUMIF(TRANSAKSI!$M:$M,Table2[[#This Row],[Id Produk]],TRANSAKSI!$R:$R)</f>
        <v>12</v>
      </c>
      <c r="H119" s="3">
        <f>Table2[[#This Row],[Stok]]-Table2[[#This Row],[Terjual]]</f>
        <v>28</v>
      </c>
    </row>
    <row r="120" spans="1:8" x14ac:dyDescent="0.35">
      <c r="A120" t="s">
        <v>262</v>
      </c>
      <c r="B120" t="s">
        <v>13</v>
      </c>
      <c r="C120" t="s">
        <v>73</v>
      </c>
      <c r="D120" t="s">
        <v>263</v>
      </c>
      <c r="E120" s="4">
        <v>8000</v>
      </c>
      <c r="F120" s="2">
        <v>32</v>
      </c>
      <c r="G120" s="3">
        <f>SUMIF(TRANSAKSI!$M:$M,Table2[[#This Row],[Id Produk]],TRANSAKSI!$R:$R)</f>
        <v>15</v>
      </c>
      <c r="H120" s="3">
        <f>Table2[[#This Row],[Stok]]-Table2[[#This Row],[Terjual]]</f>
        <v>17</v>
      </c>
    </row>
    <row r="121" spans="1:8" x14ac:dyDescent="0.35">
      <c r="A121" t="s">
        <v>264</v>
      </c>
      <c r="B121" t="s">
        <v>13</v>
      </c>
      <c r="C121" t="s">
        <v>32</v>
      </c>
      <c r="D121" t="s">
        <v>265</v>
      </c>
      <c r="E121" s="4">
        <v>38000</v>
      </c>
      <c r="F121" s="2">
        <v>74</v>
      </c>
      <c r="G121" s="3">
        <f>SUMIF(TRANSAKSI!$M:$M,Table2[[#This Row],[Id Produk]],TRANSAKSI!$R:$R)</f>
        <v>8</v>
      </c>
      <c r="H121" s="3">
        <f>Table2[[#This Row],[Stok]]-Table2[[#This Row],[Terjual]]</f>
        <v>66</v>
      </c>
    </row>
    <row r="122" spans="1:8" x14ac:dyDescent="0.35">
      <c r="A122" t="s">
        <v>266</v>
      </c>
      <c r="B122" t="s">
        <v>13</v>
      </c>
      <c r="C122" t="s">
        <v>32</v>
      </c>
      <c r="D122" t="s">
        <v>267</v>
      </c>
      <c r="E122" s="4">
        <v>726000</v>
      </c>
      <c r="F122" s="2">
        <v>53</v>
      </c>
      <c r="G122" s="3">
        <f>SUMIF(TRANSAKSI!$M:$M,Table2[[#This Row],[Id Produk]],TRANSAKSI!$R:$R)</f>
        <v>17</v>
      </c>
      <c r="H122" s="3">
        <f>Table2[[#This Row],[Stok]]-Table2[[#This Row],[Terjual]]</f>
        <v>36</v>
      </c>
    </row>
    <row r="123" spans="1:8" x14ac:dyDescent="0.35">
      <c r="A123" t="s">
        <v>268</v>
      </c>
      <c r="B123" t="s">
        <v>51</v>
      </c>
      <c r="C123" t="s">
        <v>64</v>
      </c>
      <c r="D123" t="s">
        <v>269</v>
      </c>
      <c r="E123" s="4">
        <v>210000</v>
      </c>
      <c r="F123" s="2">
        <v>48</v>
      </c>
      <c r="G123" s="3">
        <f>SUMIF(TRANSAKSI!$M:$M,Table2[[#This Row],[Id Produk]],TRANSAKSI!$R:$R)</f>
        <v>26</v>
      </c>
      <c r="H123" s="3">
        <f>Table2[[#This Row],[Stok]]-Table2[[#This Row],[Terjual]]</f>
        <v>22</v>
      </c>
    </row>
    <row r="124" spans="1:8" x14ac:dyDescent="0.35">
      <c r="A124" t="s">
        <v>270</v>
      </c>
      <c r="B124" t="s">
        <v>13</v>
      </c>
      <c r="C124" t="s">
        <v>23</v>
      </c>
      <c r="D124" t="s">
        <v>271</v>
      </c>
      <c r="E124" s="4">
        <v>9000</v>
      </c>
      <c r="F124" s="2">
        <v>78</v>
      </c>
      <c r="G124" s="3">
        <f>SUMIF(TRANSAKSI!$M:$M,Table2[[#This Row],[Id Produk]],TRANSAKSI!$R:$R)</f>
        <v>10</v>
      </c>
      <c r="H124" s="3">
        <f>Table2[[#This Row],[Stok]]-Table2[[#This Row],[Terjual]]</f>
        <v>68</v>
      </c>
    </row>
    <row r="125" spans="1:8" x14ac:dyDescent="0.35">
      <c r="A125" t="s">
        <v>272</v>
      </c>
      <c r="B125" t="s">
        <v>13</v>
      </c>
      <c r="C125" t="s">
        <v>23</v>
      </c>
      <c r="D125" t="s">
        <v>273</v>
      </c>
      <c r="E125" s="4">
        <v>12000</v>
      </c>
      <c r="F125" s="2">
        <v>76</v>
      </c>
      <c r="G125" s="3">
        <f>SUMIF(TRANSAKSI!$M:$M,Table2[[#This Row],[Id Produk]],TRANSAKSI!$R:$R)</f>
        <v>2</v>
      </c>
      <c r="H125" s="3">
        <f>Table2[[#This Row],[Stok]]-Table2[[#This Row],[Terjual]]</f>
        <v>74</v>
      </c>
    </row>
    <row r="126" spans="1:8" x14ac:dyDescent="0.35">
      <c r="A126" t="s">
        <v>274</v>
      </c>
      <c r="B126" t="s">
        <v>13</v>
      </c>
      <c r="C126" t="s">
        <v>26</v>
      </c>
      <c r="D126" t="s">
        <v>275</v>
      </c>
      <c r="E126" s="4">
        <v>3000</v>
      </c>
      <c r="F126" s="2">
        <v>26</v>
      </c>
      <c r="G126" s="3">
        <f>SUMIF(TRANSAKSI!$M:$M,Table2[[#This Row],[Id Produk]],TRANSAKSI!$R:$R)</f>
        <v>18</v>
      </c>
      <c r="H126" s="3">
        <f>Table2[[#This Row],[Stok]]-Table2[[#This Row],[Terjual]]</f>
        <v>8</v>
      </c>
    </row>
    <row r="127" spans="1:8" x14ac:dyDescent="0.35">
      <c r="A127" t="s">
        <v>276</v>
      </c>
      <c r="B127" t="s">
        <v>9</v>
      </c>
      <c r="C127" t="s">
        <v>17</v>
      </c>
      <c r="D127" t="s">
        <v>277</v>
      </c>
      <c r="E127" s="4">
        <v>1039000</v>
      </c>
      <c r="F127" s="2">
        <v>33</v>
      </c>
      <c r="G127" s="3">
        <f>SUMIF(TRANSAKSI!$M:$M,Table2[[#This Row],[Id Produk]],TRANSAKSI!$R:$R)</f>
        <v>12</v>
      </c>
      <c r="H127" s="3">
        <f>Table2[[#This Row],[Stok]]-Table2[[#This Row],[Terjual]]</f>
        <v>21</v>
      </c>
    </row>
    <row r="128" spans="1:8" x14ac:dyDescent="0.35">
      <c r="A128" t="s">
        <v>278</v>
      </c>
      <c r="B128" t="s">
        <v>13</v>
      </c>
      <c r="C128" t="s">
        <v>23</v>
      </c>
      <c r="D128" t="s">
        <v>49</v>
      </c>
      <c r="E128" s="4">
        <v>142000</v>
      </c>
      <c r="F128" s="2">
        <v>59</v>
      </c>
      <c r="G128" s="3">
        <f>SUMIF(TRANSAKSI!$M:$M,Table2[[#This Row],[Id Produk]],TRANSAKSI!$R:$R)</f>
        <v>23</v>
      </c>
      <c r="H128" s="3">
        <f>Table2[[#This Row],[Stok]]-Table2[[#This Row],[Terjual]]</f>
        <v>36</v>
      </c>
    </row>
    <row r="129" spans="1:8" x14ac:dyDescent="0.35">
      <c r="A129" t="s">
        <v>279</v>
      </c>
      <c r="B129" t="s">
        <v>13</v>
      </c>
      <c r="C129" t="s">
        <v>26</v>
      </c>
      <c r="D129" t="s">
        <v>280</v>
      </c>
      <c r="E129" s="4">
        <v>255000</v>
      </c>
      <c r="F129" s="2">
        <v>26</v>
      </c>
      <c r="G129" s="3">
        <f>SUMIF(TRANSAKSI!$M:$M,Table2[[#This Row],[Id Produk]],TRANSAKSI!$R:$R)</f>
        <v>7</v>
      </c>
      <c r="H129" s="3">
        <f>Table2[[#This Row],[Stok]]-Table2[[#This Row],[Terjual]]</f>
        <v>19</v>
      </c>
    </row>
    <row r="130" spans="1:8" x14ac:dyDescent="0.35">
      <c r="A130" t="s">
        <v>281</v>
      </c>
      <c r="B130" t="s">
        <v>13</v>
      </c>
      <c r="C130" t="s">
        <v>73</v>
      </c>
      <c r="D130" t="s">
        <v>282</v>
      </c>
      <c r="E130" s="4">
        <v>20000</v>
      </c>
      <c r="F130" s="2">
        <v>67</v>
      </c>
      <c r="G130" s="3">
        <f>SUMIF(TRANSAKSI!$M:$M,Table2[[#This Row],[Id Produk]],TRANSAKSI!$R:$R)</f>
        <v>15</v>
      </c>
      <c r="H130" s="3">
        <f>Table2[[#This Row],[Stok]]-Table2[[#This Row],[Terjual]]</f>
        <v>52</v>
      </c>
    </row>
    <row r="131" spans="1:8" x14ac:dyDescent="0.35">
      <c r="A131" t="s">
        <v>283</v>
      </c>
      <c r="B131" t="s">
        <v>9</v>
      </c>
      <c r="C131" t="s">
        <v>20</v>
      </c>
      <c r="D131" t="s">
        <v>284</v>
      </c>
      <c r="E131" s="4">
        <v>301000</v>
      </c>
      <c r="F131" s="2">
        <v>67</v>
      </c>
      <c r="G131" s="3">
        <f>SUMIF(TRANSAKSI!$M:$M,Table2[[#This Row],[Id Produk]],TRANSAKSI!$R:$R)</f>
        <v>18</v>
      </c>
      <c r="H131" s="3">
        <f>Table2[[#This Row],[Stok]]-Table2[[#This Row],[Terjual]]</f>
        <v>49</v>
      </c>
    </row>
    <row r="132" spans="1:8" x14ac:dyDescent="0.35">
      <c r="A132" t="s">
        <v>285</v>
      </c>
      <c r="B132" t="s">
        <v>13</v>
      </c>
      <c r="C132" t="s">
        <v>23</v>
      </c>
      <c r="D132" t="s">
        <v>286</v>
      </c>
      <c r="E132" s="4">
        <v>33000</v>
      </c>
      <c r="F132" s="2">
        <v>34</v>
      </c>
      <c r="G132" s="3">
        <f>SUMIF(TRANSAKSI!$M:$M,Table2[[#This Row],[Id Produk]],TRANSAKSI!$R:$R)</f>
        <v>8</v>
      </c>
      <c r="H132" s="3">
        <f>Table2[[#This Row],[Stok]]-Table2[[#This Row],[Terjual]]</f>
        <v>26</v>
      </c>
    </row>
    <row r="133" spans="1:8" x14ac:dyDescent="0.35">
      <c r="A133" t="s">
        <v>287</v>
      </c>
      <c r="B133" t="s">
        <v>9</v>
      </c>
      <c r="C133" t="s">
        <v>17</v>
      </c>
      <c r="D133" t="s">
        <v>288</v>
      </c>
      <c r="E133" s="4">
        <v>220000</v>
      </c>
      <c r="F133" s="2">
        <v>73</v>
      </c>
      <c r="G133" s="3">
        <f>SUMIF(TRANSAKSI!$M:$M,Table2[[#This Row],[Id Produk]],TRANSAKSI!$R:$R)</f>
        <v>14</v>
      </c>
      <c r="H133" s="3">
        <f>Table2[[#This Row],[Stok]]-Table2[[#This Row],[Terjual]]</f>
        <v>59</v>
      </c>
    </row>
    <row r="134" spans="1:8" x14ac:dyDescent="0.35">
      <c r="A134" t="s">
        <v>289</v>
      </c>
      <c r="B134" t="s">
        <v>9</v>
      </c>
      <c r="C134" t="s">
        <v>20</v>
      </c>
      <c r="D134" t="s">
        <v>290</v>
      </c>
      <c r="E134" s="4">
        <v>27000</v>
      </c>
      <c r="F134" s="2">
        <v>61</v>
      </c>
      <c r="G134" s="3">
        <f>SUMIF(TRANSAKSI!$M:$M,Table2[[#This Row],[Id Produk]],TRANSAKSI!$R:$R)</f>
        <v>13</v>
      </c>
      <c r="H134" s="3">
        <f>Table2[[#This Row],[Stok]]-Table2[[#This Row],[Terjual]]</f>
        <v>48</v>
      </c>
    </row>
    <row r="135" spans="1:8" x14ac:dyDescent="0.35">
      <c r="A135" t="s">
        <v>291</v>
      </c>
      <c r="B135" t="s">
        <v>13</v>
      </c>
      <c r="C135" t="s">
        <v>37</v>
      </c>
      <c r="D135" t="s">
        <v>292</v>
      </c>
      <c r="E135" s="4">
        <v>10000</v>
      </c>
      <c r="F135" s="2">
        <v>64</v>
      </c>
      <c r="G135" s="3">
        <f>SUMIF(TRANSAKSI!$M:$M,Table2[[#This Row],[Id Produk]],TRANSAKSI!$R:$R)</f>
        <v>11</v>
      </c>
      <c r="H135" s="3">
        <f>Table2[[#This Row],[Stok]]-Table2[[#This Row],[Terjual]]</f>
        <v>53</v>
      </c>
    </row>
    <row r="136" spans="1:8" x14ac:dyDescent="0.35">
      <c r="A136" t="s">
        <v>293</v>
      </c>
      <c r="B136" t="s">
        <v>13</v>
      </c>
      <c r="C136" t="s">
        <v>26</v>
      </c>
      <c r="D136" t="s">
        <v>294</v>
      </c>
      <c r="E136" s="4">
        <v>46000</v>
      </c>
      <c r="F136" s="2">
        <v>55</v>
      </c>
      <c r="G136" s="3">
        <f>SUMIF(TRANSAKSI!$M:$M,Table2[[#This Row],[Id Produk]],TRANSAKSI!$R:$R)</f>
        <v>7</v>
      </c>
      <c r="H136" s="3">
        <f>Table2[[#This Row],[Stok]]-Table2[[#This Row],[Terjual]]</f>
        <v>48</v>
      </c>
    </row>
    <row r="137" spans="1:8" x14ac:dyDescent="0.35">
      <c r="A137" t="s">
        <v>295</v>
      </c>
      <c r="B137" t="s">
        <v>13</v>
      </c>
      <c r="C137" t="s">
        <v>37</v>
      </c>
      <c r="D137" t="s">
        <v>296</v>
      </c>
      <c r="E137" s="4">
        <v>5000</v>
      </c>
      <c r="F137" s="2">
        <v>34</v>
      </c>
      <c r="G137" s="3">
        <f>SUMIF(TRANSAKSI!$M:$M,Table2[[#This Row],[Id Produk]],TRANSAKSI!$R:$R)</f>
        <v>5</v>
      </c>
      <c r="H137" s="3">
        <f>Table2[[#This Row],[Stok]]-Table2[[#This Row],[Terjual]]</f>
        <v>29</v>
      </c>
    </row>
    <row r="138" spans="1:8" x14ac:dyDescent="0.35">
      <c r="A138" t="s">
        <v>297</v>
      </c>
      <c r="B138" t="s">
        <v>9</v>
      </c>
      <c r="C138" t="s">
        <v>20</v>
      </c>
      <c r="D138" t="s">
        <v>298</v>
      </c>
      <c r="E138" s="4">
        <v>16000</v>
      </c>
      <c r="F138" s="2">
        <v>76</v>
      </c>
      <c r="G138" s="3">
        <f>SUMIF(TRANSAKSI!$M:$M,Table2[[#This Row],[Id Produk]],TRANSAKSI!$R:$R)</f>
        <v>13</v>
      </c>
      <c r="H138" s="3">
        <f>Table2[[#This Row],[Stok]]-Table2[[#This Row],[Terjual]]</f>
        <v>63</v>
      </c>
    </row>
    <row r="139" spans="1:8" x14ac:dyDescent="0.35">
      <c r="A139" t="s">
        <v>299</v>
      </c>
      <c r="B139" t="s">
        <v>9</v>
      </c>
      <c r="C139" t="s">
        <v>20</v>
      </c>
      <c r="D139" t="s">
        <v>300</v>
      </c>
      <c r="E139" s="4">
        <v>88000</v>
      </c>
      <c r="F139" s="2">
        <v>32</v>
      </c>
      <c r="G139" s="3">
        <f>SUMIF(TRANSAKSI!$M:$M,Table2[[#This Row],[Id Produk]],TRANSAKSI!$R:$R)</f>
        <v>18</v>
      </c>
      <c r="H139" s="3">
        <f>Table2[[#This Row],[Stok]]-Table2[[#This Row],[Terjual]]</f>
        <v>14</v>
      </c>
    </row>
    <row r="140" spans="1:8" x14ac:dyDescent="0.35">
      <c r="A140" t="s">
        <v>301</v>
      </c>
      <c r="B140" t="s">
        <v>51</v>
      </c>
      <c r="C140" t="s">
        <v>52</v>
      </c>
      <c r="D140" t="s">
        <v>302</v>
      </c>
      <c r="E140" s="4">
        <v>179000</v>
      </c>
      <c r="F140" s="2">
        <v>77</v>
      </c>
      <c r="G140" s="3">
        <f>SUMIF(TRANSAKSI!$M:$M,Table2[[#This Row],[Id Produk]],TRANSAKSI!$R:$R)</f>
        <v>7</v>
      </c>
      <c r="H140" s="3">
        <f>Table2[[#This Row],[Stok]]-Table2[[#This Row],[Terjual]]</f>
        <v>70</v>
      </c>
    </row>
    <row r="141" spans="1:8" x14ac:dyDescent="0.35">
      <c r="A141" t="s">
        <v>303</v>
      </c>
      <c r="B141" t="s">
        <v>13</v>
      </c>
      <c r="C141" t="s">
        <v>37</v>
      </c>
      <c r="D141" t="s">
        <v>304</v>
      </c>
      <c r="E141" s="4">
        <v>100000</v>
      </c>
      <c r="F141" s="2">
        <v>59</v>
      </c>
      <c r="G141" s="3">
        <f>SUMIF(TRANSAKSI!$M:$M,Table2[[#This Row],[Id Produk]],TRANSAKSI!$R:$R)</f>
        <v>22</v>
      </c>
      <c r="H141" s="3">
        <f>Table2[[#This Row],[Stok]]-Table2[[#This Row],[Terjual]]</f>
        <v>37</v>
      </c>
    </row>
    <row r="142" spans="1:8" x14ac:dyDescent="0.35">
      <c r="A142" t="s">
        <v>305</v>
      </c>
      <c r="B142" t="s">
        <v>9</v>
      </c>
      <c r="C142" t="s">
        <v>42</v>
      </c>
      <c r="D142" t="s">
        <v>306</v>
      </c>
      <c r="E142" s="4">
        <v>136000</v>
      </c>
      <c r="F142" s="2">
        <v>70</v>
      </c>
      <c r="G142" s="3">
        <f>SUMIF(TRANSAKSI!$M:$M,Table2[[#This Row],[Id Produk]],TRANSAKSI!$R:$R)</f>
        <v>22</v>
      </c>
      <c r="H142" s="3">
        <f>Table2[[#This Row],[Stok]]-Table2[[#This Row],[Terjual]]</f>
        <v>48</v>
      </c>
    </row>
    <row r="143" spans="1:8" x14ac:dyDescent="0.35">
      <c r="A143" t="s">
        <v>307</v>
      </c>
      <c r="B143" t="s">
        <v>13</v>
      </c>
      <c r="C143" t="s">
        <v>73</v>
      </c>
      <c r="D143" t="s">
        <v>308</v>
      </c>
      <c r="E143" s="4">
        <v>8000</v>
      </c>
      <c r="F143" s="2">
        <v>60</v>
      </c>
      <c r="G143" s="3">
        <f>SUMIF(TRANSAKSI!$M:$M,Table2[[#This Row],[Id Produk]],TRANSAKSI!$R:$R)</f>
        <v>26</v>
      </c>
      <c r="H143" s="3">
        <f>Table2[[#This Row],[Stok]]-Table2[[#This Row],[Terjual]]</f>
        <v>34</v>
      </c>
    </row>
    <row r="144" spans="1:8" x14ac:dyDescent="0.35">
      <c r="A144" t="s">
        <v>309</v>
      </c>
      <c r="B144" t="s">
        <v>13</v>
      </c>
      <c r="C144" t="s">
        <v>26</v>
      </c>
      <c r="D144" t="s">
        <v>310</v>
      </c>
      <c r="E144" s="4">
        <v>252000</v>
      </c>
      <c r="F144" s="2">
        <v>50</v>
      </c>
      <c r="G144" s="3">
        <f>SUMIF(TRANSAKSI!$M:$M,Table2[[#This Row],[Id Produk]],TRANSAKSI!$R:$R)</f>
        <v>13</v>
      </c>
      <c r="H144" s="3">
        <f>Table2[[#This Row],[Stok]]-Table2[[#This Row],[Terjual]]</f>
        <v>37</v>
      </c>
    </row>
    <row r="145" spans="1:8" x14ac:dyDescent="0.35">
      <c r="A145" t="s">
        <v>311</v>
      </c>
      <c r="B145" t="s">
        <v>9</v>
      </c>
      <c r="C145" t="s">
        <v>20</v>
      </c>
      <c r="D145" t="s">
        <v>312</v>
      </c>
      <c r="E145" s="4">
        <v>16000</v>
      </c>
      <c r="F145" s="2">
        <v>25</v>
      </c>
      <c r="G145" s="3">
        <f>SUMIF(TRANSAKSI!$M:$M,Table2[[#This Row],[Id Produk]],TRANSAKSI!$R:$R)</f>
        <v>5</v>
      </c>
      <c r="H145" s="3">
        <f>Table2[[#This Row],[Stok]]-Table2[[#This Row],[Terjual]]</f>
        <v>20</v>
      </c>
    </row>
    <row r="146" spans="1:8" x14ac:dyDescent="0.35">
      <c r="A146" t="s">
        <v>313</v>
      </c>
      <c r="B146" t="s">
        <v>51</v>
      </c>
      <c r="C146" t="s">
        <v>52</v>
      </c>
      <c r="D146" t="s">
        <v>314</v>
      </c>
      <c r="E146" s="4">
        <v>291000</v>
      </c>
      <c r="F146" s="2">
        <v>58</v>
      </c>
      <c r="G146" s="3">
        <f>SUMIF(TRANSAKSI!$M:$M,Table2[[#This Row],[Id Produk]],TRANSAKSI!$R:$R)</f>
        <v>3</v>
      </c>
      <c r="H146" s="3">
        <f>Table2[[#This Row],[Stok]]-Table2[[#This Row],[Terjual]]</f>
        <v>55</v>
      </c>
    </row>
    <row r="147" spans="1:8" x14ac:dyDescent="0.35">
      <c r="A147" t="s">
        <v>315</v>
      </c>
      <c r="B147" t="s">
        <v>51</v>
      </c>
      <c r="C147" t="s">
        <v>52</v>
      </c>
      <c r="D147" t="s">
        <v>316</v>
      </c>
      <c r="E147" s="4">
        <v>83000</v>
      </c>
      <c r="F147" s="2">
        <v>73</v>
      </c>
      <c r="G147" s="3">
        <f>SUMIF(TRANSAKSI!$M:$M,Table2[[#This Row],[Id Produk]],TRANSAKSI!$R:$R)</f>
        <v>17</v>
      </c>
      <c r="H147" s="3">
        <f>Table2[[#This Row],[Stok]]-Table2[[#This Row],[Terjual]]</f>
        <v>56</v>
      </c>
    </row>
    <row r="148" spans="1:8" x14ac:dyDescent="0.35">
      <c r="A148" t="s">
        <v>317</v>
      </c>
      <c r="B148" t="s">
        <v>13</v>
      </c>
      <c r="C148" t="s">
        <v>26</v>
      </c>
      <c r="D148" t="s">
        <v>318</v>
      </c>
      <c r="E148" s="4">
        <v>5000</v>
      </c>
      <c r="F148" s="2">
        <v>44</v>
      </c>
      <c r="G148" s="3">
        <f>SUMIF(TRANSAKSI!$M:$M,Table2[[#This Row],[Id Produk]],TRANSAKSI!$R:$R)</f>
        <v>12</v>
      </c>
      <c r="H148" s="3">
        <f>Table2[[#This Row],[Stok]]-Table2[[#This Row],[Terjual]]</f>
        <v>32</v>
      </c>
    </row>
    <row r="149" spans="1:8" x14ac:dyDescent="0.35">
      <c r="A149" t="s">
        <v>319</v>
      </c>
      <c r="B149" t="s">
        <v>13</v>
      </c>
      <c r="C149" t="s">
        <v>26</v>
      </c>
      <c r="D149" t="s">
        <v>320</v>
      </c>
      <c r="E149" s="4">
        <v>8000</v>
      </c>
      <c r="F149" s="2">
        <v>53</v>
      </c>
      <c r="G149" s="3">
        <f>SUMIF(TRANSAKSI!$M:$M,Table2[[#This Row],[Id Produk]],TRANSAKSI!$R:$R)</f>
        <v>12</v>
      </c>
      <c r="H149" s="3">
        <f>Table2[[#This Row],[Stok]]-Table2[[#This Row],[Terjual]]</f>
        <v>41</v>
      </c>
    </row>
    <row r="150" spans="1:8" x14ac:dyDescent="0.35">
      <c r="A150" t="s">
        <v>321</v>
      </c>
      <c r="B150" t="s">
        <v>13</v>
      </c>
      <c r="C150" t="s">
        <v>73</v>
      </c>
      <c r="D150" t="s">
        <v>322</v>
      </c>
      <c r="E150" s="4">
        <v>5000</v>
      </c>
      <c r="F150" s="2">
        <v>35</v>
      </c>
      <c r="G150" s="3">
        <f>SUMIF(TRANSAKSI!$M:$M,Table2[[#This Row],[Id Produk]],TRANSAKSI!$R:$R)</f>
        <v>6</v>
      </c>
      <c r="H150" s="3">
        <f>Table2[[#This Row],[Stok]]-Table2[[#This Row],[Terjual]]</f>
        <v>29</v>
      </c>
    </row>
    <row r="151" spans="1:8" x14ac:dyDescent="0.35">
      <c r="A151" t="s">
        <v>323</v>
      </c>
      <c r="B151" t="s">
        <v>13</v>
      </c>
      <c r="C151" t="s">
        <v>37</v>
      </c>
      <c r="D151" t="s">
        <v>324</v>
      </c>
      <c r="E151" s="4">
        <v>18000</v>
      </c>
      <c r="F151" s="2">
        <v>31</v>
      </c>
      <c r="G151" s="3">
        <f>SUMIF(TRANSAKSI!$M:$M,Table2[[#This Row],[Id Produk]],TRANSAKSI!$R:$R)</f>
        <v>16</v>
      </c>
      <c r="H151" s="3">
        <f>Table2[[#This Row],[Stok]]-Table2[[#This Row],[Terjual]]</f>
        <v>15</v>
      </c>
    </row>
    <row r="152" spans="1:8" x14ac:dyDescent="0.35">
      <c r="A152" t="s">
        <v>325</v>
      </c>
      <c r="B152" t="s">
        <v>13</v>
      </c>
      <c r="C152" t="s">
        <v>37</v>
      </c>
      <c r="D152" t="s">
        <v>326</v>
      </c>
      <c r="E152" s="4">
        <v>8000</v>
      </c>
      <c r="F152" s="2">
        <v>54</v>
      </c>
      <c r="G152" s="3">
        <f>SUMIF(TRANSAKSI!$M:$M,Table2[[#This Row],[Id Produk]],TRANSAKSI!$R:$R)</f>
        <v>3</v>
      </c>
      <c r="H152" s="3">
        <f>Table2[[#This Row],[Stok]]-Table2[[#This Row],[Terjual]]</f>
        <v>51</v>
      </c>
    </row>
    <row r="153" spans="1:8" x14ac:dyDescent="0.35">
      <c r="A153" t="s">
        <v>327</v>
      </c>
      <c r="B153" t="s">
        <v>9</v>
      </c>
      <c r="C153" t="s">
        <v>10</v>
      </c>
      <c r="D153" t="s">
        <v>328</v>
      </c>
      <c r="E153" s="4">
        <v>389000</v>
      </c>
      <c r="F153" s="2">
        <v>33</v>
      </c>
      <c r="G153" s="3">
        <f>SUMIF(TRANSAKSI!$M:$M,Table2[[#This Row],[Id Produk]],TRANSAKSI!$R:$R)</f>
        <v>6</v>
      </c>
      <c r="H153" s="3">
        <f>Table2[[#This Row],[Stok]]-Table2[[#This Row],[Terjual]]</f>
        <v>27</v>
      </c>
    </row>
    <row r="154" spans="1:8" x14ac:dyDescent="0.35">
      <c r="A154" t="s">
        <v>329</v>
      </c>
      <c r="B154" t="s">
        <v>13</v>
      </c>
      <c r="C154" t="s">
        <v>29</v>
      </c>
      <c r="D154" t="s">
        <v>330</v>
      </c>
      <c r="E154" s="4">
        <v>648000</v>
      </c>
      <c r="F154" s="2">
        <v>31</v>
      </c>
      <c r="G154" s="3">
        <f>SUMIF(TRANSAKSI!$M:$M,Table2[[#This Row],[Id Produk]],TRANSAKSI!$R:$R)</f>
        <v>8</v>
      </c>
      <c r="H154" s="3">
        <f>Table2[[#This Row],[Stok]]-Table2[[#This Row],[Terjual]]</f>
        <v>23</v>
      </c>
    </row>
    <row r="155" spans="1:8" x14ac:dyDescent="0.35">
      <c r="A155" t="s">
        <v>331</v>
      </c>
      <c r="B155" t="s">
        <v>13</v>
      </c>
      <c r="C155" t="s">
        <v>14</v>
      </c>
      <c r="D155" t="s">
        <v>332</v>
      </c>
      <c r="E155" s="4">
        <v>21000</v>
      </c>
      <c r="F155" s="2">
        <v>77</v>
      </c>
      <c r="G155" s="3">
        <f>SUMIF(TRANSAKSI!$M:$M,Table2[[#This Row],[Id Produk]],TRANSAKSI!$R:$R)</f>
        <v>10</v>
      </c>
      <c r="H155" s="3">
        <f>Table2[[#This Row],[Stok]]-Table2[[#This Row],[Terjual]]</f>
        <v>67</v>
      </c>
    </row>
    <row r="156" spans="1:8" x14ac:dyDescent="0.35">
      <c r="A156" t="s">
        <v>333</v>
      </c>
      <c r="B156" t="s">
        <v>13</v>
      </c>
      <c r="C156" t="s">
        <v>26</v>
      </c>
      <c r="D156" t="s">
        <v>334</v>
      </c>
      <c r="E156" s="4">
        <v>24000</v>
      </c>
      <c r="F156" s="2">
        <v>62</v>
      </c>
      <c r="G156" s="3">
        <f>SUMIF(TRANSAKSI!$M:$M,Table2[[#This Row],[Id Produk]],TRANSAKSI!$R:$R)</f>
        <v>16</v>
      </c>
      <c r="H156" s="3">
        <f>Table2[[#This Row],[Stok]]-Table2[[#This Row],[Terjual]]</f>
        <v>46</v>
      </c>
    </row>
    <row r="157" spans="1:8" x14ac:dyDescent="0.35">
      <c r="A157" t="s">
        <v>335</v>
      </c>
      <c r="B157" t="s">
        <v>13</v>
      </c>
      <c r="C157" t="s">
        <v>23</v>
      </c>
      <c r="D157" t="s">
        <v>336</v>
      </c>
      <c r="E157" s="4">
        <v>26000</v>
      </c>
      <c r="F157" s="2">
        <v>46</v>
      </c>
      <c r="G157" s="3">
        <f>SUMIF(TRANSAKSI!$M:$M,Table2[[#This Row],[Id Produk]],TRANSAKSI!$R:$R)</f>
        <v>16</v>
      </c>
      <c r="H157" s="3">
        <f>Table2[[#This Row],[Stok]]-Table2[[#This Row],[Terjual]]</f>
        <v>30</v>
      </c>
    </row>
    <row r="158" spans="1:8" x14ac:dyDescent="0.35">
      <c r="A158" t="s">
        <v>337</v>
      </c>
      <c r="B158" t="s">
        <v>13</v>
      </c>
      <c r="C158" t="s">
        <v>26</v>
      </c>
      <c r="D158" t="s">
        <v>338</v>
      </c>
      <c r="E158" s="4">
        <v>9000</v>
      </c>
      <c r="F158" s="2">
        <v>36</v>
      </c>
      <c r="G158" s="3">
        <f>SUMIF(TRANSAKSI!$M:$M,Table2[[#This Row],[Id Produk]],TRANSAKSI!$R:$R)</f>
        <v>12</v>
      </c>
      <c r="H158" s="3">
        <f>Table2[[#This Row],[Stok]]-Table2[[#This Row],[Terjual]]</f>
        <v>24</v>
      </c>
    </row>
    <row r="159" spans="1:8" x14ac:dyDescent="0.35">
      <c r="A159" t="s">
        <v>339</v>
      </c>
      <c r="B159" t="s">
        <v>13</v>
      </c>
      <c r="C159" t="s">
        <v>23</v>
      </c>
      <c r="D159" t="s">
        <v>340</v>
      </c>
      <c r="E159" s="4">
        <v>100000</v>
      </c>
      <c r="F159" s="2">
        <v>73</v>
      </c>
      <c r="G159" s="3">
        <f>SUMIF(TRANSAKSI!$M:$M,Table2[[#This Row],[Id Produk]],TRANSAKSI!$R:$R)</f>
        <v>7</v>
      </c>
      <c r="H159" s="3">
        <f>Table2[[#This Row],[Stok]]-Table2[[#This Row],[Terjual]]</f>
        <v>66</v>
      </c>
    </row>
    <row r="160" spans="1:8" x14ac:dyDescent="0.35">
      <c r="A160" t="s">
        <v>341</v>
      </c>
      <c r="B160" t="s">
        <v>9</v>
      </c>
      <c r="C160" t="s">
        <v>17</v>
      </c>
      <c r="D160" t="s">
        <v>342</v>
      </c>
      <c r="E160" s="4">
        <v>1489000</v>
      </c>
      <c r="F160" s="2">
        <v>59</v>
      </c>
      <c r="G160" s="3">
        <f>SUMIF(TRANSAKSI!$M:$M,Table2[[#This Row],[Id Produk]],TRANSAKSI!$R:$R)</f>
        <v>12</v>
      </c>
      <c r="H160" s="3">
        <f>Table2[[#This Row],[Stok]]-Table2[[#This Row],[Terjual]]</f>
        <v>47</v>
      </c>
    </row>
    <row r="161" spans="1:8" x14ac:dyDescent="0.35">
      <c r="A161" t="s">
        <v>343</v>
      </c>
      <c r="B161" t="s">
        <v>13</v>
      </c>
      <c r="C161" t="s">
        <v>29</v>
      </c>
      <c r="D161" t="s">
        <v>344</v>
      </c>
      <c r="E161" s="4">
        <v>9000</v>
      </c>
      <c r="F161" s="2">
        <v>44</v>
      </c>
      <c r="G161" s="3">
        <f>SUMIF(TRANSAKSI!$M:$M,Table2[[#This Row],[Id Produk]],TRANSAKSI!$R:$R)</f>
        <v>19</v>
      </c>
      <c r="H161" s="3">
        <f>Table2[[#This Row],[Stok]]-Table2[[#This Row],[Terjual]]</f>
        <v>25</v>
      </c>
    </row>
    <row r="162" spans="1:8" x14ac:dyDescent="0.35">
      <c r="A162" t="s">
        <v>345</v>
      </c>
      <c r="B162" t="s">
        <v>13</v>
      </c>
      <c r="C162" t="s">
        <v>23</v>
      </c>
      <c r="D162" t="s">
        <v>346</v>
      </c>
      <c r="E162" s="4">
        <v>51000</v>
      </c>
      <c r="F162" s="2">
        <v>57</v>
      </c>
      <c r="G162" s="3">
        <f>SUMIF(TRANSAKSI!$M:$M,Table2[[#This Row],[Id Produk]],TRANSAKSI!$R:$R)</f>
        <v>10</v>
      </c>
      <c r="H162" s="3">
        <f>Table2[[#This Row],[Stok]]-Table2[[#This Row],[Terjual]]</f>
        <v>47</v>
      </c>
    </row>
    <row r="163" spans="1:8" x14ac:dyDescent="0.35">
      <c r="A163" t="s">
        <v>347</v>
      </c>
      <c r="B163" t="s">
        <v>51</v>
      </c>
      <c r="C163" t="s">
        <v>64</v>
      </c>
      <c r="D163" t="s">
        <v>348</v>
      </c>
      <c r="E163" s="4">
        <v>42000</v>
      </c>
      <c r="F163" s="2">
        <v>52</v>
      </c>
      <c r="G163" s="3">
        <f>SUMIF(TRANSAKSI!$M:$M,Table2[[#This Row],[Id Produk]],TRANSAKSI!$R:$R)</f>
        <v>7</v>
      </c>
      <c r="H163" s="3">
        <f>Table2[[#This Row],[Stok]]-Table2[[#This Row],[Terjual]]</f>
        <v>45</v>
      </c>
    </row>
    <row r="164" spans="1:8" x14ac:dyDescent="0.35">
      <c r="A164" t="s">
        <v>349</v>
      </c>
      <c r="B164" t="s">
        <v>9</v>
      </c>
      <c r="C164" t="s">
        <v>17</v>
      </c>
      <c r="D164" t="s">
        <v>350</v>
      </c>
      <c r="E164" s="4">
        <v>376000</v>
      </c>
      <c r="F164" s="2">
        <v>34</v>
      </c>
      <c r="G164" s="3">
        <f>SUMIF(TRANSAKSI!$M:$M,Table2[[#This Row],[Id Produk]],TRANSAKSI!$R:$R)</f>
        <v>12</v>
      </c>
      <c r="H164" s="3">
        <f>Table2[[#This Row],[Stok]]-Table2[[#This Row],[Terjual]]</f>
        <v>22</v>
      </c>
    </row>
    <row r="165" spans="1:8" x14ac:dyDescent="0.35">
      <c r="A165" t="s">
        <v>351</v>
      </c>
      <c r="B165" t="s">
        <v>51</v>
      </c>
      <c r="C165" t="s">
        <v>254</v>
      </c>
      <c r="D165" t="s">
        <v>352</v>
      </c>
      <c r="E165" s="4">
        <v>483000</v>
      </c>
      <c r="F165" s="2">
        <v>50</v>
      </c>
      <c r="G165" s="3">
        <f>SUMIF(TRANSAKSI!$M:$M,Table2[[#This Row],[Id Produk]],TRANSAKSI!$R:$R)</f>
        <v>4</v>
      </c>
      <c r="H165" s="3">
        <f>Table2[[#This Row],[Stok]]-Table2[[#This Row],[Terjual]]</f>
        <v>46</v>
      </c>
    </row>
    <row r="166" spans="1:8" x14ac:dyDescent="0.35">
      <c r="A166" t="s">
        <v>353</v>
      </c>
      <c r="B166" t="s">
        <v>13</v>
      </c>
      <c r="C166" t="s">
        <v>37</v>
      </c>
      <c r="D166" t="s">
        <v>354</v>
      </c>
      <c r="E166" s="4">
        <v>3000</v>
      </c>
      <c r="F166" s="2">
        <v>28</v>
      </c>
      <c r="G166" s="3">
        <f>SUMIF(TRANSAKSI!$M:$M,Table2[[#This Row],[Id Produk]],TRANSAKSI!$R:$R)</f>
        <v>23</v>
      </c>
      <c r="H166" s="3">
        <f>Table2[[#This Row],[Stok]]-Table2[[#This Row],[Terjual]]</f>
        <v>5</v>
      </c>
    </row>
    <row r="167" spans="1:8" x14ac:dyDescent="0.35">
      <c r="A167" t="s">
        <v>355</v>
      </c>
      <c r="B167" t="s">
        <v>13</v>
      </c>
      <c r="C167" t="s">
        <v>26</v>
      </c>
      <c r="D167" t="s">
        <v>356</v>
      </c>
      <c r="E167" s="4">
        <v>24000</v>
      </c>
      <c r="F167" s="2">
        <v>53</v>
      </c>
      <c r="G167" s="3">
        <f>SUMIF(TRANSAKSI!$M:$M,Table2[[#This Row],[Id Produk]],TRANSAKSI!$R:$R)</f>
        <v>22</v>
      </c>
      <c r="H167" s="3">
        <f>Table2[[#This Row],[Stok]]-Table2[[#This Row],[Terjual]]</f>
        <v>31</v>
      </c>
    </row>
    <row r="168" spans="1:8" x14ac:dyDescent="0.35">
      <c r="A168" t="s">
        <v>357</v>
      </c>
      <c r="B168" t="s">
        <v>51</v>
      </c>
      <c r="C168" t="s">
        <v>52</v>
      </c>
      <c r="D168" t="s">
        <v>358</v>
      </c>
      <c r="E168" s="4">
        <v>247000</v>
      </c>
      <c r="F168" s="2">
        <v>32</v>
      </c>
      <c r="G168" s="3">
        <f>SUMIF(TRANSAKSI!$M:$M,Table2[[#This Row],[Id Produk]],TRANSAKSI!$R:$R)</f>
        <v>13</v>
      </c>
      <c r="H168" s="3">
        <f>Table2[[#This Row],[Stok]]-Table2[[#This Row],[Terjual]]</f>
        <v>19</v>
      </c>
    </row>
    <row r="169" spans="1:8" x14ac:dyDescent="0.35">
      <c r="A169" t="s">
        <v>359</v>
      </c>
      <c r="B169" t="s">
        <v>13</v>
      </c>
      <c r="C169" t="s">
        <v>26</v>
      </c>
      <c r="D169" t="s">
        <v>360</v>
      </c>
      <c r="E169" s="4">
        <v>13000</v>
      </c>
      <c r="F169" s="2">
        <v>75</v>
      </c>
      <c r="G169" s="3">
        <f>SUMIF(TRANSAKSI!$M:$M,Table2[[#This Row],[Id Produk]],TRANSAKSI!$R:$R)</f>
        <v>29</v>
      </c>
      <c r="H169" s="3">
        <f>Table2[[#This Row],[Stok]]-Table2[[#This Row],[Terjual]]</f>
        <v>46</v>
      </c>
    </row>
    <row r="170" spans="1:8" x14ac:dyDescent="0.35">
      <c r="A170" t="s">
        <v>361</v>
      </c>
      <c r="B170" t="s">
        <v>13</v>
      </c>
      <c r="C170" t="s">
        <v>26</v>
      </c>
      <c r="D170" t="s">
        <v>362</v>
      </c>
      <c r="E170" s="4">
        <v>76000</v>
      </c>
      <c r="F170" s="2">
        <v>26</v>
      </c>
      <c r="G170" s="3">
        <f>SUMIF(TRANSAKSI!$M:$M,Table2[[#This Row],[Id Produk]],TRANSAKSI!$R:$R)</f>
        <v>10</v>
      </c>
      <c r="H170" s="3">
        <f>Table2[[#This Row],[Stok]]-Table2[[#This Row],[Terjual]]</f>
        <v>16</v>
      </c>
    </row>
    <row r="171" spans="1:8" x14ac:dyDescent="0.35">
      <c r="A171" t="s">
        <v>363</v>
      </c>
      <c r="B171" t="s">
        <v>13</v>
      </c>
      <c r="C171" t="s">
        <v>32</v>
      </c>
      <c r="D171" t="s">
        <v>364</v>
      </c>
      <c r="E171" s="4">
        <v>50000</v>
      </c>
      <c r="F171" s="2">
        <v>55</v>
      </c>
      <c r="G171" s="3">
        <f>SUMIF(TRANSAKSI!$M:$M,Table2[[#This Row],[Id Produk]],TRANSAKSI!$R:$R)</f>
        <v>2</v>
      </c>
      <c r="H171" s="3">
        <f>Table2[[#This Row],[Stok]]-Table2[[#This Row],[Terjual]]</f>
        <v>53</v>
      </c>
    </row>
    <row r="172" spans="1:8" x14ac:dyDescent="0.35">
      <c r="A172" t="s">
        <v>365</v>
      </c>
      <c r="B172" t="s">
        <v>13</v>
      </c>
      <c r="C172" t="s">
        <v>366</v>
      </c>
      <c r="D172" t="s">
        <v>367</v>
      </c>
      <c r="E172" s="4">
        <v>71000</v>
      </c>
      <c r="F172" s="2">
        <v>73</v>
      </c>
      <c r="G172" s="3">
        <f>SUMIF(TRANSAKSI!$M:$M,Table2[[#This Row],[Id Produk]],TRANSAKSI!$R:$R)</f>
        <v>13</v>
      </c>
      <c r="H172" s="3">
        <f>Table2[[#This Row],[Stok]]-Table2[[#This Row],[Terjual]]</f>
        <v>60</v>
      </c>
    </row>
    <row r="173" spans="1:8" x14ac:dyDescent="0.35">
      <c r="A173" t="s">
        <v>368</v>
      </c>
      <c r="B173" t="s">
        <v>13</v>
      </c>
      <c r="C173" t="s">
        <v>32</v>
      </c>
      <c r="D173" t="s">
        <v>369</v>
      </c>
      <c r="E173" s="4">
        <v>36000</v>
      </c>
      <c r="F173" s="2">
        <v>57</v>
      </c>
      <c r="G173" s="3">
        <f>SUMIF(TRANSAKSI!$M:$M,Table2[[#This Row],[Id Produk]],TRANSAKSI!$R:$R)</f>
        <v>8</v>
      </c>
      <c r="H173" s="3">
        <f>Table2[[#This Row],[Stok]]-Table2[[#This Row],[Terjual]]</f>
        <v>49</v>
      </c>
    </row>
    <row r="174" spans="1:8" x14ac:dyDescent="0.35">
      <c r="A174" t="s">
        <v>370</v>
      </c>
      <c r="B174" t="s">
        <v>13</v>
      </c>
      <c r="C174" t="s">
        <v>23</v>
      </c>
      <c r="D174" t="s">
        <v>371</v>
      </c>
      <c r="E174" s="4">
        <v>10000</v>
      </c>
      <c r="F174" s="2">
        <v>56</v>
      </c>
      <c r="G174" s="3">
        <f>SUMIF(TRANSAKSI!$M:$M,Table2[[#This Row],[Id Produk]],TRANSAKSI!$R:$R)</f>
        <v>6</v>
      </c>
      <c r="H174" s="3">
        <f>Table2[[#This Row],[Stok]]-Table2[[#This Row],[Terjual]]</f>
        <v>50</v>
      </c>
    </row>
    <row r="175" spans="1:8" x14ac:dyDescent="0.35">
      <c r="A175" t="s">
        <v>372</v>
      </c>
      <c r="B175" t="s">
        <v>13</v>
      </c>
      <c r="C175" t="s">
        <v>37</v>
      </c>
      <c r="D175" t="s">
        <v>373</v>
      </c>
      <c r="E175" s="4">
        <v>40000</v>
      </c>
      <c r="F175" s="2">
        <v>68</v>
      </c>
      <c r="G175" s="3">
        <f>SUMIF(TRANSAKSI!$M:$M,Table2[[#This Row],[Id Produk]],TRANSAKSI!$R:$R)</f>
        <v>11</v>
      </c>
      <c r="H175" s="3">
        <f>Table2[[#This Row],[Stok]]-Table2[[#This Row],[Terjual]]</f>
        <v>57</v>
      </c>
    </row>
    <row r="176" spans="1:8" x14ac:dyDescent="0.35">
      <c r="A176" t="s">
        <v>374</v>
      </c>
      <c r="B176" t="s">
        <v>13</v>
      </c>
      <c r="C176" t="s">
        <v>29</v>
      </c>
      <c r="D176" t="s">
        <v>375</v>
      </c>
      <c r="E176" s="4">
        <v>36000</v>
      </c>
      <c r="F176" s="2">
        <v>28</v>
      </c>
      <c r="G176" s="3">
        <f>SUMIF(TRANSAKSI!$M:$M,Table2[[#This Row],[Id Produk]],TRANSAKSI!$R:$R)</f>
        <v>7</v>
      </c>
      <c r="H176" s="3">
        <f>Table2[[#This Row],[Stok]]-Table2[[#This Row],[Terjual]]</f>
        <v>21</v>
      </c>
    </row>
    <row r="177" spans="1:8" x14ac:dyDescent="0.35">
      <c r="A177" t="s">
        <v>376</v>
      </c>
      <c r="B177" t="s">
        <v>51</v>
      </c>
      <c r="C177" t="s">
        <v>64</v>
      </c>
      <c r="D177" t="s">
        <v>377</v>
      </c>
      <c r="E177" s="4">
        <v>180000</v>
      </c>
      <c r="F177" s="2">
        <v>74</v>
      </c>
      <c r="G177" s="3">
        <f>SUMIF(TRANSAKSI!$M:$M,Table2[[#This Row],[Id Produk]],TRANSAKSI!$R:$R)</f>
        <v>23</v>
      </c>
      <c r="H177" s="3">
        <f>Table2[[#This Row],[Stok]]-Table2[[#This Row],[Terjual]]</f>
        <v>51</v>
      </c>
    </row>
    <row r="178" spans="1:8" x14ac:dyDescent="0.35">
      <c r="A178" t="s">
        <v>378</v>
      </c>
      <c r="B178" t="s">
        <v>13</v>
      </c>
      <c r="C178" t="s">
        <v>23</v>
      </c>
      <c r="D178" t="s">
        <v>379</v>
      </c>
      <c r="E178" s="4">
        <v>140000</v>
      </c>
      <c r="F178" s="2">
        <v>60</v>
      </c>
      <c r="G178" s="3">
        <f>SUMIF(TRANSAKSI!$M:$M,Table2[[#This Row],[Id Produk]],TRANSAKSI!$R:$R)</f>
        <v>24</v>
      </c>
      <c r="H178" s="3">
        <f>Table2[[#This Row],[Stok]]-Table2[[#This Row],[Terjual]]</f>
        <v>36</v>
      </c>
    </row>
    <row r="179" spans="1:8" x14ac:dyDescent="0.35">
      <c r="A179" t="s">
        <v>380</v>
      </c>
      <c r="B179" t="s">
        <v>13</v>
      </c>
      <c r="C179" t="s">
        <v>37</v>
      </c>
      <c r="D179" t="s">
        <v>381</v>
      </c>
      <c r="E179" s="4">
        <v>96000</v>
      </c>
      <c r="F179" s="2">
        <v>73</v>
      </c>
      <c r="G179" s="3">
        <f>SUMIF(TRANSAKSI!$M:$M,Table2[[#This Row],[Id Produk]],TRANSAKSI!$R:$R)</f>
        <v>23</v>
      </c>
      <c r="H179" s="3">
        <f>Table2[[#This Row],[Stok]]-Table2[[#This Row],[Terjual]]</f>
        <v>50</v>
      </c>
    </row>
    <row r="180" spans="1:8" x14ac:dyDescent="0.35">
      <c r="A180" t="s">
        <v>382</v>
      </c>
      <c r="B180" t="s">
        <v>9</v>
      </c>
      <c r="C180" t="s">
        <v>42</v>
      </c>
      <c r="D180" t="s">
        <v>383</v>
      </c>
      <c r="E180" s="4">
        <v>384000</v>
      </c>
      <c r="F180" s="2">
        <v>62</v>
      </c>
      <c r="G180" s="3">
        <f>SUMIF(TRANSAKSI!$M:$M,Table2[[#This Row],[Id Produk]],TRANSAKSI!$R:$R)</f>
        <v>14</v>
      </c>
      <c r="H180" s="3">
        <f>Table2[[#This Row],[Stok]]-Table2[[#This Row],[Terjual]]</f>
        <v>48</v>
      </c>
    </row>
    <row r="181" spans="1:8" x14ac:dyDescent="0.35">
      <c r="A181" t="s">
        <v>384</v>
      </c>
      <c r="B181" t="s">
        <v>13</v>
      </c>
      <c r="C181" t="s">
        <v>23</v>
      </c>
      <c r="D181" t="s">
        <v>385</v>
      </c>
      <c r="E181" s="4">
        <v>6000</v>
      </c>
      <c r="F181" s="2">
        <v>25</v>
      </c>
      <c r="G181" s="3">
        <f>SUMIF(TRANSAKSI!$M:$M,Table2[[#This Row],[Id Produk]],TRANSAKSI!$R:$R)</f>
        <v>14</v>
      </c>
      <c r="H181" s="3">
        <f>Table2[[#This Row],[Stok]]-Table2[[#This Row],[Terjual]]</f>
        <v>11</v>
      </c>
    </row>
    <row r="182" spans="1:8" x14ac:dyDescent="0.35">
      <c r="A182" t="s">
        <v>386</v>
      </c>
      <c r="B182" t="s">
        <v>13</v>
      </c>
      <c r="C182" t="s">
        <v>37</v>
      </c>
      <c r="D182" t="s">
        <v>387</v>
      </c>
      <c r="E182" s="4">
        <v>10000</v>
      </c>
      <c r="F182" s="2">
        <v>65</v>
      </c>
      <c r="G182" s="3">
        <f>SUMIF(TRANSAKSI!$M:$M,Table2[[#This Row],[Id Produk]],TRANSAKSI!$R:$R)</f>
        <v>15</v>
      </c>
      <c r="H182" s="3">
        <f>Table2[[#This Row],[Stok]]-Table2[[#This Row],[Terjual]]</f>
        <v>50</v>
      </c>
    </row>
    <row r="183" spans="1:8" x14ac:dyDescent="0.35">
      <c r="A183" t="s">
        <v>388</v>
      </c>
      <c r="B183" t="s">
        <v>51</v>
      </c>
      <c r="C183" t="s">
        <v>64</v>
      </c>
      <c r="D183" t="s">
        <v>389</v>
      </c>
      <c r="E183" s="4">
        <v>197000</v>
      </c>
      <c r="F183" s="2">
        <v>57</v>
      </c>
      <c r="G183" s="3">
        <f>SUMIF(TRANSAKSI!$M:$M,Table2[[#This Row],[Id Produk]],TRANSAKSI!$R:$R)</f>
        <v>10</v>
      </c>
      <c r="H183" s="3">
        <f>Table2[[#This Row],[Stok]]-Table2[[#This Row],[Terjual]]</f>
        <v>47</v>
      </c>
    </row>
    <row r="184" spans="1:8" x14ac:dyDescent="0.35">
      <c r="A184" t="s">
        <v>390</v>
      </c>
      <c r="B184" t="s">
        <v>9</v>
      </c>
      <c r="C184" t="s">
        <v>20</v>
      </c>
      <c r="D184" t="s">
        <v>391</v>
      </c>
      <c r="E184" s="4">
        <v>57000</v>
      </c>
      <c r="F184" s="2">
        <v>72</v>
      </c>
      <c r="G184" s="3">
        <f>SUMIF(TRANSAKSI!$M:$M,Table2[[#This Row],[Id Produk]],TRANSAKSI!$R:$R)</f>
        <v>6</v>
      </c>
      <c r="H184" s="3">
        <f>Table2[[#This Row],[Stok]]-Table2[[#This Row],[Terjual]]</f>
        <v>66</v>
      </c>
    </row>
    <row r="185" spans="1:8" x14ac:dyDescent="0.35">
      <c r="A185" t="s">
        <v>392</v>
      </c>
      <c r="B185" t="s">
        <v>9</v>
      </c>
      <c r="C185" t="s">
        <v>42</v>
      </c>
      <c r="D185" t="s">
        <v>393</v>
      </c>
      <c r="E185" s="4">
        <v>867000</v>
      </c>
      <c r="F185" s="2">
        <v>30</v>
      </c>
      <c r="G185" s="3">
        <f>SUMIF(TRANSAKSI!$M:$M,Table2[[#This Row],[Id Produk]],TRANSAKSI!$R:$R)</f>
        <v>23</v>
      </c>
      <c r="H185" s="3">
        <f>Table2[[#This Row],[Stok]]-Table2[[#This Row],[Terjual]]</f>
        <v>7</v>
      </c>
    </row>
    <row r="186" spans="1:8" x14ac:dyDescent="0.35">
      <c r="A186" t="s">
        <v>394</v>
      </c>
      <c r="B186" t="s">
        <v>9</v>
      </c>
      <c r="C186" t="s">
        <v>20</v>
      </c>
      <c r="D186" t="s">
        <v>395</v>
      </c>
      <c r="E186" s="4">
        <v>29000</v>
      </c>
      <c r="F186" s="2">
        <v>56</v>
      </c>
      <c r="G186" s="3">
        <f>SUMIF(TRANSAKSI!$M:$M,Table2[[#This Row],[Id Produk]],TRANSAKSI!$R:$R)</f>
        <v>18</v>
      </c>
      <c r="H186" s="3">
        <f>Table2[[#This Row],[Stok]]-Table2[[#This Row],[Terjual]]</f>
        <v>38</v>
      </c>
    </row>
    <row r="187" spans="1:8" x14ac:dyDescent="0.35">
      <c r="A187" t="s">
        <v>396</v>
      </c>
      <c r="B187" t="s">
        <v>51</v>
      </c>
      <c r="C187" t="s">
        <v>254</v>
      </c>
      <c r="D187" t="s">
        <v>397</v>
      </c>
      <c r="E187" s="4">
        <v>70000</v>
      </c>
      <c r="F187" s="2">
        <v>64</v>
      </c>
      <c r="G187" s="3">
        <f>SUMIF(TRANSAKSI!$M:$M,Table2[[#This Row],[Id Produk]],TRANSAKSI!$R:$R)</f>
        <v>1</v>
      </c>
      <c r="H187" s="3">
        <f>Table2[[#This Row],[Stok]]-Table2[[#This Row],[Terjual]]</f>
        <v>63</v>
      </c>
    </row>
    <row r="188" spans="1:8" x14ac:dyDescent="0.35">
      <c r="A188" t="s">
        <v>398</v>
      </c>
      <c r="B188" t="s">
        <v>13</v>
      </c>
      <c r="C188" t="s">
        <v>37</v>
      </c>
      <c r="D188" t="s">
        <v>399</v>
      </c>
      <c r="E188" s="4">
        <v>7000</v>
      </c>
      <c r="F188" s="2">
        <v>41</v>
      </c>
      <c r="G188" s="3">
        <f>SUMIF(TRANSAKSI!$M:$M,Table2[[#This Row],[Id Produk]],TRANSAKSI!$R:$R)</f>
        <v>11</v>
      </c>
      <c r="H188" s="3">
        <f>Table2[[#This Row],[Stok]]-Table2[[#This Row],[Terjual]]</f>
        <v>30</v>
      </c>
    </row>
    <row r="189" spans="1:8" x14ac:dyDescent="0.35">
      <c r="A189" t="s">
        <v>400</v>
      </c>
      <c r="B189" t="s">
        <v>13</v>
      </c>
      <c r="C189" t="s">
        <v>26</v>
      </c>
      <c r="D189" t="s">
        <v>401</v>
      </c>
      <c r="E189" s="4">
        <v>190000</v>
      </c>
      <c r="F189" s="2">
        <v>29</v>
      </c>
      <c r="G189" s="3">
        <f>SUMIF(TRANSAKSI!$M:$M,Table2[[#This Row],[Id Produk]],TRANSAKSI!$R:$R)</f>
        <v>21</v>
      </c>
      <c r="H189" s="3">
        <f>Table2[[#This Row],[Stok]]-Table2[[#This Row],[Terjual]]</f>
        <v>8</v>
      </c>
    </row>
    <row r="190" spans="1:8" x14ac:dyDescent="0.35">
      <c r="A190" t="s">
        <v>402</v>
      </c>
      <c r="B190" t="s">
        <v>13</v>
      </c>
      <c r="C190" t="s">
        <v>32</v>
      </c>
      <c r="D190" t="s">
        <v>403</v>
      </c>
      <c r="E190" s="4">
        <v>715000</v>
      </c>
      <c r="F190" s="2">
        <v>34</v>
      </c>
      <c r="G190" s="3">
        <f>SUMIF(TRANSAKSI!$M:$M,Table2[[#This Row],[Id Produk]],TRANSAKSI!$R:$R)</f>
        <v>22</v>
      </c>
      <c r="H190" s="3">
        <f>Table2[[#This Row],[Stok]]-Table2[[#This Row],[Terjual]]</f>
        <v>12</v>
      </c>
    </row>
    <row r="191" spans="1:8" x14ac:dyDescent="0.35">
      <c r="A191" t="s">
        <v>404</v>
      </c>
      <c r="B191" t="s">
        <v>13</v>
      </c>
      <c r="C191" t="s">
        <v>26</v>
      </c>
      <c r="D191" t="s">
        <v>405</v>
      </c>
      <c r="E191" s="4">
        <v>5000</v>
      </c>
      <c r="F191" s="2">
        <v>62</v>
      </c>
      <c r="G191" s="3">
        <f>SUMIF(TRANSAKSI!$M:$M,Table2[[#This Row],[Id Produk]],TRANSAKSI!$R:$R)</f>
        <v>14</v>
      </c>
      <c r="H191" s="3">
        <f>Table2[[#This Row],[Stok]]-Table2[[#This Row],[Terjual]]</f>
        <v>48</v>
      </c>
    </row>
    <row r="192" spans="1:8" x14ac:dyDescent="0.35">
      <c r="A192" t="s">
        <v>406</v>
      </c>
      <c r="B192" t="s">
        <v>51</v>
      </c>
      <c r="C192" t="s">
        <v>254</v>
      </c>
      <c r="D192" t="s">
        <v>407</v>
      </c>
      <c r="E192" s="4">
        <v>1008000</v>
      </c>
      <c r="F192" s="2">
        <v>31</v>
      </c>
      <c r="G192" s="3">
        <f>SUMIF(TRANSAKSI!$M:$M,Table2[[#This Row],[Id Produk]],TRANSAKSI!$R:$R)</f>
        <v>3</v>
      </c>
      <c r="H192" s="3">
        <f>Table2[[#This Row],[Stok]]-Table2[[#This Row],[Terjual]]</f>
        <v>28</v>
      </c>
    </row>
    <row r="193" spans="1:8" x14ac:dyDescent="0.35">
      <c r="A193" t="s">
        <v>408</v>
      </c>
      <c r="B193" t="s">
        <v>13</v>
      </c>
      <c r="C193" t="s">
        <v>23</v>
      </c>
      <c r="D193" t="s">
        <v>409</v>
      </c>
      <c r="E193" s="4">
        <v>32000</v>
      </c>
      <c r="F193" s="2">
        <v>49</v>
      </c>
      <c r="G193" s="3">
        <f>SUMIF(TRANSAKSI!$M:$M,Table2[[#This Row],[Id Produk]],TRANSAKSI!$R:$R)</f>
        <v>8</v>
      </c>
      <c r="H193" s="3">
        <f>Table2[[#This Row],[Stok]]-Table2[[#This Row],[Terjual]]</f>
        <v>41</v>
      </c>
    </row>
    <row r="194" spans="1:8" x14ac:dyDescent="0.35">
      <c r="A194" t="s">
        <v>410</v>
      </c>
      <c r="B194" t="s">
        <v>9</v>
      </c>
      <c r="C194" t="s">
        <v>42</v>
      </c>
      <c r="D194" t="s">
        <v>411</v>
      </c>
      <c r="E194" s="4">
        <v>208000</v>
      </c>
      <c r="F194" s="2">
        <v>43</v>
      </c>
      <c r="G194" s="3">
        <f>SUMIF(TRANSAKSI!$M:$M,Table2[[#This Row],[Id Produk]],TRANSAKSI!$R:$R)</f>
        <v>15</v>
      </c>
      <c r="H194" s="3">
        <f>Table2[[#This Row],[Stok]]-Table2[[#This Row],[Terjual]]</f>
        <v>28</v>
      </c>
    </row>
    <row r="195" spans="1:8" x14ac:dyDescent="0.35">
      <c r="A195" t="s">
        <v>412</v>
      </c>
      <c r="B195" t="s">
        <v>9</v>
      </c>
      <c r="C195" t="s">
        <v>20</v>
      </c>
      <c r="D195" t="s">
        <v>413</v>
      </c>
      <c r="E195" s="4">
        <v>13000</v>
      </c>
      <c r="F195" s="2">
        <v>72</v>
      </c>
      <c r="G195" s="3">
        <f>SUMIF(TRANSAKSI!$M:$M,Table2[[#This Row],[Id Produk]],TRANSAKSI!$R:$R)</f>
        <v>16</v>
      </c>
      <c r="H195" s="3">
        <f>Table2[[#This Row],[Stok]]-Table2[[#This Row],[Terjual]]</f>
        <v>56</v>
      </c>
    </row>
    <row r="196" spans="1:8" x14ac:dyDescent="0.35">
      <c r="A196" t="s">
        <v>414</v>
      </c>
      <c r="B196" t="s">
        <v>9</v>
      </c>
      <c r="C196" t="s">
        <v>20</v>
      </c>
      <c r="D196" t="s">
        <v>415</v>
      </c>
      <c r="E196" s="4">
        <v>3000</v>
      </c>
      <c r="F196" s="2">
        <v>62</v>
      </c>
      <c r="G196" s="3">
        <f>SUMIF(TRANSAKSI!$M:$M,Table2[[#This Row],[Id Produk]],TRANSAKSI!$R:$R)</f>
        <v>1</v>
      </c>
      <c r="H196" s="3">
        <f>Table2[[#This Row],[Stok]]-Table2[[#This Row],[Terjual]]</f>
        <v>61</v>
      </c>
    </row>
    <row r="197" spans="1:8" x14ac:dyDescent="0.35">
      <c r="A197" t="s">
        <v>416</v>
      </c>
      <c r="B197" t="s">
        <v>13</v>
      </c>
      <c r="C197" t="s">
        <v>37</v>
      </c>
      <c r="D197" t="s">
        <v>417</v>
      </c>
      <c r="E197" s="4">
        <v>60000</v>
      </c>
      <c r="F197" s="2">
        <v>66</v>
      </c>
      <c r="G197" s="3">
        <f>SUMIF(TRANSAKSI!$M:$M,Table2[[#This Row],[Id Produk]],TRANSAKSI!$R:$R)</f>
        <v>13</v>
      </c>
      <c r="H197" s="3">
        <f>Table2[[#This Row],[Stok]]-Table2[[#This Row],[Terjual]]</f>
        <v>53</v>
      </c>
    </row>
    <row r="198" spans="1:8" x14ac:dyDescent="0.35">
      <c r="A198" t="s">
        <v>418</v>
      </c>
      <c r="B198" t="s">
        <v>9</v>
      </c>
      <c r="C198" t="s">
        <v>17</v>
      </c>
      <c r="D198" t="s">
        <v>419</v>
      </c>
      <c r="E198" s="4">
        <v>285000</v>
      </c>
      <c r="F198" s="2">
        <v>27</v>
      </c>
      <c r="G198" s="3">
        <f>SUMIF(TRANSAKSI!$M:$M,Table2[[#This Row],[Id Produk]],TRANSAKSI!$R:$R)</f>
        <v>15</v>
      </c>
      <c r="H198" s="3">
        <f>Table2[[#This Row],[Stok]]-Table2[[#This Row],[Terjual]]</f>
        <v>12</v>
      </c>
    </row>
    <row r="199" spans="1:8" x14ac:dyDescent="0.35">
      <c r="A199" t="s">
        <v>420</v>
      </c>
      <c r="B199" t="s">
        <v>51</v>
      </c>
      <c r="C199" t="s">
        <v>64</v>
      </c>
      <c r="D199" t="s">
        <v>421</v>
      </c>
      <c r="E199" s="4">
        <v>64000</v>
      </c>
      <c r="F199" s="2">
        <v>78</v>
      </c>
      <c r="G199" s="3">
        <f>SUMIF(TRANSAKSI!$M:$M,Table2[[#This Row],[Id Produk]],TRANSAKSI!$R:$R)</f>
        <v>36</v>
      </c>
      <c r="H199" s="3">
        <f>Table2[[#This Row],[Stok]]-Table2[[#This Row],[Terjual]]</f>
        <v>42</v>
      </c>
    </row>
    <row r="200" spans="1:8" x14ac:dyDescent="0.35">
      <c r="A200" t="s">
        <v>422</v>
      </c>
      <c r="B200" t="s">
        <v>9</v>
      </c>
      <c r="C200" t="s">
        <v>42</v>
      </c>
      <c r="D200" t="s">
        <v>423</v>
      </c>
      <c r="E200" s="4">
        <v>130000</v>
      </c>
      <c r="F200" s="2">
        <v>75</v>
      </c>
      <c r="G200" s="3">
        <f>SUMIF(TRANSAKSI!$M:$M,Table2[[#This Row],[Id Produk]],TRANSAKSI!$R:$R)</f>
        <v>20</v>
      </c>
      <c r="H200" s="3">
        <f>Table2[[#This Row],[Stok]]-Table2[[#This Row],[Terjual]]</f>
        <v>55</v>
      </c>
    </row>
    <row r="201" spans="1:8" x14ac:dyDescent="0.35">
      <c r="A201" t="s">
        <v>424</v>
      </c>
      <c r="B201" t="s">
        <v>9</v>
      </c>
      <c r="C201" t="s">
        <v>42</v>
      </c>
      <c r="D201" t="s">
        <v>425</v>
      </c>
      <c r="E201" s="4">
        <v>748000</v>
      </c>
      <c r="F201" s="2">
        <v>63</v>
      </c>
      <c r="G201" s="3">
        <f>SUMIF(TRANSAKSI!$M:$M,Table2[[#This Row],[Id Produk]],TRANSAKSI!$R:$R)</f>
        <v>13</v>
      </c>
      <c r="H201" s="3">
        <f>Table2[[#This Row],[Stok]]-Table2[[#This Row],[Terjual]]</f>
        <v>50</v>
      </c>
    </row>
    <row r="202" spans="1:8" x14ac:dyDescent="0.35">
      <c r="A202" t="s">
        <v>426</v>
      </c>
      <c r="B202" t="s">
        <v>13</v>
      </c>
      <c r="C202" t="s">
        <v>29</v>
      </c>
      <c r="D202" t="s">
        <v>427</v>
      </c>
      <c r="E202" s="4">
        <v>104000</v>
      </c>
      <c r="F202" s="2">
        <v>60</v>
      </c>
      <c r="G202" s="3">
        <f>SUMIF(TRANSAKSI!$M:$M,Table2[[#This Row],[Id Produk]],TRANSAKSI!$R:$R)</f>
        <v>4</v>
      </c>
      <c r="H202" s="3">
        <f>Table2[[#This Row],[Stok]]-Table2[[#This Row],[Terjual]]</f>
        <v>56</v>
      </c>
    </row>
    <row r="203" spans="1:8" x14ac:dyDescent="0.35">
      <c r="A203" t="s">
        <v>428</v>
      </c>
      <c r="B203" t="s">
        <v>9</v>
      </c>
      <c r="C203" t="s">
        <v>20</v>
      </c>
      <c r="D203" t="s">
        <v>429</v>
      </c>
      <c r="E203" s="4">
        <v>24000</v>
      </c>
      <c r="F203" s="2">
        <v>76</v>
      </c>
      <c r="G203" s="3">
        <f>SUMIF(TRANSAKSI!$M:$M,Table2[[#This Row],[Id Produk]],TRANSAKSI!$R:$R)</f>
        <v>13</v>
      </c>
      <c r="H203" s="3">
        <f>Table2[[#This Row],[Stok]]-Table2[[#This Row],[Terjual]]</f>
        <v>63</v>
      </c>
    </row>
    <row r="204" spans="1:8" x14ac:dyDescent="0.35">
      <c r="A204" t="s">
        <v>430</v>
      </c>
      <c r="B204" t="s">
        <v>9</v>
      </c>
      <c r="C204" t="s">
        <v>20</v>
      </c>
      <c r="D204" t="s">
        <v>431</v>
      </c>
      <c r="E204" s="4">
        <v>255000</v>
      </c>
      <c r="F204" s="2">
        <v>70</v>
      </c>
      <c r="G204" s="3">
        <f>SUMIF(TRANSAKSI!$M:$M,Table2[[#This Row],[Id Produk]],TRANSAKSI!$R:$R)</f>
        <v>7</v>
      </c>
      <c r="H204" s="3">
        <f>Table2[[#This Row],[Stok]]-Table2[[#This Row],[Terjual]]</f>
        <v>63</v>
      </c>
    </row>
    <row r="205" spans="1:8" x14ac:dyDescent="0.35">
      <c r="A205" t="s">
        <v>432</v>
      </c>
      <c r="B205" t="s">
        <v>9</v>
      </c>
      <c r="C205" t="s">
        <v>10</v>
      </c>
      <c r="D205" t="s">
        <v>433</v>
      </c>
      <c r="E205" s="4">
        <v>206000</v>
      </c>
      <c r="F205" s="2">
        <v>51</v>
      </c>
      <c r="G205" s="3">
        <f>SUMIF(TRANSAKSI!$M:$M,Table2[[#This Row],[Id Produk]],TRANSAKSI!$R:$R)</f>
        <v>4</v>
      </c>
      <c r="H205" s="3">
        <f>Table2[[#This Row],[Stok]]-Table2[[#This Row],[Terjual]]</f>
        <v>47</v>
      </c>
    </row>
    <row r="206" spans="1:8" x14ac:dyDescent="0.35">
      <c r="A206" t="s">
        <v>434</v>
      </c>
      <c r="B206" t="s">
        <v>13</v>
      </c>
      <c r="C206" t="s">
        <v>26</v>
      </c>
      <c r="D206" t="s">
        <v>435</v>
      </c>
      <c r="E206" s="4">
        <v>5000</v>
      </c>
      <c r="F206" s="2">
        <v>70</v>
      </c>
      <c r="G206" s="3">
        <f>SUMIF(TRANSAKSI!$M:$M,Table2[[#This Row],[Id Produk]],TRANSAKSI!$R:$R)</f>
        <v>6</v>
      </c>
      <c r="H206" s="3">
        <f>Table2[[#This Row],[Stok]]-Table2[[#This Row],[Terjual]]</f>
        <v>64</v>
      </c>
    </row>
    <row r="207" spans="1:8" x14ac:dyDescent="0.35">
      <c r="A207" t="s">
        <v>436</v>
      </c>
      <c r="B207" t="s">
        <v>13</v>
      </c>
      <c r="C207" t="s">
        <v>23</v>
      </c>
      <c r="D207" t="s">
        <v>437</v>
      </c>
      <c r="E207" s="4">
        <v>56000</v>
      </c>
      <c r="F207" s="2">
        <v>25</v>
      </c>
      <c r="G207" s="3">
        <f>SUMIF(TRANSAKSI!$M:$M,Table2[[#This Row],[Id Produk]],TRANSAKSI!$R:$R)</f>
        <v>14</v>
      </c>
      <c r="H207" s="3">
        <f>Table2[[#This Row],[Stok]]-Table2[[#This Row],[Terjual]]</f>
        <v>11</v>
      </c>
    </row>
    <row r="208" spans="1:8" x14ac:dyDescent="0.35">
      <c r="A208" t="s">
        <v>438</v>
      </c>
      <c r="B208" t="s">
        <v>13</v>
      </c>
      <c r="C208" t="s">
        <v>32</v>
      </c>
      <c r="D208" t="s">
        <v>439</v>
      </c>
      <c r="E208" s="4">
        <v>341000</v>
      </c>
      <c r="F208" s="2">
        <v>68</v>
      </c>
      <c r="G208" s="3">
        <f>SUMIF(TRANSAKSI!$M:$M,Table2[[#This Row],[Id Produk]],TRANSAKSI!$R:$R)</f>
        <v>27</v>
      </c>
      <c r="H208" s="3">
        <f>Table2[[#This Row],[Stok]]-Table2[[#This Row],[Terjual]]</f>
        <v>41</v>
      </c>
    </row>
    <row r="209" spans="1:8" x14ac:dyDescent="0.35">
      <c r="A209" t="s">
        <v>440</v>
      </c>
      <c r="B209" t="s">
        <v>51</v>
      </c>
      <c r="C209" t="s">
        <v>52</v>
      </c>
      <c r="D209" t="s">
        <v>441</v>
      </c>
      <c r="E209" s="4">
        <v>96000</v>
      </c>
      <c r="F209" s="2">
        <v>77</v>
      </c>
      <c r="G209" s="3">
        <f>SUMIF(TRANSAKSI!$M:$M,Table2[[#This Row],[Id Produk]],TRANSAKSI!$R:$R)</f>
        <v>8</v>
      </c>
      <c r="H209" s="3">
        <f>Table2[[#This Row],[Stok]]-Table2[[#This Row],[Terjual]]</f>
        <v>69</v>
      </c>
    </row>
    <row r="210" spans="1:8" x14ac:dyDescent="0.35">
      <c r="A210" t="s">
        <v>442</v>
      </c>
      <c r="B210" t="s">
        <v>13</v>
      </c>
      <c r="C210" t="s">
        <v>37</v>
      </c>
      <c r="D210" t="s">
        <v>443</v>
      </c>
      <c r="E210" s="4">
        <v>15000</v>
      </c>
      <c r="F210" s="2">
        <v>78</v>
      </c>
      <c r="G210" s="3">
        <f>SUMIF(TRANSAKSI!$M:$M,Table2[[#This Row],[Id Produk]],TRANSAKSI!$R:$R)</f>
        <v>22</v>
      </c>
      <c r="H210" s="3">
        <f>Table2[[#This Row],[Stok]]-Table2[[#This Row],[Terjual]]</f>
        <v>56</v>
      </c>
    </row>
    <row r="211" spans="1:8" x14ac:dyDescent="0.35">
      <c r="A211" t="s">
        <v>444</v>
      </c>
      <c r="B211" t="s">
        <v>51</v>
      </c>
      <c r="C211" t="s">
        <v>64</v>
      </c>
      <c r="D211" t="s">
        <v>445</v>
      </c>
      <c r="E211" s="4">
        <v>10000</v>
      </c>
      <c r="F211" s="2">
        <v>72</v>
      </c>
      <c r="G211" s="3">
        <f>SUMIF(TRANSAKSI!$M:$M,Table2[[#This Row],[Id Produk]],TRANSAKSI!$R:$R)</f>
        <v>10</v>
      </c>
      <c r="H211" s="3">
        <f>Table2[[#This Row],[Stok]]-Table2[[#This Row],[Terjual]]</f>
        <v>62</v>
      </c>
    </row>
    <row r="212" spans="1:8" x14ac:dyDescent="0.35">
      <c r="A212" t="s">
        <v>446</v>
      </c>
      <c r="B212" t="s">
        <v>13</v>
      </c>
      <c r="C212" t="s">
        <v>14</v>
      </c>
      <c r="D212" t="s">
        <v>447</v>
      </c>
      <c r="E212" s="4">
        <v>30000</v>
      </c>
      <c r="F212" s="2">
        <v>38</v>
      </c>
      <c r="G212" s="3">
        <f>SUMIF(TRANSAKSI!$M:$M,Table2[[#This Row],[Id Produk]],TRANSAKSI!$R:$R)</f>
        <v>25</v>
      </c>
      <c r="H212" s="3">
        <f>Table2[[#This Row],[Stok]]-Table2[[#This Row],[Terjual]]</f>
        <v>13</v>
      </c>
    </row>
    <row r="213" spans="1:8" x14ac:dyDescent="0.35">
      <c r="A213" t="s">
        <v>448</v>
      </c>
      <c r="B213" t="s">
        <v>51</v>
      </c>
      <c r="C213" t="s">
        <v>52</v>
      </c>
      <c r="D213" t="s">
        <v>449</v>
      </c>
      <c r="E213" s="4">
        <v>2736000</v>
      </c>
      <c r="F213" s="2">
        <v>71</v>
      </c>
      <c r="G213" s="3">
        <f>SUMIF(TRANSAKSI!$M:$M,Table2[[#This Row],[Id Produk]],TRANSAKSI!$R:$R)</f>
        <v>8</v>
      </c>
      <c r="H213" s="3">
        <f>Table2[[#This Row],[Stok]]-Table2[[#This Row],[Terjual]]</f>
        <v>63</v>
      </c>
    </row>
    <row r="214" spans="1:8" x14ac:dyDescent="0.35">
      <c r="A214" t="s">
        <v>450</v>
      </c>
      <c r="B214" t="s">
        <v>51</v>
      </c>
      <c r="C214" t="s">
        <v>52</v>
      </c>
      <c r="D214" t="s">
        <v>451</v>
      </c>
      <c r="E214" s="4">
        <v>8000</v>
      </c>
      <c r="F214" s="2">
        <v>59</v>
      </c>
      <c r="G214" s="3">
        <f>SUMIF(TRANSAKSI!$M:$M,Table2[[#This Row],[Id Produk]],TRANSAKSI!$R:$R)</f>
        <v>11</v>
      </c>
      <c r="H214" s="3">
        <f>Table2[[#This Row],[Stok]]-Table2[[#This Row],[Terjual]]</f>
        <v>48</v>
      </c>
    </row>
    <row r="215" spans="1:8" x14ac:dyDescent="0.35">
      <c r="A215" t="s">
        <v>452</v>
      </c>
      <c r="B215" t="s">
        <v>13</v>
      </c>
      <c r="C215" t="s">
        <v>32</v>
      </c>
      <c r="D215" t="s">
        <v>453</v>
      </c>
      <c r="E215" s="4">
        <v>450000</v>
      </c>
      <c r="F215" s="2">
        <v>50</v>
      </c>
      <c r="G215" s="3">
        <f>SUMIF(TRANSAKSI!$M:$M,Table2[[#This Row],[Id Produk]],TRANSAKSI!$R:$R)</f>
        <v>26</v>
      </c>
      <c r="H215" s="3">
        <f>Table2[[#This Row],[Stok]]-Table2[[#This Row],[Terjual]]</f>
        <v>24</v>
      </c>
    </row>
    <row r="216" spans="1:8" x14ac:dyDescent="0.35">
      <c r="A216" t="s">
        <v>454</v>
      </c>
      <c r="B216" t="s">
        <v>51</v>
      </c>
      <c r="C216" t="s">
        <v>64</v>
      </c>
      <c r="D216" t="s">
        <v>455</v>
      </c>
      <c r="E216" s="4">
        <v>94000</v>
      </c>
      <c r="F216" s="2">
        <v>76</v>
      </c>
      <c r="G216" s="3">
        <f>SUMIF(TRANSAKSI!$M:$M,Table2[[#This Row],[Id Produk]],TRANSAKSI!$R:$R)</f>
        <v>2</v>
      </c>
      <c r="H216" s="3">
        <f>Table2[[#This Row],[Stok]]-Table2[[#This Row],[Terjual]]</f>
        <v>74</v>
      </c>
    </row>
    <row r="217" spans="1:8" x14ac:dyDescent="0.35">
      <c r="A217" t="s">
        <v>456</v>
      </c>
      <c r="B217" t="s">
        <v>9</v>
      </c>
      <c r="C217" t="s">
        <v>17</v>
      </c>
      <c r="D217" t="s">
        <v>457</v>
      </c>
      <c r="E217" s="4">
        <v>190000</v>
      </c>
      <c r="F217" s="2">
        <v>45</v>
      </c>
      <c r="G217" s="3">
        <f>SUMIF(TRANSAKSI!$M:$M,Table2[[#This Row],[Id Produk]],TRANSAKSI!$R:$R)</f>
        <v>5</v>
      </c>
      <c r="H217" s="3">
        <f>Table2[[#This Row],[Stok]]-Table2[[#This Row],[Terjual]]</f>
        <v>40</v>
      </c>
    </row>
    <row r="218" spans="1:8" x14ac:dyDescent="0.35">
      <c r="A218" t="s">
        <v>458</v>
      </c>
      <c r="B218" t="s">
        <v>13</v>
      </c>
      <c r="C218" t="s">
        <v>55</v>
      </c>
      <c r="D218" t="s">
        <v>459</v>
      </c>
      <c r="E218" s="4">
        <v>106000</v>
      </c>
      <c r="F218" s="2">
        <v>68</v>
      </c>
      <c r="G218" s="3">
        <f>SUMIF(TRANSAKSI!$M:$M,Table2[[#This Row],[Id Produk]],TRANSAKSI!$R:$R)</f>
        <v>5</v>
      </c>
      <c r="H218" s="3">
        <f>Table2[[#This Row],[Stok]]-Table2[[#This Row],[Terjual]]</f>
        <v>63</v>
      </c>
    </row>
    <row r="219" spans="1:8" x14ac:dyDescent="0.35">
      <c r="A219" t="s">
        <v>460</v>
      </c>
      <c r="B219" t="s">
        <v>13</v>
      </c>
      <c r="C219" t="s">
        <v>26</v>
      </c>
      <c r="D219" t="s">
        <v>461</v>
      </c>
      <c r="E219" s="4">
        <v>120000</v>
      </c>
      <c r="F219" s="2">
        <v>30</v>
      </c>
      <c r="G219" s="3">
        <f>SUMIF(TRANSAKSI!$M:$M,Table2[[#This Row],[Id Produk]],TRANSAKSI!$R:$R)</f>
        <v>16</v>
      </c>
      <c r="H219" s="3">
        <f>Table2[[#This Row],[Stok]]-Table2[[#This Row],[Terjual]]</f>
        <v>14</v>
      </c>
    </row>
    <row r="220" spans="1:8" x14ac:dyDescent="0.35">
      <c r="A220" t="s">
        <v>462</v>
      </c>
      <c r="B220" t="s">
        <v>13</v>
      </c>
      <c r="C220" t="s">
        <v>26</v>
      </c>
      <c r="D220" t="s">
        <v>463</v>
      </c>
      <c r="E220" s="4">
        <v>23000</v>
      </c>
      <c r="F220" s="2">
        <v>26</v>
      </c>
      <c r="G220" s="3">
        <f>SUMIF(TRANSAKSI!$M:$M,Table2[[#This Row],[Id Produk]],TRANSAKSI!$R:$R)</f>
        <v>31</v>
      </c>
      <c r="H220" s="3">
        <f>Table2[[#This Row],[Stok]]-Table2[[#This Row],[Terjual]]</f>
        <v>-5</v>
      </c>
    </row>
    <row r="221" spans="1:8" x14ac:dyDescent="0.35">
      <c r="A221" t="s">
        <v>464</v>
      </c>
      <c r="B221" t="s">
        <v>13</v>
      </c>
      <c r="C221" t="s">
        <v>37</v>
      </c>
      <c r="D221" t="s">
        <v>465</v>
      </c>
      <c r="E221" s="4">
        <v>3000</v>
      </c>
      <c r="F221" s="2">
        <v>33</v>
      </c>
      <c r="G221" s="3">
        <f>SUMIF(TRANSAKSI!$M:$M,Table2[[#This Row],[Id Produk]],TRANSAKSI!$R:$R)</f>
        <v>17</v>
      </c>
      <c r="H221" s="3">
        <f>Table2[[#This Row],[Stok]]-Table2[[#This Row],[Terjual]]</f>
        <v>16</v>
      </c>
    </row>
    <row r="222" spans="1:8" x14ac:dyDescent="0.35">
      <c r="A222" t="s">
        <v>466</v>
      </c>
      <c r="B222" t="s">
        <v>9</v>
      </c>
      <c r="C222" t="s">
        <v>20</v>
      </c>
      <c r="D222" t="s">
        <v>467</v>
      </c>
      <c r="E222" s="4">
        <v>127000</v>
      </c>
      <c r="F222" s="2">
        <v>72</v>
      </c>
      <c r="G222" s="3">
        <f>SUMIF(TRANSAKSI!$M:$M,Table2[[#This Row],[Id Produk]],TRANSAKSI!$R:$R)</f>
        <v>18</v>
      </c>
      <c r="H222" s="3">
        <f>Table2[[#This Row],[Stok]]-Table2[[#This Row],[Terjual]]</f>
        <v>54</v>
      </c>
    </row>
    <row r="223" spans="1:8" x14ac:dyDescent="0.35">
      <c r="A223" t="s">
        <v>468</v>
      </c>
      <c r="B223" t="s">
        <v>13</v>
      </c>
      <c r="C223" t="s">
        <v>37</v>
      </c>
      <c r="D223" t="s">
        <v>469</v>
      </c>
      <c r="E223" s="4">
        <v>7000</v>
      </c>
      <c r="F223" s="2">
        <v>59</v>
      </c>
      <c r="G223" s="3">
        <f>SUMIF(TRANSAKSI!$M:$M,Table2[[#This Row],[Id Produk]],TRANSAKSI!$R:$R)</f>
        <v>15</v>
      </c>
      <c r="H223" s="3">
        <f>Table2[[#This Row],[Stok]]-Table2[[#This Row],[Terjual]]</f>
        <v>44</v>
      </c>
    </row>
    <row r="224" spans="1:8" x14ac:dyDescent="0.35">
      <c r="A224" t="s">
        <v>470</v>
      </c>
      <c r="B224" t="s">
        <v>51</v>
      </c>
      <c r="C224" t="s">
        <v>471</v>
      </c>
      <c r="D224" t="s">
        <v>472</v>
      </c>
      <c r="E224" s="4">
        <v>3000000</v>
      </c>
      <c r="F224" s="2">
        <v>25</v>
      </c>
      <c r="G224" s="3">
        <f>SUMIF(TRANSAKSI!$M:$M,Table2[[#This Row],[Id Produk]],TRANSAKSI!$R:$R)</f>
        <v>7</v>
      </c>
      <c r="H224" s="3">
        <f>Table2[[#This Row],[Stok]]-Table2[[#This Row],[Terjual]]</f>
        <v>18</v>
      </c>
    </row>
    <row r="225" spans="1:8" x14ac:dyDescent="0.35">
      <c r="A225" t="s">
        <v>473</v>
      </c>
      <c r="B225" t="s">
        <v>51</v>
      </c>
      <c r="C225" t="s">
        <v>52</v>
      </c>
      <c r="D225" t="s">
        <v>474</v>
      </c>
      <c r="E225" s="4">
        <v>56000</v>
      </c>
      <c r="F225" s="2">
        <v>31</v>
      </c>
      <c r="G225" s="3">
        <f>SUMIF(TRANSAKSI!$M:$M,Table2[[#This Row],[Id Produk]],TRANSAKSI!$R:$R)</f>
        <v>18</v>
      </c>
      <c r="H225" s="3">
        <f>Table2[[#This Row],[Stok]]-Table2[[#This Row],[Terjual]]</f>
        <v>13</v>
      </c>
    </row>
    <row r="226" spans="1:8" x14ac:dyDescent="0.35">
      <c r="A226" t="s">
        <v>475</v>
      </c>
      <c r="B226" t="s">
        <v>13</v>
      </c>
      <c r="C226" t="s">
        <v>73</v>
      </c>
      <c r="D226" t="s">
        <v>476</v>
      </c>
      <c r="E226" s="4">
        <v>23000</v>
      </c>
      <c r="F226" s="2">
        <v>61</v>
      </c>
      <c r="G226" s="3">
        <f>SUMIF(TRANSAKSI!$M:$M,Table2[[#This Row],[Id Produk]],TRANSAKSI!$R:$R)</f>
        <v>7</v>
      </c>
      <c r="H226" s="3">
        <f>Table2[[#This Row],[Stok]]-Table2[[#This Row],[Terjual]]</f>
        <v>54</v>
      </c>
    </row>
    <row r="227" spans="1:8" x14ac:dyDescent="0.35">
      <c r="A227" t="s">
        <v>477</v>
      </c>
      <c r="B227" t="s">
        <v>9</v>
      </c>
      <c r="C227" t="s">
        <v>42</v>
      </c>
      <c r="D227" t="s">
        <v>478</v>
      </c>
      <c r="E227" s="4">
        <v>684000</v>
      </c>
      <c r="F227" s="2">
        <v>72</v>
      </c>
      <c r="G227" s="3">
        <f>SUMIF(TRANSAKSI!$M:$M,Table2[[#This Row],[Id Produk]],TRANSAKSI!$R:$R)</f>
        <v>12</v>
      </c>
      <c r="H227" s="3">
        <f>Table2[[#This Row],[Stok]]-Table2[[#This Row],[Terjual]]</f>
        <v>60</v>
      </c>
    </row>
    <row r="228" spans="1:8" x14ac:dyDescent="0.35">
      <c r="A228" t="s">
        <v>479</v>
      </c>
      <c r="B228" t="s">
        <v>13</v>
      </c>
      <c r="C228" t="s">
        <v>32</v>
      </c>
      <c r="D228" t="s">
        <v>480</v>
      </c>
      <c r="E228" s="4">
        <v>37000</v>
      </c>
      <c r="F228" s="2">
        <v>73</v>
      </c>
      <c r="G228" s="3">
        <f>SUMIF(TRANSAKSI!$M:$M,Table2[[#This Row],[Id Produk]],TRANSAKSI!$R:$R)</f>
        <v>21</v>
      </c>
      <c r="H228" s="3">
        <f>Table2[[#This Row],[Stok]]-Table2[[#This Row],[Terjual]]</f>
        <v>52</v>
      </c>
    </row>
    <row r="229" spans="1:8" x14ac:dyDescent="0.35">
      <c r="A229" t="s">
        <v>481</v>
      </c>
      <c r="B229" t="s">
        <v>9</v>
      </c>
      <c r="C229" t="s">
        <v>42</v>
      </c>
      <c r="D229" t="s">
        <v>482</v>
      </c>
      <c r="E229" s="4">
        <v>191000</v>
      </c>
      <c r="F229" s="2">
        <v>61</v>
      </c>
      <c r="G229" s="3">
        <f>SUMIF(TRANSAKSI!$M:$M,Table2[[#This Row],[Id Produk]],TRANSAKSI!$R:$R)</f>
        <v>4</v>
      </c>
      <c r="H229" s="3">
        <f>Table2[[#This Row],[Stok]]-Table2[[#This Row],[Terjual]]</f>
        <v>57</v>
      </c>
    </row>
    <row r="230" spans="1:8" x14ac:dyDescent="0.35">
      <c r="A230" t="s">
        <v>483</v>
      </c>
      <c r="B230" t="s">
        <v>9</v>
      </c>
      <c r="C230" t="s">
        <v>20</v>
      </c>
      <c r="D230" t="s">
        <v>484</v>
      </c>
      <c r="E230" s="4">
        <v>48000</v>
      </c>
      <c r="F230" s="2">
        <v>63</v>
      </c>
      <c r="G230" s="3">
        <f>SUMIF(TRANSAKSI!$M:$M,Table2[[#This Row],[Id Produk]],TRANSAKSI!$R:$R)</f>
        <v>11</v>
      </c>
      <c r="H230" s="3">
        <f>Table2[[#This Row],[Stok]]-Table2[[#This Row],[Terjual]]</f>
        <v>52</v>
      </c>
    </row>
    <row r="231" spans="1:8" x14ac:dyDescent="0.35">
      <c r="A231" t="s">
        <v>485</v>
      </c>
      <c r="B231" t="s">
        <v>51</v>
      </c>
      <c r="C231" t="s">
        <v>52</v>
      </c>
      <c r="D231" t="s">
        <v>486</v>
      </c>
      <c r="E231" s="4">
        <v>980000</v>
      </c>
      <c r="F231" s="2">
        <v>65</v>
      </c>
      <c r="G231" s="3">
        <f>SUMIF(TRANSAKSI!$M:$M,Table2[[#This Row],[Id Produk]],TRANSAKSI!$R:$R)</f>
        <v>19</v>
      </c>
      <c r="H231" s="3">
        <f>Table2[[#This Row],[Stok]]-Table2[[#This Row],[Terjual]]</f>
        <v>46</v>
      </c>
    </row>
    <row r="232" spans="1:8" x14ac:dyDescent="0.35">
      <c r="A232" t="s">
        <v>487</v>
      </c>
      <c r="B232" t="s">
        <v>13</v>
      </c>
      <c r="C232" t="s">
        <v>32</v>
      </c>
      <c r="D232" t="s">
        <v>488</v>
      </c>
      <c r="E232" s="4">
        <v>17000</v>
      </c>
      <c r="F232" s="2">
        <v>68</v>
      </c>
      <c r="G232" s="3">
        <f>SUMIF(TRANSAKSI!$M:$M,Table2[[#This Row],[Id Produk]],TRANSAKSI!$R:$R)</f>
        <v>26</v>
      </c>
      <c r="H232" s="3">
        <f>Table2[[#This Row],[Stok]]-Table2[[#This Row],[Terjual]]</f>
        <v>42</v>
      </c>
    </row>
    <row r="233" spans="1:8" x14ac:dyDescent="0.35">
      <c r="A233" t="s">
        <v>489</v>
      </c>
      <c r="B233" t="s">
        <v>13</v>
      </c>
      <c r="C233" t="s">
        <v>26</v>
      </c>
      <c r="D233" t="s">
        <v>490</v>
      </c>
      <c r="E233" s="4">
        <v>43000</v>
      </c>
      <c r="F233" s="2">
        <v>76</v>
      </c>
      <c r="G233" s="3">
        <f>SUMIF(TRANSAKSI!$M:$M,Table2[[#This Row],[Id Produk]],TRANSAKSI!$R:$R)</f>
        <v>32</v>
      </c>
      <c r="H233" s="3">
        <f>Table2[[#This Row],[Stok]]-Table2[[#This Row],[Terjual]]</f>
        <v>44</v>
      </c>
    </row>
    <row r="234" spans="1:8" x14ac:dyDescent="0.35">
      <c r="A234" t="s">
        <v>491</v>
      </c>
      <c r="B234" t="s">
        <v>13</v>
      </c>
      <c r="C234" t="s">
        <v>26</v>
      </c>
      <c r="D234" t="s">
        <v>492</v>
      </c>
      <c r="E234" s="4">
        <v>11000</v>
      </c>
      <c r="F234" s="2">
        <v>75</v>
      </c>
      <c r="G234" s="3">
        <f>SUMIF(TRANSAKSI!$M:$M,Table2[[#This Row],[Id Produk]],TRANSAKSI!$R:$R)</f>
        <v>14</v>
      </c>
      <c r="H234" s="3">
        <f>Table2[[#This Row],[Stok]]-Table2[[#This Row],[Terjual]]</f>
        <v>61</v>
      </c>
    </row>
    <row r="235" spans="1:8" x14ac:dyDescent="0.35">
      <c r="A235" t="s">
        <v>493</v>
      </c>
      <c r="B235" t="s">
        <v>13</v>
      </c>
      <c r="C235" t="s">
        <v>29</v>
      </c>
      <c r="D235" t="s">
        <v>494</v>
      </c>
      <c r="E235" s="4">
        <v>153000</v>
      </c>
      <c r="F235" s="2">
        <v>36</v>
      </c>
      <c r="G235" s="3">
        <f>SUMIF(TRANSAKSI!$M:$M,Table2[[#This Row],[Id Produk]],TRANSAKSI!$R:$R)</f>
        <v>14</v>
      </c>
      <c r="H235" s="3">
        <f>Table2[[#This Row],[Stok]]-Table2[[#This Row],[Terjual]]</f>
        <v>22</v>
      </c>
    </row>
    <row r="236" spans="1:8" x14ac:dyDescent="0.35">
      <c r="A236" t="s">
        <v>495</v>
      </c>
      <c r="B236" t="s">
        <v>51</v>
      </c>
      <c r="C236" t="s">
        <v>64</v>
      </c>
      <c r="D236" t="s">
        <v>496</v>
      </c>
      <c r="E236" s="4">
        <v>469000</v>
      </c>
      <c r="F236" s="2">
        <v>65</v>
      </c>
      <c r="G236" s="3">
        <f>SUMIF(TRANSAKSI!$M:$M,Table2[[#This Row],[Id Produk]],TRANSAKSI!$R:$R)</f>
        <v>20</v>
      </c>
      <c r="H236" s="3">
        <f>Table2[[#This Row],[Stok]]-Table2[[#This Row],[Terjual]]</f>
        <v>45</v>
      </c>
    </row>
    <row r="237" spans="1:8" x14ac:dyDescent="0.35">
      <c r="A237" t="s">
        <v>497</v>
      </c>
      <c r="B237" t="s">
        <v>51</v>
      </c>
      <c r="C237" t="s">
        <v>52</v>
      </c>
      <c r="D237" t="s">
        <v>498</v>
      </c>
      <c r="E237" s="4">
        <v>381000</v>
      </c>
      <c r="F237" s="2">
        <v>70</v>
      </c>
      <c r="G237" s="3">
        <f>SUMIF(TRANSAKSI!$M:$M,Table2[[#This Row],[Id Produk]],TRANSAKSI!$R:$R)</f>
        <v>8</v>
      </c>
      <c r="H237" s="3">
        <f>Table2[[#This Row],[Stok]]-Table2[[#This Row],[Terjual]]</f>
        <v>62</v>
      </c>
    </row>
    <row r="238" spans="1:8" x14ac:dyDescent="0.35">
      <c r="A238" t="s">
        <v>499</v>
      </c>
      <c r="B238" t="s">
        <v>51</v>
      </c>
      <c r="C238" t="s">
        <v>64</v>
      </c>
      <c r="D238" t="s">
        <v>500</v>
      </c>
      <c r="E238" s="4">
        <v>59000</v>
      </c>
      <c r="F238" s="2">
        <v>59</v>
      </c>
      <c r="G238" s="3">
        <f>SUMIF(TRANSAKSI!$M:$M,Table2[[#This Row],[Id Produk]],TRANSAKSI!$R:$R)</f>
        <v>19</v>
      </c>
      <c r="H238" s="3">
        <f>Table2[[#This Row],[Stok]]-Table2[[#This Row],[Terjual]]</f>
        <v>40</v>
      </c>
    </row>
    <row r="239" spans="1:8" x14ac:dyDescent="0.35">
      <c r="A239" t="s">
        <v>501</v>
      </c>
      <c r="B239" t="s">
        <v>13</v>
      </c>
      <c r="C239" t="s">
        <v>26</v>
      </c>
      <c r="D239" t="s">
        <v>502</v>
      </c>
      <c r="E239" s="4">
        <v>42000</v>
      </c>
      <c r="F239" s="2">
        <v>26</v>
      </c>
      <c r="G239" s="3">
        <f>SUMIF(TRANSAKSI!$M:$M,Table2[[#This Row],[Id Produk]],TRANSAKSI!$R:$R)</f>
        <v>7</v>
      </c>
      <c r="H239" s="3">
        <f>Table2[[#This Row],[Stok]]-Table2[[#This Row],[Terjual]]</f>
        <v>19</v>
      </c>
    </row>
    <row r="240" spans="1:8" x14ac:dyDescent="0.35">
      <c r="A240" t="s">
        <v>503</v>
      </c>
      <c r="B240" t="s">
        <v>9</v>
      </c>
      <c r="C240" t="s">
        <v>42</v>
      </c>
      <c r="D240" t="s">
        <v>504</v>
      </c>
      <c r="E240" s="4">
        <v>1122000</v>
      </c>
      <c r="F240" s="2">
        <v>44</v>
      </c>
      <c r="G240" s="3">
        <f>SUMIF(TRANSAKSI!$M:$M,Table2[[#This Row],[Id Produk]],TRANSAKSI!$R:$R)</f>
        <v>27</v>
      </c>
      <c r="H240" s="3">
        <f>Table2[[#This Row],[Stok]]-Table2[[#This Row],[Terjual]]</f>
        <v>17</v>
      </c>
    </row>
    <row r="241" spans="1:8" x14ac:dyDescent="0.35">
      <c r="A241" t="s">
        <v>505</v>
      </c>
      <c r="B241" t="s">
        <v>9</v>
      </c>
      <c r="C241" t="s">
        <v>20</v>
      </c>
      <c r="D241" t="s">
        <v>506</v>
      </c>
      <c r="E241" s="4">
        <v>35000</v>
      </c>
      <c r="F241" s="2">
        <v>72</v>
      </c>
      <c r="G241" s="3">
        <f>SUMIF(TRANSAKSI!$M:$M,Table2[[#This Row],[Id Produk]],TRANSAKSI!$R:$R)</f>
        <v>9</v>
      </c>
      <c r="H241" s="3">
        <f>Table2[[#This Row],[Stok]]-Table2[[#This Row],[Terjual]]</f>
        <v>63</v>
      </c>
    </row>
    <row r="242" spans="1:8" x14ac:dyDescent="0.35">
      <c r="A242" t="s">
        <v>507</v>
      </c>
      <c r="B242" t="s">
        <v>13</v>
      </c>
      <c r="C242" t="s">
        <v>73</v>
      </c>
      <c r="D242" t="s">
        <v>508</v>
      </c>
      <c r="E242" s="4">
        <v>11000</v>
      </c>
      <c r="F242" s="2">
        <v>37</v>
      </c>
      <c r="G242" s="3">
        <f>SUMIF(TRANSAKSI!$M:$M,Table2[[#This Row],[Id Produk]],TRANSAKSI!$R:$R)</f>
        <v>5</v>
      </c>
      <c r="H242" s="3">
        <f>Table2[[#This Row],[Stok]]-Table2[[#This Row],[Terjual]]</f>
        <v>32</v>
      </c>
    </row>
    <row r="243" spans="1:8" x14ac:dyDescent="0.35">
      <c r="A243" t="s">
        <v>509</v>
      </c>
      <c r="B243" t="s">
        <v>13</v>
      </c>
      <c r="C243" t="s">
        <v>32</v>
      </c>
      <c r="D243" t="s">
        <v>510</v>
      </c>
      <c r="E243" s="4">
        <v>1296000</v>
      </c>
      <c r="F243" s="2">
        <v>59</v>
      </c>
      <c r="G243" s="3">
        <f>SUMIF(TRANSAKSI!$M:$M,Table2[[#This Row],[Id Produk]],TRANSAKSI!$R:$R)</f>
        <v>6</v>
      </c>
      <c r="H243" s="3">
        <f>Table2[[#This Row],[Stok]]-Table2[[#This Row],[Terjual]]</f>
        <v>53</v>
      </c>
    </row>
    <row r="244" spans="1:8" x14ac:dyDescent="0.35">
      <c r="A244" t="s">
        <v>511</v>
      </c>
      <c r="B244" t="s">
        <v>13</v>
      </c>
      <c r="C244" t="s">
        <v>37</v>
      </c>
      <c r="D244" t="s">
        <v>512</v>
      </c>
      <c r="E244" s="4">
        <v>20000</v>
      </c>
      <c r="F244" s="2">
        <v>61</v>
      </c>
      <c r="G244" s="3">
        <f>SUMIF(TRANSAKSI!$M:$M,Table2[[#This Row],[Id Produk]],TRANSAKSI!$R:$R)</f>
        <v>13</v>
      </c>
      <c r="H244" s="3">
        <f>Table2[[#This Row],[Stok]]-Table2[[#This Row],[Terjual]]</f>
        <v>48</v>
      </c>
    </row>
    <row r="245" spans="1:8" x14ac:dyDescent="0.35">
      <c r="A245" t="s">
        <v>513</v>
      </c>
      <c r="B245" t="s">
        <v>13</v>
      </c>
      <c r="C245" t="s">
        <v>14</v>
      </c>
      <c r="D245" t="s">
        <v>514</v>
      </c>
      <c r="E245" s="4">
        <v>21000</v>
      </c>
      <c r="F245" s="2">
        <v>26</v>
      </c>
      <c r="G245" s="3">
        <f>SUMIF(TRANSAKSI!$M:$M,Table2[[#This Row],[Id Produk]],TRANSAKSI!$R:$R)</f>
        <v>18</v>
      </c>
      <c r="H245" s="3">
        <f>Table2[[#This Row],[Stok]]-Table2[[#This Row],[Terjual]]</f>
        <v>8</v>
      </c>
    </row>
    <row r="246" spans="1:8" x14ac:dyDescent="0.35">
      <c r="A246" t="s">
        <v>515</v>
      </c>
      <c r="B246" t="s">
        <v>13</v>
      </c>
      <c r="C246" t="s">
        <v>29</v>
      </c>
      <c r="D246" t="s">
        <v>516</v>
      </c>
      <c r="E246" s="4">
        <v>13000</v>
      </c>
      <c r="F246" s="2">
        <v>75</v>
      </c>
      <c r="G246" s="3">
        <f>SUMIF(TRANSAKSI!$M:$M,Table2[[#This Row],[Id Produk]],TRANSAKSI!$R:$R)</f>
        <v>5</v>
      </c>
      <c r="H246" s="3">
        <f>Table2[[#This Row],[Stok]]-Table2[[#This Row],[Terjual]]</f>
        <v>70</v>
      </c>
    </row>
    <row r="247" spans="1:8" x14ac:dyDescent="0.35">
      <c r="A247" t="s">
        <v>517</v>
      </c>
      <c r="B247" t="s">
        <v>13</v>
      </c>
      <c r="C247" t="s">
        <v>73</v>
      </c>
      <c r="D247" t="s">
        <v>518</v>
      </c>
      <c r="E247" s="4">
        <v>4000</v>
      </c>
      <c r="F247" s="2">
        <v>52</v>
      </c>
      <c r="G247" s="3">
        <f>SUMIF(TRANSAKSI!$M:$M,Table2[[#This Row],[Id Produk]],TRANSAKSI!$R:$R)</f>
        <v>8</v>
      </c>
      <c r="H247" s="3">
        <f>Table2[[#This Row],[Stok]]-Table2[[#This Row],[Terjual]]</f>
        <v>44</v>
      </c>
    </row>
    <row r="248" spans="1:8" x14ac:dyDescent="0.35">
      <c r="A248" t="s">
        <v>519</v>
      </c>
      <c r="B248" t="s">
        <v>51</v>
      </c>
      <c r="C248" t="s">
        <v>52</v>
      </c>
      <c r="D248" t="s">
        <v>520</v>
      </c>
      <c r="E248" s="4">
        <v>375000</v>
      </c>
      <c r="F248" s="2">
        <v>38</v>
      </c>
      <c r="G248" s="3">
        <f>SUMIF(TRANSAKSI!$M:$M,Table2[[#This Row],[Id Produk]],TRANSAKSI!$R:$R)</f>
        <v>7</v>
      </c>
      <c r="H248" s="3">
        <f>Table2[[#This Row],[Stok]]-Table2[[#This Row],[Terjual]]</f>
        <v>31</v>
      </c>
    </row>
    <row r="249" spans="1:8" x14ac:dyDescent="0.35">
      <c r="A249" t="s">
        <v>521</v>
      </c>
      <c r="B249" t="s">
        <v>13</v>
      </c>
      <c r="C249" t="s">
        <v>23</v>
      </c>
      <c r="D249" t="s">
        <v>522</v>
      </c>
      <c r="E249" s="4">
        <v>92000</v>
      </c>
      <c r="F249" s="2">
        <v>41</v>
      </c>
      <c r="G249" s="3">
        <f>SUMIF(TRANSAKSI!$M:$M,Table2[[#This Row],[Id Produk]],TRANSAKSI!$R:$R)</f>
        <v>24</v>
      </c>
      <c r="H249" s="3">
        <f>Table2[[#This Row],[Stok]]-Table2[[#This Row],[Terjual]]</f>
        <v>17</v>
      </c>
    </row>
    <row r="250" spans="1:8" x14ac:dyDescent="0.35">
      <c r="A250" t="s">
        <v>523</v>
      </c>
      <c r="B250" t="s">
        <v>13</v>
      </c>
      <c r="C250" t="s">
        <v>37</v>
      </c>
      <c r="D250" t="s">
        <v>524</v>
      </c>
      <c r="E250" s="4">
        <v>9000</v>
      </c>
      <c r="F250" s="2">
        <v>28</v>
      </c>
      <c r="G250" s="3">
        <f>SUMIF(TRANSAKSI!$M:$M,Table2[[#This Row],[Id Produk]],TRANSAKSI!$R:$R)</f>
        <v>17</v>
      </c>
      <c r="H250" s="3">
        <f>Table2[[#This Row],[Stok]]-Table2[[#This Row],[Terjual]]</f>
        <v>11</v>
      </c>
    </row>
    <row r="251" spans="1:8" x14ac:dyDescent="0.35">
      <c r="A251" t="s">
        <v>525</v>
      </c>
      <c r="B251" t="s">
        <v>13</v>
      </c>
      <c r="C251" t="s">
        <v>32</v>
      </c>
      <c r="D251" t="s">
        <v>526</v>
      </c>
      <c r="E251" s="4">
        <v>70000</v>
      </c>
      <c r="F251" s="2">
        <v>25</v>
      </c>
      <c r="G251" s="3">
        <f>SUMIF(TRANSAKSI!$M:$M,Table2[[#This Row],[Id Produk]],TRANSAKSI!$R:$R)</f>
        <v>14</v>
      </c>
      <c r="H251" s="3">
        <f>Table2[[#This Row],[Stok]]-Table2[[#This Row],[Terjual]]</f>
        <v>11</v>
      </c>
    </row>
    <row r="252" spans="1:8" x14ac:dyDescent="0.35">
      <c r="A252" t="s">
        <v>527</v>
      </c>
      <c r="B252" t="s">
        <v>13</v>
      </c>
      <c r="C252" t="s">
        <v>366</v>
      </c>
      <c r="D252" t="s">
        <v>528</v>
      </c>
      <c r="E252" s="4">
        <v>52000</v>
      </c>
      <c r="F252" s="2">
        <v>43</v>
      </c>
      <c r="G252" s="3">
        <f>SUMIF(TRANSAKSI!$M:$M,Table2[[#This Row],[Id Produk]],TRANSAKSI!$R:$R)</f>
        <v>13</v>
      </c>
      <c r="H252" s="3">
        <f>Table2[[#This Row],[Stok]]-Table2[[#This Row],[Terjual]]</f>
        <v>30</v>
      </c>
    </row>
    <row r="253" spans="1:8" x14ac:dyDescent="0.35">
      <c r="A253" t="s">
        <v>529</v>
      </c>
      <c r="B253" t="s">
        <v>9</v>
      </c>
      <c r="C253" t="s">
        <v>42</v>
      </c>
      <c r="D253" t="s">
        <v>530</v>
      </c>
      <c r="E253" s="4">
        <v>71000</v>
      </c>
      <c r="F253" s="2">
        <v>49</v>
      </c>
      <c r="G253" s="3">
        <f>SUMIF(TRANSAKSI!$M:$M,Table2[[#This Row],[Id Produk]],TRANSAKSI!$R:$R)</f>
        <v>14</v>
      </c>
      <c r="H253" s="3">
        <f>Table2[[#This Row],[Stok]]-Table2[[#This Row],[Terjual]]</f>
        <v>35</v>
      </c>
    </row>
    <row r="254" spans="1:8" x14ac:dyDescent="0.35">
      <c r="A254" t="s">
        <v>531</v>
      </c>
      <c r="B254" t="s">
        <v>51</v>
      </c>
      <c r="C254" t="s">
        <v>52</v>
      </c>
      <c r="D254" t="s">
        <v>532</v>
      </c>
      <c r="E254" s="4">
        <v>85000</v>
      </c>
      <c r="F254" s="2">
        <v>78</v>
      </c>
      <c r="G254" s="3">
        <f>SUMIF(TRANSAKSI!$M:$M,Table2[[#This Row],[Id Produk]],TRANSAKSI!$R:$R)</f>
        <v>6</v>
      </c>
      <c r="H254" s="3">
        <f>Table2[[#This Row],[Stok]]-Table2[[#This Row],[Terjual]]</f>
        <v>72</v>
      </c>
    </row>
    <row r="255" spans="1:8" x14ac:dyDescent="0.35">
      <c r="A255" t="s">
        <v>533</v>
      </c>
      <c r="B255" t="s">
        <v>13</v>
      </c>
      <c r="C255" t="s">
        <v>37</v>
      </c>
      <c r="D255" t="s">
        <v>534</v>
      </c>
      <c r="E255" s="4">
        <v>10000</v>
      </c>
      <c r="F255" s="2">
        <v>58</v>
      </c>
      <c r="G255" s="3">
        <f>SUMIF(TRANSAKSI!$M:$M,Table2[[#This Row],[Id Produk]],TRANSAKSI!$R:$R)</f>
        <v>29</v>
      </c>
      <c r="H255" s="3">
        <f>Table2[[#This Row],[Stok]]-Table2[[#This Row],[Terjual]]</f>
        <v>29</v>
      </c>
    </row>
    <row r="256" spans="1:8" x14ac:dyDescent="0.35">
      <c r="A256" t="s">
        <v>535</v>
      </c>
      <c r="B256" t="s">
        <v>13</v>
      </c>
      <c r="C256" t="s">
        <v>29</v>
      </c>
      <c r="D256" t="s">
        <v>536</v>
      </c>
      <c r="E256" s="4">
        <v>77000</v>
      </c>
      <c r="F256" s="2">
        <v>76</v>
      </c>
      <c r="G256" s="3">
        <f>SUMIF(TRANSAKSI!$M:$M,Table2[[#This Row],[Id Produk]],TRANSAKSI!$R:$R)</f>
        <v>10</v>
      </c>
      <c r="H256" s="3">
        <f>Table2[[#This Row],[Stok]]-Table2[[#This Row],[Terjual]]</f>
        <v>66</v>
      </c>
    </row>
    <row r="257" spans="1:8" x14ac:dyDescent="0.35">
      <c r="A257" t="s">
        <v>537</v>
      </c>
      <c r="B257" t="s">
        <v>13</v>
      </c>
      <c r="C257" t="s">
        <v>366</v>
      </c>
      <c r="D257" t="s">
        <v>538</v>
      </c>
      <c r="E257" s="4">
        <v>12000</v>
      </c>
      <c r="F257" s="2">
        <v>27</v>
      </c>
      <c r="G257" s="3">
        <f>SUMIF(TRANSAKSI!$M:$M,Table2[[#This Row],[Id Produk]],TRANSAKSI!$R:$R)</f>
        <v>5</v>
      </c>
      <c r="H257" s="3">
        <f>Table2[[#This Row],[Stok]]-Table2[[#This Row],[Terjual]]</f>
        <v>22</v>
      </c>
    </row>
    <row r="258" spans="1:8" x14ac:dyDescent="0.35">
      <c r="A258" t="s">
        <v>539</v>
      </c>
      <c r="B258" t="s">
        <v>51</v>
      </c>
      <c r="C258" t="s">
        <v>52</v>
      </c>
      <c r="D258" t="s">
        <v>540</v>
      </c>
      <c r="E258" s="4">
        <v>144000</v>
      </c>
      <c r="F258" s="2">
        <v>27</v>
      </c>
      <c r="G258" s="3">
        <f>SUMIF(TRANSAKSI!$M:$M,Table2[[#This Row],[Id Produk]],TRANSAKSI!$R:$R)</f>
        <v>18</v>
      </c>
      <c r="H258" s="3">
        <f>Table2[[#This Row],[Stok]]-Table2[[#This Row],[Terjual]]</f>
        <v>9</v>
      </c>
    </row>
    <row r="259" spans="1:8" x14ac:dyDescent="0.35">
      <c r="A259" t="s">
        <v>541</v>
      </c>
      <c r="B259" t="s">
        <v>13</v>
      </c>
      <c r="C259" t="s">
        <v>32</v>
      </c>
      <c r="D259" t="s">
        <v>542</v>
      </c>
      <c r="E259" s="4">
        <v>143000</v>
      </c>
      <c r="F259" s="2">
        <v>73</v>
      </c>
      <c r="G259" s="3">
        <f>SUMIF(TRANSAKSI!$M:$M,Table2[[#This Row],[Id Produk]],TRANSAKSI!$R:$R)</f>
        <v>31</v>
      </c>
      <c r="H259" s="3">
        <f>Table2[[#This Row],[Stok]]-Table2[[#This Row],[Terjual]]</f>
        <v>42</v>
      </c>
    </row>
    <row r="260" spans="1:8" x14ac:dyDescent="0.35">
      <c r="A260" t="s">
        <v>543</v>
      </c>
      <c r="B260" t="s">
        <v>13</v>
      </c>
      <c r="C260" t="s">
        <v>26</v>
      </c>
      <c r="D260" t="s">
        <v>544</v>
      </c>
      <c r="E260" s="4">
        <v>4000</v>
      </c>
      <c r="F260" s="2">
        <v>50</v>
      </c>
      <c r="G260" s="3">
        <f>SUMIF(TRANSAKSI!$M:$M,Table2[[#This Row],[Id Produk]],TRANSAKSI!$R:$R)</f>
        <v>8</v>
      </c>
      <c r="H260" s="3">
        <f>Table2[[#This Row],[Stok]]-Table2[[#This Row],[Terjual]]</f>
        <v>42</v>
      </c>
    </row>
    <row r="261" spans="1:8" x14ac:dyDescent="0.35">
      <c r="A261" t="s">
        <v>545</v>
      </c>
      <c r="B261" t="s">
        <v>13</v>
      </c>
      <c r="C261" t="s">
        <v>23</v>
      </c>
      <c r="D261" t="s">
        <v>546</v>
      </c>
      <c r="E261" s="4">
        <v>9000</v>
      </c>
      <c r="F261" s="2">
        <v>44</v>
      </c>
      <c r="G261" s="3">
        <f>SUMIF(TRANSAKSI!$M:$M,Table2[[#This Row],[Id Produk]],TRANSAKSI!$R:$R)</f>
        <v>8</v>
      </c>
      <c r="H261" s="3">
        <f>Table2[[#This Row],[Stok]]-Table2[[#This Row],[Terjual]]</f>
        <v>36</v>
      </c>
    </row>
    <row r="262" spans="1:8" x14ac:dyDescent="0.35">
      <c r="A262" t="s">
        <v>547</v>
      </c>
      <c r="B262" t="s">
        <v>51</v>
      </c>
      <c r="C262" t="s">
        <v>52</v>
      </c>
      <c r="D262" t="s">
        <v>548</v>
      </c>
      <c r="E262" s="4">
        <v>120000</v>
      </c>
      <c r="F262" s="2">
        <v>70</v>
      </c>
      <c r="G262" s="3">
        <f>SUMIF(TRANSAKSI!$M:$M,Table2[[#This Row],[Id Produk]],TRANSAKSI!$R:$R)</f>
        <v>29</v>
      </c>
      <c r="H262" s="3">
        <f>Table2[[#This Row],[Stok]]-Table2[[#This Row],[Terjual]]</f>
        <v>41</v>
      </c>
    </row>
    <row r="263" spans="1:8" x14ac:dyDescent="0.35">
      <c r="A263" t="s">
        <v>549</v>
      </c>
      <c r="B263" t="s">
        <v>9</v>
      </c>
      <c r="C263" t="s">
        <v>20</v>
      </c>
      <c r="D263" t="s">
        <v>550</v>
      </c>
      <c r="E263" s="4">
        <v>41000</v>
      </c>
      <c r="F263" s="2">
        <v>49</v>
      </c>
      <c r="G263" s="3">
        <f>SUMIF(TRANSAKSI!$M:$M,Table2[[#This Row],[Id Produk]],TRANSAKSI!$R:$R)</f>
        <v>8</v>
      </c>
      <c r="H263" s="3">
        <f>Table2[[#This Row],[Stok]]-Table2[[#This Row],[Terjual]]</f>
        <v>41</v>
      </c>
    </row>
    <row r="264" spans="1:8" x14ac:dyDescent="0.35">
      <c r="A264" t="s">
        <v>551</v>
      </c>
      <c r="B264" t="s">
        <v>13</v>
      </c>
      <c r="C264" t="s">
        <v>26</v>
      </c>
      <c r="D264" t="s">
        <v>552</v>
      </c>
      <c r="E264" s="4">
        <v>9000</v>
      </c>
      <c r="F264" s="2">
        <v>36</v>
      </c>
      <c r="G264" s="3">
        <f>SUMIF(TRANSAKSI!$M:$M,Table2[[#This Row],[Id Produk]],TRANSAKSI!$R:$R)</f>
        <v>18</v>
      </c>
      <c r="H264" s="3">
        <f>Table2[[#This Row],[Stok]]-Table2[[#This Row],[Terjual]]</f>
        <v>18</v>
      </c>
    </row>
    <row r="265" spans="1:8" x14ac:dyDescent="0.35">
      <c r="A265" t="s">
        <v>553</v>
      </c>
      <c r="B265" t="s">
        <v>9</v>
      </c>
      <c r="C265" t="s">
        <v>42</v>
      </c>
      <c r="D265" t="s">
        <v>554</v>
      </c>
      <c r="E265" s="4">
        <v>302000</v>
      </c>
      <c r="F265" s="2">
        <v>67</v>
      </c>
      <c r="G265" s="3">
        <f>SUMIF(TRANSAKSI!$M:$M,Table2[[#This Row],[Id Produk]],TRANSAKSI!$R:$R)</f>
        <v>11</v>
      </c>
      <c r="H265" s="3">
        <f>Table2[[#This Row],[Stok]]-Table2[[#This Row],[Terjual]]</f>
        <v>56</v>
      </c>
    </row>
    <row r="266" spans="1:8" x14ac:dyDescent="0.35">
      <c r="A266" t="s">
        <v>555</v>
      </c>
      <c r="B266" t="s">
        <v>9</v>
      </c>
      <c r="C266" t="s">
        <v>20</v>
      </c>
      <c r="D266" t="s">
        <v>556</v>
      </c>
      <c r="E266" s="4">
        <v>36000</v>
      </c>
      <c r="F266" s="2">
        <v>29</v>
      </c>
      <c r="G266" s="3">
        <f>SUMIF(TRANSAKSI!$M:$M,Table2[[#This Row],[Id Produk]],TRANSAKSI!$R:$R)</f>
        <v>20</v>
      </c>
      <c r="H266" s="3">
        <f>Table2[[#This Row],[Stok]]-Table2[[#This Row],[Terjual]]</f>
        <v>9</v>
      </c>
    </row>
    <row r="267" spans="1:8" x14ac:dyDescent="0.35">
      <c r="A267" t="s">
        <v>557</v>
      </c>
      <c r="B267" t="s">
        <v>13</v>
      </c>
      <c r="C267" t="s">
        <v>29</v>
      </c>
      <c r="D267" t="s">
        <v>558</v>
      </c>
      <c r="E267" s="4">
        <v>98000</v>
      </c>
      <c r="F267" s="2">
        <v>39</v>
      </c>
      <c r="G267" s="3">
        <f>SUMIF(TRANSAKSI!$M:$M,Table2[[#This Row],[Id Produk]],TRANSAKSI!$R:$R)</f>
        <v>20</v>
      </c>
      <c r="H267" s="3">
        <f>Table2[[#This Row],[Stok]]-Table2[[#This Row],[Terjual]]</f>
        <v>19</v>
      </c>
    </row>
    <row r="268" spans="1:8" x14ac:dyDescent="0.35">
      <c r="A268" t="s">
        <v>559</v>
      </c>
      <c r="B268" t="s">
        <v>13</v>
      </c>
      <c r="C268" t="s">
        <v>26</v>
      </c>
      <c r="D268" t="s">
        <v>560</v>
      </c>
      <c r="E268" s="4">
        <v>16000</v>
      </c>
      <c r="F268" s="2">
        <v>46</v>
      </c>
      <c r="G268" s="3">
        <f>SUMIF(TRANSAKSI!$M:$M,Table2[[#This Row],[Id Produk]],TRANSAKSI!$R:$R)</f>
        <v>11</v>
      </c>
      <c r="H268" s="3">
        <f>Table2[[#This Row],[Stok]]-Table2[[#This Row],[Terjual]]</f>
        <v>35</v>
      </c>
    </row>
    <row r="269" spans="1:8" x14ac:dyDescent="0.35">
      <c r="A269" t="s">
        <v>561</v>
      </c>
      <c r="B269" t="s">
        <v>13</v>
      </c>
      <c r="C269" t="s">
        <v>32</v>
      </c>
      <c r="D269" t="s">
        <v>562</v>
      </c>
      <c r="E269" s="4">
        <v>244000</v>
      </c>
      <c r="F269" s="2">
        <v>29</v>
      </c>
      <c r="G269" s="3">
        <f>SUMIF(TRANSAKSI!$M:$M,Table2[[#This Row],[Id Produk]],TRANSAKSI!$R:$R)</f>
        <v>11</v>
      </c>
      <c r="H269" s="3">
        <f>Table2[[#This Row],[Stok]]-Table2[[#This Row],[Terjual]]</f>
        <v>18</v>
      </c>
    </row>
    <row r="270" spans="1:8" x14ac:dyDescent="0.35">
      <c r="A270" t="s">
        <v>563</v>
      </c>
      <c r="B270" t="s">
        <v>51</v>
      </c>
      <c r="C270" t="s">
        <v>64</v>
      </c>
      <c r="D270" t="s">
        <v>564</v>
      </c>
      <c r="E270" s="4">
        <v>18000</v>
      </c>
      <c r="F270" s="2">
        <v>38</v>
      </c>
      <c r="G270" s="3">
        <f>SUMIF(TRANSAKSI!$M:$M,Table2[[#This Row],[Id Produk]],TRANSAKSI!$R:$R)</f>
        <v>3</v>
      </c>
      <c r="H270" s="3">
        <f>Table2[[#This Row],[Stok]]-Table2[[#This Row],[Terjual]]</f>
        <v>35</v>
      </c>
    </row>
    <row r="271" spans="1:8" x14ac:dyDescent="0.35">
      <c r="A271" t="s">
        <v>565</v>
      </c>
      <c r="B271" t="s">
        <v>9</v>
      </c>
      <c r="C271" t="s">
        <v>42</v>
      </c>
      <c r="D271" t="s">
        <v>566</v>
      </c>
      <c r="E271" s="4">
        <v>393000</v>
      </c>
      <c r="F271" s="2">
        <v>71</v>
      </c>
      <c r="G271" s="3">
        <f>SUMIF(TRANSAKSI!$M:$M,Table2[[#This Row],[Id Produk]],TRANSAKSI!$R:$R)</f>
        <v>17</v>
      </c>
      <c r="H271" s="3">
        <f>Table2[[#This Row],[Stok]]-Table2[[#This Row],[Terjual]]</f>
        <v>54</v>
      </c>
    </row>
    <row r="272" spans="1:8" x14ac:dyDescent="0.35">
      <c r="A272" t="s">
        <v>567</v>
      </c>
      <c r="B272" t="s">
        <v>13</v>
      </c>
      <c r="C272" t="s">
        <v>26</v>
      </c>
      <c r="D272" t="s">
        <v>568</v>
      </c>
      <c r="E272" s="4">
        <v>19000</v>
      </c>
      <c r="F272" s="2">
        <v>31</v>
      </c>
      <c r="G272" s="3">
        <f>SUMIF(TRANSAKSI!$M:$M,Table2[[#This Row],[Id Produk]],TRANSAKSI!$R:$R)</f>
        <v>33</v>
      </c>
      <c r="H272" s="3">
        <f>Table2[[#This Row],[Stok]]-Table2[[#This Row],[Terjual]]</f>
        <v>-2</v>
      </c>
    </row>
    <row r="273" spans="1:8" x14ac:dyDescent="0.35">
      <c r="A273" t="s">
        <v>569</v>
      </c>
      <c r="B273" t="s">
        <v>9</v>
      </c>
      <c r="C273" t="s">
        <v>20</v>
      </c>
      <c r="D273" t="s">
        <v>570</v>
      </c>
      <c r="E273" s="4">
        <v>1050000</v>
      </c>
      <c r="F273" s="2">
        <v>25</v>
      </c>
      <c r="G273" s="3">
        <f>SUMIF(TRANSAKSI!$M:$M,Table2[[#This Row],[Id Produk]],TRANSAKSI!$R:$R)</f>
        <v>5</v>
      </c>
      <c r="H273" s="3">
        <f>Table2[[#This Row],[Stok]]-Table2[[#This Row],[Terjual]]</f>
        <v>20</v>
      </c>
    </row>
    <row r="274" spans="1:8" x14ac:dyDescent="0.35">
      <c r="A274" t="s">
        <v>571</v>
      </c>
      <c r="B274" t="s">
        <v>9</v>
      </c>
      <c r="C274" t="s">
        <v>20</v>
      </c>
      <c r="D274" t="s">
        <v>572</v>
      </c>
      <c r="E274" s="4">
        <v>19000</v>
      </c>
      <c r="F274" s="2">
        <v>48</v>
      </c>
      <c r="G274" s="3">
        <f>SUMIF(TRANSAKSI!$M:$M,Table2[[#This Row],[Id Produk]],TRANSAKSI!$R:$R)</f>
        <v>16</v>
      </c>
      <c r="H274" s="3">
        <f>Table2[[#This Row],[Stok]]-Table2[[#This Row],[Terjual]]</f>
        <v>32</v>
      </c>
    </row>
    <row r="275" spans="1:8" x14ac:dyDescent="0.35">
      <c r="A275" t="s">
        <v>573</v>
      </c>
      <c r="B275" t="s">
        <v>13</v>
      </c>
      <c r="C275" t="s">
        <v>32</v>
      </c>
      <c r="D275" t="s">
        <v>574</v>
      </c>
      <c r="E275" s="4">
        <v>331000</v>
      </c>
      <c r="F275" s="2">
        <v>53</v>
      </c>
      <c r="G275" s="3">
        <f>SUMIF(TRANSAKSI!$M:$M,Table2[[#This Row],[Id Produk]],TRANSAKSI!$R:$R)</f>
        <v>15</v>
      </c>
      <c r="H275" s="3">
        <f>Table2[[#This Row],[Stok]]-Table2[[#This Row],[Terjual]]</f>
        <v>38</v>
      </c>
    </row>
    <row r="276" spans="1:8" x14ac:dyDescent="0.35">
      <c r="A276" t="s">
        <v>575</v>
      </c>
      <c r="B276" t="s">
        <v>51</v>
      </c>
      <c r="C276" t="s">
        <v>64</v>
      </c>
      <c r="D276" t="s">
        <v>576</v>
      </c>
      <c r="E276" s="4">
        <v>133000</v>
      </c>
      <c r="F276" s="2">
        <v>30</v>
      </c>
      <c r="G276" s="3">
        <f>SUMIF(TRANSAKSI!$M:$M,Table2[[#This Row],[Id Produk]],TRANSAKSI!$R:$R)</f>
        <v>32</v>
      </c>
      <c r="H276" s="3">
        <f>Table2[[#This Row],[Stok]]-Table2[[#This Row],[Terjual]]</f>
        <v>-2</v>
      </c>
    </row>
    <row r="277" spans="1:8" x14ac:dyDescent="0.35">
      <c r="A277" t="s">
        <v>577</v>
      </c>
      <c r="B277" t="s">
        <v>13</v>
      </c>
      <c r="C277" t="s">
        <v>23</v>
      </c>
      <c r="D277" t="s">
        <v>578</v>
      </c>
      <c r="E277" s="4">
        <v>7000</v>
      </c>
      <c r="F277" s="2">
        <v>71</v>
      </c>
      <c r="G277" s="3">
        <f>SUMIF(TRANSAKSI!$M:$M,Table2[[#This Row],[Id Produk]],TRANSAKSI!$R:$R)</f>
        <v>4</v>
      </c>
      <c r="H277" s="3">
        <f>Table2[[#This Row],[Stok]]-Table2[[#This Row],[Terjual]]</f>
        <v>67</v>
      </c>
    </row>
    <row r="278" spans="1:8" x14ac:dyDescent="0.35">
      <c r="A278" t="s">
        <v>579</v>
      </c>
      <c r="B278" t="s">
        <v>13</v>
      </c>
      <c r="C278" t="s">
        <v>29</v>
      </c>
      <c r="D278" t="s">
        <v>580</v>
      </c>
      <c r="E278" s="4">
        <v>210000</v>
      </c>
      <c r="F278" s="2">
        <v>63</v>
      </c>
      <c r="G278" s="3">
        <f>SUMIF(TRANSAKSI!$M:$M,Table2[[#This Row],[Id Produk]],TRANSAKSI!$R:$R)</f>
        <v>10</v>
      </c>
      <c r="H278" s="3">
        <f>Table2[[#This Row],[Stok]]-Table2[[#This Row],[Terjual]]</f>
        <v>53</v>
      </c>
    </row>
    <row r="279" spans="1:8" x14ac:dyDescent="0.35">
      <c r="A279" t="s">
        <v>581</v>
      </c>
      <c r="B279" t="s">
        <v>13</v>
      </c>
      <c r="C279" t="s">
        <v>73</v>
      </c>
      <c r="D279" t="s">
        <v>476</v>
      </c>
      <c r="E279" s="4">
        <v>32000</v>
      </c>
      <c r="F279" s="2">
        <v>37</v>
      </c>
      <c r="G279" s="3">
        <f>SUMIF(TRANSAKSI!$M:$M,Table2[[#This Row],[Id Produk]],TRANSAKSI!$R:$R)</f>
        <v>11</v>
      </c>
      <c r="H279" s="3">
        <f>Table2[[#This Row],[Stok]]-Table2[[#This Row],[Terjual]]</f>
        <v>26</v>
      </c>
    </row>
    <row r="280" spans="1:8" x14ac:dyDescent="0.35">
      <c r="A280" t="s">
        <v>582</v>
      </c>
      <c r="B280" t="s">
        <v>9</v>
      </c>
      <c r="C280" t="s">
        <v>20</v>
      </c>
      <c r="D280" t="s">
        <v>583</v>
      </c>
      <c r="E280" s="4">
        <v>15000</v>
      </c>
      <c r="F280" s="2">
        <v>78</v>
      </c>
      <c r="G280" s="3">
        <f>SUMIF(TRANSAKSI!$M:$M,Table2[[#This Row],[Id Produk]],TRANSAKSI!$R:$R)</f>
        <v>26</v>
      </c>
      <c r="H280" s="3">
        <f>Table2[[#This Row],[Stok]]-Table2[[#This Row],[Terjual]]</f>
        <v>52</v>
      </c>
    </row>
    <row r="281" spans="1:8" x14ac:dyDescent="0.35">
      <c r="A281" t="s">
        <v>584</v>
      </c>
      <c r="B281" t="s">
        <v>13</v>
      </c>
      <c r="C281" t="s">
        <v>23</v>
      </c>
      <c r="D281" t="s">
        <v>585</v>
      </c>
      <c r="E281" s="4">
        <v>98000</v>
      </c>
      <c r="F281" s="2">
        <v>51</v>
      </c>
      <c r="G281" s="3">
        <f>SUMIF(TRANSAKSI!$M:$M,Table2[[#This Row],[Id Produk]],TRANSAKSI!$R:$R)</f>
        <v>6</v>
      </c>
      <c r="H281" s="3">
        <f>Table2[[#This Row],[Stok]]-Table2[[#This Row],[Terjual]]</f>
        <v>45</v>
      </c>
    </row>
    <row r="282" spans="1:8" x14ac:dyDescent="0.35">
      <c r="A282" t="s">
        <v>586</v>
      </c>
      <c r="B282" t="s">
        <v>13</v>
      </c>
      <c r="C282" t="s">
        <v>29</v>
      </c>
      <c r="D282" t="s">
        <v>587</v>
      </c>
      <c r="E282" s="4">
        <v>114000</v>
      </c>
      <c r="F282" s="2">
        <v>77</v>
      </c>
      <c r="G282" s="3">
        <f>SUMIF(TRANSAKSI!$M:$M,Table2[[#This Row],[Id Produk]],TRANSAKSI!$R:$R)</f>
        <v>16</v>
      </c>
      <c r="H282" s="3">
        <f>Table2[[#This Row],[Stok]]-Table2[[#This Row],[Terjual]]</f>
        <v>61</v>
      </c>
    </row>
    <row r="283" spans="1:8" x14ac:dyDescent="0.35">
      <c r="A283" t="s">
        <v>588</v>
      </c>
      <c r="B283" t="s">
        <v>9</v>
      </c>
      <c r="C283" t="s">
        <v>42</v>
      </c>
      <c r="D283" t="s">
        <v>589</v>
      </c>
      <c r="E283" s="4">
        <v>702000</v>
      </c>
      <c r="F283" s="2">
        <v>47</v>
      </c>
      <c r="G283" s="3">
        <f>SUMIF(TRANSAKSI!$M:$M,Table2[[#This Row],[Id Produk]],TRANSAKSI!$R:$R)</f>
        <v>23</v>
      </c>
      <c r="H283" s="3">
        <f>Table2[[#This Row],[Stok]]-Table2[[#This Row],[Terjual]]</f>
        <v>24</v>
      </c>
    </row>
    <row r="284" spans="1:8" x14ac:dyDescent="0.35">
      <c r="A284" t="s">
        <v>590</v>
      </c>
      <c r="B284" t="s">
        <v>13</v>
      </c>
      <c r="C284" t="s">
        <v>32</v>
      </c>
      <c r="D284" t="s">
        <v>591</v>
      </c>
      <c r="E284" s="4">
        <v>460000</v>
      </c>
      <c r="F284" s="2">
        <v>35</v>
      </c>
      <c r="G284" s="3">
        <f>SUMIF(TRANSAKSI!$M:$M,Table2[[#This Row],[Id Produk]],TRANSAKSI!$R:$R)</f>
        <v>13</v>
      </c>
      <c r="H284" s="3">
        <f>Table2[[#This Row],[Stok]]-Table2[[#This Row],[Terjual]]</f>
        <v>22</v>
      </c>
    </row>
    <row r="285" spans="1:8" x14ac:dyDescent="0.35">
      <c r="A285" t="s">
        <v>592</v>
      </c>
      <c r="B285" t="s">
        <v>13</v>
      </c>
      <c r="C285" t="s">
        <v>366</v>
      </c>
      <c r="D285" t="s">
        <v>593</v>
      </c>
      <c r="E285" s="4">
        <v>24000</v>
      </c>
      <c r="F285" s="2">
        <v>48</v>
      </c>
      <c r="G285" s="3">
        <f>SUMIF(TRANSAKSI!$M:$M,Table2[[#This Row],[Id Produk]],TRANSAKSI!$R:$R)</f>
        <v>15</v>
      </c>
      <c r="H285" s="3">
        <f>Table2[[#This Row],[Stok]]-Table2[[#This Row],[Terjual]]</f>
        <v>33</v>
      </c>
    </row>
    <row r="286" spans="1:8" x14ac:dyDescent="0.35">
      <c r="A286" t="s">
        <v>594</v>
      </c>
      <c r="B286" t="s">
        <v>9</v>
      </c>
      <c r="C286" t="s">
        <v>20</v>
      </c>
      <c r="D286" t="s">
        <v>595</v>
      </c>
      <c r="E286" s="4">
        <v>31000</v>
      </c>
      <c r="F286" s="2">
        <v>33</v>
      </c>
      <c r="G286" s="3">
        <f>SUMIF(TRANSAKSI!$M:$M,Table2[[#This Row],[Id Produk]],TRANSAKSI!$R:$R)</f>
        <v>12</v>
      </c>
      <c r="H286" s="3">
        <f>Table2[[#This Row],[Stok]]-Table2[[#This Row],[Terjual]]</f>
        <v>21</v>
      </c>
    </row>
    <row r="287" spans="1:8" x14ac:dyDescent="0.35">
      <c r="A287" t="s">
        <v>596</v>
      </c>
      <c r="B287" t="s">
        <v>9</v>
      </c>
      <c r="C287" t="s">
        <v>20</v>
      </c>
      <c r="D287" t="s">
        <v>597</v>
      </c>
      <c r="E287" s="4">
        <v>24000</v>
      </c>
      <c r="F287" s="2">
        <v>43</v>
      </c>
      <c r="G287" s="3">
        <f>SUMIF(TRANSAKSI!$M:$M,Table2[[#This Row],[Id Produk]],TRANSAKSI!$R:$R)</f>
        <v>29</v>
      </c>
      <c r="H287" s="3">
        <f>Table2[[#This Row],[Stok]]-Table2[[#This Row],[Terjual]]</f>
        <v>14</v>
      </c>
    </row>
    <row r="288" spans="1:8" x14ac:dyDescent="0.35">
      <c r="A288" t="s">
        <v>598</v>
      </c>
      <c r="B288" t="s">
        <v>13</v>
      </c>
      <c r="C288" t="s">
        <v>37</v>
      </c>
      <c r="D288" t="s">
        <v>599</v>
      </c>
      <c r="E288" s="4">
        <v>20000</v>
      </c>
      <c r="F288" s="2">
        <v>49</v>
      </c>
      <c r="G288" s="3">
        <f>SUMIF(TRANSAKSI!$M:$M,Table2[[#This Row],[Id Produk]],TRANSAKSI!$R:$R)</f>
        <v>11</v>
      </c>
      <c r="H288" s="3">
        <f>Table2[[#This Row],[Stok]]-Table2[[#This Row],[Terjual]]</f>
        <v>38</v>
      </c>
    </row>
    <row r="289" spans="1:8" x14ac:dyDescent="0.35">
      <c r="A289" t="s">
        <v>600</v>
      </c>
      <c r="B289" t="s">
        <v>13</v>
      </c>
      <c r="C289" t="s">
        <v>29</v>
      </c>
      <c r="D289" t="s">
        <v>601</v>
      </c>
      <c r="E289" s="4">
        <v>62000</v>
      </c>
      <c r="F289" s="2">
        <v>58</v>
      </c>
      <c r="G289" s="3">
        <f>SUMIF(TRANSAKSI!$M:$M,Table2[[#This Row],[Id Produk]],TRANSAKSI!$R:$R)</f>
        <v>20</v>
      </c>
      <c r="H289" s="3">
        <f>Table2[[#This Row],[Stok]]-Table2[[#This Row],[Terjual]]</f>
        <v>38</v>
      </c>
    </row>
    <row r="290" spans="1:8" x14ac:dyDescent="0.35">
      <c r="A290" t="s">
        <v>602</v>
      </c>
      <c r="B290" t="s">
        <v>13</v>
      </c>
      <c r="C290" t="s">
        <v>29</v>
      </c>
      <c r="D290" t="s">
        <v>603</v>
      </c>
      <c r="E290" s="4">
        <v>3000</v>
      </c>
      <c r="F290" s="2">
        <v>71</v>
      </c>
      <c r="G290" s="3">
        <f>SUMIF(TRANSAKSI!$M:$M,Table2[[#This Row],[Id Produk]],TRANSAKSI!$R:$R)</f>
        <v>13</v>
      </c>
      <c r="H290" s="3">
        <f>Table2[[#This Row],[Stok]]-Table2[[#This Row],[Terjual]]</f>
        <v>58</v>
      </c>
    </row>
    <row r="291" spans="1:8" x14ac:dyDescent="0.35">
      <c r="A291" t="s">
        <v>604</v>
      </c>
      <c r="B291" t="s">
        <v>13</v>
      </c>
      <c r="C291" t="s">
        <v>26</v>
      </c>
      <c r="D291" t="s">
        <v>605</v>
      </c>
      <c r="E291" s="4">
        <v>15000</v>
      </c>
      <c r="F291" s="2">
        <v>25</v>
      </c>
      <c r="G291" s="3">
        <f>SUMIF(TRANSAKSI!$M:$M,Table2[[#This Row],[Id Produk]],TRANSAKSI!$R:$R)</f>
        <v>13</v>
      </c>
      <c r="H291" s="3">
        <f>Table2[[#This Row],[Stok]]-Table2[[#This Row],[Terjual]]</f>
        <v>12</v>
      </c>
    </row>
    <row r="292" spans="1:8" x14ac:dyDescent="0.35">
      <c r="A292" t="s">
        <v>606</v>
      </c>
      <c r="B292" t="s">
        <v>51</v>
      </c>
      <c r="C292" t="s">
        <v>254</v>
      </c>
      <c r="D292" t="s">
        <v>607</v>
      </c>
      <c r="E292" s="4">
        <v>8000000</v>
      </c>
      <c r="F292" s="2">
        <v>53</v>
      </c>
      <c r="G292" s="3">
        <f>SUMIF(TRANSAKSI!$M:$M,Table2[[#This Row],[Id Produk]],TRANSAKSI!$R:$R)</f>
        <v>4</v>
      </c>
      <c r="H292" s="3">
        <f>Table2[[#This Row],[Stok]]-Table2[[#This Row],[Terjual]]</f>
        <v>49</v>
      </c>
    </row>
    <row r="293" spans="1:8" x14ac:dyDescent="0.35">
      <c r="A293" t="s">
        <v>608</v>
      </c>
      <c r="B293" t="s">
        <v>51</v>
      </c>
      <c r="C293" t="s">
        <v>64</v>
      </c>
      <c r="D293" t="s">
        <v>609</v>
      </c>
      <c r="E293" s="4">
        <v>480000</v>
      </c>
      <c r="F293" s="2">
        <v>49</v>
      </c>
      <c r="G293" s="3">
        <f>SUMIF(TRANSAKSI!$M:$M,Table2[[#This Row],[Id Produk]],TRANSAKSI!$R:$R)</f>
        <v>7</v>
      </c>
      <c r="H293" s="3">
        <f>Table2[[#This Row],[Stok]]-Table2[[#This Row],[Terjual]]</f>
        <v>42</v>
      </c>
    </row>
    <row r="294" spans="1:8" x14ac:dyDescent="0.35">
      <c r="A294" t="s">
        <v>610</v>
      </c>
      <c r="B294" t="s">
        <v>9</v>
      </c>
      <c r="C294" t="s">
        <v>10</v>
      </c>
      <c r="D294" t="s">
        <v>611</v>
      </c>
      <c r="E294" s="4">
        <v>192000</v>
      </c>
      <c r="F294" s="2">
        <v>57</v>
      </c>
      <c r="G294" s="3">
        <f>SUMIF(TRANSAKSI!$M:$M,Table2[[#This Row],[Id Produk]],TRANSAKSI!$R:$R)</f>
        <v>29</v>
      </c>
      <c r="H294" s="3">
        <f>Table2[[#This Row],[Stok]]-Table2[[#This Row],[Terjual]]</f>
        <v>28</v>
      </c>
    </row>
    <row r="295" spans="1:8" x14ac:dyDescent="0.35">
      <c r="A295" t="s">
        <v>612</v>
      </c>
      <c r="B295" t="s">
        <v>9</v>
      </c>
      <c r="C295" t="s">
        <v>20</v>
      </c>
      <c r="D295" t="s">
        <v>613</v>
      </c>
      <c r="E295" s="4">
        <v>105000</v>
      </c>
      <c r="F295" s="2">
        <v>72</v>
      </c>
      <c r="G295" s="3">
        <f>SUMIF(TRANSAKSI!$M:$M,Table2[[#This Row],[Id Produk]],TRANSAKSI!$R:$R)</f>
        <v>9</v>
      </c>
      <c r="H295" s="3">
        <f>Table2[[#This Row],[Stok]]-Table2[[#This Row],[Terjual]]</f>
        <v>63</v>
      </c>
    </row>
    <row r="296" spans="1:8" x14ac:dyDescent="0.35">
      <c r="A296" t="s">
        <v>614</v>
      </c>
      <c r="B296" t="s">
        <v>51</v>
      </c>
      <c r="C296" t="s">
        <v>64</v>
      </c>
      <c r="D296" t="s">
        <v>615</v>
      </c>
      <c r="E296" s="4">
        <v>167000</v>
      </c>
      <c r="F296" s="2">
        <v>47</v>
      </c>
      <c r="G296" s="3">
        <f>SUMIF(TRANSAKSI!$M:$M,Table2[[#This Row],[Id Produk]],TRANSAKSI!$R:$R)</f>
        <v>2</v>
      </c>
      <c r="H296" s="3">
        <f>Table2[[#This Row],[Stok]]-Table2[[#This Row],[Terjual]]</f>
        <v>45</v>
      </c>
    </row>
    <row r="297" spans="1:8" x14ac:dyDescent="0.35">
      <c r="A297" t="s">
        <v>616</v>
      </c>
      <c r="B297" t="s">
        <v>9</v>
      </c>
      <c r="C297" t="s">
        <v>20</v>
      </c>
      <c r="D297" t="s">
        <v>617</v>
      </c>
      <c r="E297" s="4">
        <v>210000</v>
      </c>
      <c r="F297" s="2">
        <v>67</v>
      </c>
      <c r="G297" s="3">
        <f>SUMIF(TRANSAKSI!$M:$M,Table2[[#This Row],[Id Produk]],TRANSAKSI!$R:$R)</f>
        <v>15</v>
      </c>
      <c r="H297" s="3">
        <f>Table2[[#This Row],[Stok]]-Table2[[#This Row],[Terjual]]</f>
        <v>52</v>
      </c>
    </row>
    <row r="298" spans="1:8" x14ac:dyDescent="0.35">
      <c r="A298" t="s">
        <v>618</v>
      </c>
      <c r="B298" t="s">
        <v>9</v>
      </c>
      <c r="C298" t="s">
        <v>17</v>
      </c>
      <c r="D298" t="s">
        <v>619</v>
      </c>
      <c r="E298" s="4">
        <v>370000</v>
      </c>
      <c r="F298" s="2">
        <v>77</v>
      </c>
      <c r="G298" s="3">
        <f>SUMIF(TRANSAKSI!$M:$M,Table2[[#This Row],[Id Produk]],TRANSAKSI!$R:$R)</f>
        <v>18</v>
      </c>
      <c r="H298" s="3">
        <f>Table2[[#This Row],[Stok]]-Table2[[#This Row],[Terjual]]</f>
        <v>59</v>
      </c>
    </row>
    <row r="299" spans="1:8" x14ac:dyDescent="0.35">
      <c r="A299" t="s">
        <v>620</v>
      </c>
      <c r="B299" t="s">
        <v>13</v>
      </c>
      <c r="C299" t="s">
        <v>23</v>
      </c>
      <c r="D299" t="s">
        <v>621</v>
      </c>
      <c r="E299" s="4">
        <v>11000</v>
      </c>
      <c r="F299" s="2">
        <v>60</v>
      </c>
      <c r="G299" s="3">
        <f>SUMIF(TRANSAKSI!$M:$M,Table2[[#This Row],[Id Produk]],TRANSAKSI!$R:$R)</f>
        <v>12</v>
      </c>
      <c r="H299" s="3">
        <f>Table2[[#This Row],[Stok]]-Table2[[#This Row],[Terjual]]</f>
        <v>48</v>
      </c>
    </row>
    <row r="300" spans="1:8" x14ac:dyDescent="0.35">
      <c r="A300" t="s">
        <v>622</v>
      </c>
      <c r="B300" t="s">
        <v>13</v>
      </c>
      <c r="C300" t="s">
        <v>55</v>
      </c>
      <c r="D300" t="s">
        <v>623</v>
      </c>
      <c r="E300" s="4">
        <v>25000</v>
      </c>
      <c r="F300" s="2">
        <v>63</v>
      </c>
      <c r="G300" s="3">
        <f>SUMIF(TRANSAKSI!$M:$M,Table2[[#This Row],[Id Produk]],TRANSAKSI!$R:$R)</f>
        <v>10</v>
      </c>
      <c r="H300" s="3">
        <f>Table2[[#This Row],[Stok]]-Table2[[#This Row],[Terjual]]</f>
        <v>53</v>
      </c>
    </row>
    <row r="301" spans="1:8" x14ac:dyDescent="0.35">
      <c r="A301" t="s">
        <v>624</v>
      </c>
      <c r="B301" t="s">
        <v>13</v>
      </c>
      <c r="C301" t="s">
        <v>29</v>
      </c>
      <c r="D301" t="s">
        <v>625</v>
      </c>
      <c r="E301" s="4">
        <v>282000</v>
      </c>
      <c r="F301" s="2">
        <v>43</v>
      </c>
      <c r="G301" s="3">
        <f>SUMIF(TRANSAKSI!$M:$M,Table2[[#This Row],[Id Produk]],TRANSAKSI!$R:$R)</f>
        <v>8</v>
      </c>
      <c r="H301" s="3">
        <f>Table2[[#This Row],[Stok]]-Table2[[#This Row],[Terjual]]</f>
        <v>35</v>
      </c>
    </row>
    <row r="302" spans="1:8" x14ac:dyDescent="0.35">
      <c r="A302" t="s">
        <v>626</v>
      </c>
      <c r="B302" t="s">
        <v>13</v>
      </c>
      <c r="C302" t="s">
        <v>26</v>
      </c>
      <c r="D302" t="s">
        <v>627</v>
      </c>
      <c r="E302" s="4">
        <v>20000</v>
      </c>
      <c r="F302" s="2">
        <v>43</v>
      </c>
      <c r="G302" s="3">
        <f>SUMIF(TRANSAKSI!$M:$M,Table2[[#This Row],[Id Produk]],TRANSAKSI!$R:$R)</f>
        <v>9</v>
      </c>
      <c r="H302" s="3">
        <f>Table2[[#This Row],[Stok]]-Table2[[#This Row],[Terjual]]</f>
        <v>34</v>
      </c>
    </row>
    <row r="303" spans="1:8" x14ac:dyDescent="0.35">
      <c r="A303" t="s">
        <v>628</v>
      </c>
      <c r="B303" t="s">
        <v>9</v>
      </c>
      <c r="C303" t="s">
        <v>20</v>
      </c>
      <c r="D303" t="s">
        <v>629</v>
      </c>
      <c r="E303" s="4">
        <v>10000</v>
      </c>
      <c r="F303" s="2">
        <v>64</v>
      </c>
      <c r="G303" s="3">
        <f>SUMIF(TRANSAKSI!$M:$M,Table2[[#This Row],[Id Produk]],TRANSAKSI!$R:$R)</f>
        <v>21</v>
      </c>
      <c r="H303" s="3">
        <f>Table2[[#This Row],[Stok]]-Table2[[#This Row],[Terjual]]</f>
        <v>43</v>
      </c>
    </row>
    <row r="304" spans="1:8" x14ac:dyDescent="0.35">
      <c r="A304" t="s">
        <v>630</v>
      </c>
      <c r="B304" t="s">
        <v>9</v>
      </c>
      <c r="C304" t="s">
        <v>20</v>
      </c>
      <c r="D304" t="s">
        <v>631</v>
      </c>
      <c r="E304" s="4">
        <v>104000</v>
      </c>
      <c r="F304" s="2">
        <v>68</v>
      </c>
      <c r="G304" s="3">
        <f>SUMIF(TRANSAKSI!$M:$M,Table2[[#This Row],[Id Produk]],TRANSAKSI!$R:$R)</f>
        <v>17</v>
      </c>
      <c r="H304" s="3">
        <f>Table2[[#This Row],[Stok]]-Table2[[#This Row],[Terjual]]</f>
        <v>51</v>
      </c>
    </row>
    <row r="305" spans="1:8" x14ac:dyDescent="0.35">
      <c r="A305" t="s">
        <v>632</v>
      </c>
      <c r="B305" t="s">
        <v>13</v>
      </c>
      <c r="C305" t="s">
        <v>26</v>
      </c>
      <c r="D305" t="s">
        <v>633</v>
      </c>
      <c r="E305" s="4">
        <v>60000</v>
      </c>
      <c r="F305" s="2">
        <v>41</v>
      </c>
      <c r="G305" s="3">
        <f>SUMIF(TRANSAKSI!$M:$M,Table2[[#This Row],[Id Produk]],TRANSAKSI!$R:$R)</f>
        <v>16</v>
      </c>
      <c r="H305" s="3">
        <f>Table2[[#This Row],[Stok]]-Table2[[#This Row],[Terjual]]</f>
        <v>25</v>
      </c>
    </row>
    <row r="306" spans="1:8" x14ac:dyDescent="0.35">
      <c r="A306" t="s">
        <v>634</v>
      </c>
      <c r="B306" t="s">
        <v>13</v>
      </c>
      <c r="C306" t="s">
        <v>23</v>
      </c>
      <c r="D306" t="s">
        <v>635</v>
      </c>
      <c r="E306" s="4">
        <v>147000</v>
      </c>
      <c r="F306" s="2">
        <v>71</v>
      </c>
      <c r="G306" s="3">
        <f>SUMIF(TRANSAKSI!$M:$M,Table2[[#This Row],[Id Produk]],TRANSAKSI!$R:$R)</f>
        <v>7</v>
      </c>
      <c r="H306" s="3">
        <f>Table2[[#This Row],[Stok]]-Table2[[#This Row],[Terjual]]</f>
        <v>64</v>
      </c>
    </row>
    <row r="307" spans="1:8" x14ac:dyDescent="0.35">
      <c r="A307" t="s">
        <v>636</v>
      </c>
      <c r="B307" t="s">
        <v>9</v>
      </c>
      <c r="C307" t="s">
        <v>17</v>
      </c>
      <c r="D307" t="s">
        <v>637</v>
      </c>
      <c r="E307" s="4">
        <v>1653000</v>
      </c>
      <c r="F307" s="2">
        <v>42</v>
      </c>
      <c r="G307" s="3">
        <f>SUMIF(TRANSAKSI!$M:$M,Table2[[#This Row],[Id Produk]],TRANSAKSI!$R:$R)</f>
        <v>20</v>
      </c>
      <c r="H307" s="3">
        <f>Table2[[#This Row],[Stok]]-Table2[[#This Row],[Terjual]]</f>
        <v>22</v>
      </c>
    </row>
    <row r="308" spans="1:8" x14ac:dyDescent="0.35">
      <c r="A308" t="s">
        <v>638</v>
      </c>
      <c r="B308" t="s">
        <v>9</v>
      </c>
      <c r="C308" t="s">
        <v>20</v>
      </c>
      <c r="D308" t="s">
        <v>639</v>
      </c>
      <c r="E308" s="4">
        <v>130000</v>
      </c>
      <c r="F308" s="2">
        <v>46</v>
      </c>
      <c r="G308" s="3">
        <f>SUMIF(TRANSAKSI!$M:$M,Table2[[#This Row],[Id Produk]],TRANSAKSI!$R:$R)</f>
        <v>19</v>
      </c>
      <c r="H308" s="3">
        <f>Table2[[#This Row],[Stok]]-Table2[[#This Row],[Terjual]]</f>
        <v>27</v>
      </c>
    </row>
    <row r="309" spans="1:8" x14ac:dyDescent="0.35">
      <c r="A309" t="s">
        <v>640</v>
      </c>
      <c r="B309" t="s">
        <v>13</v>
      </c>
      <c r="C309" t="s">
        <v>366</v>
      </c>
      <c r="D309" t="s">
        <v>641</v>
      </c>
      <c r="E309" s="4">
        <v>46000</v>
      </c>
      <c r="F309" s="2">
        <v>61</v>
      </c>
      <c r="G309" s="3">
        <f>SUMIF(TRANSAKSI!$M:$M,Table2[[#This Row],[Id Produk]],TRANSAKSI!$R:$R)</f>
        <v>7</v>
      </c>
      <c r="H309" s="3">
        <f>Table2[[#This Row],[Stok]]-Table2[[#This Row],[Terjual]]</f>
        <v>54</v>
      </c>
    </row>
    <row r="310" spans="1:8" x14ac:dyDescent="0.35">
      <c r="A310" t="s">
        <v>642</v>
      </c>
      <c r="B310" t="s">
        <v>13</v>
      </c>
      <c r="C310" t="s">
        <v>55</v>
      </c>
      <c r="D310" t="s">
        <v>643</v>
      </c>
      <c r="E310" s="4">
        <v>18000</v>
      </c>
      <c r="F310" s="2">
        <v>68</v>
      </c>
      <c r="G310" s="3">
        <f>SUMIF(TRANSAKSI!$M:$M,Table2[[#This Row],[Id Produk]],TRANSAKSI!$R:$R)</f>
        <v>7</v>
      </c>
      <c r="H310" s="3">
        <f>Table2[[#This Row],[Stok]]-Table2[[#This Row],[Terjual]]</f>
        <v>61</v>
      </c>
    </row>
    <row r="311" spans="1:8" x14ac:dyDescent="0.35">
      <c r="A311" t="s">
        <v>644</v>
      </c>
      <c r="B311" t="s">
        <v>13</v>
      </c>
      <c r="C311" t="s">
        <v>23</v>
      </c>
      <c r="D311" t="s">
        <v>645</v>
      </c>
      <c r="E311" s="4">
        <v>183000</v>
      </c>
      <c r="F311" s="2">
        <v>49</v>
      </c>
      <c r="G311" s="3">
        <f>SUMIF(TRANSAKSI!$M:$M,Table2[[#This Row],[Id Produk]],TRANSAKSI!$R:$R)</f>
        <v>24</v>
      </c>
      <c r="H311" s="3">
        <f>Table2[[#This Row],[Stok]]-Table2[[#This Row],[Terjual]]</f>
        <v>25</v>
      </c>
    </row>
    <row r="312" spans="1:8" x14ac:dyDescent="0.35">
      <c r="A312" t="s">
        <v>646</v>
      </c>
      <c r="B312" t="s">
        <v>13</v>
      </c>
      <c r="C312" t="s">
        <v>32</v>
      </c>
      <c r="D312" t="s">
        <v>647</v>
      </c>
      <c r="E312" s="4">
        <v>243000</v>
      </c>
      <c r="F312" s="2">
        <v>75</v>
      </c>
      <c r="G312" s="3">
        <f>SUMIF(TRANSAKSI!$M:$M,Table2[[#This Row],[Id Produk]],TRANSAKSI!$R:$R)</f>
        <v>8</v>
      </c>
      <c r="H312" s="3">
        <f>Table2[[#This Row],[Stok]]-Table2[[#This Row],[Terjual]]</f>
        <v>67</v>
      </c>
    </row>
    <row r="313" spans="1:8" x14ac:dyDescent="0.35">
      <c r="A313" t="s">
        <v>648</v>
      </c>
      <c r="B313" t="s">
        <v>51</v>
      </c>
      <c r="C313" t="s">
        <v>64</v>
      </c>
      <c r="D313" t="s">
        <v>649</v>
      </c>
      <c r="E313" s="4">
        <v>50000</v>
      </c>
      <c r="F313" s="2">
        <v>53</v>
      </c>
      <c r="G313" s="3">
        <f>SUMIF(TRANSAKSI!$M:$M,Table2[[#This Row],[Id Produk]],TRANSAKSI!$R:$R)</f>
        <v>4</v>
      </c>
      <c r="H313" s="3">
        <f>Table2[[#This Row],[Stok]]-Table2[[#This Row],[Terjual]]</f>
        <v>49</v>
      </c>
    </row>
    <row r="314" spans="1:8" x14ac:dyDescent="0.35">
      <c r="A314" t="s">
        <v>650</v>
      </c>
      <c r="B314" t="s">
        <v>13</v>
      </c>
      <c r="C314" t="s">
        <v>14</v>
      </c>
      <c r="D314" t="s">
        <v>651</v>
      </c>
      <c r="E314" s="4">
        <v>12000</v>
      </c>
      <c r="F314" s="2">
        <v>51</v>
      </c>
      <c r="G314" s="3">
        <f>SUMIF(TRANSAKSI!$M:$M,Table2[[#This Row],[Id Produk]],TRANSAKSI!$R:$R)</f>
        <v>8</v>
      </c>
      <c r="H314" s="3">
        <f>Table2[[#This Row],[Stok]]-Table2[[#This Row],[Terjual]]</f>
        <v>43</v>
      </c>
    </row>
    <row r="315" spans="1:8" x14ac:dyDescent="0.35">
      <c r="A315" t="s">
        <v>652</v>
      </c>
      <c r="B315" t="s">
        <v>9</v>
      </c>
      <c r="C315" t="s">
        <v>17</v>
      </c>
      <c r="D315" t="s">
        <v>653</v>
      </c>
      <c r="E315" s="4">
        <v>568000</v>
      </c>
      <c r="F315" s="2">
        <v>47</v>
      </c>
      <c r="G315" s="3">
        <f>SUMIF(TRANSAKSI!$M:$M,Table2[[#This Row],[Id Produk]],TRANSAKSI!$R:$R)</f>
        <v>19</v>
      </c>
      <c r="H315" s="3">
        <f>Table2[[#This Row],[Stok]]-Table2[[#This Row],[Terjual]]</f>
        <v>28</v>
      </c>
    </row>
    <row r="316" spans="1:8" x14ac:dyDescent="0.35">
      <c r="A316" t="s">
        <v>654</v>
      </c>
      <c r="B316" t="s">
        <v>51</v>
      </c>
      <c r="C316" t="s">
        <v>52</v>
      </c>
      <c r="D316" t="s">
        <v>655</v>
      </c>
      <c r="E316" s="4">
        <v>12000</v>
      </c>
      <c r="F316" s="2">
        <v>76</v>
      </c>
      <c r="G316" s="3">
        <f>SUMIF(TRANSAKSI!$M:$M,Table2[[#This Row],[Id Produk]],TRANSAKSI!$R:$R)</f>
        <v>7</v>
      </c>
      <c r="H316" s="3">
        <f>Table2[[#This Row],[Stok]]-Table2[[#This Row],[Terjual]]</f>
        <v>69</v>
      </c>
    </row>
    <row r="317" spans="1:8" x14ac:dyDescent="0.35">
      <c r="A317" t="s">
        <v>656</v>
      </c>
      <c r="B317" t="s">
        <v>13</v>
      </c>
      <c r="C317" t="s">
        <v>26</v>
      </c>
      <c r="D317" t="s">
        <v>657</v>
      </c>
      <c r="E317" s="4">
        <v>59000</v>
      </c>
      <c r="F317" s="2">
        <v>42</v>
      </c>
      <c r="G317" s="3">
        <f>SUMIF(TRANSAKSI!$M:$M,Table2[[#This Row],[Id Produk]],TRANSAKSI!$R:$R)</f>
        <v>23</v>
      </c>
      <c r="H317" s="3">
        <f>Table2[[#This Row],[Stok]]-Table2[[#This Row],[Terjual]]</f>
        <v>19</v>
      </c>
    </row>
    <row r="318" spans="1:8" x14ac:dyDescent="0.35">
      <c r="A318" t="s">
        <v>658</v>
      </c>
      <c r="B318" t="s">
        <v>51</v>
      </c>
      <c r="C318" t="s">
        <v>471</v>
      </c>
      <c r="D318" t="s">
        <v>659</v>
      </c>
      <c r="E318" s="4">
        <v>1200000</v>
      </c>
      <c r="F318" s="2">
        <v>31</v>
      </c>
      <c r="G318" s="3">
        <f>SUMIF(TRANSAKSI!$M:$M,Table2[[#This Row],[Id Produk]],TRANSAKSI!$R:$R)</f>
        <v>14</v>
      </c>
      <c r="H318" s="3">
        <f>Table2[[#This Row],[Stok]]-Table2[[#This Row],[Terjual]]</f>
        <v>17</v>
      </c>
    </row>
    <row r="319" spans="1:8" x14ac:dyDescent="0.35">
      <c r="A319" t="s">
        <v>660</v>
      </c>
      <c r="B319" t="s">
        <v>9</v>
      </c>
      <c r="C319" t="s">
        <v>17</v>
      </c>
      <c r="D319" t="s">
        <v>661</v>
      </c>
      <c r="E319" s="4">
        <v>384000</v>
      </c>
      <c r="F319" s="2">
        <v>37</v>
      </c>
      <c r="G319" s="3">
        <f>SUMIF(TRANSAKSI!$M:$M,Table2[[#This Row],[Id Produk]],TRANSAKSI!$R:$R)</f>
        <v>34</v>
      </c>
      <c r="H319" s="3">
        <f>Table2[[#This Row],[Stok]]-Table2[[#This Row],[Terjual]]</f>
        <v>3</v>
      </c>
    </row>
    <row r="320" spans="1:8" x14ac:dyDescent="0.35">
      <c r="A320" t="s">
        <v>662</v>
      </c>
      <c r="B320" t="s">
        <v>13</v>
      </c>
      <c r="C320" t="s">
        <v>32</v>
      </c>
      <c r="D320" t="s">
        <v>663</v>
      </c>
      <c r="E320" s="4">
        <v>25000</v>
      </c>
      <c r="F320" s="2">
        <v>36</v>
      </c>
      <c r="G320" s="3">
        <f>SUMIF(TRANSAKSI!$M:$M,Table2[[#This Row],[Id Produk]],TRANSAKSI!$R:$R)</f>
        <v>6</v>
      </c>
      <c r="H320" s="3">
        <f>Table2[[#This Row],[Stok]]-Table2[[#This Row],[Terjual]]</f>
        <v>30</v>
      </c>
    </row>
    <row r="321" spans="1:8" x14ac:dyDescent="0.35">
      <c r="A321" t="s">
        <v>664</v>
      </c>
      <c r="B321" t="s">
        <v>13</v>
      </c>
      <c r="C321" t="s">
        <v>23</v>
      </c>
      <c r="D321" t="s">
        <v>665</v>
      </c>
      <c r="E321" s="4">
        <v>23000</v>
      </c>
      <c r="F321" s="2">
        <v>55</v>
      </c>
      <c r="G321" s="3">
        <f>SUMIF(TRANSAKSI!$M:$M,Table2[[#This Row],[Id Produk]],TRANSAKSI!$R:$R)</f>
        <v>7</v>
      </c>
      <c r="H321" s="3">
        <f>Table2[[#This Row],[Stok]]-Table2[[#This Row],[Terjual]]</f>
        <v>48</v>
      </c>
    </row>
    <row r="322" spans="1:8" x14ac:dyDescent="0.35">
      <c r="A322" t="s">
        <v>666</v>
      </c>
      <c r="B322" t="s">
        <v>13</v>
      </c>
      <c r="C322" t="s">
        <v>23</v>
      </c>
      <c r="D322" t="s">
        <v>667</v>
      </c>
      <c r="E322" s="4">
        <v>59000</v>
      </c>
      <c r="F322" s="2">
        <v>65</v>
      </c>
      <c r="G322" s="3">
        <f>SUMIF(TRANSAKSI!$M:$M,Table2[[#This Row],[Id Produk]],TRANSAKSI!$R:$R)</f>
        <v>36</v>
      </c>
      <c r="H322" s="3">
        <f>Table2[[#This Row],[Stok]]-Table2[[#This Row],[Terjual]]</f>
        <v>29</v>
      </c>
    </row>
    <row r="323" spans="1:8" x14ac:dyDescent="0.35">
      <c r="A323" t="s">
        <v>668</v>
      </c>
      <c r="B323" t="s">
        <v>13</v>
      </c>
      <c r="C323" t="s">
        <v>14</v>
      </c>
      <c r="D323" t="s">
        <v>669</v>
      </c>
      <c r="E323" s="4">
        <v>13000</v>
      </c>
      <c r="F323" s="2">
        <v>46</v>
      </c>
      <c r="G323" s="3">
        <f>SUMIF(TRANSAKSI!$M:$M,Table2[[#This Row],[Id Produk]],TRANSAKSI!$R:$R)</f>
        <v>31</v>
      </c>
      <c r="H323" s="3">
        <f>Table2[[#This Row],[Stok]]-Table2[[#This Row],[Terjual]]</f>
        <v>15</v>
      </c>
    </row>
    <row r="324" spans="1:8" x14ac:dyDescent="0.35">
      <c r="A324" t="s">
        <v>670</v>
      </c>
      <c r="B324" t="s">
        <v>51</v>
      </c>
      <c r="C324" t="s">
        <v>52</v>
      </c>
      <c r="D324" t="s">
        <v>671</v>
      </c>
      <c r="E324" s="4">
        <v>108000</v>
      </c>
      <c r="F324" s="2">
        <v>30</v>
      </c>
      <c r="G324" s="3">
        <f>SUMIF(TRANSAKSI!$M:$M,Table2[[#This Row],[Id Produk]],TRANSAKSI!$R:$R)</f>
        <v>5</v>
      </c>
      <c r="H324" s="3">
        <f>Table2[[#This Row],[Stok]]-Table2[[#This Row],[Terjual]]</f>
        <v>25</v>
      </c>
    </row>
    <row r="325" spans="1:8" x14ac:dyDescent="0.35">
      <c r="A325" t="s">
        <v>672</v>
      </c>
      <c r="B325" t="s">
        <v>9</v>
      </c>
      <c r="C325" t="s">
        <v>20</v>
      </c>
      <c r="D325" t="s">
        <v>673</v>
      </c>
      <c r="E325" s="4">
        <v>311000</v>
      </c>
      <c r="F325" s="2">
        <v>41</v>
      </c>
      <c r="G325" s="3">
        <f>SUMIF(TRANSAKSI!$M:$M,Table2[[#This Row],[Id Produk]],TRANSAKSI!$R:$R)</f>
        <v>5</v>
      </c>
      <c r="H325" s="3">
        <f>Table2[[#This Row],[Stok]]-Table2[[#This Row],[Terjual]]</f>
        <v>36</v>
      </c>
    </row>
    <row r="326" spans="1:8" x14ac:dyDescent="0.35">
      <c r="A326" t="s">
        <v>674</v>
      </c>
      <c r="B326" t="s">
        <v>9</v>
      </c>
      <c r="C326" t="s">
        <v>42</v>
      </c>
      <c r="D326" t="s">
        <v>675</v>
      </c>
      <c r="E326" s="4">
        <v>642000</v>
      </c>
      <c r="F326" s="2">
        <v>30</v>
      </c>
      <c r="G326" s="3">
        <f>SUMIF(TRANSAKSI!$M:$M,Table2[[#This Row],[Id Produk]],TRANSAKSI!$R:$R)</f>
        <v>11</v>
      </c>
      <c r="H326" s="3">
        <f>Table2[[#This Row],[Stok]]-Table2[[#This Row],[Terjual]]</f>
        <v>19</v>
      </c>
    </row>
    <row r="327" spans="1:8" x14ac:dyDescent="0.35">
      <c r="A327" t="s">
        <v>676</v>
      </c>
      <c r="B327" t="s">
        <v>13</v>
      </c>
      <c r="C327" t="s">
        <v>26</v>
      </c>
      <c r="D327" t="s">
        <v>677</v>
      </c>
      <c r="E327" s="4">
        <v>19000</v>
      </c>
      <c r="F327" s="2">
        <v>53</v>
      </c>
      <c r="G327" s="3">
        <f>SUMIF(TRANSAKSI!$M:$M,Table2[[#This Row],[Id Produk]],TRANSAKSI!$R:$R)</f>
        <v>32</v>
      </c>
      <c r="H327" s="3">
        <f>Table2[[#This Row],[Stok]]-Table2[[#This Row],[Terjual]]</f>
        <v>21</v>
      </c>
    </row>
    <row r="328" spans="1:8" x14ac:dyDescent="0.35">
      <c r="A328" t="s">
        <v>678</v>
      </c>
      <c r="B328" t="s">
        <v>13</v>
      </c>
      <c r="C328" t="s">
        <v>37</v>
      </c>
      <c r="D328" t="s">
        <v>679</v>
      </c>
      <c r="E328" s="4">
        <v>33000</v>
      </c>
      <c r="F328" s="2">
        <v>28</v>
      </c>
      <c r="G328" s="3">
        <f>SUMIF(TRANSAKSI!$M:$M,Table2[[#This Row],[Id Produk]],TRANSAKSI!$R:$R)</f>
        <v>13</v>
      </c>
      <c r="H328" s="3">
        <f>Table2[[#This Row],[Stok]]-Table2[[#This Row],[Terjual]]</f>
        <v>15</v>
      </c>
    </row>
    <row r="329" spans="1:8" x14ac:dyDescent="0.35">
      <c r="A329" t="s">
        <v>680</v>
      </c>
      <c r="B329" t="s">
        <v>9</v>
      </c>
      <c r="C329" t="s">
        <v>42</v>
      </c>
      <c r="D329" t="s">
        <v>681</v>
      </c>
      <c r="E329" s="4">
        <v>545000</v>
      </c>
      <c r="F329" s="2">
        <v>27</v>
      </c>
      <c r="G329" s="3">
        <f>SUMIF(TRANSAKSI!$M:$M,Table2[[#This Row],[Id Produk]],TRANSAKSI!$R:$R)</f>
        <v>10</v>
      </c>
      <c r="H329" s="3">
        <f>Table2[[#This Row],[Stok]]-Table2[[#This Row],[Terjual]]</f>
        <v>17</v>
      </c>
    </row>
    <row r="330" spans="1:8" x14ac:dyDescent="0.35">
      <c r="A330" t="s">
        <v>682</v>
      </c>
      <c r="B330" t="s">
        <v>13</v>
      </c>
      <c r="C330" t="s">
        <v>26</v>
      </c>
      <c r="D330" t="s">
        <v>683</v>
      </c>
      <c r="E330" s="4">
        <v>33000</v>
      </c>
      <c r="F330" s="2">
        <v>64</v>
      </c>
      <c r="G330" s="3">
        <f>SUMIF(TRANSAKSI!$M:$M,Table2[[#This Row],[Id Produk]],TRANSAKSI!$R:$R)</f>
        <v>16</v>
      </c>
      <c r="H330" s="3">
        <f>Table2[[#This Row],[Stok]]-Table2[[#This Row],[Terjual]]</f>
        <v>48</v>
      </c>
    </row>
    <row r="331" spans="1:8" x14ac:dyDescent="0.35">
      <c r="A331" t="s">
        <v>684</v>
      </c>
      <c r="B331" t="s">
        <v>13</v>
      </c>
      <c r="C331" t="s">
        <v>55</v>
      </c>
      <c r="D331" t="s">
        <v>685</v>
      </c>
      <c r="E331" s="4">
        <v>187000</v>
      </c>
      <c r="F331" s="2">
        <v>61</v>
      </c>
      <c r="G331" s="3">
        <f>SUMIF(TRANSAKSI!$M:$M,Table2[[#This Row],[Id Produk]],TRANSAKSI!$R:$R)</f>
        <v>20</v>
      </c>
      <c r="H331" s="3">
        <f>Table2[[#This Row],[Stok]]-Table2[[#This Row],[Terjual]]</f>
        <v>41</v>
      </c>
    </row>
    <row r="332" spans="1:8" x14ac:dyDescent="0.35">
      <c r="A332" t="s">
        <v>686</v>
      </c>
      <c r="B332" t="s">
        <v>13</v>
      </c>
      <c r="C332" t="s">
        <v>26</v>
      </c>
      <c r="D332" t="s">
        <v>687</v>
      </c>
      <c r="E332" s="4">
        <v>18000</v>
      </c>
      <c r="F332" s="2">
        <v>66</v>
      </c>
      <c r="G332" s="3">
        <f>SUMIF(TRANSAKSI!$M:$M,Table2[[#This Row],[Id Produk]],TRANSAKSI!$R:$R)</f>
        <v>25</v>
      </c>
      <c r="H332" s="3">
        <f>Table2[[#This Row],[Stok]]-Table2[[#This Row],[Terjual]]</f>
        <v>41</v>
      </c>
    </row>
    <row r="333" spans="1:8" x14ac:dyDescent="0.35">
      <c r="A333" t="s">
        <v>688</v>
      </c>
      <c r="B333" t="s">
        <v>9</v>
      </c>
      <c r="C333" t="s">
        <v>42</v>
      </c>
      <c r="D333" t="s">
        <v>689</v>
      </c>
      <c r="E333" s="4">
        <v>349000</v>
      </c>
      <c r="F333" s="2">
        <v>64</v>
      </c>
      <c r="G333" s="3">
        <f>SUMIF(TRANSAKSI!$M:$M,Table2[[#This Row],[Id Produk]],TRANSAKSI!$R:$R)</f>
        <v>7</v>
      </c>
      <c r="H333" s="3">
        <f>Table2[[#This Row],[Stok]]-Table2[[#This Row],[Terjual]]</f>
        <v>57</v>
      </c>
    </row>
    <row r="334" spans="1:8" x14ac:dyDescent="0.35">
      <c r="A334" t="s">
        <v>690</v>
      </c>
      <c r="B334" t="s">
        <v>13</v>
      </c>
      <c r="C334" t="s">
        <v>26</v>
      </c>
      <c r="D334" t="s">
        <v>691</v>
      </c>
      <c r="E334" s="4">
        <v>144000</v>
      </c>
      <c r="F334" s="2">
        <v>77</v>
      </c>
      <c r="G334" s="3">
        <f>SUMIF(TRANSAKSI!$M:$M,Table2[[#This Row],[Id Produk]],TRANSAKSI!$R:$R)</f>
        <v>6</v>
      </c>
      <c r="H334" s="3">
        <f>Table2[[#This Row],[Stok]]-Table2[[#This Row],[Terjual]]</f>
        <v>71</v>
      </c>
    </row>
    <row r="335" spans="1:8" x14ac:dyDescent="0.35">
      <c r="A335" t="s">
        <v>692</v>
      </c>
      <c r="B335" t="s">
        <v>51</v>
      </c>
      <c r="C335" t="s">
        <v>52</v>
      </c>
      <c r="D335" t="s">
        <v>693</v>
      </c>
      <c r="E335" s="4">
        <v>1364000</v>
      </c>
      <c r="F335" s="2">
        <v>40</v>
      </c>
      <c r="G335" s="3">
        <f>SUMIF(TRANSAKSI!$M:$M,Table2[[#This Row],[Id Produk]],TRANSAKSI!$R:$R)</f>
        <v>22</v>
      </c>
      <c r="H335" s="3">
        <f>Table2[[#This Row],[Stok]]-Table2[[#This Row],[Terjual]]</f>
        <v>18</v>
      </c>
    </row>
    <row r="336" spans="1:8" x14ac:dyDescent="0.35">
      <c r="A336" t="s">
        <v>694</v>
      </c>
      <c r="B336" t="s">
        <v>13</v>
      </c>
      <c r="C336" t="s">
        <v>14</v>
      </c>
      <c r="D336" t="s">
        <v>695</v>
      </c>
      <c r="E336" s="4">
        <v>10000</v>
      </c>
      <c r="F336" s="2">
        <v>61</v>
      </c>
      <c r="G336" s="3">
        <f>SUMIF(TRANSAKSI!$M:$M,Table2[[#This Row],[Id Produk]],TRANSAKSI!$R:$R)</f>
        <v>32</v>
      </c>
      <c r="H336" s="3">
        <f>Table2[[#This Row],[Stok]]-Table2[[#This Row],[Terjual]]</f>
        <v>29</v>
      </c>
    </row>
    <row r="337" spans="1:8" x14ac:dyDescent="0.35">
      <c r="A337" t="s">
        <v>696</v>
      </c>
      <c r="B337" t="s">
        <v>13</v>
      </c>
      <c r="C337" t="s">
        <v>26</v>
      </c>
      <c r="D337" t="s">
        <v>697</v>
      </c>
      <c r="E337" s="4">
        <v>21000</v>
      </c>
      <c r="F337" s="2">
        <v>54</v>
      </c>
      <c r="G337" s="3">
        <f>SUMIF(TRANSAKSI!$M:$M,Table2[[#This Row],[Id Produk]],TRANSAKSI!$R:$R)</f>
        <v>27</v>
      </c>
      <c r="H337" s="3">
        <f>Table2[[#This Row],[Stok]]-Table2[[#This Row],[Terjual]]</f>
        <v>27</v>
      </c>
    </row>
    <row r="338" spans="1:8" x14ac:dyDescent="0.35">
      <c r="A338" t="s">
        <v>698</v>
      </c>
      <c r="B338" t="s">
        <v>13</v>
      </c>
      <c r="C338" t="s">
        <v>23</v>
      </c>
      <c r="D338" t="s">
        <v>699</v>
      </c>
      <c r="E338" s="4">
        <v>133000</v>
      </c>
      <c r="F338" s="2">
        <v>41</v>
      </c>
      <c r="G338" s="3">
        <f>SUMIF(TRANSAKSI!$M:$M,Table2[[#This Row],[Id Produk]],TRANSAKSI!$R:$R)</f>
        <v>19</v>
      </c>
      <c r="H338" s="3">
        <f>Table2[[#This Row],[Stok]]-Table2[[#This Row],[Terjual]]</f>
        <v>22</v>
      </c>
    </row>
    <row r="339" spans="1:8" x14ac:dyDescent="0.35">
      <c r="A339" t="s">
        <v>700</v>
      </c>
      <c r="B339" t="s">
        <v>9</v>
      </c>
      <c r="C339" t="s">
        <v>42</v>
      </c>
      <c r="D339" t="s">
        <v>701</v>
      </c>
      <c r="E339" s="4">
        <v>284000</v>
      </c>
      <c r="F339" s="2">
        <v>30</v>
      </c>
      <c r="G339" s="3">
        <f>SUMIF(TRANSAKSI!$M:$M,Table2[[#This Row],[Id Produk]],TRANSAKSI!$R:$R)</f>
        <v>40</v>
      </c>
      <c r="H339" s="3">
        <f>Table2[[#This Row],[Stok]]-Table2[[#This Row],[Terjual]]</f>
        <v>-10</v>
      </c>
    </row>
    <row r="340" spans="1:8" x14ac:dyDescent="0.35">
      <c r="A340" t="s">
        <v>702</v>
      </c>
      <c r="B340" t="s">
        <v>9</v>
      </c>
      <c r="C340" t="s">
        <v>20</v>
      </c>
      <c r="D340" t="s">
        <v>703</v>
      </c>
      <c r="E340" s="4">
        <v>23000</v>
      </c>
      <c r="F340" s="2">
        <v>42</v>
      </c>
      <c r="G340" s="3">
        <f>SUMIF(TRANSAKSI!$M:$M,Table2[[#This Row],[Id Produk]],TRANSAKSI!$R:$R)</f>
        <v>12</v>
      </c>
      <c r="H340" s="3">
        <f>Table2[[#This Row],[Stok]]-Table2[[#This Row],[Terjual]]</f>
        <v>30</v>
      </c>
    </row>
    <row r="341" spans="1:8" x14ac:dyDescent="0.35">
      <c r="A341" t="s">
        <v>704</v>
      </c>
      <c r="B341" t="s">
        <v>13</v>
      </c>
      <c r="C341" t="s">
        <v>29</v>
      </c>
      <c r="D341" t="s">
        <v>705</v>
      </c>
      <c r="E341" s="4">
        <v>356000</v>
      </c>
      <c r="F341" s="2">
        <v>46</v>
      </c>
      <c r="G341" s="3">
        <f>SUMIF(TRANSAKSI!$M:$M,Table2[[#This Row],[Id Produk]],TRANSAKSI!$R:$R)</f>
        <v>23</v>
      </c>
      <c r="H341" s="3">
        <f>Table2[[#This Row],[Stok]]-Table2[[#This Row],[Terjual]]</f>
        <v>23</v>
      </c>
    </row>
    <row r="342" spans="1:8" x14ac:dyDescent="0.35">
      <c r="A342" t="s">
        <v>706</v>
      </c>
      <c r="B342" t="s">
        <v>13</v>
      </c>
      <c r="C342" t="s">
        <v>23</v>
      </c>
      <c r="D342" t="s">
        <v>707</v>
      </c>
      <c r="E342" s="4">
        <v>13000</v>
      </c>
      <c r="F342" s="2">
        <v>27</v>
      </c>
      <c r="G342" s="3">
        <f>SUMIF(TRANSAKSI!$M:$M,Table2[[#This Row],[Id Produk]],TRANSAKSI!$R:$R)</f>
        <v>8</v>
      </c>
      <c r="H342" s="3">
        <f>Table2[[#This Row],[Stok]]-Table2[[#This Row],[Terjual]]</f>
        <v>19</v>
      </c>
    </row>
    <row r="343" spans="1:8" x14ac:dyDescent="0.35">
      <c r="A343" t="s">
        <v>708</v>
      </c>
      <c r="B343" t="s">
        <v>9</v>
      </c>
      <c r="C343" t="s">
        <v>20</v>
      </c>
      <c r="D343" t="s">
        <v>709</v>
      </c>
      <c r="E343" s="4">
        <v>19000</v>
      </c>
      <c r="F343" s="2">
        <v>33</v>
      </c>
      <c r="G343" s="3">
        <f>SUMIF(TRANSAKSI!$M:$M,Table2[[#This Row],[Id Produk]],TRANSAKSI!$R:$R)</f>
        <v>7</v>
      </c>
      <c r="H343" s="3">
        <f>Table2[[#This Row],[Stok]]-Table2[[#This Row],[Terjual]]</f>
        <v>26</v>
      </c>
    </row>
    <row r="344" spans="1:8" x14ac:dyDescent="0.35">
      <c r="A344" t="s">
        <v>710</v>
      </c>
      <c r="B344" t="s">
        <v>13</v>
      </c>
      <c r="C344" t="s">
        <v>37</v>
      </c>
      <c r="D344" t="s">
        <v>711</v>
      </c>
      <c r="E344" s="4">
        <v>44000</v>
      </c>
      <c r="F344" s="2">
        <v>53</v>
      </c>
      <c r="G344" s="3">
        <f>SUMIF(TRANSAKSI!$M:$M,Table2[[#This Row],[Id Produk]],TRANSAKSI!$R:$R)</f>
        <v>10</v>
      </c>
      <c r="H344" s="3">
        <f>Table2[[#This Row],[Stok]]-Table2[[#This Row],[Terjual]]</f>
        <v>43</v>
      </c>
    </row>
    <row r="345" spans="1:8" x14ac:dyDescent="0.35">
      <c r="A345" t="s">
        <v>712</v>
      </c>
      <c r="B345" t="s">
        <v>13</v>
      </c>
      <c r="C345" t="s">
        <v>37</v>
      </c>
      <c r="D345" t="s">
        <v>713</v>
      </c>
      <c r="E345" s="4">
        <v>12000</v>
      </c>
      <c r="F345" s="2">
        <v>35</v>
      </c>
      <c r="G345" s="3">
        <f>SUMIF(TRANSAKSI!$M:$M,Table2[[#This Row],[Id Produk]],TRANSAKSI!$R:$R)</f>
        <v>13</v>
      </c>
      <c r="H345" s="3">
        <f>Table2[[#This Row],[Stok]]-Table2[[#This Row],[Terjual]]</f>
        <v>22</v>
      </c>
    </row>
    <row r="346" spans="1:8" x14ac:dyDescent="0.35">
      <c r="A346" t="s">
        <v>714</v>
      </c>
      <c r="B346" t="s">
        <v>13</v>
      </c>
      <c r="C346" t="s">
        <v>23</v>
      </c>
      <c r="D346" t="s">
        <v>715</v>
      </c>
      <c r="E346" s="4">
        <v>52000</v>
      </c>
      <c r="F346" s="2">
        <v>78</v>
      </c>
      <c r="G346" s="3">
        <f>SUMIF(TRANSAKSI!$M:$M,Table2[[#This Row],[Id Produk]],TRANSAKSI!$R:$R)</f>
        <v>8</v>
      </c>
      <c r="H346" s="3">
        <f>Table2[[#This Row],[Stok]]-Table2[[#This Row],[Terjual]]</f>
        <v>70</v>
      </c>
    </row>
    <row r="347" spans="1:8" x14ac:dyDescent="0.35">
      <c r="A347" t="s">
        <v>716</v>
      </c>
      <c r="B347" t="s">
        <v>13</v>
      </c>
      <c r="C347" t="s">
        <v>23</v>
      </c>
      <c r="D347" t="s">
        <v>717</v>
      </c>
      <c r="E347" s="4">
        <v>6000</v>
      </c>
      <c r="F347" s="2">
        <v>32</v>
      </c>
      <c r="G347" s="3">
        <f>SUMIF(TRANSAKSI!$M:$M,Table2[[#This Row],[Id Produk]],TRANSAKSI!$R:$R)</f>
        <v>13</v>
      </c>
      <c r="H347" s="3">
        <f>Table2[[#This Row],[Stok]]-Table2[[#This Row],[Terjual]]</f>
        <v>19</v>
      </c>
    </row>
    <row r="348" spans="1:8" x14ac:dyDescent="0.35">
      <c r="A348" t="s">
        <v>718</v>
      </c>
      <c r="B348" t="s">
        <v>13</v>
      </c>
      <c r="C348" t="s">
        <v>23</v>
      </c>
      <c r="D348" t="s">
        <v>719</v>
      </c>
      <c r="E348" s="4">
        <v>42000</v>
      </c>
      <c r="F348" s="2">
        <v>55</v>
      </c>
      <c r="G348" s="3">
        <f>SUMIF(TRANSAKSI!$M:$M,Table2[[#This Row],[Id Produk]],TRANSAKSI!$R:$R)</f>
        <v>15</v>
      </c>
      <c r="H348" s="3">
        <f>Table2[[#This Row],[Stok]]-Table2[[#This Row],[Terjual]]</f>
        <v>40</v>
      </c>
    </row>
    <row r="349" spans="1:8" x14ac:dyDescent="0.35">
      <c r="A349" t="s">
        <v>720</v>
      </c>
      <c r="B349" t="s">
        <v>51</v>
      </c>
      <c r="C349" t="s">
        <v>64</v>
      </c>
      <c r="D349" t="s">
        <v>721</v>
      </c>
      <c r="E349" s="4">
        <v>240000</v>
      </c>
      <c r="F349" s="2">
        <v>42</v>
      </c>
      <c r="G349" s="3">
        <f>SUMIF(TRANSAKSI!$M:$M,Table2[[#This Row],[Id Produk]],TRANSAKSI!$R:$R)</f>
        <v>22</v>
      </c>
      <c r="H349" s="3">
        <f>Table2[[#This Row],[Stok]]-Table2[[#This Row],[Terjual]]</f>
        <v>20</v>
      </c>
    </row>
    <row r="350" spans="1:8" x14ac:dyDescent="0.35">
      <c r="A350" t="s">
        <v>722</v>
      </c>
      <c r="B350" t="s">
        <v>51</v>
      </c>
      <c r="C350" t="s">
        <v>64</v>
      </c>
      <c r="D350" t="s">
        <v>723</v>
      </c>
      <c r="E350" s="4">
        <v>68000</v>
      </c>
      <c r="F350" s="2">
        <v>69</v>
      </c>
      <c r="G350" s="3">
        <f>SUMIF(TRANSAKSI!$M:$M,Table2[[#This Row],[Id Produk]],TRANSAKSI!$R:$R)</f>
        <v>11</v>
      </c>
      <c r="H350" s="3">
        <f>Table2[[#This Row],[Stok]]-Table2[[#This Row],[Terjual]]</f>
        <v>58</v>
      </c>
    </row>
    <row r="351" spans="1:8" x14ac:dyDescent="0.35">
      <c r="A351" t="s">
        <v>724</v>
      </c>
      <c r="B351" t="s">
        <v>13</v>
      </c>
      <c r="C351" t="s">
        <v>73</v>
      </c>
      <c r="D351" t="s">
        <v>725</v>
      </c>
      <c r="E351" s="4">
        <v>35000</v>
      </c>
      <c r="F351" s="2">
        <v>73</v>
      </c>
      <c r="G351" s="3">
        <f>SUMIF(TRANSAKSI!$M:$M,Table2[[#This Row],[Id Produk]],TRANSAKSI!$R:$R)</f>
        <v>38</v>
      </c>
      <c r="H351" s="3">
        <f>Table2[[#This Row],[Stok]]-Table2[[#This Row],[Terjual]]</f>
        <v>35</v>
      </c>
    </row>
    <row r="352" spans="1:8" x14ac:dyDescent="0.35">
      <c r="A352" t="s">
        <v>726</v>
      </c>
      <c r="B352" t="s">
        <v>9</v>
      </c>
      <c r="C352" t="s">
        <v>42</v>
      </c>
      <c r="D352" t="s">
        <v>727</v>
      </c>
      <c r="E352" s="4">
        <v>302000</v>
      </c>
      <c r="F352" s="2">
        <v>42</v>
      </c>
      <c r="G352" s="3">
        <f>SUMIF(TRANSAKSI!$M:$M,Table2[[#This Row],[Id Produk]],TRANSAKSI!$R:$R)</f>
        <v>11</v>
      </c>
      <c r="H352" s="3">
        <f>Table2[[#This Row],[Stok]]-Table2[[#This Row],[Terjual]]</f>
        <v>31</v>
      </c>
    </row>
    <row r="353" spans="1:8" x14ac:dyDescent="0.35">
      <c r="A353" t="s">
        <v>728</v>
      </c>
      <c r="B353" t="s">
        <v>13</v>
      </c>
      <c r="C353" t="s">
        <v>37</v>
      </c>
      <c r="D353" t="s">
        <v>729</v>
      </c>
      <c r="E353" s="4">
        <v>36000</v>
      </c>
      <c r="F353" s="2">
        <v>45</v>
      </c>
      <c r="G353" s="3">
        <f>SUMIF(TRANSAKSI!$M:$M,Table2[[#This Row],[Id Produk]],TRANSAKSI!$R:$R)</f>
        <v>18</v>
      </c>
      <c r="H353" s="3">
        <f>Table2[[#This Row],[Stok]]-Table2[[#This Row],[Terjual]]</f>
        <v>27</v>
      </c>
    </row>
    <row r="354" spans="1:8" x14ac:dyDescent="0.35">
      <c r="A354" t="s">
        <v>730</v>
      </c>
      <c r="B354" t="s">
        <v>13</v>
      </c>
      <c r="C354" t="s">
        <v>26</v>
      </c>
      <c r="D354" t="s">
        <v>731</v>
      </c>
      <c r="E354" s="4">
        <v>52000</v>
      </c>
      <c r="F354" s="2">
        <v>34</v>
      </c>
      <c r="G354" s="3">
        <f>SUMIF(TRANSAKSI!$M:$M,Table2[[#This Row],[Id Produk]],TRANSAKSI!$R:$R)</f>
        <v>24</v>
      </c>
      <c r="H354" s="3">
        <f>Table2[[#This Row],[Stok]]-Table2[[#This Row],[Terjual]]</f>
        <v>10</v>
      </c>
    </row>
    <row r="355" spans="1:8" x14ac:dyDescent="0.35">
      <c r="A355" t="s">
        <v>732</v>
      </c>
      <c r="B355" t="s">
        <v>13</v>
      </c>
      <c r="C355" t="s">
        <v>23</v>
      </c>
      <c r="D355" t="s">
        <v>733</v>
      </c>
      <c r="E355" s="4">
        <v>10000</v>
      </c>
      <c r="F355" s="2">
        <v>25</v>
      </c>
      <c r="G355" s="3">
        <f>SUMIF(TRANSAKSI!$M:$M,Table2[[#This Row],[Id Produk]],TRANSAKSI!$R:$R)</f>
        <v>5</v>
      </c>
      <c r="H355" s="3">
        <f>Table2[[#This Row],[Stok]]-Table2[[#This Row],[Terjual]]</f>
        <v>20</v>
      </c>
    </row>
    <row r="356" spans="1:8" x14ac:dyDescent="0.35">
      <c r="A356" t="s">
        <v>734</v>
      </c>
      <c r="B356" t="s">
        <v>51</v>
      </c>
      <c r="C356" t="s">
        <v>52</v>
      </c>
      <c r="D356" t="s">
        <v>735</v>
      </c>
      <c r="E356" s="4">
        <v>22000</v>
      </c>
      <c r="F356" s="2">
        <v>25</v>
      </c>
      <c r="G356" s="3">
        <f>SUMIF(TRANSAKSI!$M:$M,Table2[[#This Row],[Id Produk]],TRANSAKSI!$R:$R)</f>
        <v>3</v>
      </c>
      <c r="H356" s="3">
        <f>Table2[[#This Row],[Stok]]-Table2[[#This Row],[Terjual]]</f>
        <v>22</v>
      </c>
    </row>
    <row r="357" spans="1:8" x14ac:dyDescent="0.35">
      <c r="A357" t="s">
        <v>736</v>
      </c>
      <c r="B357" t="s">
        <v>13</v>
      </c>
      <c r="C357" t="s">
        <v>37</v>
      </c>
      <c r="D357" t="s">
        <v>737</v>
      </c>
      <c r="E357" s="4">
        <v>61000</v>
      </c>
      <c r="F357" s="2">
        <v>78</v>
      </c>
      <c r="G357" s="3">
        <f>SUMIF(TRANSAKSI!$M:$M,Table2[[#This Row],[Id Produk]],TRANSAKSI!$R:$R)</f>
        <v>15</v>
      </c>
      <c r="H357" s="3">
        <f>Table2[[#This Row],[Stok]]-Table2[[#This Row],[Terjual]]</f>
        <v>63</v>
      </c>
    </row>
    <row r="358" spans="1:8" x14ac:dyDescent="0.35">
      <c r="A358" t="s">
        <v>738</v>
      </c>
      <c r="B358" t="s">
        <v>13</v>
      </c>
      <c r="C358" t="s">
        <v>26</v>
      </c>
      <c r="D358" t="s">
        <v>739</v>
      </c>
      <c r="E358" s="4">
        <v>38000</v>
      </c>
      <c r="F358" s="2">
        <v>55</v>
      </c>
      <c r="G358" s="3">
        <f>SUMIF(TRANSAKSI!$M:$M,Table2[[#This Row],[Id Produk]],TRANSAKSI!$R:$R)</f>
        <v>8</v>
      </c>
      <c r="H358" s="3">
        <f>Table2[[#This Row],[Stok]]-Table2[[#This Row],[Terjual]]</f>
        <v>47</v>
      </c>
    </row>
    <row r="359" spans="1:8" x14ac:dyDescent="0.35">
      <c r="A359" t="s">
        <v>740</v>
      </c>
      <c r="B359" t="s">
        <v>51</v>
      </c>
      <c r="C359" t="s">
        <v>52</v>
      </c>
      <c r="D359" t="s">
        <v>741</v>
      </c>
      <c r="E359" s="4">
        <v>84000</v>
      </c>
      <c r="F359" s="2">
        <v>74</v>
      </c>
      <c r="G359" s="3">
        <f>SUMIF(TRANSAKSI!$M:$M,Table2[[#This Row],[Id Produk]],TRANSAKSI!$R:$R)</f>
        <v>32</v>
      </c>
      <c r="H359" s="3">
        <f>Table2[[#This Row],[Stok]]-Table2[[#This Row],[Terjual]]</f>
        <v>42</v>
      </c>
    </row>
    <row r="360" spans="1:8" x14ac:dyDescent="0.35">
      <c r="A360" t="s">
        <v>742</v>
      </c>
      <c r="B360" t="s">
        <v>9</v>
      </c>
      <c r="C360" t="s">
        <v>20</v>
      </c>
      <c r="D360" t="s">
        <v>743</v>
      </c>
      <c r="E360" s="4">
        <v>49000</v>
      </c>
      <c r="F360" s="2">
        <v>41</v>
      </c>
      <c r="G360" s="3">
        <f>SUMIF(TRANSAKSI!$M:$M,Table2[[#This Row],[Id Produk]],TRANSAKSI!$R:$R)</f>
        <v>9</v>
      </c>
      <c r="H360" s="3">
        <f>Table2[[#This Row],[Stok]]-Table2[[#This Row],[Terjual]]</f>
        <v>32</v>
      </c>
    </row>
    <row r="361" spans="1:8" x14ac:dyDescent="0.35">
      <c r="A361" t="s">
        <v>744</v>
      </c>
      <c r="B361" t="s">
        <v>51</v>
      </c>
      <c r="C361" t="s">
        <v>64</v>
      </c>
      <c r="D361" t="s">
        <v>745</v>
      </c>
      <c r="E361" s="4">
        <v>116000</v>
      </c>
      <c r="F361" s="2">
        <v>38</v>
      </c>
      <c r="G361" s="3">
        <f>SUMIF(TRANSAKSI!$M:$M,Table2[[#This Row],[Id Produk]],TRANSAKSI!$R:$R)</f>
        <v>16</v>
      </c>
      <c r="H361" s="3">
        <f>Table2[[#This Row],[Stok]]-Table2[[#This Row],[Terjual]]</f>
        <v>22</v>
      </c>
    </row>
    <row r="362" spans="1:8" x14ac:dyDescent="0.35">
      <c r="A362" t="s">
        <v>746</v>
      </c>
      <c r="B362" t="s">
        <v>13</v>
      </c>
      <c r="C362" t="s">
        <v>37</v>
      </c>
      <c r="D362" t="s">
        <v>747</v>
      </c>
      <c r="E362" s="4">
        <v>6000</v>
      </c>
      <c r="F362" s="2">
        <v>34</v>
      </c>
      <c r="G362" s="3">
        <f>SUMIF(TRANSAKSI!$M:$M,Table2[[#This Row],[Id Produk]],TRANSAKSI!$R:$R)</f>
        <v>16</v>
      </c>
      <c r="H362" s="3">
        <f>Table2[[#This Row],[Stok]]-Table2[[#This Row],[Terjual]]</f>
        <v>18</v>
      </c>
    </row>
    <row r="363" spans="1:8" x14ac:dyDescent="0.35">
      <c r="A363" t="s">
        <v>748</v>
      </c>
      <c r="B363" t="s">
        <v>13</v>
      </c>
      <c r="C363" t="s">
        <v>23</v>
      </c>
      <c r="D363" t="s">
        <v>749</v>
      </c>
      <c r="E363" s="4">
        <v>40000</v>
      </c>
      <c r="F363" s="2">
        <v>66</v>
      </c>
      <c r="G363" s="3">
        <f>SUMIF(TRANSAKSI!$M:$M,Table2[[#This Row],[Id Produk]],TRANSAKSI!$R:$R)</f>
        <v>17</v>
      </c>
      <c r="H363" s="3">
        <f>Table2[[#This Row],[Stok]]-Table2[[#This Row],[Terjual]]</f>
        <v>49</v>
      </c>
    </row>
    <row r="364" spans="1:8" x14ac:dyDescent="0.35">
      <c r="A364" t="s">
        <v>750</v>
      </c>
      <c r="B364" t="s">
        <v>13</v>
      </c>
      <c r="C364" t="s">
        <v>366</v>
      </c>
      <c r="D364" t="s">
        <v>751</v>
      </c>
      <c r="E364" s="4">
        <v>8000</v>
      </c>
      <c r="F364" s="2">
        <v>30</v>
      </c>
      <c r="G364" s="3">
        <f>SUMIF(TRANSAKSI!$M:$M,Table2[[#This Row],[Id Produk]],TRANSAKSI!$R:$R)</f>
        <v>12</v>
      </c>
      <c r="H364" s="3">
        <f>Table2[[#This Row],[Stok]]-Table2[[#This Row],[Terjual]]</f>
        <v>18</v>
      </c>
    </row>
    <row r="365" spans="1:8" x14ac:dyDescent="0.35">
      <c r="A365" t="s">
        <v>752</v>
      </c>
      <c r="B365" t="s">
        <v>51</v>
      </c>
      <c r="C365" t="s">
        <v>64</v>
      </c>
      <c r="D365" t="s">
        <v>753</v>
      </c>
      <c r="E365" s="4">
        <v>192000</v>
      </c>
      <c r="F365" s="2">
        <v>38</v>
      </c>
      <c r="G365" s="3">
        <f>SUMIF(TRANSAKSI!$M:$M,Table2[[#This Row],[Id Produk]],TRANSAKSI!$R:$R)</f>
        <v>12</v>
      </c>
      <c r="H365" s="3">
        <f>Table2[[#This Row],[Stok]]-Table2[[#This Row],[Terjual]]</f>
        <v>26</v>
      </c>
    </row>
    <row r="366" spans="1:8" x14ac:dyDescent="0.35">
      <c r="A366" t="s">
        <v>754</v>
      </c>
      <c r="B366" t="s">
        <v>13</v>
      </c>
      <c r="C366" t="s">
        <v>14</v>
      </c>
      <c r="D366" t="s">
        <v>755</v>
      </c>
      <c r="E366" s="4">
        <v>3000</v>
      </c>
      <c r="F366" s="2">
        <v>65</v>
      </c>
      <c r="G366" s="3">
        <f>SUMIF(TRANSAKSI!$M:$M,Table2[[#This Row],[Id Produk]],TRANSAKSI!$R:$R)</f>
        <v>4</v>
      </c>
      <c r="H366" s="3">
        <f>Table2[[#This Row],[Stok]]-Table2[[#This Row],[Terjual]]</f>
        <v>61</v>
      </c>
    </row>
    <row r="367" spans="1:8" x14ac:dyDescent="0.35">
      <c r="A367" t="s">
        <v>756</v>
      </c>
      <c r="B367" t="s">
        <v>13</v>
      </c>
      <c r="C367" t="s">
        <v>14</v>
      </c>
      <c r="D367" t="s">
        <v>757</v>
      </c>
      <c r="E367" s="4">
        <v>16000</v>
      </c>
      <c r="F367" s="2">
        <v>65</v>
      </c>
      <c r="G367" s="3">
        <f>SUMIF(TRANSAKSI!$M:$M,Table2[[#This Row],[Id Produk]],TRANSAKSI!$R:$R)</f>
        <v>13</v>
      </c>
      <c r="H367" s="3">
        <f>Table2[[#This Row],[Stok]]-Table2[[#This Row],[Terjual]]</f>
        <v>52</v>
      </c>
    </row>
    <row r="368" spans="1:8" x14ac:dyDescent="0.35">
      <c r="A368" t="s">
        <v>758</v>
      </c>
      <c r="B368" t="s">
        <v>13</v>
      </c>
      <c r="C368" t="s">
        <v>26</v>
      </c>
      <c r="D368" t="s">
        <v>759</v>
      </c>
      <c r="E368" s="4">
        <v>45000</v>
      </c>
      <c r="F368" s="2">
        <v>50</v>
      </c>
      <c r="G368" s="3">
        <f>SUMIF(TRANSAKSI!$M:$M,Table2[[#This Row],[Id Produk]],TRANSAKSI!$R:$R)</f>
        <v>13</v>
      </c>
      <c r="H368" s="3">
        <f>Table2[[#This Row],[Stok]]-Table2[[#This Row],[Terjual]]</f>
        <v>37</v>
      </c>
    </row>
    <row r="369" spans="1:8" x14ac:dyDescent="0.35">
      <c r="A369" t="s">
        <v>760</v>
      </c>
      <c r="B369" t="s">
        <v>13</v>
      </c>
      <c r="C369" t="s">
        <v>26</v>
      </c>
      <c r="D369" t="s">
        <v>761</v>
      </c>
      <c r="E369" s="4">
        <v>1142000</v>
      </c>
      <c r="F369" s="2">
        <v>43</v>
      </c>
      <c r="G369" s="3">
        <f>SUMIF(TRANSAKSI!$M:$M,Table2[[#This Row],[Id Produk]],TRANSAKSI!$R:$R)</f>
        <v>40</v>
      </c>
      <c r="H369" s="3">
        <f>Table2[[#This Row],[Stok]]-Table2[[#This Row],[Terjual]]</f>
        <v>3</v>
      </c>
    </row>
    <row r="370" spans="1:8" x14ac:dyDescent="0.35">
      <c r="A370" t="s">
        <v>762</v>
      </c>
      <c r="B370" t="s">
        <v>13</v>
      </c>
      <c r="C370" t="s">
        <v>23</v>
      </c>
      <c r="D370" t="s">
        <v>763</v>
      </c>
      <c r="E370" s="4">
        <v>35000</v>
      </c>
      <c r="F370" s="2">
        <v>41</v>
      </c>
      <c r="G370" s="3">
        <f>SUMIF(TRANSAKSI!$M:$M,Table2[[#This Row],[Id Produk]],TRANSAKSI!$R:$R)</f>
        <v>6</v>
      </c>
      <c r="H370" s="3">
        <f>Table2[[#This Row],[Stok]]-Table2[[#This Row],[Terjual]]</f>
        <v>35</v>
      </c>
    </row>
    <row r="371" spans="1:8" x14ac:dyDescent="0.35">
      <c r="A371" t="s">
        <v>764</v>
      </c>
      <c r="B371" t="s">
        <v>13</v>
      </c>
      <c r="C371" t="s">
        <v>23</v>
      </c>
      <c r="D371" t="s">
        <v>765</v>
      </c>
      <c r="E371" s="4">
        <v>12000</v>
      </c>
      <c r="F371" s="2">
        <v>68</v>
      </c>
      <c r="G371" s="3">
        <f>SUMIF(TRANSAKSI!$M:$M,Table2[[#This Row],[Id Produk]],TRANSAKSI!$R:$R)</f>
        <v>4</v>
      </c>
      <c r="H371" s="3">
        <f>Table2[[#This Row],[Stok]]-Table2[[#This Row],[Terjual]]</f>
        <v>64</v>
      </c>
    </row>
    <row r="372" spans="1:8" x14ac:dyDescent="0.35">
      <c r="A372" t="s">
        <v>766</v>
      </c>
      <c r="B372" t="s">
        <v>13</v>
      </c>
      <c r="C372" t="s">
        <v>23</v>
      </c>
      <c r="D372" t="s">
        <v>767</v>
      </c>
      <c r="E372" s="4">
        <v>193000</v>
      </c>
      <c r="F372" s="2">
        <v>77</v>
      </c>
      <c r="G372" s="3">
        <f>SUMIF(TRANSAKSI!$M:$M,Table2[[#This Row],[Id Produk]],TRANSAKSI!$R:$R)</f>
        <v>9</v>
      </c>
      <c r="H372" s="3">
        <f>Table2[[#This Row],[Stok]]-Table2[[#This Row],[Terjual]]</f>
        <v>68</v>
      </c>
    </row>
    <row r="373" spans="1:8" x14ac:dyDescent="0.35">
      <c r="A373" t="s">
        <v>768</v>
      </c>
      <c r="B373" t="s">
        <v>9</v>
      </c>
      <c r="C373" t="s">
        <v>20</v>
      </c>
      <c r="D373" t="s">
        <v>769</v>
      </c>
      <c r="E373" s="4">
        <v>323000</v>
      </c>
      <c r="F373" s="2">
        <v>76</v>
      </c>
      <c r="G373" s="3">
        <f>SUMIF(TRANSAKSI!$M:$M,Table2[[#This Row],[Id Produk]],TRANSAKSI!$R:$R)</f>
        <v>12</v>
      </c>
      <c r="H373" s="3">
        <f>Table2[[#This Row],[Stok]]-Table2[[#This Row],[Terjual]]</f>
        <v>64</v>
      </c>
    </row>
    <row r="374" spans="1:8" x14ac:dyDescent="0.35">
      <c r="A374" t="s">
        <v>770</v>
      </c>
      <c r="B374" t="s">
        <v>13</v>
      </c>
      <c r="C374" t="s">
        <v>26</v>
      </c>
      <c r="D374" t="s">
        <v>771</v>
      </c>
      <c r="E374" s="4">
        <v>6000</v>
      </c>
      <c r="F374" s="2">
        <v>55</v>
      </c>
      <c r="G374" s="3">
        <f>SUMIF(TRANSAKSI!$M:$M,Table2[[#This Row],[Id Produk]],TRANSAKSI!$R:$R)</f>
        <v>28</v>
      </c>
      <c r="H374" s="3">
        <f>Table2[[#This Row],[Stok]]-Table2[[#This Row],[Terjual]]</f>
        <v>27</v>
      </c>
    </row>
    <row r="375" spans="1:8" x14ac:dyDescent="0.35">
      <c r="A375" t="s">
        <v>772</v>
      </c>
      <c r="B375" t="s">
        <v>13</v>
      </c>
      <c r="C375" t="s">
        <v>26</v>
      </c>
      <c r="D375" t="s">
        <v>773</v>
      </c>
      <c r="E375" s="4">
        <v>69000</v>
      </c>
      <c r="F375" s="2">
        <v>42</v>
      </c>
      <c r="G375" s="3">
        <f>SUMIF(TRANSAKSI!$M:$M,Table2[[#This Row],[Id Produk]],TRANSAKSI!$R:$R)</f>
        <v>24</v>
      </c>
      <c r="H375" s="3">
        <f>Table2[[#This Row],[Stok]]-Table2[[#This Row],[Terjual]]</f>
        <v>18</v>
      </c>
    </row>
    <row r="376" spans="1:8" x14ac:dyDescent="0.35">
      <c r="A376" t="s">
        <v>774</v>
      </c>
      <c r="B376" t="s">
        <v>13</v>
      </c>
      <c r="C376" t="s">
        <v>32</v>
      </c>
      <c r="D376" t="s">
        <v>775</v>
      </c>
      <c r="E376" s="4">
        <v>31000</v>
      </c>
      <c r="F376" s="2">
        <v>29</v>
      </c>
      <c r="G376" s="3">
        <f>SUMIF(TRANSAKSI!$M:$M,Table2[[#This Row],[Id Produk]],TRANSAKSI!$R:$R)</f>
        <v>26</v>
      </c>
      <c r="H376" s="3">
        <f>Table2[[#This Row],[Stok]]-Table2[[#This Row],[Terjual]]</f>
        <v>3</v>
      </c>
    </row>
    <row r="377" spans="1:8" x14ac:dyDescent="0.35">
      <c r="A377" t="s">
        <v>776</v>
      </c>
      <c r="B377" t="s">
        <v>13</v>
      </c>
      <c r="C377" t="s">
        <v>37</v>
      </c>
      <c r="D377" t="s">
        <v>777</v>
      </c>
      <c r="E377" s="4">
        <v>14000</v>
      </c>
      <c r="F377" s="2">
        <v>25</v>
      </c>
      <c r="G377" s="3">
        <f>SUMIF(TRANSAKSI!$M:$M,Table2[[#This Row],[Id Produk]],TRANSAKSI!$R:$R)</f>
        <v>4</v>
      </c>
      <c r="H377" s="3">
        <f>Table2[[#This Row],[Stok]]-Table2[[#This Row],[Terjual]]</f>
        <v>21</v>
      </c>
    </row>
    <row r="378" spans="1:8" x14ac:dyDescent="0.35">
      <c r="A378" t="s">
        <v>778</v>
      </c>
      <c r="B378" t="s">
        <v>9</v>
      </c>
      <c r="C378" t="s">
        <v>20</v>
      </c>
      <c r="D378" t="s">
        <v>779</v>
      </c>
      <c r="E378" s="4">
        <v>18000</v>
      </c>
      <c r="F378" s="2">
        <v>26</v>
      </c>
      <c r="G378" s="3">
        <f>SUMIF(TRANSAKSI!$M:$M,Table2[[#This Row],[Id Produk]],TRANSAKSI!$R:$R)</f>
        <v>8</v>
      </c>
      <c r="H378" s="3">
        <f>Table2[[#This Row],[Stok]]-Table2[[#This Row],[Terjual]]</f>
        <v>18</v>
      </c>
    </row>
    <row r="379" spans="1:8" x14ac:dyDescent="0.35">
      <c r="A379" t="s">
        <v>780</v>
      </c>
      <c r="B379" t="s">
        <v>13</v>
      </c>
      <c r="C379" t="s">
        <v>26</v>
      </c>
      <c r="D379" t="s">
        <v>781</v>
      </c>
      <c r="E379" s="4">
        <v>14000</v>
      </c>
      <c r="F379" s="2">
        <v>69</v>
      </c>
      <c r="G379" s="3">
        <f>SUMIF(TRANSAKSI!$M:$M,Table2[[#This Row],[Id Produk]],TRANSAKSI!$R:$R)</f>
        <v>21</v>
      </c>
      <c r="H379" s="3">
        <f>Table2[[#This Row],[Stok]]-Table2[[#This Row],[Terjual]]</f>
        <v>48</v>
      </c>
    </row>
    <row r="380" spans="1:8" x14ac:dyDescent="0.35">
      <c r="A380" t="s">
        <v>782</v>
      </c>
      <c r="B380" t="s">
        <v>13</v>
      </c>
      <c r="C380" t="s">
        <v>32</v>
      </c>
      <c r="D380" t="s">
        <v>783</v>
      </c>
      <c r="E380" s="4">
        <v>84000</v>
      </c>
      <c r="F380" s="2">
        <v>61</v>
      </c>
      <c r="G380" s="3">
        <f>SUMIF(TRANSAKSI!$M:$M,Table2[[#This Row],[Id Produk]],TRANSAKSI!$R:$R)</f>
        <v>21</v>
      </c>
      <c r="H380" s="3">
        <f>Table2[[#This Row],[Stok]]-Table2[[#This Row],[Terjual]]</f>
        <v>40</v>
      </c>
    </row>
    <row r="381" spans="1:8" x14ac:dyDescent="0.35">
      <c r="A381" t="s">
        <v>784</v>
      </c>
      <c r="B381" t="s">
        <v>13</v>
      </c>
      <c r="C381" t="s">
        <v>26</v>
      </c>
      <c r="D381" t="s">
        <v>785</v>
      </c>
      <c r="E381" s="4">
        <v>38000</v>
      </c>
      <c r="F381" s="2">
        <v>39</v>
      </c>
      <c r="G381" s="3">
        <f>SUMIF(TRANSAKSI!$M:$M,Table2[[#This Row],[Id Produk]],TRANSAKSI!$R:$R)</f>
        <v>16</v>
      </c>
      <c r="H381" s="3">
        <f>Table2[[#This Row],[Stok]]-Table2[[#This Row],[Terjual]]</f>
        <v>23</v>
      </c>
    </row>
    <row r="382" spans="1:8" x14ac:dyDescent="0.35">
      <c r="A382" t="s">
        <v>786</v>
      </c>
      <c r="B382" t="s">
        <v>51</v>
      </c>
      <c r="C382" t="s">
        <v>64</v>
      </c>
      <c r="D382" t="s">
        <v>787</v>
      </c>
      <c r="E382" s="4">
        <v>150000</v>
      </c>
      <c r="F382" s="2">
        <v>35</v>
      </c>
      <c r="G382" s="3">
        <f>SUMIF(TRANSAKSI!$M:$M,Table2[[#This Row],[Id Produk]],TRANSAKSI!$R:$R)</f>
        <v>14</v>
      </c>
      <c r="H382" s="3">
        <f>Table2[[#This Row],[Stok]]-Table2[[#This Row],[Terjual]]</f>
        <v>21</v>
      </c>
    </row>
    <row r="383" spans="1:8" x14ac:dyDescent="0.35">
      <c r="A383" t="s">
        <v>788</v>
      </c>
      <c r="B383" t="s">
        <v>13</v>
      </c>
      <c r="C383" t="s">
        <v>23</v>
      </c>
      <c r="D383" t="s">
        <v>789</v>
      </c>
      <c r="E383" s="4">
        <v>5000</v>
      </c>
      <c r="F383" s="2">
        <v>46</v>
      </c>
      <c r="G383" s="3">
        <f>SUMIF(TRANSAKSI!$M:$M,Table2[[#This Row],[Id Produk]],TRANSAKSI!$R:$R)</f>
        <v>9</v>
      </c>
      <c r="H383" s="3">
        <f>Table2[[#This Row],[Stok]]-Table2[[#This Row],[Terjual]]</f>
        <v>37</v>
      </c>
    </row>
    <row r="384" spans="1:8" x14ac:dyDescent="0.35">
      <c r="A384" t="s">
        <v>790</v>
      </c>
      <c r="B384" t="s">
        <v>13</v>
      </c>
      <c r="C384" t="s">
        <v>32</v>
      </c>
      <c r="D384" t="s">
        <v>791</v>
      </c>
      <c r="E384" s="4">
        <v>156000</v>
      </c>
      <c r="F384" s="2">
        <v>59</v>
      </c>
      <c r="G384" s="3">
        <f>SUMIF(TRANSAKSI!$M:$M,Table2[[#This Row],[Id Produk]],TRANSAKSI!$R:$R)</f>
        <v>10</v>
      </c>
      <c r="H384" s="3">
        <f>Table2[[#This Row],[Stok]]-Table2[[#This Row],[Terjual]]</f>
        <v>49</v>
      </c>
    </row>
    <row r="385" spans="1:8" x14ac:dyDescent="0.35">
      <c r="A385" t="s">
        <v>792</v>
      </c>
      <c r="B385" t="s">
        <v>13</v>
      </c>
      <c r="C385" t="s">
        <v>55</v>
      </c>
      <c r="D385" t="s">
        <v>176</v>
      </c>
      <c r="E385" s="4">
        <v>16000</v>
      </c>
      <c r="F385" s="2">
        <v>60</v>
      </c>
      <c r="G385" s="3">
        <f>SUMIF(TRANSAKSI!$M:$M,Table2[[#This Row],[Id Produk]],TRANSAKSI!$R:$R)</f>
        <v>11</v>
      </c>
      <c r="H385" s="3">
        <f>Table2[[#This Row],[Stok]]-Table2[[#This Row],[Terjual]]</f>
        <v>49</v>
      </c>
    </row>
    <row r="386" spans="1:8" x14ac:dyDescent="0.35">
      <c r="A386" t="s">
        <v>793</v>
      </c>
      <c r="B386" t="s">
        <v>13</v>
      </c>
      <c r="C386" t="s">
        <v>23</v>
      </c>
      <c r="D386" t="s">
        <v>794</v>
      </c>
      <c r="E386" s="4">
        <v>47000</v>
      </c>
      <c r="F386" s="2">
        <v>74</v>
      </c>
      <c r="G386" s="3">
        <f>SUMIF(TRANSAKSI!$M:$M,Table2[[#This Row],[Id Produk]],TRANSAKSI!$R:$R)</f>
        <v>10</v>
      </c>
      <c r="H386" s="3">
        <f>Table2[[#This Row],[Stok]]-Table2[[#This Row],[Terjual]]</f>
        <v>64</v>
      </c>
    </row>
    <row r="387" spans="1:8" x14ac:dyDescent="0.35">
      <c r="A387" t="s">
        <v>795</v>
      </c>
      <c r="B387" t="s">
        <v>13</v>
      </c>
      <c r="C387" t="s">
        <v>26</v>
      </c>
      <c r="D387" t="s">
        <v>796</v>
      </c>
      <c r="E387" s="4">
        <v>9000</v>
      </c>
      <c r="F387" s="2">
        <v>72</v>
      </c>
      <c r="G387" s="3">
        <f>SUMIF(TRANSAKSI!$M:$M,Table2[[#This Row],[Id Produk]],TRANSAKSI!$R:$R)</f>
        <v>4</v>
      </c>
      <c r="H387" s="3">
        <f>Table2[[#This Row],[Stok]]-Table2[[#This Row],[Terjual]]</f>
        <v>68</v>
      </c>
    </row>
    <row r="388" spans="1:8" x14ac:dyDescent="0.35">
      <c r="A388" t="s">
        <v>797</v>
      </c>
      <c r="B388" t="s">
        <v>13</v>
      </c>
      <c r="C388" t="s">
        <v>14</v>
      </c>
      <c r="D388" t="s">
        <v>798</v>
      </c>
      <c r="E388" s="4">
        <v>11000</v>
      </c>
      <c r="F388" s="2">
        <v>70</v>
      </c>
      <c r="G388" s="3">
        <f>SUMIF(TRANSAKSI!$M:$M,Table2[[#This Row],[Id Produk]],TRANSAKSI!$R:$R)</f>
        <v>14</v>
      </c>
      <c r="H388" s="3">
        <f>Table2[[#This Row],[Stok]]-Table2[[#This Row],[Terjual]]</f>
        <v>56</v>
      </c>
    </row>
    <row r="389" spans="1:8" x14ac:dyDescent="0.35">
      <c r="A389" t="s">
        <v>799</v>
      </c>
      <c r="B389" t="s">
        <v>51</v>
      </c>
      <c r="C389" t="s">
        <v>52</v>
      </c>
      <c r="D389" t="s">
        <v>800</v>
      </c>
      <c r="E389" s="4">
        <v>324000</v>
      </c>
      <c r="F389" s="2">
        <v>34</v>
      </c>
      <c r="G389" s="3">
        <f>SUMIF(TRANSAKSI!$M:$M,Table2[[#This Row],[Id Produk]],TRANSAKSI!$R:$R)</f>
        <v>5</v>
      </c>
      <c r="H389" s="3">
        <f>Table2[[#This Row],[Stok]]-Table2[[#This Row],[Terjual]]</f>
        <v>29</v>
      </c>
    </row>
    <row r="390" spans="1:8" x14ac:dyDescent="0.35">
      <c r="A390" t="s">
        <v>801</v>
      </c>
      <c r="B390" t="s">
        <v>13</v>
      </c>
      <c r="C390" t="s">
        <v>23</v>
      </c>
      <c r="D390" t="s">
        <v>802</v>
      </c>
      <c r="E390" s="4">
        <v>21000</v>
      </c>
      <c r="F390" s="2">
        <v>70</v>
      </c>
      <c r="G390" s="3">
        <f>SUMIF(TRANSAKSI!$M:$M,Table2[[#This Row],[Id Produk]],TRANSAKSI!$R:$R)</f>
        <v>11</v>
      </c>
      <c r="H390" s="3">
        <f>Table2[[#This Row],[Stok]]-Table2[[#This Row],[Terjual]]</f>
        <v>59</v>
      </c>
    </row>
    <row r="391" spans="1:8" x14ac:dyDescent="0.35">
      <c r="A391" t="s">
        <v>803</v>
      </c>
      <c r="B391" t="s">
        <v>9</v>
      </c>
      <c r="C391" t="s">
        <v>10</v>
      </c>
      <c r="D391" t="s">
        <v>804</v>
      </c>
      <c r="E391" s="4">
        <v>324000</v>
      </c>
      <c r="F391" s="2">
        <v>60</v>
      </c>
      <c r="G391" s="3">
        <f>SUMIF(TRANSAKSI!$M:$M,Table2[[#This Row],[Id Produk]],TRANSAKSI!$R:$R)</f>
        <v>9</v>
      </c>
      <c r="H391" s="3">
        <f>Table2[[#This Row],[Stok]]-Table2[[#This Row],[Terjual]]</f>
        <v>51</v>
      </c>
    </row>
    <row r="392" spans="1:8" x14ac:dyDescent="0.35">
      <c r="A392" t="s">
        <v>805</v>
      </c>
      <c r="B392" t="s">
        <v>51</v>
      </c>
      <c r="C392" t="s">
        <v>52</v>
      </c>
      <c r="D392" t="s">
        <v>806</v>
      </c>
      <c r="E392" s="4">
        <v>1200000</v>
      </c>
      <c r="F392" s="2">
        <v>27</v>
      </c>
      <c r="G392" s="3">
        <f>SUMIF(TRANSAKSI!$M:$M,Table2[[#This Row],[Id Produk]],TRANSAKSI!$R:$R)</f>
        <v>4</v>
      </c>
      <c r="H392" s="3">
        <f>Table2[[#This Row],[Stok]]-Table2[[#This Row],[Terjual]]</f>
        <v>23</v>
      </c>
    </row>
    <row r="393" spans="1:8" x14ac:dyDescent="0.35">
      <c r="A393" t="s">
        <v>807</v>
      </c>
      <c r="B393" t="s">
        <v>9</v>
      </c>
      <c r="C393" t="s">
        <v>17</v>
      </c>
      <c r="D393" t="s">
        <v>808</v>
      </c>
      <c r="E393" s="4">
        <v>100000</v>
      </c>
      <c r="F393" s="2">
        <v>27</v>
      </c>
      <c r="G393" s="3">
        <f>SUMIF(TRANSAKSI!$M:$M,Table2[[#This Row],[Id Produk]],TRANSAKSI!$R:$R)</f>
        <v>24</v>
      </c>
      <c r="H393" s="3">
        <f>Table2[[#This Row],[Stok]]-Table2[[#This Row],[Terjual]]</f>
        <v>3</v>
      </c>
    </row>
    <row r="394" spans="1:8" x14ac:dyDescent="0.35">
      <c r="A394" t="s">
        <v>809</v>
      </c>
      <c r="B394" t="s">
        <v>51</v>
      </c>
      <c r="C394" t="s">
        <v>64</v>
      </c>
      <c r="D394" t="s">
        <v>810</v>
      </c>
      <c r="E394" s="4">
        <v>86000</v>
      </c>
      <c r="F394" s="2">
        <v>54</v>
      </c>
      <c r="G394" s="3">
        <f>SUMIF(TRANSAKSI!$M:$M,Table2[[#This Row],[Id Produk]],TRANSAKSI!$R:$R)</f>
        <v>22</v>
      </c>
      <c r="H394" s="3">
        <f>Table2[[#This Row],[Stok]]-Table2[[#This Row],[Terjual]]</f>
        <v>32</v>
      </c>
    </row>
    <row r="395" spans="1:8" x14ac:dyDescent="0.35">
      <c r="A395" t="s">
        <v>811</v>
      </c>
      <c r="B395" t="s">
        <v>13</v>
      </c>
      <c r="C395" t="s">
        <v>23</v>
      </c>
      <c r="D395" t="s">
        <v>812</v>
      </c>
      <c r="E395" s="4">
        <v>16000</v>
      </c>
      <c r="F395" s="2">
        <v>42</v>
      </c>
      <c r="G395" s="3">
        <f>SUMIF(TRANSAKSI!$M:$M,Table2[[#This Row],[Id Produk]],TRANSAKSI!$R:$R)</f>
        <v>5</v>
      </c>
      <c r="H395" s="3">
        <f>Table2[[#This Row],[Stok]]-Table2[[#This Row],[Terjual]]</f>
        <v>37</v>
      </c>
    </row>
    <row r="396" spans="1:8" x14ac:dyDescent="0.35">
      <c r="A396" t="s">
        <v>813</v>
      </c>
      <c r="B396" t="s">
        <v>13</v>
      </c>
      <c r="C396" t="s">
        <v>37</v>
      </c>
      <c r="D396" t="s">
        <v>814</v>
      </c>
      <c r="E396" s="4">
        <v>47000</v>
      </c>
      <c r="F396" s="2">
        <v>67</v>
      </c>
      <c r="G396" s="3">
        <f>SUMIF(TRANSAKSI!$M:$M,Table2[[#This Row],[Id Produk]],TRANSAKSI!$R:$R)</f>
        <v>19</v>
      </c>
      <c r="H396" s="3">
        <f>Table2[[#This Row],[Stok]]-Table2[[#This Row],[Terjual]]</f>
        <v>48</v>
      </c>
    </row>
    <row r="397" spans="1:8" x14ac:dyDescent="0.35">
      <c r="A397" t="s">
        <v>815</v>
      </c>
      <c r="B397" t="s">
        <v>13</v>
      </c>
      <c r="C397" t="s">
        <v>23</v>
      </c>
      <c r="D397" t="s">
        <v>816</v>
      </c>
      <c r="E397" s="4">
        <v>13000</v>
      </c>
      <c r="F397" s="2">
        <v>53</v>
      </c>
      <c r="G397" s="3">
        <f>SUMIF(TRANSAKSI!$M:$M,Table2[[#This Row],[Id Produk]],TRANSAKSI!$R:$R)</f>
        <v>16</v>
      </c>
      <c r="H397" s="3">
        <f>Table2[[#This Row],[Stok]]-Table2[[#This Row],[Terjual]]</f>
        <v>37</v>
      </c>
    </row>
    <row r="398" spans="1:8" x14ac:dyDescent="0.35">
      <c r="A398" t="s">
        <v>817</v>
      </c>
      <c r="B398" t="s">
        <v>13</v>
      </c>
      <c r="C398" t="s">
        <v>23</v>
      </c>
      <c r="D398" t="s">
        <v>818</v>
      </c>
      <c r="E398" s="4">
        <v>46000</v>
      </c>
      <c r="F398" s="2">
        <v>63</v>
      </c>
      <c r="G398" s="3">
        <f>SUMIF(TRANSAKSI!$M:$M,Table2[[#This Row],[Id Produk]],TRANSAKSI!$R:$R)</f>
        <v>17</v>
      </c>
      <c r="H398" s="3">
        <f>Table2[[#This Row],[Stok]]-Table2[[#This Row],[Terjual]]</f>
        <v>46</v>
      </c>
    </row>
    <row r="399" spans="1:8" x14ac:dyDescent="0.35">
      <c r="A399" t="s">
        <v>819</v>
      </c>
      <c r="B399" t="s">
        <v>13</v>
      </c>
      <c r="C399" t="s">
        <v>23</v>
      </c>
      <c r="D399" t="s">
        <v>820</v>
      </c>
      <c r="E399" s="4">
        <v>13000</v>
      </c>
      <c r="F399" s="2">
        <v>38</v>
      </c>
      <c r="G399" s="3">
        <f>SUMIF(TRANSAKSI!$M:$M,Table2[[#This Row],[Id Produk]],TRANSAKSI!$R:$R)</f>
        <v>9</v>
      </c>
      <c r="H399" s="3">
        <f>Table2[[#This Row],[Stok]]-Table2[[#This Row],[Terjual]]</f>
        <v>29</v>
      </c>
    </row>
    <row r="400" spans="1:8" x14ac:dyDescent="0.35">
      <c r="A400" t="s">
        <v>821</v>
      </c>
      <c r="B400" t="s">
        <v>13</v>
      </c>
      <c r="C400" t="s">
        <v>23</v>
      </c>
      <c r="D400" t="s">
        <v>822</v>
      </c>
      <c r="E400" s="4">
        <v>18000</v>
      </c>
      <c r="F400" s="2">
        <v>46</v>
      </c>
      <c r="G400" s="3">
        <f>SUMIF(TRANSAKSI!$M:$M,Table2[[#This Row],[Id Produk]],TRANSAKSI!$R:$R)</f>
        <v>2</v>
      </c>
      <c r="H400" s="3">
        <f>Table2[[#This Row],[Stok]]-Table2[[#This Row],[Terjual]]</f>
        <v>44</v>
      </c>
    </row>
    <row r="401" spans="1:8" x14ac:dyDescent="0.35">
      <c r="A401" t="s">
        <v>823</v>
      </c>
      <c r="B401" t="s">
        <v>13</v>
      </c>
      <c r="C401" t="s">
        <v>26</v>
      </c>
      <c r="D401" t="s">
        <v>824</v>
      </c>
      <c r="E401" s="4">
        <v>7000</v>
      </c>
      <c r="F401" s="2">
        <v>62</v>
      </c>
      <c r="G401" s="3">
        <f>SUMIF(TRANSAKSI!$M:$M,Table2[[#This Row],[Id Produk]],TRANSAKSI!$R:$R)</f>
        <v>11</v>
      </c>
      <c r="H401" s="3">
        <f>Table2[[#This Row],[Stok]]-Table2[[#This Row],[Terjual]]</f>
        <v>51</v>
      </c>
    </row>
    <row r="402" spans="1:8" x14ac:dyDescent="0.35">
      <c r="A402" t="s">
        <v>825</v>
      </c>
      <c r="B402" t="s">
        <v>13</v>
      </c>
      <c r="C402" t="s">
        <v>23</v>
      </c>
      <c r="D402" t="s">
        <v>826</v>
      </c>
      <c r="E402" s="4">
        <v>33000</v>
      </c>
      <c r="F402" s="2">
        <v>53</v>
      </c>
      <c r="G402" s="3">
        <f>SUMIF(TRANSAKSI!$M:$M,Table2[[#This Row],[Id Produk]],TRANSAKSI!$R:$R)</f>
        <v>14</v>
      </c>
      <c r="H402" s="3">
        <f>Table2[[#This Row],[Stok]]-Table2[[#This Row],[Terjual]]</f>
        <v>39</v>
      </c>
    </row>
    <row r="403" spans="1:8" x14ac:dyDescent="0.35">
      <c r="A403" t="s">
        <v>827</v>
      </c>
      <c r="B403" t="s">
        <v>9</v>
      </c>
      <c r="C403" t="s">
        <v>17</v>
      </c>
      <c r="D403" t="s">
        <v>828</v>
      </c>
      <c r="E403" s="4">
        <v>394000</v>
      </c>
      <c r="F403" s="2">
        <v>43</v>
      </c>
      <c r="G403" s="3">
        <f>SUMIF(TRANSAKSI!$M:$M,Table2[[#This Row],[Id Produk]],TRANSAKSI!$R:$R)</f>
        <v>8</v>
      </c>
      <c r="H403" s="3">
        <f>Table2[[#This Row],[Stok]]-Table2[[#This Row],[Terjual]]</f>
        <v>35</v>
      </c>
    </row>
    <row r="404" spans="1:8" x14ac:dyDescent="0.35">
      <c r="A404" t="s">
        <v>829</v>
      </c>
      <c r="B404" t="s">
        <v>9</v>
      </c>
      <c r="C404" t="s">
        <v>20</v>
      </c>
      <c r="D404" t="s">
        <v>830</v>
      </c>
      <c r="E404" s="4">
        <v>517000</v>
      </c>
      <c r="F404" s="2">
        <v>53</v>
      </c>
      <c r="G404" s="3">
        <f>SUMIF(TRANSAKSI!$M:$M,Table2[[#This Row],[Id Produk]],TRANSAKSI!$R:$R)</f>
        <v>23</v>
      </c>
      <c r="H404" s="3">
        <f>Table2[[#This Row],[Stok]]-Table2[[#This Row],[Terjual]]</f>
        <v>30</v>
      </c>
    </row>
    <row r="405" spans="1:8" x14ac:dyDescent="0.35">
      <c r="A405" t="s">
        <v>831</v>
      </c>
      <c r="B405" t="s">
        <v>9</v>
      </c>
      <c r="C405" t="s">
        <v>20</v>
      </c>
      <c r="D405" t="s">
        <v>832</v>
      </c>
      <c r="E405" s="4">
        <v>26000</v>
      </c>
      <c r="F405" s="2">
        <v>43</v>
      </c>
      <c r="G405" s="3">
        <f>SUMIF(TRANSAKSI!$M:$M,Table2[[#This Row],[Id Produk]],TRANSAKSI!$R:$R)</f>
        <v>27</v>
      </c>
      <c r="H405" s="3">
        <f>Table2[[#This Row],[Stok]]-Table2[[#This Row],[Terjual]]</f>
        <v>16</v>
      </c>
    </row>
    <row r="406" spans="1:8" x14ac:dyDescent="0.35">
      <c r="A406" t="s">
        <v>833</v>
      </c>
      <c r="B406" t="s">
        <v>13</v>
      </c>
      <c r="C406" t="s">
        <v>37</v>
      </c>
      <c r="D406" t="s">
        <v>834</v>
      </c>
      <c r="E406" s="4">
        <v>28000</v>
      </c>
      <c r="F406" s="2">
        <v>68</v>
      </c>
      <c r="G406" s="3">
        <f>SUMIF(TRANSAKSI!$M:$M,Table2[[#This Row],[Id Produk]],TRANSAKSI!$R:$R)</f>
        <v>9</v>
      </c>
      <c r="H406" s="3">
        <f>Table2[[#This Row],[Stok]]-Table2[[#This Row],[Terjual]]</f>
        <v>59</v>
      </c>
    </row>
    <row r="407" spans="1:8" x14ac:dyDescent="0.35">
      <c r="A407" t="s">
        <v>835</v>
      </c>
      <c r="B407" t="s">
        <v>51</v>
      </c>
      <c r="C407" t="s">
        <v>52</v>
      </c>
      <c r="D407" t="s">
        <v>836</v>
      </c>
      <c r="E407" s="4">
        <v>30000</v>
      </c>
      <c r="F407" s="2">
        <v>37</v>
      </c>
      <c r="G407" s="3">
        <f>SUMIF(TRANSAKSI!$M:$M,Table2[[#This Row],[Id Produk]],TRANSAKSI!$R:$R)</f>
        <v>15</v>
      </c>
      <c r="H407" s="3">
        <f>Table2[[#This Row],[Stok]]-Table2[[#This Row],[Terjual]]</f>
        <v>22</v>
      </c>
    </row>
    <row r="408" spans="1:8" x14ac:dyDescent="0.35">
      <c r="A408" t="s">
        <v>837</v>
      </c>
      <c r="B408" t="s">
        <v>9</v>
      </c>
      <c r="C408" t="s">
        <v>20</v>
      </c>
      <c r="D408" t="s">
        <v>838</v>
      </c>
      <c r="E408" s="4">
        <v>205000</v>
      </c>
      <c r="F408" s="2">
        <v>42</v>
      </c>
      <c r="G408" s="3">
        <f>SUMIF(TRANSAKSI!$M:$M,Table2[[#This Row],[Id Produk]],TRANSAKSI!$R:$R)</f>
        <v>5</v>
      </c>
      <c r="H408" s="3">
        <f>Table2[[#This Row],[Stok]]-Table2[[#This Row],[Terjual]]</f>
        <v>37</v>
      </c>
    </row>
    <row r="409" spans="1:8" x14ac:dyDescent="0.35">
      <c r="A409" t="s">
        <v>839</v>
      </c>
      <c r="B409" t="s">
        <v>13</v>
      </c>
      <c r="C409" t="s">
        <v>26</v>
      </c>
      <c r="D409" t="s">
        <v>840</v>
      </c>
      <c r="E409" s="4">
        <v>7000</v>
      </c>
      <c r="F409" s="2">
        <v>38</v>
      </c>
      <c r="G409" s="3">
        <f>SUMIF(TRANSAKSI!$M:$M,Table2[[#This Row],[Id Produk]],TRANSAKSI!$R:$R)</f>
        <v>18</v>
      </c>
      <c r="H409" s="3">
        <f>Table2[[#This Row],[Stok]]-Table2[[#This Row],[Terjual]]</f>
        <v>20</v>
      </c>
    </row>
    <row r="410" spans="1:8" x14ac:dyDescent="0.35">
      <c r="A410" t="s">
        <v>841</v>
      </c>
      <c r="B410" t="s">
        <v>13</v>
      </c>
      <c r="C410" t="s">
        <v>55</v>
      </c>
      <c r="D410" t="s">
        <v>842</v>
      </c>
      <c r="E410" s="4">
        <v>22000</v>
      </c>
      <c r="F410" s="2">
        <v>31</v>
      </c>
      <c r="G410" s="3">
        <f>SUMIF(TRANSAKSI!$M:$M,Table2[[#This Row],[Id Produk]],TRANSAKSI!$R:$R)</f>
        <v>24</v>
      </c>
      <c r="H410" s="3">
        <f>Table2[[#This Row],[Stok]]-Table2[[#This Row],[Terjual]]</f>
        <v>7</v>
      </c>
    </row>
    <row r="411" spans="1:8" x14ac:dyDescent="0.35">
      <c r="A411" t="s">
        <v>843</v>
      </c>
      <c r="B411" t="s">
        <v>13</v>
      </c>
      <c r="C411" t="s">
        <v>14</v>
      </c>
      <c r="D411" t="s">
        <v>844</v>
      </c>
      <c r="E411" s="4">
        <v>5000</v>
      </c>
      <c r="F411" s="2">
        <v>43</v>
      </c>
      <c r="G411" s="3">
        <f>SUMIF(TRANSAKSI!$M:$M,Table2[[#This Row],[Id Produk]],TRANSAKSI!$R:$R)</f>
        <v>27</v>
      </c>
      <c r="H411" s="3">
        <f>Table2[[#This Row],[Stok]]-Table2[[#This Row],[Terjual]]</f>
        <v>16</v>
      </c>
    </row>
    <row r="412" spans="1:8" x14ac:dyDescent="0.35">
      <c r="A412" t="s">
        <v>845</v>
      </c>
      <c r="B412" t="s">
        <v>13</v>
      </c>
      <c r="C412" t="s">
        <v>14</v>
      </c>
      <c r="D412" t="s">
        <v>846</v>
      </c>
      <c r="E412" s="4">
        <v>10000</v>
      </c>
      <c r="F412" s="2">
        <v>51</v>
      </c>
      <c r="G412" s="3">
        <f>SUMIF(TRANSAKSI!$M:$M,Table2[[#This Row],[Id Produk]],TRANSAKSI!$R:$R)</f>
        <v>3</v>
      </c>
      <c r="H412" s="3">
        <f>Table2[[#This Row],[Stok]]-Table2[[#This Row],[Terjual]]</f>
        <v>48</v>
      </c>
    </row>
    <row r="413" spans="1:8" x14ac:dyDescent="0.35">
      <c r="A413" t="s">
        <v>847</v>
      </c>
      <c r="B413" t="s">
        <v>9</v>
      </c>
      <c r="C413" t="s">
        <v>20</v>
      </c>
      <c r="D413" t="s">
        <v>848</v>
      </c>
      <c r="E413" s="4">
        <v>128000</v>
      </c>
      <c r="F413" s="2">
        <v>25</v>
      </c>
      <c r="G413" s="3">
        <f>SUMIF(TRANSAKSI!$M:$M,Table2[[#This Row],[Id Produk]],TRANSAKSI!$R:$R)</f>
        <v>14</v>
      </c>
      <c r="H413" s="3">
        <f>Table2[[#This Row],[Stok]]-Table2[[#This Row],[Terjual]]</f>
        <v>11</v>
      </c>
    </row>
    <row r="414" spans="1:8" x14ac:dyDescent="0.35">
      <c r="A414" t="s">
        <v>849</v>
      </c>
      <c r="B414" t="s">
        <v>13</v>
      </c>
      <c r="C414" t="s">
        <v>26</v>
      </c>
      <c r="D414" t="s">
        <v>850</v>
      </c>
      <c r="E414" s="4">
        <v>2000</v>
      </c>
      <c r="F414" s="2">
        <v>30</v>
      </c>
      <c r="G414" s="3">
        <f>SUMIF(TRANSAKSI!$M:$M,Table2[[#This Row],[Id Produk]],TRANSAKSI!$R:$R)</f>
        <v>23</v>
      </c>
      <c r="H414" s="3">
        <f>Table2[[#This Row],[Stok]]-Table2[[#This Row],[Terjual]]</f>
        <v>7</v>
      </c>
    </row>
    <row r="415" spans="1:8" x14ac:dyDescent="0.35">
      <c r="A415" t="s">
        <v>851</v>
      </c>
      <c r="B415" t="s">
        <v>13</v>
      </c>
      <c r="C415" t="s">
        <v>23</v>
      </c>
      <c r="D415" t="s">
        <v>852</v>
      </c>
      <c r="E415" s="4">
        <v>35000</v>
      </c>
      <c r="F415" s="2">
        <v>70</v>
      </c>
      <c r="G415" s="3">
        <f>SUMIF(TRANSAKSI!$M:$M,Table2[[#This Row],[Id Produk]],TRANSAKSI!$R:$R)</f>
        <v>7</v>
      </c>
      <c r="H415" s="3">
        <f>Table2[[#This Row],[Stok]]-Table2[[#This Row],[Terjual]]</f>
        <v>63</v>
      </c>
    </row>
    <row r="416" spans="1:8" x14ac:dyDescent="0.35">
      <c r="A416" t="s">
        <v>853</v>
      </c>
      <c r="B416" t="s">
        <v>9</v>
      </c>
      <c r="C416" t="s">
        <v>42</v>
      </c>
      <c r="D416" t="s">
        <v>854</v>
      </c>
      <c r="E416" s="4">
        <v>600000</v>
      </c>
      <c r="F416" s="2">
        <v>76</v>
      </c>
      <c r="G416" s="3">
        <f>SUMIF(TRANSAKSI!$M:$M,Table2[[#This Row],[Id Produk]],TRANSAKSI!$R:$R)</f>
        <v>13</v>
      </c>
      <c r="H416" s="3">
        <f>Table2[[#This Row],[Stok]]-Table2[[#This Row],[Terjual]]</f>
        <v>63</v>
      </c>
    </row>
    <row r="417" spans="1:8" x14ac:dyDescent="0.35">
      <c r="A417" t="s">
        <v>855</v>
      </c>
      <c r="B417" t="s">
        <v>13</v>
      </c>
      <c r="C417" t="s">
        <v>37</v>
      </c>
      <c r="D417" t="s">
        <v>856</v>
      </c>
      <c r="E417" s="4">
        <v>4000</v>
      </c>
      <c r="F417" s="2">
        <v>60</v>
      </c>
      <c r="G417" s="3">
        <f>SUMIF(TRANSAKSI!$M:$M,Table2[[#This Row],[Id Produk]],TRANSAKSI!$R:$R)</f>
        <v>20</v>
      </c>
      <c r="H417" s="3">
        <f>Table2[[#This Row],[Stok]]-Table2[[#This Row],[Terjual]]</f>
        <v>40</v>
      </c>
    </row>
    <row r="418" spans="1:8" x14ac:dyDescent="0.35">
      <c r="A418" t="s">
        <v>857</v>
      </c>
      <c r="B418" t="s">
        <v>13</v>
      </c>
      <c r="C418" t="s">
        <v>26</v>
      </c>
      <c r="D418" t="s">
        <v>858</v>
      </c>
      <c r="E418" s="4">
        <v>2000</v>
      </c>
      <c r="F418" s="2">
        <v>78</v>
      </c>
      <c r="G418" s="3">
        <f>SUMIF(TRANSAKSI!$M:$M,Table2[[#This Row],[Id Produk]],TRANSAKSI!$R:$R)</f>
        <v>26</v>
      </c>
      <c r="H418" s="3">
        <f>Table2[[#This Row],[Stok]]-Table2[[#This Row],[Terjual]]</f>
        <v>52</v>
      </c>
    </row>
    <row r="419" spans="1:8" x14ac:dyDescent="0.35">
      <c r="A419" t="s">
        <v>859</v>
      </c>
      <c r="B419" t="s">
        <v>9</v>
      </c>
      <c r="C419" t="s">
        <v>42</v>
      </c>
      <c r="D419" t="s">
        <v>860</v>
      </c>
      <c r="E419" s="4">
        <v>1167000</v>
      </c>
      <c r="F419" s="2">
        <v>77</v>
      </c>
      <c r="G419" s="3">
        <f>SUMIF(TRANSAKSI!$M:$M,Table2[[#This Row],[Id Produk]],TRANSAKSI!$R:$R)</f>
        <v>18</v>
      </c>
      <c r="H419" s="3">
        <f>Table2[[#This Row],[Stok]]-Table2[[#This Row],[Terjual]]</f>
        <v>59</v>
      </c>
    </row>
    <row r="420" spans="1:8" x14ac:dyDescent="0.35">
      <c r="A420" t="s">
        <v>861</v>
      </c>
      <c r="B420" t="s">
        <v>13</v>
      </c>
      <c r="C420" t="s">
        <v>26</v>
      </c>
      <c r="D420" t="s">
        <v>862</v>
      </c>
      <c r="E420" s="4">
        <v>2716000</v>
      </c>
      <c r="F420" s="2">
        <v>53</v>
      </c>
      <c r="G420" s="3">
        <f>SUMIF(TRANSAKSI!$M:$M,Table2[[#This Row],[Id Produk]],TRANSAKSI!$R:$R)</f>
        <v>20</v>
      </c>
      <c r="H420" s="3">
        <f>Table2[[#This Row],[Stok]]-Table2[[#This Row],[Terjual]]</f>
        <v>33</v>
      </c>
    </row>
    <row r="421" spans="1:8" x14ac:dyDescent="0.35">
      <c r="A421" t="s">
        <v>863</v>
      </c>
      <c r="B421" t="s">
        <v>13</v>
      </c>
      <c r="C421" t="s">
        <v>55</v>
      </c>
      <c r="D421" t="s">
        <v>864</v>
      </c>
      <c r="E421" s="4">
        <v>11000</v>
      </c>
      <c r="F421" s="2">
        <v>77</v>
      </c>
      <c r="G421" s="3">
        <f>SUMIF(TRANSAKSI!$M:$M,Table2[[#This Row],[Id Produk]],TRANSAKSI!$R:$R)</f>
        <v>20</v>
      </c>
      <c r="H421" s="3">
        <f>Table2[[#This Row],[Stok]]-Table2[[#This Row],[Terjual]]</f>
        <v>57</v>
      </c>
    </row>
    <row r="422" spans="1:8" x14ac:dyDescent="0.35">
      <c r="A422" t="s">
        <v>865</v>
      </c>
      <c r="B422" t="s">
        <v>51</v>
      </c>
      <c r="C422" t="s">
        <v>64</v>
      </c>
      <c r="D422" t="s">
        <v>866</v>
      </c>
      <c r="E422" s="4">
        <v>2310000</v>
      </c>
      <c r="F422" s="2">
        <v>45</v>
      </c>
      <c r="G422" s="3">
        <f>SUMIF(TRANSAKSI!$M:$M,Table2[[#This Row],[Id Produk]],TRANSAKSI!$R:$R)</f>
        <v>16</v>
      </c>
      <c r="H422" s="3">
        <f>Table2[[#This Row],[Stok]]-Table2[[#This Row],[Terjual]]</f>
        <v>29</v>
      </c>
    </row>
    <row r="423" spans="1:8" x14ac:dyDescent="0.35">
      <c r="A423" t="s">
        <v>867</v>
      </c>
      <c r="B423" t="s">
        <v>13</v>
      </c>
      <c r="C423" t="s">
        <v>32</v>
      </c>
      <c r="D423" t="s">
        <v>868</v>
      </c>
      <c r="E423" s="4">
        <v>485000</v>
      </c>
      <c r="F423" s="2">
        <v>26</v>
      </c>
      <c r="G423" s="3">
        <f>SUMIF(TRANSAKSI!$M:$M,Table2[[#This Row],[Id Produk]],TRANSAKSI!$R:$R)</f>
        <v>14</v>
      </c>
      <c r="H423" s="3">
        <f>Table2[[#This Row],[Stok]]-Table2[[#This Row],[Terjual]]</f>
        <v>12</v>
      </c>
    </row>
    <row r="424" spans="1:8" x14ac:dyDescent="0.35">
      <c r="A424" t="s">
        <v>869</v>
      </c>
      <c r="B424" t="s">
        <v>13</v>
      </c>
      <c r="C424" t="s">
        <v>55</v>
      </c>
      <c r="D424" t="s">
        <v>870</v>
      </c>
      <c r="E424" s="4">
        <v>8000</v>
      </c>
      <c r="F424" s="2">
        <v>66</v>
      </c>
      <c r="G424" s="3">
        <f>SUMIF(TRANSAKSI!$M:$M,Table2[[#This Row],[Id Produk]],TRANSAKSI!$R:$R)</f>
        <v>24</v>
      </c>
      <c r="H424" s="3">
        <f>Table2[[#This Row],[Stok]]-Table2[[#This Row],[Terjual]]</f>
        <v>42</v>
      </c>
    </row>
    <row r="425" spans="1:8" x14ac:dyDescent="0.35">
      <c r="A425" t="s">
        <v>871</v>
      </c>
      <c r="B425" t="s">
        <v>13</v>
      </c>
      <c r="C425" t="s">
        <v>23</v>
      </c>
      <c r="D425" t="s">
        <v>872</v>
      </c>
      <c r="E425" s="4">
        <v>45000</v>
      </c>
      <c r="F425" s="2">
        <v>29</v>
      </c>
      <c r="G425" s="3">
        <f>SUMIF(TRANSAKSI!$M:$M,Table2[[#This Row],[Id Produk]],TRANSAKSI!$R:$R)</f>
        <v>5</v>
      </c>
      <c r="H425" s="3">
        <f>Table2[[#This Row],[Stok]]-Table2[[#This Row],[Terjual]]</f>
        <v>24</v>
      </c>
    </row>
    <row r="426" spans="1:8" x14ac:dyDescent="0.35">
      <c r="A426" t="s">
        <v>873</v>
      </c>
      <c r="B426" t="s">
        <v>9</v>
      </c>
      <c r="C426" t="s">
        <v>20</v>
      </c>
      <c r="D426" t="s">
        <v>874</v>
      </c>
      <c r="E426" s="4">
        <v>152000</v>
      </c>
      <c r="F426" s="2">
        <v>46</v>
      </c>
      <c r="G426" s="3">
        <f>SUMIF(TRANSAKSI!$M:$M,Table2[[#This Row],[Id Produk]],TRANSAKSI!$R:$R)</f>
        <v>17</v>
      </c>
      <c r="H426" s="3">
        <f>Table2[[#This Row],[Stok]]-Table2[[#This Row],[Terjual]]</f>
        <v>29</v>
      </c>
    </row>
    <row r="427" spans="1:8" x14ac:dyDescent="0.35">
      <c r="A427" t="s">
        <v>875</v>
      </c>
      <c r="B427" t="s">
        <v>9</v>
      </c>
      <c r="C427" t="s">
        <v>17</v>
      </c>
      <c r="D427" t="s">
        <v>876</v>
      </c>
      <c r="E427" s="4">
        <v>1619000</v>
      </c>
      <c r="F427" s="2">
        <v>32</v>
      </c>
      <c r="G427" s="3">
        <f>SUMIF(TRANSAKSI!$M:$M,Table2[[#This Row],[Id Produk]],TRANSAKSI!$R:$R)</f>
        <v>14</v>
      </c>
      <c r="H427" s="3">
        <f>Table2[[#This Row],[Stok]]-Table2[[#This Row],[Terjual]]</f>
        <v>18</v>
      </c>
    </row>
    <row r="428" spans="1:8" x14ac:dyDescent="0.35">
      <c r="A428" t="s">
        <v>877</v>
      </c>
      <c r="B428" t="s">
        <v>13</v>
      </c>
      <c r="C428" t="s">
        <v>23</v>
      </c>
      <c r="D428" t="s">
        <v>878</v>
      </c>
      <c r="E428" s="4">
        <v>33000</v>
      </c>
      <c r="F428" s="2">
        <v>49</v>
      </c>
      <c r="G428" s="3">
        <f>SUMIF(TRANSAKSI!$M:$M,Table2[[#This Row],[Id Produk]],TRANSAKSI!$R:$R)</f>
        <v>8</v>
      </c>
      <c r="H428" s="3">
        <f>Table2[[#This Row],[Stok]]-Table2[[#This Row],[Terjual]]</f>
        <v>41</v>
      </c>
    </row>
    <row r="429" spans="1:8" x14ac:dyDescent="0.35">
      <c r="A429" t="s">
        <v>879</v>
      </c>
      <c r="B429" t="s">
        <v>9</v>
      </c>
      <c r="C429" t="s">
        <v>20</v>
      </c>
      <c r="D429" t="s">
        <v>880</v>
      </c>
      <c r="E429" s="4">
        <v>14000</v>
      </c>
      <c r="F429" s="2">
        <v>36</v>
      </c>
      <c r="G429" s="3">
        <f>SUMIF(TRANSAKSI!$M:$M,Table2[[#This Row],[Id Produk]],TRANSAKSI!$R:$R)</f>
        <v>2</v>
      </c>
      <c r="H429" s="3">
        <f>Table2[[#This Row],[Stok]]-Table2[[#This Row],[Terjual]]</f>
        <v>34</v>
      </c>
    </row>
    <row r="430" spans="1:8" x14ac:dyDescent="0.35">
      <c r="A430" t="s">
        <v>881</v>
      </c>
      <c r="B430" t="s">
        <v>13</v>
      </c>
      <c r="C430" t="s">
        <v>37</v>
      </c>
      <c r="D430" t="s">
        <v>882</v>
      </c>
      <c r="E430" s="4">
        <v>23000</v>
      </c>
      <c r="F430" s="2">
        <v>63</v>
      </c>
      <c r="G430" s="3">
        <f>SUMIF(TRANSAKSI!$M:$M,Table2[[#This Row],[Id Produk]],TRANSAKSI!$R:$R)</f>
        <v>8</v>
      </c>
      <c r="H430" s="3">
        <f>Table2[[#This Row],[Stok]]-Table2[[#This Row],[Terjual]]</f>
        <v>55</v>
      </c>
    </row>
    <row r="431" spans="1:8" x14ac:dyDescent="0.35">
      <c r="A431" t="s">
        <v>883</v>
      </c>
      <c r="B431" t="s">
        <v>13</v>
      </c>
      <c r="C431" t="s">
        <v>55</v>
      </c>
      <c r="D431" t="s">
        <v>884</v>
      </c>
      <c r="E431" s="4">
        <v>7000</v>
      </c>
      <c r="F431" s="2">
        <v>41</v>
      </c>
      <c r="G431" s="3">
        <f>SUMIF(TRANSAKSI!$M:$M,Table2[[#This Row],[Id Produk]],TRANSAKSI!$R:$R)</f>
        <v>9</v>
      </c>
      <c r="H431" s="3">
        <f>Table2[[#This Row],[Stok]]-Table2[[#This Row],[Terjual]]</f>
        <v>32</v>
      </c>
    </row>
    <row r="432" spans="1:8" x14ac:dyDescent="0.35">
      <c r="A432" t="s">
        <v>885</v>
      </c>
      <c r="B432" t="s">
        <v>13</v>
      </c>
      <c r="C432" t="s">
        <v>26</v>
      </c>
      <c r="D432" t="s">
        <v>886</v>
      </c>
      <c r="E432" s="4">
        <v>12000</v>
      </c>
      <c r="F432" s="2">
        <v>57</v>
      </c>
      <c r="G432" s="3">
        <f>SUMIF(TRANSAKSI!$M:$M,Table2[[#This Row],[Id Produk]],TRANSAKSI!$R:$R)</f>
        <v>8</v>
      </c>
      <c r="H432" s="3">
        <f>Table2[[#This Row],[Stok]]-Table2[[#This Row],[Terjual]]</f>
        <v>49</v>
      </c>
    </row>
    <row r="433" spans="1:8" x14ac:dyDescent="0.35">
      <c r="A433" t="s">
        <v>887</v>
      </c>
      <c r="B433" t="s">
        <v>13</v>
      </c>
      <c r="C433" t="s">
        <v>23</v>
      </c>
      <c r="D433" t="s">
        <v>888</v>
      </c>
      <c r="E433" s="4">
        <v>16000</v>
      </c>
      <c r="F433" s="2">
        <v>30</v>
      </c>
      <c r="G433" s="3">
        <f>SUMIF(TRANSAKSI!$M:$M,Table2[[#This Row],[Id Produk]],TRANSAKSI!$R:$R)</f>
        <v>18</v>
      </c>
      <c r="H433" s="3">
        <f>Table2[[#This Row],[Stok]]-Table2[[#This Row],[Terjual]]</f>
        <v>12</v>
      </c>
    </row>
    <row r="434" spans="1:8" x14ac:dyDescent="0.35">
      <c r="A434" t="s">
        <v>889</v>
      </c>
      <c r="B434" t="s">
        <v>13</v>
      </c>
      <c r="C434" t="s">
        <v>23</v>
      </c>
      <c r="D434" t="s">
        <v>890</v>
      </c>
      <c r="E434" s="4">
        <v>16000</v>
      </c>
      <c r="F434" s="2">
        <v>76</v>
      </c>
      <c r="G434" s="3">
        <f>SUMIF(TRANSAKSI!$M:$M,Table2[[#This Row],[Id Produk]],TRANSAKSI!$R:$R)</f>
        <v>3</v>
      </c>
      <c r="H434" s="3">
        <f>Table2[[#This Row],[Stok]]-Table2[[#This Row],[Terjual]]</f>
        <v>73</v>
      </c>
    </row>
    <row r="435" spans="1:8" x14ac:dyDescent="0.35">
      <c r="A435" t="s">
        <v>891</v>
      </c>
      <c r="B435" t="s">
        <v>9</v>
      </c>
      <c r="C435" t="s">
        <v>20</v>
      </c>
      <c r="D435" t="s">
        <v>892</v>
      </c>
      <c r="E435" s="4">
        <v>87000</v>
      </c>
      <c r="F435" s="2">
        <v>50</v>
      </c>
      <c r="G435" s="3">
        <f>SUMIF(TRANSAKSI!$M:$M,Table2[[#This Row],[Id Produk]],TRANSAKSI!$R:$R)</f>
        <v>9</v>
      </c>
      <c r="H435" s="3">
        <f>Table2[[#This Row],[Stok]]-Table2[[#This Row],[Terjual]]</f>
        <v>41</v>
      </c>
    </row>
    <row r="436" spans="1:8" x14ac:dyDescent="0.35">
      <c r="A436" t="s">
        <v>893</v>
      </c>
      <c r="B436" t="s">
        <v>13</v>
      </c>
      <c r="C436" t="s">
        <v>26</v>
      </c>
      <c r="D436" t="s">
        <v>894</v>
      </c>
      <c r="E436" s="4">
        <v>37000</v>
      </c>
      <c r="F436" s="2">
        <v>48</v>
      </c>
      <c r="G436" s="3">
        <f>SUMIF(TRANSAKSI!$M:$M,Table2[[#This Row],[Id Produk]],TRANSAKSI!$R:$R)</f>
        <v>10</v>
      </c>
      <c r="H436" s="3">
        <f>Table2[[#This Row],[Stok]]-Table2[[#This Row],[Terjual]]</f>
        <v>38</v>
      </c>
    </row>
    <row r="437" spans="1:8" x14ac:dyDescent="0.35">
      <c r="A437" t="s">
        <v>895</v>
      </c>
      <c r="B437" t="s">
        <v>13</v>
      </c>
      <c r="C437" t="s">
        <v>37</v>
      </c>
      <c r="D437" t="s">
        <v>896</v>
      </c>
      <c r="E437" s="4">
        <v>24000</v>
      </c>
      <c r="F437" s="2">
        <v>34</v>
      </c>
      <c r="G437" s="3">
        <f>SUMIF(TRANSAKSI!$M:$M,Table2[[#This Row],[Id Produk]],TRANSAKSI!$R:$R)</f>
        <v>15</v>
      </c>
      <c r="H437" s="3">
        <f>Table2[[#This Row],[Stok]]-Table2[[#This Row],[Terjual]]</f>
        <v>19</v>
      </c>
    </row>
    <row r="438" spans="1:8" x14ac:dyDescent="0.35">
      <c r="A438" t="s">
        <v>897</v>
      </c>
      <c r="B438" t="s">
        <v>51</v>
      </c>
      <c r="C438" t="s">
        <v>64</v>
      </c>
      <c r="D438" t="s">
        <v>898</v>
      </c>
      <c r="E438" s="4">
        <v>32000</v>
      </c>
      <c r="F438" s="2">
        <v>71</v>
      </c>
      <c r="G438" s="3">
        <f>SUMIF(TRANSAKSI!$M:$M,Table2[[#This Row],[Id Produk]],TRANSAKSI!$R:$R)</f>
        <v>15</v>
      </c>
      <c r="H438" s="3">
        <f>Table2[[#This Row],[Stok]]-Table2[[#This Row],[Terjual]]</f>
        <v>56</v>
      </c>
    </row>
    <row r="439" spans="1:8" x14ac:dyDescent="0.35">
      <c r="A439" t="s">
        <v>899</v>
      </c>
      <c r="B439" t="s">
        <v>13</v>
      </c>
      <c r="C439" t="s">
        <v>37</v>
      </c>
      <c r="D439" t="s">
        <v>900</v>
      </c>
      <c r="E439" s="4">
        <v>9000</v>
      </c>
      <c r="F439" s="2">
        <v>61</v>
      </c>
      <c r="G439" s="3">
        <f>SUMIF(TRANSAKSI!$M:$M,Table2[[#This Row],[Id Produk]],TRANSAKSI!$R:$R)</f>
        <v>5</v>
      </c>
      <c r="H439" s="3">
        <f>Table2[[#This Row],[Stok]]-Table2[[#This Row],[Terjual]]</f>
        <v>56</v>
      </c>
    </row>
    <row r="440" spans="1:8" x14ac:dyDescent="0.35">
      <c r="A440" t="s">
        <v>901</v>
      </c>
      <c r="B440" t="s">
        <v>9</v>
      </c>
      <c r="C440" t="s">
        <v>42</v>
      </c>
      <c r="D440" t="s">
        <v>902</v>
      </c>
      <c r="E440" s="4">
        <v>255000</v>
      </c>
      <c r="F440" s="2">
        <v>59</v>
      </c>
      <c r="G440" s="3">
        <f>SUMIF(TRANSAKSI!$M:$M,Table2[[#This Row],[Id Produk]],TRANSAKSI!$R:$R)</f>
        <v>33</v>
      </c>
      <c r="H440" s="3">
        <f>Table2[[#This Row],[Stok]]-Table2[[#This Row],[Terjual]]</f>
        <v>26</v>
      </c>
    </row>
    <row r="441" spans="1:8" x14ac:dyDescent="0.35">
      <c r="A441" t="s">
        <v>903</v>
      </c>
      <c r="B441" t="s">
        <v>51</v>
      </c>
      <c r="C441" t="s">
        <v>52</v>
      </c>
      <c r="D441" t="s">
        <v>904</v>
      </c>
      <c r="E441" s="4">
        <v>1114000</v>
      </c>
      <c r="F441" s="2">
        <v>56</v>
      </c>
      <c r="G441" s="3">
        <f>SUMIF(TRANSAKSI!$M:$M,Table2[[#This Row],[Id Produk]],TRANSAKSI!$R:$R)</f>
        <v>20</v>
      </c>
      <c r="H441" s="3">
        <f>Table2[[#This Row],[Stok]]-Table2[[#This Row],[Terjual]]</f>
        <v>36</v>
      </c>
    </row>
    <row r="442" spans="1:8" x14ac:dyDescent="0.35">
      <c r="A442" t="s">
        <v>905</v>
      </c>
      <c r="B442" t="s">
        <v>9</v>
      </c>
      <c r="C442" t="s">
        <v>20</v>
      </c>
      <c r="D442" t="s">
        <v>906</v>
      </c>
      <c r="E442" s="4">
        <v>169000</v>
      </c>
      <c r="F442" s="2">
        <v>72</v>
      </c>
      <c r="G442" s="3">
        <f>SUMIF(TRANSAKSI!$M:$M,Table2[[#This Row],[Id Produk]],TRANSAKSI!$R:$R)</f>
        <v>14</v>
      </c>
      <c r="H442" s="3">
        <f>Table2[[#This Row],[Stok]]-Table2[[#This Row],[Terjual]]</f>
        <v>58</v>
      </c>
    </row>
    <row r="443" spans="1:8" x14ac:dyDescent="0.35">
      <c r="A443" t="s">
        <v>907</v>
      </c>
      <c r="B443" t="s">
        <v>13</v>
      </c>
      <c r="C443" t="s">
        <v>37</v>
      </c>
      <c r="D443" t="s">
        <v>908</v>
      </c>
      <c r="E443" s="4">
        <v>12000</v>
      </c>
      <c r="F443" s="2">
        <v>69</v>
      </c>
      <c r="G443" s="3">
        <f>SUMIF(TRANSAKSI!$M:$M,Table2[[#This Row],[Id Produk]],TRANSAKSI!$R:$R)</f>
        <v>6</v>
      </c>
      <c r="H443" s="3">
        <f>Table2[[#This Row],[Stok]]-Table2[[#This Row],[Terjual]]</f>
        <v>63</v>
      </c>
    </row>
    <row r="444" spans="1:8" x14ac:dyDescent="0.35">
      <c r="A444" t="s">
        <v>909</v>
      </c>
      <c r="B444" t="s">
        <v>13</v>
      </c>
      <c r="C444" t="s">
        <v>26</v>
      </c>
      <c r="D444" t="s">
        <v>910</v>
      </c>
      <c r="E444" s="4">
        <v>20000</v>
      </c>
      <c r="F444" s="2">
        <v>29</v>
      </c>
      <c r="G444" s="3">
        <f>SUMIF(TRANSAKSI!$M:$M,Table2[[#This Row],[Id Produk]],TRANSAKSI!$R:$R)</f>
        <v>9</v>
      </c>
      <c r="H444" s="3">
        <f>Table2[[#This Row],[Stok]]-Table2[[#This Row],[Terjual]]</f>
        <v>20</v>
      </c>
    </row>
    <row r="445" spans="1:8" x14ac:dyDescent="0.35">
      <c r="A445" t="s">
        <v>911</v>
      </c>
      <c r="B445" t="s">
        <v>13</v>
      </c>
      <c r="C445" t="s">
        <v>73</v>
      </c>
      <c r="D445" t="s">
        <v>912</v>
      </c>
      <c r="E445" s="4">
        <v>5000</v>
      </c>
      <c r="F445" s="2">
        <v>34</v>
      </c>
      <c r="G445" s="3">
        <f>SUMIF(TRANSAKSI!$M:$M,Table2[[#This Row],[Id Produk]],TRANSAKSI!$R:$R)</f>
        <v>5</v>
      </c>
      <c r="H445" s="3">
        <f>Table2[[#This Row],[Stok]]-Table2[[#This Row],[Terjual]]</f>
        <v>29</v>
      </c>
    </row>
    <row r="446" spans="1:8" x14ac:dyDescent="0.35">
      <c r="A446" t="s">
        <v>913</v>
      </c>
      <c r="B446" t="s">
        <v>13</v>
      </c>
      <c r="C446" t="s">
        <v>29</v>
      </c>
      <c r="D446" t="s">
        <v>914</v>
      </c>
      <c r="E446" s="4">
        <v>46000</v>
      </c>
      <c r="F446" s="2">
        <v>62</v>
      </c>
      <c r="G446" s="3">
        <f>SUMIF(TRANSAKSI!$M:$M,Table2[[#This Row],[Id Produk]],TRANSAKSI!$R:$R)</f>
        <v>19</v>
      </c>
      <c r="H446" s="3">
        <f>Table2[[#This Row],[Stok]]-Table2[[#This Row],[Terjual]]</f>
        <v>43</v>
      </c>
    </row>
    <row r="447" spans="1:8" x14ac:dyDescent="0.35">
      <c r="A447" t="s">
        <v>915</v>
      </c>
      <c r="B447" t="s">
        <v>13</v>
      </c>
      <c r="C447" t="s">
        <v>366</v>
      </c>
      <c r="D447" t="s">
        <v>751</v>
      </c>
      <c r="E447" s="4">
        <v>2000</v>
      </c>
      <c r="F447" s="2">
        <v>66</v>
      </c>
      <c r="G447" s="3">
        <f>SUMIF(TRANSAKSI!$M:$M,Table2[[#This Row],[Id Produk]],TRANSAKSI!$R:$R)</f>
        <v>9</v>
      </c>
      <c r="H447" s="3">
        <f>Table2[[#This Row],[Stok]]-Table2[[#This Row],[Terjual]]</f>
        <v>57</v>
      </c>
    </row>
    <row r="448" spans="1:8" x14ac:dyDescent="0.35">
      <c r="A448" t="s">
        <v>916</v>
      </c>
      <c r="B448" t="s">
        <v>13</v>
      </c>
      <c r="C448" t="s">
        <v>26</v>
      </c>
      <c r="D448" t="s">
        <v>917</v>
      </c>
      <c r="E448" s="4">
        <v>26000</v>
      </c>
      <c r="F448" s="2">
        <v>35</v>
      </c>
      <c r="G448" s="3">
        <f>SUMIF(TRANSAKSI!$M:$M,Table2[[#This Row],[Id Produk]],TRANSAKSI!$R:$R)</f>
        <v>39</v>
      </c>
      <c r="H448" s="3">
        <f>Table2[[#This Row],[Stok]]-Table2[[#This Row],[Terjual]]</f>
        <v>-4</v>
      </c>
    </row>
    <row r="449" spans="1:8" x14ac:dyDescent="0.35">
      <c r="A449" t="s">
        <v>918</v>
      </c>
      <c r="B449" t="s">
        <v>13</v>
      </c>
      <c r="C449" t="s">
        <v>37</v>
      </c>
      <c r="D449" t="s">
        <v>919</v>
      </c>
      <c r="E449" s="4">
        <v>20000</v>
      </c>
      <c r="F449" s="2">
        <v>58</v>
      </c>
      <c r="G449" s="3">
        <f>SUMIF(TRANSAKSI!$M:$M,Table2[[#This Row],[Id Produk]],TRANSAKSI!$R:$R)</f>
        <v>16</v>
      </c>
      <c r="H449" s="3">
        <f>Table2[[#This Row],[Stok]]-Table2[[#This Row],[Terjual]]</f>
        <v>42</v>
      </c>
    </row>
    <row r="450" spans="1:8" x14ac:dyDescent="0.35">
      <c r="A450" t="s">
        <v>920</v>
      </c>
      <c r="B450" t="s">
        <v>13</v>
      </c>
      <c r="C450" t="s">
        <v>23</v>
      </c>
      <c r="D450" t="s">
        <v>921</v>
      </c>
      <c r="E450" s="4">
        <v>30000</v>
      </c>
      <c r="F450" s="2">
        <v>30</v>
      </c>
      <c r="G450" s="3">
        <f>SUMIF(TRANSAKSI!$M:$M,Table2[[#This Row],[Id Produk]],TRANSAKSI!$R:$R)</f>
        <v>32</v>
      </c>
      <c r="H450" s="3">
        <f>Table2[[#This Row],[Stok]]-Table2[[#This Row],[Terjual]]</f>
        <v>-2</v>
      </c>
    </row>
    <row r="451" spans="1:8" x14ac:dyDescent="0.35">
      <c r="A451" t="s">
        <v>922</v>
      </c>
      <c r="B451" t="s">
        <v>13</v>
      </c>
      <c r="C451" t="s">
        <v>26</v>
      </c>
      <c r="D451" t="s">
        <v>923</v>
      </c>
      <c r="E451" s="4">
        <v>9000</v>
      </c>
      <c r="F451" s="2">
        <v>46</v>
      </c>
      <c r="G451" s="3">
        <f>SUMIF(TRANSAKSI!$M:$M,Table2[[#This Row],[Id Produk]],TRANSAKSI!$R:$R)</f>
        <v>16</v>
      </c>
      <c r="H451" s="3">
        <f>Table2[[#This Row],[Stok]]-Table2[[#This Row],[Terjual]]</f>
        <v>30</v>
      </c>
    </row>
    <row r="452" spans="1:8" x14ac:dyDescent="0.35">
      <c r="A452" t="s">
        <v>924</v>
      </c>
      <c r="B452" t="s">
        <v>13</v>
      </c>
      <c r="C452" t="s">
        <v>26</v>
      </c>
      <c r="D452" t="s">
        <v>925</v>
      </c>
      <c r="E452" s="4">
        <v>7000</v>
      </c>
      <c r="F452" s="2">
        <v>35</v>
      </c>
      <c r="G452" s="3">
        <f>SUMIF(TRANSAKSI!$M:$M,Table2[[#This Row],[Id Produk]],TRANSAKSI!$R:$R)</f>
        <v>19</v>
      </c>
      <c r="H452" s="3">
        <f>Table2[[#This Row],[Stok]]-Table2[[#This Row],[Terjual]]</f>
        <v>16</v>
      </c>
    </row>
    <row r="453" spans="1:8" x14ac:dyDescent="0.35">
      <c r="A453" t="s">
        <v>926</v>
      </c>
      <c r="B453" t="s">
        <v>13</v>
      </c>
      <c r="C453" t="s">
        <v>37</v>
      </c>
      <c r="D453" t="s">
        <v>927</v>
      </c>
      <c r="E453" s="4">
        <v>41000</v>
      </c>
      <c r="F453" s="2">
        <v>30</v>
      </c>
      <c r="G453" s="3">
        <f>SUMIF(TRANSAKSI!$M:$M,Table2[[#This Row],[Id Produk]],TRANSAKSI!$R:$R)</f>
        <v>11</v>
      </c>
      <c r="H453" s="3">
        <f>Table2[[#This Row],[Stok]]-Table2[[#This Row],[Terjual]]</f>
        <v>19</v>
      </c>
    </row>
    <row r="454" spans="1:8" x14ac:dyDescent="0.35">
      <c r="A454" t="s">
        <v>928</v>
      </c>
      <c r="B454" t="s">
        <v>13</v>
      </c>
      <c r="C454" t="s">
        <v>29</v>
      </c>
      <c r="D454" t="s">
        <v>929</v>
      </c>
      <c r="E454" s="4">
        <v>120000</v>
      </c>
      <c r="F454" s="2">
        <v>56</v>
      </c>
      <c r="G454" s="3">
        <f>SUMIF(TRANSAKSI!$M:$M,Table2[[#This Row],[Id Produk]],TRANSAKSI!$R:$R)</f>
        <v>10</v>
      </c>
      <c r="H454" s="3">
        <f>Table2[[#This Row],[Stok]]-Table2[[#This Row],[Terjual]]</f>
        <v>46</v>
      </c>
    </row>
    <row r="455" spans="1:8" x14ac:dyDescent="0.35">
      <c r="A455" t="s">
        <v>930</v>
      </c>
      <c r="B455" t="s">
        <v>13</v>
      </c>
      <c r="C455" t="s">
        <v>23</v>
      </c>
      <c r="D455" t="s">
        <v>49</v>
      </c>
      <c r="E455" s="4">
        <v>20000</v>
      </c>
      <c r="F455" s="2">
        <v>50</v>
      </c>
      <c r="G455" s="3">
        <f>SUMIF(TRANSAKSI!$M:$M,Table2[[#This Row],[Id Produk]],TRANSAKSI!$R:$R)</f>
        <v>13</v>
      </c>
      <c r="H455" s="3">
        <f>Table2[[#This Row],[Stok]]-Table2[[#This Row],[Terjual]]</f>
        <v>37</v>
      </c>
    </row>
    <row r="456" spans="1:8" x14ac:dyDescent="0.35">
      <c r="A456" t="s">
        <v>931</v>
      </c>
      <c r="B456" t="s">
        <v>13</v>
      </c>
      <c r="C456" t="s">
        <v>23</v>
      </c>
      <c r="D456" t="s">
        <v>932</v>
      </c>
      <c r="E456" s="4">
        <v>7000</v>
      </c>
      <c r="F456" s="2">
        <v>36</v>
      </c>
      <c r="G456" s="3">
        <f>SUMIF(TRANSAKSI!$M:$M,Table2[[#This Row],[Id Produk]],TRANSAKSI!$R:$R)</f>
        <v>12</v>
      </c>
      <c r="H456" s="3">
        <f>Table2[[#This Row],[Stok]]-Table2[[#This Row],[Terjual]]</f>
        <v>24</v>
      </c>
    </row>
    <row r="457" spans="1:8" x14ac:dyDescent="0.35">
      <c r="A457" t="s">
        <v>933</v>
      </c>
      <c r="B457" t="s">
        <v>51</v>
      </c>
      <c r="C457" t="s">
        <v>52</v>
      </c>
      <c r="D457" t="s">
        <v>934</v>
      </c>
      <c r="E457" s="4">
        <v>72000</v>
      </c>
      <c r="F457" s="2">
        <v>72</v>
      </c>
      <c r="G457" s="3">
        <f>SUMIF(TRANSAKSI!$M:$M,Table2[[#This Row],[Id Produk]],TRANSAKSI!$R:$R)</f>
        <v>11</v>
      </c>
      <c r="H457" s="3">
        <f>Table2[[#This Row],[Stok]]-Table2[[#This Row],[Terjual]]</f>
        <v>61</v>
      </c>
    </row>
    <row r="458" spans="1:8" x14ac:dyDescent="0.35">
      <c r="A458" t="s">
        <v>935</v>
      </c>
      <c r="B458" t="s">
        <v>13</v>
      </c>
      <c r="C458" t="s">
        <v>37</v>
      </c>
      <c r="D458" t="s">
        <v>936</v>
      </c>
      <c r="E458" s="4">
        <v>121000</v>
      </c>
      <c r="F458" s="2">
        <v>29</v>
      </c>
      <c r="G458" s="3">
        <f>SUMIF(TRANSAKSI!$M:$M,Table2[[#This Row],[Id Produk]],TRANSAKSI!$R:$R)</f>
        <v>24</v>
      </c>
      <c r="H458" s="3">
        <f>Table2[[#This Row],[Stok]]-Table2[[#This Row],[Terjual]]</f>
        <v>5</v>
      </c>
    </row>
    <row r="459" spans="1:8" x14ac:dyDescent="0.35">
      <c r="A459" t="s">
        <v>937</v>
      </c>
      <c r="B459" t="s">
        <v>13</v>
      </c>
      <c r="C459" t="s">
        <v>23</v>
      </c>
      <c r="D459" t="s">
        <v>938</v>
      </c>
      <c r="E459" s="4">
        <v>29000</v>
      </c>
      <c r="F459" s="2">
        <v>26</v>
      </c>
      <c r="G459" s="3">
        <f>SUMIF(TRANSAKSI!$M:$M,Table2[[#This Row],[Id Produk]],TRANSAKSI!$R:$R)</f>
        <v>9</v>
      </c>
      <c r="H459" s="3">
        <f>Table2[[#This Row],[Stok]]-Table2[[#This Row],[Terjual]]</f>
        <v>17</v>
      </c>
    </row>
    <row r="460" spans="1:8" x14ac:dyDescent="0.35">
      <c r="A460" t="s">
        <v>939</v>
      </c>
      <c r="B460" t="s">
        <v>13</v>
      </c>
      <c r="C460" t="s">
        <v>32</v>
      </c>
      <c r="D460" t="s">
        <v>940</v>
      </c>
      <c r="E460" s="4">
        <v>349000</v>
      </c>
      <c r="F460" s="2">
        <v>51</v>
      </c>
      <c r="G460" s="3">
        <f>SUMIF(TRANSAKSI!$M:$M,Table2[[#This Row],[Id Produk]],TRANSAKSI!$R:$R)</f>
        <v>27</v>
      </c>
      <c r="H460" s="3">
        <f>Table2[[#This Row],[Stok]]-Table2[[#This Row],[Terjual]]</f>
        <v>24</v>
      </c>
    </row>
    <row r="461" spans="1:8" x14ac:dyDescent="0.35">
      <c r="A461" t="s">
        <v>941</v>
      </c>
      <c r="B461" t="s">
        <v>9</v>
      </c>
      <c r="C461" t="s">
        <v>17</v>
      </c>
      <c r="D461" t="s">
        <v>942</v>
      </c>
      <c r="E461" s="4">
        <v>448000</v>
      </c>
      <c r="F461" s="2">
        <v>47</v>
      </c>
      <c r="G461" s="3">
        <f>SUMIF(TRANSAKSI!$M:$M,Table2[[#This Row],[Id Produk]],TRANSAKSI!$R:$R)</f>
        <v>8</v>
      </c>
      <c r="H461" s="3">
        <f>Table2[[#This Row],[Stok]]-Table2[[#This Row],[Terjual]]</f>
        <v>39</v>
      </c>
    </row>
    <row r="462" spans="1:8" x14ac:dyDescent="0.35">
      <c r="A462" t="s">
        <v>943</v>
      </c>
      <c r="B462" t="s">
        <v>13</v>
      </c>
      <c r="C462" t="s">
        <v>37</v>
      </c>
      <c r="D462" t="s">
        <v>944</v>
      </c>
      <c r="E462" s="4">
        <v>8000</v>
      </c>
      <c r="F462" s="2">
        <v>59</v>
      </c>
      <c r="G462" s="3">
        <f>SUMIF(TRANSAKSI!$M:$M,Table2[[#This Row],[Id Produk]],TRANSAKSI!$R:$R)</f>
        <v>18</v>
      </c>
      <c r="H462" s="3">
        <f>Table2[[#This Row],[Stok]]-Table2[[#This Row],[Terjual]]</f>
        <v>41</v>
      </c>
    </row>
    <row r="463" spans="1:8" x14ac:dyDescent="0.35">
      <c r="A463" t="s">
        <v>945</v>
      </c>
      <c r="B463" t="s">
        <v>13</v>
      </c>
      <c r="C463" t="s">
        <v>26</v>
      </c>
      <c r="D463" t="s">
        <v>946</v>
      </c>
      <c r="E463" s="4">
        <v>3000</v>
      </c>
      <c r="F463" s="2">
        <v>45</v>
      </c>
      <c r="G463" s="3">
        <f>SUMIF(TRANSAKSI!$M:$M,Table2[[#This Row],[Id Produk]],TRANSAKSI!$R:$R)</f>
        <v>21</v>
      </c>
      <c r="H463" s="3">
        <f>Table2[[#This Row],[Stok]]-Table2[[#This Row],[Terjual]]</f>
        <v>24</v>
      </c>
    </row>
    <row r="464" spans="1:8" x14ac:dyDescent="0.35">
      <c r="A464" t="s">
        <v>947</v>
      </c>
      <c r="B464" t="s">
        <v>13</v>
      </c>
      <c r="C464" t="s">
        <v>23</v>
      </c>
      <c r="D464" t="s">
        <v>948</v>
      </c>
      <c r="E464" s="4">
        <v>23000</v>
      </c>
      <c r="F464" s="2">
        <v>42</v>
      </c>
      <c r="G464" s="3">
        <f>SUMIF(TRANSAKSI!$M:$M,Table2[[#This Row],[Id Produk]],TRANSAKSI!$R:$R)</f>
        <v>12</v>
      </c>
      <c r="H464" s="3">
        <f>Table2[[#This Row],[Stok]]-Table2[[#This Row],[Terjual]]</f>
        <v>30</v>
      </c>
    </row>
    <row r="465" spans="1:8" x14ac:dyDescent="0.35">
      <c r="A465" t="s">
        <v>949</v>
      </c>
      <c r="B465" t="s">
        <v>13</v>
      </c>
      <c r="C465" t="s">
        <v>26</v>
      </c>
      <c r="D465" t="s">
        <v>950</v>
      </c>
      <c r="E465" s="4">
        <v>47000</v>
      </c>
      <c r="F465" s="2">
        <v>75</v>
      </c>
      <c r="G465" s="3">
        <f>SUMIF(TRANSAKSI!$M:$M,Table2[[#This Row],[Id Produk]],TRANSAKSI!$R:$R)</f>
        <v>16</v>
      </c>
      <c r="H465" s="3">
        <f>Table2[[#This Row],[Stok]]-Table2[[#This Row],[Terjual]]</f>
        <v>59</v>
      </c>
    </row>
    <row r="466" spans="1:8" x14ac:dyDescent="0.35">
      <c r="A466" t="s">
        <v>951</v>
      </c>
      <c r="B466" t="s">
        <v>13</v>
      </c>
      <c r="C466" t="s">
        <v>14</v>
      </c>
      <c r="D466" t="s">
        <v>952</v>
      </c>
      <c r="E466" s="4">
        <v>7000</v>
      </c>
      <c r="F466" s="2">
        <v>78</v>
      </c>
      <c r="G466" s="3">
        <f>SUMIF(TRANSAKSI!$M:$M,Table2[[#This Row],[Id Produk]],TRANSAKSI!$R:$R)</f>
        <v>12</v>
      </c>
      <c r="H466" s="3">
        <f>Table2[[#This Row],[Stok]]-Table2[[#This Row],[Terjual]]</f>
        <v>66</v>
      </c>
    </row>
    <row r="467" spans="1:8" x14ac:dyDescent="0.35">
      <c r="A467" t="s">
        <v>953</v>
      </c>
      <c r="B467" t="s">
        <v>51</v>
      </c>
      <c r="C467" t="s">
        <v>52</v>
      </c>
      <c r="D467" t="s">
        <v>954</v>
      </c>
      <c r="E467" s="4">
        <v>700000</v>
      </c>
      <c r="F467" s="2">
        <v>39</v>
      </c>
      <c r="G467" s="3">
        <f>SUMIF(TRANSAKSI!$M:$M,Table2[[#This Row],[Id Produk]],TRANSAKSI!$R:$R)</f>
        <v>12</v>
      </c>
      <c r="H467" s="3">
        <f>Table2[[#This Row],[Stok]]-Table2[[#This Row],[Terjual]]</f>
        <v>27</v>
      </c>
    </row>
    <row r="468" spans="1:8" x14ac:dyDescent="0.35">
      <c r="A468" t="s">
        <v>955</v>
      </c>
      <c r="B468" t="s">
        <v>13</v>
      </c>
      <c r="C468" t="s">
        <v>37</v>
      </c>
      <c r="D468" t="s">
        <v>956</v>
      </c>
      <c r="E468" s="4">
        <v>11000</v>
      </c>
      <c r="F468" s="2">
        <v>27</v>
      </c>
      <c r="G468" s="3">
        <f>SUMIF(TRANSAKSI!$M:$M,Table2[[#This Row],[Id Produk]],TRANSAKSI!$R:$R)</f>
        <v>11</v>
      </c>
      <c r="H468" s="3">
        <f>Table2[[#This Row],[Stok]]-Table2[[#This Row],[Terjual]]</f>
        <v>16</v>
      </c>
    </row>
    <row r="469" spans="1:8" x14ac:dyDescent="0.35">
      <c r="A469" t="s">
        <v>957</v>
      </c>
      <c r="B469" t="s">
        <v>9</v>
      </c>
      <c r="C469" t="s">
        <v>17</v>
      </c>
      <c r="D469" t="s">
        <v>958</v>
      </c>
      <c r="E469" s="4">
        <v>344000</v>
      </c>
      <c r="F469" s="2">
        <v>30</v>
      </c>
      <c r="G469" s="3">
        <f>SUMIF(TRANSAKSI!$M:$M,Table2[[#This Row],[Id Produk]],TRANSAKSI!$R:$R)</f>
        <v>16</v>
      </c>
      <c r="H469" s="3">
        <f>Table2[[#This Row],[Stok]]-Table2[[#This Row],[Terjual]]</f>
        <v>14</v>
      </c>
    </row>
    <row r="470" spans="1:8" x14ac:dyDescent="0.35">
      <c r="A470" t="s">
        <v>959</v>
      </c>
      <c r="B470" t="s">
        <v>13</v>
      </c>
      <c r="C470" t="s">
        <v>32</v>
      </c>
      <c r="D470" t="s">
        <v>960</v>
      </c>
      <c r="E470" s="4">
        <v>86000</v>
      </c>
      <c r="F470" s="2">
        <v>75</v>
      </c>
      <c r="G470" s="3">
        <f>SUMIF(TRANSAKSI!$M:$M,Table2[[#This Row],[Id Produk]],TRANSAKSI!$R:$R)</f>
        <v>19</v>
      </c>
      <c r="H470" s="3">
        <f>Table2[[#This Row],[Stok]]-Table2[[#This Row],[Terjual]]</f>
        <v>56</v>
      </c>
    </row>
    <row r="471" spans="1:8" x14ac:dyDescent="0.35">
      <c r="A471" t="s">
        <v>961</v>
      </c>
      <c r="B471" t="s">
        <v>13</v>
      </c>
      <c r="C471" t="s">
        <v>55</v>
      </c>
      <c r="D471" t="s">
        <v>962</v>
      </c>
      <c r="E471" s="4">
        <v>288000</v>
      </c>
      <c r="F471" s="2">
        <v>76</v>
      </c>
      <c r="G471" s="3">
        <f>SUMIF(TRANSAKSI!$M:$M,Table2[[#This Row],[Id Produk]],TRANSAKSI!$R:$R)</f>
        <v>8</v>
      </c>
      <c r="H471" s="3">
        <f>Table2[[#This Row],[Stok]]-Table2[[#This Row],[Terjual]]</f>
        <v>68</v>
      </c>
    </row>
    <row r="472" spans="1:8" x14ac:dyDescent="0.35">
      <c r="A472" t="s">
        <v>963</v>
      </c>
      <c r="B472" t="s">
        <v>13</v>
      </c>
      <c r="C472" t="s">
        <v>29</v>
      </c>
      <c r="D472" t="s">
        <v>964</v>
      </c>
      <c r="E472" s="4">
        <v>645000</v>
      </c>
      <c r="F472" s="2">
        <v>37</v>
      </c>
      <c r="G472" s="3">
        <f>SUMIF(TRANSAKSI!$M:$M,Table2[[#This Row],[Id Produk]],TRANSAKSI!$R:$R)</f>
        <v>7</v>
      </c>
      <c r="H472" s="3">
        <f>Table2[[#This Row],[Stok]]-Table2[[#This Row],[Terjual]]</f>
        <v>30</v>
      </c>
    </row>
    <row r="473" spans="1:8" x14ac:dyDescent="0.35">
      <c r="A473" t="s">
        <v>965</v>
      </c>
      <c r="B473" t="s">
        <v>9</v>
      </c>
      <c r="C473" t="s">
        <v>20</v>
      </c>
      <c r="D473" t="s">
        <v>966</v>
      </c>
      <c r="E473" s="4">
        <v>9000</v>
      </c>
      <c r="F473" s="2">
        <v>63</v>
      </c>
      <c r="G473" s="3">
        <f>SUMIF(TRANSAKSI!$M:$M,Table2[[#This Row],[Id Produk]],TRANSAKSI!$R:$R)</f>
        <v>17</v>
      </c>
      <c r="H473" s="3">
        <f>Table2[[#This Row],[Stok]]-Table2[[#This Row],[Terjual]]</f>
        <v>46</v>
      </c>
    </row>
    <row r="474" spans="1:8" x14ac:dyDescent="0.35">
      <c r="A474" t="s">
        <v>967</v>
      </c>
      <c r="B474" t="s">
        <v>13</v>
      </c>
      <c r="C474" t="s">
        <v>37</v>
      </c>
      <c r="D474" t="s">
        <v>968</v>
      </c>
      <c r="E474" s="4">
        <v>4000</v>
      </c>
      <c r="F474" s="2">
        <v>78</v>
      </c>
      <c r="G474" s="3">
        <f>SUMIF(TRANSAKSI!$M:$M,Table2[[#This Row],[Id Produk]],TRANSAKSI!$R:$R)</f>
        <v>35</v>
      </c>
      <c r="H474" s="3">
        <f>Table2[[#This Row],[Stok]]-Table2[[#This Row],[Terjual]]</f>
        <v>43</v>
      </c>
    </row>
    <row r="475" spans="1:8" x14ac:dyDescent="0.35">
      <c r="A475" t="s">
        <v>969</v>
      </c>
      <c r="B475" t="s">
        <v>13</v>
      </c>
      <c r="C475" t="s">
        <v>32</v>
      </c>
      <c r="D475" t="s">
        <v>970</v>
      </c>
      <c r="E475" s="4">
        <v>123000</v>
      </c>
      <c r="F475" s="2">
        <v>47</v>
      </c>
      <c r="G475" s="3">
        <f>SUMIF(TRANSAKSI!$M:$M,Table2[[#This Row],[Id Produk]],TRANSAKSI!$R:$R)</f>
        <v>9</v>
      </c>
      <c r="H475" s="3">
        <f>Table2[[#This Row],[Stok]]-Table2[[#This Row],[Terjual]]</f>
        <v>38</v>
      </c>
    </row>
    <row r="476" spans="1:8" x14ac:dyDescent="0.35">
      <c r="A476" t="s">
        <v>971</v>
      </c>
      <c r="B476" t="s">
        <v>9</v>
      </c>
      <c r="C476" t="s">
        <v>42</v>
      </c>
      <c r="D476" t="s">
        <v>972</v>
      </c>
      <c r="E476" s="4">
        <v>196000</v>
      </c>
      <c r="F476" s="2">
        <v>42</v>
      </c>
      <c r="G476" s="3">
        <f>SUMIF(TRANSAKSI!$M:$M,Table2[[#This Row],[Id Produk]],TRANSAKSI!$R:$R)</f>
        <v>4</v>
      </c>
      <c r="H476" s="3">
        <f>Table2[[#This Row],[Stok]]-Table2[[#This Row],[Terjual]]</f>
        <v>38</v>
      </c>
    </row>
    <row r="477" spans="1:8" x14ac:dyDescent="0.35">
      <c r="A477" t="s">
        <v>973</v>
      </c>
      <c r="B477" t="s">
        <v>13</v>
      </c>
      <c r="C477" t="s">
        <v>37</v>
      </c>
      <c r="D477" t="s">
        <v>974</v>
      </c>
      <c r="E477" s="4">
        <v>54000</v>
      </c>
      <c r="F477" s="2">
        <v>75</v>
      </c>
      <c r="G477" s="3">
        <f>SUMIF(TRANSAKSI!$M:$M,Table2[[#This Row],[Id Produk]],TRANSAKSI!$R:$R)</f>
        <v>5</v>
      </c>
      <c r="H477" s="3">
        <f>Table2[[#This Row],[Stok]]-Table2[[#This Row],[Terjual]]</f>
        <v>70</v>
      </c>
    </row>
    <row r="478" spans="1:8" x14ac:dyDescent="0.35">
      <c r="A478" t="s">
        <v>975</v>
      </c>
      <c r="B478" t="s">
        <v>51</v>
      </c>
      <c r="C478" t="s">
        <v>52</v>
      </c>
      <c r="D478" t="s">
        <v>976</v>
      </c>
      <c r="E478" s="4">
        <v>10000</v>
      </c>
      <c r="F478" s="2">
        <v>68</v>
      </c>
      <c r="G478" s="3">
        <f>SUMIF(TRANSAKSI!$M:$M,Table2[[#This Row],[Id Produk]],TRANSAKSI!$R:$R)</f>
        <v>14</v>
      </c>
      <c r="H478" s="3">
        <f>Table2[[#This Row],[Stok]]-Table2[[#This Row],[Terjual]]</f>
        <v>54</v>
      </c>
    </row>
    <row r="479" spans="1:8" x14ac:dyDescent="0.35">
      <c r="A479" t="s">
        <v>977</v>
      </c>
      <c r="B479" t="s">
        <v>9</v>
      </c>
      <c r="C479" t="s">
        <v>20</v>
      </c>
      <c r="D479" t="s">
        <v>978</v>
      </c>
      <c r="E479" s="4">
        <v>110000</v>
      </c>
      <c r="F479" s="2">
        <v>69</v>
      </c>
      <c r="G479" s="3">
        <f>SUMIF(TRANSAKSI!$M:$M,Table2[[#This Row],[Id Produk]],TRANSAKSI!$R:$R)</f>
        <v>11</v>
      </c>
      <c r="H479" s="3">
        <f>Table2[[#This Row],[Stok]]-Table2[[#This Row],[Terjual]]</f>
        <v>58</v>
      </c>
    </row>
    <row r="480" spans="1:8" x14ac:dyDescent="0.35">
      <c r="A480" t="s">
        <v>979</v>
      </c>
      <c r="B480" t="s">
        <v>13</v>
      </c>
      <c r="C480" t="s">
        <v>23</v>
      </c>
      <c r="D480" t="s">
        <v>980</v>
      </c>
      <c r="E480" s="4">
        <v>23000</v>
      </c>
      <c r="F480" s="2">
        <v>47</v>
      </c>
      <c r="G480" s="3">
        <f>SUMIF(TRANSAKSI!$M:$M,Table2[[#This Row],[Id Produk]],TRANSAKSI!$R:$R)</f>
        <v>4</v>
      </c>
      <c r="H480" s="3">
        <f>Table2[[#This Row],[Stok]]-Table2[[#This Row],[Terjual]]</f>
        <v>43</v>
      </c>
    </row>
    <row r="481" spans="1:8" x14ac:dyDescent="0.35">
      <c r="A481" t="s">
        <v>981</v>
      </c>
      <c r="B481" t="s">
        <v>13</v>
      </c>
      <c r="C481" t="s">
        <v>26</v>
      </c>
      <c r="D481" t="s">
        <v>982</v>
      </c>
      <c r="E481" s="4">
        <v>17000</v>
      </c>
      <c r="F481" s="2">
        <v>48</v>
      </c>
      <c r="G481" s="3">
        <f>SUMIF(TRANSAKSI!$M:$M,Table2[[#This Row],[Id Produk]],TRANSAKSI!$R:$R)</f>
        <v>13</v>
      </c>
      <c r="H481" s="3">
        <f>Table2[[#This Row],[Stok]]-Table2[[#This Row],[Terjual]]</f>
        <v>35</v>
      </c>
    </row>
    <row r="482" spans="1:8" x14ac:dyDescent="0.35">
      <c r="A482" t="s">
        <v>983</v>
      </c>
      <c r="B482" t="s">
        <v>13</v>
      </c>
      <c r="C482" t="s">
        <v>26</v>
      </c>
      <c r="D482" t="s">
        <v>984</v>
      </c>
      <c r="E482" s="4">
        <v>6000</v>
      </c>
      <c r="F482" s="2">
        <v>62</v>
      </c>
      <c r="G482" s="3">
        <f>SUMIF(TRANSAKSI!$M:$M,Table2[[#This Row],[Id Produk]],TRANSAKSI!$R:$R)</f>
        <v>34</v>
      </c>
      <c r="H482" s="3">
        <f>Table2[[#This Row],[Stok]]-Table2[[#This Row],[Terjual]]</f>
        <v>28</v>
      </c>
    </row>
    <row r="483" spans="1:8" x14ac:dyDescent="0.35">
      <c r="A483" t="s">
        <v>985</v>
      </c>
      <c r="B483" t="s">
        <v>13</v>
      </c>
      <c r="C483" t="s">
        <v>26</v>
      </c>
      <c r="D483" t="s">
        <v>986</v>
      </c>
      <c r="E483" s="4">
        <v>51000</v>
      </c>
      <c r="F483" s="2">
        <v>63</v>
      </c>
      <c r="G483" s="3">
        <f>SUMIF(TRANSAKSI!$M:$M,Table2[[#This Row],[Id Produk]],TRANSAKSI!$R:$R)</f>
        <v>17</v>
      </c>
      <c r="H483" s="3">
        <f>Table2[[#This Row],[Stok]]-Table2[[#This Row],[Terjual]]</f>
        <v>46</v>
      </c>
    </row>
    <row r="484" spans="1:8" x14ac:dyDescent="0.35">
      <c r="A484" t="s">
        <v>987</v>
      </c>
      <c r="B484" t="s">
        <v>13</v>
      </c>
      <c r="C484" t="s">
        <v>366</v>
      </c>
      <c r="D484" t="s">
        <v>988</v>
      </c>
      <c r="E484" s="4">
        <v>28000</v>
      </c>
      <c r="F484" s="2">
        <v>59</v>
      </c>
      <c r="G484" s="3">
        <f>SUMIF(TRANSAKSI!$M:$M,Table2[[#This Row],[Id Produk]],TRANSAKSI!$R:$R)</f>
        <v>17</v>
      </c>
      <c r="H484" s="3">
        <f>Table2[[#This Row],[Stok]]-Table2[[#This Row],[Terjual]]</f>
        <v>42</v>
      </c>
    </row>
    <row r="485" spans="1:8" x14ac:dyDescent="0.35">
      <c r="A485" t="s">
        <v>989</v>
      </c>
      <c r="B485" t="s">
        <v>13</v>
      </c>
      <c r="C485" t="s">
        <v>14</v>
      </c>
      <c r="D485" t="s">
        <v>990</v>
      </c>
      <c r="E485" s="4">
        <v>12000</v>
      </c>
      <c r="F485" s="2">
        <v>57</v>
      </c>
      <c r="G485" s="3">
        <f>SUMIF(TRANSAKSI!$M:$M,Table2[[#This Row],[Id Produk]],TRANSAKSI!$R:$R)</f>
        <v>12</v>
      </c>
      <c r="H485" s="3">
        <f>Table2[[#This Row],[Stok]]-Table2[[#This Row],[Terjual]]</f>
        <v>45</v>
      </c>
    </row>
    <row r="486" spans="1:8" x14ac:dyDescent="0.35">
      <c r="A486" t="s">
        <v>991</v>
      </c>
      <c r="B486" t="s">
        <v>9</v>
      </c>
      <c r="C486" t="s">
        <v>42</v>
      </c>
      <c r="D486" t="s">
        <v>992</v>
      </c>
      <c r="E486" s="4">
        <v>173000</v>
      </c>
      <c r="F486" s="2">
        <v>40</v>
      </c>
      <c r="G486" s="3">
        <f>SUMIF(TRANSAKSI!$M:$M,Table2[[#This Row],[Id Produk]],TRANSAKSI!$R:$R)</f>
        <v>15</v>
      </c>
      <c r="H486" s="3">
        <f>Table2[[#This Row],[Stok]]-Table2[[#This Row],[Terjual]]</f>
        <v>25</v>
      </c>
    </row>
    <row r="487" spans="1:8" x14ac:dyDescent="0.35">
      <c r="A487" t="s">
        <v>993</v>
      </c>
      <c r="B487" t="s">
        <v>51</v>
      </c>
      <c r="C487" t="s">
        <v>64</v>
      </c>
      <c r="D487" t="s">
        <v>994</v>
      </c>
      <c r="E487" s="4">
        <v>259000</v>
      </c>
      <c r="F487" s="2">
        <v>47</v>
      </c>
      <c r="G487" s="3">
        <f>SUMIF(TRANSAKSI!$M:$M,Table2[[#This Row],[Id Produk]],TRANSAKSI!$R:$R)</f>
        <v>3</v>
      </c>
      <c r="H487" s="3">
        <f>Table2[[#This Row],[Stok]]-Table2[[#This Row],[Terjual]]</f>
        <v>44</v>
      </c>
    </row>
    <row r="488" spans="1:8" x14ac:dyDescent="0.35">
      <c r="A488" t="s">
        <v>995</v>
      </c>
      <c r="B488" t="s">
        <v>51</v>
      </c>
      <c r="C488" t="s">
        <v>52</v>
      </c>
      <c r="D488" t="s">
        <v>996</v>
      </c>
      <c r="E488" s="4">
        <v>1323000</v>
      </c>
      <c r="F488" s="2">
        <v>29</v>
      </c>
      <c r="G488" s="3">
        <f>SUMIF(TRANSAKSI!$M:$M,Table2[[#This Row],[Id Produk]],TRANSAKSI!$R:$R)</f>
        <v>17</v>
      </c>
      <c r="H488" s="3">
        <f>Table2[[#This Row],[Stok]]-Table2[[#This Row],[Terjual]]</f>
        <v>12</v>
      </c>
    </row>
    <row r="489" spans="1:8" x14ac:dyDescent="0.35">
      <c r="A489" t="s">
        <v>997</v>
      </c>
      <c r="B489" t="s">
        <v>13</v>
      </c>
      <c r="C489" t="s">
        <v>55</v>
      </c>
      <c r="D489" t="s">
        <v>998</v>
      </c>
      <c r="E489" s="4">
        <v>22000</v>
      </c>
      <c r="F489" s="2">
        <v>35</v>
      </c>
      <c r="G489" s="3">
        <f>SUMIF(TRANSAKSI!$M:$M,Table2[[#This Row],[Id Produk]],TRANSAKSI!$R:$R)</f>
        <v>7</v>
      </c>
      <c r="H489" s="3">
        <f>Table2[[#This Row],[Stok]]-Table2[[#This Row],[Terjual]]</f>
        <v>28</v>
      </c>
    </row>
    <row r="490" spans="1:8" x14ac:dyDescent="0.35">
      <c r="A490" t="s">
        <v>999</v>
      </c>
      <c r="B490" t="s">
        <v>13</v>
      </c>
      <c r="C490" t="s">
        <v>26</v>
      </c>
      <c r="D490" t="s">
        <v>1000</v>
      </c>
      <c r="E490" s="4">
        <v>13000</v>
      </c>
      <c r="F490" s="2">
        <v>64</v>
      </c>
      <c r="G490" s="3">
        <f>SUMIF(TRANSAKSI!$M:$M,Table2[[#This Row],[Id Produk]],TRANSAKSI!$R:$R)</f>
        <v>12</v>
      </c>
      <c r="H490" s="3">
        <f>Table2[[#This Row],[Stok]]-Table2[[#This Row],[Terjual]]</f>
        <v>52</v>
      </c>
    </row>
    <row r="491" spans="1:8" x14ac:dyDescent="0.35">
      <c r="A491" t="s">
        <v>1001</v>
      </c>
      <c r="B491" t="s">
        <v>13</v>
      </c>
      <c r="C491" t="s">
        <v>23</v>
      </c>
      <c r="D491" t="s">
        <v>1002</v>
      </c>
      <c r="E491" s="4">
        <v>16000</v>
      </c>
      <c r="F491" s="2">
        <v>34</v>
      </c>
      <c r="G491" s="3">
        <f>SUMIF(TRANSAKSI!$M:$M,Table2[[#This Row],[Id Produk]],TRANSAKSI!$R:$R)</f>
        <v>7</v>
      </c>
      <c r="H491" s="3">
        <f>Table2[[#This Row],[Stok]]-Table2[[#This Row],[Terjual]]</f>
        <v>27</v>
      </c>
    </row>
    <row r="492" spans="1:8" x14ac:dyDescent="0.35">
      <c r="A492" t="s">
        <v>1003</v>
      </c>
      <c r="B492" t="s">
        <v>51</v>
      </c>
      <c r="C492" t="s">
        <v>64</v>
      </c>
      <c r="D492" t="s">
        <v>1004</v>
      </c>
      <c r="E492" s="4">
        <v>432000</v>
      </c>
      <c r="F492" s="2">
        <v>75</v>
      </c>
      <c r="G492" s="3">
        <f>SUMIF(TRANSAKSI!$M:$M,Table2[[#This Row],[Id Produk]],TRANSAKSI!$R:$R)</f>
        <v>23</v>
      </c>
      <c r="H492" s="3">
        <f>Table2[[#This Row],[Stok]]-Table2[[#This Row],[Terjual]]</f>
        <v>52</v>
      </c>
    </row>
    <row r="493" spans="1:8" x14ac:dyDescent="0.35">
      <c r="A493" t="s">
        <v>1005</v>
      </c>
      <c r="B493" t="s">
        <v>51</v>
      </c>
      <c r="C493" t="s">
        <v>52</v>
      </c>
      <c r="D493" t="s">
        <v>1006</v>
      </c>
      <c r="E493" s="4">
        <v>272000</v>
      </c>
      <c r="F493" s="2">
        <v>76</v>
      </c>
      <c r="G493" s="3">
        <f>SUMIF(TRANSAKSI!$M:$M,Table2[[#This Row],[Id Produk]],TRANSAKSI!$R:$R)</f>
        <v>7</v>
      </c>
      <c r="H493" s="3">
        <f>Table2[[#This Row],[Stok]]-Table2[[#This Row],[Terjual]]</f>
        <v>69</v>
      </c>
    </row>
    <row r="494" spans="1:8" x14ac:dyDescent="0.35">
      <c r="A494" t="s">
        <v>1007</v>
      </c>
      <c r="B494" t="s">
        <v>13</v>
      </c>
      <c r="C494" t="s">
        <v>32</v>
      </c>
      <c r="D494" t="s">
        <v>1008</v>
      </c>
      <c r="E494" s="4">
        <v>12000</v>
      </c>
      <c r="F494" s="2">
        <v>67</v>
      </c>
      <c r="G494" s="3">
        <f>SUMIF(TRANSAKSI!$M:$M,Table2[[#This Row],[Id Produk]],TRANSAKSI!$R:$R)</f>
        <v>3</v>
      </c>
      <c r="H494" s="3">
        <f>Table2[[#This Row],[Stok]]-Table2[[#This Row],[Terjual]]</f>
        <v>64</v>
      </c>
    </row>
    <row r="495" spans="1:8" x14ac:dyDescent="0.35">
      <c r="A495" t="s">
        <v>1009</v>
      </c>
      <c r="B495" t="s">
        <v>51</v>
      </c>
      <c r="C495" t="s">
        <v>471</v>
      </c>
      <c r="D495" t="s">
        <v>1010</v>
      </c>
      <c r="E495" s="4">
        <v>840000</v>
      </c>
      <c r="F495" s="2">
        <v>28</v>
      </c>
      <c r="G495" s="3">
        <f>SUMIF(TRANSAKSI!$M:$M,Table2[[#This Row],[Id Produk]],TRANSAKSI!$R:$R)</f>
        <v>14</v>
      </c>
      <c r="H495" s="3">
        <f>Table2[[#This Row],[Stok]]-Table2[[#This Row],[Terjual]]</f>
        <v>14</v>
      </c>
    </row>
    <row r="496" spans="1:8" x14ac:dyDescent="0.35">
      <c r="A496" t="s">
        <v>1011</v>
      </c>
      <c r="B496" t="s">
        <v>9</v>
      </c>
      <c r="C496" t="s">
        <v>20</v>
      </c>
      <c r="D496" t="s">
        <v>1012</v>
      </c>
      <c r="E496" s="4">
        <v>48000</v>
      </c>
      <c r="F496" s="2">
        <v>49</v>
      </c>
      <c r="G496" s="3">
        <f>SUMIF(TRANSAKSI!$M:$M,Table2[[#This Row],[Id Produk]],TRANSAKSI!$R:$R)</f>
        <v>10</v>
      </c>
      <c r="H496" s="3">
        <f>Table2[[#This Row],[Stok]]-Table2[[#This Row],[Terjual]]</f>
        <v>39</v>
      </c>
    </row>
    <row r="497" spans="1:8" x14ac:dyDescent="0.35">
      <c r="A497" t="s">
        <v>1013</v>
      </c>
      <c r="B497" t="s">
        <v>9</v>
      </c>
      <c r="C497" t="s">
        <v>20</v>
      </c>
      <c r="D497" t="s">
        <v>1014</v>
      </c>
      <c r="E497" s="4">
        <v>13000</v>
      </c>
      <c r="F497" s="2">
        <v>49</v>
      </c>
      <c r="G497" s="3">
        <f>SUMIF(TRANSAKSI!$M:$M,Table2[[#This Row],[Id Produk]],TRANSAKSI!$R:$R)</f>
        <v>16</v>
      </c>
      <c r="H497" s="3">
        <f>Table2[[#This Row],[Stok]]-Table2[[#This Row],[Terjual]]</f>
        <v>33</v>
      </c>
    </row>
    <row r="498" spans="1:8" x14ac:dyDescent="0.35">
      <c r="A498" t="s">
        <v>1015</v>
      </c>
      <c r="B498" t="s">
        <v>51</v>
      </c>
      <c r="C498" t="s">
        <v>52</v>
      </c>
      <c r="D498" t="s">
        <v>1016</v>
      </c>
      <c r="E498" s="4">
        <v>22000</v>
      </c>
      <c r="F498" s="2">
        <v>43</v>
      </c>
      <c r="G498" s="3">
        <f>SUMIF(TRANSAKSI!$M:$M,Table2[[#This Row],[Id Produk]],TRANSAKSI!$R:$R)</f>
        <v>15</v>
      </c>
      <c r="H498" s="3">
        <f>Table2[[#This Row],[Stok]]-Table2[[#This Row],[Terjual]]</f>
        <v>28</v>
      </c>
    </row>
    <row r="499" spans="1:8" x14ac:dyDescent="0.35">
      <c r="A499" t="s">
        <v>1017</v>
      </c>
      <c r="B499" t="s">
        <v>13</v>
      </c>
      <c r="C499" t="s">
        <v>26</v>
      </c>
      <c r="D499" t="s">
        <v>1018</v>
      </c>
      <c r="E499" s="4">
        <v>399000</v>
      </c>
      <c r="F499" s="2">
        <v>25</v>
      </c>
      <c r="G499" s="3">
        <f>SUMIF(TRANSAKSI!$M:$M,Table2[[#This Row],[Id Produk]],TRANSAKSI!$R:$R)</f>
        <v>8</v>
      </c>
      <c r="H499" s="3">
        <f>Table2[[#This Row],[Stok]]-Table2[[#This Row],[Terjual]]</f>
        <v>17</v>
      </c>
    </row>
    <row r="500" spans="1:8" x14ac:dyDescent="0.35">
      <c r="A500" t="s">
        <v>1019</v>
      </c>
      <c r="B500" t="s">
        <v>13</v>
      </c>
      <c r="C500" t="s">
        <v>55</v>
      </c>
      <c r="D500" t="s">
        <v>1020</v>
      </c>
      <c r="E500" s="4">
        <v>49000</v>
      </c>
      <c r="F500" s="2">
        <v>59</v>
      </c>
      <c r="G500" s="3">
        <f>SUMIF(TRANSAKSI!$M:$M,Table2[[#This Row],[Id Produk]],TRANSAKSI!$R:$R)</f>
        <v>15</v>
      </c>
      <c r="H500" s="3">
        <f>Table2[[#This Row],[Stok]]-Table2[[#This Row],[Terjual]]</f>
        <v>44</v>
      </c>
    </row>
    <row r="501" spans="1:8" x14ac:dyDescent="0.35">
      <c r="A501" t="s">
        <v>1021</v>
      </c>
      <c r="B501" t="s">
        <v>9</v>
      </c>
      <c r="C501" t="s">
        <v>17</v>
      </c>
      <c r="D501" t="s">
        <v>1022</v>
      </c>
      <c r="E501" s="4">
        <v>765000</v>
      </c>
      <c r="F501" s="2">
        <v>59</v>
      </c>
      <c r="G501" s="3">
        <f>SUMIF(TRANSAKSI!$M:$M,Table2[[#This Row],[Id Produk]],TRANSAKSI!$R:$R)</f>
        <v>13</v>
      </c>
      <c r="H501" s="3">
        <f>Table2[[#This Row],[Stok]]-Table2[[#This Row],[Terjual]]</f>
        <v>46</v>
      </c>
    </row>
    <row r="502" spans="1:8" x14ac:dyDescent="0.35">
      <c r="A502" t="s">
        <v>1023</v>
      </c>
      <c r="B502" t="s">
        <v>13</v>
      </c>
      <c r="C502" t="s">
        <v>37</v>
      </c>
      <c r="D502" t="s">
        <v>882</v>
      </c>
      <c r="E502" s="4">
        <v>39000</v>
      </c>
      <c r="F502" s="2">
        <v>77</v>
      </c>
      <c r="G502" s="3">
        <f>SUMIF(TRANSAKSI!$M:$M,Table2[[#This Row],[Id Produk]],TRANSAKSI!$R:$R)</f>
        <v>6</v>
      </c>
      <c r="H502" s="3">
        <f>Table2[[#This Row],[Stok]]-Table2[[#This Row],[Terjual]]</f>
        <v>71</v>
      </c>
    </row>
    <row r="503" spans="1:8" x14ac:dyDescent="0.35">
      <c r="A503" t="s">
        <v>1024</v>
      </c>
      <c r="B503" t="s">
        <v>51</v>
      </c>
      <c r="C503" t="s">
        <v>52</v>
      </c>
      <c r="D503" t="s">
        <v>1025</v>
      </c>
      <c r="E503" s="4">
        <v>1100000</v>
      </c>
      <c r="F503" s="2">
        <v>59</v>
      </c>
      <c r="G503" s="3">
        <f>SUMIF(TRANSAKSI!$M:$M,Table2[[#This Row],[Id Produk]],TRANSAKSI!$R:$R)</f>
        <v>26</v>
      </c>
      <c r="H503" s="3">
        <f>Table2[[#This Row],[Stok]]-Table2[[#This Row],[Terjual]]</f>
        <v>33</v>
      </c>
    </row>
    <row r="504" spans="1:8" x14ac:dyDescent="0.35">
      <c r="A504" t="s">
        <v>1026</v>
      </c>
      <c r="B504" t="s">
        <v>13</v>
      </c>
      <c r="C504" t="s">
        <v>37</v>
      </c>
      <c r="D504" t="s">
        <v>1027</v>
      </c>
      <c r="E504" s="4">
        <v>6000</v>
      </c>
      <c r="F504" s="2">
        <v>32</v>
      </c>
      <c r="G504" s="3">
        <f>SUMIF(TRANSAKSI!$M:$M,Table2[[#This Row],[Id Produk]],TRANSAKSI!$R:$R)</f>
        <v>2</v>
      </c>
      <c r="H504" s="3">
        <f>Table2[[#This Row],[Stok]]-Table2[[#This Row],[Terjual]]</f>
        <v>30</v>
      </c>
    </row>
    <row r="505" spans="1:8" x14ac:dyDescent="0.35">
      <c r="A505" t="s">
        <v>1028</v>
      </c>
      <c r="B505" t="s">
        <v>13</v>
      </c>
      <c r="C505" t="s">
        <v>26</v>
      </c>
      <c r="D505" t="s">
        <v>1029</v>
      </c>
      <c r="E505" s="4">
        <v>28000</v>
      </c>
      <c r="F505" s="2">
        <v>30</v>
      </c>
      <c r="G505" s="3">
        <f>SUMIF(TRANSAKSI!$M:$M,Table2[[#This Row],[Id Produk]],TRANSAKSI!$R:$R)</f>
        <v>12</v>
      </c>
      <c r="H505" s="3">
        <f>Table2[[#This Row],[Stok]]-Table2[[#This Row],[Terjual]]</f>
        <v>18</v>
      </c>
    </row>
    <row r="506" spans="1:8" x14ac:dyDescent="0.35">
      <c r="A506" t="s">
        <v>1030</v>
      </c>
      <c r="B506" t="s">
        <v>51</v>
      </c>
      <c r="C506" t="s">
        <v>52</v>
      </c>
      <c r="D506" t="s">
        <v>1031</v>
      </c>
      <c r="E506" s="4">
        <v>864000</v>
      </c>
      <c r="F506" s="2">
        <v>60</v>
      </c>
      <c r="G506" s="3">
        <f>SUMIF(TRANSAKSI!$M:$M,Table2[[#This Row],[Id Produk]],TRANSAKSI!$R:$R)</f>
        <v>12</v>
      </c>
      <c r="H506" s="3">
        <f>Table2[[#This Row],[Stok]]-Table2[[#This Row],[Terjual]]</f>
        <v>48</v>
      </c>
    </row>
    <row r="507" spans="1:8" x14ac:dyDescent="0.35">
      <c r="A507" t="s">
        <v>1032</v>
      </c>
      <c r="B507" t="s">
        <v>13</v>
      </c>
      <c r="C507" t="s">
        <v>26</v>
      </c>
      <c r="D507" t="s">
        <v>1033</v>
      </c>
      <c r="E507" s="4">
        <v>18000</v>
      </c>
      <c r="F507" s="2">
        <v>77</v>
      </c>
      <c r="G507" s="3">
        <f>SUMIF(TRANSAKSI!$M:$M,Table2[[#This Row],[Id Produk]],TRANSAKSI!$R:$R)</f>
        <v>27</v>
      </c>
      <c r="H507" s="3">
        <f>Table2[[#This Row],[Stok]]-Table2[[#This Row],[Terjual]]</f>
        <v>50</v>
      </c>
    </row>
    <row r="508" spans="1:8" x14ac:dyDescent="0.35">
      <c r="A508" t="s">
        <v>1034</v>
      </c>
      <c r="B508" t="s">
        <v>13</v>
      </c>
      <c r="C508" t="s">
        <v>37</v>
      </c>
      <c r="D508" t="s">
        <v>1035</v>
      </c>
      <c r="E508" s="4">
        <v>7000</v>
      </c>
      <c r="F508" s="2">
        <v>67</v>
      </c>
      <c r="G508" s="3">
        <f>SUMIF(TRANSAKSI!$M:$M,Table2[[#This Row],[Id Produk]],TRANSAKSI!$R:$R)</f>
        <v>9</v>
      </c>
      <c r="H508" s="3">
        <f>Table2[[#This Row],[Stok]]-Table2[[#This Row],[Terjual]]</f>
        <v>58</v>
      </c>
    </row>
    <row r="509" spans="1:8" x14ac:dyDescent="0.35">
      <c r="A509" t="s">
        <v>1036</v>
      </c>
      <c r="B509" t="s">
        <v>13</v>
      </c>
      <c r="C509" t="s">
        <v>23</v>
      </c>
      <c r="D509" t="s">
        <v>1037</v>
      </c>
      <c r="E509" s="4">
        <v>13000</v>
      </c>
      <c r="F509" s="2">
        <v>60</v>
      </c>
      <c r="G509" s="3">
        <f>SUMIF(TRANSAKSI!$M:$M,Table2[[#This Row],[Id Produk]],TRANSAKSI!$R:$R)</f>
        <v>18</v>
      </c>
      <c r="H509" s="3">
        <f>Table2[[#This Row],[Stok]]-Table2[[#This Row],[Terjual]]</f>
        <v>42</v>
      </c>
    </row>
    <row r="510" spans="1:8" x14ac:dyDescent="0.35">
      <c r="A510" t="s">
        <v>1038</v>
      </c>
      <c r="B510" t="s">
        <v>13</v>
      </c>
      <c r="C510" t="s">
        <v>32</v>
      </c>
      <c r="D510" t="s">
        <v>1039</v>
      </c>
      <c r="E510" s="4">
        <v>103000</v>
      </c>
      <c r="F510" s="2">
        <v>72</v>
      </c>
      <c r="G510" s="3">
        <f>SUMIF(TRANSAKSI!$M:$M,Table2[[#This Row],[Id Produk]],TRANSAKSI!$R:$R)</f>
        <v>26</v>
      </c>
      <c r="H510" s="3">
        <f>Table2[[#This Row],[Stok]]-Table2[[#This Row],[Terjual]]</f>
        <v>46</v>
      </c>
    </row>
    <row r="511" spans="1:8" x14ac:dyDescent="0.35">
      <c r="A511" t="s">
        <v>1040</v>
      </c>
      <c r="B511" t="s">
        <v>13</v>
      </c>
      <c r="C511" t="s">
        <v>23</v>
      </c>
      <c r="D511" t="s">
        <v>1041</v>
      </c>
      <c r="E511" s="4">
        <v>11000</v>
      </c>
      <c r="F511" s="2">
        <v>41</v>
      </c>
      <c r="G511" s="3">
        <f>SUMIF(TRANSAKSI!$M:$M,Table2[[#This Row],[Id Produk]],TRANSAKSI!$R:$R)</f>
        <v>9</v>
      </c>
      <c r="H511" s="3">
        <f>Table2[[#This Row],[Stok]]-Table2[[#This Row],[Terjual]]</f>
        <v>32</v>
      </c>
    </row>
    <row r="512" spans="1:8" x14ac:dyDescent="0.35">
      <c r="A512" t="s">
        <v>1042</v>
      </c>
      <c r="B512" t="s">
        <v>13</v>
      </c>
      <c r="C512" t="s">
        <v>37</v>
      </c>
      <c r="D512" t="s">
        <v>1043</v>
      </c>
      <c r="E512" s="4">
        <v>87000</v>
      </c>
      <c r="F512" s="2">
        <v>26</v>
      </c>
      <c r="G512" s="3">
        <f>SUMIF(TRANSAKSI!$M:$M,Table2[[#This Row],[Id Produk]],TRANSAKSI!$R:$R)</f>
        <v>6</v>
      </c>
      <c r="H512" s="3">
        <f>Table2[[#This Row],[Stok]]-Table2[[#This Row],[Terjual]]</f>
        <v>20</v>
      </c>
    </row>
    <row r="513" spans="1:8" x14ac:dyDescent="0.35">
      <c r="A513" t="s">
        <v>1044</v>
      </c>
      <c r="B513" t="s">
        <v>51</v>
      </c>
      <c r="C513" t="s">
        <v>64</v>
      </c>
      <c r="D513" t="s">
        <v>1045</v>
      </c>
      <c r="E513" s="4">
        <v>33000</v>
      </c>
      <c r="F513" s="2">
        <v>75</v>
      </c>
      <c r="G513" s="3">
        <f>SUMIF(TRANSAKSI!$M:$M,Table2[[#This Row],[Id Produk]],TRANSAKSI!$R:$R)</f>
        <v>13</v>
      </c>
      <c r="H513" s="3">
        <f>Table2[[#This Row],[Stok]]-Table2[[#This Row],[Terjual]]</f>
        <v>62</v>
      </c>
    </row>
    <row r="514" spans="1:8" x14ac:dyDescent="0.35">
      <c r="A514" t="s">
        <v>1046</v>
      </c>
      <c r="B514" t="s">
        <v>51</v>
      </c>
      <c r="C514" t="s">
        <v>52</v>
      </c>
      <c r="D514" t="s">
        <v>1047</v>
      </c>
      <c r="E514" s="4">
        <v>279000</v>
      </c>
      <c r="F514" s="2">
        <v>46</v>
      </c>
      <c r="G514" s="3">
        <f>SUMIF(TRANSAKSI!$M:$M,Table2[[#This Row],[Id Produk]],TRANSAKSI!$R:$R)</f>
        <v>21</v>
      </c>
      <c r="H514" s="3">
        <f>Table2[[#This Row],[Stok]]-Table2[[#This Row],[Terjual]]</f>
        <v>25</v>
      </c>
    </row>
    <row r="515" spans="1:8" x14ac:dyDescent="0.35">
      <c r="A515" t="s">
        <v>1048</v>
      </c>
      <c r="B515" t="s">
        <v>13</v>
      </c>
      <c r="C515" t="s">
        <v>14</v>
      </c>
      <c r="D515" t="s">
        <v>1049</v>
      </c>
      <c r="E515" s="4">
        <v>16000</v>
      </c>
      <c r="F515" s="2">
        <v>45</v>
      </c>
      <c r="G515" s="3">
        <f>SUMIF(TRANSAKSI!$M:$M,Table2[[#This Row],[Id Produk]],TRANSAKSI!$R:$R)</f>
        <v>12</v>
      </c>
      <c r="H515" s="3">
        <f>Table2[[#This Row],[Stok]]-Table2[[#This Row],[Terjual]]</f>
        <v>33</v>
      </c>
    </row>
    <row r="516" spans="1:8" x14ac:dyDescent="0.35">
      <c r="A516" t="s">
        <v>1050</v>
      </c>
      <c r="B516" t="s">
        <v>13</v>
      </c>
      <c r="C516" t="s">
        <v>26</v>
      </c>
      <c r="D516" t="s">
        <v>1051</v>
      </c>
      <c r="E516" s="4">
        <v>3000</v>
      </c>
      <c r="F516" s="2">
        <v>35</v>
      </c>
      <c r="G516" s="3">
        <f>SUMIF(TRANSAKSI!$M:$M,Table2[[#This Row],[Id Produk]],TRANSAKSI!$R:$R)</f>
        <v>22</v>
      </c>
      <c r="H516" s="3">
        <f>Table2[[#This Row],[Stok]]-Table2[[#This Row],[Terjual]]</f>
        <v>13</v>
      </c>
    </row>
    <row r="517" spans="1:8" x14ac:dyDescent="0.35">
      <c r="A517" t="s">
        <v>1052</v>
      </c>
      <c r="B517" t="s">
        <v>13</v>
      </c>
      <c r="C517" t="s">
        <v>32</v>
      </c>
      <c r="D517" t="s">
        <v>1053</v>
      </c>
      <c r="E517" s="4">
        <v>15000</v>
      </c>
      <c r="F517" s="2">
        <v>28</v>
      </c>
      <c r="G517" s="3">
        <f>SUMIF(TRANSAKSI!$M:$M,Table2[[#This Row],[Id Produk]],TRANSAKSI!$R:$R)</f>
        <v>12</v>
      </c>
      <c r="H517" s="3">
        <f>Table2[[#This Row],[Stok]]-Table2[[#This Row],[Terjual]]</f>
        <v>16</v>
      </c>
    </row>
    <row r="518" spans="1:8" x14ac:dyDescent="0.35">
      <c r="A518" t="s">
        <v>1054</v>
      </c>
      <c r="B518" t="s">
        <v>13</v>
      </c>
      <c r="C518" t="s">
        <v>37</v>
      </c>
      <c r="D518" t="s">
        <v>1055</v>
      </c>
      <c r="E518" s="4">
        <v>16000</v>
      </c>
      <c r="F518" s="2">
        <v>30</v>
      </c>
      <c r="G518" s="3">
        <f>SUMIF(TRANSAKSI!$M:$M,Table2[[#This Row],[Id Produk]],TRANSAKSI!$R:$R)</f>
        <v>11</v>
      </c>
      <c r="H518" s="3">
        <f>Table2[[#This Row],[Stok]]-Table2[[#This Row],[Terjual]]</f>
        <v>19</v>
      </c>
    </row>
    <row r="519" spans="1:8" x14ac:dyDescent="0.35">
      <c r="A519" t="s">
        <v>1056</v>
      </c>
      <c r="B519" t="s">
        <v>9</v>
      </c>
      <c r="C519" t="s">
        <v>20</v>
      </c>
      <c r="D519" t="s">
        <v>1057</v>
      </c>
      <c r="E519" s="4">
        <v>40000</v>
      </c>
      <c r="F519" s="2">
        <v>32</v>
      </c>
      <c r="G519" s="3">
        <f>SUMIF(TRANSAKSI!$M:$M,Table2[[#This Row],[Id Produk]],TRANSAKSI!$R:$R)</f>
        <v>11</v>
      </c>
      <c r="H519" s="3">
        <f>Table2[[#This Row],[Stok]]-Table2[[#This Row],[Terjual]]</f>
        <v>21</v>
      </c>
    </row>
    <row r="520" spans="1:8" x14ac:dyDescent="0.35">
      <c r="A520" t="s">
        <v>1058</v>
      </c>
      <c r="B520" t="s">
        <v>13</v>
      </c>
      <c r="C520" t="s">
        <v>26</v>
      </c>
      <c r="D520" t="s">
        <v>1059</v>
      </c>
      <c r="E520" s="4">
        <v>14000</v>
      </c>
      <c r="F520" s="2">
        <v>44</v>
      </c>
      <c r="G520" s="3">
        <f>SUMIF(TRANSAKSI!$M:$M,Table2[[#This Row],[Id Produk]],TRANSAKSI!$R:$R)</f>
        <v>26</v>
      </c>
      <c r="H520" s="3">
        <f>Table2[[#This Row],[Stok]]-Table2[[#This Row],[Terjual]]</f>
        <v>18</v>
      </c>
    </row>
    <row r="521" spans="1:8" x14ac:dyDescent="0.35">
      <c r="A521" t="s">
        <v>1060</v>
      </c>
      <c r="B521" t="s">
        <v>13</v>
      </c>
      <c r="C521" t="s">
        <v>366</v>
      </c>
      <c r="D521" t="s">
        <v>1061</v>
      </c>
      <c r="E521" s="4">
        <v>33000</v>
      </c>
      <c r="F521" s="2">
        <v>27</v>
      </c>
      <c r="G521" s="3">
        <f>SUMIF(TRANSAKSI!$M:$M,Table2[[#This Row],[Id Produk]],TRANSAKSI!$R:$R)</f>
        <v>17</v>
      </c>
      <c r="H521" s="3">
        <f>Table2[[#This Row],[Stok]]-Table2[[#This Row],[Terjual]]</f>
        <v>10</v>
      </c>
    </row>
    <row r="522" spans="1:8" x14ac:dyDescent="0.35">
      <c r="A522" t="s">
        <v>1062</v>
      </c>
      <c r="B522" t="s">
        <v>13</v>
      </c>
      <c r="C522" t="s">
        <v>29</v>
      </c>
      <c r="D522" t="s">
        <v>1063</v>
      </c>
      <c r="E522" s="4">
        <v>846000</v>
      </c>
      <c r="F522" s="2">
        <v>61</v>
      </c>
      <c r="G522" s="3">
        <f>SUMIF(TRANSAKSI!$M:$M,Table2[[#This Row],[Id Produk]],TRANSAKSI!$R:$R)</f>
        <v>15</v>
      </c>
      <c r="H522" s="3">
        <f>Table2[[#This Row],[Stok]]-Table2[[#This Row],[Terjual]]</f>
        <v>46</v>
      </c>
    </row>
    <row r="523" spans="1:8" x14ac:dyDescent="0.35">
      <c r="A523" t="s">
        <v>1064</v>
      </c>
      <c r="B523" t="s">
        <v>13</v>
      </c>
      <c r="C523" t="s">
        <v>32</v>
      </c>
      <c r="D523" t="s">
        <v>1065</v>
      </c>
      <c r="E523" s="4">
        <v>27000</v>
      </c>
      <c r="F523" s="2">
        <v>64</v>
      </c>
      <c r="G523" s="3">
        <f>SUMIF(TRANSAKSI!$M:$M,Table2[[#This Row],[Id Produk]],TRANSAKSI!$R:$R)</f>
        <v>13</v>
      </c>
      <c r="H523" s="3">
        <f>Table2[[#This Row],[Stok]]-Table2[[#This Row],[Terjual]]</f>
        <v>51</v>
      </c>
    </row>
    <row r="524" spans="1:8" x14ac:dyDescent="0.35">
      <c r="A524" t="s">
        <v>1066</v>
      </c>
      <c r="B524" t="s">
        <v>9</v>
      </c>
      <c r="C524" t="s">
        <v>20</v>
      </c>
      <c r="D524" t="s">
        <v>1067</v>
      </c>
      <c r="E524" s="4">
        <v>573000</v>
      </c>
      <c r="F524" s="2">
        <v>68</v>
      </c>
      <c r="G524" s="3">
        <f>SUMIF(TRANSAKSI!$M:$M,Table2[[#This Row],[Id Produk]],TRANSAKSI!$R:$R)</f>
        <v>11</v>
      </c>
      <c r="H524" s="3">
        <f>Table2[[#This Row],[Stok]]-Table2[[#This Row],[Terjual]]</f>
        <v>57</v>
      </c>
    </row>
    <row r="525" spans="1:8" x14ac:dyDescent="0.35">
      <c r="A525" t="s">
        <v>1068</v>
      </c>
      <c r="B525" t="s">
        <v>9</v>
      </c>
      <c r="C525" t="s">
        <v>10</v>
      </c>
      <c r="D525" t="s">
        <v>1069</v>
      </c>
      <c r="E525" s="4">
        <v>62000</v>
      </c>
      <c r="F525" s="2">
        <v>76</v>
      </c>
      <c r="G525" s="3">
        <f>SUMIF(TRANSAKSI!$M:$M,Table2[[#This Row],[Id Produk]],TRANSAKSI!$R:$R)</f>
        <v>14</v>
      </c>
      <c r="H525" s="3">
        <f>Table2[[#This Row],[Stok]]-Table2[[#This Row],[Terjual]]</f>
        <v>62</v>
      </c>
    </row>
    <row r="526" spans="1:8" x14ac:dyDescent="0.35">
      <c r="A526" t="s">
        <v>1070</v>
      </c>
      <c r="B526" t="s">
        <v>9</v>
      </c>
      <c r="C526" t="s">
        <v>20</v>
      </c>
      <c r="D526" t="s">
        <v>1071</v>
      </c>
      <c r="E526" s="4">
        <v>24000</v>
      </c>
      <c r="F526" s="2">
        <v>75</v>
      </c>
      <c r="G526" s="3">
        <f>SUMIF(TRANSAKSI!$M:$M,Table2[[#This Row],[Id Produk]],TRANSAKSI!$R:$R)</f>
        <v>1</v>
      </c>
      <c r="H526" s="3">
        <f>Table2[[#This Row],[Stok]]-Table2[[#This Row],[Terjual]]</f>
        <v>74</v>
      </c>
    </row>
    <row r="527" spans="1:8" x14ac:dyDescent="0.35">
      <c r="A527" t="s">
        <v>1072</v>
      </c>
      <c r="B527" t="s">
        <v>51</v>
      </c>
      <c r="C527" t="s">
        <v>52</v>
      </c>
      <c r="D527" t="s">
        <v>1073</v>
      </c>
      <c r="E527" s="4">
        <v>420000</v>
      </c>
      <c r="F527" s="2">
        <v>70</v>
      </c>
      <c r="G527" s="3">
        <f>SUMIF(TRANSAKSI!$M:$M,Table2[[#This Row],[Id Produk]],TRANSAKSI!$R:$R)</f>
        <v>21</v>
      </c>
      <c r="H527" s="3">
        <f>Table2[[#This Row],[Stok]]-Table2[[#This Row],[Terjual]]</f>
        <v>49</v>
      </c>
    </row>
    <row r="528" spans="1:8" x14ac:dyDescent="0.35">
      <c r="A528" t="s">
        <v>1074</v>
      </c>
      <c r="B528" t="s">
        <v>13</v>
      </c>
      <c r="C528" t="s">
        <v>23</v>
      </c>
      <c r="D528" t="s">
        <v>1075</v>
      </c>
      <c r="E528" s="4">
        <v>47000</v>
      </c>
      <c r="F528" s="2">
        <v>70</v>
      </c>
      <c r="G528" s="3">
        <f>SUMIF(TRANSAKSI!$M:$M,Table2[[#This Row],[Id Produk]],TRANSAKSI!$R:$R)</f>
        <v>39</v>
      </c>
      <c r="H528" s="3">
        <f>Table2[[#This Row],[Stok]]-Table2[[#This Row],[Terjual]]</f>
        <v>31</v>
      </c>
    </row>
    <row r="529" spans="1:8" x14ac:dyDescent="0.35">
      <c r="A529" t="s">
        <v>1076</v>
      </c>
      <c r="B529" t="s">
        <v>13</v>
      </c>
      <c r="C529" t="s">
        <v>14</v>
      </c>
      <c r="D529" t="s">
        <v>1077</v>
      </c>
      <c r="E529" s="4">
        <v>4000</v>
      </c>
      <c r="F529" s="2">
        <v>60</v>
      </c>
      <c r="G529" s="3">
        <f>SUMIF(TRANSAKSI!$M:$M,Table2[[#This Row],[Id Produk]],TRANSAKSI!$R:$R)</f>
        <v>1</v>
      </c>
      <c r="H529" s="3">
        <f>Table2[[#This Row],[Stok]]-Table2[[#This Row],[Terjual]]</f>
        <v>59</v>
      </c>
    </row>
    <row r="530" spans="1:8" x14ac:dyDescent="0.35">
      <c r="A530" t="s">
        <v>1078</v>
      </c>
      <c r="B530" t="s">
        <v>13</v>
      </c>
      <c r="C530" t="s">
        <v>23</v>
      </c>
      <c r="D530" t="s">
        <v>1079</v>
      </c>
      <c r="E530" s="4">
        <v>39000</v>
      </c>
      <c r="F530" s="2">
        <v>58</v>
      </c>
      <c r="G530" s="3">
        <f>SUMIF(TRANSAKSI!$M:$M,Table2[[#This Row],[Id Produk]],TRANSAKSI!$R:$R)</f>
        <v>13</v>
      </c>
      <c r="H530" s="3">
        <f>Table2[[#This Row],[Stok]]-Table2[[#This Row],[Terjual]]</f>
        <v>45</v>
      </c>
    </row>
    <row r="531" spans="1:8" x14ac:dyDescent="0.35">
      <c r="A531" t="s">
        <v>1080</v>
      </c>
      <c r="B531" t="s">
        <v>51</v>
      </c>
      <c r="C531" t="s">
        <v>64</v>
      </c>
      <c r="D531" t="s">
        <v>1081</v>
      </c>
      <c r="E531" s="4">
        <v>15000</v>
      </c>
      <c r="F531" s="2">
        <v>32</v>
      </c>
      <c r="G531" s="3">
        <f>SUMIF(TRANSAKSI!$M:$M,Table2[[#This Row],[Id Produk]],TRANSAKSI!$R:$R)</f>
        <v>20</v>
      </c>
      <c r="H531" s="3">
        <f>Table2[[#This Row],[Stok]]-Table2[[#This Row],[Terjual]]</f>
        <v>12</v>
      </c>
    </row>
    <row r="532" spans="1:8" x14ac:dyDescent="0.35">
      <c r="A532" t="s">
        <v>1082</v>
      </c>
      <c r="B532" t="s">
        <v>13</v>
      </c>
      <c r="C532" t="s">
        <v>29</v>
      </c>
      <c r="D532" t="s">
        <v>1083</v>
      </c>
      <c r="E532" s="4">
        <v>73000</v>
      </c>
      <c r="F532" s="2">
        <v>64</v>
      </c>
      <c r="G532" s="3">
        <f>SUMIF(TRANSAKSI!$M:$M,Table2[[#This Row],[Id Produk]],TRANSAKSI!$R:$R)</f>
        <v>17</v>
      </c>
      <c r="H532" s="3">
        <f>Table2[[#This Row],[Stok]]-Table2[[#This Row],[Terjual]]</f>
        <v>47</v>
      </c>
    </row>
    <row r="533" spans="1:8" x14ac:dyDescent="0.35">
      <c r="A533" t="s">
        <v>1084</v>
      </c>
      <c r="B533" t="s">
        <v>13</v>
      </c>
      <c r="C533" t="s">
        <v>23</v>
      </c>
      <c r="D533" t="s">
        <v>1085</v>
      </c>
      <c r="E533" s="4">
        <v>11000</v>
      </c>
      <c r="F533" s="2">
        <v>42</v>
      </c>
      <c r="G533" s="3">
        <f>SUMIF(TRANSAKSI!$M:$M,Table2[[#This Row],[Id Produk]],TRANSAKSI!$R:$R)</f>
        <v>20</v>
      </c>
      <c r="H533" s="3">
        <f>Table2[[#This Row],[Stok]]-Table2[[#This Row],[Terjual]]</f>
        <v>22</v>
      </c>
    </row>
    <row r="534" spans="1:8" x14ac:dyDescent="0.35">
      <c r="A534" t="s">
        <v>1086</v>
      </c>
      <c r="B534" t="s">
        <v>13</v>
      </c>
      <c r="C534" t="s">
        <v>26</v>
      </c>
      <c r="D534" t="s">
        <v>1087</v>
      </c>
      <c r="E534" s="4">
        <v>18000</v>
      </c>
      <c r="F534" s="2">
        <v>78</v>
      </c>
      <c r="G534" s="3">
        <f>SUMIF(TRANSAKSI!$M:$M,Table2[[#This Row],[Id Produk]],TRANSAKSI!$R:$R)</f>
        <v>14</v>
      </c>
      <c r="H534" s="3">
        <f>Table2[[#This Row],[Stok]]-Table2[[#This Row],[Terjual]]</f>
        <v>64</v>
      </c>
    </row>
    <row r="535" spans="1:8" x14ac:dyDescent="0.35">
      <c r="A535" t="s">
        <v>1088</v>
      </c>
      <c r="B535" t="s">
        <v>9</v>
      </c>
      <c r="C535" t="s">
        <v>20</v>
      </c>
      <c r="D535" t="s">
        <v>1089</v>
      </c>
      <c r="E535" s="4">
        <v>52000</v>
      </c>
      <c r="F535" s="2">
        <v>25</v>
      </c>
      <c r="G535" s="3">
        <f>SUMIF(TRANSAKSI!$M:$M,Table2[[#This Row],[Id Produk]],TRANSAKSI!$R:$R)</f>
        <v>6</v>
      </c>
      <c r="H535" s="3">
        <f>Table2[[#This Row],[Stok]]-Table2[[#This Row],[Terjual]]</f>
        <v>19</v>
      </c>
    </row>
    <row r="536" spans="1:8" x14ac:dyDescent="0.35">
      <c r="A536" t="s">
        <v>1090</v>
      </c>
      <c r="B536" t="s">
        <v>13</v>
      </c>
      <c r="C536" t="s">
        <v>37</v>
      </c>
      <c r="D536" t="s">
        <v>1091</v>
      </c>
      <c r="E536" s="4">
        <v>88000</v>
      </c>
      <c r="F536" s="2">
        <v>47</v>
      </c>
      <c r="G536" s="3">
        <f>SUMIF(TRANSAKSI!$M:$M,Table2[[#This Row],[Id Produk]],TRANSAKSI!$R:$R)</f>
        <v>9</v>
      </c>
      <c r="H536" s="3">
        <f>Table2[[#This Row],[Stok]]-Table2[[#This Row],[Terjual]]</f>
        <v>38</v>
      </c>
    </row>
    <row r="537" spans="1:8" x14ac:dyDescent="0.35">
      <c r="A537" t="s">
        <v>1092</v>
      </c>
      <c r="B537" t="s">
        <v>51</v>
      </c>
      <c r="C537" t="s">
        <v>52</v>
      </c>
      <c r="D537" t="s">
        <v>1093</v>
      </c>
      <c r="E537" s="4">
        <v>3000</v>
      </c>
      <c r="F537" s="2">
        <v>25</v>
      </c>
      <c r="G537" s="3">
        <f>SUMIF(TRANSAKSI!$M:$M,Table2[[#This Row],[Id Produk]],TRANSAKSI!$R:$R)</f>
        <v>2</v>
      </c>
      <c r="H537" s="3">
        <f>Table2[[#This Row],[Stok]]-Table2[[#This Row],[Terjual]]</f>
        <v>23</v>
      </c>
    </row>
    <row r="538" spans="1:8" x14ac:dyDescent="0.35">
      <c r="A538" t="s">
        <v>1094</v>
      </c>
      <c r="B538" t="s">
        <v>13</v>
      </c>
      <c r="C538" t="s">
        <v>26</v>
      </c>
      <c r="D538" t="s">
        <v>1095</v>
      </c>
      <c r="E538" s="4">
        <v>141000</v>
      </c>
      <c r="F538" s="2">
        <v>53</v>
      </c>
      <c r="G538" s="3">
        <f>SUMIF(TRANSAKSI!$M:$M,Table2[[#This Row],[Id Produk]],TRANSAKSI!$R:$R)</f>
        <v>35</v>
      </c>
      <c r="H538" s="3">
        <f>Table2[[#This Row],[Stok]]-Table2[[#This Row],[Terjual]]</f>
        <v>18</v>
      </c>
    </row>
    <row r="539" spans="1:8" x14ac:dyDescent="0.35">
      <c r="A539" t="s">
        <v>1096</v>
      </c>
      <c r="B539" t="s">
        <v>13</v>
      </c>
      <c r="C539" t="s">
        <v>32</v>
      </c>
      <c r="D539" t="s">
        <v>1097</v>
      </c>
      <c r="E539" s="4">
        <v>553000</v>
      </c>
      <c r="F539" s="2">
        <v>74</v>
      </c>
      <c r="G539" s="3">
        <f>SUMIF(TRANSAKSI!$M:$M,Table2[[#This Row],[Id Produk]],TRANSAKSI!$R:$R)</f>
        <v>21</v>
      </c>
      <c r="H539" s="3">
        <f>Table2[[#This Row],[Stok]]-Table2[[#This Row],[Terjual]]</f>
        <v>53</v>
      </c>
    </row>
    <row r="540" spans="1:8" x14ac:dyDescent="0.35">
      <c r="A540" t="s">
        <v>1098</v>
      </c>
      <c r="B540" t="s">
        <v>9</v>
      </c>
      <c r="C540" t="s">
        <v>20</v>
      </c>
      <c r="D540" t="s">
        <v>1099</v>
      </c>
      <c r="E540" s="4">
        <v>26000</v>
      </c>
      <c r="F540" s="2">
        <v>43</v>
      </c>
      <c r="G540" s="3">
        <f>SUMIF(TRANSAKSI!$M:$M,Table2[[#This Row],[Id Produk]],TRANSAKSI!$R:$R)</f>
        <v>14</v>
      </c>
      <c r="H540" s="3">
        <f>Table2[[#This Row],[Stok]]-Table2[[#This Row],[Terjual]]</f>
        <v>29</v>
      </c>
    </row>
    <row r="541" spans="1:8" x14ac:dyDescent="0.35">
      <c r="A541" t="s">
        <v>1100</v>
      </c>
      <c r="B541" t="s">
        <v>9</v>
      </c>
      <c r="C541" t="s">
        <v>20</v>
      </c>
      <c r="D541" t="s">
        <v>1101</v>
      </c>
      <c r="E541" s="4">
        <v>30000</v>
      </c>
      <c r="F541" s="2">
        <v>70</v>
      </c>
      <c r="G541" s="3">
        <f>SUMIF(TRANSAKSI!$M:$M,Table2[[#This Row],[Id Produk]],TRANSAKSI!$R:$R)</f>
        <v>15</v>
      </c>
      <c r="H541" s="3">
        <f>Table2[[#This Row],[Stok]]-Table2[[#This Row],[Terjual]]</f>
        <v>55</v>
      </c>
    </row>
    <row r="542" spans="1:8" x14ac:dyDescent="0.35">
      <c r="A542" t="s">
        <v>1102</v>
      </c>
      <c r="B542" t="s">
        <v>51</v>
      </c>
      <c r="C542" t="s">
        <v>254</v>
      </c>
      <c r="D542" t="s">
        <v>1103</v>
      </c>
      <c r="E542" s="4">
        <v>696000</v>
      </c>
      <c r="F542" s="2">
        <v>34</v>
      </c>
      <c r="G542" s="3">
        <f>SUMIF(TRANSAKSI!$M:$M,Table2[[#This Row],[Id Produk]],TRANSAKSI!$R:$R)</f>
        <v>4</v>
      </c>
      <c r="H542" s="3">
        <f>Table2[[#This Row],[Stok]]-Table2[[#This Row],[Terjual]]</f>
        <v>30</v>
      </c>
    </row>
    <row r="543" spans="1:8" x14ac:dyDescent="0.35">
      <c r="A543" t="s">
        <v>1104</v>
      </c>
      <c r="B543" t="s">
        <v>13</v>
      </c>
      <c r="C543" t="s">
        <v>37</v>
      </c>
      <c r="D543" t="s">
        <v>1105</v>
      </c>
      <c r="E543" s="4">
        <v>48000</v>
      </c>
      <c r="F543" s="2">
        <v>48</v>
      </c>
      <c r="G543" s="3">
        <f>SUMIF(TRANSAKSI!$M:$M,Table2[[#This Row],[Id Produk]],TRANSAKSI!$R:$R)</f>
        <v>3</v>
      </c>
      <c r="H543" s="3">
        <f>Table2[[#This Row],[Stok]]-Table2[[#This Row],[Terjual]]</f>
        <v>45</v>
      </c>
    </row>
    <row r="544" spans="1:8" x14ac:dyDescent="0.35">
      <c r="A544" t="s">
        <v>1106</v>
      </c>
      <c r="B544" t="s">
        <v>9</v>
      </c>
      <c r="C544" t="s">
        <v>42</v>
      </c>
      <c r="D544" t="s">
        <v>1107</v>
      </c>
      <c r="E544" s="4">
        <v>259000</v>
      </c>
      <c r="F544" s="2">
        <v>74</v>
      </c>
      <c r="G544" s="3">
        <f>SUMIF(TRANSAKSI!$M:$M,Table2[[#This Row],[Id Produk]],TRANSAKSI!$R:$R)</f>
        <v>30</v>
      </c>
      <c r="H544" s="3">
        <f>Table2[[#This Row],[Stok]]-Table2[[#This Row],[Terjual]]</f>
        <v>44</v>
      </c>
    </row>
    <row r="545" spans="1:8" x14ac:dyDescent="0.35">
      <c r="A545" t="s">
        <v>1108</v>
      </c>
      <c r="B545" t="s">
        <v>13</v>
      </c>
      <c r="C545" t="s">
        <v>32</v>
      </c>
      <c r="D545" t="s">
        <v>1109</v>
      </c>
      <c r="E545" s="4">
        <v>32000</v>
      </c>
      <c r="F545" s="2">
        <v>40</v>
      </c>
      <c r="G545" s="3">
        <f>SUMIF(TRANSAKSI!$M:$M,Table2[[#This Row],[Id Produk]],TRANSAKSI!$R:$R)</f>
        <v>15</v>
      </c>
      <c r="H545" s="3">
        <f>Table2[[#This Row],[Stok]]-Table2[[#This Row],[Terjual]]</f>
        <v>25</v>
      </c>
    </row>
    <row r="546" spans="1:8" x14ac:dyDescent="0.35">
      <c r="A546" t="s">
        <v>1110</v>
      </c>
      <c r="B546" t="s">
        <v>51</v>
      </c>
      <c r="C546" t="s">
        <v>52</v>
      </c>
      <c r="D546" t="s">
        <v>1111</v>
      </c>
      <c r="E546" s="4">
        <v>184000</v>
      </c>
      <c r="F546" s="2">
        <v>74</v>
      </c>
      <c r="G546" s="3">
        <f>SUMIF(TRANSAKSI!$M:$M,Table2[[#This Row],[Id Produk]],TRANSAKSI!$R:$R)</f>
        <v>17</v>
      </c>
      <c r="H546" s="3">
        <f>Table2[[#This Row],[Stok]]-Table2[[#This Row],[Terjual]]</f>
        <v>57</v>
      </c>
    </row>
    <row r="547" spans="1:8" x14ac:dyDescent="0.35">
      <c r="A547" t="s">
        <v>1112</v>
      </c>
      <c r="B547" t="s">
        <v>13</v>
      </c>
      <c r="C547" t="s">
        <v>23</v>
      </c>
      <c r="D547" t="s">
        <v>1113</v>
      </c>
      <c r="E547" s="4">
        <v>80000</v>
      </c>
      <c r="F547" s="2">
        <v>76</v>
      </c>
      <c r="G547" s="3">
        <f>SUMIF(TRANSAKSI!$M:$M,Table2[[#This Row],[Id Produk]],TRANSAKSI!$R:$R)</f>
        <v>32</v>
      </c>
      <c r="H547" s="3">
        <f>Table2[[#This Row],[Stok]]-Table2[[#This Row],[Terjual]]</f>
        <v>44</v>
      </c>
    </row>
    <row r="548" spans="1:8" x14ac:dyDescent="0.35">
      <c r="A548" t="s">
        <v>1114</v>
      </c>
      <c r="B548" t="s">
        <v>9</v>
      </c>
      <c r="C548" t="s">
        <v>42</v>
      </c>
      <c r="D548" t="s">
        <v>1115</v>
      </c>
      <c r="E548" s="4">
        <v>146000</v>
      </c>
      <c r="F548" s="2">
        <v>53</v>
      </c>
      <c r="G548" s="3">
        <f>SUMIF(TRANSAKSI!$M:$M,Table2[[#This Row],[Id Produk]],TRANSAKSI!$R:$R)</f>
        <v>13</v>
      </c>
      <c r="H548" s="3">
        <f>Table2[[#This Row],[Stok]]-Table2[[#This Row],[Terjual]]</f>
        <v>40</v>
      </c>
    </row>
    <row r="549" spans="1:8" x14ac:dyDescent="0.35">
      <c r="A549" t="s">
        <v>1116</v>
      </c>
      <c r="B549" t="s">
        <v>51</v>
      </c>
      <c r="C549" t="s">
        <v>64</v>
      </c>
      <c r="D549" t="s">
        <v>1117</v>
      </c>
      <c r="E549" s="4">
        <v>50000</v>
      </c>
      <c r="F549" s="2">
        <v>43</v>
      </c>
      <c r="G549" s="3">
        <f>SUMIF(TRANSAKSI!$M:$M,Table2[[#This Row],[Id Produk]],TRANSAKSI!$R:$R)</f>
        <v>19</v>
      </c>
      <c r="H549" s="3">
        <f>Table2[[#This Row],[Stok]]-Table2[[#This Row],[Terjual]]</f>
        <v>24</v>
      </c>
    </row>
    <row r="550" spans="1:8" x14ac:dyDescent="0.35">
      <c r="A550" t="s">
        <v>1118</v>
      </c>
      <c r="B550" t="s">
        <v>13</v>
      </c>
      <c r="C550" t="s">
        <v>14</v>
      </c>
      <c r="D550" t="s">
        <v>1119</v>
      </c>
      <c r="E550" s="4">
        <v>30000</v>
      </c>
      <c r="F550" s="2">
        <v>59</v>
      </c>
      <c r="G550" s="3">
        <f>SUMIF(TRANSAKSI!$M:$M,Table2[[#This Row],[Id Produk]],TRANSAKSI!$R:$R)</f>
        <v>6</v>
      </c>
      <c r="H550" s="3">
        <f>Table2[[#This Row],[Stok]]-Table2[[#This Row],[Terjual]]</f>
        <v>53</v>
      </c>
    </row>
    <row r="551" spans="1:8" x14ac:dyDescent="0.35">
      <c r="A551" t="s">
        <v>1120</v>
      </c>
      <c r="B551" t="s">
        <v>9</v>
      </c>
      <c r="C551" t="s">
        <v>17</v>
      </c>
      <c r="D551" t="s">
        <v>1121</v>
      </c>
      <c r="E551" s="4">
        <v>913000</v>
      </c>
      <c r="F551" s="2">
        <v>28</v>
      </c>
      <c r="G551" s="3">
        <f>SUMIF(TRANSAKSI!$M:$M,Table2[[#This Row],[Id Produk]],TRANSAKSI!$R:$R)</f>
        <v>12</v>
      </c>
      <c r="H551" s="3">
        <f>Table2[[#This Row],[Stok]]-Table2[[#This Row],[Terjual]]</f>
        <v>16</v>
      </c>
    </row>
    <row r="552" spans="1:8" x14ac:dyDescent="0.35">
      <c r="A552" t="s">
        <v>1122</v>
      </c>
      <c r="B552" t="s">
        <v>13</v>
      </c>
      <c r="C552" t="s">
        <v>29</v>
      </c>
      <c r="D552" t="s">
        <v>1123</v>
      </c>
      <c r="E552" s="4">
        <v>1090000</v>
      </c>
      <c r="F552" s="2">
        <v>51</v>
      </c>
      <c r="G552" s="3">
        <f>SUMIF(TRANSAKSI!$M:$M,Table2[[#This Row],[Id Produk]],TRANSAKSI!$R:$R)</f>
        <v>6</v>
      </c>
      <c r="H552" s="3">
        <f>Table2[[#This Row],[Stok]]-Table2[[#This Row],[Terjual]]</f>
        <v>45</v>
      </c>
    </row>
    <row r="553" spans="1:8" x14ac:dyDescent="0.35">
      <c r="A553" t="s">
        <v>1124</v>
      </c>
      <c r="B553" t="s">
        <v>13</v>
      </c>
      <c r="C553" t="s">
        <v>32</v>
      </c>
      <c r="D553" t="s">
        <v>1125</v>
      </c>
      <c r="E553" s="4">
        <v>81000</v>
      </c>
      <c r="F553" s="2">
        <v>52</v>
      </c>
      <c r="G553" s="3">
        <f>SUMIF(TRANSAKSI!$M:$M,Table2[[#This Row],[Id Produk]],TRANSAKSI!$R:$R)</f>
        <v>3</v>
      </c>
      <c r="H553" s="3">
        <f>Table2[[#This Row],[Stok]]-Table2[[#This Row],[Terjual]]</f>
        <v>49</v>
      </c>
    </row>
    <row r="554" spans="1:8" x14ac:dyDescent="0.35">
      <c r="A554" t="s">
        <v>1126</v>
      </c>
      <c r="B554" t="s">
        <v>13</v>
      </c>
      <c r="C554" t="s">
        <v>37</v>
      </c>
      <c r="D554" t="s">
        <v>1127</v>
      </c>
      <c r="E554" s="4">
        <v>10000</v>
      </c>
      <c r="F554" s="2">
        <v>47</v>
      </c>
      <c r="G554" s="3">
        <f>SUMIF(TRANSAKSI!$M:$M,Table2[[#This Row],[Id Produk]],TRANSAKSI!$R:$R)</f>
        <v>20</v>
      </c>
      <c r="H554" s="3">
        <f>Table2[[#This Row],[Stok]]-Table2[[#This Row],[Terjual]]</f>
        <v>27</v>
      </c>
    </row>
    <row r="555" spans="1:8" x14ac:dyDescent="0.35">
      <c r="A555" t="s">
        <v>1128</v>
      </c>
      <c r="B555" t="s">
        <v>9</v>
      </c>
      <c r="C555" t="s">
        <v>17</v>
      </c>
      <c r="D555" t="s">
        <v>1129</v>
      </c>
      <c r="E555" s="4">
        <v>653000</v>
      </c>
      <c r="F555" s="2">
        <v>68</v>
      </c>
      <c r="G555" s="3">
        <f>SUMIF(TRANSAKSI!$M:$M,Table2[[#This Row],[Id Produk]],TRANSAKSI!$R:$R)</f>
        <v>22</v>
      </c>
      <c r="H555" s="3">
        <f>Table2[[#This Row],[Stok]]-Table2[[#This Row],[Terjual]]</f>
        <v>46</v>
      </c>
    </row>
    <row r="556" spans="1:8" x14ac:dyDescent="0.35">
      <c r="A556" t="s">
        <v>1130</v>
      </c>
      <c r="B556" t="s">
        <v>13</v>
      </c>
      <c r="C556" t="s">
        <v>26</v>
      </c>
      <c r="D556" t="s">
        <v>1131</v>
      </c>
      <c r="E556" s="4">
        <v>18000</v>
      </c>
      <c r="F556" s="2">
        <v>33</v>
      </c>
      <c r="G556" s="3">
        <f>SUMIF(TRANSAKSI!$M:$M,Table2[[#This Row],[Id Produk]],TRANSAKSI!$R:$R)</f>
        <v>17</v>
      </c>
      <c r="H556" s="3">
        <f>Table2[[#This Row],[Stok]]-Table2[[#This Row],[Terjual]]</f>
        <v>16</v>
      </c>
    </row>
    <row r="557" spans="1:8" x14ac:dyDescent="0.35">
      <c r="A557" t="s">
        <v>1132</v>
      </c>
      <c r="B557" t="s">
        <v>51</v>
      </c>
      <c r="C557" t="s">
        <v>52</v>
      </c>
      <c r="D557" t="s">
        <v>1133</v>
      </c>
      <c r="E557" s="4">
        <v>22000</v>
      </c>
      <c r="F557" s="2">
        <v>33</v>
      </c>
      <c r="G557" s="3">
        <f>SUMIF(TRANSAKSI!$M:$M,Table2[[#This Row],[Id Produk]],TRANSAKSI!$R:$R)</f>
        <v>16</v>
      </c>
      <c r="H557" s="3">
        <f>Table2[[#This Row],[Stok]]-Table2[[#This Row],[Terjual]]</f>
        <v>17</v>
      </c>
    </row>
    <row r="558" spans="1:8" x14ac:dyDescent="0.35">
      <c r="A558" t="s">
        <v>1134</v>
      </c>
      <c r="B558" t="s">
        <v>9</v>
      </c>
      <c r="C558" t="s">
        <v>17</v>
      </c>
      <c r="D558" t="s">
        <v>1135</v>
      </c>
      <c r="E558" s="4">
        <v>206000</v>
      </c>
      <c r="F558" s="2">
        <v>74</v>
      </c>
      <c r="G558" s="3">
        <f>SUMIF(TRANSAKSI!$M:$M,Table2[[#This Row],[Id Produk]],TRANSAKSI!$R:$R)</f>
        <v>10</v>
      </c>
      <c r="H558" s="3">
        <f>Table2[[#This Row],[Stok]]-Table2[[#This Row],[Terjual]]</f>
        <v>64</v>
      </c>
    </row>
    <row r="559" spans="1:8" x14ac:dyDescent="0.35">
      <c r="A559" t="s">
        <v>1136</v>
      </c>
      <c r="B559" t="s">
        <v>13</v>
      </c>
      <c r="C559" t="s">
        <v>37</v>
      </c>
      <c r="D559" t="s">
        <v>1137</v>
      </c>
      <c r="E559" s="4">
        <v>76000</v>
      </c>
      <c r="F559" s="2">
        <v>46</v>
      </c>
      <c r="G559" s="3">
        <f>SUMIF(TRANSAKSI!$M:$M,Table2[[#This Row],[Id Produk]],TRANSAKSI!$R:$R)</f>
        <v>12</v>
      </c>
      <c r="H559" s="3">
        <f>Table2[[#This Row],[Stok]]-Table2[[#This Row],[Terjual]]</f>
        <v>34</v>
      </c>
    </row>
    <row r="560" spans="1:8" x14ac:dyDescent="0.35">
      <c r="A560" t="s">
        <v>1138</v>
      </c>
      <c r="B560" t="s">
        <v>13</v>
      </c>
      <c r="C560" t="s">
        <v>26</v>
      </c>
      <c r="D560" t="s">
        <v>1139</v>
      </c>
      <c r="E560" s="4">
        <v>335000</v>
      </c>
      <c r="F560" s="2">
        <v>62</v>
      </c>
      <c r="G560" s="3">
        <f>SUMIF(TRANSAKSI!$M:$M,Table2[[#This Row],[Id Produk]],TRANSAKSI!$R:$R)</f>
        <v>22</v>
      </c>
      <c r="H560" s="3">
        <f>Table2[[#This Row],[Stok]]-Table2[[#This Row],[Terjual]]</f>
        <v>40</v>
      </c>
    </row>
    <row r="561" spans="1:8" x14ac:dyDescent="0.35">
      <c r="A561" t="s">
        <v>1140</v>
      </c>
      <c r="B561" t="s">
        <v>51</v>
      </c>
      <c r="C561" t="s">
        <v>64</v>
      </c>
      <c r="D561" t="s">
        <v>1141</v>
      </c>
      <c r="E561" s="4">
        <v>240000</v>
      </c>
      <c r="F561" s="2">
        <v>50</v>
      </c>
      <c r="G561" s="3">
        <f>SUMIF(TRANSAKSI!$M:$M,Table2[[#This Row],[Id Produk]],TRANSAKSI!$R:$R)</f>
        <v>3</v>
      </c>
      <c r="H561" s="3">
        <f>Table2[[#This Row],[Stok]]-Table2[[#This Row],[Terjual]]</f>
        <v>47</v>
      </c>
    </row>
    <row r="562" spans="1:8" x14ac:dyDescent="0.35">
      <c r="A562" t="s">
        <v>1142</v>
      </c>
      <c r="B562" t="s">
        <v>51</v>
      </c>
      <c r="C562" t="s">
        <v>52</v>
      </c>
      <c r="D562" t="s">
        <v>1143</v>
      </c>
      <c r="E562" s="4">
        <v>947000</v>
      </c>
      <c r="F562" s="2">
        <v>65</v>
      </c>
      <c r="G562" s="3">
        <f>SUMIF(TRANSAKSI!$M:$M,Table2[[#This Row],[Id Produk]],TRANSAKSI!$R:$R)</f>
        <v>19</v>
      </c>
      <c r="H562" s="3">
        <f>Table2[[#This Row],[Stok]]-Table2[[#This Row],[Terjual]]</f>
        <v>46</v>
      </c>
    </row>
    <row r="563" spans="1:8" x14ac:dyDescent="0.35">
      <c r="A563" t="s">
        <v>1144</v>
      </c>
      <c r="B563" t="s">
        <v>13</v>
      </c>
      <c r="C563" t="s">
        <v>23</v>
      </c>
      <c r="D563" t="s">
        <v>1145</v>
      </c>
      <c r="E563" s="4">
        <v>87000</v>
      </c>
      <c r="F563" s="2">
        <v>72</v>
      </c>
      <c r="G563" s="3">
        <f>SUMIF(TRANSAKSI!$M:$M,Table2[[#This Row],[Id Produk]],TRANSAKSI!$R:$R)</f>
        <v>7</v>
      </c>
      <c r="H563" s="3">
        <f>Table2[[#This Row],[Stok]]-Table2[[#This Row],[Terjual]]</f>
        <v>65</v>
      </c>
    </row>
    <row r="564" spans="1:8" x14ac:dyDescent="0.35">
      <c r="A564" t="s">
        <v>1146</v>
      </c>
      <c r="B564" t="s">
        <v>13</v>
      </c>
      <c r="C564" t="s">
        <v>26</v>
      </c>
      <c r="D564" t="s">
        <v>1147</v>
      </c>
      <c r="E564" s="4">
        <v>10000</v>
      </c>
      <c r="F564" s="2">
        <v>76</v>
      </c>
      <c r="G564" s="3">
        <f>SUMIF(TRANSAKSI!$M:$M,Table2[[#This Row],[Id Produk]],TRANSAKSI!$R:$R)</f>
        <v>12</v>
      </c>
      <c r="H564" s="3">
        <f>Table2[[#This Row],[Stok]]-Table2[[#This Row],[Terjual]]</f>
        <v>64</v>
      </c>
    </row>
    <row r="565" spans="1:8" x14ac:dyDescent="0.35">
      <c r="A565" t="s">
        <v>1148</v>
      </c>
      <c r="B565" t="s">
        <v>13</v>
      </c>
      <c r="C565" t="s">
        <v>26</v>
      </c>
      <c r="D565" t="s">
        <v>1149</v>
      </c>
      <c r="E565" s="4">
        <v>153000</v>
      </c>
      <c r="F565" s="2">
        <v>69</v>
      </c>
      <c r="G565" s="3">
        <f>SUMIF(TRANSAKSI!$M:$M,Table2[[#This Row],[Id Produk]],TRANSAKSI!$R:$R)</f>
        <v>21</v>
      </c>
      <c r="H565" s="3">
        <f>Table2[[#This Row],[Stok]]-Table2[[#This Row],[Terjual]]</f>
        <v>48</v>
      </c>
    </row>
    <row r="566" spans="1:8" x14ac:dyDescent="0.35">
      <c r="A566" t="s">
        <v>1150</v>
      </c>
      <c r="B566" t="s">
        <v>13</v>
      </c>
      <c r="C566" t="s">
        <v>23</v>
      </c>
      <c r="D566" t="s">
        <v>1151</v>
      </c>
      <c r="E566" s="4">
        <v>34000</v>
      </c>
      <c r="F566" s="2">
        <v>32</v>
      </c>
      <c r="G566" s="3">
        <f>SUMIF(TRANSAKSI!$M:$M,Table2[[#This Row],[Id Produk]],TRANSAKSI!$R:$R)</f>
        <v>18</v>
      </c>
      <c r="H566" s="3">
        <f>Table2[[#This Row],[Stok]]-Table2[[#This Row],[Terjual]]</f>
        <v>14</v>
      </c>
    </row>
    <row r="567" spans="1:8" x14ac:dyDescent="0.35">
      <c r="A567" t="s">
        <v>1152</v>
      </c>
      <c r="B567" t="s">
        <v>13</v>
      </c>
      <c r="C567" t="s">
        <v>23</v>
      </c>
      <c r="D567" t="s">
        <v>1153</v>
      </c>
      <c r="E567" s="4">
        <v>32000</v>
      </c>
      <c r="F567" s="2">
        <v>67</v>
      </c>
      <c r="G567" s="3">
        <f>SUMIF(TRANSAKSI!$M:$M,Table2[[#This Row],[Id Produk]],TRANSAKSI!$R:$R)</f>
        <v>16</v>
      </c>
      <c r="H567" s="3">
        <f>Table2[[#This Row],[Stok]]-Table2[[#This Row],[Terjual]]</f>
        <v>51</v>
      </c>
    </row>
    <row r="568" spans="1:8" x14ac:dyDescent="0.35">
      <c r="A568" t="s">
        <v>1154</v>
      </c>
      <c r="B568" t="s">
        <v>51</v>
      </c>
      <c r="C568" t="s">
        <v>64</v>
      </c>
      <c r="D568" t="s">
        <v>1155</v>
      </c>
      <c r="E568" s="4">
        <v>264000</v>
      </c>
      <c r="F568" s="2">
        <v>60</v>
      </c>
      <c r="G568" s="3">
        <f>SUMIF(TRANSAKSI!$M:$M,Table2[[#This Row],[Id Produk]],TRANSAKSI!$R:$R)</f>
        <v>14</v>
      </c>
      <c r="H568" s="3">
        <f>Table2[[#This Row],[Stok]]-Table2[[#This Row],[Terjual]]</f>
        <v>46</v>
      </c>
    </row>
    <row r="569" spans="1:8" x14ac:dyDescent="0.35">
      <c r="A569" t="s">
        <v>1156</v>
      </c>
      <c r="B569" t="s">
        <v>13</v>
      </c>
      <c r="C569" t="s">
        <v>26</v>
      </c>
      <c r="D569" t="s">
        <v>318</v>
      </c>
      <c r="E569" s="4">
        <v>30000</v>
      </c>
      <c r="F569" s="2">
        <v>41</v>
      </c>
      <c r="G569" s="3">
        <f>SUMIF(TRANSAKSI!$M:$M,Table2[[#This Row],[Id Produk]],TRANSAKSI!$R:$R)</f>
        <v>13</v>
      </c>
      <c r="H569" s="3">
        <f>Table2[[#This Row],[Stok]]-Table2[[#This Row],[Terjual]]</f>
        <v>28</v>
      </c>
    </row>
    <row r="570" spans="1:8" x14ac:dyDescent="0.35">
      <c r="A570" t="s">
        <v>1157</v>
      </c>
      <c r="B570" t="s">
        <v>13</v>
      </c>
      <c r="C570" t="s">
        <v>26</v>
      </c>
      <c r="D570" t="s">
        <v>1158</v>
      </c>
      <c r="E570" s="4">
        <v>37000</v>
      </c>
      <c r="F570" s="2">
        <v>69</v>
      </c>
      <c r="G570" s="3">
        <f>SUMIF(TRANSAKSI!$M:$M,Table2[[#This Row],[Id Produk]],TRANSAKSI!$R:$R)</f>
        <v>15</v>
      </c>
      <c r="H570" s="3">
        <f>Table2[[#This Row],[Stok]]-Table2[[#This Row],[Terjual]]</f>
        <v>54</v>
      </c>
    </row>
    <row r="571" spans="1:8" x14ac:dyDescent="0.35">
      <c r="A571" t="s">
        <v>1159</v>
      </c>
      <c r="B571" t="s">
        <v>13</v>
      </c>
      <c r="C571" t="s">
        <v>23</v>
      </c>
      <c r="D571" t="s">
        <v>1160</v>
      </c>
      <c r="E571" s="4">
        <v>14000</v>
      </c>
      <c r="F571" s="2">
        <v>38</v>
      </c>
      <c r="G571" s="3">
        <f>SUMIF(TRANSAKSI!$M:$M,Table2[[#This Row],[Id Produk]],TRANSAKSI!$R:$R)</f>
        <v>9</v>
      </c>
      <c r="H571" s="3">
        <f>Table2[[#This Row],[Stok]]-Table2[[#This Row],[Terjual]]</f>
        <v>29</v>
      </c>
    </row>
    <row r="572" spans="1:8" x14ac:dyDescent="0.35">
      <c r="A572" t="s">
        <v>1161</v>
      </c>
      <c r="B572" t="s">
        <v>13</v>
      </c>
      <c r="C572" t="s">
        <v>32</v>
      </c>
      <c r="D572" t="s">
        <v>1162</v>
      </c>
      <c r="E572" s="4">
        <v>165000</v>
      </c>
      <c r="F572" s="2">
        <v>77</v>
      </c>
      <c r="G572" s="3">
        <f>SUMIF(TRANSAKSI!$M:$M,Table2[[#This Row],[Id Produk]],TRANSAKSI!$R:$R)</f>
        <v>16</v>
      </c>
      <c r="H572" s="3">
        <f>Table2[[#This Row],[Stok]]-Table2[[#This Row],[Terjual]]</f>
        <v>61</v>
      </c>
    </row>
    <row r="573" spans="1:8" x14ac:dyDescent="0.35">
      <c r="A573" t="s">
        <v>1163</v>
      </c>
      <c r="B573" t="s">
        <v>13</v>
      </c>
      <c r="C573" t="s">
        <v>26</v>
      </c>
      <c r="D573" t="s">
        <v>1164</v>
      </c>
      <c r="E573" s="4">
        <v>3000</v>
      </c>
      <c r="F573" s="2">
        <v>72</v>
      </c>
      <c r="G573" s="3">
        <f>SUMIF(TRANSAKSI!$M:$M,Table2[[#This Row],[Id Produk]],TRANSAKSI!$R:$R)</f>
        <v>8</v>
      </c>
      <c r="H573" s="3">
        <f>Table2[[#This Row],[Stok]]-Table2[[#This Row],[Terjual]]</f>
        <v>64</v>
      </c>
    </row>
    <row r="574" spans="1:8" x14ac:dyDescent="0.35">
      <c r="A574" t="s">
        <v>1165</v>
      </c>
      <c r="B574" t="s">
        <v>51</v>
      </c>
      <c r="C574" t="s">
        <v>52</v>
      </c>
      <c r="D574" t="s">
        <v>1166</v>
      </c>
      <c r="E574" s="4">
        <v>89000</v>
      </c>
      <c r="F574" s="2">
        <v>29</v>
      </c>
      <c r="G574" s="3">
        <f>SUMIF(TRANSAKSI!$M:$M,Table2[[#This Row],[Id Produk]],TRANSAKSI!$R:$R)</f>
        <v>5</v>
      </c>
      <c r="H574" s="3">
        <f>Table2[[#This Row],[Stok]]-Table2[[#This Row],[Terjual]]</f>
        <v>24</v>
      </c>
    </row>
    <row r="575" spans="1:8" x14ac:dyDescent="0.35">
      <c r="A575" t="s">
        <v>1167</v>
      </c>
      <c r="B575" t="s">
        <v>13</v>
      </c>
      <c r="C575" t="s">
        <v>26</v>
      </c>
      <c r="D575" t="s">
        <v>1168</v>
      </c>
      <c r="E575" s="4">
        <v>3000</v>
      </c>
      <c r="F575" s="2">
        <v>41</v>
      </c>
      <c r="G575" s="3">
        <f>SUMIF(TRANSAKSI!$M:$M,Table2[[#This Row],[Id Produk]],TRANSAKSI!$R:$R)</f>
        <v>1</v>
      </c>
      <c r="H575" s="3">
        <f>Table2[[#This Row],[Stok]]-Table2[[#This Row],[Terjual]]</f>
        <v>40</v>
      </c>
    </row>
    <row r="576" spans="1:8" x14ac:dyDescent="0.35">
      <c r="A576" t="s">
        <v>1169</v>
      </c>
      <c r="B576" t="s">
        <v>13</v>
      </c>
      <c r="C576" t="s">
        <v>23</v>
      </c>
      <c r="D576" t="s">
        <v>49</v>
      </c>
      <c r="E576" s="4">
        <v>71000</v>
      </c>
      <c r="F576" s="2">
        <v>39</v>
      </c>
      <c r="G576" s="3">
        <f>SUMIF(TRANSAKSI!$M:$M,Table2[[#This Row],[Id Produk]],TRANSAKSI!$R:$R)</f>
        <v>25</v>
      </c>
      <c r="H576" s="3">
        <f>Table2[[#This Row],[Stok]]-Table2[[#This Row],[Terjual]]</f>
        <v>14</v>
      </c>
    </row>
    <row r="577" spans="1:8" x14ac:dyDescent="0.35">
      <c r="A577" t="s">
        <v>1170</v>
      </c>
      <c r="B577" t="s">
        <v>13</v>
      </c>
      <c r="C577" t="s">
        <v>26</v>
      </c>
      <c r="D577" t="s">
        <v>1171</v>
      </c>
      <c r="E577" s="4">
        <v>92000</v>
      </c>
      <c r="F577" s="2">
        <v>71</v>
      </c>
      <c r="G577" s="3">
        <f>SUMIF(TRANSAKSI!$M:$M,Table2[[#This Row],[Id Produk]],TRANSAKSI!$R:$R)</f>
        <v>6</v>
      </c>
      <c r="H577" s="3">
        <f>Table2[[#This Row],[Stok]]-Table2[[#This Row],[Terjual]]</f>
        <v>65</v>
      </c>
    </row>
    <row r="578" spans="1:8" x14ac:dyDescent="0.35">
      <c r="A578" t="s">
        <v>1172</v>
      </c>
      <c r="B578" t="s">
        <v>9</v>
      </c>
      <c r="C578" t="s">
        <v>20</v>
      </c>
      <c r="D578" t="s">
        <v>1173</v>
      </c>
      <c r="E578" s="4">
        <v>28000</v>
      </c>
      <c r="F578" s="2">
        <v>44</v>
      </c>
      <c r="G578" s="3">
        <f>SUMIF(TRANSAKSI!$M:$M,Table2[[#This Row],[Id Produk]],TRANSAKSI!$R:$R)</f>
        <v>32</v>
      </c>
      <c r="H578" s="3">
        <f>Table2[[#This Row],[Stok]]-Table2[[#This Row],[Terjual]]</f>
        <v>12</v>
      </c>
    </row>
    <row r="579" spans="1:8" x14ac:dyDescent="0.35">
      <c r="A579" t="s">
        <v>1174</v>
      </c>
      <c r="B579" t="s">
        <v>13</v>
      </c>
      <c r="C579" t="s">
        <v>26</v>
      </c>
      <c r="D579" t="s">
        <v>1175</v>
      </c>
      <c r="E579" s="4">
        <v>56000</v>
      </c>
      <c r="F579" s="2">
        <v>60</v>
      </c>
      <c r="G579" s="3">
        <f>SUMIF(TRANSAKSI!$M:$M,Table2[[#This Row],[Id Produk]],TRANSAKSI!$R:$R)</f>
        <v>13</v>
      </c>
      <c r="H579" s="3">
        <f>Table2[[#This Row],[Stok]]-Table2[[#This Row],[Terjual]]</f>
        <v>47</v>
      </c>
    </row>
    <row r="580" spans="1:8" x14ac:dyDescent="0.35">
      <c r="A580" t="s">
        <v>1176</v>
      </c>
      <c r="B580" t="s">
        <v>51</v>
      </c>
      <c r="C580" t="s">
        <v>64</v>
      </c>
      <c r="D580" t="s">
        <v>1177</v>
      </c>
      <c r="E580" s="4">
        <v>160000</v>
      </c>
      <c r="F580" s="2">
        <v>38</v>
      </c>
      <c r="G580" s="3">
        <f>SUMIF(TRANSAKSI!$M:$M,Table2[[#This Row],[Id Produk]],TRANSAKSI!$R:$R)</f>
        <v>6</v>
      </c>
      <c r="H580" s="3">
        <f>Table2[[#This Row],[Stok]]-Table2[[#This Row],[Terjual]]</f>
        <v>32</v>
      </c>
    </row>
    <row r="581" spans="1:8" x14ac:dyDescent="0.35">
      <c r="A581" t="s">
        <v>1178</v>
      </c>
      <c r="B581" t="s">
        <v>9</v>
      </c>
      <c r="C581" t="s">
        <v>42</v>
      </c>
      <c r="D581" t="s">
        <v>1179</v>
      </c>
      <c r="E581" s="4">
        <v>873000</v>
      </c>
      <c r="F581" s="2">
        <v>77</v>
      </c>
      <c r="G581" s="3">
        <f>SUMIF(TRANSAKSI!$M:$M,Table2[[#This Row],[Id Produk]],TRANSAKSI!$R:$R)</f>
        <v>15</v>
      </c>
      <c r="H581" s="3">
        <f>Table2[[#This Row],[Stok]]-Table2[[#This Row],[Terjual]]</f>
        <v>62</v>
      </c>
    </row>
    <row r="582" spans="1:8" x14ac:dyDescent="0.35">
      <c r="A582" t="s">
        <v>1180</v>
      </c>
      <c r="B582" t="s">
        <v>13</v>
      </c>
      <c r="C582" t="s">
        <v>37</v>
      </c>
      <c r="D582" t="s">
        <v>1181</v>
      </c>
      <c r="E582" s="4">
        <v>7000</v>
      </c>
      <c r="F582" s="2">
        <v>56</v>
      </c>
      <c r="G582" s="3">
        <f>SUMIF(TRANSAKSI!$M:$M,Table2[[#This Row],[Id Produk]],TRANSAKSI!$R:$R)</f>
        <v>8</v>
      </c>
      <c r="H582" s="3">
        <f>Table2[[#This Row],[Stok]]-Table2[[#This Row],[Terjual]]</f>
        <v>48</v>
      </c>
    </row>
    <row r="583" spans="1:8" x14ac:dyDescent="0.35">
      <c r="A583" t="s">
        <v>1182</v>
      </c>
      <c r="B583" t="s">
        <v>9</v>
      </c>
      <c r="C583" t="s">
        <v>20</v>
      </c>
      <c r="D583" t="s">
        <v>1183</v>
      </c>
      <c r="E583" s="4">
        <v>7000</v>
      </c>
      <c r="F583" s="2">
        <v>67</v>
      </c>
      <c r="G583" s="3">
        <f>SUMIF(TRANSAKSI!$M:$M,Table2[[#This Row],[Id Produk]],TRANSAKSI!$R:$R)</f>
        <v>29</v>
      </c>
      <c r="H583" s="3">
        <f>Table2[[#This Row],[Stok]]-Table2[[#This Row],[Terjual]]</f>
        <v>38</v>
      </c>
    </row>
    <row r="584" spans="1:8" x14ac:dyDescent="0.35">
      <c r="A584" t="s">
        <v>1184</v>
      </c>
      <c r="B584" t="s">
        <v>13</v>
      </c>
      <c r="C584" t="s">
        <v>37</v>
      </c>
      <c r="D584" t="s">
        <v>1185</v>
      </c>
      <c r="E584" s="4">
        <v>18000</v>
      </c>
      <c r="F584" s="2">
        <v>60</v>
      </c>
      <c r="G584" s="3">
        <f>SUMIF(TRANSAKSI!$M:$M,Table2[[#This Row],[Id Produk]],TRANSAKSI!$R:$R)</f>
        <v>9</v>
      </c>
      <c r="H584" s="3">
        <f>Table2[[#This Row],[Stok]]-Table2[[#This Row],[Terjual]]</f>
        <v>51</v>
      </c>
    </row>
    <row r="585" spans="1:8" x14ac:dyDescent="0.35">
      <c r="A585" t="s">
        <v>1186</v>
      </c>
      <c r="B585" t="s">
        <v>13</v>
      </c>
      <c r="C585" t="s">
        <v>14</v>
      </c>
      <c r="D585" t="s">
        <v>1187</v>
      </c>
      <c r="E585" s="4">
        <v>29000</v>
      </c>
      <c r="F585" s="2">
        <v>37</v>
      </c>
      <c r="G585" s="3">
        <f>SUMIF(TRANSAKSI!$M:$M,Table2[[#This Row],[Id Produk]],TRANSAKSI!$R:$R)</f>
        <v>7</v>
      </c>
      <c r="H585" s="3">
        <f>Table2[[#This Row],[Stok]]-Table2[[#This Row],[Terjual]]</f>
        <v>30</v>
      </c>
    </row>
    <row r="586" spans="1:8" x14ac:dyDescent="0.35">
      <c r="A586" t="s">
        <v>1188</v>
      </c>
      <c r="B586" t="s">
        <v>13</v>
      </c>
      <c r="C586" t="s">
        <v>23</v>
      </c>
      <c r="D586" t="s">
        <v>1189</v>
      </c>
      <c r="E586" s="4">
        <v>26000</v>
      </c>
      <c r="F586" s="2">
        <v>42</v>
      </c>
      <c r="G586" s="3">
        <f>SUMIF(TRANSAKSI!$M:$M,Table2[[#This Row],[Id Produk]],TRANSAKSI!$R:$R)</f>
        <v>13</v>
      </c>
      <c r="H586" s="3">
        <f>Table2[[#This Row],[Stok]]-Table2[[#This Row],[Terjual]]</f>
        <v>29</v>
      </c>
    </row>
    <row r="587" spans="1:8" x14ac:dyDescent="0.35">
      <c r="A587" t="s">
        <v>1190</v>
      </c>
      <c r="B587" t="s">
        <v>51</v>
      </c>
      <c r="C587" t="s">
        <v>64</v>
      </c>
      <c r="D587" t="s">
        <v>1191</v>
      </c>
      <c r="E587" s="4">
        <v>177000</v>
      </c>
      <c r="F587" s="2">
        <v>50</v>
      </c>
      <c r="G587" s="3">
        <f>SUMIF(TRANSAKSI!$M:$M,Table2[[#This Row],[Id Produk]],TRANSAKSI!$R:$R)</f>
        <v>6</v>
      </c>
      <c r="H587" s="3">
        <f>Table2[[#This Row],[Stok]]-Table2[[#This Row],[Terjual]]</f>
        <v>44</v>
      </c>
    </row>
    <row r="588" spans="1:8" x14ac:dyDescent="0.35">
      <c r="A588" t="s">
        <v>1192</v>
      </c>
      <c r="B588" t="s">
        <v>13</v>
      </c>
      <c r="C588" t="s">
        <v>73</v>
      </c>
      <c r="D588" t="s">
        <v>476</v>
      </c>
      <c r="E588" s="4">
        <v>4000</v>
      </c>
      <c r="F588" s="2">
        <v>68</v>
      </c>
      <c r="G588" s="3">
        <f>SUMIF(TRANSAKSI!$M:$M,Table2[[#This Row],[Id Produk]],TRANSAKSI!$R:$R)</f>
        <v>7</v>
      </c>
      <c r="H588" s="3">
        <f>Table2[[#This Row],[Stok]]-Table2[[#This Row],[Terjual]]</f>
        <v>61</v>
      </c>
    </row>
    <row r="589" spans="1:8" x14ac:dyDescent="0.35">
      <c r="A589" t="s">
        <v>1193</v>
      </c>
      <c r="B589" t="s">
        <v>51</v>
      </c>
      <c r="C589" t="s">
        <v>52</v>
      </c>
      <c r="D589" t="s">
        <v>1194</v>
      </c>
      <c r="E589" s="4">
        <v>1213000</v>
      </c>
      <c r="F589" s="2">
        <v>70</v>
      </c>
      <c r="G589" s="3">
        <f>SUMIF(TRANSAKSI!$M:$M,Table2[[#This Row],[Id Produk]],TRANSAKSI!$R:$R)</f>
        <v>13</v>
      </c>
      <c r="H589" s="3">
        <f>Table2[[#This Row],[Stok]]-Table2[[#This Row],[Terjual]]</f>
        <v>57</v>
      </c>
    </row>
    <row r="590" spans="1:8" x14ac:dyDescent="0.35">
      <c r="A590" t="s">
        <v>1195</v>
      </c>
      <c r="B590" t="s">
        <v>13</v>
      </c>
      <c r="C590" t="s">
        <v>14</v>
      </c>
      <c r="D590" t="s">
        <v>1196</v>
      </c>
      <c r="E590" s="4">
        <v>6000</v>
      </c>
      <c r="F590" s="2">
        <v>35</v>
      </c>
      <c r="G590" s="3">
        <f>SUMIF(TRANSAKSI!$M:$M,Table2[[#This Row],[Id Produk]],TRANSAKSI!$R:$R)</f>
        <v>9</v>
      </c>
      <c r="H590" s="3">
        <f>Table2[[#This Row],[Stok]]-Table2[[#This Row],[Terjual]]</f>
        <v>26</v>
      </c>
    </row>
    <row r="591" spans="1:8" x14ac:dyDescent="0.35">
      <c r="A591" t="s">
        <v>1197</v>
      </c>
      <c r="B591" t="s">
        <v>13</v>
      </c>
      <c r="C591" t="s">
        <v>23</v>
      </c>
      <c r="D591" t="s">
        <v>1198</v>
      </c>
      <c r="E591" s="4">
        <v>6000</v>
      </c>
      <c r="F591" s="2">
        <v>75</v>
      </c>
      <c r="G591" s="3">
        <f>SUMIF(TRANSAKSI!$M:$M,Table2[[#This Row],[Id Produk]],TRANSAKSI!$R:$R)</f>
        <v>19</v>
      </c>
      <c r="H591" s="3">
        <f>Table2[[#This Row],[Stok]]-Table2[[#This Row],[Terjual]]</f>
        <v>56</v>
      </c>
    </row>
    <row r="592" spans="1:8" x14ac:dyDescent="0.35">
      <c r="A592" t="s">
        <v>1199</v>
      </c>
      <c r="B592" t="s">
        <v>9</v>
      </c>
      <c r="C592" t="s">
        <v>20</v>
      </c>
      <c r="D592" t="s">
        <v>1200</v>
      </c>
      <c r="E592" s="4">
        <v>10000</v>
      </c>
      <c r="F592" s="2">
        <v>64</v>
      </c>
      <c r="G592" s="3">
        <f>SUMIF(TRANSAKSI!$M:$M,Table2[[#This Row],[Id Produk]],TRANSAKSI!$R:$R)</f>
        <v>4</v>
      </c>
      <c r="H592" s="3">
        <f>Table2[[#This Row],[Stok]]-Table2[[#This Row],[Terjual]]</f>
        <v>60</v>
      </c>
    </row>
    <row r="593" spans="1:8" x14ac:dyDescent="0.35">
      <c r="A593" t="s">
        <v>1201</v>
      </c>
      <c r="B593" t="s">
        <v>13</v>
      </c>
      <c r="C593" t="s">
        <v>26</v>
      </c>
      <c r="D593" t="s">
        <v>1202</v>
      </c>
      <c r="E593" s="4">
        <v>19000</v>
      </c>
      <c r="F593" s="2">
        <v>73</v>
      </c>
      <c r="G593" s="3">
        <f>SUMIF(TRANSAKSI!$M:$M,Table2[[#This Row],[Id Produk]],TRANSAKSI!$R:$R)</f>
        <v>5</v>
      </c>
      <c r="H593" s="3">
        <f>Table2[[#This Row],[Stok]]-Table2[[#This Row],[Terjual]]</f>
        <v>68</v>
      </c>
    </row>
    <row r="594" spans="1:8" x14ac:dyDescent="0.35">
      <c r="A594" t="s">
        <v>1203</v>
      </c>
      <c r="B594" t="s">
        <v>13</v>
      </c>
      <c r="C594" t="s">
        <v>23</v>
      </c>
      <c r="D594" t="s">
        <v>1204</v>
      </c>
      <c r="E594" s="4">
        <v>17000</v>
      </c>
      <c r="F594" s="2">
        <v>72</v>
      </c>
      <c r="G594" s="3">
        <f>SUMIF(TRANSAKSI!$M:$M,Table2[[#This Row],[Id Produk]],TRANSAKSI!$R:$R)</f>
        <v>3</v>
      </c>
      <c r="H594" s="3">
        <f>Table2[[#This Row],[Stok]]-Table2[[#This Row],[Terjual]]</f>
        <v>69</v>
      </c>
    </row>
    <row r="595" spans="1:8" x14ac:dyDescent="0.35">
      <c r="A595" t="s">
        <v>1205</v>
      </c>
      <c r="B595" t="s">
        <v>51</v>
      </c>
      <c r="C595" t="s">
        <v>52</v>
      </c>
      <c r="D595" t="s">
        <v>1206</v>
      </c>
      <c r="E595" s="4">
        <v>34000</v>
      </c>
      <c r="F595" s="2">
        <v>71</v>
      </c>
      <c r="G595" s="3">
        <f>SUMIF(TRANSAKSI!$M:$M,Table2[[#This Row],[Id Produk]],TRANSAKSI!$R:$R)</f>
        <v>8</v>
      </c>
      <c r="H595" s="3">
        <f>Table2[[#This Row],[Stok]]-Table2[[#This Row],[Terjual]]</f>
        <v>63</v>
      </c>
    </row>
    <row r="596" spans="1:8" x14ac:dyDescent="0.35">
      <c r="A596" t="s">
        <v>1207</v>
      </c>
      <c r="B596" t="s">
        <v>13</v>
      </c>
      <c r="C596" t="s">
        <v>37</v>
      </c>
      <c r="D596" t="s">
        <v>1208</v>
      </c>
      <c r="E596" s="4">
        <v>7000</v>
      </c>
      <c r="F596" s="2">
        <v>31</v>
      </c>
      <c r="G596" s="3">
        <f>SUMIF(TRANSAKSI!$M:$M,Table2[[#This Row],[Id Produk]],TRANSAKSI!$R:$R)</f>
        <v>15</v>
      </c>
      <c r="H596" s="3">
        <f>Table2[[#This Row],[Stok]]-Table2[[#This Row],[Terjual]]</f>
        <v>16</v>
      </c>
    </row>
    <row r="597" spans="1:8" x14ac:dyDescent="0.35">
      <c r="A597" t="s">
        <v>1209</v>
      </c>
      <c r="B597" t="s">
        <v>13</v>
      </c>
      <c r="C597" t="s">
        <v>26</v>
      </c>
      <c r="D597" t="s">
        <v>1210</v>
      </c>
      <c r="E597" s="4">
        <v>18000</v>
      </c>
      <c r="F597" s="2">
        <v>65</v>
      </c>
      <c r="G597" s="3">
        <f>SUMIF(TRANSAKSI!$M:$M,Table2[[#This Row],[Id Produk]],TRANSAKSI!$R:$R)</f>
        <v>3</v>
      </c>
      <c r="H597" s="3">
        <f>Table2[[#This Row],[Stok]]-Table2[[#This Row],[Terjual]]</f>
        <v>62</v>
      </c>
    </row>
    <row r="598" spans="1:8" x14ac:dyDescent="0.35">
      <c r="A598" t="s">
        <v>1211</v>
      </c>
      <c r="B598" t="s">
        <v>51</v>
      </c>
      <c r="C598" t="s">
        <v>254</v>
      </c>
      <c r="D598" t="s">
        <v>1212</v>
      </c>
      <c r="E598" s="4">
        <v>396000</v>
      </c>
      <c r="F598" s="2">
        <v>41</v>
      </c>
      <c r="G598" s="3">
        <f>SUMIF(TRANSAKSI!$M:$M,Table2[[#This Row],[Id Produk]],TRANSAKSI!$R:$R)</f>
        <v>4</v>
      </c>
      <c r="H598" s="3">
        <f>Table2[[#This Row],[Stok]]-Table2[[#This Row],[Terjual]]</f>
        <v>37</v>
      </c>
    </row>
    <row r="599" spans="1:8" x14ac:dyDescent="0.35">
      <c r="A599" t="s">
        <v>1213</v>
      </c>
      <c r="B599" t="s">
        <v>13</v>
      </c>
      <c r="C599" t="s">
        <v>26</v>
      </c>
      <c r="D599" t="s">
        <v>1214</v>
      </c>
      <c r="E599" s="4">
        <v>35000</v>
      </c>
      <c r="F599" s="2">
        <v>75</v>
      </c>
      <c r="G599" s="3">
        <f>SUMIF(TRANSAKSI!$M:$M,Table2[[#This Row],[Id Produk]],TRANSAKSI!$R:$R)</f>
        <v>6</v>
      </c>
      <c r="H599" s="3">
        <f>Table2[[#This Row],[Stok]]-Table2[[#This Row],[Terjual]]</f>
        <v>69</v>
      </c>
    </row>
    <row r="600" spans="1:8" x14ac:dyDescent="0.35">
      <c r="A600" t="s">
        <v>1215</v>
      </c>
      <c r="B600" t="s">
        <v>13</v>
      </c>
      <c r="C600" t="s">
        <v>37</v>
      </c>
      <c r="D600" t="s">
        <v>1216</v>
      </c>
      <c r="E600" s="4">
        <v>386000</v>
      </c>
      <c r="F600" s="2">
        <v>41</v>
      </c>
      <c r="G600" s="3">
        <f>SUMIF(TRANSAKSI!$M:$M,Table2[[#This Row],[Id Produk]],TRANSAKSI!$R:$R)</f>
        <v>15</v>
      </c>
      <c r="H600" s="3">
        <f>Table2[[#This Row],[Stok]]-Table2[[#This Row],[Terjual]]</f>
        <v>26</v>
      </c>
    </row>
    <row r="601" spans="1:8" x14ac:dyDescent="0.35">
      <c r="A601" t="s">
        <v>1217</v>
      </c>
      <c r="B601" t="s">
        <v>13</v>
      </c>
      <c r="C601" t="s">
        <v>32</v>
      </c>
      <c r="D601" t="s">
        <v>1218</v>
      </c>
      <c r="E601" s="4">
        <v>201000</v>
      </c>
      <c r="F601" s="2">
        <v>32</v>
      </c>
      <c r="G601" s="3">
        <f>SUMIF(TRANSAKSI!$M:$M,Table2[[#This Row],[Id Produk]],TRANSAKSI!$R:$R)</f>
        <v>5</v>
      </c>
      <c r="H601" s="3">
        <f>Table2[[#This Row],[Stok]]-Table2[[#This Row],[Terjual]]</f>
        <v>27</v>
      </c>
    </row>
    <row r="602" spans="1:8" x14ac:dyDescent="0.35">
      <c r="A602" t="s">
        <v>1219</v>
      </c>
      <c r="B602" t="s">
        <v>9</v>
      </c>
      <c r="C602" t="s">
        <v>17</v>
      </c>
      <c r="D602" t="s">
        <v>1220</v>
      </c>
      <c r="E602" s="4">
        <v>1670000</v>
      </c>
      <c r="F602" s="2">
        <v>26</v>
      </c>
      <c r="G602" s="3">
        <f>SUMIF(TRANSAKSI!$M:$M,Table2[[#This Row],[Id Produk]],TRANSAKSI!$R:$R)</f>
        <v>10</v>
      </c>
      <c r="H602" s="3">
        <f>Table2[[#This Row],[Stok]]-Table2[[#This Row],[Terjual]]</f>
        <v>16</v>
      </c>
    </row>
    <row r="603" spans="1:8" x14ac:dyDescent="0.35">
      <c r="A603" t="s">
        <v>1221</v>
      </c>
      <c r="B603" t="s">
        <v>13</v>
      </c>
      <c r="C603" t="s">
        <v>37</v>
      </c>
      <c r="D603" t="s">
        <v>1222</v>
      </c>
      <c r="E603" s="4">
        <v>17000</v>
      </c>
      <c r="F603" s="2">
        <v>34</v>
      </c>
      <c r="G603" s="3">
        <f>SUMIF(TRANSAKSI!$M:$M,Table2[[#This Row],[Id Produk]],TRANSAKSI!$R:$R)</f>
        <v>17</v>
      </c>
      <c r="H603" s="3">
        <f>Table2[[#This Row],[Stok]]-Table2[[#This Row],[Terjual]]</f>
        <v>17</v>
      </c>
    </row>
    <row r="604" spans="1:8" x14ac:dyDescent="0.35">
      <c r="A604" t="s">
        <v>1223</v>
      </c>
      <c r="B604" t="s">
        <v>13</v>
      </c>
      <c r="C604" t="s">
        <v>37</v>
      </c>
      <c r="D604" t="s">
        <v>1224</v>
      </c>
      <c r="E604" s="4">
        <v>5000</v>
      </c>
      <c r="F604" s="2">
        <v>64</v>
      </c>
      <c r="G604" s="3">
        <f>SUMIF(TRANSAKSI!$M:$M,Table2[[#This Row],[Id Produk]],TRANSAKSI!$R:$R)</f>
        <v>5</v>
      </c>
      <c r="H604" s="3">
        <f>Table2[[#This Row],[Stok]]-Table2[[#This Row],[Terjual]]</f>
        <v>59</v>
      </c>
    </row>
    <row r="605" spans="1:8" x14ac:dyDescent="0.35">
      <c r="A605" t="s">
        <v>1225</v>
      </c>
      <c r="B605" t="s">
        <v>13</v>
      </c>
      <c r="C605" t="s">
        <v>73</v>
      </c>
      <c r="D605" t="s">
        <v>1226</v>
      </c>
      <c r="E605" s="4">
        <v>27000</v>
      </c>
      <c r="F605" s="2">
        <v>25</v>
      </c>
      <c r="G605" s="3">
        <f>SUMIF(TRANSAKSI!$M:$M,Table2[[#This Row],[Id Produk]],TRANSAKSI!$R:$R)</f>
        <v>14</v>
      </c>
      <c r="H605" s="3">
        <f>Table2[[#This Row],[Stok]]-Table2[[#This Row],[Terjual]]</f>
        <v>11</v>
      </c>
    </row>
    <row r="606" spans="1:8" x14ac:dyDescent="0.35">
      <c r="A606" t="s">
        <v>1227</v>
      </c>
      <c r="B606" t="s">
        <v>13</v>
      </c>
      <c r="C606" t="s">
        <v>23</v>
      </c>
      <c r="D606" t="s">
        <v>1228</v>
      </c>
      <c r="E606" s="4">
        <v>75000</v>
      </c>
      <c r="F606" s="2">
        <v>53</v>
      </c>
      <c r="G606" s="3">
        <f>SUMIF(TRANSAKSI!$M:$M,Table2[[#This Row],[Id Produk]],TRANSAKSI!$R:$R)</f>
        <v>13</v>
      </c>
      <c r="H606" s="3">
        <f>Table2[[#This Row],[Stok]]-Table2[[#This Row],[Terjual]]</f>
        <v>40</v>
      </c>
    </row>
    <row r="607" spans="1:8" x14ac:dyDescent="0.35">
      <c r="A607" t="s">
        <v>1229</v>
      </c>
      <c r="B607" t="s">
        <v>13</v>
      </c>
      <c r="C607" t="s">
        <v>32</v>
      </c>
      <c r="D607" t="s">
        <v>1230</v>
      </c>
      <c r="E607" s="4">
        <v>11000</v>
      </c>
      <c r="F607" s="2">
        <v>45</v>
      </c>
      <c r="G607" s="3">
        <f>SUMIF(TRANSAKSI!$M:$M,Table2[[#This Row],[Id Produk]],TRANSAKSI!$R:$R)</f>
        <v>11</v>
      </c>
      <c r="H607" s="3">
        <f>Table2[[#This Row],[Stok]]-Table2[[#This Row],[Terjual]]</f>
        <v>34</v>
      </c>
    </row>
    <row r="608" spans="1:8" x14ac:dyDescent="0.35">
      <c r="A608" t="s">
        <v>1231</v>
      </c>
      <c r="B608" t="s">
        <v>13</v>
      </c>
      <c r="C608" t="s">
        <v>32</v>
      </c>
      <c r="D608" t="s">
        <v>1232</v>
      </c>
      <c r="E608" s="4">
        <v>213000</v>
      </c>
      <c r="F608" s="2">
        <v>71</v>
      </c>
      <c r="G608" s="3">
        <f>SUMIF(TRANSAKSI!$M:$M,Table2[[#This Row],[Id Produk]],TRANSAKSI!$R:$R)</f>
        <v>7</v>
      </c>
      <c r="H608" s="3">
        <f>Table2[[#This Row],[Stok]]-Table2[[#This Row],[Terjual]]</f>
        <v>64</v>
      </c>
    </row>
    <row r="609" spans="1:8" x14ac:dyDescent="0.35">
      <c r="A609" t="s">
        <v>1233</v>
      </c>
      <c r="B609" t="s">
        <v>13</v>
      </c>
      <c r="C609" t="s">
        <v>32</v>
      </c>
      <c r="D609" t="s">
        <v>1234</v>
      </c>
      <c r="E609" s="4">
        <v>41000</v>
      </c>
      <c r="F609" s="2">
        <v>47</v>
      </c>
      <c r="G609" s="3">
        <f>SUMIF(TRANSAKSI!$M:$M,Table2[[#This Row],[Id Produk]],TRANSAKSI!$R:$R)</f>
        <v>16</v>
      </c>
      <c r="H609" s="3">
        <f>Table2[[#This Row],[Stok]]-Table2[[#This Row],[Terjual]]</f>
        <v>31</v>
      </c>
    </row>
    <row r="610" spans="1:8" x14ac:dyDescent="0.35">
      <c r="A610" t="s">
        <v>1235</v>
      </c>
      <c r="B610" t="s">
        <v>51</v>
      </c>
      <c r="C610" t="s">
        <v>52</v>
      </c>
      <c r="D610" t="s">
        <v>1236</v>
      </c>
      <c r="E610" s="4">
        <v>40000</v>
      </c>
      <c r="F610" s="2">
        <v>59</v>
      </c>
      <c r="G610" s="3">
        <f>SUMIF(TRANSAKSI!$M:$M,Table2[[#This Row],[Id Produk]],TRANSAKSI!$R:$R)</f>
        <v>7</v>
      </c>
      <c r="H610" s="3">
        <f>Table2[[#This Row],[Stok]]-Table2[[#This Row],[Terjual]]</f>
        <v>52</v>
      </c>
    </row>
    <row r="611" spans="1:8" x14ac:dyDescent="0.35">
      <c r="A611" t="s">
        <v>1237</v>
      </c>
      <c r="B611" t="s">
        <v>9</v>
      </c>
      <c r="C611" t="s">
        <v>20</v>
      </c>
      <c r="D611" t="s">
        <v>429</v>
      </c>
      <c r="E611" s="4">
        <v>9000</v>
      </c>
      <c r="F611" s="2">
        <v>55</v>
      </c>
      <c r="G611" s="3">
        <f>SUMIF(TRANSAKSI!$M:$M,Table2[[#This Row],[Id Produk]],TRANSAKSI!$R:$R)</f>
        <v>8</v>
      </c>
      <c r="H611" s="3">
        <f>Table2[[#This Row],[Stok]]-Table2[[#This Row],[Terjual]]</f>
        <v>47</v>
      </c>
    </row>
    <row r="612" spans="1:8" x14ac:dyDescent="0.35">
      <c r="A612" t="s">
        <v>1238</v>
      </c>
      <c r="B612" t="s">
        <v>13</v>
      </c>
      <c r="C612" t="s">
        <v>26</v>
      </c>
      <c r="D612" t="s">
        <v>1239</v>
      </c>
      <c r="E612" s="4">
        <v>83000</v>
      </c>
      <c r="F612" s="2">
        <v>69</v>
      </c>
      <c r="G612" s="3">
        <f>SUMIF(TRANSAKSI!$M:$M,Table2[[#This Row],[Id Produk]],TRANSAKSI!$R:$R)</f>
        <v>9</v>
      </c>
      <c r="H612" s="3">
        <f>Table2[[#This Row],[Stok]]-Table2[[#This Row],[Terjual]]</f>
        <v>60</v>
      </c>
    </row>
    <row r="613" spans="1:8" x14ac:dyDescent="0.35">
      <c r="A613" t="s">
        <v>1240</v>
      </c>
      <c r="B613" t="s">
        <v>13</v>
      </c>
      <c r="C613" t="s">
        <v>23</v>
      </c>
      <c r="D613" t="s">
        <v>1241</v>
      </c>
      <c r="E613" s="4">
        <v>336000</v>
      </c>
      <c r="F613" s="2">
        <v>39</v>
      </c>
      <c r="G613" s="3">
        <f>SUMIF(TRANSAKSI!$M:$M,Table2[[#This Row],[Id Produk]],TRANSAKSI!$R:$R)</f>
        <v>8</v>
      </c>
      <c r="H613" s="3">
        <f>Table2[[#This Row],[Stok]]-Table2[[#This Row],[Terjual]]</f>
        <v>31</v>
      </c>
    </row>
    <row r="614" spans="1:8" x14ac:dyDescent="0.35">
      <c r="A614" t="s">
        <v>1242</v>
      </c>
      <c r="B614" t="s">
        <v>13</v>
      </c>
      <c r="C614" t="s">
        <v>29</v>
      </c>
      <c r="D614" t="s">
        <v>1243</v>
      </c>
      <c r="E614" s="4">
        <v>10000</v>
      </c>
      <c r="F614" s="2">
        <v>51</v>
      </c>
      <c r="G614" s="3">
        <f>SUMIF(TRANSAKSI!$M:$M,Table2[[#This Row],[Id Produk]],TRANSAKSI!$R:$R)</f>
        <v>17</v>
      </c>
      <c r="H614" s="3">
        <f>Table2[[#This Row],[Stok]]-Table2[[#This Row],[Terjual]]</f>
        <v>34</v>
      </c>
    </row>
    <row r="615" spans="1:8" x14ac:dyDescent="0.35">
      <c r="A615" t="s">
        <v>1244</v>
      </c>
      <c r="B615" t="s">
        <v>13</v>
      </c>
      <c r="C615" t="s">
        <v>23</v>
      </c>
      <c r="D615" t="s">
        <v>1245</v>
      </c>
      <c r="E615" s="4">
        <v>112000</v>
      </c>
      <c r="F615" s="2">
        <v>40</v>
      </c>
      <c r="G615" s="3">
        <f>SUMIF(TRANSAKSI!$M:$M,Table2[[#This Row],[Id Produk]],TRANSAKSI!$R:$R)</f>
        <v>9</v>
      </c>
      <c r="H615" s="3">
        <f>Table2[[#This Row],[Stok]]-Table2[[#This Row],[Terjual]]</f>
        <v>31</v>
      </c>
    </row>
    <row r="616" spans="1:8" x14ac:dyDescent="0.35">
      <c r="A616" t="s">
        <v>1246</v>
      </c>
      <c r="B616" t="s">
        <v>13</v>
      </c>
      <c r="C616" t="s">
        <v>14</v>
      </c>
      <c r="D616" t="s">
        <v>1247</v>
      </c>
      <c r="E616" s="4">
        <v>22000</v>
      </c>
      <c r="F616" s="2">
        <v>60</v>
      </c>
      <c r="G616" s="3">
        <f>SUMIF(TRANSAKSI!$M:$M,Table2[[#This Row],[Id Produk]],TRANSAKSI!$R:$R)</f>
        <v>11</v>
      </c>
      <c r="H616" s="3">
        <f>Table2[[#This Row],[Stok]]-Table2[[#This Row],[Terjual]]</f>
        <v>49</v>
      </c>
    </row>
    <row r="617" spans="1:8" x14ac:dyDescent="0.35">
      <c r="A617" t="s">
        <v>1248</v>
      </c>
      <c r="B617" t="s">
        <v>13</v>
      </c>
      <c r="C617" t="s">
        <v>37</v>
      </c>
      <c r="D617" t="s">
        <v>1249</v>
      </c>
      <c r="E617" s="4">
        <v>6000</v>
      </c>
      <c r="F617" s="2">
        <v>67</v>
      </c>
      <c r="G617" s="3">
        <f>SUMIF(TRANSAKSI!$M:$M,Table2[[#This Row],[Id Produk]],TRANSAKSI!$R:$R)</f>
        <v>21</v>
      </c>
      <c r="H617" s="3">
        <f>Table2[[#This Row],[Stok]]-Table2[[#This Row],[Terjual]]</f>
        <v>46</v>
      </c>
    </row>
    <row r="618" spans="1:8" x14ac:dyDescent="0.35">
      <c r="A618" t="s">
        <v>1250</v>
      </c>
      <c r="B618" t="s">
        <v>13</v>
      </c>
      <c r="C618" t="s">
        <v>55</v>
      </c>
      <c r="D618" t="s">
        <v>176</v>
      </c>
      <c r="E618" s="4">
        <v>10000</v>
      </c>
      <c r="F618" s="2">
        <v>35</v>
      </c>
      <c r="G618" s="3">
        <f>SUMIF(TRANSAKSI!$M:$M,Table2[[#This Row],[Id Produk]],TRANSAKSI!$R:$R)</f>
        <v>24</v>
      </c>
      <c r="H618" s="3">
        <f>Table2[[#This Row],[Stok]]-Table2[[#This Row],[Terjual]]</f>
        <v>11</v>
      </c>
    </row>
    <row r="619" spans="1:8" x14ac:dyDescent="0.35">
      <c r="A619" t="s">
        <v>1251</v>
      </c>
      <c r="B619" t="s">
        <v>9</v>
      </c>
      <c r="C619" t="s">
        <v>17</v>
      </c>
      <c r="D619" t="s">
        <v>958</v>
      </c>
      <c r="E619" s="4">
        <v>172000</v>
      </c>
      <c r="F619" s="2">
        <v>26</v>
      </c>
      <c r="G619" s="3">
        <f>SUMIF(TRANSAKSI!$M:$M,Table2[[#This Row],[Id Produk]],TRANSAKSI!$R:$R)</f>
        <v>24</v>
      </c>
      <c r="H619" s="3">
        <f>Table2[[#This Row],[Stok]]-Table2[[#This Row],[Terjual]]</f>
        <v>2</v>
      </c>
    </row>
    <row r="620" spans="1:8" x14ac:dyDescent="0.35">
      <c r="A620" t="s">
        <v>1252</v>
      </c>
      <c r="B620" t="s">
        <v>13</v>
      </c>
      <c r="C620" t="s">
        <v>14</v>
      </c>
      <c r="D620" t="s">
        <v>1253</v>
      </c>
      <c r="E620" s="4">
        <v>19000</v>
      </c>
      <c r="F620" s="2">
        <v>56</v>
      </c>
      <c r="G620" s="3">
        <f>SUMIF(TRANSAKSI!$M:$M,Table2[[#This Row],[Id Produk]],TRANSAKSI!$R:$R)</f>
        <v>16</v>
      </c>
      <c r="H620" s="3">
        <f>Table2[[#This Row],[Stok]]-Table2[[#This Row],[Terjual]]</f>
        <v>40</v>
      </c>
    </row>
    <row r="621" spans="1:8" x14ac:dyDescent="0.35">
      <c r="A621" t="s">
        <v>1254</v>
      </c>
      <c r="B621" t="s">
        <v>13</v>
      </c>
      <c r="C621" t="s">
        <v>23</v>
      </c>
      <c r="D621" t="s">
        <v>1255</v>
      </c>
      <c r="E621" s="4">
        <v>12000</v>
      </c>
      <c r="F621" s="2">
        <v>68</v>
      </c>
      <c r="G621" s="3">
        <f>SUMIF(TRANSAKSI!$M:$M,Table2[[#This Row],[Id Produk]],TRANSAKSI!$R:$R)</f>
        <v>6</v>
      </c>
      <c r="H621" s="3">
        <f>Table2[[#This Row],[Stok]]-Table2[[#This Row],[Terjual]]</f>
        <v>62</v>
      </c>
    </row>
    <row r="622" spans="1:8" x14ac:dyDescent="0.35">
      <c r="A622" t="s">
        <v>1256</v>
      </c>
      <c r="B622" t="s">
        <v>13</v>
      </c>
      <c r="C622" t="s">
        <v>32</v>
      </c>
      <c r="D622" t="s">
        <v>1257</v>
      </c>
      <c r="E622" s="4">
        <v>355000</v>
      </c>
      <c r="F622" s="2">
        <v>28</v>
      </c>
      <c r="G622" s="3">
        <f>SUMIF(TRANSAKSI!$M:$M,Table2[[#This Row],[Id Produk]],TRANSAKSI!$R:$R)</f>
        <v>12</v>
      </c>
      <c r="H622" s="3">
        <f>Table2[[#This Row],[Stok]]-Table2[[#This Row],[Terjual]]</f>
        <v>16</v>
      </c>
    </row>
    <row r="623" spans="1:8" x14ac:dyDescent="0.35">
      <c r="A623" t="s">
        <v>1258</v>
      </c>
      <c r="B623" t="s">
        <v>51</v>
      </c>
      <c r="C623" t="s">
        <v>64</v>
      </c>
      <c r="D623" t="s">
        <v>1259</v>
      </c>
      <c r="E623" s="4">
        <v>22000</v>
      </c>
      <c r="F623" s="2">
        <v>75</v>
      </c>
      <c r="G623" s="3">
        <f>SUMIF(TRANSAKSI!$M:$M,Table2[[#This Row],[Id Produk]],TRANSAKSI!$R:$R)</f>
        <v>26</v>
      </c>
      <c r="H623" s="3">
        <f>Table2[[#This Row],[Stok]]-Table2[[#This Row],[Terjual]]</f>
        <v>49</v>
      </c>
    </row>
    <row r="624" spans="1:8" x14ac:dyDescent="0.35">
      <c r="A624" t="s">
        <v>1260</v>
      </c>
      <c r="B624" t="s">
        <v>13</v>
      </c>
      <c r="C624" t="s">
        <v>23</v>
      </c>
      <c r="D624" t="s">
        <v>1261</v>
      </c>
      <c r="E624" s="4">
        <v>123000</v>
      </c>
      <c r="F624" s="2">
        <v>43</v>
      </c>
      <c r="G624" s="3">
        <f>SUMIF(TRANSAKSI!$M:$M,Table2[[#This Row],[Id Produk]],TRANSAKSI!$R:$R)</f>
        <v>35</v>
      </c>
      <c r="H624" s="3">
        <f>Table2[[#This Row],[Stok]]-Table2[[#This Row],[Terjual]]</f>
        <v>8</v>
      </c>
    </row>
    <row r="625" spans="1:8" x14ac:dyDescent="0.35">
      <c r="A625" t="s">
        <v>1262</v>
      </c>
      <c r="B625" t="s">
        <v>13</v>
      </c>
      <c r="C625" t="s">
        <v>37</v>
      </c>
      <c r="D625" t="s">
        <v>1263</v>
      </c>
      <c r="E625" s="4">
        <v>13000</v>
      </c>
      <c r="F625" s="2">
        <v>53</v>
      </c>
      <c r="G625" s="3">
        <f>SUMIF(TRANSAKSI!$M:$M,Table2[[#This Row],[Id Produk]],TRANSAKSI!$R:$R)</f>
        <v>27</v>
      </c>
      <c r="H625" s="3">
        <f>Table2[[#This Row],[Stok]]-Table2[[#This Row],[Terjual]]</f>
        <v>26</v>
      </c>
    </row>
    <row r="626" spans="1:8" x14ac:dyDescent="0.35">
      <c r="A626" t="s">
        <v>1264</v>
      </c>
      <c r="B626" t="s">
        <v>51</v>
      </c>
      <c r="C626" t="s">
        <v>52</v>
      </c>
      <c r="D626" t="s">
        <v>1265</v>
      </c>
      <c r="E626" s="4">
        <v>41000</v>
      </c>
      <c r="F626" s="2">
        <v>56</v>
      </c>
      <c r="G626" s="3">
        <f>SUMIF(TRANSAKSI!$M:$M,Table2[[#This Row],[Id Produk]],TRANSAKSI!$R:$R)</f>
        <v>6</v>
      </c>
      <c r="H626" s="3">
        <f>Table2[[#This Row],[Stok]]-Table2[[#This Row],[Terjual]]</f>
        <v>50</v>
      </c>
    </row>
    <row r="627" spans="1:8" x14ac:dyDescent="0.35">
      <c r="A627" t="s">
        <v>1266</v>
      </c>
      <c r="B627" t="s">
        <v>13</v>
      </c>
      <c r="C627" t="s">
        <v>32</v>
      </c>
      <c r="D627" t="s">
        <v>1267</v>
      </c>
      <c r="E627" s="4">
        <v>24000</v>
      </c>
      <c r="F627" s="2">
        <v>27</v>
      </c>
      <c r="G627" s="3">
        <f>SUMIF(TRANSAKSI!$M:$M,Table2[[#This Row],[Id Produk]],TRANSAKSI!$R:$R)</f>
        <v>8</v>
      </c>
      <c r="H627" s="3">
        <f>Table2[[#This Row],[Stok]]-Table2[[#This Row],[Terjual]]</f>
        <v>19</v>
      </c>
    </row>
    <row r="628" spans="1:8" x14ac:dyDescent="0.35">
      <c r="A628" t="s">
        <v>1268</v>
      </c>
      <c r="B628" t="s">
        <v>13</v>
      </c>
      <c r="C628" t="s">
        <v>23</v>
      </c>
      <c r="D628" t="s">
        <v>1269</v>
      </c>
      <c r="E628" s="4">
        <v>5000</v>
      </c>
      <c r="F628" s="2">
        <v>76</v>
      </c>
      <c r="G628" s="3">
        <f>SUMIF(TRANSAKSI!$M:$M,Table2[[#This Row],[Id Produk]],TRANSAKSI!$R:$R)</f>
        <v>15</v>
      </c>
      <c r="H628" s="3">
        <f>Table2[[#This Row],[Stok]]-Table2[[#This Row],[Terjual]]</f>
        <v>61</v>
      </c>
    </row>
    <row r="629" spans="1:8" x14ac:dyDescent="0.35">
      <c r="A629" t="s">
        <v>1270</v>
      </c>
      <c r="B629" t="s">
        <v>13</v>
      </c>
      <c r="C629" t="s">
        <v>29</v>
      </c>
      <c r="D629" t="s">
        <v>1271</v>
      </c>
      <c r="E629" s="4">
        <v>171000</v>
      </c>
      <c r="F629" s="2">
        <v>37</v>
      </c>
      <c r="G629" s="3">
        <f>SUMIF(TRANSAKSI!$M:$M,Table2[[#This Row],[Id Produk]],TRANSAKSI!$R:$R)</f>
        <v>3</v>
      </c>
      <c r="H629" s="3">
        <f>Table2[[#This Row],[Stok]]-Table2[[#This Row],[Terjual]]</f>
        <v>34</v>
      </c>
    </row>
    <row r="630" spans="1:8" x14ac:dyDescent="0.35">
      <c r="A630" t="s">
        <v>1272</v>
      </c>
      <c r="B630" t="s">
        <v>13</v>
      </c>
      <c r="C630" t="s">
        <v>37</v>
      </c>
      <c r="D630" t="s">
        <v>1273</v>
      </c>
      <c r="E630" s="4">
        <v>34000</v>
      </c>
      <c r="F630" s="2">
        <v>42</v>
      </c>
      <c r="G630" s="3">
        <f>SUMIF(TRANSAKSI!$M:$M,Table2[[#This Row],[Id Produk]],TRANSAKSI!$R:$R)</f>
        <v>7</v>
      </c>
      <c r="H630" s="3">
        <f>Table2[[#This Row],[Stok]]-Table2[[#This Row],[Terjual]]</f>
        <v>35</v>
      </c>
    </row>
    <row r="631" spans="1:8" x14ac:dyDescent="0.35">
      <c r="A631" t="s">
        <v>1274</v>
      </c>
      <c r="B631" t="s">
        <v>51</v>
      </c>
      <c r="C631" t="s">
        <v>52</v>
      </c>
      <c r="D631" t="s">
        <v>1275</v>
      </c>
      <c r="E631" s="4">
        <v>202000</v>
      </c>
      <c r="F631" s="2">
        <v>28</v>
      </c>
      <c r="G631" s="3">
        <f>SUMIF(TRANSAKSI!$M:$M,Table2[[#This Row],[Id Produk]],TRANSAKSI!$R:$R)</f>
        <v>4</v>
      </c>
      <c r="H631" s="3">
        <f>Table2[[#This Row],[Stok]]-Table2[[#This Row],[Terjual]]</f>
        <v>24</v>
      </c>
    </row>
    <row r="632" spans="1:8" x14ac:dyDescent="0.35">
      <c r="A632" t="s">
        <v>1276</v>
      </c>
      <c r="B632" t="s">
        <v>13</v>
      </c>
      <c r="C632" t="s">
        <v>23</v>
      </c>
      <c r="D632" t="s">
        <v>1277</v>
      </c>
      <c r="E632" s="4">
        <v>14000</v>
      </c>
      <c r="F632" s="2">
        <v>76</v>
      </c>
      <c r="G632" s="3">
        <f>SUMIF(TRANSAKSI!$M:$M,Table2[[#This Row],[Id Produk]],TRANSAKSI!$R:$R)</f>
        <v>13</v>
      </c>
      <c r="H632" s="3">
        <f>Table2[[#This Row],[Stok]]-Table2[[#This Row],[Terjual]]</f>
        <v>63</v>
      </c>
    </row>
    <row r="633" spans="1:8" x14ac:dyDescent="0.35">
      <c r="A633" t="s">
        <v>1278</v>
      </c>
      <c r="B633" t="s">
        <v>9</v>
      </c>
      <c r="C633" t="s">
        <v>10</v>
      </c>
      <c r="D633" t="s">
        <v>1279</v>
      </c>
      <c r="E633" s="4">
        <v>360000</v>
      </c>
      <c r="F633" s="2">
        <v>57</v>
      </c>
      <c r="G633" s="3">
        <f>SUMIF(TRANSAKSI!$M:$M,Table2[[#This Row],[Id Produk]],TRANSAKSI!$R:$R)</f>
        <v>5</v>
      </c>
      <c r="H633" s="3">
        <f>Table2[[#This Row],[Stok]]-Table2[[#This Row],[Terjual]]</f>
        <v>52</v>
      </c>
    </row>
    <row r="634" spans="1:8" x14ac:dyDescent="0.35">
      <c r="A634" t="s">
        <v>1280</v>
      </c>
      <c r="B634" t="s">
        <v>9</v>
      </c>
      <c r="C634" t="s">
        <v>42</v>
      </c>
      <c r="D634" t="s">
        <v>1281</v>
      </c>
      <c r="E634" s="4">
        <v>48000</v>
      </c>
      <c r="F634" s="2">
        <v>74</v>
      </c>
      <c r="G634" s="3">
        <f>SUMIF(TRANSAKSI!$M:$M,Table2[[#This Row],[Id Produk]],TRANSAKSI!$R:$R)</f>
        <v>19</v>
      </c>
      <c r="H634" s="3">
        <f>Table2[[#This Row],[Stok]]-Table2[[#This Row],[Terjual]]</f>
        <v>55</v>
      </c>
    </row>
    <row r="635" spans="1:8" x14ac:dyDescent="0.35">
      <c r="A635" t="s">
        <v>1282</v>
      </c>
      <c r="B635" t="s">
        <v>13</v>
      </c>
      <c r="C635" t="s">
        <v>23</v>
      </c>
      <c r="D635" t="s">
        <v>1283</v>
      </c>
      <c r="E635" s="4">
        <v>17000</v>
      </c>
      <c r="F635" s="2">
        <v>26</v>
      </c>
      <c r="G635" s="3">
        <f>SUMIF(TRANSAKSI!$M:$M,Table2[[#This Row],[Id Produk]],TRANSAKSI!$R:$R)</f>
        <v>4</v>
      </c>
      <c r="H635" s="3">
        <f>Table2[[#This Row],[Stok]]-Table2[[#This Row],[Terjual]]</f>
        <v>22</v>
      </c>
    </row>
    <row r="636" spans="1:8" x14ac:dyDescent="0.35">
      <c r="A636" t="s">
        <v>1284</v>
      </c>
      <c r="B636" t="s">
        <v>9</v>
      </c>
      <c r="C636" t="s">
        <v>20</v>
      </c>
      <c r="D636" t="s">
        <v>1285</v>
      </c>
      <c r="E636" s="4">
        <v>212000</v>
      </c>
      <c r="F636" s="2">
        <v>58</v>
      </c>
      <c r="G636" s="3">
        <f>SUMIF(TRANSAKSI!$M:$M,Table2[[#This Row],[Id Produk]],TRANSAKSI!$R:$R)</f>
        <v>5</v>
      </c>
      <c r="H636" s="3">
        <f>Table2[[#This Row],[Stok]]-Table2[[#This Row],[Terjual]]</f>
        <v>53</v>
      </c>
    </row>
    <row r="637" spans="1:8" x14ac:dyDescent="0.35">
      <c r="A637" t="s">
        <v>1286</v>
      </c>
      <c r="B637" t="s">
        <v>13</v>
      </c>
      <c r="C637" t="s">
        <v>37</v>
      </c>
      <c r="D637" t="s">
        <v>1287</v>
      </c>
      <c r="E637" s="4">
        <v>7000</v>
      </c>
      <c r="F637" s="2">
        <v>38</v>
      </c>
      <c r="G637" s="3">
        <f>SUMIF(TRANSAKSI!$M:$M,Table2[[#This Row],[Id Produk]],TRANSAKSI!$R:$R)</f>
        <v>11</v>
      </c>
      <c r="H637" s="3">
        <f>Table2[[#This Row],[Stok]]-Table2[[#This Row],[Terjual]]</f>
        <v>27</v>
      </c>
    </row>
    <row r="638" spans="1:8" x14ac:dyDescent="0.35">
      <c r="A638" t="s">
        <v>1288</v>
      </c>
      <c r="B638" t="s">
        <v>13</v>
      </c>
      <c r="C638" t="s">
        <v>37</v>
      </c>
      <c r="D638" t="s">
        <v>1289</v>
      </c>
      <c r="E638" s="4">
        <v>156000</v>
      </c>
      <c r="F638" s="2">
        <v>51</v>
      </c>
      <c r="G638" s="3">
        <f>SUMIF(TRANSAKSI!$M:$M,Table2[[#This Row],[Id Produk]],TRANSAKSI!$R:$R)</f>
        <v>9</v>
      </c>
      <c r="H638" s="3">
        <f>Table2[[#This Row],[Stok]]-Table2[[#This Row],[Terjual]]</f>
        <v>42</v>
      </c>
    </row>
    <row r="639" spans="1:8" x14ac:dyDescent="0.35">
      <c r="A639" t="s">
        <v>1290</v>
      </c>
      <c r="B639" t="s">
        <v>51</v>
      </c>
      <c r="C639" t="s">
        <v>64</v>
      </c>
      <c r="D639" t="s">
        <v>1291</v>
      </c>
      <c r="E639" s="4">
        <v>84000</v>
      </c>
      <c r="F639" s="2">
        <v>32</v>
      </c>
      <c r="G639" s="3">
        <f>SUMIF(TRANSAKSI!$M:$M,Table2[[#This Row],[Id Produk]],TRANSAKSI!$R:$R)</f>
        <v>11</v>
      </c>
      <c r="H639" s="3">
        <f>Table2[[#This Row],[Stok]]-Table2[[#This Row],[Terjual]]</f>
        <v>21</v>
      </c>
    </row>
    <row r="640" spans="1:8" x14ac:dyDescent="0.35">
      <c r="A640" t="s">
        <v>1292</v>
      </c>
      <c r="B640" t="s">
        <v>13</v>
      </c>
      <c r="C640" t="s">
        <v>14</v>
      </c>
      <c r="D640" t="s">
        <v>1293</v>
      </c>
      <c r="E640" s="4">
        <v>4000</v>
      </c>
      <c r="F640" s="2">
        <v>30</v>
      </c>
      <c r="G640" s="3">
        <f>SUMIF(TRANSAKSI!$M:$M,Table2[[#This Row],[Id Produk]],TRANSAKSI!$R:$R)</f>
        <v>12</v>
      </c>
      <c r="H640" s="3">
        <f>Table2[[#This Row],[Stok]]-Table2[[#This Row],[Terjual]]</f>
        <v>18</v>
      </c>
    </row>
    <row r="641" spans="1:8" x14ac:dyDescent="0.35">
      <c r="A641" t="s">
        <v>1294</v>
      </c>
      <c r="B641" t="s">
        <v>13</v>
      </c>
      <c r="C641" t="s">
        <v>32</v>
      </c>
      <c r="D641" t="s">
        <v>1295</v>
      </c>
      <c r="E641" s="4">
        <v>60000</v>
      </c>
      <c r="F641" s="2">
        <v>41</v>
      </c>
      <c r="G641" s="3">
        <f>SUMIF(TRANSAKSI!$M:$M,Table2[[#This Row],[Id Produk]],TRANSAKSI!$R:$R)</f>
        <v>3</v>
      </c>
      <c r="H641" s="3">
        <f>Table2[[#This Row],[Stok]]-Table2[[#This Row],[Terjual]]</f>
        <v>38</v>
      </c>
    </row>
    <row r="642" spans="1:8" x14ac:dyDescent="0.35">
      <c r="A642" t="s">
        <v>1296</v>
      </c>
      <c r="B642" t="s">
        <v>9</v>
      </c>
      <c r="C642" t="s">
        <v>20</v>
      </c>
      <c r="D642" t="s">
        <v>1297</v>
      </c>
      <c r="E642" s="4">
        <v>199000</v>
      </c>
      <c r="F642" s="2">
        <v>56</v>
      </c>
      <c r="G642" s="3">
        <f>SUMIF(TRANSAKSI!$M:$M,Table2[[#This Row],[Id Produk]],TRANSAKSI!$R:$R)</f>
        <v>8</v>
      </c>
      <c r="H642" s="3">
        <f>Table2[[#This Row],[Stok]]-Table2[[#This Row],[Terjual]]</f>
        <v>48</v>
      </c>
    </row>
    <row r="643" spans="1:8" x14ac:dyDescent="0.35">
      <c r="A643" t="s">
        <v>1298</v>
      </c>
      <c r="B643" t="s">
        <v>9</v>
      </c>
      <c r="C643" t="s">
        <v>20</v>
      </c>
      <c r="D643" t="s">
        <v>1299</v>
      </c>
      <c r="E643" s="4">
        <v>18000</v>
      </c>
      <c r="F643" s="2">
        <v>56</v>
      </c>
      <c r="G643" s="3">
        <f>SUMIF(TRANSAKSI!$M:$M,Table2[[#This Row],[Id Produk]],TRANSAKSI!$R:$R)</f>
        <v>7</v>
      </c>
      <c r="H643" s="3">
        <f>Table2[[#This Row],[Stok]]-Table2[[#This Row],[Terjual]]</f>
        <v>49</v>
      </c>
    </row>
    <row r="644" spans="1:8" x14ac:dyDescent="0.35">
      <c r="A644" t="s">
        <v>1300</v>
      </c>
      <c r="B644" t="s">
        <v>13</v>
      </c>
      <c r="C644" t="s">
        <v>32</v>
      </c>
      <c r="D644" t="s">
        <v>1301</v>
      </c>
      <c r="E644" s="4">
        <v>1007000</v>
      </c>
      <c r="F644" s="2">
        <v>63</v>
      </c>
      <c r="G644" s="3">
        <f>SUMIF(TRANSAKSI!$M:$M,Table2[[#This Row],[Id Produk]],TRANSAKSI!$R:$R)</f>
        <v>10</v>
      </c>
      <c r="H644" s="3">
        <f>Table2[[#This Row],[Stok]]-Table2[[#This Row],[Terjual]]</f>
        <v>53</v>
      </c>
    </row>
    <row r="645" spans="1:8" x14ac:dyDescent="0.35">
      <c r="A645" t="s">
        <v>1302</v>
      </c>
      <c r="B645" t="s">
        <v>13</v>
      </c>
      <c r="C645" t="s">
        <v>23</v>
      </c>
      <c r="D645" t="s">
        <v>1303</v>
      </c>
      <c r="E645" s="4">
        <v>20000</v>
      </c>
      <c r="F645" s="2">
        <v>50</v>
      </c>
      <c r="G645" s="3">
        <f>SUMIF(TRANSAKSI!$M:$M,Table2[[#This Row],[Id Produk]],TRANSAKSI!$R:$R)</f>
        <v>3</v>
      </c>
      <c r="H645" s="3">
        <f>Table2[[#This Row],[Stok]]-Table2[[#This Row],[Terjual]]</f>
        <v>47</v>
      </c>
    </row>
    <row r="646" spans="1:8" x14ac:dyDescent="0.35">
      <c r="A646" t="s">
        <v>1304</v>
      </c>
      <c r="B646" t="s">
        <v>13</v>
      </c>
      <c r="C646" t="s">
        <v>32</v>
      </c>
      <c r="D646" t="s">
        <v>1305</v>
      </c>
      <c r="E646" s="4">
        <v>1248000</v>
      </c>
      <c r="F646" s="2">
        <v>53</v>
      </c>
      <c r="G646" s="3">
        <f>SUMIF(TRANSAKSI!$M:$M,Table2[[#This Row],[Id Produk]],TRANSAKSI!$R:$R)</f>
        <v>11</v>
      </c>
      <c r="H646" s="3">
        <f>Table2[[#This Row],[Stok]]-Table2[[#This Row],[Terjual]]</f>
        <v>42</v>
      </c>
    </row>
    <row r="647" spans="1:8" x14ac:dyDescent="0.35">
      <c r="A647" t="s">
        <v>1306</v>
      </c>
      <c r="B647" t="s">
        <v>13</v>
      </c>
      <c r="C647" t="s">
        <v>26</v>
      </c>
      <c r="D647" t="s">
        <v>1307</v>
      </c>
      <c r="E647" s="4">
        <v>122000</v>
      </c>
      <c r="F647" s="2">
        <v>77</v>
      </c>
      <c r="G647" s="3">
        <f>SUMIF(TRANSAKSI!$M:$M,Table2[[#This Row],[Id Produk]],TRANSAKSI!$R:$R)</f>
        <v>16</v>
      </c>
      <c r="H647" s="3">
        <f>Table2[[#This Row],[Stok]]-Table2[[#This Row],[Terjual]]</f>
        <v>61</v>
      </c>
    </row>
    <row r="648" spans="1:8" x14ac:dyDescent="0.35">
      <c r="A648" t="s">
        <v>1308</v>
      </c>
      <c r="B648" t="s">
        <v>13</v>
      </c>
      <c r="C648" t="s">
        <v>23</v>
      </c>
      <c r="D648" t="s">
        <v>1309</v>
      </c>
      <c r="E648" s="4">
        <v>110000</v>
      </c>
      <c r="F648" s="2">
        <v>27</v>
      </c>
      <c r="G648" s="3">
        <f>SUMIF(TRANSAKSI!$M:$M,Table2[[#This Row],[Id Produk]],TRANSAKSI!$R:$R)</f>
        <v>6</v>
      </c>
      <c r="H648" s="3">
        <f>Table2[[#This Row],[Stok]]-Table2[[#This Row],[Terjual]]</f>
        <v>21</v>
      </c>
    </row>
    <row r="649" spans="1:8" x14ac:dyDescent="0.35">
      <c r="A649" t="s">
        <v>1310</v>
      </c>
      <c r="B649" t="s">
        <v>51</v>
      </c>
      <c r="C649" t="s">
        <v>52</v>
      </c>
      <c r="D649" t="s">
        <v>1311</v>
      </c>
      <c r="E649" s="4">
        <v>161000</v>
      </c>
      <c r="F649" s="2">
        <v>46</v>
      </c>
      <c r="G649" s="3">
        <f>SUMIF(TRANSAKSI!$M:$M,Table2[[#This Row],[Id Produk]],TRANSAKSI!$R:$R)</f>
        <v>9</v>
      </c>
      <c r="H649" s="3">
        <f>Table2[[#This Row],[Stok]]-Table2[[#This Row],[Terjual]]</f>
        <v>37</v>
      </c>
    </row>
    <row r="650" spans="1:8" x14ac:dyDescent="0.35">
      <c r="A650" t="s">
        <v>1312</v>
      </c>
      <c r="B650" t="s">
        <v>13</v>
      </c>
      <c r="C650" t="s">
        <v>26</v>
      </c>
      <c r="D650" t="s">
        <v>1313</v>
      </c>
      <c r="E650" s="4">
        <v>89000</v>
      </c>
      <c r="F650" s="2">
        <v>68</v>
      </c>
      <c r="G650" s="3">
        <f>SUMIF(TRANSAKSI!$M:$M,Table2[[#This Row],[Id Produk]],TRANSAKSI!$R:$R)</f>
        <v>20</v>
      </c>
      <c r="H650" s="3">
        <f>Table2[[#This Row],[Stok]]-Table2[[#This Row],[Terjual]]</f>
        <v>48</v>
      </c>
    </row>
    <row r="651" spans="1:8" x14ac:dyDescent="0.35">
      <c r="A651" t="s">
        <v>1314</v>
      </c>
      <c r="B651" t="s">
        <v>51</v>
      </c>
      <c r="C651" t="s">
        <v>52</v>
      </c>
      <c r="D651" t="s">
        <v>1315</v>
      </c>
      <c r="E651" s="4">
        <v>678000</v>
      </c>
      <c r="F651" s="2">
        <v>48</v>
      </c>
      <c r="G651" s="3">
        <f>SUMIF(TRANSAKSI!$M:$M,Table2[[#This Row],[Id Produk]],TRANSAKSI!$R:$R)</f>
        <v>9</v>
      </c>
      <c r="H651" s="3">
        <f>Table2[[#This Row],[Stok]]-Table2[[#This Row],[Terjual]]</f>
        <v>39</v>
      </c>
    </row>
    <row r="652" spans="1:8" x14ac:dyDescent="0.35">
      <c r="A652" t="s">
        <v>1316</v>
      </c>
      <c r="B652" t="s">
        <v>9</v>
      </c>
      <c r="C652" t="s">
        <v>17</v>
      </c>
      <c r="D652" t="s">
        <v>1317</v>
      </c>
      <c r="E652" s="4">
        <v>1019000</v>
      </c>
      <c r="F652" s="2">
        <v>70</v>
      </c>
      <c r="G652" s="3">
        <f>SUMIF(TRANSAKSI!$M:$M,Table2[[#This Row],[Id Produk]],TRANSAKSI!$R:$R)</f>
        <v>15</v>
      </c>
      <c r="H652" s="3">
        <f>Table2[[#This Row],[Stok]]-Table2[[#This Row],[Terjual]]</f>
        <v>55</v>
      </c>
    </row>
    <row r="653" spans="1:8" x14ac:dyDescent="0.35">
      <c r="A653" t="s">
        <v>1318</v>
      </c>
      <c r="B653" t="s">
        <v>51</v>
      </c>
      <c r="C653" t="s">
        <v>52</v>
      </c>
      <c r="D653" t="s">
        <v>1319</v>
      </c>
      <c r="E653" s="4">
        <v>17000</v>
      </c>
      <c r="F653" s="2">
        <v>54</v>
      </c>
      <c r="G653" s="3">
        <f>SUMIF(TRANSAKSI!$M:$M,Table2[[#This Row],[Id Produk]],TRANSAKSI!$R:$R)</f>
        <v>3</v>
      </c>
      <c r="H653" s="3">
        <f>Table2[[#This Row],[Stok]]-Table2[[#This Row],[Terjual]]</f>
        <v>51</v>
      </c>
    </row>
    <row r="654" spans="1:8" x14ac:dyDescent="0.35">
      <c r="A654" t="s">
        <v>1320</v>
      </c>
      <c r="B654" t="s">
        <v>51</v>
      </c>
      <c r="C654" t="s">
        <v>64</v>
      </c>
      <c r="D654" t="s">
        <v>1321</v>
      </c>
      <c r="E654" s="4">
        <v>59000</v>
      </c>
      <c r="F654" s="2">
        <v>70</v>
      </c>
      <c r="G654" s="3">
        <f>SUMIF(TRANSAKSI!$M:$M,Table2[[#This Row],[Id Produk]],TRANSAKSI!$R:$R)</f>
        <v>11</v>
      </c>
      <c r="H654" s="3">
        <f>Table2[[#This Row],[Stok]]-Table2[[#This Row],[Terjual]]</f>
        <v>59</v>
      </c>
    </row>
    <row r="655" spans="1:8" x14ac:dyDescent="0.35">
      <c r="A655" t="s">
        <v>1322</v>
      </c>
      <c r="B655" t="s">
        <v>51</v>
      </c>
      <c r="C655" t="s">
        <v>52</v>
      </c>
      <c r="D655" t="s">
        <v>1323</v>
      </c>
      <c r="E655" s="4">
        <v>168000</v>
      </c>
      <c r="F655" s="2">
        <v>64</v>
      </c>
      <c r="G655" s="3">
        <f>SUMIF(TRANSAKSI!$M:$M,Table2[[#This Row],[Id Produk]],TRANSAKSI!$R:$R)</f>
        <v>4</v>
      </c>
      <c r="H655" s="3">
        <f>Table2[[#This Row],[Stok]]-Table2[[#This Row],[Terjual]]</f>
        <v>60</v>
      </c>
    </row>
    <row r="656" spans="1:8" x14ac:dyDescent="0.35">
      <c r="A656" t="s">
        <v>1324</v>
      </c>
      <c r="B656" t="s">
        <v>13</v>
      </c>
      <c r="C656" t="s">
        <v>14</v>
      </c>
      <c r="D656" t="s">
        <v>1325</v>
      </c>
      <c r="E656" s="4">
        <v>197000</v>
      </c>
      <c r="F656" s="2">
        <v>61</v>
      </c>
      <c r="G656" s="3">
        <f>SUMIF(TRANSAKSI!$M:$M,Table2[[#This Row],[Id Produk]],TRANSAKSI!$R:$R)</f>
        <v>12</v>
      </c>
      <c r="H656" s="3">
        <f>Table2[[#This Row],[Stok]]-Table2[[#This Row],[Terjual]]</f>
        <v>49</v>
      </c>
    </row>
    <row r="657" spans="1:8" x14ac:dyDescent="0.35">
      <c r="A657" t="s">
        <v>1326</v>
      </c>
      <c r="B657" t="s">
        <v>9</v>
      </c>
      <c r="C657" t="s">
        <v>20</v>
      </c>
      <c r="D657" t="s">
        <v>1327</v>
      </c>
      <c r="E657" s="4">
        <v>22000</v>
      </c>
      <c r="F657" s="2">
        <v>58</v>
      </c>
      <c r="G657" s="3">
        <f>SUMIF(TRANSAKSI!$M:$M,Table2[[#This Row],[Id Produk]],TRANSAKSI!$R:$R)</f>
        <v>16</v>
      </c>
      <c r="H657" s="3">
        <f>Table2[[#This Row],[Stok]]-Table2[[#This Row],[Terjual]]</f>
        <v>42</v>
      </c>
    </row>
    <row r="658" spans="1:8" x14ac:dyDescent="0.35">
      <c r="A658" t="s">
        <v>1328</v>
      </c>
      <c r="B658" t="s">
        <v>9</v>
      </c>
      <c r="C658" t="s">
        <v>20</v>
      </c>
      <c r="D658" t="s">
        <v>1329</v>
      </c>
      <c r="E658" s="4">
        <v>15000</v>
      </c>
      <c r="F658" s="2">
        <v>76</v>
      </c>
      <c r="G658" s="3">
        <f>SUMIF(TRANSAKSI!$M:$M,Table2[[#This Row],[Id Produk]],TRANSAKSI!$R:$R)</f>
        <v>21</v>
      </c>
      <c r="H658" s="3">
        <f>Table2[[#This Row],[Stok]]-Table2[[#This Row],[Terjual]]</f>
        <v>55</v>
      </c>
    </row>
    <row r="659" spans="1:8" x14ac:dyDescent="0.35">
      <c r="A659" t="s">
        <v>1330</v>
      </c>
      <c r="B659" t="s">
        <v>13</v>
      </c>
      <c r="C659" t="s">
        <v>29</v>
      </c>
      <c r="D659" t="s">
        <v>1331</v>
      </c>
      <c r="E659" s="4">
        <v>100000</v>
      </c>
      <c r="F659" s="2">
        <v>64</v>
      </c>
      <c r="G659" s="3">
        <f>SUMIF(TRANSAKSI!$M:$M,Table2[[#This Row],[Id Produk]],TRANSAKSI!$R:$R)</f>
        <v>5</v>
      </c>
      <c r="H659" s="3">
        <f>Table2[[#This Row],[Stok]]-Table2[[#This Row],[Terjual]]</f>
        <v>59</v>
      </c>
    </row>
    <row r="660" spans="1:8" x14ac:dyDescent="0.35">
      <c r="A660" t="s">
        <v>1332</v>
      </c>
      <c r="B660" t="s">
        <v>13</v>
      </c>
      <c r="C660" t="s">
        <v>23</v>
      </c>
      <c r="D660" t="s">
        <v>1333</v>
      </c>
      <c r="E660" s="4">
        <v>11000</v>
      </c>
      <c r="F660" s="2">
        <v>52</v>
      </c>
      <c r="G660" s="3">
        <f>SUMIF(TRANSAKSI!$M:$M,Table2[[#This Row],[Id Produk]],TRANSAKSI!$R:$R)</f>
        <v>13</v>
      </c>
      <c r="H660" s="3">
        <f>Table2[[#This Row],[Stok]]-Table2[[#This Row],[Terjual]]</f>
        <v>39</v>
      </c>
    </row>
    <row r="661" spans="1:8" x14ac:dyDescent="0.35">
      <c r="A661" t="s">
        <v>1334</v>
      </c>
      <c r="B661" t="s">
        <v>13</v>
      </c>
      <c r="C661" t="s">
        <v>23</v>
      </c>
      <c r="D661" t="s">
        <v>1335</v>
      </c>
      <c r="E661" s="4">
        <v>34000</v>
      </c>
      <c r="F661" s="2">
        <v>25</v>
      </c>
      <c r="G661" s="3">
        <f>SUMIF(TRANSAKSI!$M:$M,Table2[[#This Row],[Id Produk]],TRANSAKSI!$R:$R)</f>
        <v>29</v>
      </c>
      <c r="H661" s="3">
        <f>Table2[[#This Row],[Stok]]-Table2[[#This Row],[Terjual]]</f>
        <v>-4</v>
      </c>
    </row>
    <row r="662" spans="1:8" x14ac:dyDescent="0.35">
      <c r="A662" t="s">
        <v>1336</v>
      </c>
      <c r="B662" t="s">
        <v>9</v>
      </c>
      <c r="C662" t="s">
        <v>20</v>
      </c>
      <c r="D662" t="s">
        <v>1337</v>
      </c>
      <c r="E662" s="4">
        <v>22000</v>
      </c>
      <c r="F662" s="2">
        <v>56</v>
      </c>
      <c r="G662" s="3">
        <f>SUMIF(TRANSAKSI!$M:$M,Table2[[#This Row],[Id Produk]],TRANSAKSI!$R:$R)</f>
        <v>13</v>
      </c>
      <c r="H662" s="3">
        <f>Table2[[#This Row],[Stok]]-Table2[[#This Row],[Terjual]]</f>
        <v>43</v>
      </c>
    </row>
    <row r="663" spans="1:8" x14ac:dyDescent="0.35">
      <c r="A663" t="s">
        <v>1338</v>
      </c>
      <c r="B663" t="s">
        <v>51</v>
      </c>
      <c r="C663" t="s">
        <v>64</v>
      </c>
      <c r="D663" t="s">
        <v>1339</v>
      </c>
      <c r="E663" s="4">
        <v>14000</v>
      </c>
      <c r="F663" s="2">
        <v>53</v>
      </c>
      <c r="G663" s="3">
        <f>SUMIF(TRANSAKSI!$M:$M,Table2[[#This Row],[Id Produk]],TRANSAKSI!$R:$R)</f>
        <v>2</v>
      </c>
      <c r="H663" s="3">
        <f>Table2[[#This Row],[Stok]]-Table2[[#This Row],[Terjual]]</f>
        <v>51</v>
      </c>
    </row>
    <row r="664" spans="1:8" x14ac:dyDescent="0.35">
      <c r="A664" t="s">
        <v>1340</v>
      </c>
      <c r="B664" t="s">
        <v>51</v>
      </c>
      <c r="C664" t="s">
        <v>64</v>
      </c>
      <c r="D664" t="s">
        <v>1341</v>
      </c>
      <c r="E664" s="4">
        <v>64000</v>
      </c>
      <c r="F664" s="2">
        <v>34</v>
      </c>
      <c r="G664" s="3">
        <f>SUMIF(TRANSAKSI!$M:$M,Table2[[#This Row],[Id Produk]],TRANSAKSI!$R:$R)</f>
        <v>25</v>
      </c>
      <c r="H664" s="3">
        <f>Table2[[#This Row],[Stok]]-Table2[[#This Row],[Terjual]]</f>
        <v>9</v>
      </c>
    </row>
    <row r="665" spans="1:8" x14ac:dyDescent="0.35">
      <c r="A665" t="s">
        <v>1342</v>
      </c>
      <c r="B665" t="s">
        <v>13</v>
      </c>
      <c r="C665" t="s">
        <v>29</v>
      </c>
      <c r="D665" t="s">
        <v>1343</v>
      </c>
      <c r="E665" s="4">
        <v>107000</v>
      </c>
      <c r="F665" s="2">
        <v>77</v>
      </c>
      <c r="G665" s="3">
        <f>SUMIF(TRANSAKSI!$M:$M,Table2[[#This Row],[Id Produk]],TRANSAKSI!$R:$R)</f>
        <v>12</v>
      </c>
      <c r="H665" s="3">
        <f>Table2[[#This Row],[Stok]]-Table2[[#This Row],[Terjual]]</f>
        <v>65</v>
      </c>
    </row>
    <row r="666" spans="1:8" x14ac:dyDescent="0.35">
      <c r="A666" t="s">
        <v>1344</v>
      </c>
      <c r="B666" t="s">
        <v>13</v>
      </c>
      <c r="C666" t="s">
        <v>73</v>
      </c>
      <c r="D666" t="s">
        <v>476</v>
      </c>
      <c r="E666" s="4">
        <v>13000</v>
      </c>
      <c r="F666" s="2">
        <v>36</v>
      </c>
      <c r="G666" s="3">
        <f>SUMIF(TRANSAKSI!$M:$M,Table2[[#This Row],[Id Produk]],TRANSAKSI!$R:$R)</f>
        <v>11</v>
      </c>
      <c r="H666" s="3">
        <f>Table2[[#This Row],[Stok]]-Table2[[#This Row],[Terjual]]</f>
        <v>25</v>
      </c>
    </row>
    <row r="667" spans="1:8" x14ac:dyDescent="0.35">
      <c r="A667" t="s">
        <v>1345</v>
      </c>
      <c r="B667" t="s">
        <v>13</v>
      </c>
      <c r="C667" t="s">
        <v>26</v>
      </c>
      <c r="D667" t="s">
        <v>1346</v>
      </c>
      <c r="E667" s="4">
        <v>10000</v>
      </c>
      <c r="F667" s="2">
        <v>53</v>
      </c>
      <c r="G667" s="3">
        <f>SUMIF(TRANSAKSI!$M:$M,Table2[[#This Row],[Id Produk]],TRANSAKSI!$R:$R)</f>
        <v>37</v>
      </c>
      <c r="H667" s="3">
        <f>Table2[[#This Row],[Stok]]-Table2[[#This Row],[Terjual]]</f>
        <v>16</v>
      </c>
    </row>
    <row r="668" spans="1:8" x14ac:dyDescent="0.35">
      <c r="A668" t="s">
        <v>1347</v>
      </c>
      <c r="B668" t="s">
        <v>13</v>
      </c>
      <c r="C668" t="s">
        <v>14</v>
      </c>
      <c r="D668" t="s">
        <v>1348</v>
      </c>
      <c r="E668" s="4">
        <v>44000</v>
      </c>
      <c r="F668" s="2">
        <v>36</v>
      </c>
      <c r="G668" s="3">
        <f>SUMIF(TRANSAKSI!$M:$M,Table2[[#This Row],[Id Produk]],TRANSAKSI!$R:$R)</f>
        <v>6</v>
      </c>
      <c r="H668" s="3">
        <f>Table2[[#This Row],[Stok]]-Table2[[#This Row],[Terjual]]</f>
        <v>30</v>
      </c>
    </row>
    <row r="669" spans="1:8" x14ac:dyDescent="0.35">
      <c r="A669" t="s">
        <v>1349</v>
      </c>
      <c r="B669" t="s">
        <v>13</v>
      </c>
      <c r="C669" t="s">
        <v>23</v>
      </c>
      <c r="D669" t="s">
        <v>1350</v>
      </c>
      <c r="E669" s="4">
        <v>15000</v>
      </c>
      <c r="F669" s="2">
        <v>77</v>
      </c>
      <c r="G669" s="3">
        <f>SUMIF(TRANSAKSI!$M:$M,Table2[[#This Row],[Id Produk]],TRANSAKSI!$R:$R)</f>
        <v>11</v>
      </c>
      <c r="H669" s="3">
        <f>Table2[[#This Row],[Stok]]-Table2[[#This Row],[Terjual]]</f>
        <v>66</v>
      </c>
    </row>
    <row r="670" spans="1:8" x14ac:dyDescent="0.35">
      <c r="A670" t="s">
        <v>1351</v>
      </c>
      <c r="B670" t="s">
        <v>9</v>
      </c>
      <c r="C670" t="s">
        <v>10</v>
      </c>
      <c r="D670" t="s">
        <v>1352</v>
      </c>
      <c r="E670" s="4">
        <v>308000</v>
      </c>
      <c r="F670" s="2">
        <v>27</v>
      </c>
      <c r="G670" s="3">
        <f>SUMIF(TRANSAKSI!$M:$M,Table2[[#This Row],[Id Produk]],TRANSAKSI!$R:$R)</f>
        <v>9</v>
      </c>
      <c r="H670" s="3">
        <f>Table2[[#This Row],[Stok]]-Table2[[#This Row],[Terjual]]</f>
        <v>18</v>
      </c>
    </row>
    <row r="671" spans="1:8" x14ac:dyDescent="0.35">
      <c r="A671" t="s">
        <v>1353</v>
      </c>
      <c r="B671" t="s">
        <v>13</v>
      </c>
      <c r="C671" t="s">
        <v>29</v>
      </c>
      <c r="D671" t="s">
        <v>1354</v>
      </c>
      <c r="E671" s="4">
        <v>435000</v>
      </c>
      <c r="F671" s="2">
        <v>41</v>
      </c>
      <c r="G671" s="3">
        <f>SUMIF(TRANSAKSI!$M:$M,Table2[[#This Row],[Id Produk]],TRANSAKSI!$R:$R)</f>
        <v>14</v>
      </c>
      <c r="H671" s="3">
        <f>Table2[[#This Row],[Stok]]-Table2[[#This Row],[Terjual]]</f>
        <v>27</v>
      </c>
    </row>
    <row r="672" spans="1:8" x14ac:dyDescent="0.35">
      <c r="A672" t="s">
        <v>1355</v>
      </c>
      <c r="B672" t="s">
        <v>9</v>
      </c>
      <c r="C672" t="s">
        <v>17</v>
      </c>
      <c r="D672" t="s">
        <v>1356</v>
      </c>
      <c r="E672" s="4">
        <v>1049000</v>
      </c>
      <c r="F672" s="2">
        <v>55</v>
      </c>
      <c r="G672" s="3">
        <f>SUMIF(TRANSAKSI!$M:$M,Table2[[#This Row],[Id Produk]],TRANSAKSI!$R:$R)</f>
        <v>8</v>
      </c>
      <c r="H672" s="3">
        <f>Table2[[#This Row],[Stok]]-Table2[[#This Row],[Terjual]]</f>
        <v>47</v>
      </c>
    </row>
    <row r="673" spans="1:8" x14ac:dyDescent="0.35">
      <c r="A673" t="s">
        <v>1357</v>
      </c>
      <c r="B673" t="s">
        <v>51</v>
      </c>
      <c r="C673" t="s">
        <v>64</v>
      </c>
      <c r="D673" t="s">
        <v>1358</v>
      </c>
      <c r="E673" s="4">
        <v>100000</v>
      </c>
      <c r="F673" s="2">
        <v>59</v>
      </c>
      <c r="G673" s="3">
        <f>SUMIF(TRANSAKSI!$M:$M,Table2[[#This Row],[Id Produk]],TRANSAKSI!$R:$R)</f>
        <v>12</v>
      </c>
      <c r="H673" s="3">
        <f>Table2[[#This Row],[Stok]]-Table2[[#This Row],[Terjual]]</f>
        <v>47</v>
      </c>
    </row>
    <row r="674" spans="1:8" x14ac:dyDescent="0.35">
      <c r="A674" t="s">
        <v>1359</v>
      </c>
      <c r="B674" t="s">
        <v>13</v>
      </c>
      <c r="C674" t="s">
        <v>23</v>
      </c>
      <c r="D674" t="s">
        <v>1360</v>
      </c>
      <c r="E674" s="4">
        <v>97000</v>
      </c>
      <c r="F674" s="2">
        <v>74</v>
      </c>
      <c r="G674" s="3">
        <f>SUMIF(TRANSAKSI!$M:$M,Table2[[#This Row],[Id Produk]],TRANSAKSI!$R:$R)</f>
        <v>14</v>
      </c>
      <c r="H674" s="3">
        <f>Table2[[#This Row],[Stok]]-Table2[[#This Row],[Terjual]]</f>
        <v>60</v>
      </c>
    </row>
    <row r="675" spans="1:8" x14ac:dyDescent="0.35">
      <c r="A675" t="s">
        <v>1361</v>
      </c>
      <c r="B675" t="s">
        <v>13</v>
      </c>
      <c r="C675" t="s">
        <v>32</v>
      </c>
      <c r="D675" t="s">
        <v>1362</v>
      </c>
      <c r="E675" s="4">
        <v>339000</v>
      </c>
      <c r="F675" s="2">
        <v>34</v>
      </c>
      <c r="G675" s="3">
        <f>SUMIF(TRANSAKSI!$M:$M,Table2[[#This Row],[Id Produk]],TRANSAKSI!$R:$R)</f>
        <v>7</v>
      </c>
      <c r="H675" s="3">
        <f>Table2[[#This Row],[Stok]]-Table2[[#This Row],[Terjual]]</f>
        <v>27</v>
      </c>
    </row>
    <row r="676" spans="1:8" x14ac:dyDescent="0.35">
      <c r="A676" t="s">
        <v>1363</v>
      </c>
      <c r="B676" t="s">
        <v>13</v>
      </c>
      <c r="C676" t="s">
        <v>29</v>
      </c>
      <c r="D676" t="s">
        <v>1364</v>
      </c>
      <c r="E676" s="4">
        <v>35000</v>
      </c>
      <c r="F676" s="2">
        <v>39</v>
      </c>
      <c r="G676" s="3">
        <f>SUMIF(TRANSAKSI!$M:$M,Table2[[#This Row],[Id Produk]],TRANSAKSI!$R:$R)</f>
        <v>7</v>
      </c>
      <c r="H676" s="3">
        <f>Table2[[#This Row],[Stok]]-Table2[[#This Row],[Terjual]]</f>
        <v>32</v>
      </c>
    </row>
    <row r="677" spans="1:8" x14ac:dyDescent="0.35">
      <c r="A677" t="s">
        <v>1365</v>
      </c>
      <c r="B677" t="s">
        <v>13</v>
      </c>
      <c r="C677" t="s">
        <v>14</v>
      </c>
      <c r="D677" t="s">
        <v>1366</v>
      </c>
      <c r="E677" s="4">
        <v>21000</v>
      </c>
      <c r="F677" s="2">
        <v>37</v>
      </c>
      <c r="G677" s="3">
        <f>SUMIF(TRANSAKSI!$M:$M,Table2[[#This Row],[Id Produk]],TRANSAKSI!$R:$R)</f>
        <v>11</v>
      </c>
      <c r="H677" s="3">
        <f>Table2[[#This Row],[Stok]]-Table2[[#This Row],[Terjual]]</f>
        <v>26</v>
      </c>
    </row>
    <row r="678" spans="1:8" x14ac:dyDescent="0.35">
      <c r="A678" t="s">
        <v>1367</v>
      </c>
      <c r="B678" t="s">
        <v>13</v>
      </c>
      <c r="C678" t="s">
        <v>23</v>
      </c>
      <c r="D678" t="s">
        <v>1368</v>
      </c>
      <c r="E678" s="4">
        <v>21000</v>
      </c>
      <c r="F678" s="2">
        <v>30</v>
      </c>
      <c r="G678" s="3">
        <f>SUMIF(TRANSAKSI!$M:$M,Table2[[#This Row],[Id Produk]],TRANSAKSI!$R:$R)</f>
        <v>8</v>
      </c>
      <c r="H678" s="3">
        <f>Table2[[#This Row],[Stok]]-Table2[[#This Row],[Terjual]]</f>
        <v>22</v>
      </c>
    </row>
    <row r="679" spans="1:8" x14ac:dyDescent="0.35">
      <c r="A679" t="s">
        <v>1369</v>
      </c>
      <c r="B679" t="s">
        <v>13</v>
      </c>
      <c r="C679" t="s">
        <v>37</v>
      </c>
      <c r="D679" t="s">
        <v>1370</v>
      </c>
      <c r="E679" s="4">
        <v>14000</v>
      </c>
      <c r="F679" s="2">
        <v>26</v>
      </c>
      <c r="G679" s="3">
        <f>SUMIF(TRANSAKSI!$M:$M,Table2[[#This Row],[Id Produk]],TRANSAKSI!$R:$R)</f>
        <v>16</v>
      </c>
      <c r="H679" s="3">
        <f>Table2[[#This Row],[Stok]]-Table2[[#This Row],[Terjual]]</f>
        <v>10</v>
      </c>
    </row>
    <row r="680" spans="1:8" x14ac:dyDescent="0.35">
      <c r="A680" t="s">
        <v>1371</v>
      </c>
      <c r="B680" t="s">
        <v>13</v>
      </c>
      <c r="C680" t="s">
        <v>26</v>
      </c>
      <c r="D680" t="s">
        <v>1372</v>
      </c>
      <c r="E680" s="4">
        <v>12000</v>
      </c>
      <c r="F680" s="2">
        <v>56</v>
      </c>
      <c r="G680" s="3">
        <f>SUMIF(TRANSAKSI!$M:$M,Table2[[#This Row],[Id Produk]],TRANSAKSI!$R:$R)</f>
        <v>22</v>
      </c>
      <c r="H680" s="3">
        <f>Table2[[#This Row],[Stok]]-Table2[[#This Row],[Terjual]]</f>
        <v>34</v>
      </c>
    </row>
    <row r="681" spans="1:8" x14ac:dyDescent="0.35">
      <c r="A681" t="s">
        <v>1373</v>
      </c>
      <c r="B681" t="s">
        <v>9</v>
      </c>
      <c r="C681" t="s">
        <v>17</v>
      </c>
      <c r="D681" t="s">
        <v>1374</v>
      </c>
      <c r="E681" s="4">
        <v>207000</v>
      </c>
      <c r="F681" s="2">
        <v>73</v>
      </c>
      <c r="G681" s="3">
        <f>SUMIF(TRANSAKSI!$M:$M,Table2[[#This Row],[Id Produk]],TRANSAKSI!$R:$R)</f>
        <v>8</v>
      </c>
      <c r="H681" s="3">
        <f>Table2[[#This Row],[Stok]]-Table2[[#This Row],[Terjual]]</f>
        <v>65</v>
      </c>
    </row>
    <row r="682" spans="1:8" x14ac:dyDescent="0.35">
      <c r="A682" t="s">
        <v>1375</v>
      </c>
      <c r="B682" t="s">
        <v>13</v>
      </c>
      <c r="C682" t="s">
        <v>23</v>
      </c>
      <c r="D682" t="s">
        <v>1376</v>
      </c>
      <c r="E682" s="4">
        <v>361000</v>
      </c>
      <c r="F682" s="2">
        <v>75</v>
      </c>
      <c r="G682" s="3">
        <f>SUMIF(TRANSAKSI!$M:$M,Table2[[#This Row],[Id Produk]],TRANSAKSI!$R:$R)</f>
        <v>18</v>
      </c>
      <c r="H682" s="3">
        <f>Table2[[#This Row],[Stok]]-Table2[[#This Row],[Terjual]]</f>
        <v>57</v>
      </c>
    </row>
    <row r="683" spans="1:8" x14ac:dyDescent="0.35">
      <c r="A683" t="s">
        <v>1377</v>
      </c>
      <c r="B683" t="s">
        <v>9</v>
      </c>
      <c r="C683" t="s">
        <v>10</v>
      </c>
      <c r="D683" t="s">
        <v>1378</v>
      </c>
      <c r="E683" s="4">
        <v>412000</v>
      </c>
      <c r="F683" s="2">
        <v>66</v>
      </c>
      <c r="G683" s="3">
        <f>SUMIF(TRANSAKSI!$M:$M,Table2[[#This Row],[Id Produk]],TRANSAKSI!$R:$R)</f>
        <v>6</v>
      </c>
      <c r="H683" s="3">
        <f>Table2[[#This Row],[Stok]]-Table2[[#This Row],[Terjual]]</f>
        <v>60</v>
      </c>
    </row>
    <row r="684" spans="1:8" x14ac:dyDescent="0.35">
      <c r="A684" t="s">
        <v>1379</v>
      </c>
      <c r="B684" t="s">
        <v>13</v>
      </c>
      <c r="C684" t="s">
        <v>26</v>
      </c>
      <c r="D684" t="s">
        <v>1380</v>
      </c>
      <c r="E684" s="4">
        <v>21000</v>
      </c>
      <c r="F684" s="2">
        <v>35</v>
      </c>
      <c r="G684" s="3">
        <f>SUMIF(TRANSAKSI!$M:$M,Table2[[#This Row],[Id Produk]],TRANSAKSI!$R:$R)</f>
        <v>21</v>
      </c>
      <c r="H684" s="3">
        <f>Table2[[#This Row],[Stok]]-Table2[[#This Row],[Terjual]]</f>
        <v>14</v>
      </c>
    </row>
    <row r="685" spans="1:8" x14ac:dyDescent="0.35">
      <c r="A685" t="s">
        <v>1381</v>
      </c>
      <c r="B685" t="s">
        <v>13</v>
      </c>
      <c r="C685" t="s">
        <v>23</v>
      </c>
      <c r="D685" t="s">
        <v>1382</v>
      </c>
      <c r="E685" s="4">
        <v>369000</v>
      </c>
      <c r="F685" s="2">
        <v>53</v>
      </c>
      <c r="G685" s="3">
        <f>SUMIF(TRANSAKSI!$M:$M,Table2[[#This Row],[Id Produk]],TRANSAKSI!$R:$R)</f>
        <v>23</v>
      </c>
      <c r="H685" s="3">
        <f>Table2[[#This Row],[Stok]]-Table2[[#This Row],[Terjual]]</f>
        <v>30</v>
      </c>
    </row>
    <row r="686" spans="1:8" x14ac:dyDescent="0.35">
      <c r="A686" t="s">
        <v>1383</v>
      </c>
      <c r="B686" t="s">
        <v>51</v>
      </c>
      <c r="C686" t="s">
        <v>64</v>
      </c>
      <c r="D686" t="s">
        <v>1384</v>
      </c>
      <c r="E686" s="4">
        <v>60000</v>
      </c>
      <c r="F686" s="2">
        <v>77</v>
      </c>
      <c r="G686" s="3">
        <f>SUMIF(TRANSAKSI!$M:$M,Table2[[#This Row],[Id Produk]],TRANSAKSI!$R:$R)</f>
        <v>6</v>
      </c>
      <c r="H686" s="3">
        <f>Table2[[#This Row],[Stok]]-Table2[[#This Row],[Terjual]]</f>
        <v>71</v>
      </c>
    </row>
    <row r="687" spans="1:8" x14ac:dyDescent="0.35">
      <c r="A687" t="s">
        <v>1385</v>
      </c>
      <c r="B687" t="s">
        <v>13</v>
      </c>
      <c r="C687" t="s">
        <v>23</v>
      </c>
      <c r="D687" t="s">
        <v>1386</v>
      </c>
      <c r="E687" s="4">
        <v>7000</v>
      </c>
      <c r="F687" s="2">
        <v>39</v>
      </c>
      <c r="G687" s="3">
        <f>SUMIF(TRANSAKSI!$M:$M,Table2[[#This Row],[Id Produk]],TRANSAKSI!$R:$R)</f>
        <v>9</v>
      </c>
      <c r="H687" s="3">
        <f>Table2[[#This Row],[Stok]]-Table2[[#This Row],[Terjual]]</f>
        <v>30</v>
      </c>
    </row>
    <row r="688" spans="1:8" x14ac:dyDescent="0.35">
      <c r="A688" t="s">
        <v>1387</v>
      </c>
      <c r="B688" t="s">
        <v>51</v>
      </c>
      <c r="C688" t="s">
        <v>52</v>
      </c>
      <c r="D688" t="s">
        <v>1388</v>
      </c>
      <c r="E688" s="4">
        <v>135000</v>
      </c>
      <c r="F688" s="2">
        <v>42</v>
      </c>
      <c r="G688" s="3">
        <f>SUMIF(TRANSAKSI!$M:$M,Table2[[#This Row],[Id Produk]],TRANSAKSI!$R:$R)</f>
        <v>6</v>
      </c>
      <c r="H688" s="3">
        <f>Table2[[#This Row],[Stok]]-Table2[[#This Row],[Terjual]]</f>
        <v>36</v>
      </c>
    </row>
    <row r="689" spans="1:8" x14ac:dyDescent="0.35">
      <c r="A689" t="s">
        <v>1389</v>
      </c>
      <c r="B689" t="s">
        <v>9</v>
      </c>
      <c r="C689" t="s">
        <v>42</v>
      </c>
      <c r="D689" t="s">
        <v>1390</v>
      </c>
      <c r="E689" s="4">
        <v>2808000</v>
      </c>
      <c r="F689" s="2">
        <v>32</v>
      </c>
      <c r="G689" s="3">
        <f>SUMIF(TRANSAKSI!$M:$M,Table2[[#This Row],[Id Produk]],TRANSAKSI!$R:$R)</f>
        <v>23</v>
      </c>
      <c r="H689" s="3">
        <f>Table2[[#This Row],[Stok]]-Table2[[#This Row],[Terjual]]</f>
        <v>9</v>
      </c>
    </row>
    <row r="690" spans="1:8" x14ac:dyDescent="0.35">
      <c r="A690" t="s">
        <v>1391</v>
      </c>
      <c r="B690" t="s">
        <v>13</v>
      </c>
      <c r="C690" t="s">
        <v>32</v>
      </c>
      <c r="D690" t="s">
        <v>1392</v>
      </c>
      <c r="E690" s="4">
        <v>61000</v>
      </c>
      <c r="F690" s="2">
        <v>38</v>
      </c>
      <c r="G690" s="3">
        <f>SUMIF(TRANSAKSI!$M:$M,Table2[[#This Row],[Id Produk]],TRANSAKSI!$R:$R)</f>
        <v>2</v>
      </c>
      <c r="H690" s="3">
        <f>Table2[[#This Row],[Stok]]-Table2[[#This Row],[Terjual]]</f>
        <v>36</v>
      </c>
    </row>
    <row r="691" spans="1:8" x14ac:dyDescent="0.35">
      <c r="A691" t="s">
        <v>1393</v>
      </c>
      <c r="B691" t="s">
        <v>13</v>
      </c>
      <c r="C691" t="s">
        <v>32</v>
      </c>
      <c r="D691" t="s">
        <v>1394</v>
      </c>
      <c r="E691" s="4">
        <v>64000</v>
      </c>
      <c r="F691" s="2">
        <v>41</v>
      </c>
      <c r="G691" s="3">
        <f>SUMIF(TRANSAKSI!$M:$M,Table2[[#This Row],[Id Produk]],TRANSAKSI!$R:$R)</f>
        <v>26</v>
      </c>
      <c r="H691" s="3">
        <f>Table2[[#This Row],[Stok]]-Table2[[#This Row],[Terjual]]</f>
        <v>15</v>
      </c>
    </row>
    <row r="692" spans="1:8" x14ac:dyDescent="0.35">
      <c r="A692" t="s">
        <v>1395</v>
      </c>
      <c r="B692" t="s">
        <v>51</v>
      </c>
      <c r="C692" t="s">
        <v>52</v>
      </c>
      <c r="D692" t="s">
        <v>1396</v>
      </c>
      <c r="E692" s="4">
        <v>2576000</v>
      </c>
      <c r="F692" s="2">
        <v>76</v>
      </c>
      <c r="G692" s="3">
        <f>SUMIF(TRANSAKSI!$M:$M,Table2[[#This Row],[Id Produk]],TRANSAKSI!$R:$R)</f>
        <v>11</v>
      </c>
      <c r="H692" s="3">
        <f>Table2[[#This Row],[Stok]]-Table2[[#This Row],[Terjual]]</f>
        <v>65</v>
      </c>
    </row>
    <row r="693" spans="1:8" x14ac:dyDescent="0.35">
      <c r="A693" t="s">
        <v>1397</v>
      </c>
      <c r="B693" t="s">
        <v>51</v>
      </c>
      <c r="C693" t="s">
        <v>52</v>
      </c>
      <c r="D693" t="s">
        <v>1398</v>
      </c>
      <c r="E693" s="4">
        <v>70000</v>
      </c>
      <c r="F693" s="2">
        <v>68</v>
      </c>
      <c r="G693" s="3">
        <f>SUMIF(TRANSAKSI!$M:$M,Table2[[#This Row],[Id Produk]],TRANSAKSI!$R:$R)</f>
        <v>27</v>
      </c>
      <c r="H693" s="3">
        <f>Table2[[#This Row],[Stok]]-Table2[[#This Row],[Terjual]]</f>
        <v>41</v>
      </c>
    </row>
    <row r="694" spans="1:8" x14ac:dyDescent="0.35">
      <c r="A694" t="s">
        <v>1399</v>
      </c>
      <c r="B694" t="s">
        <v>9</v>
      </c>
      <c r="C694" t="s">
        <v>20</v>
      </c>
      <c r="D694" t="s">
        <v>1400</v>
      </c>
      <c r="E694" s="4">
        <v>17000</v>
      </c>
      <c r="F694" s="2">
        <v>74</v>
      </c>
      <c r="G694" s="3">
        <f>SUMIF(TRANSAKSI!$M:$M,Table2[[#This Row],[Id Produk]],TRANSAKSI!$R:$R)</f>
        <v>24</v>
      </c>
      <c r="H694" s="3">
        <f>Table2[[#This Row],[Stok]]-Table2[[#This Row],[Terjual]]</f>
        <v>50</v>
      </c>
    </row>
    <row r="695" spans="1:8" x14ac:dyDescent="0.35">
      <c r="A695" t="s">
        <v>1401</v>
      </c>
      <c r="B695" t="s">
        <v>9</v>
      </c>
      <c r="C695" t="s">
        <v>20</v>
      </c>
      <c r="D695" t="s">
        <v>1402</v>
      </c>
      <c r="E695" s="4">
        <v>78000</v>
      </c>
      <c r="F695" s="2">
        <v>71</v>
      </c>
      <c r="G695" s="3">
        <f>SUMIF(TRANSAKSI!$M:$M,Table2[[#This Row],[Id Produk]],TRANSAKSI!$R:$R)</f>
        <v>15</v>
      </c>
      <c r="H695" s="3">
        <f>Table2[[#This Row],[Stok]]-Table2[[#This Row],[Terjual]]</f>
        <v>56</v>
      </c>
    </row>
    <row r="696" spans="1:8" x14ac:dyDescent="0.35">
      <c r="A696" t="s">
        <v>1403</v>
      </c>
      <c r="B696" t="s">
        <v>13</v>
      </c>
      <c r="C696" t="s">
        <v>14</v>
      </c>
      <c r="D696" t="s">
        <v>1404</v>
      </c>
      <c r="E696" s="4">
        <v>8000</v>
      </c>
      <c r="F696" s="2">
        <v>67</v>
      </c>
      <c r="G696" s="3">
        <f>SUMIF(TRANSAKSI!$M:$M,Table2[[#This Row],[Id Produk]],TRANSAKSI!$R:$R)</f>
        <v>17</v>
      </c>
      <c r="H696" s="3">
        <f>Table2[[#This Row],[Stok]]-Table2[[#This Row],[Terjual]]</f>
        <v>50</v>
      </c>
    </row>
    <row r="697" spans="1:8" x14ac:dyDescent="0.35">
      <c r="A697" t="s">
        <v>1405</v>
      </c>
      <c r="B697" t="s">
        <v>13</v>
      </c>
      <c r="C697" t="s">
        <v>14</v>
      </c>
      <c r="D697" t="s">
        <v>1406</v>
      </c>
      <c r="E697" s="4">
        <v>10000</v>
      </c>
      <c r="F697" s="2">
        <v>45</v>
      </c>
      <c r="G697" s="3">
        <f>SUMIF(TRANSAKSI!$M:$M,Table2[[#This Row],[Id Produk]],TRANSAKSI!$R:$R)</f>
        <v>6</v>
      </c>
      <c r="H697" s="3">
        <f>Table2[[#This Row],[Stok]]-Table2[[#This Row],[Terjual]]</f>
        <v>39</v>
      </c>
    </row>
    <row r="698" spans="1:8" x14ac:dyDescent="0.35">
      <c r="A698" t="s">
        <v>1407</v>
      </c>
      <c r="B698" t="s">
        <v>13</v>
      </c>
      <c r="C698" t="s">
        <v>29</v>
      </c>
      <c r="D698" t="s">
        <v>1408</v>
      </c>
      <c r="E698" s="4">
        <v>76000</v>
      </c>
      <c r="F698" s="2">
        <v>37</v>
      </c>
      <c r="G698" s="3">
        <f>SUMIF(TRANSAKSI!$M:$M,Table2[[#This Row],[Id Produk]],TRANSAKSI!$R:$R)</f>
        <v>7</v>
      </c>
      <c r="H698" s="3">
        <f>Table2[[#This Row],[Stok]]-Table2[[#This Row],[Terjual]]</f>
        <v>30</v>
      </c>
    </row>
    <row r="699" spans="1:8" x14ac:dyDescent="0.35">
      <c r="A699" t="s">
        <v>1409</v>
      </c>
      <c r="B699" t="s">
        <v>13</v>
      </c>
      <c r="C699" t="s">
        <v>29</v>
      </c>
      <c r="D699" t="s">
        <v>1410</v>
      </c>
      <c r="E699" s="4">
        <v>93000</v>
      </c>
      <c r="F699" s="2">
        <v>25</v>
      </c>
      <c r="G699" s="3">
        <f>SUMIF(TRANSAKSI!$M:$M,Table2[[#This Row],[Id Produk]],TRANSAKSI!$R:$R)</f>
        <v>9</v>
      </c>
      <c r="H699" s="3">
        <f>Table2[[#This Row],[Stok]]-Table2[[#This Row],[Terjual]]</f>
        <v>16</v>
      </c>
    </row>
    <row r="700" spans="1:8" x14ac:dyDescent="0.35">
      <c r="A700" t="s">
        <v>1411</v>
      </c>
      <c r="B700" t="s">
        <v>51</v>
      </c>
      <c r="C700" t="s">
        <v>52</v>
      </c>
      <c r="D700" t="s">
        <v>1412</v>
      </c>
      <c r="E700" s="4">
        <v>1128000</v>
      </c>
      <c r="F700" s="2">
        <v>42</v>
      </c>
      <c r="G700" s="3">
        <f>SUMIF(TRANSAKSI!$M:$M,Table2[[#This Row],[Id Produk]],TRANSAKSI!$R:$R)</f>
        <v>5</v>
      </c>
      <c r="H700" s="3">
        <f>Table2[[#This Row],[Stok]]-Table2[[#This Row],[Terjual]]</f>
        <v>37</v>
      </c>
    </row>
    <row r="701" spans="1:8" x14ac:dyDescent="0.35">
      <c r="A701" t="s">
        <v>1413</v>
      </c>
      <c r="B701" t="s">
        <v>13</v>
      </c>
      <c r="C701" t="s">
        <v>23</v>
      </c>
      <c r="D701" t="s">
        <v>1414</v>
      </c>
      <c r="E701" s="4">
        <v>39000</v>
      </c>
      <c r="F701" s="2">
        <v>38</v>
      </c>
      <c r="G701" s="3">
        <f>SUMIF(TRANSAKSI!$M:$M,Table2[[#This Row],[Id Produk]],TRANSAKSI!$R:$R)</f>
        <v>17</v>
      </c>
      <c r="H701" s="3">
        <f>Table2[[#This Row],[Stok]]-Table2[[#This Row],[Terjual]]</f>
        <v>21</v>
      </c>
    </row>
    <row r="702" spans="1:8" x14ac:dyDescent="0.35">
      <c r="A702" t="s">
        <v>1415</v>
      </c>
      <c r="B702" t="s">
        <v>51</v>
      </c>
      <c r="C702" t="s">
        <v>52</v>
      </c>
      <c r="D702" t="s">
        <v>1416</v>
      </c>
      <c r="E702" s="4">
        <v>780000</v>
      </c>
      <c r="F702" s="2">
        <v>48</v>
      </c>
      <c r="G702" s="3">
        <f>SUMIF(TRANSAKSI!$M:$M,Table2[[#This Row],[Id Produk]],TRANSAKSI!$R:$R)</f>
        <v>14</v>
      </c>
      <c r="H702" s="3">
        <f>Table2[[#This Row],[Stok]]-Table2[[#This Row],[Terjual]]</f>
        <v>34</v>
      </c>
    </row>
    <row r="703" spans="1:8" x14ac:dyDescent="0.35">
      <c r="A703" t="s">
        <v>1417</v>
      </c>
      <c r="B703" t="s">
        <v>51</v>
      </c>
      <c r="C703" t="s">
        <v>52</v>
      </c>
      <c r="D703" t="s">
        <v>1418</v>
      </c>
      <c r="E703" s="4">
        <v>1440000</v>
      </c>
      <c r="F703" s="2">
        <v>43</v>
      </c>
      <c r="G703" s="3">
        <f>SUMIF(TRANSAKSI!$M:$M,Table2[[#This Row],[Id Produk]],TRANSAKSI!$R:$R)</f>
        <v>21</v>
      </c>
      <c r="H703" s="3">
        <f>Table2[[#This Row],[Stok]]-Table2[[#This Row],[Terjual]]</f>
        <v>22</v>
      </c>
    </row>
    <row r="704" spans="1:8" x14ac:dyDescent="0.35">
      <c r="A704" t="s">
        <v>1419</v>
      </c>
      <c r="B704" t="s">
        <v>51</v>
      </c>
      <c r="C704" t="s">
        <v>254</v>
      </c>
      <c r="D704" t="s">
        <v>1420</v>
      </c>
      <c r="E704" s="4">
        <v>1440000</v>
      </c>
      <c r="F704" s="2">
        <v>76</v>
      </c>
      <c r="G704" s="3">
        <f>SUMIF(TRANSAKSI!$M:$M,Table2[[#This Row],[Id Produk]],TRANSAKSI!$R:$R)</f>
        <v>6</v>
      </c>
      <c r="H704" s="3">
        <f>Table2[[#This Row],[Stok]]-Table2[[#This Row],[Terjual]]</f>
        <v>70</v>
      </c>
    </row>
    <row r="705" spans="1:8" x14ac:dyDescent="0.35">
      <c r="A705" t="s">
        <v>1421</v>
      </c>
      <c r="B705" t="s">
        <v>13</v>
      </c>
      <c r="C705" t="s">
        <v>29</v>
      </c>
      <c r="D705" t="s">
        <v>1422</v>
      </c>
      <c r="E705" s="4">
        <v>1246000</v>
      </c>
      <c r="F705" s="2">
        <v>31</v>
      </c>
      <c r="G705" s="3">
        <f>SUMIF(TRANSAKSI!$M:$M,Table2[[#This Row],[Id Produk]],TRANSAKSI!$R:$R)</f>
        <v>10</v>
      </c>
      <c r="H705" s="3">
        <f>Table2[[#This Row],[Stok]]-Table2[[#This Row],[Terjual]]</f>
        <v>21</v>
      </c>
    </row>
    <row r="706" spans="1:8" x14ac:dyDescent="0.35">
      <c r="A706" t="s">
        <v>1423</v>
      </c>
      <c r="B706" t="s">
        <v>9</v>
      </c>
      <c r="C706" t="s">
        <v>42</v>
      </c>
      <c r="D706" t="s">
        <v>1424</v>
      </c>
      <c r="E706" s="4">
        <v>141000</v>
      </c>
      <c r="F706" s="2">
        <v>50</v>
      </c>
      <c r="G706" s="3">
        <f>SUMIF(TRANSAKSI!$M:$M,Table2[[#This Row],[Id Produk]],TRANSAKSI!$R:$R)</f>
        <v>26</v>
      </c>
      <c r="H706" s="3">
        <f>Table2[[#This Row],[Stok]]-Table2[[#This Row],[Terjual]]</f>
        <v>24</v>
      </c>
    </row>
    <row r="707" spans="1:8" x14ac:dyDescent="0.35">
      <c r="A707" t="s">
        <v>1425</v>
      </c>
      <c r="B707" t="s">
        <v>13</v>
      </c>
      <c r="C707" t="s">
        <v>14</v>
      </c>
      <c r="D707" t="s">
        <v>1426</v>
      </c>
      <c r="E707" s="4">
        <v>41000</v>
      </c>
      <c r="F707" s="2">
        <v>35</v>
      </c>
      <c r="G707" s="3">
        <f>SUMIF(TRANSAKSI!$M:$M,Table2[[#This Row],[Id Produk]],TRANSAKSI!$R:$R)</f>
        <v>19</v>
      </c>
      <c r="H707" s="3">
        <f>Table2[[#This Row],[Stok]]-Table2[[#This Row],[Terjual]]</f>
        <v>16</v>
      </c>
    </row>
    <row r="708" spans="1:8" x14ac:dyDescent="0.35">
      <c r="A708" t="s">
        <v>1427</v>
      </c>
      <c r="B708" t="s">
        <v>51</v>
      </c>
      <c r="C708" t="s">
        <v>64</v>
      </c>
      <c r="D708" t="s">
        <v>1428</v>
      </c>
      <c r="E708" s="4">
        <v>91000</v>
      </c>
      <c r="F708" s="2">
        <v>37</v>
      </c>
      <c r="G708" s="3">
        <f>SUMIF(TRANSAKSI!$M:$M,Table2[[#This Row],[Id Produk]],TRANSAKSI!$R:$R)</f>
        <v>10</v>
      </c>
      <c r="H708" s="3">
        <f>Table2[[#This Row],[Stok]]-Table2[[#This Row],[Terjual]]</f>
        <v>27</v>
      </c>
    </row>
    <row r="709" spans="1:8" x14ac:dyDescent="0.35">
      <c r="A709" t="s">
        <v>1429</v>
      </c>
      <c r="B709" t="s">
        <v>13</v>
      </c>
      <c r="C709" t="s">
        <v>32</v>
      </c>
      <c r="D709" t="s">
        <v>1430</v>
      </c>
      <c r="E709" s="4">
        <v>35000</v>
      </c>
      <c r="F709" s="2">
        <v>43</v>
      </c>
      <c r="G709" s="3">
        <f>SUMIF(TRANSAKSI!$M:$M,Table2[[#This Row],[Id Produk]],TRANSAKSI!$R:$R)</f>
        <v>7</v>
      </c>
      <c r="H709" s="3">
        <f>Table2[[#This Row],[Stok]]-Table2[[#This Row],[Terjual]]</f>
        <v>36</v>
      </c>
    </row>
    <row r="710" spans="1:8" x14ac:dyDescent="0.35">
      <c r="A710" t="s">
        <v>1431</v>
      </c>
      <c r="B710" t="s">
        <v>13</v>
      </c>
      <c r="C710" t="s">
        <v>37</v>
      </c>
      <c r="D710" t="s">
        <v>882</v>
      </c>
      <c r="E710" s="4">
        <v>15000</v>
      </c>
      <c r="F710" s="2">
        <v>31</v>
      </c>
      <c r="G710" s="3">
        <f>SUMIF(TRANSAKSI!$M:$M,Table2[[#This Row],[Id Produk]],TRANSAKSI!$R:$R)</f>
        <v>22</v>
      </c>
      <c r="H710" s="3">
        <f>Table2[[#This Row],[Stok]]-Table2[[#This Row],[Terjual]]</f>
        <v>9</v>
      </c>
    </row>
    <row r="711" spans="1:8" x14ac:dyDescent="0.35">
      <c r="A711" t="s">
        <v>1432</v>
      </c>
      <c r="B711" t="s">
        <v>9</v>
      </c>
      <c r="C711" t="s">
        <v>10</v>
      </c>
      <c r="D711" t="s">
        <v>1433</v>
      </c>
      <c r="E711" s="4">
        <v>258000</v>
      </c>
      <c r="F711" s="2">
        <v>59</v>
      </c>
      <c r="G711" s="3">
        <f>SUMIF(TRANSAKSI!$M:$M,Table2[[#This Row],[Id Produk]],TRANSAKSI!$R:$R)</f>
        <v>4</v>
      </c>
      <c r="H711" s="3">
        <f>Table2[[#This Row],[Stok]]-Table2[[#This Row],[Terjual]]</f>
        <v>55</v>
      </c>
    </row>
    <row r="712" spans="1:8" x14ac:dyDescent="0.35">
      <c r="A712" t="s">
        <v>1434</v>
      </c>
      <c r="B712" t="s">
        <v>9</v>
      </c>
      <c r="C712" t="s">
        <v>17</v>
      </c>
      <c r="D712" t="s">
        <v>1435</v>
      </c>
      <c r="E712" s="4">
        <v>728000</v>
      </c>
      <c r="F712" s="2">
        <v>69</v>
      </c>
      <c r="G712" s="3">
        <f>SUMIF(TRANSAKSI!$M:$M,Table2[[#This Row],[Id Produk]],TRANSAKSI!$R:$R)</f>
        <v>17</v>
      </c>
      <c r="H712" s="3">
        <f>Table2[[#This Row],[Stok]]-Table2[[#This Row],[Terjual]]</f>
        <v>52</v>
      </c>
    </row>
    <row r="713" spans="1:8" x14ac:dyDescent="0.35">
      <c r="A713" t="s">
        <v>1436</v>
      </c>
      <c r="B713" t="s">
        <v>51</v>
      </c>
      <c r="C713" t="s">
        <v>52</v>
      </c>
      <c r="D713" t="s">
        <v>1437</v>
      </c>
      <c r="E713" s="4">
        <v>371000</v>
      </c>
      <c r="F713" s="2">
        <v>73</v>
      </c>
      <c r="G713" s="3">
        <f>SUMIF(TRANSAKSI!$M:$M,Table2[[#This Row],[Id Produk]],TRANSAKSI!$R:$R)</f>
        <v>8</v>
      </c>
      <c r="H713" s="3">
        <f>Table2[[#This Row],[Stok]]-Table2[[#This Row],[Terjual]]</f>
        <v>65</v>
      </c>
    </row>
    <row r="714" spans="1:8" x14ac:dyDescent="0.35">
      <c r="A714" t="s">
        <v>1438</v>
      </c>
      <c r="B714" t="s">
        <v>9</v>
      </c>
      <c r="C714" t="s">
        <v>20</v>
      </c>
      <c r="D714" t="s">
        <v>1439</v>
      </c>
      <c r="E714" s="4">
        <v>197000</v>
      </c>
      <c r="F714" s="2">
        <v>62</v>
      </c>
      <c r="G714" s="3">
        <f>SUMIF(TRANSAKSI!$M:$M,Table2[[#This Row],[Id Produk]],TRANSAKSI!$R:$R)</f>
        <v>5</v>
      </c>
      <c r="H714" s="3">
        <f>Table2[[#This Row],[Stok]]-Table2[[#This Row],[Terjual]]</f>
        <v>57</v>
      </c>
    </row>
    <row r="715" spans="1:8" x14ac:dyDescent="0.35">
      <c r="A715" t="s">
        <v>1440</v>
      </c>
      <c r="B715" t="s">
        <v>13</v>
      </c>
      <c r="C715" t="s">
        <v>23</v>
      </c>
      <c r="D715" t="s">
        <v>1441</v>
      </c>
      <c r="E715" s="4">
        <v>32000</v>
      </c>
      <c r="F715" s="2">
        <v>61</v>
      </c>
      <c r="G715" s="3">
        <f>SUMIF(TRANSAKSI!$M:$M,Table2[[#This Row],[Id Produk]],TRANSAKSI!$R:$R)</f>
        <v>8</v>
      </c>
      <c r="H715" s="3">
        <f>Table2[[#This Row],[Stok]]-Table2[[#This Row],[Terjual]]</f>
        <v>53</v>
      </c>
    </row>
    <row r="716" spans="1:8" x14ac:dyDescent="0.35">
      <c r="A716" t="s">
        <v>1442</v>
      </c>
      <c r="B716" t="s">
        <v>13</v>
      </c>
      <c r="C716" t="s">
        <v>37</v>
      </c>
      <c r="D716" t="s">
        <v>1443</v>
      </c>
      <c r="E716" s="4">
        <v>100000</v>
      </c>
      <c r="F716" s="2">
        <v>48</v>
      </c>
      <c r="G716" s="3">
        <f>SUMIF(TRANSAKSI!$M:$M,Table2[[#This Row],[Id Produk]],TRANSAKSI!$R:$R)</f>
        <v>21</v>
      </c>
      <c r="H716" s="3">
        <f>Table2[[#This Row],[Stok]]-Table2[[#This Row],[Terjual]]</f>
        <v>27</v>
      </c>
    </row>
    <row r="717" spans="1:8" x14ac:dyDescent="0.35">
      <c r="A717" t="s">
        <v>1444</v>
      </c>
      <c r="B717" t="s">
        <v>9</v>
      </c>
      <c r="C717" t="s">
        <v>17</v>
      </c>
      <c r="D717" t="s">
        <v>1445</v>
      </c>
      <c r="E717" s="4">
        <v>71000</v>
      </c>
      <c r="F717" s="2">
        <v>59</v>
      </c>
      <c r="G717" s="3">
        <f>SUMIF(TRANSAKSI!$M:$M,Table2[[#This Row],[Id Produk]],TRANSAKSI!$R:$R)</f>
        <v>9</v>
      </c>
      <c r="H717" s="3">
        <f>Table2[[#This Row],[Stok]]-Table2[[#This Row],[Terjual]]</f>
        <v>50</v>
      </c>
    </row>
    <row r="718" spans="1:8" x14ac:dyDescent="0.35">
      <c r="A718" t="s">
        <v>1446</v>
      </c>
      <c r="B718" t="s">
        <v>9</v>
      </c>
      <c r="C718" t="s">
        <v>10</v>
      </c>
      <c r="D718" t="s">
        <v>1447</v>
      </c>
      <c r="E718" s="4">
        <v>177000</v>
      </c>
      <c r="F718" s="2">
        <v>31</v>
      </c>
      <c r="G718" s="3">
        <f>SUMIF(TRANSAKSI!$M:$M,Table2[[#This Row],[Id Produk]],TRANSAKSI!$R:$R)</f>
        <v>1</v>
      </c>
      <c r="H718" s="3">
        <f>Table2[[#This Row],[Stok]]-Table2[[#This Row],[Terjual]]</f>
        <v>30</v>
      </c>
    </row>
    <row r="719" spans="1:8" x14ac:dyDescent="0.35">
      <c r="A719" t="s">
        <v>1448</v>
      </c>
      <c r="B719" t="s">
        <v>13</v>
      </c>
      <c r="C719" t="s">
        <v>55</v>
      </c>
      <c r="D719" t="s">
        <v>176</v>
      </c>
      <c r="E719" s="4">
        <v>30000</v>
      </c>
      <c r="F719" s="2">
        <v>74</v>
      </c>
      <c r="G719" s="3">
        <f>SUMIF(TRANSAKSI!$M:$M,Table2[[#This Row],[Id Produk]],TRANSAKSI!$R:$R)</f>
        <v>9</v>
      </c>
      <c r="H719" s="3">
        <f>Table2[[#This Row],[Stok]]-Table2[[#This Row],[Terjual]]</f>
        <v>65</v>
      </c>
    </row>
    <row r="720" spans="1:8" x14ac:dyDescent="0.35">
      <c r="A720" t="s">
        <v>1449</v>
      </c>
      <c r="B720" t="s">
        <v>13</v>
      </c>
      <c r="C720" t="s">
        <v>23</v>
      </c>
      <c r="D720" t="s">
        <v>1450</v>
      </c>
      <c r="E720" s="4">
        <v>218000</v>
      </c>
      <c r="F720" s="2">
        <v>38</v>
      </c>
      <c r="G720" s="3">
        <f>SUMIF(TRANSAKSI!$M:$M,Table2[[#This Row],[Id Produk]],TRANSAKSI!$R:$R)</f>
        <v>16</v>
      </c>
      <c r="H720" s="3">
        <f>Table2[[#This Row],[Stok]]-Table2[[#This Row],[Terjual]]</f>
        <v>22</v>
      </c>
    </row>
    <row r="721" spans="1:8" x14ac:dyDescent="0.35">
      <c r="A721" t="s">
        <v>1451</v>
      </c>
      <c r="B721" t="s">
        <v>13</v>
      </c>
      <c r="C721" t="s">
        <v>14</v>
      </c>
      <c r="D721" t="s">
        <v>1452</v>
      </c>
      <c r="E721" s="4">
        <v>6000</v>
      </c>
      <c r="F721" s="2">
        <v>55</v>
      </c>
      <c r="G721" s="3">
        <f>SUMIF(TRANSAKSI!$M:$M,Table2[[#This Row],[Id Produk]],TRANSAKSI!$R:$R)</f>
        <v>7</v>
      </c>
      <c r="H721" s="3">
        <f>Table2[[#This Row],[Stok]]-Table2[[#This Row],[Terjual]]</f>
        <v>48</v>
      </c>
    </row>
    <row r="722" spans="1:8" x14ac:dyDescent="0.35">
      <c r="A722" t="s">
        <v>1453</v>
      </c>
      <c r="B722" t="s">
        <v>9</v>
      </c>
      <c r="C722" t="s">
        <v>20</v>
      </c>
      <c r="D722" t="s">
        <v>1454</v>
      </c>
      <c r="E722" s="4">
        <v>32000</v>
      </c>
      <c r="F722" s="2">
        <v>36</v>
      </c>
      <c r="G722" s="3">
        <f>SUMIF(TRANSAKSI!$M:$M,Table2[[#This Row],[Id Produk]],TRANSAKSI!$R:$R)</f>
        <v>27</v>
      </c>
      <c r="H722" s="3">
        <f>Table2[[#This Row],[Stok]]-Table2[[#This Row],[Terjual]]</f>
        <v>9</v>
      </c>
    </row>
    <row r="723" spans="1:8" x14ac:dyDescent="0.35">
      <c r="A723" t="s">
        <v>1455</v>
      </c>
      <c r="B723" t="s">
        <v>13</v>
      </c>
      <c r="C723" t="s">
        <v>23</v>
      </c>
      <c r="D723" t="s">
        <v>1456</v>
      </c>
      <c r="E723" s="4">
        <v>25000</v>
      </c>
      <c r="F723" s="2">
        <v>75</v>
      </c>
      <c r="G723" s="3">
        <f>SUMIF(TRANSAKSI!$M:$M,Table2[[#This Row],[Id Produk]],TRANSAKSI!$R:$R)</f>
        <v>13</v>
      </c>
      <c r="H723" s="3">
        <f>Table2[[#This Row],[Stok]]-Table2[[#This Row],[Terjual]]</f>
        <v>62</v>
      </c>
    </row>
    <row r="724" spans="1:8" x14ac:dyDescent="0.35">
      <c r="A724" t="s">
        <v>1457</v>
      </c>
      <c r="B724" t="s">
        <v>13</v>
      </c>
      <c r="C724" t="s">
        <v>37</v>
      </c>
      <c r="D724" t="s">
        <v>1458</v>
      </c>
      <c r="E724" s="4">
        <v>35000</v>
      </c>
      <c r="F724" s="2">
        <v>31</v>
      </c>
      <c r="G724" s="3">
        <f>SUMIF(TRANSAKSI!$M:$M,Table2[[#This Row],[Id Produk]],TRANSAKSI!$R:$R)</f>
        <v>12</v>
      </c>
      <c r="H724" s="3">
        <f>Table2[[#This Row],[Stok]]-Table2[[#This Row],[Terjual]]</f>
        <v>19</v>
      </c>
    </row>
    <row r="725" spans="1:8" x14ac:dyDescent="0.35">
      <c r="A725" t="s">
        <v>1459</v>
      </c>
      <c r="B725" t="s">
        <v>13</v>
      </c>
      <c r="C725" t="s">
        <v>26</v>
      </c>
      <c r="D725" t="s">
        <v>1460</v>
      </c>
      <c r="E725" s="4">
        <v>488000</v>
      </c>
      <c r="F725" s="2">
        <v>73</v>
      </c>
      <c r="G725" s="3">
        <f>SUMIF(TRANSAKSI!$M:$M,Table2[[#This Row],[Id Produk]],TRANSAKSI!$R:$R)</f>
        <v>26</v>
      </c>
      <c r="H725" s="3">
        <f>Table2[[#This Row],[Stok]]-Table2[[#This Row],[Terjual]]</f>
        <v>47</v>
      </c>
    </row>
    <row r="726" spans="1:8" x14ac:dyDescent="0.35">
      <c r="A726" t="s">
        <v>1461</v>
      </c>
      <c r="B726" t="s">
        <v>13</v>
      </c>
      <c r="C726" t="s">
        <v>26</v>
      </c>
      <c r="D726" t="s">
        <v>1462</v>
      </c>
      <c r="E726" s="4">
        <v>1794000</v>
      </c>
      <c r="F726" s="2">
        <v>60</v>
      </c>
      <c r="G726" s="3">
        <f>SUMIF(TRANSAKSI!$M:$M,Table2[[#This Row],[Id Produk]],TRANSAKSI!$R:$R)</f>
        <v>14</v>
      </c>
      <c r="H726" s="3">
        <f>Table2[[#This Row],[Stok]]-Table2[[#This Row],[Terjual]]</f>
        <v>46</v>
      </c>
    </row>
    <row r="727" spans="1:8" x14ac:dyDescent="0.35">
      <c r="A727" t="s">
        <v>1463</v>
      </c>
      <c r="B727" t="s">
        <v>13</v>
      </c>
      <c r="C727" t="s">
        <v>55</v>
      </c>
      <c r="D727" t="s">
        <v>1464</v>
      </c>
      <c r="E727" s="4">
        <v>30000</v>
      </c>
      <c r="F727" s="2">
        <v>46</v>
      </c>
      <c r="G727" s="3">
        <f>SUMIF(TRANSAKSI!$M:$M,Table2[[#This Row],[Id Produk]],TRANSAKSI!$R:$R)</f>
        <v>2</v>
      </c>
      <c r="H727" s="3">
        <f>Table2[[#This Row],[Stok]]-Table2[[#This Row],[Terjual]]</f>
        <v>44</v>
      </c>
    </row>
    <row r="728" spans="1:8" x14ac:dyDescent="0.35">
      <c r="A728" t="s">
        <v>1465</v>
      </c>
      <c r="B728" t="s">
        <v>51</v>
      </c>
      <c r="C728" t="s">
        <v>52</v>
      </c>
      <c r="D728" t="s">
        <v>1466</v>
      </c>
      <c r="E728" s="4">
        <v>15000</v>
      </c>
      <c r="F728" s="2">
        <v>26</v>
      </c>
      <c r="G728" s="3">
        <f>SUMIF(TRANSAKSI!$M:$M,Table2[[#This Row],[Id Produk]],TRANSAKSI!$R:$R)</f>
        <v>2</v>
      </c>
      <c r="H728" s="3">
        <f>Table2[[#This Row],[Stok]]-Table2[[#This Row],[Terjual]]</f>
        <v>24</v>
      </c>
    </row>
    <row r="729" spans="1:8" x14ac:dyDescent="0.35">
      <c r="A729" t="s">
        <v>1467</v>
      </c>
      <c r="B729" t="s">
        <v>13</v>
      </c>
      <c r="C729" t="s">
        <v>26</v>
      </c>
      <c r="D729" t="s">
        <v>1468</v>
      </c>
      <c r="E729" s="4">
        <v>3000</v>
      </c>
      <c r="F729" s="2">
        <v>38</v>
      </c>
      <c r="G729" s="3">
        <f>SUMIF(TRANSAKSI!$M:$M,Table2[[#This Row],[Id Produk]],TRANSAKSI!$R:$R)</f>
        <v>37</v>
      </c>
      <c r="H729" s="3">
        <f>Table2[[#This Row],[Stok]]-Table2[[#This Row],[Terjual]]</f>
        <v>1</v>
      </c>
    </row>
    <row r="730" spans="1:8" x14ac:dyDescent="0.35">
      <c r="A730" t="s">
        <v>1469</v>
      </c>
      <c r="B730" t="s">
        <v>9</v>
      </c>
      <c r="C730" t="s">
        <v>20</v>
      </c>
      <c r="D730" t="s">
        <v>1470</v>
      </c>
      <c r="E730" s="4">
        <v>137000</v>
      </c>
      <c r="F730" s="2">
        <v>40</v>
      </c>
      <c r="G730" s="3">
        <f>SUMIF(TRANSAKSI!$M:$M,Table2[[#This Row],[Id Produk]],TRANSAKSI!$R:$R)</f>
        <v>4</v>
      </c>
      <c r="H730" s="3">
        <f>Table2[[#This Row],[Stok]]-Table2[[#This Row],[Terjual]]</f>
        <v>36</v>
      </c>
    </row>
    <row r="731" spans="1:8" x14ac:dyDescent="0.35">
      <c r="A731" t="s">
        <v>1471</v>
      </c>
      <c r="B731" t="s">
        <v>9</v>
      </c>
      <c r="C731" t="s">
        <v>20</v>
      </c>
      <c r="D731" t="s">
        <v>1472</v>
      </c>
      <c r="E731" s="4">
        <v>19000</v>
      </c>
      <c r="F731" s="2">
        <v>71</v>
      </c>
      <c r="G731" s="3">
        <f>SUMIF(TRANSAKSI!$M:$M,Table2[[#This Row],[Id Produk]],TRANSAKSI!$R:$R)</f>
        <v>12</v>
      </c>
      <c r="H731" s="3">
        <f>Table2[[#This Row],[Stok]]-Table2[[#This Row],[Terjual]]</f>
        <v>59</v>
      </c>
    </row>
    <row r="732" spans="1:8" x14ac:dyDescent="0.35">
      <c r="A732" t="s">
        <v>1473</v>
      </c>
      <c r="B732" t="s">
        <v>13</v>
      </c>
      <c r="C732" t="s">
        <v>23</v>
      </c>
      <c r="D732" t="s">
        <v>1474</v>
      </c>
      <c r="E732" s="4">
        <v>274000</v>
      </c>
      <c r="F732" s="2">
        <v>44</v>
      </c>
      <c r="G732" s="3">
        <f>SUMIF(TRANSAKSI!$M:$M,Table2[[#This Row],[Id Produk]],TRANSAKSI!$R:$R)</f>
        <v>18</v>
      </c>
      <c r="H732" s="3">
        <f>Table2[[#This Row],[Stok]]-Table2[[#This Row],[Terjual]]</f>
        <v>26</v>
      </c>
    </row>
    <row r="733" spans="1:8" x14ac:dyDescent="0.35">
      <c r="A733" t="s">
        <v>1475</v>
      </c>
      <c r="B733" t="s">
        <v>13</v>
      </c>
      <c r="C733" t="s">
        <v>14</v>
      </c>
      <c r="D733" t="s">
        <v>1476</v>
      </c>
      <c r="E733" s="4">
        <v>5000</v>
      </c>
      <c r="F733" s="2">
        <v>50</v>
      </c>
      <c r="G733" s="3">
        <f>SUMIF(TRANSAKSI!$M:$M,Table2[[#This Row],[Id Produk]],TRANSAKSI!$R:$R)</f>
        <v>11</v>
      </c>
      <c r="H733" s="3">
        <f>Table2[[#This Row],[Stok]]-Table2[[#This Row],[Terjual]]</f>
        <v>39</v>
      </c>
    </row>
    <row r="734" spans="1:8" x14ac:dyDescent="0.35">
      <c r="A734" t="s">
        <v>1477</v>
      </c>
      <c r="B734" t="s">
        <v>51</v>
      </c>
      <c r="C734" t="s">
        <v>52</v>
      </c>
      <c r="D734" t="s">
        <v>1478</v>
      </c>
      <c r="E734" s="4">
        <v>300000</v>
      </c>
      <c r="F734" s="2">
        <v>50</v>
      </c>
      <c r="G734" s="3">
        <f>SUMIF(TRANSAKSI!$M:$M,Table2[[#This Row],[Id Produk]],TRANSAKSI!$R:$R)</f>
        <v>5</v>
      </c>
      <c r="H734" s="3">
        <f>Table2[[#This Row],[Stok]]-Table2[[#This Row],[Terjual]]</f>
        <v>45</v>
      </c>
    </row>
    <row r="735" spans="1:8" x14ac:dyDescent="0.35">
      <c r="A735" t="s">
        <v>1479</v>
      </c>
      <c r="B735" t="s">
        <v>13</v>
      </c>
      <c r="C735" t="s">
        <v>26</v>
      </c>
      <c r="D735" t="s">
        <v>1480</v>
      </c>
      <c r="E735" s="4">
        <v>896000</v>
      </c>
      <c r="F735" s="2">
        <v>32</v>
      </c>
      <c r="G735" s="3">
        <f>SUMIF(TRANSAKSI!$M:$M,Table2[[#This Row],[Id Produk]],TRANSAKSI!$R:$R)</f>
        <v>15</v>
      </c>
      <c r="H735" s="3">
        <f>Table2[[#This Row],[Stok]]-Table2[[#This Row],[Terjual]]</f>
        <v>17</v>
      </c>
    </row>
    <row r="736" spans="1:8" x14ac:dyDescent="0.35">
      <c r="A736" t="s">
        <v>1481</v>
      </c>
      <c r="B736" t="s">
        <v>13</v>
      </c>
      <c r="C736" t="s">
        <v>32</v>
      </c>
      <c r="D736" t="s">
        <v>1482</v>
      </c>
      <c r="E736" s="4">
        <v>16000</v>
      </c>
      <c r="F736" s="2">
        <v>63</v>
      </c>
      <c r="G736" s="3">
        <f>SUMIF(TRANSAKSI!$M:$M,Table2[[#This Row],[Id Produk]],TRANSAKSI!$R:$R)</f>
        <v>5</v>
      </c>
      <c r="H736" s="3">
        <f>Table2[[#This Row],[Stok]]-Table2[[#This Row],[Terjual]]</f>
        <v>58</v>
      </c>
    </row>
    <row r="737" spans="1:8" x14ac:dyDescent="0.35">
      <c r="A737" t="s">
        <v>1483</v>
      </c>
      <c r="B737" t="s">
        <v>51</v>
      </c>
      <c r="C737" t="s">
        <v>52</v>
      </c>
      <c r="D737" t="s">
        <v>1484</v>
      </c>
      <c r="E737" s="4">
        <v>864000</v>
      </c>
      <c r="F737" s="2">
        <v>38</v>
      </c>
      <c r="G737" s="3">
        <f>SUMIF(TRANSAKSI!$M:$M,Table2[[#This Row],[Id Produk]],TRANSAKSI!$R:$R)</f>
        <v>13</v>
      </c>
      <c r="H737" s="3">
        <f>Table2[[#This Row],[Stok]]-Table2[[#This Row],[Terjual]]</f>
        <v>25</v>
      </c>
    </row>
    <row r="738" spans="1:8" x14ac:dyDescent="0.35">
      <c r="A738" t="s">
        <v>1485</v>
      </c>
      <c r="B738" t="s">
        <v>51</v>
      </c>
      <c r="C738" t="s">
        <v>64</v>
      </c>
      <c r="D738" t="s">
        <v>1486</v>
      </c>
      <c r="E738" s="4">
        <v>200000</v>
      </c>
      <c r="F738" s="2">
        <v>33</v>
      </c>
      <c r="G738" s="3">
        <f>SUMIF(TRANSAKSI!$M:$M,Table2[[#This Row],[Id Produk]],TRANSAKSI!$R:$R)</f>
        <v>13</v>
      </c>
      <c r="H738" s="3">
        <f>Table2[[#This Row],[Stok]]-Table2[[#This Row],[Terjual]]</f>
        <v>20</v>
      </c>
    </row>
    <row r="739" spans="1:8" x14ac:dyDescent="0.35">
      <c r="A739" t="s">
        <v>1487</v>
      </c>
      <c r="B739" t="s">
        <v>51</v>
      </c>
      <c r="C739" t="s">
        <v>52</v>
      </c>
      <c r="D739" t="s">
        <v>1488</v>
      </c>
      <c r="E739" s="4">
        <v>178000</v>
      </c>
      <c r="F739" s="2">
        <v>50</v>
      </c>
      <c r="G739" s="3">
        <f>SUMIF(TRANSAKSI!$M:$M,Table2[[#This Row],[Id Produk]],TRANSAKSI!$R:$R)</f>
        <v>6</v>
      </c>
      <c r="H739" s="3">
        <f>Table2[[#This Row],[Stok]]-Table2[[#This Row],[Terjual]]</f>
        <v>44</v>
      </c>
    </row>
    <row r="740" spans="1:8" x14ac:dyDescent="0.35">
      <c r="A740" t="s">
        <v>1489</v>
      </c>
      <c r="B740" t="s">
        <v>13</v>
      </c>
      <c r="C740" t="s">
        <v>23</v>
      </c>
      <c r="D740" t="s">
        <v>1490</v>
      </c>
      <c r="E740" s="4">
        <v>7000</v>
      </c>
      <c r="F740" s="2">
        <v>34</v>
      </c>
      <c r="G740" s="3">
        <f>SUMIF(TRANSAKSI!$M:$M,Table2[[#This Row],[Id Produk]],TRANSAKSI!$R:$R)</f>
        <v>28</v>
      </c>
      <c r="H740" s="3">
        <f>Table2[[#This Row],[Stok]]-Table2[[#This Row],[Terjual]]</f>
        <v>6</v>
      </c>
    </row>
    <row r="741" spans="1:8" x14ac:dyDescent="0.35">
      <c r="A741" t="s">
        <v>1491</v>
      </c>
      <c r="B741" t="s">
        <v>51</v>
      </c>
      <c r="C741" t="s">
        <v>52</v>
      </c>
      <c r="D741" t="s">
        <v>1492</v>
      </c>
      <c r="E741" s="4">
        <v>272000</v>
      </c>
      <c r="F741" s="2">
        <v>40</v>
      </c>
      <c r="G741" s="3">
        <f>SUMIF(TRANSAKSI!$M:$M,Table2[[#This Row],[Id Produk]],TRANSAKSI!$R:$R)</f>
        <v>1</v>
      </c>
      <c r="H741" s="3">
        <f>Table2[[#This Row],[Stok]]-Table2[[#This Row],[Terjual]]</f>
        <v>39</v>
      </c>
    </row>
    <row r="742" spans="1:8" x14ac:dyDescent="0.35">
      <c r="A742" t="s">
        <v>1493</v>
      </c>
      <c r="B742" t="s">
        <v>9</v>
      </c>
      <c r="C742" t="s">
        <v>10</v>
      </c>
      <c r="D742" t="s">
        <v>1494</v>
      </c>
      <c r="E742" s="4">
        <v>146000</v>
      </c>
      <c r="F742" s="2">
        <v>31</v>
      </c>
      <c r="G742" s="3">
        <f>SUMIF(TRANSAKSI!$M:$M,Table2[[#This Row],[Id Produk]],TRANSAKSI!$R:$R)</f>
        <v>11</v>
      </c>
      <c r="H742" s="3">
        <f>Table2[[#This Row],[Stok]]-Table2[[#This Row],[Terjual]]</f>
        <v>20</v>
      </c>
    </row>
    <row r="743" spans="1:8" x14ac:dyDescent="0.35">
      <c r="A743" t="s">
        <v>1495</v>
      </c>
      <c r="B743" t="s">
        <v>13</v>
      </c>
      <c r="C743" t="s">
        <v>23</v>
      </c>
      <c r="D743" t="s">
        <v>1496</v>
      </c>
      <c r="E743" s="4">
        <v>245000</v>
      </c>
      <c r="F743" s="2">
        <v>58</v>
      </c>
      <c r="G743" s="3">
        <f>SUMIF(TRANSAKSI!$M:$M,Table2[[#This Row],[Id Produk]],TRANSAKSI!$R:$R)</f>
        <v>9</v>
      </c>
      <c r="H743" s="3">
        <f>Table2[[#This Row],[Stok]]-Table2[[#This Row],[Terjual]]</f>
        <v>49</v>
      </c>
    </row>
    <row r="744" spans="1:8" x14ac:dyDescent="0.35">
      <c r="A744" t="s">
        <v>1497</v>
      </c>
      <c r="B744" t="s">
        <v>9</v>
      </c>
      <c r="C744" t="s">
        <v>20</v>
      </c>
      <c r="D744" t="s">
        <v>1498</v>
      </c>
      <c r="E744" s="4">
        <v>15000</v>
      </c>
      <c r="F744" s="2">
        <v>49</v>
      </c>
      <c r="G744" s="3">
        <f>SUMIF(TRANSAKSI!$M:$M,Table2[[#This Row],[Id Produk]],TRANSAKSI!$R:$R)</f>
        <v>17</v>
      </c>
      <c r="H744" s="3">
        <f>Table2[[#This Row],[Stok]]-Table2[[#This Row],[Terjual]]</f>
        <v>32</v>
      </c>
    </row>
    <row r="745" spans="1:8" x14ac:dyDescent="0.35">
      <c r="A745" t="s">
        <v>1499</v>
      </c>
      <c r="B745" t="s">
        <v>13</v>
      </c>
      <c r="C745" t="s">
        <v>26</v>
      </c>
      <c r="D745" t="s">
        <v>1500</v>
      </c>
      <c r="E745" s="4">
        <v>20000</v>
      </c>
      <c r="F745" s="2">
        <v>43</v>
      </c>
      <c r="G745" s="3">
        <f>SUMIF(TRANSAKSI!$M:$M,Table2[[#This Row],[Id Produk]],TRANSAKSI!$R:$R)</f>
        <v>37</v>
      </c>
      <c r="H745" s="3">
        <f>Table2[[#This Row],[Stok]]-Table2[[#This Row],[Terjual]]</f>
        <v>6</v>
      </c>
    </row>
    <row r="746" spans="1:8" x14ac:dyDescent="0.35">
      <c r="A746" t="s">
        <v>1501</v>
      </c>
      <c r="B746" t="s">
        <v>51</v>
      </c>
      <c r="C746" t="s">
        <v>64</v>
      </c>
      <c r="D746" t="s">
        <v>1502</v>
      </c>
      <c r="E746" s="4">
        <v>96000</v>
      </c>
      <c r="F746" s="2">
        <v>25</v>
      </c>
      <c r="G746" s="3">
        <f>SUMIF(TRANSAKSI!$M:$M,Table2[[#This Row],[Id Produk]],TRANSAKSI!$R:$R)</f>
        <v>18</v>
      </c>
      <c r="H746" s="3">
        <f>Table2[[#This Row],[Stok]]-Table2[[#This Row],[Terjual]]</f>
        <v>7</v>
      </c>
    </row>
    <row r="747" spans="1:8" x14ac:dyDescent="0.35">
      <c r="A747" t="s">
        <v>1503</v>
      </c>
      <c r="B747" t="s">
        <v>51</v>
      </c>
      <c r="C747" t="s">
        <v>52</v>
      </c>
      <c r="D747" t="s">
        <v>1504</v>
      </c>
      <c r="E747" s="4">
        <v>282000</v>
      </c>
      <c r="F747" s="2">
        <v>30</v>
      </c>
      <c r="G747" s="3">
        <f>SUMIF(TRANSAKSI!$M:$M,Table2[[#This Row],[Id Produk]],TRANSAKSI!$R:$R)</f>
        <v>21</v>
      </c>
      <c r="H747" s="3">
        <f>Table2[[#This Row],[Stok]]-Table2[[#This Row],[Terjual]]</f>
        <v>9</v>
      </c>
    </row>
    <row r="748" spans="1:8" x14ac:dyDescent="0.35">
      <c r="A748" t="s">
        <v>1505</v>
      </c>
      <c r="B748" t="s">
        <v>51</v>
      </c>
      <c r="C748" t="s">
        <v>64</v>
      </c>
      <c r="D748" t="s">
        <v>1506</v>
      </c>
      <c r="E748" s="4">
        <v>292000</v>
      </c>
      <c r="F748" s="2">
        <v>57</v>
      </c>
      <c r="G748" s="3">
        <f>SUMIF(TRANSAKSI!$M:$M,Table2[[#This Row],[Id Produk]],TRANSAKSI!$R:$R)</f>
        <v>4</v>
      </c>
      <c r="H748" s="3">
        <f>Table2[[#This Row],[Stok]]-Table2[[#This Row],[Terjual]]</f>
        <v>53</v>
      </c>
    </row>
    <row r="749" spans="1:8" x14ac:dyDescent="0.35">
      <c r="A749" t="s">
        <v>1507</v>
      </c>
      <c r="B749" t="s">
        <v>13</v>
      </c>
      <c r="C749" t="s">
        <v>37</v>
      </c>
      <c r="D749" t="s">
        <v>1508</v>
      </c>
      <c r="E749" s="4">
        <v>7000</v>
      </c>
      <c r="F749" s="2">
        <v>42</v>
      </c>
      <c r="G749" s="3">
        <f>SUMIF(TRANSAKSI!$M:$M,Table2[[#This Row],[Id Produk]],TRANSAKSI!$R:$R)</f>
        <v>3</v>
      </c>
      <c r="H749" s="3">
        <f>Table2[[#This Row],[Stok]]-Table2[[#This Row],[Terjual]]</f>
        <v>39</v>
      </c>
    </row>
    <row r="750" spans="1:8" x14ac:dyDescent="0.35">
      <c r="A750" t="s">
        <v>1509</v>
      </c>
      <c r="B750" t="s">
        <v>13</v>
      </c>
      <c r="C750" t="s">
        <v>26</v>
      </c>
      <c r="D750" t="s">
        <v>1510</v>
      </c>
      <c r="E750" s="4">
        <v>6000</v>
      </c>
      <c r="F750" s="2">
        <v>63</v>
      </c>
      <c r="G750" s="3">
        <f>SUMIF(TRANSAKSI!$M:$M,Table2[[#This Row],[Id Produk]],TRANSAKSI!$R:$R)</f>
        <v>29</v>
      </c>
      <c r="H750" s="3">
        <f>Table2[[#This Row],[Stok]]-Table2[[#This Row],[Terjual]]</f>
        <v>34</v>
      </c>
    </row>
    <row r="751" spans="1:8" x14ac:dyDescent="0.35">
      <c r="A751" t="s">
        <v>1511</v>
      </c>
      <c r="B751" t="s">
        <v>13</v>
      </c>
      <c r="C751" t="s">
        <v>37</v>
      </c>
      <c r="D751" t="s">
        <v>1512</v>
      </c>
      <c r="E751" s="4">
        <v>6000</v>
      </c>
      <c r="F751" s="2">
        <v>64</v>
      </c>
      <c r="G751" s="3">
        <f>SUMIF(TRANSAKSI!$M:$M,Table2[[#This Row],[Id Produk]],TRANSAKSI!$R:$R)</f>
        <v>7</v>
      </c>
      <c r="H751" s="3">
        <f>Table2[[#This Row],[Stok]]-Table2[[#This Row],[Terjual]]</f>
        <v>57</v>
      </c>
    </row>
    <row r="752" spans="1:8" x14ac:dyDescent="0.35">
      <c r="A752" t="s">
        <v>1513</v>
      </c>
      <c r="B752" t="s">
        <v>13</v>
      </c>
      <c r="C752" t="s">
        <v>26</v>
      </c>
      <c r="D752" t="s">
        <v>1514</v>
      </c>
      <c r="E752" s="4">
        <v>4000</v>
      </c>
      <c r="F752" s="2">
        <v>60</v>
      </c>
      <c r="G752" s="3">
        <f>SUMIF(TRANSAKSI!$M:$M,Table2[[#This Row],[Id Produk]],TRANSAKSI!$R:$R)</f>
        <v>23</v>
      </c>
      <c r="H752" s="3">
        <f>Table2[[#This Row],[Stok]]-Table2[[#This Row],[Terjual]]</f>
        <v>37</v>
      </c>
    </row>
    <row r="753" spans="1:8" x14ac:dyDescent="0.35">
      <c r="A753" t="s">
        <v>1515</v>
      </c>
      <c r="B753" t="s">
        <v>51</v>
      </c>
      <c r="C753" t="s">
        <v>52</v>
      </c>
      <c r="D753" t="s">
        <v>1516</v>
      </c>
      <c r="E753" s="4">
        <v>480000</v>
      </c>
      <c r="F753" s="2">
        <v>30</v>
      </c>
      <c r="G753" s="3">
        <f>SUMIF(TRANSAKSI!$M:$M,Table2[[#This Row],[Id Produk]],TRANSAKSI!$R:$R)</f>
        <v>19</v>
      </c>
      <c r="H753" s="3">
        <f>Table2[[#This Row],[Stok]]-Table2[[#This Row],[Terjual]]</f>
        <v>11</v>
      </c>
    </row>
    <row r="754" spans="1:8" x14ac:dyDescent="0.35">
      <c r="A754" t="s">
        <v>1517</v>
      </c>
      <c r="B754" t="s">
        <v>51</v>
      </c>
      <c r="C754" t="s">
        <v>471</v>
      </c>
      <c r="D754" t="s">
        <v>1518</v>
      </c>
      <c r="E754" s="4">
        <v>1440000</v>
      </c>
      <c r="F754" s="2">
        <v>25</v>
      </c>
      <c r="G754" s="3">
        <f>SUMIF(TRANSAKSI!$M:$M,Table2[[#This Row],[Id Produk]],TRANSAKSI!$R:$R)</f>
        <v>20</v>
      </c>
      <c r="H754" s="3">
        <f>Table2[[#This Row],[Stok]]-Table2[[#This Row],[Terjual]]</f>
        <v>5</v>
      </c>
    </row>
    <row r="755" spans="1:8" x14ac:dyDescent="0.35">
      <c r="A755" t="s">
        <v>1519</v>
      </c>
      <c r="B755" t="s">
        <v>13</v>
      </c>
      <c r="C755" t="s">
        <v>26</v>
      </c>
      <c r="D755" t="s">
        <v>1520</v>
      </c>
      <c r="E755" s="4">
        <v>18000</v>
      </c>
      <c r="F755" s="2">
        <v>65</v>
      </c>
      <c r="G755" s="3">
        <f>SUMIF(TRANSAKSI!$M:$M,Table2[[#This Row],[Id Produk]],TRANSAKSI!$R:$R)</f>
        <v>14</v>
      </c>
      <c r="H755" s="3">
        <f>Table2[[#This Row],[Stok]]-Table2[[#This Row],[Terjual]]</f>
        <v>51</v>
      </c>
    </row>
    <row r="756" spans="1:8" x14ac:dyDescent="0.35">
      <c r="A756" t="s">
        <v>1521</v>
      </c>
      <c r="B756" t="s">
        <v>13</v>
      </c>
      <c r="C756" t="s">
        <v>29</v>
      </c>
      <c r="D756" t="s">
        <v>1522</v>
      </c>
      <c r="E756" s="4">
        <v>295000</v>
      </c>
      <c r="F756" s="2">
        <v>54</v>
      </c>
      <c r="G756" s="3">
        <f>SUMIF(TRANSAKSI!$M:$M,Table2[[#This Row],[Id Produk]],TRANSAKSI!$R:$R)</f>
        <v>12</v>
      </c>
      <c r="H756" s="3">
        <f>Table2[[#This Row],[Stok]]-Table2[[#This Row],[Terjual]]</f>
        <v>42</v>
      </c>
    </row>
    <row r="757" spans="1:8" x14ac:dyDescent="0.35">
      <c r="A757" t="s">
        <v>1523</v>
      </c>
      <c r="B757" t="s">
        <v>51</v>
      </c>
      <c r="C757" t="s">
        <v>64</v>
      </c>
      <c r="D757" t="s">
        <v>1524</v>
      </c>
      <c r="E757" s="4">
        <v>200000</v>
      </c>
      <c r="F757" s="2">
        <v>42</v>
      </c>
      <c r="G757" s="3">
        <f>SUMIF(TRANSAKSI!$M:$M,Table2[[#This Row],[Id Produk]],TRANSAKSI!$R:$R)</f>
        <v>14</v>
      </c>
      <c r="H757" s="3">
        <f>Table2[[#This Row],[Stok]]-Table2[[#This Row],[Terjual]]</f>
        <v>28</v>
      </c>
    </row>
    <row r="758" spans="1:8" x14ac:dyDescent="0.35">
      <c r="A758" t="s">
        <v>1525</v>
      </c>
      <c r="B758" t="s">
        <v>9</v>
      </c>
      <c r="C758" t="s">
        <v>10</v>
      </c>
      <c r="D758" t="s">
        <v>1526</v>
      </c>
      <c r="E758" s="4">
        <v>184000</v>
      </c>
      <c r="F758" s="2">
        <v>56</v>
      </c>
      <c r="G758" s="3">
        <f>SUMIF(TRANSAKSI!$M:$M,Table2[[#This Row],[Id Produk]],TRANSAKSI!$R:$R)</f>
        <v>12</v>
      </c>
      <c r="H758" s="3">
        <f>Table2[[#This Row],[Stok]]-Table2[[#This Row],[Terjual]]</f>
        <v>44</v>
      </c>
    </row>
    <row r="759" spans="1:8" x14ac:dyDescent="0.35">
      <c r="A759" t="s">
        <v>1527</v>
      </c>
      <c r="B759" t="s">
        <v>51</v>
      </c>
      <c r="C759" t="s">
        <v>64</v>
      </c>
      <c r="D759" t="s">
        <v>1528</v>
      </c>
      <c r="E759" s="4">
        <v>160000</v>
      </c>
      <c r="F759" s="2">
        <v>63</v>
      </c>
      <c r="G759" s="3">
        <f>SUMIF(TRANSAKSI!$M:$M,Table2[[#This Row],[Id Produk]],TRANSAKSI!$R:$R)</f>
        <v>15</v>
      </c>
      <c r="H759" s="3">
        <f>Table2[[#This Row],[Stok]]-Table2[[#This Row],[Terjual]]</f>
        <v>48</v>
      </c>
    </row>
    <row r="760" spans="1:8" x14ac:dyDescent="0.35">
      <c r="A760" t="s">
        <v>1529</v>
      </c>
      <c r="B760" t="s">
        <v>13</v>
      </c>
      <c r="C760" t="s">
        <v>26</v>
      </c>
      <c r="D760" t="s">
        <v>1530</v>
      </c>
      <c r="E760" s="4">
        <v>18000</v>
      </c>
      <c r="F760" s="2">
        <v>42</v>
      </c>
      <c r="G760" s="3">
        <f>SUMIF(TRANSAKSI!$M:$M,Table2[[#This Row],[Id Produk]],TRANSAKSI!$R:$R)</f>
        <v>18</v>
      </c>
      <c r="H760" s="3">
        <f>Table2[[#This Row],[Stok]]-Table2[[#This Row],[Terjual]]</f>
        <v>24</v>
      </c>
    </row>
    <row r="761" spans="1:8" x14ac:dyDescent="0.35">
      <c r="A761" t="s">
        <v>1531</v>
      </c>
      <c r="B761" t="s">
        <v>9</v>
      </c>
      <c r="C761" t="s">
        <v>10</v>
      </c>
      <c r="D761" t="s">
        <v>1532</v>
      </c>
      <c r="E761" s="4">
        <v>142000</v>
      </c>
      <c r="F761" s="2">
        <v>30</v>
      </c>
      <c r="G761" s="3">
        <f>SUMIF(TRANSAKSI!$M:$M,Table2[[#This Row],[Id Produk]],TRANSAKSI!$R:$R)</f>
        <v>14</v>
      </c>
      <c r="H761" s="3">
        <f>Table2[[#This Row],[Stok]]-Table2[[#This Row],[Terjual]]</f>
        <v>16</v>
      </c>
    </row>
    <row r="762" spans="1:8" x14ac:dyDescent="0.35">
      <c r="A762" t="s">
        <v>1533</v>
      </c>
      <c r="B762" t="s">
        <v>13</v>
      </c>
      <c r="C762" t="s">
        <v>26</v>
      </c>
      <c r="D762" t="s">
        <v>1534</v>
      </c>
      <c r="E762" s="4">
        <v>34000</v>
      </c>
      <c r="F762" s="2">
        <v>38</v>
      </c>
      <c r="G762" s="3">
        <f>SUMIF(TRANSAKSI!$M:$M,Table2[[#This Row],[Id Produk]],TRANSAKSI!$R:$R)</f>
        <v>9</v>
      </c>
      <c r="H762" s="3">
        <f>Table2[[#This Row],[Stok]]-Table2[[#This Row],[Terjual]]</f>
        <v>29</v>
      </c>
    </row>
    <row r="763" spans="1:8" x14ac:dyDescent="0.35">
      <c r="A763" t="s">
        <v>1535</v>
      </c>
      <c r="B763" t="s">
        <v>13</v>
      </c>
      <c r="C763" t="s">
        <v>23</v>
      </c>
      <c r="D763" t="s">
        <v>1536</v>
      </c>
      <c r="E763" s="4">
        <v>30000</v>
      </c>
      <c r="F763" s="2">
        <v>65</v>
      </c>
      <c r="G763" s="3">
        <f>SUMIF(TRANSAKSI!$M:$M,Table2[[#This Row],[Id Produk]],TRANSAKSI!$R:$R)</f>
        <v>10</v>
      </c>
      <c r="H763" s="3">
        <f>Table2[[#This Row],[Stok]]-Table2[[#This Row],[Terjual]]</f>
        <v>55</v>
      </c>
    </row>
    <row r="764" spans="1:8" x14ac:dyDescent="0.35">
      <c r="A764" t="s">
        <v>1537</v>
      </c>
      <c r="B764" t="s">
        <v>13</v>
      </c>
      <c r="C764" t="s">
        <v>23</v>
      </c>
      <c r="D764" t="s">
        <v>1538</v>
      </c>
      <c r="E764" s="4">
        <v>12000</v>
      </c>
      <c r="F764" s="2">
        <v>70</v>
      </c>
      <c r="G764" s="3">
        <f>SUMIF(TRANSAKSI!$M:$M,Table2[[#This Row],[Id Produk]],TRANSAKSI!$R:$R)</f>
        <v>3</v>
      </c>
      <c r="H764" s="3">
        <f>Table2[[#This Row],[Stok]]-Table2[[#This Row],[Terjual]]</f>
        <v>67</v>
      </c>
    </row>
    <row r="765" spans="1:8" x14ac:dyDescent="0.35">
      <c r="A765" t="s">
        <v>1539</v>
      </c>
      <c r="B765" t="s">
        <v>13</v>
      </c>
      <c r="C765" t="s">
        <v>26</v>
      </c>
      <c r="D765" t="s">
        <v>1540</v>
      </c>
      <c r="E765" s="4">
        <v>58000</v>
      </c>
      <c r="F765" s="2">
        <v>75</v>
      </c>
      <c r="G765" s="3">
        <f>SUMIF(TRANSAKSI!$M:$M,Table2[[#This Row],[Id Produk]],TRANSAKSI!$R:$R)</f>
        <v>14</v>
      </c>
      <c r="H765" s="3">
        <f>Table2[[#This Row],[Stok]]-Table2[[#This Row],[Terjual]]</f>
        <v>61</v>
      </c>
    </row>
    <row r="766" spans="1:8" x14ac:dyDescent="0.35">
      <c r="A766" t="s">
        <v>1541</v>
      </c>
      <c r="B766" t="s">
        <v>13</v>
      </c>
      <c r="C766" t="s">
        <v>37</v>
      </c>
      <c r="D766" t="s">
        <v>1542</v>
      </c>
      <c r="E766" s="4">
        <v>39000</v>
      </c>
      <c r="F766" s="2">
        <v>29</v>
      </c>
      <c r="G766" s="3">
        <f>SUMIF(TRANSAKSI!$M:$M,Table2[[#This Row],[Id Produk]],TRANSAKSI!$R:$R)</f>
        <v>19</v>
      </c>
      <c r="H766" s="3">
        <f>Table2[[#This Row],[Stok]]-Table2[[#This Row],[Terjual]]</f>
        <v>10</v>
      </c>
    </row>
    <row r="767" spans="1:8" x14ac:dyDescent="0.35">
      <c r="A767" t="s">
        <v>1543</v>
      </c>
      <c r="B767" t="s">
        <v>51</v>
      </c>
      <c r="C767" t="s">
        <v>64</v>
      </c>
      <c r="D767" t="s">
        <v>1544</v>
      </c>
      <c r="E767" s="4">
        <v>200000</v>
      </c>
      <c r="F767" s="2">
        <v>44</v>
      </c>
      <c r="G767" s="3">
        <f>SUMIF(TRANSAKSI!$M:$M,Table2[[#This Row],[Id Produk]],TRANSAKSI!$R:$R)</f>
        <v>14</v>
      </c>
      <c r="H767" s="3">
        <f>Table2[[#This Row],[Stok]]-Table2[[#This Row],[Terjual]]</f>
        <v>30</v>
      </c>
    </row>
    <row r="768" spans="1:8" x14ac:dyDescent="0.35">
      <c r="A768" t="s">
        <v>1545</v>
      </c>
      <c r="B768" t="s">
        <v>13</v>
      </c>
      <c r="C768" t="s">
        <v>73</v>
      </c>
      <c r="D768" t="s">
        <v>476</v>
      </c>
      <c r="E768" s="4">
        <v>12000</v>
      </c>
      <c r="F768" s="2">
        <v>73</v>
      </c>
      <c r="G768" s="3">
        <f>SUMIF(TRANSAKSI!$M:$M,Table2[[#This Row],[Id Produk]],TRANSAKSI!$R:$R)</f>
        <v>8</v>
      </c>
      <c r="H768" s="3">
        <f>Table2[[#This Row],[Stok]]-Table2[[#This Row],[Terjual]]</f>
        <v>65</v>
      </c>
    </row>
    <row r="769" spans="1:8" x14ac:dyDescent="0.35">
      <c r="A769" t="s">
        <v>1546</v>
      </c>
      <c r="B769" t="s">
        <v>51</v>
      </c>
      <c r="C769" t="s">
        <v>64</v>
      </c>
      <c r="D769" t="s">
        <v>1547</v>
      </c>
      <c r="E769" s="4">
        <v>200000</v>
      </c>
      <c r="F769" s="2">
        <v>43</v>
      </c>
      <c r="G769" s="3">
        <f>SUMIF(TRANSAKSI!$M:$M,Table2[[#This Row],[Id Produk]],TRANSAKSI!$R:$R)</f>
        <v>22</v>
      </c>
      <c r="H769" s="3">
        <f>Table2[[#This Row],[Stok]]-Table2[[#This Row],[Terjual]]</f>
        <v>21</v>
      </c>
    </row>
    <row r="770" spans="1:8" x14ac:dyDescent="0.35">
      <c r="A770" t="s">
        <v>1548</v>
      </c>
      <c r="B770" t="s">
        <v>13</v>
      </c>
      <c r="C770" t="s">
        <v>26</v>
      </c>
      <c r="D770" t="s">
        <v>1549</v>
      </c>
      <c r="E770" s="4">
        <v>8000</v>
      </c>
      <c r="F770" s="2">
        <v>75</v>
      </c>
      <c r="G770" s="3">
        <f>SUMIF(TRANSAKSI!$M:$M,Table2[[#This Row],[Id Produk]],TRANSAKSI!$R:$R)</f>
        <v>6</v>
      </c>
      <c r="H770" s="3">
        <f>Table2[[#This Row],[Stok]]-Table2[[#This Row],[Terjual]]</f>
        <v>69</v>
      </c>
    </row>
    <row r="771" spans="1:8" x14ac:dyDescent="0.35">
      <c r="A771" t="s">
        <v>1550</v>
      </c>
      <c r="B771" t="s">
        <v>51</v>
      </c>
      <c r="C771" t="s">
        <v>64</v>
      </c>
      <c r="D771" t="s">
        <v>1551</v>
      </c>
      <c r="E771" s="4">
        <v>60000</v>
      </c>
      <c r="F771" s="2">
        <v>36</v>
      </c>
      <c r="G771" s="3">
        <f>SUMIF(TRANSAKSI!$M:$M,Table2[[#This Row],[Id Produk]],TRANSAKSI!$R:$R)</f>
        <v>3</v>
      </c>
      <c r="H771" s="3">
        <f>Table2[[#This Row],[Stok]]-Table2[[#This Row],[Terjual]]</f>
        <v>33</v>
      </c>
    </row>
    <row r="772" spans="1:8" x14ac:dyDescent="0.35">
      <c r="A772" t="s">
        <v>1552</v>
      </c>
      <c r="B772" t="s">
        <v>13</v>
      </c>
      <c r="C772" t="s">
        <v>23</v>
      </c>
      <c r="D772" t="s">
        <v>1553</v>
      </c>
      <c r="E772" s="4">
        <v>40000</v>
      </c>
      <c r="F772" s="2">
        <v>59</v>
      </c>
      <c r="G772" s="3">
        <f>SUMIF(TRANSAKSI!$M:$M,Table2[[#This Row],[Id Produk]],TRANSAKSI!$R:$R)</f>
        <v>14</v>
      </c>
      <c r="H772" s="3">
        <f>Table2[[#This Row],[Stok]]-Table2[[#This Row],[Terjual]]</f>
        <v>45</v>
      </c>
    </row>
    <row r="773" spans="1:8" x14ac:dyDescent="0.35">
      <c r="A773" t="s">
        <v>1554</v>
      </c>
      <c r="B773" t="s">
        <v>13</v>
      </c>
      <c r="C773" t="s">
        <v>23</v>
      </c>
      <c r="D773" t="s">
        <v>1555</v>
      </c>
      <c r="E773" s="4">
        <v>107000</v>
      </c>
      <c r="F773" s="2">
        <v>55</v>
      </c>
      <c r="G773" s="3">
        <f>SUMIF(TRANSAKSI!$M:$M,Table2[[#This Row],[Id Produk]],TRANSAKSI!$R:$R)</f>
        <v>18</v>
      </c>
      <c r="H773" s="3">
        <f>Table2[[#This Row],[Stok]]-Table2[[#This Row],[Terjual]]</f>
        <v>37</v>
      </c>
    </row>
    <row r="774" spans="1:8" x14ac:dyDescent="0.35">
      <c r="A774" t="s">
        <v>1556</v>
      </c>
      <c r="B774" t="s">
        <v>13</v>
      </c>
      <c r="C774" t="s">
        <v>14</v>
      </c>
      <c r="D774" t="s">
        <v>1557</v>
      </c>
      <c r="E774" s="4">
        <v>123000</v>
      </c>
      <c r="F774" s="2">
        <v>56</v>
      </c>
      <c r="G774" s="3">
        <f>SUMIF(TRANSAKSI!$M:$M,Table2[[#This Row],[Id Produk]],TRANSAKSI!$R:$R)</f>
        <v>11</v>
      </c>
      <c r="H774" s="3">
        <f>Table2[[#This Row],[Stok]]-Table2[[#This Row],[Terjual]]</f>
        <v>45</v>
      </c>
    </row>
    <row r="775" spans="1:8" x14ac:dyDescent="0.35">
      <c r="A775" t="s">
        <v>1558</v>
      </c>
      <c r="B775" t="s">
        <v>13</v>
      </c>
      <c r="C775" t="s">
        <v>14</v>
      </c>
      <c r="D775" t="s">
        <v>1559</v>
      </c>
      <c r="E775" s="4">
        <v>6000</v>
      </c>
      <c r="F775" s="2">
        <v>30</v>
      </c>
      <c r="G775" s="3">
        <f>SUMIF(TRANSAKSI!$M:$M,Table2[[#This Row],[Id Produk]],TRANSAKSI!$R:$R)</f>
        <v>2</v>
      </c>
      <c r="H775" s="3">
        <f>Table2[[#This Row],[Stok]]-Table2[[#This Row],[Terjual]]</f>
        <v>28</v>
      </c>
    </row>
    <row r="776" spans="1:8" x14ac:dyDescent="0.35">
      <c r="A776" t="s">
        <v>1560</v>
      </c>
      <c r="B776" t="s">
        <v>13</v>
      </c>
      <c r="C776" t="s">
        <v>26</v>
      </c>
      <c r="D776" t="s">
        <v>1561</v>
      </c>
      <c r="E776" s="4">
        <v>27000</v>
      </c>
      <c r="F776" s="2">
        <v>53</v>
      </c>
      <c r="G776" s="3">
        <f>SUMIF(TRANSAKSI!$M:$M,Table2[[#This Row],[Id Produk]],TRANSAKSI!$R:$R)</f>
        <v>11</v>
      </c>
      <c r="H776" s="3">
        <f>Table2[[#This Row],[Stok]]-Table2[[#This Row],[Terjual]]</f>
        <v>42</v>
      </c>
    </row>
    <row r="777" spans="1:8" x14ac:dyDescent="0.35">
      <c r="A777" t="s">
        <v>1562</v>
      </c>
      <c r="B777" t="s">
        <v>9</v>
      </c>
      <c r="C777" t="s">
        <v>42</v>
      </c>
      <c r="D777" t="s">
        <v>1563</v>
      </c>
      <c r="E777" s="4">
        <v>480000</v>
      </c>
      <c r="F777" s="2">
        <v>32</v>
      </c>
      <c r="G777" s="3">
        <f>SUMIF(TRANSAKSI!$M:$M,Table2[[#This Row],[Id Produk]],TRANSAKSI!$R:$R)</f>
        <v>13</v>
      </c>
      <c r="H777" s="3">
        <f>Table2[[#This Row],[Stok]]-Table2[[#This Row],[Terjual]]</f>
        <v>19</v>
      </c>
    </row>
    <row r="778" spans="1:8" x14ac:dyDescent="0.35">
      <c r="A778" t="s">
        <v>1564</v>
      </c>
      <c r="B778" t="s">
        <v>13</v>
      </c>
      <c r="C778" t="s">
        <v>37</v>
      </c>
      <c r="D778" t="s">
        <v>1565</v>
      </c>
      <c r="E778" s="4">
        <v>14000</v>
      </c>
      <c r="F778" s="2">
        <v>40</v>
      </c>
      <c r="G778" s="3">
        <f>SUMIF(TRANSAKSI!$M:$M,Table2[[#This Row],[Id Produk]],TRANSAKSI!$R:$R)</f>
        <v>14</v>
      </c>
      <c r="H778" s="3">
        <f>Table2[[#This Row],[Stok]]-Table2[[#This Row],[Terjual]]</f>
        <v>26</v>
      </c>
    </row>
    <row r="779" spans="1:8" x14ac:dyDescent="0.35">
      <c r="A779" t="s">
        <v>1566</v>
      </c>
      <c r="B779" t="s">
        <v>13</v>
      </c>
      <c r="C779" t="s">
        <v>26</v>
      </c>
      <c r="D779" t="s">
        <v>1567</v>
      </c>
      <c r="E779" s="4">
        <v>512000</v>
      </c>
      <c r="F779" s="2">
        <v>74</v>
      </c>
      <c r="G779" s="3">
        <f>SUMIF(TRANSAKSI!$M:$M,Table2[[#This Row],[Id Produk]],TRANSAKSI!$R:$R)</f>
        <v>21</v>
      </c>
      <c r="H779" s="3">
        <f>Table2[[#This Row],[Stok]]-Table2[[#This Row],[Terjual]]</f>
        <v>53</v>
      </c>
    </row>
    <row r="780" spans="1:8" x14ac:dyDescent="0.35">
      <c r="A780" t="s">
        <v>1568</v>
      </c>
      <c r="B780" t="s">
        <v>13</v>
      </c>
      <c r="C780" t="s">
        <v>32</v>
      </c>
      <c r="D780" t="s">
        <v>1569</v>
      </c>
      <c r="E780" s="4">
        <v>637000</v>
      </c>
      <c r="F780" s="2">
        <v>44</v>
      </c>
      <c r="G780" s="3">
        <f>SUMIF(TRANSAKSI!$M:$M,Table2[[#This Row],[Id Produk]],TRANSAKSI!$R:$R)</f>
        <v>12</v>
      </c>
      <c r="H780" s="3">
        <f>Table2[[#This Row],[Stok]]-Table2[[#This Row],[Terjual]]</f>
        <v>32</v>
      </c>
    </row>
    <row r="781" spans="1:8" x14ac:dyDescent="0.35">
      <c r="A781" t="s">
        <v>1570</v>
      </c>
      <c r="B781" t="s">
        <v>9</v>
      </c>
      <c r="C781" t="s">
        <v>42</v>
      </c>
      <c r="D781" t="s">
        <v>1571</v>
      </c>
      <c r="E781" s="4">
        <v>260000</v>
      </c>
      <c r="F781" s="2">
        <v>36</v>
      </c>
      <c r="G781" s="3">
        <f>SUMIF(TRANSAKSI!$M:$M,Table2[[#This Row],[Id Produk]],TRANSAKSI!$R:$R)</f>
        <v>8</v>
      </c>
      <c r="H781" s="3">
        <f>Table2[[#This Row],[Stok]]-Table2[[#This Row],[Terjual]]</f>
        <v>28</v>
      </c>
    </row>
    <row r="782" spans="1:8" x14ac:dyDescent="0.35">
      <c r="A782" t="s">
        <v>1572</v>
      </c>
      <c r="B782" t="s">
        <v>13</v>
      </c>
      <c r="C782" t="s">
        <v>23</v>
      </c>
      <c r="D782" t="s">
        <v>1573</v>
      </c>
      <c r="E782" s="4">
        <v>16000</v>
      </c>
      <c r="F782" s="2">
        <v>70</v>
      </c>
      <c r="G782" s="3">
        <f>SUMIF(TRANSAKSI!$M:$M,Table2[[#This Row],[Id Produk]],TRANSAKSI!$R:$R)</f>
        <v>9</v>
      </c>
      <c r="H782" s="3">
        <f>Table2[[#This Row],[Stok]]-Table2[[#This Row],[Terjual]]</f>
        <v>61</v>
      </c>
    </row>
    <row r="783" spans="1:8" x14ac:dyDescent="0.35">
      <c r="A783" t="s">
        <v>1574</v>
      </c>
      <c r="B783" t="s">
        <v>13</v>
      </c>
      <c r="C783" t="s">
        <v>26</v>
      </c>
      <c r="D783" t="s">
        <v>1575</v>
      </c>
      <c r="E783" s="4">
        <v>1000</v>
      </c>
      <c r="F783" s="2">
        <v>69</v>
      </c>
      <c r="G783" s="3">
        <f>SUMIF(TRANSAKSI!$M:$M,Table2[[#This Row],[Id Produk]],TRANSAKSI!$R:$R)</f>
        <v>14</v>
      </c>
      <c r="H783" s="3">
        <f>Table2[[#This Row],[Stok]]-Table2[[#This Row],[Terjual]]</f>
        <v>55</v>
      </c>
    </row>
    <row r="784" spans="1:8" x14ac:dyDescent="0.35">
      <c r="A784" t="s">
        <v>1576</v>
      </c>
      <c r="B784" t="s">
        <v>13</v>
      </c>
      <c r="C784" t="s">
        <v>23</v>
      </c>
      <c r="D784" t="s">
        <v>1577</v>
      </c>
      <c r="E784" s="4">
        <v>160000</v>
      </c>
      <c r="F784" s="2">
        <v>71</v>
      </c>
      <c r="G784" s="3">
        <f>SUMIF(TRANSAKSI!$M:$M,Table2[[#This Row],[Id Produk]],TRANSAKSI!$R:$R)</f>
        <v>7</v>
      </c>
      <c r="H784" s="3">
        <f>Table2[[#This Row],[Stok]]-Table2[[#This Row],[Terjual]]</f>
        <v>64</v>
      </c>
    </row>
    <row r="785" spans="1:8" x14ac:dyDescent="0.35">
      <c r="A785" t="s">
        <v>1578</v>
      </c>
      <c r="B785" t="s">
        <v>9</v>
      </c>
      <c r="C785" t="s">
        <v>42</v>
      </c>
      <c r="D785" t="s">
        <v>1579</v>
      </c>
      <c r="E785" s="4">
        <v>216000</v>
      </c>
      <c r="F785" s="2">
        <v>72</v>
      </c>
      <c r="G785" s="3">
        <f>SUMIF(TRANSAKSI!$M:$M,Table2[[#This Row],[Id Produk]],TRANSAKSI!$R:$R)</f>
        <v>13</v>
      </c>
      <c r="H785" s="3">
        <f>Table2[[#This Row],[Stok]]-Table2[[#This Row],[Terjual]]</f>
        <v>59</v>
      </c>
    </row>
    <row r="786" spans="1:8" x14ac:dyDescent="0.35">
      <c r="A786" t="s">
        <v>1580</v>
      </c>
      <c r="B786" t="s">
        <v>9</v>
      </c>
      <c r="C786" t="s">
        <v>10</v>
      </c>
      <c r="D786" t="s">
        <v>1581</v>
      </c>
      <c r="E786" s="4">
        <v>242000</v>
      </c>
      <c r="F786" s="2">
        <v>31</v>
      </c>
      <c r="G786" s="3">
        <f>SUMIF(TRANSAKSI!$M:$M,Table2[[#This Row],[Id Produk]],TRANSAKSI!$R:$R)</f>
        <v>12</v>
      </c>
      <c r="H786" s="3">
        <f>Table2[[#This Row],[Stok]]-Table2[[#This Row],[Terjual]]</f>
        <v>19</v>
      </c>
    </row>
    <row r="787" spans="1:8" x14ac:dyDescent="0.35">
      <c r="A787" t="s">
        <v>1582</v>
      </c>
      <c r="B787" t="s">
        <v>13</v>
      </c>
      <c r="C787" t="s">
        <v>55</v>
      </c>
      <c r="D787" t="s">
        <v>1583</v>
      </c>
      <c r="E787" s="4">
        <v>105000</v>
      </c>
      <c r="F787" s="2">
        <v>41</v>
      </c>
      <c r="G787" s="3">
        <f>SUMIF(TRANSAKSI!$M:$M,Table2[[#This Row],[Id Produk]],TRANSAKSI!$R:$R)</f>
        <v>11</v>
      </c>
      <c r="H787" s="3">
        <f>Table2[[#This Row],[Stok]]-Table2[[#This Row],[Terjual]]</f>
        <v>30</v>
      </c>
    </row>
    <row r="788" spans="1:8" x14ac:dyDescent="0.35">
      <c r="A788" t="s">
        <v>1584</v>
      </c>
      <c r="B788" t="s">
        <v>9</v>
      </c>
      <c r="C788" t="s">
        <v>20</v>
      </c>
      <c r="D788" t="s">
        <v>1585</v>
      </c>
      <c r="E788" s="4">
        <v>65000</v>
      </c>
      <c r="F788" s="2">
        <v>73</v>
      </c>
      <c r="G788" s="3">
        <f>SUMIF(TRANSAKSI!$M:$M,Table2[[#This Row],[Id Produk]],TRANSAKSI!$R:$R)</f>
        <v>3</v>
      </c>
      <c r="H788" s="3">
        <f>Table2[[#This Row],[Stok]]-Table2[[#This Row],[Terjual]]</f>
        <v>70</v>
      </c>
    </row>
    <row r="789" spans="1:8" x14ac:dyDescent="0.35">
      <c r="A789" t="s">
        <v>1586</v>
      </c>
      <c r="B789" t="s">
        <v>13</v>
      </c>
      <c r="C789" t="s">
        <v>29</v>
      </c>
      <c r="D789" t="s">
        <v>1587</v>
      </c>
      <c r="E789" s="4">
        <v>34000</v>
      </c>
      <c r="F789" s="2">
        <v>77</v>
      </c>
      <c r="G789" s="3">
        <f>SUMIF(TRANSAKSI!$M:$M,Table2[[#This Row],[Id Produk]],TRANSAKSI!$R:$R)</f>
        <v>7</v>
      </c>
      <c r="H789" s="3">
        <f>Table2[[#This Row],[Stok]]-Table2[[#This Row],[Terjual]]</f>
        <v>70</v>
      </c>
    </row>
    <row r="790" spans="1:8" x14ac:dyDescent="0.35">
      <c r="A790" t="s">
        <v>1588</v>
      </c>
      <c r="B790" t="s">
        <v>13</v>
      </c>
      <c r="C790" t="s">
        <v>23</v>
      </c>
      <c r="D790" t="s">
        <v>1589</v>
      </c>
      <c r="E790" s="4">
        <v>20000</v>
      </c>
      <c r="F790" s="2">
        <v>50</v>
      </c>
      <c r="G790" s="3">
        <f>SUMIF(TRANSAKSI!$M:$M,Table2[[#This Row],[Id Produk]],TRANSAKSI!$R:$R)</f>
        <v>15</v>
      </c>
      <c r="H790" s="3">
        <f>Table2[[#This Row],[Stok]]-Table2[[#This Row],[Terjual]]</f>
        <v>35</v>
      </c>
    </row>
    <row r="791" spans="1:8" x14ac:dyDescent="0.35">
      <c r="A791" t="s">
        <v>1590</v>
      </c>
      <c r="B791" t="s">
        <v>9</v>
      </c>
      <c r="C791" t="s">
        <v>20</v>
      </c>
      <c r="D791" t="s">
        <v>1591</v>
      </c>
      <c r="E791" s="4">
        <v>15000</v>
      </c>
      <c r="F791" s="2">
        <v>62</v>
      </c>
      <c r="G791" s="3">
        <f>SUMIF(TRANSAKSI!$M:$M,Table2[[#This Row],[Id Produk]],TRANSAKSI!$R:$R)</f>
        <v>17</v>
      </c>
      <c r="H791" s="3">
        <f>Table2[[#This Row],[Stok]]-Table2[[#This Row],[Terjual]]</f>
        <v>45</v>
      </c>
    </row>
    <row r="792" spans="1:8" x14ac:dyDescent="0.35">
      <c r="A792" t="s">
        <v>1592</v>
      </c>
      <c r="B792" t="s">
        <v>51</v>
      </c>
      <c r="C792" t="s">
        <v>52</v>
      </c>
      <c r="D792" t="s">
        <v>1593</v>
      </c>
      <c r="E792" s="4">
        <v>85000</v>
      </c>
      <c r="F792" s="2">
        <v>51</v>
      </c>
      <c r="G792" s="3">
        <f>SUMIF(TRANSAKSI!$M:$M,Table2[[#This Row],[Id Produk]],TRANSAKSI!$R:$R)</f>
        <v>9</v>
      </c>
      <c r="H792" s="3">
        <f>Table2[[#This Row],[Stok]]-Table2[[#This Row],[Terjual]]</f>
        <v>42</v>
      </c>
    </row>
    <row r="793" spans="1:8" x14ac:dyDescent="0.35">
      <c r="A793" t="s">
        <v>1594</v>
      </c>
      <c r="B793" t="s">
        <v>9</v>
      </c>
      <c r="C793" t="s">
        <v>42</v>
      </c>
      <c r="D793" t="s">
        <v>1595</v>
      </c>
      <c r="E793" s="4">
        <v>234000</v>
      </c>
      <c r="F793" s="2">
        <v>25</v>
      </c>
      <c r="G793" s="3">
        <f>SUMIF(TRANSAKSI!$M:$M,Table2[[#This Row],[Id Produk]],TRANSAKSI!$R:$R)</f>
        <v>7</v>
      </c>
      <c r="H793" s="3">
        <f>Table2[[#This Row],[Stok]]-Table2[[#This Row],[Terjual]]</f>
        <v>18</v>
      </c>
    </row>
    <row r="794" spans="1:8" x14ac:dyDescent="0.35">
      <c r="A794" t="s">
        <v>1596</v>
      </c>
      <c r="B794" t="s">
        <v>13</v>
      </c>
      <c r="C794" t="s">
        <v>23</v>
      </c>
      <c r="D794" t="s">
        <v>1597</v>
      </c>
      <c r="E794" s="4">
        <v>15000</v>
      </c>
      <c r="F794" s="2">
        <v>34</v>
      </c>
      <c r="G794" s="3">
        <f>SUMIF(TRANSAKSI!$M:$M,Table2[[#This Row],[Id Produk]],TRANSAKSI!$R:$R)</f>
        <v>6</v>
      </c>
      <c r="H794" s="3">
        <f>Table2[[#This Row],[Stok]]-Table2[[#This Row],[Terjual]]</f>
        <v>28</v>
      </c>
    </row>
    <row r="795" spans="1:8" x14ac:dyDescent="0.35">
      <c r="A795" t="s">
        <v>1598</v>
      </c>
      <c r="B795" t="s">
        <v>9</v>
      </c>
      <c r="C795" t="s">
        <v>20</v>
      </c>
      <c r="D795" t="s">
        <v>1599</v>
      </c>
      <c r="E795" s="4">
        <v>23000</v>
      </c>
      <c r="F795" s="2">
        <v>55</v>
      </c>
      <c r="G795" s="3">
        <f>SUMIF(TRANSAKSI!$M:$M,Table2[[#This Row],[Id Produk]],TRANSAKSI!$R:$R)</f>
        <v>36</v>
      </c>
      <c r="H795" s="3">
        <f>Table2[[#This Row],[Stok]]-Table2[[#This Row],[Terjual]]</f>
        <v>19</v>
      </c>
    </row>
    <row r="796" spans="1:8" x14ac:dyDescent="0.35">
      <c r="A796" t="s">
        <v>1600</v>
      </c>
      <c r="B796" t="s">
        <v>13</v>
      </c>
      <c r="C796" t="s">
        <v>32</v>
      </c>
      <c r="D796" t="s">
        <v>1601</v>
      </c>
      <c r="E796" s="4">
        <v>502000</v>
      </c>
      <c r="F796" s="2">
        <v>47</v>
      </c>
      <c r="G796" s="3">
        <f>SUMIF(TRANSAKSI!$M:$M,Table2[[#This Row],[Id Produk]],TRANSAKSI!$R:$R)</f>
        <v>12</v>
      </c>
      <c r="H796" s="3">
        <f>Table2[[#This Row],[Stok]]-Table2[[#This Row],[Terjual]]</f>
        <v>35</v>
      </c>
    </row>
    <row r="797" spans="1:8" x14ac:dyDescent="0.35">
      <c r="A797" t="s">
        <v>1602</v>
      </c>
      <c r="B797" t="s">
        <v>13</v>
      </c>
      <c r="C797" t="s">
        <v>37</v>
      </c>
      <c r="D797" t="s">
        <v>1603</v>
      </c>
      <c r="E797" s="4">
        <v>18000</v>
      </c>
      <c r="F797" s="2">
        <v>49</v>
      </c>
      <c r="G797" s="3">
        <f>SUMIF(TRANSAKSI!$M:$M,Table2[[#This Row],[Id Produk]],TRANSAKSI!$R:$R)</f>
        <v>4</v>
      </c>
      <c r="H797" s="3">
        <f>Table2[[#This Row],[Stok]]-Table2[[#This Row],[Terjual]]</f>
        <v>45</v>
      </c>
    </row>
    <row r="798" spans="1:8" x14ac:dyDescent="0.35">
      <c r="A798" t="s">
        <v>1604</v>
      </c>
      <c r="B798" t="s">
        <v>13</v>
      </c>
      <c r="C798" t="s">
        <v>37</v>
      </c>
      <c r="D798" t="s">
        <v>1605</v>
      </c>
      <c r="E798" s="4">
        <v>35000</v>
      </c>
      <c r="F798" s="2">
        <v>45</v>
      </c>
      <c r="G798" s="3">
        <f>SUMIF(TRANSAKSI!$M:$M,Table2[[#This Row],[Id Produk]],TRANSAKSI!$R:$R)</f>
        <v>3</v>
      </c>
      <c r="H798" s="3">
        <f>Table2[[#This Row],[Stok]]-Table2[[#This Row],[Terjual]]</f>
        <v>42</v>
      </c>
    </row>
    <row r="799" spans="1:8" x14ac:dyDescent="0.35">
      <c r="A799" t="s">
        <v>1606</v>
      </c>
      <c r="B799" t="s">
        <v>13</v>
      </c>
      <c r="C799" t="s">
        <v>23</v>
      </c>
      <c r="D799" t="s">
        <v>1607</v>
      </c>
      <c r="E799" s="4">
        <v>315000</v>
      </c>
      <c r="F799" s="2">
        <v>42</v>
      </c>
      <c r="G799" s="3">
        <f>SUMIF(TRANSAKSI!$M:$M,Table2[[#This Row],[Id Produk]],TRANSAKSI!$R:$R)</f>
        <v>8</v>
      </c>
      <c r="H799" s="3">
        <f>Table2[[#This Row],[Stok]]-Table2[[#This Row],[Terjual]]</f>
        <v>34</v>
      </c>
    </row>
    <row r="800" spans="1:8" x14ac:dyDescent="0.35">
      <c r="A800" t="s">
        <v>1608</v>
      </c>
      <c r="B800" t="s">
        <v>13</v>
      </c>
      <c r="C800" t="s">
        <v>26</v>
      </c>
      <c r="D800" t="s">
        <v>1609</v>
      </c>
      <c r="E800" s="4">
        <v>20000</v>
      </c>
      <c r="F800" s="2">
        <v>45</v>
      </c>
      <c r="G800" s="3">
        <f>SUMIF(TRANSAKSI!$M:$M,Table2[[#This Row],[Id Produk]],TRANSAKSI!$R:$R)</f>
        <v>7</v>
      </c>
      <c r="H800" s="3">
        <f>Table2[[#This Row],[Stok]]-Table2[[#This Row],[Terjual]]</f>
        <v>38</v>
      </c>
    </row>
    <row r="801" spans="1:8" x14ac:dyDescent="0.35">
      <c r="A801" t="s">
        <v>1610</v>
      </c>
      <c r="B801" t="s">
        <v>13</v>
      </c>
      <c r="C801" t="s">
        <v>26</v>
      </c>
      <c r="D801" t="s">
        <v>1611</v>
      </c>
      <c r="E801" s="4">
        <v>10000</v>
      </c>
      <c r="F801" s="2">
        <v>32</v>
      </c>
      <c r="G801" s="3">
        <f>SUMIF(TRANSAKSI!$M:$M,Table2[[#This Row],[Id Produk]],TRANSAKSI!$R:$R)</f>
        <v>25</v>
      </c>
      <c r="H801" s="3">
        <f>Table2[[#This Row],[Stok]]-Table2[[#This Row],[Terjual]]</f>
        <v>7</v>
      </c>
    </row>
    <row r="802" spans="1:8" x14ac:dyDescent="0.35">
      <c r="A802" t="s">
        <v>1612</v>
      </c>
      <c r="B802" t="s">
        <v>13</v>
      </c>
      <c r="C802" t="s">
        <v>32</v>
      </c>
      <c r="D802" t="s">
        <v>1613</v>
      </c>
      <c r="E802" s="4">
        <v>62000</v>
      </c>
      <c r="F802" s="2">
        <v>66</v>
      </c>
      <c r="G802" s="3">
        <f>SUMIF(TRANSAKSI!$M:$M,Table2[[#This Row],[Id Produk]],TRANSAKSI!$R:$R)</f>
        <v>29</v>
      </c>
      <c r="H802" s="3">
        <f>Table2[[#This Row],[Stok]]-Table2[[#This Row],[Terjual]]</f>
        <v>37</v>
      </c>
    </row>
    <row r="803" spans="1:8" x14ac:dyDescent="0.35">
      <c r="A803" t="s">
        <v>1614</v>
      </c>
      <c r="B803" t="s">
        <v>13</v>
      </c>
      <c r="C803" t="s">
        <v>23</v>
      </c>
      <c r="D803" t="s">
        <v>1615</v>
      </c>
      <c r="E803" s="4">
        <v>46000</v>
      </c>
      <c r="F803" s="2">
        <v>52</v>
      </c>
      <c r="G803" s="3">
        <f>SUMIF(TRANSAKSI!$M:$M,Table2[[#This Row],[Id Produk]],TRANSAKSI!$R:$R)</f>
        <v>4</v>
      </c>
      <c r="H803" s="3">
        <f>Table2[[#This Row],[Stok]]-Table2[[#This Row],[Terjual]]</f>
        <v>48</v>
      </c>
    </row>
    <row r="804" spans="1:8" x14ac:dyDescent="0.35">
      <c r="A804" t="s">
        <v>1616</v>
      </c>
      <c r="B804" t="s">
        <v>13</v>
      </c>
      <c r="C804" t="s">
        <v>26</v>
      </c>
      <c r="D804" t="s">
        <v>1617</v>
      </c>
      <c r="E804" s="4">
        <v>86000</v>
      </c>
      <c r="F804" s="2">
        <v>63</v>
      </c>
      <c r="G804" s="3">
        <f>SUMIF(TRANSAKSI!$M:$M,Table2[[#This Row],[Id Produk]],TRANSAKSI!$R:$R)</f>
        <v>21</v>
      </c>
      <c r="H804" s="3">
        <f>Table2[[#This Row],[Stok]]-Table2[[#This Row],[Terjual]]</f>
        <v>42</v>
      </c>
    </row>
    <row r="805" spans="1:8" x14ac:dyDescent="0.35">
      <c r="A805" t="s">
        <v>1618</v>
      </c>
      <c r="B805" t="s">
        <v>13</v>
      </c>
      <c r="C805" t="s">
        <v>26</v>
      </c>
      <c r="D805" t="s">
        <v>1619</v>
      </c>
      <c r="E805" s="4">
        <v>55000</v>
      </c>
      <c r="F805" s="2">
        <v>31</v>
      </c>
      <c r="G805" s="3">
        <f>SUMIF(TRANSAKSI!$M:$M,Table2[[#This Row],[Id Produk]],TRANSAKSI!$R:$R)</f>
        <v>16</v>
      </c>
      <c r="H805" s="3">
        <f>Table2[[#This Row],[Stok]]-Table2[[#This Row],[Terjual]]</f>
        <v>15</v>
      </c>
    </row>
    <row r="806" spans="1:8" x14ac:dyDescent="0.35">
      <c r="A806" t="s">
        <v>1620</v>
      </c>
      <c r="B806" t="s">
        <v>51</v>
      </c>
      <c r="C806" t="s">
        <v>64</v>
      </c>
      <c r="D806" t="s">
        <v>1621</v>
      </c>
      <c r="E806" s="4">
        <v>29000</v>
      </c>
      <c r="F806" s="2">
        <v>46</v>
      </c>
      <c r="G806" s="3">
        <f>SUMIF(TRANSAKSI!$M:$M,Table2[[#This Row],[Id Produk]],TRANSAKSI!$R:$R)</f>
        <v>16</v>
      </c>
      <c r="H806" s="3">
        <f>Table2[[#This Row],[Stok]]-Table2[[#This Row],[Terjual]]</f>
        <v>30</v>
      </c>
    </row>
    <row r="807" spans="1:8" x14ac:dyDescent="0.35">
      <c r="A807" t="s">
        <v>1622</v>
      </c>
      <c r="B807" t="s">
        <v>13</v>
      </c>
      <c r="C807" t="s">
        <v>29</v>
      </c>
      <c r="D807" t="s">
        <v>1623</v>
      </c>
      <c r="E807" s="4">
        <v>61000</v>
      </c>
      <c r="F807" s="2">
        <v>76</v>
      </c>
      <c r="G807" s="3">
        <f>SUMIF(TRANSAKSI!$M:$M,Table2[[#This Row],[Id Produk]],TRANSAKSI!$R:$R)</f>
        <v>11</v>
      </c>
      <c r="H807" s="3">
        <f>Table2[[#This Row],[Stok]]-Table2[[#This Row],[Terjual]]</f>
        <v>65</v>
      </c>
    </row>
    <row r="808" spans="1:8" x14ac:dyDescent="0.35">
      <c r="A808" t="s">
        <v>1624</v>
      </c>
      <c r="B808" t="s">
        <v>13</v>
      </c>
      <c r="C808" t="s">
        <v>26</v>
      </c>
      <c r="D808" t="s">
        <v>1625</v>
      </c>
      <c r="E808" s="4">
        <v>7000</v>
      </c>
      <c r="F808" s="2">
        <v>55</v>
      </c>
      <c r="G808" s="3">
        <f>SUMIF(TRANSAKSI!$M:$M,Table2[[#This Row],[Id Produk]],TRANSAKSI!$R:$R)</f>
        <v>2</v>
      </c>
      <c r="H808" s="3">
        <f>Table2[[#This Row],[Stok]]-Table2[[#This Row],[Terjual]]</f>
        <v>53</v>
      </c>
    </row>
    <row r="809" spans="1:8" x14ac:dyDescent="0.35">
      <c r="A809" t="s">
        <v>1626</v>
      </c>
      <c r="B809" t="s">
        <v>13</v>
      </c>
      <c r="C809" t="s">
        <v>37</v>
      </c>
      <c r="D809" t="s">
        <v>1627</v>
      </c>
      <c r="E809" s="4">
        <v>68000</v>
      </c>
      <c r="F809" s="2">
        <v>29</v>
      </c>
      <c r="G809" s="3">
        <f>SUMIF(TRANSAKSI!$M:$M,Table2[[#This Row],[Id Produk]],TRANSAKSI!$R:$R)</f>
        <v>10</v>
      </c>
      <c r="H809" s="3">
        <f>Table2[[#This Row],[Stok]]-Table2[[#This Row],[Terjual]]</f>
        <v>19</v>
      </c>
    </row>
    <row r="810" spans="1:8" x14ac:dyDescent="0.35">
      <c r="A810" t="s">
        <v>1628</v>
      </c>
      <c r="B810" t="s">
        <v>13</v>
      </c>
      <c r="C810" t="s">
        <v>37</v>
      </c>
      <c r="D810" t="s">
        <v>1629</v>
      </c>
      <c r="E810" s="4">
        <v>17000</v>
      </c>
      <c r="F810" s="2">
        <v>74</v>
      </c>
      <c r="G810" s="3">
        <f>SUMIF(TRANSAKSI!$M:$M,Table2[[#This Row],[Id Produk]],TRANSAKSI!$R:$R)</f>
        <v>14</v>
      </c>
      <c r="H810" s="3">
        <f>Table2[[#This Row],[Stok]]-Table2[[#This Row],[Terjual]]</f>
        <v>60</v>
      </c>
    </row>
    <row r="811" spans="1:8" x14ac:dyDescent="0.35">
      <c r="A811" t="s">
        <v>1630</v>
      </c>
      <c r="B811" t="s">
        <v>51</v>
      </c>
      <c r="C811" t="s">
        <v>52</v>
      </c>
      <c r="D811" t="s">
        <v>1631</v>
      </c>
      <c r="E811" s="4">
        <v>833000</v>
      </c>
      <c r="F811" s="2">
        <v>64</v>
      </c>
      <c r="G811" s="3">
        <f>SUMIF(TRANSAKSI!$M:$M,Table2[[#This Row],[Id Produk]],TRANSAKSI!$R:$R)</f>
        <v>18</v>
      </c>
      <c r="H811" s="3">
        <f>Table2[[#This Row],[Stok]]-Table2[[#This Row],[Terjual]]</f>
        <v>46</v>
      </c>
    </row>
    <row r="812" spans="1:8" x14ac:dyDescent="0.35">
      <c r="A812" t="s">
        <v>1632</v>
      </c>
      <c r="B812" t="s">
        <v>13</v>
      </c>
      <c r="C812" t="s">
        <v>29</v>
      </c>
      <c r="D812" t="s">
        <v>1633</v>
      </c>
      <c r="E812" s="4">
        <v>168000</v>
      </c>
      <c r="F812" s="2">
        <v>78</v>
      </c>
      <c r="G812" s="3">
        <f>SUMIF(TRANSAKSI!$M:$M,Table2[[#This Row],[Id Produk]],TRANSAKSI!$R:$R)</f>
        <v>13</v>
      </c>
      <c r="H812" s="3">
        <f>Table2[[#This Row],[Stok]]-Table2[[#This Row],[Terjual]]</f>
        <v>65</v>
      </c>
    </row>
    <row r="813" spans="1:8" x14ac:dyDescent="0.35">
      <c r="A813" t="s">
        <v>1634</v>
      </c>
      <c r="B813" t="s">
        <v>13</v>
      </c>
      <c r="C813" t="s">
        <v>37</v>
      </c>
      <c r="D813" t="s">
        <v>1635</v>
      </c>
      <c r="E813" s="4">
        <v>3000</v>
      </c>
      <c r="F813" s="2">
        <v>52</v>
      </c>
      <c r="G813" s="3">
        <f>SUMIF(TRANSAKSI!$M:$M,Table2[[#This Row],[Id Produk]],TRANSAKSI!$R:$R)</f>
        <v>7</v>
      </c>
      <c r="H813" s="3">
        <f>Table2[[#This Row],[Stok]]-Table2[[#This Row],[Terjual]]</f>
        <v>45</v>
      </c>
    </row>
    <row r="814" spans="1:8" x14ac:dyDescent="0.35">
      <c r="A814" t="s">
        <v>1636</v>
      </c>
      <c r="B814" t="s">
        <v>51</v>
      </c>
      <c r="C814" t="s">
        <v>52</v>
      </c>
      <c r="D814" t="s">
        <v>1637</v>
      </c>
      <c r="E814" s="4">
        <v>486000</v>
      </c>
      <c r="F814" s="2">
        <v>35</v>
      </c>
      <c r="G814" s="3">
        <f>SUMIF(TRANSAKSI!$M:$M,Table2[[#This Row],[Id Produk]],TRANSAKSI!$R:$R)</f>
        <v>8</v>
      </c>
      <c r="H814" s="3">
        <f>Table2[[#This Row],[Stok]]-Table2[[#This Row],[Terjual]]</f>
        <v>27</v>
      </c>
    </row>
    <row r="815" spans="1:8" x14ac:dyDescent="0.35">
      <c r="A815" t="s">
        <v>1638</v>
      </c>
      <c r="B815" t="s">
        <v>13</v>
      </c>
      <c r="C815" t="s">
        <v>23</v>
      </c>
      <c r="D815" t="s">
        <v>1639</v>
      </c>
      <c r="E815" s="4">
        <v>55000</v>
      </c>
      <c r="F815" s="2">
        <v>57</v>
      </c>
      <c r="G815" s="3">
        <f>SUMIF(TRANSAKSI!$M:$M,Table2[[#This Row],[Id Produk]],TRANSAKSI!$R:$R)</f>
        <v>15</v>
      </c>
      <c r="H815" s="3">
        <f>Table2[[#This Row],[Stok]]-Table2[[#This Row],[Terjual]]</f>
        <v>42</v>
      </c>
    </row>
    <row r="816" spans="1:8" x14ac:dyDescent="0.35">
      <c r="A816" t="s">
        <v>1640</v>
      </c>
      <c r="B816" t="s">
        <v>9</v>
      </c>
      <c r="C816" t="s">
        <v>10</v>
      </c>
      <c r="D816" t="s">
        <v>1641</v>
      </c>
      <c r="E816" s="4">
        <v>73000</v>
      </c>
      <c r="F816" s="2">
        <v>65</v>
      </c>
      <c r="G816" s="3">
        <f>SUMIF(TRANSAKSI!$M:$M,Table2[[#This Row],[Id Produk]],TRANSAKSI!$R:$R)</f>
        <v>3</v>
      </c>
      <c r="H816" s="3">
        <f>Table2[[#This Row],[Stok]]-Table2[[#This Row],[Terjual]]</f>
        <v>62</v>
      </c>
    </row>
    <row r="817" spans="1:8" x14ac:dyDescent="0.35">
      <c r="A817" t="s">
        <v>1642</v>
      </c>
      <c r="B817" t="s">
        <v>13</v>
      </c>
      <c r="C817" t="s">
        <v>73</v>
      </c>
      <c r="D817" t="s">
        <v>1643</v>
      </c>
      <c r="E817" s="4">
        <v>3000</v>
      </c>
      <c r="F817" s="2">
        <v>58</v>
      </c>
      <c r="G817" s="3">
        <f>SUMIF(TRANSAKSI!$M:$M,Table2[[#This Row],[Id Produk]],TRANSAKSI!$R:$R)</f>
        <v>9</v>
      </c>
      <c r="H817" s="3">
        <f>Table2[[#This Row],[Stok]]-Table2[[#This Row],[Terjual]]</f>
        <v>49</v>
      </c>
    </row>
    <row r="818" spans="1:8" x14ac:dyDescent="0.35">
      <c r="A818" t="s">
        <v>1644</v>
      </c>
      <c r="B818" t="s">
        <v>9</v>
      </c>
      <c r="C818" t="s">
        <v>17</v>
      </c>
      <c r="D818" t="s">
        <v>1645</v>
      </c>
      <c r="E818" s="4">
        <v>331000</v>
      </c>
      <c r="F818" s="2">
        <v>27</v>
      </c>
      <c r="G818" s="3">
        <f>SUMIF(TRANSAKSI!$M:$M,Table2[[#This Row],[Id Produk]],TRANSAKSI!$R:$R)</f>
        <v>3</v>
      </c>
      <c r="H818" s="3">
        <f>Table2[[#This Row],[Stok]]-Table2[[#This Row],[Terjual]]</f>
        <v>24</v>
      </c>
    </row>
    <row r="819" spans="1:8" x14ac:dyDescent="0.35">
      <c r="A819" t="s">
        <v>1646</v>
      </c>
      <c r="B819" t="s">
        <v>13</v>
      </c>
      <c r="C819" t="s">
        <v>26</v>
      </c>
      <c r="D819" t="s">
        <v>1647</v>
      </c>
      <c r="E819" s="4">
        <v>674000</v>
      </c>
      <c r="F819" s="2">
        <v>62</v>
      </c>
      <c r="G819" s="3">
        <f>SUMIF(TRANSAKSI!$M:$M,Table2[[#This Row],[Id Produk]],TRANSAKSI!$R:$R)</f>
        <v>9</v>
      </c>
      <c r="H819" s="3">
        <f>Table2[[#This Row],[Stok]]-Table2[[#This Row],[Terjual]]</f>
        <v>53</v>
      </c>
    </row>
    <row r="820" spans="1:8" x14ac:dyDescent="0.35">
      <c r="A820" t="s">
        <v>1648</v>
      </c>
      <c r="B820" t="s">
        <v>13</v>
      </c>
      <c r="C820" t="s">
        <v>32</v>
      </c>
      <c r="D820" t="s">
        <v>1649</v>
      </c>
      <c r="E820" s="4">
        <v>229000</v>
      </c>
      <c r="F820" s="2">
        <v>36</v>
      </c>
      <c r="G820" s="3">
        <f>SUMIF(TRANSAKSI!$M:$M,Table2[[#This Row],[Id Produk]],TRANSAKSI!$R:$R)</f>
        <v>16</v>
      </c>
      <c r="H820" s="3">
        <f>Table2[[#This Row],[Stok]]-Table2[[#This Row],[Terjual]]</f>
        <v>20</v>
      </c>
    </row>
    <row r="821" spans="1:8" x14ac:dyDescent="0.35">
      <c r="A821" t="s">
        <v>1650</v>
      </c>
      <c r="B821" t="s">
        <v>51</v>
      </c>
      <c r="C821" t="s">
        <v>52</v>
      </c>
      <c r="D821" t="s">
        <v>1651</v>
      </c>
      <c r="E821" s="4">
        <v>320000</v>
      </c>
      <c r="F821" s="2">
        <v>68</v>
      </c>
      <c r="G821" s="3">
        <f>SUMIF(TRANSAKSI!$M:$M,Table2[[#This Row],[Id Produk]],TRANSAKSI!$R:$R)</f>
        <v>7</v>
      </c>
      <c r="H821" s="3">
        <f>Table2[[#This Row],[Stok]]-Table2[[#This Row],[Terjual]]</f>
        <v>61</v>
      </c>
    </row>
    <row r="822" spans="1:8" x14ac:dyDescent="0.35">
      <c r="A822" t="s">
        <v>1652</v>
      </c>
      <c r="B822" t="s">
        <v>13</v>
      </c>
      <c r="C822" t="s">
        <v>32</v>
      </c>
      <c r="D822" t="s">
        <v>1653</v>
      </c>
      <c r="E822" s="4">
        <v>191000</v>
      </c>
      <c r="F822" s="2">
        <v>61</v>
      </c>
      <c r="G822" s="3">
        <f>SUMIF(TRANSAKSI!$M:$M,Table2[[#This Row],[Id Produk]],TRANSAKSI!$R:$R)</f>
        <v>4</v>
      </c>
      <c r="H822" s="3">
        <f>Table2[[#This Row],[Stok]]-Table2[[#This Row],[Terjual]]</f>
        <v>57</v>
      </c>
    </row>
    <row r="823" spans="1:8" x14ac:dyDescent="0.35">
      <c r="A823" t="s">
        <v>1654</v>
      </c>
      <c r="B823" t="s">
        <v>13</v>
      </c>
      <c r="C823" t="s">
        <v>366</v>
      </c>
      <c r="D823" t="s">
        <v>1655</v>
      </c>
      <c r="E823" s="4">
        <v>45000</v>
      </c>
      <c r="F823" s="2">
        <v>47</v>
      </c>
      <c r="G823" s="3">
        <f>SUMIF(TRANSAKSI!$M:$M,Table2[[#This Row],[Id Produk]],TRANSAKSI!$R:$R)</f>
        <v>7</v>
      </c>
      <c r="H823" s="3">
        <f>Table2[[#This Row],[Stok]]-Table2[[#This Row],[Terjual]]</f>
        <v>40</v>
      </c>
    </row>
    <row r="824" spans="1:8" x14ac:dyDescent="0.35">
      <c r="A824" t="s">
        <v>1656</v>
      </c>
      <c r="B824" t="s">
        <v>9</v>
      </c>
      <c r="C824" t="s">
        <v>20</v>
      </c>
      <c r="D824" t="s">
        <v>1657</v>
      </c>
      <c r="E824" s="4">
        <v>45000</v>
      </c>
      <c r="F824" s="2">
        <v>65</v>
      </c>
      <c r="G824" s="3">
        <f>SUMIF(TRANSAKSI!$M:$M,Table2[[#This Row],[Id Produk]],TRANSAKSI!$R:$R)</f>
        <v>7</v>
      </c>
      <c r="H824" s="3">
        <f>Table2[[#This Row],[Stok]]-Table2[[#This Row],[Terjual]]</f>
        <v>58</v>
      </c>
    </row>
    <row r="825" spans="1:8" x14ac:dyDescent="0.35">
      <c r="A825" t="s">
        <v>1658</v>
      </c>
      <c r="B825" t="s">
        <v>13</v>
      </c>
      <c r="C825" t="s">
        <v>26</v>
      </c>
      <c r="D825" t="s">
        <v>1659</v>
      </c>
      <c r="E825" s="4">
        <v>1017000</v>
      </c>
      <c r="F825" s="2">
        <v>54</v>
      </c>
      <c r="G825" s="3">
        <f>SUMIF(TRANSAKSI!$M:$M,Table2[[#This Row],[Id Produk]],TRANSAKSI!$R:$R)</f>
        <v>10</v>
      </c>
      <c r="H825" s="3">
        <f>Table2[[#This Row],[Stok]]-Table2[[#This Row],[Terjual]]</f>
        <v>44</v>
      </c>
    </row>
    <row r="826" spans="1:8" x14ac:dyDescent="0.35">
      <c r="A826" t="s">
        <v>1660</v>
      </c>
      <c r="B826" t="s">
        <v>13</v>
      </c>
      <c r="C826" t="s">
        <v>23</v>
      </c>
      <c r="D826" t="s">
        <v>1661</v>
      </c>
      <c r="E826" s="4">
        <v>14000</v>
      </c>
      <c r="F826" s="2">
        <v>78</v>
      </c>
      <c r="G826" s="3">
        <f>SUMIF(TRANSAKSI!$M:$M,Table2[[#This Row],[Id Produk]],TRANSAKSI!$R:$R)</f>
        <v>7</v>
      </c>
      <c r="H826" s="3">
        <f>Table2[[#This Row],[Stok]]-Table2[[#This Row],[Terjual]]</f>
        <v>71</v>
      </c>
    </row>
    <row r="827" spans="1:8" x14ac:dyDescent="0.35">
      <c r="A827" t="s">
        <v>1662</v>
      </c>
      <c r="B827" t="s">
        <v>13</v>
      </c>
      <c r="C827" t="s">
        <v>23</v>
      </c>
      <c r="D827" t="s">
        <v>1663</v>
      </c>
      <c r="E827" s="4">
        <v>144000</v>
      </c>
      <c r="F827" s="2">
        <v>72</v>
      </c>
      <c r="G827" s="3">
        <f>SUMIF(TRANSAKSI!$M:$M,Table2[[#This Row],[Id Produk]],TRANSAKSI!$R:$R)</f>
        <v>3</v>
      </c>
      <c r="H827" s="3">
        <f>Table2[[#This Row],[Stok]]-Table2[[#This Row],[Terjual]]</f>
        <v>69</v>
      </c>
    </row>
    <row r="828" spans="1:8" x14ac:dyDescent="0.35">
      <c r="A828" t="s">
        <v>1664</v>
      </c>
      <c r="B828" t="s">
        <v>51</v>
      </c>
      <c r="C828" t="s">
        <v>52</v>
      </c>
      <c r="D828" t="s">
        <v>1665</v>
      </c>
      <c r="E828" s="4">
        <v>438000</v>
      </c>
      <c r="F828" s="2">
        <v>55</v>
      </c>
      <c r="G828" s="3">
        <f>SUMIF(TRANSAKSI!$M:$M,Table2[[#This Row],[Id Produk]],TRANSAKSI!$R:$R)</f>
        <v>11</v>
      </c>
      <c r="H828" s="3">
        <f>Table2[[#This Row],[Stok]]-Table2[[#This Row],[Terjual]]</f>
        <v>44</v>
      </c>
    </row>
    <row r="829" spans="1:8" x14ac:dyDescent="0.35">
      <c r="A829" t="s">
        <v>1666</v>
      </c>
      <c r="B829" t="s">
        <v>51</v>
      </c>
      <c r="C829" t="s">
        <v>64</v>
      </c>
      <c r="D829" t="s">
        <v>1667</v>
      </c>
      <c r="E829" s="4">
        <v>500000</v>
      </c>
      <c r="F829" s="2">
        <v>47</v>
      </c>
      <c r="G829" s="3">
        <f>SUMIF(TRANSAKSI!$M:$M,Table2[[#This Row],[Id Produk]],TRANSAKSI!$R:$R)</f>
        <v>9</v>
      </c>
      <c r="H829" s="3">
        <f>Table2[[#This Row],[Stok]]-Table2[[#This Row],[Terjual]]</f>
        <v>38</v>
      </c>
    </row>
    <row r="830" spans="1:8" x14ac:dyDescent="0.35">
      <c r="A830" t="s">
        <v>1668</v>
      </c>
      <c r="B830" t="s">
        <v>13</v>
      </c>
      <c r="C830" t="s">
        <v>23</v>
      </c>
      <c r="D830" t="s">
        <v>1669</v>
      </c>
      <c r="E830" s="4">
        <v>8000</v>
      </c>
      <c r="F830" s="2">
        <v>29</v>
      </c>
      <c r="G830" s="3">
        <f>SUMIF(TRANSAKSI!$M:$M,Table2[[#This Row],[Id Produk]],TRANSAKSI!$R:$R)</f>
        <v>2</v>
      </c>
      <c r="H830" s="3">
        <f>Table2[[#This Row],[Stok]]-Table2[[#This Row],[Terjual]]</f>
        <v>27</v>
      </c>
    </row>
    <row r="831" spans="1:8" x14ac:dyDescent="0.35">
      <c r="A831" t="s">
        <v>1670</v>
      </c>
      <c r="B831" t="s">
        <v>13</v>
      </c>
      <c r="C831" t="s">
        <v>23</v>
      </c>
      <c r="D831" t="s">
        <v>1671</v>
      </c>
      <c r="E831" s="4">
        <v>13000</v>
      </c>
      <c r="F831" s="2">
        <v>65</v>
      </c>
      <c r="G831" s="3">
        <f>SUMIF(TRANSAKSI!$M:$M,Table2[[#This Row],[Id Produk]],TRANSAKSI!$R:$R)</f>
        <v>2</v>
      </c>
      <c r="H831" s="3">
        <f>Table2[[#This Row],[Stok]]-Table2[[#This Row],[Terjual]]</f>
        <v>63</v>
      </c>
    </row>
    <row r="832" spans="1:8" x14ac:dyDescent="0.35">
      <c r="A832" t="s">
        <v>1672</v>
      </c>
      <c r="B832" t="s">
        <v>13</v>
      </c>
      <c r="C832" t="s">
        <v>23</v>
      </c>
      <c r="D832" t="s">
        <v>1673</v>
      </c>
      <c r="E832" s="4">
        <v>7000</v>
      </c>
      <c r="F832" s="2">
        <v>50</v>
      </c>
      <c r="G832" s="3">
        <f>SUMIF(TRANSAKSI!$M:$M,Table2[[#This Row],[Id Produk]],TRANSAKSI!$R:$R)</f>
        <v>13</v>
      </c>
      <c r="H832" s="3">
        <f>Table2[[#This Row],[Stok]]-Table2[[#This Row],[Terjual]]</f>
        <v>37</v>
      </c>
    </row>
    <row r="833" spans="1:8" x14ac:dyDescent="0.35">
      <c r="A833" t="s">
        <v>1674</v>
      </c>
      <c r="B833" t="s">
        <v>13</v>
      </c>
      <c r="C833" t="s">
        <v>32</v>
      </c>
      <c r="D833" t="s">
        <v>1675</v>
      </c>
      <c r="E833" s="4">
        <v>200000</v>
      </c>
      <c r="F833" s="2">
        <v>51</v>
      </c>
      <c r="G833" s="3">
        <f>SUMIF(TRANSAKSI!$M:$M,Table2[[#This Row],[Id Produk]],TRANSAKSI!$R:$R)</f>
        <v>14</v>
      </c>
      <c r="H833" s="3">
        <f>Table2[[#This Row],[Stok]]-Table2[[#This Row],[Terjual]]</f>
        <v>37</v>
      </c>
    </row>
    <row r="834" spans="1:8" x14ac:dyDescent="0.35">
      <c r="A834" t="s">
        <v>1676</v>
      </c>
      <c r="B834" t="s">
        <v>9</v>
      </c>
      <c r="C834" t="s">
        <v>20</v>
      </c>
      <c r="D834" t="s">
        <v>1677</v>
      </c>
      <c r="E834" s="4">
        <v>436000</v>
      </c>
      <c r="F834" s="2">
        <v>28</v>
      </c>
      <c r="G834" s="3">
        <f>SUMIF(TRANSAKSI!$M:$M,Table2[[#This Row],[Id Produk]],TRANSAKSI!$R:$R)</f>
        <v>13</v>
      </c>
      <c r="H834" s="3">
        <f>Table2[[#This Row],[Stok]]-Table2[[#This Row],[Terjual]]</f>
        <v>15</v>
      </c>
    </row>
    <row r="835" spans="1:8" x14ac:dyDescent="0.35">
      <c r="A835" t="s">
        <v>1678</v>
      </c>
      <c r="B835" t="s">
        <v>9</v>
      </c>
      <c r="C835" t="s">
        <v>17</v>
      </c>
      <c r="D835" t="s">
        <v>1679</v>
      </c>
      <c r="E835" s="4">
        <v>144000</v>
      </c>
      <c r="F835" s="2">
        <v>50</v>
      </c>
      <c r="G835" s="3">
        <f>SUMIF(TRANSAKSI!$M:$M,Table2[[#This Row],[Id Produk]],TRANSAKSI!$R:$R)</f>
        <v>1</v>
      </c>
      <c r="H835" s="3">
        <f>Table2[[#This Row],[Stok]]-Table2[[#This Row],[Terjual]]</f>
        <v>49</v>
      </c>
    </row>
    <row r="836" spans="1:8" x14ac:dyDescent="0.35">
      <c r="A836" t="s">
        <v>1680</v>
      </c>
      <c r="B836" t="s">
        <v>9</v>
      </c>
      <c r="C836" t="s">
        <v>42</v>
      </c>
      <c r="D836" t="s">
        <v>1681</v>
      </c>
      <c r="E836" s="4">
        <v>98000</v>
      </c>
      <c r="F836" s="2">
        <v>56</v>
      </c>
      <c r="G836" s="3">
        <f>SUMIF(TRANSAKSI!$M:$M,Table2[[#This Row],[Id Produk]],TRANSAKSI!$R:$R)</f>
        <v>14</v>
      </c>
      <c r="H836" s="3">
        <f>Table2[[#This Row],[Stok]]-Table2[[#This Row],[Terjual]]</f>
        <v>42</v>
      </c>
    </row>
    <row r="837" spans="1:8" x14ac:dyDescent="0.35">
      <c r="A837" t="s">
        <v>1682</v>
      </c>
      <c r="B837" t="s">
        <v>13</v>
      </c>
      <c r="C837" t="s">
        <v>23</v>
      </c>
      <c r="D837" t="s">
        <v>1683</v>
      </c>
      <c r="E837" s="4">
        <v>15000</v>
      </c>
      <c r="F837" s="2">
        <v>57</v>
      </c>
      <c r="G837" s="3">
        <f>SUMIF(TRANSAKSI!$M:$M,Table2[[#This Row],[Id Produk]],TRANSAKSI!$R:$R)</f>
        <v>8</v>
      </c>
      <c r="H837" s="3">
        <f>Table2[[#This Row],[Stok]]-Table2[[#This Row],[Terjual]]</f>
        <v>49</v>
      </c>
    </row>
    <row r="838" spans="1:8" x14ac:dyDescent="0.35">
      <c r="A838" t="s">
        <v>1684</v>
      </c>
      <c r="B838" t="s">
        <v>13</v>
      </c>
      <c r="C838" t="s">
        <v>29</v>
      </c>
      <c r="D838" t="s">
        <v>1685</v>
      </c>
      <c r="E838" s="4">
        <v>36000</v>
      </c>
      <c r="F838" s="2">
        <v>60</v>
      </c>
      <c r="G838" s="3">
        <f>SUMIF(TRANSAKSI!$M:$M,Table2[[#This Row],[Id Produk]],TRANSAKSI!$R:$R)</f>
        <v>13</v>
      </c>
      <c r="H838" s="3">
        <f>Table2[[#This Row],[Stok]]-Table2[[#This Row],[Terjual]]</f>
        <v>47</v>
      </c>
    </row>
    <row r="839" spans="1:8" x14ac:dyDescent="0.35">
      <c r="A839" t="s">
        <v>1686</v>
      </c>
      <c r="B839" t="s">
        <v>13</v>
      </c>
      <c r="C839" t="s">
        <v>29</v>
      </c>
      <c r="D839" t="s">
        <v>1687</v>
      </c>
      <c r="E839" s="4">
        <v>18000</v>
      </c>
      <c r="F839" s="2">
        <v>72</v>
      </c>
      <c r="G839" s="3">
        <f>SUMIF(TRANSAKSI!$M:$M,Table2[[#This Row],[Id Produk]],TRANSAKSI!$R:$R)</f>
        <v>11</v>
      </c>
      <c r="H839" s="3">
        <f>Table2[[#This Row],[Stok]]-Table2[[#This Row],[Terjual]]</f>
        <v>61</v>
      </c>
    </row>
    <row r="840" spans="1:8" x14ac:dyDescent="0.35">
      <c r="A840" t="s">
        <v>1688</v>
      </c>
      <c r="B840" t="s">
        <v>13</v>
      </c>
      <c r="C840" t="s">
        <v>37</v>
      </c>
      <c r="D840" t="s">
        <v>1689</v>
      </c>
      <c r="E840" s="4">
        <v>17000</v>
      </c>
      <c r="F840" s="2">
        <v>46</v>
      </c>
      <c r="G840" s="3">
        <f>SUMIF(TRANSAKSI!$M:$M,Table2[[#This Row],[Id Produk]],TRANSAKSI!$R:$R)</f>
        <v>14</v>
      </c>
      <c r="H840" s="3">
        <f>Table2[[#This Row],[Stok]]-Table2[[#This Row],[Terjual]]</f>
        <v>32</v>
      </c>
    </row>
    <row r="841" spans="1:8" x14ac:dyDescent="0.35">
      <c r="A841" t="s">
        <v>1690</v>
      </c>
      <c r="B841" t="s">
        <v>9</v>
      </c>
      <c r="C841" t="s">
        <v>17</v>
      </c>
      <c r="D841" t="s">
        <v>1691</v>
      </c>
      <c r="E841" s="4">
        <v>893000</v>
      </c>
      <c r="F841" s="2">
        <v>76</v>
      </c>
      <c r="G841" s="3">
        <f>SUMIF(TRANSAKSI!$M:$M,Table2[[#This Row],[Id Produk]],TRANSAKSI!$R:$R)</f>
        <v>8</v>
      </c>
      <c r="H841" s="3">
        <f>Table2[[#This Row],[Stok]]-Table2[[#This Row],[Terjual]]</f>
        <v>68</v>
      </c>
    </row>
    <row r="842" spans="1:8" x14ac:dyDescent="0.35">
      <c r="A842" t="s">
        <v>1692</v>
      </c>
      <c r="B842" t="s">
        <v>51</v>
      </c>
      <c r="C842" t="s">
        <v>52</v>
      </c>
      <c r="D842" t="s">
        <v>1693</v>
      </c>
      <c r="E842" s="4">
        <v>288000</v>
      </c>
      <c r="F842" s="2">
        <v>78</v>
      </c>
      <c r="G842" s="3">
        <f>SUMIF(TRANSAKSI!$M:$M,Table2[[#This Row],[Id Produk]],TRANSAKSI!$R:$R)</f>
        <v>24</v>
      </c>
      <c r="H842" s="3">
        <f>Table2[[#This Row],[Stok]]-Table2[[#This Row],[Terjual]]</f>
        <v>54</v>
      </c>
    </row>
    <row r="843" spans="1:8" x14ac:dyDescent="0.35">
      <c r="A843" t="s">
        <v>1694</v>
      </c>
      <c r="B843" t="s">
        <v>9</v>
      </c>
      <c r="C843" t="s">
        <v>20</v>
      </c>
      <c r="D843" t="s">
        <v>1695</v>
      </c>
      <c r="E843" s="4">
        <v>182000</v>
      </c>
      <c r="F843" s="2">
        <v>50</v>
      </c>
      <c r="G843" s="3">
        <f>SUMIF(TRANSAKSI!$M:$M,Table2[[#This Row],[Id Produk]],TRANSAKSI!$R:$R)</f>
        <v>20</v>
      </c>
      <c r="H843" s="3">
        <f>Table2[[#This Row],[Stok]]-Table2[[#This Row],[Terjual]]</f>
        <v>30</v>
      </c>
    </row>
    <row r="844" spans="1:8" x14ac:dyDescent="0.35">
      <c r="A844" t="s">
        <v>1696</v>
      </c>
      <c r="B844" t="s">
        <v>13</v>
      </c>
      <c r="C844" t="s">
        <v>26</v>
      </c>
      <c r="D844" t="s">
        <v>1697</v>
      </c>
      <c r="E844" s="4">
        <v>13000</v>
      </c>
      <c r="F844" s="2">
        <v>78</v>
      </c>
      <c r="G844" s="3">
        <f>SUMIF(TRANSAKSI!$M:$M,Table2[[#This Row],[Id Produk]],TRANSAKSI!$R:$R)</f>
        <v>30</v>
      </c>
      <c r="H844" s="3">
        <f>Table2[[#This Row],[Stok]]-Table2[[#This Row],[Terjual]]</f>
        <v>48</v>
      </c>
    </row>
    <row r="845" spans="1:8" x14ac:dyDescent="0.35">
      <c r="A845" t="s">
        <v>1698</v>
      </c>
      <c r="B845" t="s">
        <v>51</v>
      </c>
      <c r="C845" t="s">
        <v>64</v>
      </c>
      <c r="D845" t="s">
        <v>1699</v>
      </c>
      <c r="E845" s="4">
        <v>316000</v>
      </c>
      <c r="F845" s="2">
        <v>30</v>
      </c>
      <c r="G845" s="3">
        <f>SUMIF(TRANSAKSI!$M:$M,Table2[[#This Row],[Id Produk]],TRANSAKSI!$R:$R)</f>
        <v>4</v>
      </c>
      <c r="H845" s="3">
        <f>Table2[[#This Row],[Stok]]-Table2[[#This Row],[Terjual]]</f>
        <v>26</v>
      </c>
    </row>
    <row r="846" spans="1:8" x14ac:dyDescent="0.35">
      <c r="A846" t="s">
        <v>1700</v>
      </c>
      <c r="B846" t="s">
        <v>9</v>
      </c>
      <c r="C846" t="s">
        <v>42</v>
      </c>
      <c r="D846" t="s">
        <v>1701</v>
      </c>
      <c r="E846" s="4">
        <v>724000</v>
      </c>
      <c r="F846" s="2">
        <v>31</v>
      </c>
      <c r="G846" s="3">
        <f>SUMIF(TRANSAKSI!$M:$M,Table2[[#This Row],[Id Produk]],TRANSAKSI!$R:$R)</f>
        <v>14</v>
      </c>
      <c r="H846" s="3">
        <f>Table2[[#This Row],[Stok]]-Table2[[#This Row],[Terjual]]</f>
        <v>17</v>
      </c>
    </row>
    <row r="847" spans="1:8" x14ac:dyDescent="0.35">
      <c r="A847" t="s">
        <v>1702</v>
      </c>
      <c r="B847" t="s">
        <v>9</v>
      </c>
      <c r="C847" t="s">
        <v>42</v>
      </c>
      <c r="D847" t="s">
        <v>1703</v>
      </c>
      <c r="E847" s="4">
        <v>281000</v>
      </c>
      <c r="F847" s="2">
        <v>70</v>
      </c>
      <c r="G847" s="3">
        <f>SUMIF(TRANSAKSI!$M:$M,Table2[[#This Row],[Id Produk]],TRANSAKSI!$R:$R)</f>
        <v>5</v>
      </c>
      <c r="H847" s="3">
        <f>Table2[[#This Row],[Stok]]-Table2[[#This Row],[Terjual]]</f>
        <v>65</v>
      </c>
    </row>
    <row r="848" spans="1:8" x14ac:dyDescent="0.35">
      <c r="A848" t="s">
        <v>1704</v>
      </c>
      <c r="B848" t="s">
        <v>13</v>
      </c>
      <c r="C848" t="s">
        <v>14</v>
      </c>
      <c r="D848" t="s">
        <v>1705</v>
      </c>
      <c r="E848" s="4">
        <v>15000</v>
      </c>
      <c r="F848" s="2">
        <v>46</v>
      </c>
      <c r="G848" s="3">
        <f>SUMIF(TRANSAKSI!$M:$M,Table2[[#This Row],[Id Produk]],TRANSAKSI!$R:$R)</f>
        <v>13</v>
      </c>
      <c r="H848" s="3">
        <f>Table2[[#This Row],[Stok]]-Table2[[#This Row],[Terjual]]</f>
        <v>33</v>
      </c>
    </row>
    <row r="849" spans="1:8" x14ac:dyDescent="0.35">
      <c r="A849" t="s">
        <v>1706</v>
      </c>
      <c r="B849" t="s">
        <v>51</v>
      </c>
      <c r="C849" t="s">
        <v>64</v>
      </c>
      <c r="D849" t="s">
        <v>1707</v>
      </c>
      <c r="E849" s="4">
        <v>266000</v>
      </c>
      <c r="F849" s="2">
        <v>48</v>
      </c>
      <c r="G849" s="3">
        <f>SUMIF(TRANSAKSI!$M:$M,Table2[[#This Row],[Id Produk]],TRANSAKSI!$R:$R)</f>
        <v>11</v>
      </c>
      <c r="H849" s="3">
        <f>Table2[[#This Row],[Stok]]-Table2[[#This Row],[Terjual]]</f>
        <v>37</v>
      </c>
    </row>
    <row r="850" spans="1:8" x14ac:dyDescent="0.35">
      <c r="A850" t="s">
        <v>1708</v>
      </c>
      <c r="B850" t="s">
        <v>13</v>
      </c>
      <c r="C850" t="s">
        <v>55</v>
      </c>
      <c r="D850" t="s">
        <v>1709</v>
      </c>
      <c r="E850" s="4">
        <v>15000</v>
      </c>
      <c r="F850" s="2">
        <v>63</v>
      </c>
      <c r="G850" s="3">
        <f>SUMIF(TRANSAKSI!$M:$M,Table2[[#This Row],[Id Produk]],TRANSAKSI!$R:$R)</f>
        <v>9</v>
      </c>
      <c r="H850" s="3">
        <f>Table2[[#This Row],[Stok]]-Table2[[#This Row],[Terjual]]</f>
        <v>54</v>
      </c>
    </row>
    <row r="851" spans="1:8" x14ac:dyDescent="0.35">
      <c r="A851" t="s">
        <v>1710</v>
      </c>
      <c r="B851" t="s">
        <v>9</v>
      </c>
      <c r="C851" t="s">
        <v>20</v>
      </c>
      <c r="D851" t="s">
        <v>1711</v>
      </c>
      <c r="E851" s="4">
        <v>548000</v>
      </c>
      <c r="F851" s="2">
        <v>61</v>
      </c>
      <c r="G851" s="3">
        <f>SUMIF(TRANSAKSI!$M:$M,Table2[[#This Row],[Id Produk]],TRANSAKSI!$R:$R)</f>
        <v>11</v>
      </c>
      <c r="H851" s="3">
        <f>Table2[[#This Row],[Stok]]-Table2[[#This Row],[Terjual]]</f>
        <v>50</v>
      </c>
    </row>
    <row r="852" spans="1:8" x14ac:dyDescent="0.35">
      <c r="A852" t="s">
        <v>1712</v>
      </c>
      <c r="B852" t="s">
        <v>13</v>
      </c>
      <c r="C852" t="s">
        <v>55</v>
      </c>
      <c r="D852" t="s">
        <v>1713</v>
      </c>
      <c r="E852" s="4">
        <v>11000</v>
      </c>
      <c r="F852" s="2">
        <v>50</v>
      </c>
      <c r="G852" s="3">
        <f>SUMIF(TRANSAKSI!$M:$M,Table2[[#This Row],[Id Produk]],TRANSAKSI!$R:$R)</f>
        <v>10</v>
      </c>
      <c r="H852" s="3">
        <f>Table2[[#This Row],[Stok]]-Table2[[#This Row],[Terjual]]</f>
        <v>40</v>
      </c>
    </row>
    <row r="853" spans="1:8" x14ac:dyDescent="0.35">
      <c r="A853" t="s">
        <v>1714</v>
      </c>
      <c r="B853" t="s">
        <v>13</v>
      </c>
      <c r="C853" t="s">
        <v>23</v>
      </c>
      <c r="D853" t="s">
        <v>1715</v>
      </c>
      <c r="E853" s="4">
        <v>26000</v>
      </c>
      <c r="F853" s="2">
        <v>55</v>
      </c>
      <c r="G853" s="3">
        <f>SUMIF(TRANSAKSI!$M:$M,Table2[[#This Row],[Id Produk]],TRANSAKSI!$R:$R)</f>
        <v>7</v>
      </c>
      <c r="H853" s="3">
        <f>Table2[[#This Row],[Stok]]-Table2[[#This Row],[Terjual]]</f>
        <v>48</v>
      </c>
    </row>
    <row r="854" spans="1:8" x14ac:dyDescent="0.35">
      <c r="A854" t="s">
        <v>1716</v>
      </c>
      <c r="B854" t="s">
        <v>13</v>
      </c>
      <c r="C854" t="s">
        <v>37</v>
      </c>
      <c r="D854" t="s">
        <v>1717</v>
      </c>
      <c r="E854" s="4">
        <v>42000</v>
      </c>
      <c r="F854" s="2">
        <v>77</v>
      </c>
      <c r="G854" s="3">
        <f>SUMIF(TRANSAKSI!$M:$M,Table2[[#This Row],[Id Produk]],TRANSAKSI!$R:$R)</f>
        <v>10</v>
      </c>
      <c r="H854" s="3">
        <f>Table2[[#This Row],[Stok]]-Table2[[#This Row],[Terjual]]</f>
        <v>67</v>
      </c>
    </row>
    <row r="855" spans="1:8" x14ac:dyDescent="0.35">
      <c r="A855" t="s">
        <v>1718</v>
      </c>
      <c r="B855" t="s">
        <v>9</v>
      </c>
      <c r="C855" t="s">
        <v>20</v>
      </c>
      <c r="D855" t="s">
        <v>1719</v>
      </c>
      <c r="E855" s="4">
        <v>64000</v>
      </c>
      <c r="F855" s="2">
        <v>69</v>
      </c>
      <c r="G855" s="3">
        <f>SUMIF(TRANSAKSI!$M:$M,Table2[[#This Row],[Id Produk]],TRANSAKSI!$R:$R)</f>
        <v>30</v>
      </c>
      <c r="H855" s="3">
        <f>Table2[[#This Row],[Stok]]-Table2[[#This Row],[Terjual]]</f>
        <v>39</v>
      </c>
    </row>
    <row r="856" spans="1:8" x14ac:dyDescent="0.35">
      <c r="A856" t="s">
        <v>1720</v>
      </c>
      <c r="B856" t="s">
        <v>13</v>
      </c>
      <c r="C856" t="s">
        <v>29</v>
      </c>
      <c r="D856" t="s">
        <v>1721</v>
      </c>
      <c r="E856" s="4">
        <v>491000</v>
      </c>
      <c r="F856" s="2">
        <v>77</v>
      </c>
      <c r="G856" s="3">
        <f>SUMIF(TRANSAKSI!$M:$M,Table2[[#This Row],[Id Produk]],TRANSAKSI!$R:$R)</f>
        <v>17</v>
      </c>
      <c r="H856" s="3">
        <f>Table2[[#This Row],[Stok]]-Table2[[#This Row],[Terjual]]</f>
        <v>60</v>
      </c>
    </row>
    <row r="857" spans="1:8" x14ac:dyDescent="0.35">
      <c r="A857" t="s">
        <v>1722</v>
      </c>
      <c r="B857" t="s">
        <v>9</v>
      </c>
      <c r="C857" t="s">
        <v>10</v>
      </c>
      <c r="D857" t="s">
        <v>1723</v>
      </c>
      <c r="E857" s="4">
        <v>1553000</v>
      </c>
      <c r="F857" s="2">
        <v>33</v>
      </c>
      <c r="G857" s="3">
        <f>SUMIF(TRANSAKSI!$M:$M,Table2[[#This Row],[Id Produk]],TRANSAKSI!$R:$R)</f>
        <v>13</v>
      </c>
      <c r="H857" s="3">
        <f>Table2[[#This Row],[Stok]]-Table2[[#This Row],[Terjual]]</f>
        <v>20</v>
      </c>
    </row>
    <row r="858" spans="1:8" x14ac:dyDescent="0.35">
      <c r="A858" t="s">
        <v>1724</v>
      </c>
      <c r="B858" t="s">
        <v>9</v>
      </c>
      <c r="C858" t="s">
        <v>17</v>
      </c>
      <c r="D858" t="s">
        <v>1725</v>
      </c>
      <c r="E858" s="4">
        <v>1580000</v>
      </c>
      <c r="F858" s="2">
        <v>41</v>
      </c>
      <c r="G858" s="3">
        <f>SUMIF(TRANSAKSI!$M:$M,Table2[[#This Row],[Id Produk]],TRANSAKSI!$R:$R)</f>
        <v>14</v>
      </c>
      <c r="H858" s="3">
        <f>Table2[[#This Row],[Stok]]-Table2[[#This Row],[Terjual]]</f>
        <v>27</v>
      </c>
    </row>
    <row r="859" spans="1:8" x14ac:dyDescent="0.35">
      <c r="A859" t="s">
        <v>1726</v>
      </c>
      <c r="B859" t="s">
        <v>13</v>
      </c>
      <c r="C859" t="s">
        <v>26</v>
      </c>
      <c r="D859" t="s">
        <v>1727</v>
      </c>
      <c r="E859" s="4">
        <v>14000</v>
      </c>
      <c r="F859" s="2">
        <v>38</v>
      </c>
      <c r="G859" s="3">
        <f>SUMIF(TRANSAKSI!$M:$M,Table2[[#This Row],[Id Produk]],TRANSAKSI!$R:$R)</f>
        <v>18</v>
      </c>
      <c r="H859" s="3">
        <f>Table2[[#This Row],[Stok]]-Table2[[#This Row],[Terjual]]</f>
        <v>20</v>
      </c>
    </row>
    <row r="860" spans="1:8" x14ac:dyDescent="0.35">
      <c r="A860" t="s">
        <v>1728</v>
      </c>
      <c r="B860" t="s">
        <v>9</v>
      </c>
      <c r="C860" t="s">
        <v>20</v>
      </c>
      <c r="D860" t="s">
        <v>1729</v>
      </c>
      <c r="E860" s="4">
        <v>128000</v>
      </c>
      <c r="F860" s="2">
        <v>35</v>
      </c>
      <c r="G860" s="3">
        <f>SUMIF(TRANSAKSI!$M:$M,Table2[[#This Row],[Id Produk]],TRANSAKSI!$R:$R)</f>
        <v>18</v>
      </c>
      <c r="H860" s="3">
        <f>Table2[[#This Row],[Stok]]-Table2[[#This Row],[Terjual]]</f>
        <v>17</v>
      </c>
    </row>
    <row r="861" spans="1:8" x14ac:dyDescent="0.35">
      <c r="A861" t="s">
        <v>1730</v>
      </c>
      <c r="B861" t="s">
        <v>9</v>
      </c>
      <c r="C861" t="s">
        <v>42</v>
      </c>
      <c r="D861" t="s">
        <v>1731</v>
      </c>
      <c r="E861" s="4">
        <v>121000</v>
      </c>
      <c r="F861" s="2">
        <v>67</v>
      </c>
      <c r="G861" s="3">
        <f>SUMIF(TRANSAKSI!$M:$M,Table2[[#This Row],[Id Produk]],TRANSAKSI!$R:$R)</f>
        <v>11</v>
      </c>
      <c r="H861" s="3">
        <f>Table2[[#This Row],[Stok]]-Table2[[#This Row],[Terjual]]</f>
        <v>56</v>
      </c>
    </row>
    <row r="862" spans="1:8" x14ac:dyDescent="0.35">
      <c r="A862" t="s">
        <v>1732</v>
      </c>
      <c r="B862" t="s">
        <v>13</v>
      </c>
      <c r="C862" t="s">
        <v>23</v>
      </c>
      <c r="D862" t="s">
        <v>1733</v>
      </c>
      <c r="E862" s="4">
        <v>24000</v>
      </c>
      <c r="F862" s="2">
        <v>65</v>
      </c>
      <c r="G862" s="3">
        <f>SUMIF(TRANSAKSI!$M:$M,Table2[[#This Row],[Id Produk]],TRANSAKSI!$R:$R)</f>
        <v>7</v>
      </c>
      <c r="H862" s="3">
        <f>Table2[[#This Row],[Stok]]-Table2[[#This Row],[Terjual]]</f>
        <v>58</v>
      </c>
    </row>
    <row r="863" spans="1:8" x14ac:dyDescent="0.35">
      <c r="A863" t="s">
        <v>1734</v>
      </c>
      <c r="B863" t="s">
        <v>9</v>
      </c>
      <c r="C863" t="s">
        <v>20</v>
      </c>
      <c r="D863" t="s">
        <v>1735</v>
      </c>
      <c r="E863" s="4">
        <v>533000</v>
      </c>
      <c r="F863" s="2">
        <v>60</v>
      </c>
      <c r="G863" s="3">
        <f>SUMIF(TRANSAKSI!$M:$M,Table2[[#This Row],[Id Produk]],TRANSAKSI!$R:$R)</f>
        <v>21</v>
      </c>
      <c r="H863" s="3">
        <f>Table2[[#This Row],[Stok]]-Table2[[#This Row],[Terjual]]</f>
        <v>39</v>
      </c>
    </row>
    <row r="864" spans="1:8" x14ac:dyDescent="0.35">
      <c r="A864" t="s">
        <v>1736</v>
      </c>
      <c r="B864" t="s">
        <v>51</v>
      </c>
      <c r="C864" t="s">
        <v>64</v>
      </c>
      <c r="D864" t="s">
        <v>1737</v>
      </c>
      <c r="E864" s="4">
        <v>252000</v>
      </c>
      <c r="F864" s="2">
        <v>51</v>
      </c>
      <c r="G864" s="3">
        <f>SUMIF(TRANSAKSI!$M:$M,Table2[[#This Row],[Id Produk]],TRANSAKSI!$R:$R)</f>
        <v>6</v>
      </c>
      <c r="H864" s="3">
        <f>Table2[[#This Row],[Stok]]-Table2[[#This Row],[Terjual]]</f>
        <v>45</v>
      </c>
    </row>
    <row r="865" spans="1:8" x14ac:dyDescent="0.35">
      <c r="A865" t="s">
        <v>1738</v>
      </c>
      <c r="B865" t="s">
        <v>13</v>
      </c>
      <c r="C865" t="s">
        <v>73</v>
      </c>
      <c r="D865" t="s">
        <v>1739</v>
      </c>
      <c r="E865" s="4">
        <v>6000</v>
      </c>
      <c r="F865" s="2">
        <v>77</v>
      </c>
      <c r="G865" s="3">
        <f>SUMIF(TRANSAKSI!$M:$M,Table2[[#This Row],[Id Produk]],TRANSAKSI!$R:$R)</f>
        <v>10</v>
      </c>
      <c r="H865" s="3">
        <f>Table2[[#This Row],[Stok]]-Table2[[#This Row],[Terjual]]</f>
        <v>67</v>
      </c>
    </row>
    <row r="866" spans="1:8" x14ac:dyDescent="0.35">
      <c r="A866" t="s">
        <v>1740</v>
      </c>
      <c r="B866" t="s">
        <v>13</v>
      </c>
      <c r="C866" t="s">
        <v>29</v>
      </c>
      <c r="D866" t="s">
        <v>1741</v>
      </c>
      <c r="E866" s="4">
        <v>177000</v>
      </c>
      <c r="F866" s="2">
        <v>31</v>
      </c>
      <c r="G866" s="3">
        <f>SUMIF(TRANSAKSI!$M:$M,Table2[[#This Row],[Id Produk]],TRANSAKSI!$R:$R)</f>
        <v>5</v>
      </c>
      <c r="H866" s="3">
        <f>Table2[[#This Row],[Stok]]-Table2[[#This Row],[Terjual]]</f>
        <v>26</v>
      </c>
    </row>
    <row r="867" spans="1:8" x14ac:dyDescent="0.35">
      <c r="A867" t="s">
        <v>1742</v>
      </c>
      <c r="B867" t="s">
        <v>13</v>
      </c>
      <c r="C867" t="s">
        <v>73</v>
      </c>
      <c r="D867" t="s">
        <v>476</v>
      </c>
      <c r="E867" s="4">
        <v>8000</v>
      </c>
      <c r="F867" s="2">
        <v>42</v>
      </c>
      <c r="G867" s="3">
        <f>SUMIF(TRANSAKSI!$M:$M,Table2[[#This Row],[Id Produk]],TRANSAKSI!$R:$R)</f>
        <v>9</v>
      </c>
      <c r="H867" s="3">
        <f>Table2[[#This Row],[Stok]]-Table2[[#This Row],[Terjual]]</f>
        <v>33</v>
      </c>
    </row>
    <row r="868" spans="1:8" x14ac:dyDescent="0.35">
      <c r="A868" t="s">
        <v>1743</v>
      </c>
      <c r="B868" t="s">
        <v>13</v>
      </c>
      <c r="C868" t="s">
        <v>23</v>
      </c>
      <c r="D868" t="s">
        <v>1744</v>
      </c>
      <c r="E868" s="4">
        <v>7000</v>
      </c>
      <c r="F868" s="2">
        <v>39</v>
      </c>
      <c r="G868" s="3">
        <f>SUMIF(TRANSAKSI!$M:$M,Table2[[#This Row],[Id Produk]],TRANSAKSI!$R:$R)</f>
        <v>3</v>
      </c>
      <c r="H868" s="3">
        <f>Table2[[#This Row],[Stok]]-Table2[[#This Row],[Terjual]]</f>
        <v>36</v>
      </c>
    </row>
    <row r="869" spans="1:8" x14ac:dyDescent="0.35">
      <c r="A869" t="s">
        <v>1745</v>
      </c>
      <c r="B869" t="s">
        <v>51</v>
      </c>
      <c r="C869" t="s">
        <v>64</v>
      </c>
      <c r="D869" t="s">
        <v>1746</v>
      </c>
      <c r="E869" s="4">
        <v>38000</v>
      </c>
      <c r="F869" s="2">
        <v>61</v>
      </c>
      <c r="G869" s="3">
        <f>SUMIF(TRANSAKSI!$M:$M,Table2[[#This Row],[Id Produk]],TRANSAKSI!$R:$R)</f>
        <v>9</v>
      </c>
      <c r="H869" s="3">
        <f>Table2[[#This Row],[Stok]]-Table2[[#This Row],[Terjual]]</f>
        <v>52</v>
      </c>
    </row>
    <row r="870" spans="1:8" x14ac:dyDescent="0.35">
      <c r="A870" t="s">
        <v>1747</v>
      </c>
      <c r="B870" t="s">
        <v>9</v>
      </c>
      <c r="C870" t="s">
        <v>10</v>
      </c>
      <c r="D870" t="s">
        <v>1748</v>
      </c>
      <c r="E870" s="4">
        <v>957000</v>
      </c>
      <c r="F870" s="2">
        <v>65</v>
      </c>
      <c r="G870" s="3">
        <f>SUMIF(TRANSAKSI!$M:$M,Table2[[#This Row],[Id Produk]],TRANSAKSI!$R:$R)</f>
        <v>7</v>
      </c>
      <c r="H870" s="3">
        <f>Table2[[#This Row],[Stok]]-Table2[[#This Row],[Terjual]]</f>
        <v>58</v>
      </c>
    </row>
    <row r="871" spans="1:8" x14ac:dyDescent="0.35">
      <c r="A871" t="s">
        <v>1749</v>
      </c>
      <c r="B871" t="s">
        <v>51</v>
      </c>
      <c r="C871" t="s">
        <v>64</v>
      </c>
      <c r="D871" t="s">
        <v>1750</v>
      </c>
      <c r="E871" s="4">
        <v>1116000</v>
      </c>
      <c r="F871" s="2">
        <v>45</v>
      </c>
      <c r="G871" s="3">
        <f>SUMIF(TRANSAKSI!$M:$M,Table2[[#This Row],[Id Produk]],TRANSAKSI!$R:$R)</f>
        <v>24</v>
      </c>
      <c r="H871" s="3">
        <f>Table2[[#This Row],[Stok]]-Table2[[#This Row],[Terjual]]</f>
        <v>21</v>
      </c>
    </row>
    <row r="872" spans="1:8" x14ac:dyDescent="0.35">
      <c r="A872" t="s">
        <v>1751</v>
      </c>
      <c r="B872" t="s">
        <v>9</v>
      </c>
      <c r="C872" t="s">
        <v>20</v>
      </c>
      <c r="D872" t="s">
        <v>1752</v>
      </c>
      <c r="E872" s="4">
        <v>212000</v>
      </c>
      <c r="F872" s="2">
        <v>65</v>
      </c>
      <c r="G872" s="3">
        <f>SUMIF(TRANSAKSI!$M:$M,Table2[[#This Row],[Id Produk]],TRANSAKSI!$R:$R)</f>
        <v>8</v>
      </c>
      <c r="H872" s="3">
        <f>Table2[[#This Row],[Stok]]-Table2[[#This Row],[Terjual]]</f>
        <v>57</v>
      </c>
    </row>
    <row r="873" spans="1:8" x14ac:dyDescent="0.35">
      <c r="A873" t="s">
        <v>1753</v>
      </c>
      <c r="B873" t="s">
        <v>13</v>
      </c>
      <c r="C873" t="s">
        <v>73</v>
      </c>
      <c r="D873" t="s">
        <v>1754</v>
      </c>
      <c r="E873" s="4">
        <v>6000</v>
      </c>
      <c r="F873" s="2">
        <v>75</v>
      </c>
      <c r="G873" s="3">
        <f>SUMIF(TRANSAKSI!$M:$M,Table2[[#This Row],[Id Produk]],TRANSAKSI!$R:$R)</f>
        <v>9</v>
      </c>
      <c r="H873" s="3">
        <f>Table2[[#This Row],[Stok]]-Table2[[#This Row],[Terjual]]</f>
        <v>66</v>
      </c>
    </row>
    <row r="874" spans="1:8" x14ac:dyDescent="0.35">
      <c r="A874" t="s">
        <v>1755</v>
      </c>
      <c r="B874" t="s">
        <v>51</v>
      </c>
      <c r="C874" t="s">
        <v>64</v>
      </c>
      <c r="D874" t="s">
        <v>1756</v>
      </c>
      <c r="E874" s="4">
        <v>595000</v>
      </c>
      <c r="F874" s="2">
        <v>74</v>
      </c>
      <c r="G874" s="3">
        <f>SUMIF(TRANSAKSI!$M:$M,Table2[[#This Row],[Id Produk]],TRANSAKSI!$R:$R)</f>
        <v>23</v>
      </c>
      <c r="H874" s="3">
        <f>Table2[[#This Row],[Stok]]-Table2[[#This Row],[Terjual]]</f>
        <v>51</v>
      </c>
    </row>
    <row r="875" spans="1:8" x14ac:dyDescent="0.35">
      <c r="A875" t="s">
        <v>1757</v>
      </c>
      <c r="B875" t="s">
        <v>51</v>
      </c>
      <c r="C875" t="s">
        <v>254</v>
      </c>
      <c r="D875" t="s">
        <v>1758</v>
      </c>
      <c r="E875" s="4">
        <v>2397000</v>
      </c>
      <c r="F875" s="2">
        <v>74</v>
      </c>
      <c r="G875" s="3">
        <f>SUMIF(TRANSAKSI!$M:$M,Table2[[#This Row],[Id Produk]],TRANSAKSI!$R:$R)</f>
        <v>10</v>
      </c>
      <c r="H875" s="3">
        <f>Table2[[#This Row],[Stok]]-Table2[[#This Row],[Terjual]]</f>
        <v>64</v>
      </c>
    </row>
    <row r="876" spans="1:8" x14ac:dyDescent="0.35">
      <c r="A876" t="s">
        <v>1759</v>
      </c>
      <c r="B876" t="s">
        <v>13</v>
      </c>
      <c r="C876" t="s">
        <v>32</v>
      </c>
      <c r="D876" t="s">
        <v>1760</v>
      </c>
      <c r="E876" s="4">
        <v>64000</v>
      </c>
      <c r="F876" s="2">
        <v>72</v>
      </c>
      <c r="G876" s="3">
        <f>SUMIF(TRANSAKSI!$M:$M,Table2[[#This Row],[Id Produk]],TRANSAKSI!$R:$R)</f>
        <v>2</v>
      </c>
      <c r="H876" s="3">
        <f>Table2[[#This Row],[Stok]]-Table2[[#This Row],[Terjual]]</f>
        <v>70</v>
      </c>
    </row>
    <row r="877" spans="1:8" x14ac:dyDescent="0.35">
      <c r="A877" t="s">
        <v>1761</v>
      </c>
      <c r="B877" t="s">
        <v>13</v>
      </c>
      <c r="C877" t="s">
        <v>26</v>
      </c>
      <c r="D877" t="s">
        <v>1762</v>
      </c>
      <c r="E877" s="4">
        <v>2000</v>
      </c>
      <c r="F877" s="2">
        <v>69</v>
      </c>
      <c r="G877" s="3">
        <f>SUMIF(TRANSAKSI!$M:$M,Table2[[#This Row],[Id Produk]],TRANSAKSI!$R:$R)</f>
        <v>14</v>
      </c>
      <c r="H877" s="3">
        <f>Table2[[#This Row],[Stok]]-Table2[[#This Row],[Terjual]]</f>
        <v>55</v>
      </c>
    </row>
    <row r="878" spans="1:8" x14ac:dyDescent="0.35">
      <c r="A878" t="s">
        <v>1763</v>
      </c>
      <c r="B878" t="s">
        <v>9</v>
      </c>
      <c r="C878" t="s">
        <v>42</v>
      </c>
      <c r="D878" t="s">
        <v>1764</v>
      </c>
      <c r="E878" s="4">
        <v>367000</v>
      </c>
      <c r="F878" s="2">
        <v>40</v>
      </c>
      <c r="G878" s="3">
        <f>SUMIF(TRANSAKSI!$M:$M,Table2[[#This Row],[Id Produk]],TRANSAKSI!$R:$R)</f>
        <v>22</v>
      </c>
      <c r="H878" s="3">
        <f>Table2[[#This Row],[Stok]]-Table2[[#This Row],[Terjual]]</f>
        <v>18</v>
      </c>
    </row>
    <row r="879" spans="1:8" x14ac:dyDescent="0.35">
      <c r="A879" t="s">
        <v>1765</v>
      </c>
      <c r="B879" t="s">
        <v>13</v>
      </c>
      <c r="C879" t="s">
        <v>55</v>
      </c>
      <c r="D879" t="s">
        <v>1766</v>
      </c>
      <c r="E879" s="4">
        <v>34000</v>
      </c>
      <c r="F879" s="2">
        <v>60</v>
      </c>
      <c r="G879" s="3">
        <f>SUMIF(TRANSAKSI!$M:$M,Table2[[#This Row],[Id Produk]],TRANSAKSI!$R:$R)</f>
        <v>6</v>
      </c>
      <c r="H879" s="3">
        <f>Table2[[#This Row],[Stok]]-Table2[[#This Row],[Terjual]]</f>
        <v>54</v>
      </c>
    </row>
    <row r="880" spans="1:8" x14ac:dyDescent="0.35">
      <c r="A880" t="s">
        <v>1767</v>
      </c>
      <c r="B880" t="s">
        <v>9</v>
      </c>
      <c r="C880" t="s">
        <v>17</v>
      </c>
      <c r="D880" t="s">
        <v>1768</v>
      </c>
      <c r="E880" s="4">
        <v>146000</v>
      </c>
      <c r="F880" s="2">
        <v>30</v>
      </c>
      <c r="G880" s="3">
        <f>SUMIF(TRANSAKSI!$M:$M,Table2[[#This Row],[Id Produk]],TRANSAKSI!$R:$R)</f>
        <v>2</v>
      </c>
      <c r="H880" s="3">
        <f>Table2[[#This Row],[Stok]]-Table2[[#This Row],[Terjual]]</f>
        <v>28</v>
      </c>
    </row>
    <row r="881" spans="1:8" x14ac:dyDescent="0.35">
      <c r="A881" t="s">
        <v>1769</v>
      </c>
      <c r="B881" t="s">
        <v>13</v>
      </c>
      <c r="C881" t="s">
        <v>55</v>
      </c>
      <c r="D881" t="s">
        <v>1770</v>
      </c>
      <c r="E881" s="4">
        <v>18000</v>
      </c>
      <c r="F881" s="2">
        <v>77</v>
      </c>
      <c r="G881" s="3">
        <f>SUMIF(TRANSAKSI!$M:$M,Table2[[#This Row],[Id Produk]],TRANSAKSI!$R:$R)</f>
        <v>14</v>
      </c>
      <c r="H881" s="3">
        <f>Table2[[#This Row],[Stok]]-Table2[[#This Row],[Terjual]]</f>
        <v>63</v>
      </c>
    </row>
    <row r="882" spans="1:8" x14ac:dyDescent="0.35">
      <c r="A882" t="s">
        <v>1771</v>
      </c>
      <c r="B882" t="s">
        <v>13</v>
      </c>
      <c r="C882" t="s">
        <v>26</v>
      </c>
      <c r="D882" t="s">
        <v>1772</v>
      </c>
      <c r="E882" s="4">
        <v>30000</v>
      </c>
      <c r="F882" s="2">
        <v>53</v>
      </c>
      <c r="G882" s="3">
        <f>SUMIF(TRANSAKSI!$M:$M,Table2[[#This Row],[Id Produk]],TRANSAKSI!$R:$R)</f>
        <v>10</v>
      </c>
      <c r="H882" s="3">
        <f>Table2[[#This Row],[Stok]]-Table2[[#This Row],[Terjual]]</f>
        <v>43</v>
      </c>
    </row>
    <row r="883" spans="1:8" x14ac:dyDescent="0.35">
      <c r="A883" t="s">
        <v>1773</v>
      </c>
      <c r="B883" t="s">
        <v>13</v>
      </c>
      <c r="C883" t="s">
        <v>14</v>
      </c>
      <c r="D883" t="s">
        <v>1774</v>
      </c>
      <c r="E883" s="4">
        <v>19000</v>
      </c>
      <c r="F883" s="2">
        <v>67</v>
      </c>
      <c r="G883" s="3">
        <f>SUMIF(TRANSAKSI!$M:$M,Table2[[#This Row],[Id Produk]],TRANSAKSI!$R:$R)</f>
        <v>5</v>
      </c>
      <c r="H883" s="3">
        <f>Table2[[#This Row],[Stok]]-Table2[[#This Row],[Terjual]]</f>
        <v>62</v>
      </c>
    </row>
    <row r="884" spans="1:8" x14ac:dyDescent="0.35">
      <c r="A884" t="s">
        <v>1775</v>
      </c>
      <c r="B884" t="s">
        <v>13</v>
      </c>
      <c r="C884" t="s">
        <v>29</v>
      </c>
      <c r="D884" t="s">
        <v>1776</v>
      </c>
      <c r="E884" s="4">
        <v>98000</v>
      </c>
      <c r="F884" s="2">
        <v>58</v>
      </c>
      <c r="G884" s="3">
        <f>SUMIF(TRANSAKSI!$M:$M,Table2[[#This Row],[Id Produk]],TRANSAKSI!$R:$R)</f>
        <v>17</v>
      </c>
      <c r="H884" s="3">
        <f>Table2[[#This Row],[Stok]]-Table2[[#This Row],[Terjual]]</f>
        <v>41</v>
      </c>
    </row>
    <row r="885" spans="1:8" x14ac:dyDescent="0.35">
      <c r="A885" t="s">
        <v>1777</v>
      </c>
      <c r="B885" t="s">
        <v>13</v>
      </c>
      <c r="C885" t="s">
        <v>23</v>
      </c>
      <c r="D885" t="s">
        <v>1778</v>
      </c>
      <c r="E885" s="4">
        <v>30000</v>
      </c>
      <c r="F885" s="2">
        <v>60</v>
      </c>
      <c r="G885" s="3">
        <f>SUMIF(TRANSAKSI!$M:$M,Table2[[#This Row],[Id Produk]],TRANSAKSI!$R:$R)</f>
        <v>3</v>
      </c>
      <c r="H885" s="3">
        <f>Table2[[#This Row],[Stok]]-Table2[[#This Row],[Terjual]]</f>
        <v>57</v>
      </c>
    </row>
    <row r="886" spans="1:8" x14ac:dyDescent="0.35">
      <c r="A886" t="s">
        <v>1779</v>
      </c>
      <c r="B886" t="s">
        <v>13</v>
      </c>
      <c r="C886" t="s">
        <v>23</v>
      </c>
      <c r="D886" t="s">
        <v>1780</v>
      </c>
      <c r="E886" s="4">
        <v>10000</v>
      </c>
      <c r="F886" s="2">
        <v>67</v>
      </c>
      <c r="G886" s="3">
        <f>SUMIF(TRANSAKSI!$M:$M,Table2[[#This Row],[Id Produk]],TRANSAKSI!$R:$R)</f>
        <v>15</v>
      </c>
      <c r="H886" s="3">
        <f>Table2[[#This Row],[Stok]]-Table2[[#This Row],[Terjual]]</f>
        <v>52</v>
      </c>
    </row>
    <row r="887" spans="1:8" x14ac:dyDescent="0.35">
      <c r="A887" t="s">
        <v>1781</v>
      </c>
      <c r="B887" t="s">
        <v>9</v>
      </c>
      <c r="C887" t="s">
        <v>20</v>
      </c>
      <c r="D887" t="s">
        <v>1782</v>
      </c>
      <c r="E887" s="4">
        <v>15000</v>
      </c>
      <c r="F887" s="2">
        <v>30</v>
      </c>
      <c r="G887" s="3">
        <f>SUMIF(TRANSAKSI!$M:$M,Table2[[#This Row],[Id Produk]],TRANSAKSI!$R:$R)</f>
        <v>11</v>
      </c>
      <c r="H887" s="3">
        <f>Table2[[#This Row],[Stok]]-Table2[[#This Row],[Terjual]]</f>
        <v>19</v>
      </c>
    </row>
    <row r="888" spans="1:8" x14ac:dyDescent="0.35">
      <c r="A888" t="s">
        <v>1783</v>
      </c>
      <c r="B888" t="s">
        <v>9</v>
      </c>
      <c r="C888" t="s">
        <v>42</v>
      </c>
      <c r="D888" t="s">
        <v>1784</v>
      </c>
      <c r="E888" s="4">
        <v>218000</v>
      </c>
      <c r="F888" s="2">
        <v>52</v>
      </c>
      <c r="G888" s="3">
        <f>SUMIF(TRANSAKSI!$M:$M,Table2[[#This Row],[Id Produk]],TRANSAKSI!$R:$R)</f>
        <v>10</v>
      </c>
      <c r="H888" s="3">
        <f>Table2[[#This Row],[Stok]]-Table2[[#This Row],[Terjual]]</f>
        <v>42</v>
      </c>
    </row>
    <row r="889" spans="1:8" x14ac:dyDescent="0.35">
      <c r="A889" t="s">
        <v>1785</v>
      </c>
      <c r="B889" t="s">
        <v>13</v>
      </c>
      <c r="C889" t="s">
        <v>37</v>
      </c>
      <c r="D889" t="s">
        <v>1786</v>
      </c>
      <c r="E889" s="4">
        <v>6000</v>
      </c>
      <c r="F889" s="2">
        <v>72</v>
      </c>
      <c r="G889" s="3">
        <f>SUMIF(TRANSAKSI!$M:$M,Table2[[#This Row],[Id Produk]],TRANSAKSI!$R:$R)</f>
        <v>8</v>
      </c>
      <c r="H889" s="3">
        <f>Table2[[#This Row],[Stok]]-Table2[[#This Row],[Terjual]]</f>
        <v>64</v>
      </c>
    </row>
    <row r="890" spans="1:8" x14ac:dyDescent="0.35">
      <c r="A890" t="s">
        <v>1787</v>
      </c>
      <c r="B890" t="s">
        <v>13</v>
      </c>
      <c r="C890" t="s">
        <v>366</v>
      </c>
      <c r="D890" t="s">
        <v>1788</v>
      </c>
      <c r="E890" s="4">
        <v>12000</v>
      </c>
      <c r="F890" s="2">
        <v>33</v>
      </c>
      <c r="G890" s="3">
        <f>SUMIF(TRANSAKSI!$M:$M,Table2[[#This Row],[Id Produk]],TRANSAKSI!$R:$R)</f>
        <v>3</v>
      </c>
      <c r="H890" s="3">
        <f>Table2[[#This Row],[Stok]]-Table2[[#This Row],[Terjual]]</f>
        <v>30</v>
      </c>
    </row>
    <row r="891" spans="1:8" x14ac:dyDescent="0.35">
      <c r="A891" t="s">
        <v>1789</v>
      </c>
      <c r="B891" t="s">
        <v>51</v>
      </c>
      <c r="C891" t="s">
        <v>52</v>
      </c>
      <c r="D891" t="s">
        <v>1790</v>
      </c>
      <c r="E891" s="4">
        <v>36000</v>
      </c>
      <c r="F891" s="2">
        <v>77</v>
      </c>
      <c r="G891" s="3">
        <f>SUMIF(TRANSAKSI!$M:$M,Table2[[#This Row],[Id Produk]],TRANSAKSI!$R:$R)</f>
        <v>4</v>
      </c>
      <c r="H891" s="3">
        <f>Table2[[#This Row],[Stok]]-Table2[[#This Row],[Terjual]]</f>
        <v>73</v>
      </c>
    </row>
    <row r="892" spans="1:8" x14ac:dyDescent="0.35">
      <c r="A892" t="s">
        <v>1791</v>
      </c>
      <c r="B892" t="s">
        <v>13</v>
      </c>
      <c r="C892" t="s">
        <v>32</v>
      </c>
      <c r="D892" t="s">
        <v>1792</v>
      </c>
      <c r="E892" s="4">
        <v>86000</v>
      </c>
      <c r="F892" s="2">
        <v>50</v>
      </c>
      <c r="G892" s="3">
        <f>SUMIF(TRANSAKSI!$M:$M,Table2[[#This Row],[Id Produk]],TRANSAKSI!$R:$R)</f>
        <v>19</v>
      </c>
      <c r="H892" s="3">
        <f>Table2[[#This Row],[Stok]]-Table2[[#This Row],[Terjual]]</f>
        <v>31</v>
      </c>
    </row>
    <row r="893" spans="1:8" x14ac:dyDescent="0.35">
      <c r="A893" t="s">
        <v>1793</v>
      </c>
      <c r="B893" t="s">
        <v>51</v>
      </c>
      <c r="C893" t="s">
        <v>52</v>
      </c>
      <c r="D893" t="s">
        <v>1794</v>
      </c>
      <c r="E893" s="4">
        <v>632000</v>
      </c>
      <c r="F893" s="2">
        <v>29</v>
      </c>
      <c r="G893" s="3">
        <f>SUMIF(TRANSAKSI!$M:$M,Table2[[#This Row],[Id Produk]],TRANSAKSI!$R:$R)</f>
        <v>10</v>
      </c>
      <c r="H893" s="3">
        <f>Table2[[#This Row],[Stok]]-Table2[[#This Row],[Terjual]]</f>
        <v>19</v>
      </c>
    </row>
    <row r="894" spans="1:8" x14ac:dyDescent="0.35">
      <c r="A894" t="s">
        <v>1795</v>
      </c>
      <c r="B894" t="s">
        <v>13</v>
      </c>
      <c r="C894" t="s">
        <v>32</v>
      </c>
      <c r="D894" t="s">
        <v>1796</v>
      </c>
      <c r="E894" s="4">
        <v>65000</v>
      </c>
      <c r="F894" s="2">
        <v>76</v>
      </c>
      <c r="G894" s="3">
        <f>SUMIF(TRANSAKSI!$M:$M,Table2[[#This Row],[Id Produk]],TRANSAKSI!$R:$R)</f>
        <v>9</v>
      </c>
      <c r="H894" s="3">
        <f>Table2[[#This Row],[Stok]]-Table2[[#This Row],[Terjual]]</f>
        <v>67</v>
      </c>
    </row>
    <row r="895" spans="1:8" x14ac:dyDescent="0.35">
      <c r="A895" t="s">
        <v>1797</v>
      </c>
      <c r="B895" t="s">
        <v>13</v>
      </c>
      <c r="C895" t="s">
        <v>55</v>
      </c>
      <c r="D895" t="s">
        <v>1798</v>
      </c>
      <c r="E895" s="4">
        <v>38000</v>
      </c>
      <c r="F895" s="2">
        <v>61</v>
      </c>
      <c r="G895" s="3">
        <f>SUMIF(TRANSAKSI!$M:$M,Table2[[#This Row],[Id Produk]],TRANSAKSI!$R:$R)</f>
        <v>12</v>
      </c>
      <c r="H895" s="3">
        <f>Table2[[#This Row],[Stok]]-Table2[[#This Row],[Terjual]]</f>
        <v>49</v>
      </c>
    </row>
    <row r="896" spans="1:8" x14ac:dyDescent="0.35">
      <c r="A896" t="s">
        <v>1799</v>
      </c>
      <c r="B896" t="s">
        <v>13</v>
      </c>
      <c r="C896" t="s">
        <v>14</v>
      </c>
      <c r="D896" t="s">
        <v>1800</v>
      </c>
      <c r="E896" s="4">
        <v>8000</v>
      </c>
      <c r="F896" s="2">
        <v>60</v>
      </c>
      <c r="G896" s="3">
        <f>SUMIF(TRANSAKSI!$M:$M,Table2[[#This Row],[Id Produk]],TRANSAKSI!$R:$R)</f>
        <v>5</v>
      </c>
      <c r="H896" s="3">
        <f>Table2[[#This Row],[Stok]]-Table2[[#This Row],[Terjual]]</f>
        <v>55</v>
      </c>
    </row>
    <row r="897" spans="1:8" x14ac:dyDescent="0.35">
      <c r="A897" t="s">
        <v>1801</v>
      </c>
      <c r="B897" t="s">
        <v>13</v>
      </c>
      <c r="C897" t="s">
        <v>29</v>
      </c>
      <c r="D897" t="s">
        <v>1802</v>
      </c>
      <c r="E897" s="4">
        <v>33000</v>
      </c>
      <c r="F897" s="2">
        <v>51</v>
      </c>
      <c r="G897" s="3">
        <f>SUMIF(TRANSAKSI!$M:$M,Table2[[#This Row],[Id Produk]],TRANSAKSI!$R:$R)</f>
        <v>17</v>
      </c>
      <c r="H897" s="3">
        <f>Table2[[#This Row],[Stok]]-Table2[[#This Row],[Terjual]]</f>
        <v>34</v>
      </c>
    </row>
    <row r="898" spans="1:8" x14ac:dyDescent="0.35">
      <c r="A898" t="s">
        <v>1803</v>
      </c>
      <c r="B898" t="s">
        <v>51</v>
      </c>
      <c r="C898" t="s">
        <v>52</v>
      </c>
      <c r="D898" t="s">
        <v>1804</v>
      </c>
      <c r="E898" s="4">
        <v>197000</v>
      </c>
      <c r="F898" s="2">
        <v>51</v>
      </c>
      <c r="G898" s="3">
        <f>SUMIF(TRANSAKSI!$M:$M,Table2[[#This Row],[Id Produk]],TRANSAKSI!$R:$R)</f>
        <v>6</v>
      </c>
      <c r="H898" s="3">
        <f>Table2[[#This Row],[Stok]]-Table2[[#This Row],[Terjual]]</f>
        <v>45</v>
      </c>
    </row>
    <row r="899" spans="1:8" x14ac:dyDescent="0.35">
      <c r="A899" t="s">
        <v>1805</v>
      </c>
      <c r="B899" t="s">
        <v>13</v>
      </c>
      <c r="C899" t="s">
        <v>32</v>
      </c>
      <c r="D899" t="s">
        <v>1806</v>
      </c>
      <c r="E899" s="4">
        <v>1118000</v>
      </c>
      <c r="F899" s="2">
        <v>66</v>
      </c>
      <c r="G899" s="3">
        <f>SUMIF(TRANSAKSI!$M:$M,Table2[[#This Row],[Id Produk]],TRANSAKSI!$R:$R)</f>
        <v>12</v>
      </c>
      <c r="H899" s="3">
        <f>Table2[[#This Row],[Stok]]-Table2[[#This Row],[Terjual]]</f>
        <v>54</v>
      </c>
    </row>
    <row r="900" spans="1:8" x14ac:dyDescent="0.35">
      <c r="A900" t="s">
        <v>1807</v>
      </c>
      <c r="B900" t="s">
        <v>51</v>
      </c>
      <c r="C900" t="s">
        <v>64</v>
      </c>
      <c r="D900" t="s">
        <v>1808</v>
      </c>
      <c r="E900" s="4">
        <v>96000</v>
      </c>
      <c r="F900" s="2">
        <v>56</v>
      </c>
      <c r="G900" s="3">
        <f>SUMIF(TRANSAKSI!$M:$M,Table2[[#This Row],[Id Produk]],TRANSAKSI!$R:$R)</f>
        <v>12</v>
      </c>
      <c r="H900" s="3">
        <f>Table2[[#This Row],[Stok]]-Table2[[#This Row],[Terjual]]</f>
        <v>44</v>
      </c>
    </row>
    <row r="901" spans="1:8" x14ac:dyDescent="0.35">
      <c r="A901" t="s">
        <v>1809</v>
      </c>
      <c r="B901" t="s">
        <v>13</v>
      </c>
      <c r="C901" t="s">
        <v>55</v>
      </c>
      <c r="D901" t="s">
        <v>1810</v>
      </c>
      <c r="E901" s="4">
        <v>605000</v>
      </c>
      <c r="F901" s="2">
        <v>40</v>
      </c>
      <c r="G901" s="3">
        <f>SUMIF(TRANSAKSI!$M:$M,Table2[[#This Row],[Id Produk]],TRANSAKSI!$R:$R)</f>
        <v>14</v>
      </c>
      <c r="H901" s="3">
        <f>Table2[[#This Row],[Stok]]-Table2[[#This Row],[Terjual]]</f>
        <v>26</v>
      </c>
    </row>
    <row r="902" spans="1:8" x14ac:dyDescent="0.35">
      <c r="A902" t="s">
        <v>1811</v>
      </c>
      <c r="B902" t="s">
        <v>13</v>
      </c>
      <c r="C902" t="s">
        <v>14</v>
      </c>
      <c r="D902" t="s">
        <v>1812</v>
      </c>
      <c r="E902" s="4">
        <v>21000</v>
      </c>
      <c r="F902" s="2">
        <v>26</v>
      </c>
      <c r="G902" s="3">
        <f>SUMIF(TRANSAKSI!$M:$M,Table2[[#This Row],[Id Produk]],TRANSAKSI!$R:$R)</f>
        <v>15</v>
      </c>
      <c r="H902" s="3">
        <f>Table2[[#This Row],[Stok]]-Table2[[#This Row],[Terjual]]</f>
        <v>11</v>
      </c>
    </row>
    <row r="903" spans="1:8" x14ac:dyDescent="0.35">
      <c r="A903" t="s">
        <v>1813</v>
      </c>
      <c r="B903" t="s">
        <v>13</v>
      </c>
      <c r="C903" t="s">
        <v>23</v>
      </c>
      <c r="D903" t="s">
        <v>1814</v>
      </c>
      <c r="E903" s="4">
        <v>115000</v>
      </c>
      <c r="F903" s="2">
        <v>73</v>
      </c>
      <c r="G903" s="3">
        <f>SUMIF(TRANSAKSI!$M:$M,Table2[[#This Row],[Id Produk]],TRANSAKSI!$R:$R)</f>
        <v>13</v>
      </c>
      <c r="H903" s="3">
        <f>Table2[[#This Row],[Stok]]-Table2[[#This Row],[Terjual]]</f>
        <v>60</v>
      </c>
    </row>
    <row r="904" spans="1:8" x14ac:dyDescent="0.35">
      <c r="A904" t="s">
        <v>1815</v>
      </c>
      <c r="B904" t="s">
        <v>13</v>
      </c>
      <c r="C904" t="s">
        <v>32</v>
      </c>
      <c r="D904" t="s">
        <v>1816</v>
      </c>
      <c r="E904" s="4">
        <v>1802000</v>
      </c>
      <c r="F904" s="2">
        <v>68</v>
      </c>
      <c r="G904" s="3">
        <f>SUMIF(TRANSAKSI!$M:$M,Table2[[#This Row],[Id Produk]],TRANSAKSI!$R:$R)</f>
        <v>16</v>
      </c>
      <c r="H904" s="3">
        <f>Table2[[#This Row],[Stok]]-Table2[[#This Row],[Terjual]]</f>
        <v>52</v>
      </c>
    </row>
    <row r="905" spans="1:8" x14ac:dyDescent="0.35">
      <c r="A905" t="s">
        <v>1817</v>
      </c>
      <c r="B905" t="s">
        <v>9</v>
      </c>
      <c r="C905" t="s">
        <v>42</v>
      </c>
      <c r="D905" t="s">
        <v>1818</v>
      </c>
      <c r="E905" s="4">
        <v>1349000</v>
      </c>
      <c r="F905" s="2">
        <v>54</v>
      </c>
      <c r="G905" s="3">
        <f>SUMIF(TRANSAKSI!$M:$M,Table2[[#This Row],[Id Produk]],TRANSAKSI!$R:$R)</f>
        <v>11</v>
      </c>
      <c r="H905" s="3">
        <f>Table2[[#This Row],[Stok]]-Table2[[#This Row],[Terjual]]</f>
        <v>43</v>
      </c>
    </row>
    <row r="906" spans="1:8" x14ac:dyDescent="0.35">
      <c r="A906" t="s">
        <v>1819</v>
      </c>
      <c r="B906" t="s">
        <v>9</v>
      </c>
      <c r="C906" t="s">
        <v>10</v>
      </c>
      <c r="D906" t="s">
        <v>1820</v>
      </c>
      <c r="E906" s="4">
        <v>174000</v>
      </c>
      <c r="F906" s="2">
        <v>75</v>
      </c>
      <c r="G906" s="3">
        <f>SUMIF(TRANSAKSI!$M:$M,Table2[[#This Row],[Id Produk]],TRANSAKSI!$R:$R)</f>
        <v>10</v>
      </c>
      <c r="H906" s="3">
        <f>Table2[[#This Row],[Stok]]-Table2[[#This Row],[Terjual]]</f>
        <v>65</v>
      </c>
    </row>
    <row r="907" spans="1:8" x14ac:dyDescent="0.35">
      <c r="A907" t="s">
        <v>1821</v>
      </c>
      <c r="B907" t="s">
        <v>13</v>
      </c>
      <c r="C907" t="s">
        <v>37</v>
      </c>
      <c r="D907" t="s">
        <v>1822</v>
      </c>
      <c r="E907" s="4">
        <v>3000</v>
      </c>
      <c r="F907" s="2">
        <v>39</v>
      </c>
      <c r="G907" s="3">
        <f>SUMIF(TRANSAKSI!$M:$M,Table2[[#This Row],[Id Produk]],TRANSAKSI!$R:$R)</f>
        <v>6</v>
      </c>
      <c r="H907" s="3">
        <f>Table2[[#This Row],[Stok]]-Table2[[#This Row],[Terjual]]</f>
        <v>33</v>
      </c>
    </row>
    <row r="908" spans="1:8" x14ac:dyDescent="0.35">
      <c r="A908" t="s">
        <v>1823</v>
      </c>
      <c r="B908" t="s">
        <v>9</v>
      </c>
      <c r="C908" t="s">
        <v>20</v>
      </c>
      <c r="D908" t="s">
        <v>1824</v>
      </c>
      <c r="E908" s="4">
        <v>822000</v>
      </c>
      <c r="F908" s="2">
        <v>64</v>
      </c>
      <c r="G908" s="3">
        <f>SUMIF(TRANSAKSI!$M:$M,Table2[[#This Row],[Id Produk]],TRANSAKSI!$R:$R)</f>
        <v>10</v>
      </c>
      <c r="H908" s="3">
        <f>Table2[[#This Row],[Stok]]-Table2[[#This Row],[Terjual]]</f>
        <v>54</v>
      </c>
    </row>
    <row r="909" spans="1:8" x14ac:dyDescent="0.35">
      <c r="A909" t="s">
        <v>1825</v>
      </c>
      <c r="B909" t="s">
        <v>51</v>
      </c>
      <c r="C909" t="s">
        <v>52</v>
      </c>
      <c r="D909" t="s">
        <v>1826</v>
      </c>
      <c r="E909" s="4">
        <v>706000</v>
      </c>
      <c r="F909" s="2">
        <v>73</v>
      </c>
      <c r="G909" s="3">
        <f>SUMIF(TRANSAKSI!$M:$M,Table2[[#This Row],[Id Produk]],TRANSAKSI!$R:$R)</f>
        <v>9</v>
      </c>
      <c r="H909" s="3">
        <f>Table2[[#This Row],[Stok]]-Table2[[#This Row],[Terjual]]</f>
        <v>64</v>
      </c>
    </row>
    <row r="910" spans="1:8" x14ac:dyDescent="0.35">
      <c r="A910" t="s">
        <v>1827</v>
      </c>
      <c r="B910" t="s">
        <v>51</v>
      </c>
      <c r="C910" t="s">
        <v>64</v>
      </c>
      <c r="D910" t="s">
        <v>1828</v>
      </c>
      <c r="E910" s="4">
        <v>50000</v>
      </c>
      <c r="F910" s="2">
        <v>69</v>
      </c>
      <c r="G910" s="3">
        <f>SUMIF(TRANSAKSI!$M:$M,Table2[[#This Row],[Id Produk]],TRANSAKSI!$R:$R)</f>
        <v>2</v>
      </c>
      <c r="H910" s="3">
        <f>Table2[[#This Row],[Stok]]-Table2[[#This Row],[Terjual]]</f>
        <v>67</v>
      </c>
    </row>
    <row r="911" spans="1:8" x14ac:dyDescent="0.35">
      <c r="A911" t="s">
        <v>1829</v>
      </c>
      <c r="B911" t="s">
        <v>9</v>
      </c>
      <c r="C911" t="s">
        <v>20</v>
      </c>
      <c r="D911" t="s">
        <v>1830</v>
      </c>
      <c r="E911" s="4">
        <v>52000</v>
      </c>
      <c r="F911" s="2">
        <v>59</v>
      </c>
      <c r="G911" s="3">
        <f>SUMIF(TRANSAKSI!$M:$M,Table2[[#This Row],[Id Produk]],TRANSAKSI!$R:$R)</f>
        <v>15</v>
      </c>
      <c r="H911" s="3">
        <f>Table2[[#This Row],[Stok]]-Table2[[#This Row],[Terjual]]</f>
        <v>44</v>
      </c>
    </row>
    <row r="912" spans="1:8" x14ac:dyDescent="0.35">
      <c r="A912" t="s">
        <v>1831</v>
      </c>
      <c r="B912" t="s">
        <v>9</v>
      </c>
      <c r="C912" t="s">
        <v>10</v>
      </c>
      <c r="D912" t="s">
        <v>1832</v>
      </c>
      <c r="E912" s="4">
        <v>1407000</v>
      </c>
      <c r="F912" s="2">
        <v>36</v>
      </c>
      <c r="G912" s="3">
        <f>SUMIF(TRANSAKSI!$M:$M,Table2[[#This Row],[Id Produk]],TRANSAKSI!$R:$R)</f>
        <v>10</v>
      </c>
      <c r="H912" s="3">
        <f>Table2[[#This Row],[Stok]]-Table2[[#This Row],[Terjual]]</f>
        <v>26</v>
      </c>
    </row>
    <row r="913" spans="1:8" x14ac:dyDescent="0.35">
      <c r="A913" t="s">
        <v>1833</v>
      </c>
      <c r="B913" t="s">
        <v>51</v>
      </c>
      <c r="C913" t="s">
        <v>64</v>
      </c>
      <c r="D913" t="s">
        <v>1834</v>
      </c>
      <c r="E913" s="4">
        <v>16000</v>
      </c>
      <c r="F913" s="2">
        <v>58</v>
      </c>
      <c r="G913" s="3">
        <f>SUMIF(TRANSAKSI!$M:$M,Table2[[#This Row],[Id Produk]],TRANSAKSI!$R:$R)</f>
        <v>4</v>
      </c>
      <c r="H913" s="3">
        <f>Table2[[#This Row],[Stok]]-Table2[[#This Row],[Terjual]]</f>
        <v>54</v>
      </c>
    </row>
    <row r="914" spans="1:8" x14ac:dyDescent="0.35">
      <c r="A914" t="s">
        <v>1835</v>
      </c>
      <c r="B914" t="s">
        <v>13</v>
      </c>
      <c r="C914" t="s">
        <v>26</v>
      </c>
      <c r="D914" t="s">
        <v>1836</v>
      </c>
      <c r="E914" s="4">
        <v>26000</v>
      </c>
      <c r="F914" s="2">
        <v>25</v>
      </c>
      <c r="G914" s="3">
        <f>SUMIF(TRANSAKSI!$M:$M,Table2[[#This Row],[Id Produk]],TRANSAKSI!$R:$R)</f>
        <v>21</v>
      </c>
      <c r="H914" s="3">
        <f>Table2[[#This Row],[Stok]]-Table2[[#This Row],[Terjual]]</f>
        <v>4</v>
      </c>
    </row>
    <row r="915" spans="1:8" x14ac:dyDescent="0.35">
      <c r="A915" t="s">
        <v>1837</v>
      </c>
      <c r="B915" t="s">
        <v>51</v>
      </c>
      <c r="C915" t="s">
        <v>52</v>
      </c>
      <c r="D915" t="s">
        <v>1838</v>
      </c>
      <c r="E915" s="4">
        <v>165000</v>
      </c>
      <c r="F915" s="2">
        <v>70</v>
      </c>
      <c r="G915" s="3">
        <f>SUMIF(TRANSAKSI!$M:$M,Table2[[#This Row],[Id Produk]],TRANSAKSI!$R:$R)</f>
        <v>6</v>
      </c>
      <c r="H915" s="3">
        <f>Table2[[#This Row],[Stok]]-Table2[[#This Row],[Terjual]]</f>
        <v>64</v>
      </c>
    </row>
    <row r="916" spans="1:8" x14ac:dyDescent="0.35">
      <c r="A916" t="s">
        <v>1839</v>
      </c>
      <c r="B916" t="s">
        <v>9</v>
      </c>
      <c r="C916" t="s">
        <v>20</v>
      </c>
      <c r="D916" t="s">
        <v>1840</v>
      </c>
      <c r="E916" s="4">
        <v>63000</v>
      </c>
      <c r="F916" s="2">
        <v>26</v>
      </c>
      <c r="G916" s="3">
        <f>SUMIF(TRANSAKSI!$M:$M,Table2[[#This Row],[Id Produk]],TRANSAKSI!$R:$R)</f>
        <v>6</v>
      </c>
      <c r="H916" s="3">
        <f>Table2[[#This Row],[Stok]]-Table2[[#This Row],[Terjual]]</f>
        <v>20</v>
      </c>
    </row>
    <row r="917" spans="1:8" x14ac:dyDescent="0.35">
      <c r="A917" t="s">
        <v>1841</v>
      </c>
      <c r="B917" t="s">
        <v>13</v>
      </c>
      <c r="C917" t="s">
        <v>55</v>
      </c>
      <c r="D917" t="s">
        <v>1842</v>
      </c>
      <c r="E917" s="4">
        <v>7000</v>
      </c>
      <c r="F917" s="2">
        <v>42</v>
      </c>
      <c r="G917" s="3">
        <f>SUMIF(TRANSAKSI!$M:$M,Table2[[#This Row],[Id Produk]],TRANSAKSI!$R:$R)</f>
        <v>6</v>
      </c>
      <c r="H917" s="3">
        <f>Table2[[#This Row],[Stok]]-Table2[[#This Row],[Terjual]]</f>
        <v>36</v>
      </c>
    </row>
    <row r="918" spans="1:8" x14ac:dyDescent="0.35">
      <c r="A918" t="s">
        <v>1843</v>
      </c>
      <c r="B918" t="s">
        <v>13</v>
      </c>
      <c r="C918" t="s">
        <v>32</v>
      </c>
      <c r="D918" t="s">
        <v>1844</v>
      </c>
      <c r="E918" s="4">
        <v>6000</v>
      </c>
      <c r="F918" s="2">
        <v>59</v>
      </c>
      <c r="G918" s="3">
        <f>SUMIF(TRANSAKSI!$M:$M,Table2[[#This Row],[Id Produk]],TRANSAKSI!$R:$R)</f>
        <v>16</v>
      </c>
      <c r="H918" s="3">
        <f>Table2[[#This Row],[Stok]]-Table2[[#This Row],[Terjual]]</f>
        <v>43</v>
      </c>
    </row>
    <row r="919" spans="1:8" x14ac:dyDescent="0.35">
      <c r="A919" t="s">
        <v>1845</v>
      </c>
      <c r="B919" t="s">
        <v>9</v>
      </c>
      <c r="C919" t="s">
        <v>20</v>
      </c>
      <c r="D919" t="s">
        <v>1846</v>
      </c>
      <c r="E919" s="4">
        <v>15000</v>
      </c>
      <c r="F919" s="2">
        <v>26</v>
      </c>
      <c r="G919" s="3">
        <f>SUMIF(TRANSAKSI!$M:$M,Table2[[#This Row],[Id Produk]],TRANSAKSI!$R:$R)</f>
        <v>7</v>
      </c>
      <c r="H919" s="3">
        <f>Table2[[#This Row],[Stok]]-Table2[[#This Row],[Terjual]]</f>
        <v>19</v>
      </c>
    </row>
    <row r="920" spans="1:8" x14ac:dyDescent="0.35">
      <c r="A920" t="s">
        <v>1847</v>
      </c>
      <c r="B920" t="s">
        <v>51</v>
      </c>
      <c r="C920" t="s">
        <v>52</v>
      </c>
      <c r="D920" t="s">
        <v>1848</v>
      </c>
      <c r="E920" s="4">
        <v>80000</v>
      </c>
      <c r="F920" s="2">
        <v>27</v>
      </c>
      <c r="G920" s="3">
        <f>SUMIF(TRANSAKSI!$M:$M,Table2[[#This Row],[Id Produk]],TRANSAKSI!$R:$R)</f>
        <v>2</v>
      </c>
      <c r="H920" s="3">
        <f>Table2[[#This Row],[Stok]]-Table2[[#This Row],[Terjual]]</f>
        <v>25</v>
      </c>
    </row>
    <row r="921" spans="1:8" x14ac:dyDescent="0.35">
      <c r="A921" t="s">
        <v>1849</v>
      </c>
      <c r="B921" t="s">
        <v>13</v>
      </c>
      <c r="C921" t="s">
        <v>55</v>
      </c>
      <c r="D921" t="s">
        <v>1850</v>
      </c>
      <c r="E921" s="4">
        <v>181000</v>
      </c>
      <c r="F921" s="2">
        <v>69</v>
      </c>
      <c r="G921" s="3">
        <f>SUMIF(TRANSAKSI!$M:$M,Table2[[#This Row],[Id Produk]],TRANSAKSI!$R:$R)</f>
        <v>7</v>
      </c>
      <c r="H921" s="3">
        <f>Table2[[#This Row],[Stok]]-Table2[[#This Row],[Terjual]]</f>
        <v>62</v>
      </c>
    </row>
    <row r="922" spans="1:8" x14ac:dyDescent="0.35">
      <c r="A922" t="s">
        <v>1851</v>
      </c>
      <c r="B922" t="s">
        <v>13</v>
      </c>
      <c r="C922" t="s">
        <v>29</v>
      </c>
      <c r="D922" t="s">
        <v>1852</v>
      </c>
      <c r="E922" s="4">
        <v>122000</v>
      </c>
      <c r="F922" s="2">
        <v>62</v>
      </c>
      <c r="G922" s="3">
        <f>SUMIF(TRANSAKSI!$M:$M,Table2[[#This Row],[Id Produk]],TRANSAKSI!$R:$R)</f>
        <v>14</v>
      </c>
      <c r="H922" s="3">
        <f>Table2[[#This Row],[Stok]]-Table2[[#This Row],[Terjual]]</f>
        <v>48</v>
      </c>
    </row>
    <row r="923" spans="1:8" x14ac:dyDescent="0.35">
      <c r="A923" t="s">
        <v>1853</v>
      </c>
      <c r="B923" t="s">
        <v>13</v>
      </c>
      <c r="C923" t="s">
        <v>26</v>
      </c>
      <c r="D923" t="s">
        <v>1854</v>
      </c>
      <c r="E923" s="4">
        <v>2000</v>
      </c>
      <c r="F923" s="2">
        <v>70</v>
      </c>
      <c r="G923" s="3">
        <f>SUMIF(TRANSAKSI!$M:$M,Table2[[#This Row],[Id Produk]],TRANSAKSI!$R:$R)</f>
        <v>1</v>
      </c>
      <c r="H923" s="3">
        <f>Table2[[#This Row],[Stok]]-Table2[[#This Row],[Terjual]]</f>
        <v>69</v>
      </c>
    </row>
    <row r="924" spans="1:8" x14ac:dyDescent="0.35">
      <c r="A924" t="s">
        <v>1855</v>
      </c>
      <c r="B924" t="s">
        <v>13</v>
      </c>
      <c r="C924" t="s">
        <v>37</v>
      </c>
      <c r="D924" t="s">
        <v>1856</v>
      </c>
      <c r="E924" s="4">
        <v>17000</v>
      </c>
      <c r="F924" s="2">
        <v>69</v>
      </c>
      <c r="G924" s="3">
        <f>SUMIF(TRANSAKSI!$M:$M,Table2[[#This Row],[Id Produk]],TRANSAKSI!$R:$R)</f>
        <v>10</v>
      </c>
      <c r="H924" s="3">
        <f>Table2[[#This Row],[Stok]]-Table2[[#This Row],[Terjual]]</f>
        <v>59</v>
      </c>
    </row>
    <row r="925" spans="1:8" x14ac:dyDescent="0.35">
      <c r="A925" t="s">
        <v>1857</v>
      </c>
      <c r="B925" t="s">
        <v>51</v>
      </c>
      <c r="C925" t="s">
        <v>64</v>
      </c>
      <c r="D925" t="s">
        <v>1858</v>
      </c>
      <c r="E925" s="4">
        <v>25000</v>
      </c>
      <c r="F925" s="2">
        <v>62</v>
      </c>
      <c r="G925" s="3">
        <f>SUMIF(TRANSAKSI!$M:$M,Table2[[#This Row],[Id Produk]],TRANSAKSI!$R:$R)</f>
        <v>12</v>
      </c>
      <c r="H925" s="3">
        <f>Table2[[#This Row],[Stok]]-Table2[[#This Row],[Terjual]]</f>
        <v>50</v>
      </c>
    </row>
    <row r="926" spans="1:8" x14ac:dyDescent="0.35">
      <c r="A926" t="s">
        <v>1859</v>
      </c>
      <c r="B926" t="s">
        <v>13</v>
      </c>
      <c r="C926" t="s">
        <v>14</v>
      </c>
      <c r="D926" t="s">
        <v>1860</v>
      </c>
      <c r="E926" s="4">
        <v>6000</v>
      </c>
      <c r="F926" s="2">
        <v>34</v>
      </c>
      <c r="G926" s="3">
        <f>SUMIF(TRANSAKSI!$M:$M,Table2[[#This Row],[Id Produk]],TRANSAKSI!$R:$R)</f>
        <v>13</v>
      </c>
      <c r="H926" s="3">
        <f>Table2[[#This Row],[Stok]]-Table2[[#This Row],[Terjual]]</f>
        <v>21</v>
      </c>
    </row>
    <row r="927" spans="1:8" x14ac:dyDescent="0.35">
      <c r="A927" t="s">
        <v>1861</v>
      </c>
      <c r="B927" t="s">
        <v>51</v>
      </c>
      <c r="C927" t="s">
        <v>471</v>
      </c>
      <c r="D927" t="s">
        <v>1862</v>
      </c>
      <c r="E927" s="4">
        <v>11200000</v>
      </c>
      <c r="F927" s="2">
        <v>53</v>
      </c>
      <c r="G927" s="3">
        <f>SUMIF(TRANSAKSI!$M:$M,Table2[[#This Row],[Id Produk]],TRANSAKSI!$R:$R)</f>
        <v>11</v>
      </c>
      <c r="H927" s="3">
        <f>Table2[[#This Row],[Stok]]-Table2[[#This Row],[Terjual]]</f>
        <v>42</v>
      </c>
    </row>
    <row r="928" spans="1:8" x14ac:dyDescent="0.35">
      <c r="A928" t="s">
        <v>1863</v>
      </c>
      <c r="B928" t="s">
        <v>51</v>
      </c>
      <c r="C928" t="s">
        <v>64</v>
      </c>
      <c r="D928" t="s">
        <v>1864</v>
      </c>
      <c r="E928" s="4">
        <v>61000</v>
      </c>
      <c r="F928" s="2">
        <v>43</v>
      </c>
      <c r="G928" s="3">
        <f>SUMIF(TRANSAKSI!$M:$M,Table2[[#This Row],[Id Produk]],TRANSAKSI!$R:$R)</f>
        <v>4</v>
      </c>
      <c r="H928" s="3">
        <f>Table2[[#This Row],[Stok]]-Table2[[#This Row],[Terjual]]</f>
        <v>39</v>
      </c>
    </row>
    <row r="929" spans="1:8" x14ac:dyDescent="0.35">
      <c r="A929" t="s">
        <v>1865</v>
      </c>
      <c r="B929" t="s">
        <v>13</v>
      </c>
      <c r="C929" t="s">
        <v>23</v>
      </c>
      <c r="D929" t="s">
        <v>1866</v>
      </c>
      <c r="E929" s="4">
        <v>15000</v>
      </c>
      <c r="F929" s="2">
        <v>38</v>
      </c>
      <c r="G929" s="3">
        <f>SUMIF(TRANSAKSI!$M:$M,Table2[[#This Row],[Id Produk]],TRANSAKSI!$R:$R)</f>
        <v>14</v>
      </c>
      <c r="H929" s="3">
        <f>Table2[[#This Row],[Stok]]-Table2[[#This Row],[Terjual]]</f>
        <v>24</v>
      </c>
    </row>
    <row r="930" spans="1:8" x14ac:dyDescent="0.35">
      <c r="A930" t="s">
        <v>1867</v>
      </c>
      <c r="B930" t="s">
        <v>9</v>
      </c>
      <c r="C930" t="s">
        <v>20</v>
      </c>
      <c r="D930" t="s">
        <v>1868</v>
      </c>
      <c r="E930" s="4">
        <v>5000</v>
      </c>
      <c r="F930" s="2">
        <v>26</v>
      </c>
      <c r="G930" s="3">
        <f>SUMIF(TRANSAKSI!$M:$M,Table2[[#This Row],[Id Produk]],TRANSAKSI!$R:$R)</f>
        <v>13</v>
      </c>
      <c r="H930" s="3">
        <f>Table2[[#This Row],[Stok]]-Table2[[#This Row],[Terjual]]</f>
        <v>13</v>
      </c>
    </row>
    <row r="931" spans="1:8" x14ac:dyDescent="0.35">
      <c r="A931" t="s">
        <v>1869</v>
      </c>
      <c r="B931" t="s">
        <v>13</v>
      </c>
      <c r="C931" t="s">
        <v>23</v>
      </c>
      <c r="D931" t="s">
        <v>1870</v>
      </c>
      <c r="E931" s="4">
        <v>20000</v>
      </c>
      <c r="F931" s="2">
        <v>74</v>
      </c>
      <c r="G931" s="3">
        <f>SUMIF(TRANSAKSI!$M:$M,Table2[[#This Row],[Id Produk]],TRANSAKSI!$R:$R)</f>
        <v>8</v>
      </c>
      <c r="H931" s="3">
        <f>Table2[[#This Row],[Stok]]-Table2[[#This Row],[Terjual]]</f>
        <v>66</v>
      </c>
    </row>
    <row r="932" spans="1:8" x14ac:dyDescent="0.35">
      <c r="A932" t="s">
        <v>1871</v>
      </c>
      <c r="B932" t="s">
        <v>9</v>
      </c>
      <c r="C932" t="s">
        <v>10</v>
      </c>
      <c r="D932" t="s">
        <v>1872</v>
      </c>
      <c r="E932" s="4">
        <v>425000</v>
      </c>
      <c r="F932" s="2">
        <v>52</v>
      </c>
      <c r="G932" s="3">
        <f>SUMIF(TRANSAKSI!$M:$M,Table2[[#This Row],[Id Produk]],TRANSAKSI!$R:$R)</f>
        <v>19</v>
      </c>
      <c r="H932" s="3">
        <f>Table2[[#This Row],[Stok]]-Table2[[#This Row],[Terjual]]</f>
        <v>33</v>
      </c>
    </row>
    <row r="933" spans="1:8" x14ac:dyDescent="0.35">
      <c r="A933" t="s">
        <v>1873</v>
      </c>
      <c r="B933" t="s">
        <v>13</v>
      </c>
      <c r="C933" t="s">
        <v>26</v>
      </c>
      <c r="D933" t="s">
        <v>946</v>
      </c>
      <c r="E933" s="4">
        <v>11000</v>
      </c>
      <c r="F933" s="2">
        <v>75</v>
      </c>
      <c r="G933" s="3">
        <f>SUMIF(TRANSAKSI!$M:$M,Table2[[#This Row],[Id Produk]],TRANSAKSI!$R:$R)</f>
        <v>26</v>
      </c>
      <c r="H933" s="3">
        <f>Table2[[#This Row],[Stok]]-Table2[[#This Row],[Terjual]]</f>
        <v>49</v>
      </c>
    </row>
    <row r="934" spans="1:8" x14ac:dyDescent="0.35">
      <c r="A934" t="s">
        <v>1874</v>
      </c>
      <c r="B934" t="s">
        <v>9</v>
      </c>
      <c r="C934" t="s">
        <v>42</v>
      </c>
      <c r="D934" t="s">
        <v>1875</v>
      </c>
      <c r="E934" s="4">
        <v>884000</v>
      </c>
      <c r="F934" s="2">
        <v>30</v>
      </c>
      <c r="G934" s="3">
        <f>SUMIF(TRANSAKSI!$M:$M,Table2[[#This Row],[Id Produk]],TRANSAKSI!$R:$R)</f>
        <v>16</v>
      </c>
      <c r="H934" s="3">
        <f>Table2[[#This Row],[Stok]]-Table2[[#This Row],[Terjual]]</f>
        <v>14</v>
      </c>
    </row>
    <row r="935" spans="1:8" x14ac:dyDescent="0.35">
      <c r="A935" t="s">
        <v>1876</v>
      </c>
      <c r="B935" t="s">
        <v>51</v>
      </c>
      <c r="C935" t="s">
        <v>52</v>
      </c>
      <c r="D935" t="s">
        <v>1877</v>
      </c>
      <c r="E935" s="4">
        <v>1980000</v>
      </c>
      <c r="F935" s="2">
        <v>72</v>
      </c>
      <c r="G935" s="3">
        <f>SUMIF(TRANSAKSI!$M:$M,Table2[[#This Row],[Id Produk]],TRANSAKSI!$R:$R)</f>
        <v>14</v>
      </c>
      <c r="H935" s="3">
        <f>Table2[[#This Row],[Stok]]-Table2[[#This Row],[Terjual]]</f>
        <v>58</v>
      </c>
    </row>
    <row r="936" spans="1:8" x14ac:dyDescent="0.35">
      <c r="A936" t="s">
        <v>1878</v>
      </c>
      <c r="B936" t="s">
        <v>13</v>
      </c>
      <c r="C936" t="s">
        <v>23</v>
      </c>
      <c r="D936" t="s">
        <v>1879</v>
      </c>
      <c r="E936" s="4">
        <v>167000</v>
      </c>
      <c r="F936" s="2">
        <v>38</v>
      </c>
      <c r="G936" s="3">
        <f>SUMIF(TRANSAKSI!$M:$M,Table2[[#This Row],[Id Produk]],TRANSAKSI!$R:$R)</f>
        <v>10</v>
      </c>
      <c r="H936" s="3">
        <f>Table2[[#This Row],[Stok]]-Table2[[#This Row],[Terjual]]</f>
        <v>28</v>
      </c>
    </row>
    <row r="937" spans="1:8" x14ac:dyDescent="0.35">
      <c r="A937" t="s">
        <v>1880</v>
      </c>
      <c r="B937" t="s">
        <v>13</v>
      </c>
      <c r="C937" t="s">
        <v>26</v>
      </c>
      <c r="D937" t="s">
        <v>1881</v>
      </c>
      <c r="E937" s="4">
        <v>12000</v>
      </c>
      <c r="F937" s="2">
        <v>44</v>
      </c>
      <c r="G937" s="3">
        <f>SUMIF(TRANSAKSI!$M:$M,Table2[[#This Row],[Id Produk]],TRANSAKSI!$R:$R)</f>
        <v>26</v>
      </c>
      <c r="H937" s="3">
        <f>Table2[[#This Row],[Stok]]-Table2[[#This Row],[Terjual]]</f>
        <v>18</v>
      </c>
    </row>
    <row r="938" spans="1:8" x14ac:dyDescent="0.35">
      <c r="A938" t="s">
        <v>1882</v>
      </c>
      <c r="B938" t="s">
        <v>13</v>
      </c>
      <c r="C938" t="s">
        <v>26</v>
      </c>
      <c r="D938" t="s">
        <v>1883</v>
      </c>
      <c r="E938" s="4">
        <v>313000</v>
      </c>
      <c r="F938" s="2">
        <v>47</v>
      </c>
      <c r="G938" s="3">
        <f>SUMIF(TRANSAKSI!$M:$M,Table2[[#This Row],[Id Produk]],TRANSAKSI!$R:$R)</f>
        <v>27</v>
      </c>
      <c r="H938" s="3">
        <f>Table2[[#This Row],[Stok]]-Table2[[#This Row],[Terjual]]</f>
        <v>20</v>
      </c>
    </row>
    <row r="939" spans="1:8" x14ac:dyDescent="0.35">
      <c r="A939" t="s">
        <v>1884</v>
      </c>
      <c r="B939" t="s">
        <v>13</v>
      </c>
      <c r="C939" t="s">
        <v>55</v>
      </c>
      <c r="D939" t="s">
        <v>1885</v>
      </c>
      <c r="E939" s="4">
        <v>96000</v>
      </c>
      <c r="F939" s="2">
        <v>37</v>
      </c>
      <c r="G939" s="3">
        <f>SUMIF(TRANSAKSI!$M:$M,Table2[[#This Row],[Id Produk]],TRANSAKSI!$R:$R)</f>
        <v>11</v>
      </c>
      <c r="H939" s="3">
        <f>Table2[[#This Row],[Stok]]-Table2[[#This Row],[Terjual]]</f>
        <v>26</v>
      </c>
    </row>
    <row r="940" spans="1:8" x14ac:dyDescent="0.35">
      <c r="A940" t="s">
        <v>1886</v>
      </c>
      <c r="B940" t="s">
        <v>13</v>
      </c>
      <c r="C940" t="s">
        <v>26</v>
      </c>
      <c r="D940" t="s">
        <v>1887</v>
      </c>
      <c r="E940" s="4">
        <v>4000</v>
      </c>
      <c r="F940" s="2">
        <v>34</v>
      </c>
      <c r="G940" s="3">
        <f>SUMIF(TRANSAKSI!$M:$M,Table2[[#This Row],[Id Produk]],TRANSAKSI!$R:$R)</f>
        <v>20</v>
      </c>
      <c r="H940" s="3">
        <f>Table2[[#This Row],[Stok]]-Table2[[#This Row],[Terjual]]</f>
        <v>14</v>
      </c>
    </row>
    <row r="941" spans="1:8" x14ac:dyDescent="0.35">
      <c r="A941" t="s">
        <v>1888</v>
      </c>
      <c r="B941" t="s">
        <v>13</v>
      </c>
      <c r="C941" t="s">
        <v>23</v>
      </c>
      <c r="D941" t="s">
        <v>1889</v>
      </c>
      <c r="E941" s="4">
        <v>16000</v>
      </c>
      <c r="F941" s="2">
        <v>66</v>
      </c>
      <c r="G941" s="3">
        <f>SUMIF(TRANSAKSI!$M:$M,Table2[[#This Row],[Id Produk]],TRANSAKSI!$R:$R)</f>
        <v>20</v>
      </c>
      <c r="H941" s="3">
        <f>Table2[[#This Row],[Stok]]-Table2[[#This Row],[Terjual]]</f>
        <v>46</v>
      </c>
    </row>
    <row r="942" spans="1:8" x14ac:dyDescent="0.35">
      <c r="A942" t="s">
        <v>1890</v>
      </c>
      <c r="B942" t="s">
        <v>13</v>
      </c>
      <c r="C942" t="s">
        <v>37</v>
      </c>
      <c r="D942" t="s">
        <v>1891</v>
      </c>
      <c r="E942" s="4">
        <v>6000</v>
      </c>
      <c r="F942" s="2">
        <v>77</v>
      </c>
      <c r="G942" s="3">
        <f>SUMIF(TRANSAKSI!$M:$M,Table2[[#This Row],[Id Produk]],TRANSAKSI!$R:$R)</f>
        <v>5</v>
      </c>
      <c r="H942" s="3">
        <f>Table2[[#This Row],[Stok]]-Table2[[#This Row],[Terjual]]</f>
        <v>72</v>
      </c>
    </row>
    <row r="943" spans="1:8" x14ac:dyDescent="0.35">
      <c r="A943" t="s">
        <v>1892</v>
      </c>
      <c r="B943" t="s">
        <v>13</v>
      </c>
      <c r="C943" t="s">
        <v>23</v>
      </c>
      <c r="D943" t="s">
        <v>1893</v>
      </c>
      <c r="E943" s="4">
        <v>16000</v>
      </c>
      <c r="F943" s="2">
        <v>61</v>
      </c>
      <c r="G943" s="3">
        <f>SUMIF(TRANSAKSI!$M:$M,Table2[[#This Row],[Id Produk]],TRANSAKSI!$R:$R)</f>
        <v>11</v>
      </c>
      <c r="H943" s="3">
        <f>Table2[[#This Row],[Stok]]-Table2[[#This Row],[Terjual]]</f>
        <v>50</v>
      </c>
    </row>
    <row r="944" spans="1:8" x14ac:dyDescent="0.35">
      <c r="A944" t="s">
        <v>1894</v>
      </c>
      <c r="B944" t="s">
        <v>9</v>
      </c>
      <c r="C944" t="s">
        <v>20</v>
      </c>
      <c r="D944" t="s">
        <v>1895</v>
      </c>
      <c r="E944" s="4">
        <v>110000</v>
      </c>
      <c r="F944" s="2">
        <v>68</v>
      </c>
      <c r="G944" s="3">
        <f>SUMIF(TRANSAKSI!$M:$M,Table2[[#This Row],[Id Produk]],TRANSAKSI!$R:$R)</f>
        <v>5</v>
      </c>
      <c r="H944" s="3">
        <f>Table2[[#This Row],[Stok]]-Table2[[#This Row],[Terjual]]</f>
        <v>63</v>
      </c>
    </row>
    <row r="945" spans="1:8" x14ac:dyDescent="0.35">
      <c r="A945" t="s">
        <v>1896</v>
      </c>
      <c r="B945" t="s">
        <v>13</v>
      </c>
      <c r="C945" t="s">
        <v>23</v>
      </c>
      <c r="D945" t="s">
        <v>1897</v>
      </c>
      <c r="E945" s="4">
        <v>31000</v>
      </c>
      <c r="F945" s="2">
        <v>53</v>
      </c>
      <c r="G945" s="3">
        <f>SUMIF(TRANSAKSI!$M:$M,Table2[[#This Row],[Id Produk]],TRANSAKSI!$R:$R)</f>
        <v>6</v>
      </c>
      <c r="H945" s="3">
        <f>Table2[[#This Row],[Stok]]-Table2[[#This Row],[Terjual]]</f>
        <v>47</v>
      </c>
    </row>
    <row r="946" spans="1:8" x14ac:dyDescent="0.35">
      <c r="A946" t="s">
        <v>1898</v>
      </c>
      <c r="B946" t="s">
        <v>51</v>
      </c>
      <c r="C946" t="s">
        <v>254</v>
      </c>
      <c r="D946" t="s">
        <v>1899</v>
      </c>
      <c r="E946" s="4">
        <v>822000</v>
      </c>
      <c r="F946" s="2">
        <v>56</v>
      </c>
      <c r="G946" s="3">
        <f>SUMIF(TRANSAKSI!$M:$M,Table2[[#This Row],[Id Produk]],TRANSAKSI!$R:$R)</f>
        <v>6</v>
      </c>
      <c r="H946" s="3">
        <f>Table2[[#This Row],[Stok]]-Table2[[#This Row],[Terjual]]</f>
        <v>50</v>
      </c>
    </row>
    <row r="947" spans="1:8" x14ac:dyDescent="0.35">
      <c r="A947" t="s">
        <v>1900</v>
      </c>
      <c r="B947" t="s">
        <v>13</v>
      </c>
      <c r="C947" t="s">
        <v>23</v>
      </c>
      <c r="D947" t="s">
        <v>1901</v>
      </c>
      <c r="E947" s="4">
        <v>117000</v>
      </c>
      <c r="F947" s="2">
        <v>40</v>
      </c>
      <c r="G947" s="3">
        <f>SUMIF(TRANSAKSI!$M:$M,Table2[[#This Row],[Id Produk]],TRANSAKSI!$R:$R)</f>
        <v>4</v>
      </c>
      <c r="H947" s="3">
        <f>Table2[[#This Row],[Stok]]-Table2[[#This Row],[Terjual]]</f>
        <v>36</v>
      </c>
    </row>
    <row r="948" spans="1:8" x14ac:dyDescent="0.35">
      <c r="A948" t="s">
        <v>1902</v>
      </c>
      <c r="B948" t="s">
        <v>13</v>
      </c>
      <c r="C948" t="s">
        <v>366</v>
      </c>
      <c r="D948" t="s">
        <v>1903</v>
      </c>
      <c r="E948" s="4">
        <v>17000</v>
      </c>
      <c r="F948" s="2">
        <v>45</v>
      </c>
      <c r="G948" s="3">
        <f>SUMIF(TRANSAKSI!$M:$M,Table2[[#This Row],[Id Produk]],TRANSAKSI!$R:$R)</f>
        <v>5</v>
      </c>
      <c r="H948" s="3">
        <f>Table2[[#This Row],[Stok]]-Table2[[#This Row],[Terjual]]</f>
        <v>40</v>
      </c>
    </row>
    <row r="949" spans="1:8" x14ac:dyDescent="0.35">
      <c r="A949" t="s">
        <v>1904</v>
      </c>
      <c r="B949" t="s">
        <v>9</v>
      </c>
      <c r="C949" t="s">
        <v>20</v>
      </c>
      <c r="D949" t="s">
        <v>1905</v>
      </c>
      <c r="E949" s="4">
        <v>228000</v>
      </c>
      <c r="F949" s="2">
        <v>65</v>
      </c>
      <c r="G949" s="3">
        <f>SUMIF(TRANSAKSI!$M:$M,Table2[[#This Row],[Id Produk]],TRANSAKSI!$R:$R)</f>
        <v>17</v>
      </c>
      <c r="H949" s="3">
        <f>Table2[[#This Row],[Stok]]-Table2[[#This Row],[Terjual]]</f>
        <v>48</v>
      </c>
    </row>
    <row r="950" spans="1:8" x14ac:dyDescent="0.35">
      <c r="A950" t="s">
        <v>1906</v>
      </c>
      <c r="B950" t="s">
        <v>9</v>
      </c>
      <c r="C950" t="s">
        <v>20</v>
      </c>
      <c r="D950" t="s">
        <v>1907</v>
      </c>
      <c r="E950" s="4">
        <v>46000</v>
      </c>
      <c r="F950" s="2">
        <v>29</v>
      </c>
      <c r="G950" s="3">
        <f>SUMIF(TRANSAKSI!$M:$M,Table2[[#This Row],[Id Produk]],TRANSAKSI!$R:$R)</f>
        <v>4</v>
      </c>
      <c r="H950" s="3">
        <f>Table2[[#This Row],[Stok]]-Table2[[#This Row],[Terjual]]</f>
        <v>25</v>
      </c>
    </row>
    <row r="951" spans="1:8" x14ac:dyDescent="0.35">
      <c r="A951" t="s">
        <v>1908</v>
      </c>
      <c r="B951" t="s">
        <v>51</v>
      </c>
      <c r="C951" t="s">
        <v>52</v>
      </c>
      <c r="D951" t="s">
        <v>1909</v>
      </c>
      <c r="E951" s="4">
        <v>303000</v>
      </c>
      <c r="F951" s="2">
        <v>77</v>
      </c>
      <c r="G951" s="3">
        <f>SUMIF(TRANSAKSI!$M:$M,Table2[[#This Row],[Id Produk]],TRANSAKSI!$R:$R)</f>
        <v>5</v>
      </c>
      <c r="H951" s="3">
        <f>Table2[[#This Row],[Stok]]-Table2[[#This Row],[Terjual]]</f>
        <v>72</v>
      </c>
    </row>
    <row r="952" spans="1:8" x14ac:dyDescent="0.35">
      <c r="A952" t="s">
        <v>1910</v>
      </c>
      <c r="B952" t="s">
        <v>51</v>
      </c>
      <c r="C952" t="s">
        <v>52</v>
      </c>
      <c r="D952" t="s">
        <v>1911</v>
      </c>
      <c r="E952" s="4">
        <v>130000</v>
      </c>
      <c r="F952" s="2">
        <v>65</v>
      </c>
      <c r="G952" s="3">
        <f>SUMIF(TRANSAKSI!$M:$M,Table2[[#This Row],[Id Produk]],TRANSAKSI!$R:$R)</f>
        <v>4</v>
      </c>
      <c r="H952" s="3">
        <f>Table2[[#This Row],[Stok]]-Table2[[#This Row],[Terjual]]</f>
        <v>61</v>
      </c>
    </row>
    <row r="953" spans="1:8" x14ac:dyDescent="0.35">
      <c r="A953" t="s">
        <v>1912</v>
      </c>
      <c r="B953" t="s">
        <v>51</v>
      </c>
      <c r="C953" t="s">
        <v>52</v>
      </c>
      <c r="D953" t="s">
        <v>1913</v>
      </c>
      <c r="E953" s="4">
        <v>378000</v>
      </c>
      <c r="F953" s="2">
        <v>63</v>
      </c>
      <c r="G953" s="3">
        <f>SUMIF(TRANSAKSI!$M:$M,Table2[[#This Row],[Id Produk]],TRANSAKSI!$R:$R)</f>
        <v>3</v>
      </c>
      <c r="H953" s="3">
        <f>Table2[[#This Row],[Stok]]-Table2[[#This Row],[Terjual]]</f>
        <v>60</v>
      </c>
    </row>
    <row r="954" spans="1:8" x14ac:dyDescent="0.35">
      <c r="A954" t="s">
        <v>1914</v>
      </c>
      <c r="B954" t="s">
        <v>13</v>
      </c>
      <c r="C954" t="s">
        <v>32</v>
      </c>
      <c r="D954" t="s">
        <v>1915</v>
      </c>
      <c r="E954" s="4">
        <v>82000</v>
      </c>
      <c r="F954" s="2">
        <v>50</v>
      </c>
      <c r="G954" s="3">
        <f>SUMIF(TRANSAKSI!$M:$M,Table2[[#This Row],[Id Produk]],TRANSAKSI!$R:$R)</f>
        <v>21</v>
      </c>
      <c r="H954" s="3">
        <f>Table2[[#This Row],[Stok]]-Table2[[#This Row],[Terjual]]</f>
        <v>29</v>
      </c>
    </row>
    <row r="955" spans="1:8" x14ac:dyDescent="0.35">
      <c r="A955" t="s">
        <v>1916</v>
      </c>
      <c r="B955" t="s">
        <v>13</v>
      </c>
      <c r="C955" t="s">
        <v>14</v>
      </c>
      <c r="D955" t="s">
        <v>1917</v>
      </c>
      <c r="E955" s="4">
        <v>15000</v>
      </c>
      <c r="F955" s="2">
        <v>65</v>
      </c>
      <c r="G955" s="3">
        <f>SUMIF(TRANSAKSI!$M:$M,Table2[[#This Row],[Id Produk]],TRANSAKSI!$R:$R)</f>
        <v>11</v>
      </c>
      <c r="H955" s="3">
        <f>Table2[[#This Row],[Stok]]-Table2[[#This Row],[Terjual]]</f>
        <v>54</v>
      </c>
    </row>
    <row r="956" spans="1:8" x14ac:dyDescent="0.35">
      <c r="A956" t="s">
        <v>1918</v>
      </c>
      <c r="B956" t="s">
        <v>51</v>
      </c>
      <c r="C956" t="s">
        <v>52</v>
      </c>
      <c r="D956" t="s">
        <v>1919</v>
      </c>
      <c r="E956" s="4">
        <v>378000</v>
      </c>
      <c r="F956" s="2">
        <v>47</v>
      </c>
      <c r="G956" s="3">
        <f>SUMIF(TRANSAKSI!$M:$M,Table2[[#This Row],[Id Produk]],TRANSAKSI!$R:$R)</f>
        <v>15</v>
      </c>
      <c r="H956" s="3">
        <f>Table2[[#This Row],[Stok]]-Table2[[#This Row],[Terjual]]</f>
        <v>32</v>
      </c>
    </row>
    <row r="957" spans="1:8" x14ac:dyDescent="0.35">
      <c r="A957" t="s">
        <v>1920</v>
      </c>
      <c r="B957" t="s">
        <v>13</v>
      </c>
      <c r="C957" t="s">
        <v>366</v>
      </c>
      <c r="D957" t="s">
        <v>1921</v>
      </c>
      <c r="E957" s="4">
        <v>478000</v>
      </c>
      <c r="F957" s="2">
        <v>74</v>
      </c>
      <c r="G957" s="3">
        <f>SUMIF(TRANSAKSI!$M:$M,Table2[[#This Row],[Id Produk]],TRANSAKSI!$R:$R)</f>
        <v>19</v>
      </c>
      <c r="H957" s="3">
        <f>Table2[[#This Row],[Stok]]-Table2[[#This Row],[Terjual]]</f>
        <v>55</v>
      </c>
    </row>
    <row r="958" spans="1:8" x14ac:dyDescent="0.35">
      <c r="A958" t="s">
        <v>1922</v>
      </c>
      <c r="B958" t="s">
        <v>9</v>
      </c>
      <c r="C958" t="s">
        <v>17</v>
      </c>
      <c r="D958" t="s">
        <v>1923</v>
      </c>
      <c r="E958" s="4">
        <v>701000</v>
      </c>
      <c r="F958" s="2">
        <v>25</v>
      </c>
      <c r="G958" s="3">
        <f>SUMIF(TRANSAKSI!$M:$M,Table2[[#This Row],[Id Produk]],TRANSAKSI!$R:$R)</f>
        <v>7</v>
      </c>
      <c r="H958" s="3">
        <f>Table2[[#This Row],[Stok]]-Table2[[#This Row],[Terjual]]</f>
        <v>18</v>
      </c>
    </row>
    <row r="959" spans="1:8" x14ac:dyDescent="0.35">
      <c r="A959" t="s">
        <v>1924</v>
      </c>
      <c r="B959" t="s">
        <v>51</v>
      </c>
      <c r="C959" t="s">
        <v>64</v>
      </c>
      <c r="D959" t="s">
        <v>1925</v>
      </c>
      <c r="E959" s="4">
        <v>28000</v>
      </c>
      <c r="F959" s="2">
        <v>39</v>
      </c>
      <c r="G959" s="3">
        <f>SUMIF(TRANSAKSI!$M:$M,Table2[[#This Row],[Id Produk]],TRANSAKSI!$R:$R)</f>
        <v>4</v>
      </c>
      <c r="H959" s="3">
        <f>Table2[[#This Row],[Stok]]-Table2[[#This Row],[Terjual]]</f>
        <v>35</v>
      </c>
    </row>
    <row r="960" spans="1:8" x14ac:dyDescent="0.35">
      <c r="A960" t="s">
        <v>1926</v>
      </c>
      <c r="B960" t="s">
        <v>9</v>
      </c>
      <c r="C960" t="s">
        <v>42</v>
      </c>
      <c r="D960" t="s">
        <v>1927</v>
      </c>
      <c r="E960" s="4">
        <v>586000</v>
      </c>
      <c r="F960" s="2">
        <v>63</v>
      </c>
      <c r="G960" s="3">
        <f>SUMIF(TRANSAKSI!$M:$M,Table2[[#This Row],[Id Produk]],TRANSAKSI!$R:$R)</f>
        <v>7</v>
      </c>
      <c r="H960" s="3">
        <f>Table2[[#This Row],[Stok]]-Table2[[#This Row],[Terjual]]</f>
        <v>56</v>
      </c>
    </row>
    <row r="961" spans="1:8" x14ac:dyDescent="0.35">
      <c r="A961" t="s">
        <v>1928</v>
      </c>
      <c r="B961" t="s">
        <v>13</v>
      </c>
      <c r="C961" t="s">
        <v>32</v>
      </c>
      <c r="D961" t="s">
        <v>1929</v>
      </c>
      <c r="E961" s="4">
        <v>424000</v>
      </c>
      <c r="F961" s="2">
        <v>43</v>
      </c>
      <c r="G961" s="3">
        <f>SUMIF(TRANSAKSI!$M:$M,Table2[[#This Row],[Id Produk]],TRANSAKSI!$R:$R)</f>
        <v>31</v>
      </c>
      <c r="H961" s="3">
        <f>Table2[[#This Row],[Stok]]-Table2[[#This Row],[Terjual]]</f>
        <v>12</v>
      </c>
    </row>
    <row r="962" spans="1:8" x14ac:dyDescent="0.35">
      <c r="A962" t="s">
        <v>1930</v>
      </c>
      <c r="B962" t="s">
        <v>51</v>
      </c>
      <c r="C962" t="s">
        <v>64</v>
      </c>
      <c r="D962" t="s">
        <v>1931</v>
      </c>
      <c r="E962" s="4">
        <v>1000</v>
      </c>
      <c r="F962" s="2">
        <v>50</v>
      </c>
      <c r="G962" s="3">
        <f>SUMIF(TRANSAKSI!$M:$M,Table2[[#This Row],[Id Produk]],TRANSAKSI!$R:$R)</f>
        <v>12</v>
      </c>
      <c r="H962" s="3">
        <f>Table2[[#This Row],[Stok]]-Table2[[#This Row],[Terjual]]</f>
        <v>38</v>
      </c>
    </row>
    <row r="963" spans="1:8" x14ac:dyDescent="0.35">
      <c r="A963" t="s">
        <v>1932</v>
      </c>
      <c r="B963" t="s">
        <v>13</v>
      </c>
      <c r="C963" t="s">
        <v>26</v>
      </c>
      <c r="D963" t="s">
        <v>1933</v>
      </c>
      <c r="E963" s="4">
        <v>11000</v>
      </c>
      <c r="F963" s="2">
        <v>44</v>
      </c>
      <c r="G963" s="3">
        <f>SUMIF(TRANSAKSI!$M:$M,Table2[[#This Row],[Id Produk]],TRANSAKSI!$R:$R)</f>
        <v>16</v>
      </c>
      <c r="H963" s="3">
        <f>Table2[[#This Row],[Stok]]-Table2[[#This Row],[Terjual]]</f>
        <v>28</v>
      </c>
    </row>
    <row r="964" spans="1:8" x14ac:dyDescent="0.35">
      <c r="A964" t="s">
        <v>1934</v>
      </c>
      <c r="B964" t="s">
        <v>13</v>
      </c>
      <c r="C964" t="s">
        <v>29</v>
      </c>
      <c r="D964" t="s">
        <v>1935</v>
      </c>
      <c r="E964" s="4">
        <v>35000</v>
      </c>
      <c r="F964" s="2">
        <v>68</v>
      </c>
      <c r="G964" s="3">
        <f>SUMIF(TRANSAKSI!$M:$M,Table2[[#This Row],[Id Produk]],TRANSAKSI!$R:$R)</f>
        <v>1</v>
      </c>
      <c r="H964" s="3">
        <f>Table2[[#This Row],[Stok]]-Table2[[#This Row],[Terjual]]</f>
        <v>67</v>
      </c>
    </row>
    <row r="965" spans="1:8" x14ac:dyDescent="0.35">
      <c r="A965" t="s">
        <v>1936</v>
      </c>
      <c r="B965" t="s">
        <v>13</v>
      </c>
      <c r="C965" t="s">
        <v>29</v>
      </c>
      <c r="D965" t="s">
        <v>1937</v>
      </c>
      <c r="E965" s="4">
        <v>33000</v>
      </c>
      <c r="F965" s="2">
        <v>50</v>
      </c>
      <c r="G965" s="3">
        <f>SUMIF(TRANSAKSI!$M:$M,Table2[[#This Row],[Id Produk]],TRANSAKSI!$R:$R)</f>
        <v>8</v>
      </c>
      <c r="H965" s="3">
        <f>Table2[[#This Row],[Stok]]-Table2[[#This Row],[Terjual]]</f>
        <v>42</v>
      </c>
    </row>
    <row r="966" spans="1:8" x14ac:dyDescent="0.35">
      <c r="A966" t="s">
        <v>1938</v>
      </c>
      <c r="B966" t="s">
        <v>13</v>
      </c>
      <c r="C966" t="s">
        <v>32</v>
      </c>
      <c r="D966" t="s">
        <v>1939</v>
      </c>
      <c r="E966" s="4">
        <v>55000</v>
      </c>
      <c r="F966" s="2">
        <v>62</v>
      </c>
      <c r="G966" s="3">
        <f>SUMIF(TRANSAKSI!$M:$M,Table2[[#This Row],[Id Produk]],TRANSAKSI!$R:$R)</f>
        <v>6</v>
      </c>
      <c r="H966" s="3">
        <f>Table2[[#This Row],[Stok]]-Table2[[#This Row],[Terjual]]</f>
        <v>56</v>
      </c>
    </row>
    <row r="967" spans="1:8" x14ac:dyDescent="0.35">
      <c r="A967" t="s">
        <v>1940</v>
      </c>
      <c r="B967" t="s">
        <v>13</v>
      </c>
      <c r="C967" t="s">
        <v>26</v>
      </c>
      <c r="D967" t="s">
        <v>1941</v>
      </c>
      <c r="E967" s="4">
        <v>50000</v>
      </c>
      <c r="F967" s="2">
        <v>37</v>
      </c>
      <c r="G967" s="3">
        <f>SUMIF(TRANSAKSI!$M:$M,Table2[[#This Row],[Id Produk]],TRANSAKSI!$R:$R)</f>
        <v>20</v>
      </c>
      <c r="H967" s="3">
        <f>Table2[[#This Row],[Stok]]-Table2[[#This Row],[Terjual]]</f>
        <v>17</v>
      </c>
    </row>
    <row r="968" spans="1:8" x14ac:dyDescent="0.35">
      <c r="A968" t="s">
        <v>1942</v>
      </c>
      <c r="B968" t="s">
        <v>13</v>
      </c>
      <c r="C968" t="s">
        <v>23</v>
      </c>
      <c r="D968" t="s">
        <v>1943</v>
      </c>
      <c r="E968" s="4">
        <v>11000</v>
      </c>
      <c r="F968" s="2">
        <v>50</v>
      </c>
      <c r="G968" s="3">
        <f>SUMIF(TRANSAKSI!$M:$M,Table2[[#This Row],[Id Produk]],TRANSAKSI!$R:$R)</f>
        <v>12</v>
      </c>
      <c r="H968" s="3">
        <f>Table2[[#This Row],[Stok]]-Table2[[#This Row],[Terjual]]</f>
        <v>38</v>
      </c>
    </row>
    <row r="969" spans="1:8" x14ac:dyDescent="0.35">
      <c r="A969" t="s">
        <v>1944</v>
      </c>
      <c r="B969" t="s">
        <v>13</v>
      </c>
      <c r="C969" t="s">
        <v>29</v>
      </c>
      <c r="D969" t="s">
        <v>1945</v>
      </c>
      <c r="E969" s="4">
        <v>61000</v>
      </c>
      <c r="F969" s="2">
        <v>41</v>
      </c>
      <c r="G969" s="3">
        <f>SUMIF(TRANSAKSI!$M:$M,Table2[[#This Row],[Id Produk]],TRANSAKSI!$R:$R)</f>
        <v>19</v>
      </c>
      <c r="H969" s="3">
        <f>Table2[[#This Row],[Stok]]-Table2[[#This Row],[Terjual]]</f>
        <v>22</v>
      </c>
    </row>
    <row r="970" spans="1:8" x14ac:dyDescent="0.35">
      <c r="A970" t="s">
        <v>1946</v>
      </c>
      <c r="B970" t="s">
        <v>9</v>
      </c>
      <c r="C970" t="s">
        <v>10</v>
      </c>
      <c r="D970" t="s">
        <v>1947</v>
      </c>
      <c r="E970" s="4">
        <v>196000</v>
      </c>
      <c r="F970" s="2">
        <v>48</v>
      </c>
      <c r="G970" s="3">
        <f>SUMIF(TRANSAKSI!$M:$M,Table2[[#This Row],[Id Produk]],TRANSAKSI!$R:$R)</f>
        <v>5</v>
      </c>
      <c r="H970" s="3">
        <f>Table2[[#This Row],[Stok]]-Table2[[#This Row],[Terjual]]</f>
        <v>43</v>
      </c>
    </row>
    <row r="971" spans="1:8" x14ac:dyDescent="0.35">
      <c r="A971" t="s">
        <v>1948</v>
      </c>
      <c r="B971" t="s">
        <v>51</v>
      </c>
      <c r="C971" t="s">
        <v>52</v>
      </c>
      <c r="D971" t="s">
        <v>1949</v>
      </c>
      <c r="E971" s="4">
        <v>258000</v>
      </c>
      <c r="F971" s="2">
        <v>30</v>
      </c>
      <c r="G971" s="3">
        <f>SUMIF(TRANSAKSI!$M:$M,Table2[[#This Row],[Id Produk]],TRANSAKSI!$R:$R)</f>
        <v>5</v>
      </c>
      <c r="H971" s="3">
        <f>Table2[[#This Row],[Stok]]-Table2[[#This Row],[Terjual]]</f>
        <v>25</v>
      </c>
    </row>
    <row r="972" spans="1:8" x14ac:dyDescent="0.35">
      <c r="A972" t="s">
        <v>1950</v>
      </c>
      <c r="B972" t="s">
        <v>51</v>
      </c>
      <c r="C972" t="s">
        <v>52</v>
      </c>
      <c r="D972" t="s">
        <v>1951</v>
      </c>
      <c r="E972" s="4">
        <v>24000</v>
      </c>
      <c r="F972" s="2">
        <v>25</v>
      </c>
      <c r="G972" s="3">
        <f>SUMIF(TRANSAKSI!$M:$M,Table2[[#This Row],[Id Produk]],TRANSAKSI!$R:$R)</f>
        <v>2</v>
      </c>
      <c r="H972" s="3">
        <f>Table2[[#This Row],[Stok]]-Table2[[#This Row],[Terjual]]</f>
        <v>23</v>
      </c>
    </row>
    <row r="973" spans="1:8" x14ac:dyDescent="0.35">
      <c r="A973" t="s">
        <v>1952</v>
      </c>
      <c r="B973" t="s">
        <v>9</v>
      </c>
      <c r="C973" t="s">
        <v>42</v>
      </c>
      <c r="D973" t="s">
        <v>1953</v>
      </c>
      <c r="E973" s="4">
        <v>602000</v>
      </c>
      <c r="F973" s="2">
        <v>33</v>
      </c>
      <c r="G973" s="3">
        <f>SUMIF(TRANSAKSI!$M:$M,Table2[[#This Row],[Id Produk]],TRANSAKSI!$R:$R)</f>
        <v>20</v>
      </c>
      <c r="H973" s="3">
        <f>Table2[[#This Row],[Stok]]-Table2[[#This Row],[Terjual]]</f>
        <v>13</v>
      </c>
    </row>
    <row r="974" spans="1:8" x14ac:dyDescent="0.35">
      <c r="A974" t="s">
        <v>1954</v>
      </c>
      <c r="B974" t="s">
        <v>13</v>
      </c>
      <c r="C974" t="s">
        <v>37</v>
      </c>
      <c r="D974" t="s">
        <v>1955</v>
      </c>
      <c r="E974" s="4">
        <v>14000</v>
      </c>
      <c r="F974" s="2">
        <v>51</v>
      </c>
      <c r="G974" s="3">
        <f>SUMIF(TRANSAKSI!$M:$M,Table2[[#This Row],[Id Produk]],TRANSAKSI!$R:$R)</f>
        <v>9</v>
      </c>
      <c r="H974" s="3">
        <f>Table2[[#This Row],[Stok]]-Table2[[#This Row],[Terjual]]</f>
        <v>42</v>
      </c>
    </row>
    <row r="975" spans="1:8" x14ac:dyDescent="0.35">
      <c r="A975" t="s">
        <v>1956</v>
      </c>
      <c r="B975" t="s">
        <v>13</v>
      </c>
      <c r="C975" t="s">
        <v>37</v>
      </c>
      <c r="D975" t="s">
        <v>1957</v>
      </c>
      <c r="E975" s="4">
        <v>8000</v>
      </c>
      <c r="F975" s="2">
        <v>37</v>
      </c>
      <c r="G975" s="3">
        <f>SUMIF(TRANSAKSI!$M:$M,Table2[[#This Row],[Id Produk]],TRANSAKSI!$R:$R)</f>
        <v>9</v>
      </c>
      <c r="H975" s="3">
        <f>Table2[[#This Row],[Stok]]-Table2[[#This Row],[Terjual]]</f>
        <v>28</v>
      </c>
    </row>
    <row r="976" spans="1:8" x14ac:dyDescent="0.35">
      <c r="A976" t="s">
        <v>1958</v>
      </c>
      <c r="B976" t="s">
        <v>13</v>
      </c>
      <c r="C976" t="s">
        <v>23</v>
      </c>
      <c r="D976" t="s">
        <v>1959</v>
      </c>
      <c r="E976" s="4">
        <v>13000</v>
      </c>
      <c r="F976" s="2">
        <v>55</v>
      </c>
      <c r="G976" s="3">
        <f>SUMIF(TRANSAKSI!$M:$M,Table2[[#This Row],[Id Produk]],TRANSAKSI!$R:$R)</f>
        <v>6</v>
      </c>
      <c r="H976" s="3">
        <f>Table2[[#This Row],[Stok]]-Table2[[#This Row],[Terjual]]</f>
        <v>49</v>
      </c>
    </row>
    <row r="977" spans="1:8" x14ac:dyDescent="0.35">
      <c r="A977" t="s">
        <v>1960</v>
      </c>
      <c r="B977" t="s">
        <v>9</v>
      </c>
      <c r="C977" t="s">
        <v>42</v>
      </c>
      <c r="D977" t="s">
        <v>1961</v>
      </c>
      <c r="E977" s="4">
        <v>48000</v>
      </c>
      <c r="F977" s="2">
        <v>43</v>
      </c>
      <c r="G977" s="3">
        <f>SUMIF(TRANSAKSI!$M:$M,Table2[[#This Row],[Id Produk]],TRANSAKSI!$R:$R)</f>
        <v>18</v>
      </c>
      <c r="H977" s="3">
        <f>Table2[[#This Row],[Stok]]-Table2[[#This Row],[Terjual]]</f>
        <v>25</v>
      </c>
    </row>
    <row r="978" spans="1:8" x14ac:dyDescent="0.35">
      <c r="A978" t="s">
        <v>1962</v>
      </c>
      <c r="B978" t="s">
        <v>13</v>
      </c>
      <c r="C978" t="s">
        <v>73</v>
      </c>
      <c r="D978" t="s">
        <v>1963</v>
      </c>
      <c r="E978" s="4">
        <v>10000</v>
      </c>
      <c r="F978" s="2">
        <v>40</v>
      </c>
      <c r="G978" s="3">
        <f>SUMIF(TRANSAKSI!$M:$M,Table2[[#This Row],[Id Produk]],TRANSAKSI!$R:$R)</f>
        <v>15</v>
      </c>
      <c r="H978" s="3">
        <f>Table2[[#This Row],[Stok]]-Table2[[#This Row],[Terjual]]</f>
        <v>25</v>
      </c>
    </row>
    <row r="979" spans="1:8" x14ac:dyDescent="0.35">
      <c r="A979" t="s">
        <v>1964</v>
      </c>
      <c r="B979" t="s">
        <v>51</v>
      </c>
      <c r="C979" t="s">
        <v>52</v>
      </c>
      <c r="D979" t="s">
        <v>1965</v>
      </c>
      <c r="E979" s="4">
        <v>303000</v>
      </c>
      <c r="F979" s="2">
        <v>71</v>
      </c>
      <c r="G979" s="3">
        <f>SUMIF(TRANSAKSI!$M:$M,Table2[[#This Row],[Id Produk]],TRANSAKSI!$R:$R)</f>
        <v>3</v>
      </c>
      <c r="H979" s="3">
        <f>Table2[[#This Row],[Stok]]-Table2[[#This Row],[Terjual]]</f>
        <v>68</v>
      </c>
    </row>
    <row r="980" spans="1:8" x14ac:dyDescent="0.35">
      <c r="A980" t="s">
        <v>1966</v>
      </c>
      <c r="B980" t="s">
        <v>13</v>
      </c>
      <c r="C980" t="s">
        <v>23</v>
      </c>
      <c r="D980" t="s">
        <v>1967</v>
      </c>
      <c r="E980" s="4">
        <v>34000</v>
      </c>
      <c r="F980" s="2">
        <v>70</v>
      </c>
      <c r="G980" s="3">
        <f>SUMIF(TRANSAKSI!$M:$M,Table2[[#This Row],[Id Produk]],TRANSAKSI!$R:$R)</f>
        <v>10</v>
      </c>
      <c r="H980" s="3">
        <f>Table2[[#This Row],[Stok]]-Table2[[#This Row],[Terjual]]</f>
        <v>60</v>
      </c>
    </row>
    <row r="981" spans="1:8" x14ac:dyDescent="0.35">
      <c r="A981" t="s">
        <v>1968</v>
      </c>
      <c r="B981" t="s">
        <v>13</v>
      </c>
      <c r="C981" t="s">
        <v>23</v>
      </c>
      <c r="D981" t="s">
        <v>1969</v>
      </c>
      <c r="E981" s="4">
        <v>109000</v>
      </c>
      <c r="F981" s="2">
        <v>28</v>
      </c>
      <c r="G981" s="3">
        <f>SUMIF(TRANSAKSI!$M:$M,Table2[[#This Row],[Id Produk]],TRANSAKSI!$R:$R)</f>
        <v>13</v>
      </c>
      <c r="H981" s="3">
        <f>Table2[[#This Row],[Stok]]-Table2[[#This Row],[Terjual]]</f>
        <v>15</v>
      </c>
    </row>
    <row r="982" spans="1:8" x14ac:dyDescent="0.35">
      <c r="A982" t="s">
        <v>1970</v>
      </c>
      <c r="B982" t="s">
        <v>13</v>
      </c>
      <c r="C982" t="s">
        <v>32</v>
      </c>
      <c r="D982" t="s">
        <v>1971</v>
      </c>
      <c r="E982" s="4">
        <v>444000</v>
      </c>
      <c r="F982" s="2">
        <v>32</v>
      </c>
      <c r="G982" s="3">
        <f>SUMIF(TRANSAKSI!$M:$M,Table2[[#This Row],[Id Produk]],TRANSAKSI!$R:$R)</f>
        <v>18</v>
      </c>
      <c r="H982" s="3">
        <f>Table2[[#This Row],[Stok]]-Table2[[#This Row],[Terjual]]</f>
        <v>14</v>
      </c>
    </row>
    <row r="983" spans="1:8" x14ac:dyDescent="0.35">
      <c r="A983" t="s">
        <v>1972</v>
      </c>
      <c r="B983" t="s">
        <v>13</v>
      </c>
      <c r="C983" t="s">
        <v>32</v>
      </c>
      <c r="D983" t="s">
        <v>1973</v>
      </c>
      <c r="E983" s="4">
        <v>121000</v>
      </c>
      <c r="F983" s="2">
        <v>40</v>
      </c>
      <c r="G983" s="3">
        <f>SUMIF(TRANSAKSI!$M:$M,Table2[[#This Row],[Id Produk]],TRANSAKSI!$R:$R)</f>
        <v>15</v>
      </c>
      <c r="H983" s="3">
        <f>Table2[[#This Row],[Stok]]-Table2[[#This Row],[Terjual]]</f>
        <v>25</v>
      </c>
    </row>
    <row r="984" spans="1:8" x14ac:dyDescent="0.35">
      <c r="A984" t="s">
        <v>1974</v>
      </c>
      <c r="B984" t="s">
        <v>9</v>
      </c>
      <c r="C984" t="s">
        <v>20</v>
      </c>
      <c r="D984" t="s">
        <v>1975</v>
      </c>
      <c r="E984" s="4">
        <v>57000</v>
      </c>
      <c r="F984" s="2">
        <v>65</v>
      </c>
      <c r="G984" s="3">
        <f>SUMIF(TRANSAKSI!$M:$M,Table2[[#This Row],[Id Produk]],TRANSAKSI!$R:$R)</f>
        <v>17</v>
      </c>
      <c r="H984" s="3">
        <f>Table2[[#This Row],[Stok]]-Table2[[#This Row],[Terjual]]</f>
        <v>48</v>
      </c>
    </row>
    <row r="985" spans="1:8" x14ac:dyDescent="0.35">
      <c r="A985" t="s">
        <v>1976</v>
      </c>
      <c r="B985" t="s">
        <v>9</v>
      </c>
      <c r="C985" t="s">
        <v>20</v>
      </c>
      <c r="D985" t="s">
        <v>1977</v>
      </c>
      <c r="E985" s="4">
        <v>15000</v>
      </c>
      <c r="F985" s="2">
        <v>42</v>
      </c>
      <c r="G985" s="3">
        <f>SUMIF(TRANSAKSI!$M:$M,Table2[[#This Row],[Id Produk]],TRANSAKSI!$R:$R)</f>
        <v>7</v>
      </c>
      <c r="H985" s="3">
        <f>Table2[[#This Row],[Stok]]-Table2[[#This Row],[Terjual]]</f>
        <v>35</v>
      </c>
    </row>
    <row r="986" spans="1:8" x14ac:dyDescent="0.35">
      <c r="A986" t="s">
        <v>1978</v>
      </c>
      <c r="B986" t="s">
        <v>13</v>
      </c>
      <c r="C986" t="s">
        <v>23</v>
      </c>
      <c r="D986" t="s">
        <v>1979</v>
      </c>
      <c r="E986" s="4">
        <v>21000</v>
      </c>
      <c r="F986" s="2">
        <v>58</v>
      </c>
      <c r="G986" s="3">
        <f>SUMIF(TRANSAKSI!$M:$M,Table2[[#This Row],[Id Produk]],TRANSAKSI!$R:$R)</f>
        <v>5</v>
      </c>
      <c r="H986" s="3">
        <f>Table2[[#This Row],[Stok]]-Table2[[#This Row],[Terjual]]</f>
        <v>53</v>
      </c>
    </row>
    <row r="987" spans="1:8" x14ac:dyDescent="0.35">
      <c r="A987" t="s">
        <v>1980</v>
      </c>
      <c r="B987" t="s">
        <v>9</v>
      </c>
      <c r="C987" t="s">
        <v>20</v>
      </c>
      <c r="D987" t="s">
        <v>1981</v>
      </c>
      <c r="E987" s="4">
        <v>18000</v>
      </c>
      <c r="F987" s="2">
        <v>59</v>
      </c>
      <c r="G987" s="3">
        <f>SUMIF(TRANSAKSI!$M:$M,Table2[[#This Row],[Id Produk]],TRANSAKSI!$R:$R)</f>
        <v>13</v>
      </c>
      <c r="H987" s="3">
        <f>Table2[[#This Row],[Stok]]-Table2[[#This Row],[Terjual]]</f>
        <v>46</v>
      </c>
    </row>
    <row r="988" spans="1:8" x14ac:dyDescent="0.35">
      <c r="A988" t="s">
        <v>1982</v>
      </c>
      <c r="B988" t="s">
        <v>13</v>
      </c>
      <c r="C988" t="s">
        <v>23</v>
      </c>
      <c r="D988" t="s">
        <v>1983</v>
      </c>
      <c r="E988" s="4">
        <v>75000</v>
      </c>
      <c r="F988" s="2">
        <v>47</v>
      </c>
      <c r="G988" s="3">
        <f>SUMIF(TRANSAKSI!$M:$M,Table2[[#This Row],[Id Produk]],TRANSAKSI!$R:$R)</f>
        <v>23</v>
      </c>
      <c r="H988" s="3">
        <f>Table2[[#This Row],[Stok]]-Table2[[#This Row],[Terjual]]</f>
        <v>24</v>
      </c>
    </row>
    <row r="989" spans="1:8" x14ac:dyDescent="0.35">
      <c r="A989" t="s">
        <v>1984</v>
      </c>
      <c r="B989" t="s">
        <v>13</v>
      </c>
      <c r="C989" t="s">
        <v>37</v>
      </c>
      <c r="D989" t="s">
        <v>1985</v>
      </c>
      <c r="E989" s="4">
        <v>5000</v>
      </c>
      <c r="F989" s="2">
        <v>64</v>
      </c>
      <c r="G989" s="3">
        <f>SUMIF(TRANSAKSI!$M:$M,Table2[[#This Row],[Id Produk]],TRANSAKSI!$R:$R)</f>
        <v>23</v>
      </c>
      <c r="H989" s="3">
        <f>Table2[[#This Row],[Stok]]-Table2[[#This Row],[Terjual]]</f>
        <v>41</v>
      </c>
    </row>
    <row r="990" spans="1:8" x14ac:dyDescent="0.35">
      <c r="A990" t="s">
        <v>1986</v>
      </c>
      <c r="B990" t="s">
        <v>13</v>
      </c>
      <c r="C990" t="s">
        <v>73</v>
      </c>
      <c r="D990" t="s">
        <v>1987</v>
      </c>
      <c r="E990" s="4">
        <v>7000</v>
      </c>
      <c r="F990" s="2">
        <v>28</v>
      </c>
      <c r="G990" s="3">
        <f>SUMIF(TRANSAKSI!$M:$M,Table2[[#This Row],[Id Produk]],TRANSAKSI!$R:$R)</f>
        <v>9</v>
      </c>
      <c r="H990" s="3">
        <f>Table2[[#This Row],[Stok]]-Table2[[#This Row],[Terjual]]</f>
        <v>19</v>
      </c>
    </row>
    <row r="991" spans="1:8" x14ac:dyDescent="0.35">
      <c r="A991" t="s">
        <v>1988</v>
      </c>
      <c r="B991" t="s">
        <v>13</v>
      </c>
      <c r="C991" t="s">
        <v>23</v>
      </c>
      <c r="D991" t="s">
        <v>1989</v>
      </c>
      <c r="E991" s="4">
        <v>24000</v>
      </c>
      <c r="F991" s="2">
        <v>29</v>
      </c>
      <c r="G991" s="3">
        <f>SUMIF(TRANSAKSI!$M:$M,Table2[[#This Row],[Id Produk]],TRANSAKSI!$R:$R)</f>
        <v>18</v>
      </c>
      <c r="H991" s="3">
        <f>Table2[[#This Row],[Stok]]-Table2[[#This Row],[Terjual]]</f>
        <v>11</v>
      </c>
    </row>
    <row r="992" spans="1:8" x14ac:dyDescent="0.35">
      <c r="A992" t="s">
        <v>1990</v>
      </c>
      <c r="B992" t="s">
        <v>13</v>
      </c>
      <c r="C992" t="s">
        <v>23</v>
      </c>
      <c r="D992" t="s">
        <v>1991</v>
      </c>
      <c r="E992" s="4">
        <v>12000</v>
      </c>
      <c r="F992" s="2">
        <v>62</v>
      </c>
      <c r="G992" s="3">
        <f>SUMIF(TRANSAKSI!$M:$M,Table2[[#This Row],[Id Produk]],TRANSAKSI!$R:$R)</f>
        <v>2</v>
      </c>
      <c r="H992" s="3">
        <f>Table2[[#This Row],[Stok]]-Table2[[#This Row],[Terjual]]</f>
        <v>60</v>
      </c>
    </row>
    <row r="993" spans="1:8" x14ac:dyDescent="0.35">
      <c r="A993" t="s">
        <v>1992</v>
      </c>
      <c r="B993" t="s">
        <v>13</v>
      </c>
      <c r="C993" t="s">
        <v>37</v>
      </c>
      <c r="D993" t="s">
        <v>1993</v>
      </c>
      <c r="E993" s="4">
        <v>50000</v>
      </c>
      <c r="F993" s="2">
        <v>50</v>
      </c>
      <c r="G993" s="3">
        <f>SUMIF(TRANSAKSI!$M:$M,Table2[[#This Row],[Id Produk]],TRANSAKSI!$R:$R)</f>
        <v>11</v>
      </c>
      <c r="H993" s="3">
        <f>Table2[[#This Row],[Stok]]-Table2[[#This Row],[Terjual]]</f>
        <v>39</v>
      </c>
    </row>
    <row r="994" spans="1:8" x14ac:dyDescent="0.35">
      <c r="A994" t="s">
        <v>1994</v>
      </c>
      <c r="B994" t="s">
        <v>51</v>
      </c>
      <c r="C994" t="s">
        <v>471</v>
      </c>
      <c r="D994" t="s">
        <v>1995</v>
      </c>
      <c r="E994" s="4">
        <v>960000</v>
      </c>
      <c r="F994" s="2">
        <v>50</v>
      </c>
      <c r="G994" s="3">
        <f>SUMIF(TRANSAKSI!$M:$M,Table2[[#This Row],[Id Produk]],TRANSAKSI!$R:$R)</f>
        <v>14</v>
      </c>
      <c r="H994" s="3">
        <f>Table2[[#This Row],[Stok]]-Table2[[#This Row],[Terjual]]</f>
        <v>36</v>
      </c>
    </row>
    <row r="995" spans="1:8" x14ac:dyDescent="0.35">
      <c r="A995" t="s">
        <v>1996</v>
      </c>
      <c r="B995" t="s">
        <v>13</v>
      </c>
      <c r="C995" t="s">
        <v>23</v>
      </c>
      <c r="D995" t="s">
        <v>1997</v>
      </c>
      <c r="E995" s="4">
        <v>185000</v>
      </c>
      <c r="F995" s="2">
        <v>41</v>
      </c>
      <c r="G995" s="3">
        <f>SUMIF(TRANSAKSI!$M:$M,Table2[[#This Row],[Id Produk]],TRANSAKSI!$R:$R)</f>
        <v>18</v>
      </c>
      <c r="H995" s="3">
        <f>Table2[[#This Row],[Stok]]-Table2[[#This Row],[Terjual]]</f>
        <v>23</v>
      </c>
    </row>
    <row r="996" spans="1:8" x14ac:dyDescent="0.35">
      <c r="A996" t="s">
        <v>1998</v>
      </c>
      <c r="B996" t="s">
        <v>13</v>
      </c>
      <c r="C996" t="s">
        <v>23</v>
      </c>
      <c r="D996" t="s">
        <v>1999</v>
      </c>
      <c r="E996" s="4">
        <v>24000</v>
      </c>
      <c r="F996" s="2">
        <v>73</v>
      </c>
      <c r="G996" s="3">
        <f>SUMIF(TRANSAKSI!$M:$M,Table2[[#This Row],[Id Produk]],TRANSAKSI!$R:$R)</f>
        <v>7</v>
      </c>
      <c r="H996" s="3">
        <f>Table2[[#This Row],[Stok]]-Table2[[#This Row],[Terjual]]</f>
        <v>66</v>
      </c>
    </row>
    <row r="997" spans="1:8" x14ac:dyDescent="0.35">
      <c r="A997" t="s">
        <v>2000</v>
      </c>
      <c r="B997" t="s">
        <v>13</v>
      </c>
      <c r="C997" t="s">
        <v>32</v>
      </c>
      <c r="D997" t="s">
        <v>2001</v>
      </c>
      <c r="E997" s="4">
        <v>311000</v>
      </c>
      <c r="F997" s="2">
        <v>75</v>
      </c>
      <c r="G997" s="3">
        <f>SUMIF(TRANSAKSI!$M:$M,Table2[[#This Row],[Id Produk]],TRANSAKSI!$R:$R)</f>
        <v>40</v>
      </c>
      <c r="H997" s="3">
        <f>Table2[[#This Row],[Stok]]-Table2[[#This Row],[Terjual]]</f>
        <v>35</v>
      </c>
    </row>
    <row r="998" spans="1:8" x14ac:dyDescent="0.35">
      <c r="A998" t="s">
        <v>2002</v>
      </c>
      <c r="B998" t="s">
        <v>13</v>
      </c>
      <c r="C998" t="s">
        <v>23</v>
      </c>
      <c r="D998" t="s">
        <v>2003</v>
      </c>
      <c r="E998" s="4">
        <v>9000</v>
      </c>
      <c r="F998" s="2">
        <v>41</v>
      </c>
      <c r="G998" s="3">
        <f>SUMIF(TRANSAKSI!$M:$M,Table2[[#This Row],[Id Produk]],TRANSAKSI!$R:$R)</f>
        <v>3</v>
      </c>
      <c r="H998" s="3">
        <f>Table2[[#This Row],[Stok]]-Table2[[#This Row],[Terjual]]</f>
        <v>38</v>
      </c>
    </row>
    <row r="999" spans="1:8" x14ac:dyDescent="0.35">
      <c r="A999" t="s">
        <v>2004</v>
      </c>
      <c r="B999" t="s">
        <v>13</v>
      </c>
      <c r="C999" t="s">
        <v>55</v>
      </c>
      <c r="D999" t="s">
        <v>176</v>
      </c>
      <c r="E999" s="4">
        <v>42000</v>
      </c>
      <c r="F999" s="2">
        <v>62</v>
      </c>
      <c r="G999" s="3">
        <f>SUMIF(TRANSAKSI!$M:$M,Table2[[#This Row],[Id Produk]],TRANSAKSI!$R:$R)</f>
        <v>16</v>
      </c>
      <c r="H999" s="3">
        <f>Table2[[#This Row],[Stok]]-Table2[[#This Row],[Terjual]]</f>
        <v>46</v>
      </c>
    </row>
    <row r="1000" spans="1:8" x14ac:dyDescent="0.35">
      <c r="A1000" t="s">
        <v>2005</v>
      </c>
      <c r="B1000" t="s">
        <v>51</v>
      </c>
      <c r="C1000" t="s">
        <v>52</v>
      </c>
      <c r="D1000" t="s">
        <v>2006</v>
      </c>
      <c r="E1000" s="4">
        <v>136000</v>
      </c>
      <c r="F1000" s="2">
        <v>64</v>
      </c>
      <c r="G1000" s="3">
        <f>SUMIF(TRANSAKSI!$M:$M,Table2[[#This Row],[Id Produk]],TRANSAKSI!$R:$R)</f>
        <v>10</v>
      </c>
      <c r="H1000" s="3">
        <f>Table2[[#This Row],[Stok]]-Table2[[#This Row],[Terjual]]</f>
        <v>54</v>
      </c>
    </row>
    <row r="1001" spans="1:8" x14ac:dyDescent="0.35">
      <c r="A1001" t="s">
        <v>2007</v>
      </c>
      <c r="B1001" t="s">
        <v>13</v>
      </c>
      <c r="C1001" t="s">
        <v>37</v>
      </c>
      <c r="D1001" t="s">
        <v>2008</v>
      </c>
      <c r="E1001" s="4">
        <v>6000</v>
      </c>
      <c r="F1001" s="2">
        <v>76</v>
      </c>
      <c r="G1001" s="3">
        <f>SUMIF(TRANSAKSI!$M:$M,Table2[[#This Row],[Id Produk]],TRANSAKSI!$R:$R)</f>
        <v>5</v>
      </c>
      <c r="H1001" s="3">
        <f>Table2[[#This Row],[Stok]]-Table2[[#This Row],[Terjual]]</f>
        <v>71</v>
      </c>
    </row>
    <row r="1002" spans="1:8" x14ac:dyDescent="0.35">
      <c r="A1002" t="s">
        <v>2009</v>
      </c>
      <c r="B1002" t="s">
        <v>13</v>
      </c>
      <c r="C1002" t="s">
        <v>73</v>
      </c>
      <c r="D1002" t="s">
        <v>2010</v>
      </c>
      <c r="E1002" s="4">
        <v>16000</v>
      </c>
      <c r="F1002" s="2">
        <v>50</v>
      </c>
      <c r="G1002" s="3">
        <f>SUMIF(TRANSAKSI!$M:$M,Table2[[#This Row],[Id Produk]],TRANSAKSI!$R:$R)</f>
        <v>14</v>
      </c>
      <c r="H1002" s="3">
        <f>Table2[[#This Row],[Stok]]-Table2[[#This Row],[Terjual]]</f>
        <v>36</v>
      </c>
    </row>
    <row r="1003" spans="1:8" x14ac:dyDescent="0.35">
      <c r="A1003" t="s">
        <v>2011</v>
      </c>
      <c r="B1003" t="s">
        <v>13</v>
      </c>
      <c r="C1003" t="s">
        <v>32</v>
      </c>
      <c r="D1003" t="s">
        <v>2012</v>
      </c>
      <c r="E1003" s="4">
        <v>130000</v>
      </c>
      <c r="F1003" s="2">
        <v>73</v>
      </c>
      <c r="G1003" s="3">
        <f>SUMIF(TRANSAKSI!$M:$M,Table2[[#This Row],[Id Produk]],TRANSAKSI!$R:$R)</f>
        <v>9</v>
      </c>
      <c r="H1003" s="3">
        <f>Table2[[#This Row],[Stok]]-Table2[[#This Row],[Terjual]]</f>
        <v>64</v>
      </c>
    </row>
    <row r="1004" spans="1:8" x14ac:dyDescent="0.35">
      <c r="A1004" t="s">
        <v>2013</v>
      </c>
      <c r="B1004" t="s">
        <v>13</v>
      </c>
      <c r="C1004" t="s">
        <v>73</v>
      </c>
      <c r="D1004" t="s">
        <v>476</v>
      </c>
      <c r="E1004" s="4">
        <v>7000</v>
      </c>
      <c r="F1004" s="2">
        <v>29</v>
      </c>
      <c r="G1004" s="3">
        <f>SUMIF(TRANSAKSI!$M:$M,Table2[[#This Row],[Id Produk]],TRANSAKSI!$R:$R)</f>
        <v>13</v>
      </c>
      <c r="H1004" s="3">
        <f>Table2[[#This Row],[Stok]]-Table2[[#This Row],[Terjual]]</f>
        <v>16</v>
      </c>
    </row>
    <row r="1005" spans="1:8" x14ac:dyDescent="0.35">
      <c r="A1005" t="s">
        <v>2014</v>
      </c>
      <c r="B1005" t="s">
        <v>13</v>
      </c>
      <c r="C1005" t="s">
        <v>29</v>
      </c>
      <c r="D1005" t="s">
        <v>2015</v>
      </c>
      <c r="E1005" s="4">
        <v>20000</v>
      </c>
      <c r="F1005" s="2">
        <v>65</v>
      </c>
      <c r="G1005" s="3">
        <f>SUMIF(TRANSAKSI!$M:$M,Table2[[#This Row],[Id Produk]],TRANSAKSI!$R:$R)</f>
        <v>1</v>
      </c>
      <c r="H1005" s="3">
        <f>Table2[[#This Row],[Stok]]-Table2[[#This Row],[Terjual]]</f>
        <v>64</v>
      </c>
    </row>
    <row r="1006" spans="1:8" x14ac:dyDescent="0.35">
      <c r="A1006" t="s">
        <v>2016</v>
      </c>
      <c r="B1006" t="s">
        <v>9</v>
      </c>
      <c r="C1006" t="s">
        <v>20</v>
      </c>
      <c r="D1006" t="s">
        <v>2017</v>
      </c>
      <c r="E1006" s="4">
        <v>19000</v>
      </c>
      <c r="F1006" s="2">
        <v>37</v>
      </c>
      <c r="G1006" s="3">
        <f>SUMIF(TRANSAKSI!$M:$M,Table2[[#This Row],[Id Produk]],TRANSAKSI!$R:$R)</f>
        <v>11</v>
      </c>
      <c r="H1006" s="3">
        <f>Table2[[#This Row],[Stok]]-Table2[[#This Row],[Terjual]]</f>
        <v>26</v>
      </c>
    </row>
    <row r="1007" spans="1:8" x14ac:dyDescent="0.35">
      <c r="A1007" t="s">
        <v>2018</v>
      </c>
      <c r="B1007" t="s">
        <v>13</v>
      </c>
      <c r="C1007" t="s">
        <v>26</v>
      </c>
      <c r="D1007" t="s">
        <v>2019</v>
      </c>
      <c r="E1007" s="4">
        <v>1634000</v>
      </c>
      <c r="F1007" s="2">
        <v>63</v>
      </c>
      <c r="G1007" s="3">
        <f>SUMIF(TRANSAKSI!$M:$M,Table2[[#This Row],[Id Produk]],TRANSAKSI!$R:$R)</f>
        <v>16</v>
      </c>
      <c r="H1007" s="3">
        <f>Table2[[#This Row],[Stok]]-Table2[[#This Row],[Terjual]]</f>
        <v>47</v>
      </c>
    </row>
    <row r="1008" spans="1:8" x14ac:dyDescent="0.35">
      <c r="A1008" t="s">
        <v>2020</v>
      </c>
      <c r="B1008" t="s">
        <v>51</v>
      </c>
      <c r="C1008" t="s">
        <v>52</v>
      </c>
      <c r="D1008" t="s">
        <v>2021</v>
      </c>
      <c r="E1008" s="4">
        <v>157000</v>
      </c>
      <c r="F1008" s="2">
        <v>30</v>
      </c>
      <c r="G1008" s="3">
        <f>SUMIF(TRANSAKSI!$M:$M,Table2[[#This Row],[Id Produk]],TRANSAKSI!$R:$R)</f>
        <v>6</v>
      </c>
      <c r="H1008" s="3">
        <f>Table2[[#This Row],[Stok]]-Table2[[#This Row],[Terjual]]</f>
        <v>24</v>
      </c>
    </row>
    <row r="1009" spans="1:8" x14ac:dyDescent="0.35">
      <c r="A1009" t="s">
        <v>2022</v>
      </c>
      <c r="B1009" t="s">
        <v>9</v>
      </c>
      <c r="C1009" t="s">
        <v>42</v>
      </c>
      <c r="D1009" t="s">
        <v>2023</v>
      </c>
      <c r="E1009" s="4">
        <v>91000</v>
      </c>
      <c r="F1009" s="2">
        <v>69</v>
      </c>
      <c r="G1009" s="3">
        <f>SUMIF(TRANSAKSI!$M:$M,Table2[[#This Row],[Id Produk]],TRANSAKSI!$R:$R)</f>
        <v>22</v>
      </c>
      <c r="H1009" s="3">
        <f>Table2[[#This Row],[Stok]]-Table2[[#This Row],[Terjual]]</f>
        <v>47</v>
      </c>
    </row>
    <row r="1010" spans="1:8" x14ac:dyDescent="0.35">
      <c r="A1010" t="s">
        <v>2024</v>
      </c>
      <c r="B1010" t="s">
        <v>13</v>
      </c>
      <c r="C1010" t="s">
        <v>32</v>
      </c>
      <c r="D1010" t="s">
        <v>2025</v>
      </c>
      <c r="E1010" s="4">
        <v>306000</v>
      </c>
      <c r="F1010" s="2">
        <v>77</v>
      </c>
      <c r="G1010" s="3">
        <f>SUMIF(TRANSAKSI!$M:$M,Table2[[#This Row],[Id Produk]],TRANSAKSI!$R:$R)</f>
        <v>25</v>
      </c>
      <c r="H1010" s="3">
        <f>Table2[[#This Row],[Stok]]-Table2[[#This Row],[Terjual]]</f>
        <v>52</v>
      </c>
    </row>
    <row r="1011" spans="1:8" x14ac:dyDescent="0.35">
      <c r="A1011" t="s">
        <v>2026</v>
      </c>
      <c r="B1011" t="s">
        <v>9</v>
      </c>
      <c r="C1011" t="s">
        <v>20</v>
      </c>
      <c r="D1011" t="s">
        <v>2027</v>
      </c>
      <c r="E1011" s="4">
        <v>27000</v>
      </c>
      <c r="F1011" s="2">
        <v>60</v>
      </c>
      <c r="G1011" s="3">
        <f>SUMIF(TRANSAKSI!$M:$M,Table2[[#This Row],[Id Produk]],TRANSAKSI!$R:$R)</f>
        <v>14</v>
      </c>
      <c r="H1011" s="3">
        <f>Table2[[#This Row],[Stok]]-Table2[[#This Row],[Terjual]]</f>
        <v>46</v>
      </c>
    </row>
    <row r="1012" spans="1:8" x14ac:dyDescent="0.35">
      <c r="A1012" t="s">
        <v>2028</v>
      </c>
      <c r="B1012" t="s">
        <v>13</v>
      </c>
      <c r="C1012" t="s">
        <v>26</v>
      </c>
      <c r="D1012" t="s">
        <v>2029</v>
      </c>
      <c r="E1012" s="4">
        <v>3000</v>
      </c>
      <c r="F1012" s="2">
        <v>37</v>
      </c>
      <c r="G1012" s="3">
        <f>SUMIF(TRANSAKSI!$M:$M,Table2[[#This Row],[Id Produk]],TRANSAKSI!$R:$R)</f>
        <v>12</v>
      </c>
      <c r="H1012" s="3">
        <f>Table2[[#This Row],[Stok]]-Table2[[#This Row],[Terjual]]</f>
        <v>25</v>
      </c>
    </row>
    <row r="1013" spans="1:8" x14ac:dyDescent="0.35">
      <c r="A1013" t="s">
        <v>2030</v>
      </c>
      <c r="B1013" t="s">
        <v>9</v>
      </c>
      <c r="C1013" t="s">
        <v>42</v>
      </c>
      <c r="D1013" t="s">
        <v>2031</v>
      </c>
      <c r="E1013" s="4">
        <v>189000</v>
      </c>
      <c r="F1013" s="2">
        <v>63</v>
      </c>
      <c r="G1013" s="3">
        <f>SUMIF(TRANSAKSI!$M:$M,Table2[[#This Row],[Id Produk]],TRANSAKSI!$R:$R)</f>
        <v>24</v>
      </c>
      <c r="H1013" s="3">
        <f>Table2[[#This Row],[Stok]]-Table2[[#This Row],[Terjual]]</f>
        <v>39</v>
      </c>
    </row>
    <row r="1014" spans="1:8" x14ac:dyDescent="0.35">
      <c r="A1014" t="s">
        <v>2032</v>
      </c>
      <c r="B1014" t="s">
        <v>13</v>
      </c>
      <c r="C1014" t="s">
        <v>32</v>
      </c>
      <c r="D1014" t="s">
        <v>2033</v>
      </c>
      <c r="E1014" s="4">
        <v>23000</v>
      </c>
      <c r="F1014" s="2">
        <v>68</v>
      </c>
      <c r="G1014" s="3">
        <f>SUMIF(TRANSAKSI!$M:$M,Table2[[#This Row],[Id Produk]],TRANSAKSI!$R:$R)</f>
        <v>7</v>
      </c>
      <c r="H1014" s="3">
        <f>Table2[[#This Row],[Stok]]-Table2[[#This Row],[Terjual]]</f>
        <v>61</v>
      </c>
    </row>
    <row r="1015" spans="1:8" x14ac:dyDescent="0.35">
      <c r="A1015" t="s">
        <v>2034</v>
      </c>
      <c r="B1015" t="s">
        <v>13</v>
      </c>
      <c r="C1015" t="s">
        <v>23</v>
      </c>
      <c r="D1015" t="s">
        <v>2035</v>
      </c>
      <c r="E1015" s="4">
        <v>21000</v>
      </c>
      <c r="F1015" s="2">
        <v>27</v>
      </c>
      <c r="G1015" s="3">
        <f>SUMIF(TRANSAKSI!$M:$M,Table2[[#This Row],[Id Produk]],TRANSAKSI!$R:$R)</f>
        <v>20</v>
      </c>
      <c r="H1015" s="3">
        <f>Table2[[#This Row],[Stok]]-Table2[[#This Row],[Terjual]]</f>
        <v>7</v>
      </c>
    </row>
    <row r="1016" spans="1:8" x14ac:dyDescent="0.35">
      <c r="A1016" t="s">
        <v>2036</v>
      </c>
      <c r="B1016" t="s">
        <v>9</v>
      </c>
      <c r="C1016" t="s">
        <v>20</v>
      </c>
      <c r="D1016" t="s">
        <v>2037</v>
      </c>
      <c r="E1016" s="4">
        <v>25000</v>
      </c>
      <c r="F1016" s="2">
        <v>62</v>
      </c>
      <c r="G1016" s="3">
        <f>SUMIF(TRANSAKSI!$M:$M,Table2[[#This Row],[Id Produk]],TRANSAKSI!$R:$R)</f>
        <v>4</v>
      </c>
      <c r="H1016" s="3">
        <f>Table2[[#This Row],[Stok]]-Table2[[#This Row],[Terjual]]</f>
        <v>58</v>
      </c>
    </row>
    <row r="1017" spans="1:8" x14ac:dyDescent="0.35">
      <c r="A1017" t="s">
        <v>2038</v>
      </c>
      <c r="B1017" t="s">
        <v>51</v>
      </c>
      <c r="C1017" t="s">
        <v>64</v>
      </c>
      <c r="D1017" t="s">
        <v>2039</v>
      </c>
      <c r="E1017" s="4">
        <v>13000</v>
      </c>
      <c r="F1017" s="2">
        <v>45</v>
      </c>
      <c r="G1017" s="3">
        <f>SUMIF(TRANSAKSI!$M:$M,Table2[[#This Row],[Id Produk]],TRANSAKSI!$R:$R)</f>
        <v>7</v>
      </c>
      <c r="H1017" s="3">
        <f>Table2[[#This Row],[Stok]]-Table2[[#This Row],[Terjual]]</f>
        <v>38</v>
      </c>
    </row>
    <row r="1018" spans="1:8" x14ac:dyDescent="0.35">
      <c r="A1018" t="s">
        <v>2040</v>
      </c>
      <c r="B1018" t="s">
        <v>13</v>
      </c>
      <c r="C1018" t="s">
        <v>32</v>
      </c>
      <c r="D1018" t="s">
        <v>2041</v>
      </c>
      <c r="E1018" s="4">
        <v>56000</v>
      </c>
      <c r="F1018" s="2">
        <v>61</v>
      </c>
      <c r="G1018" s="3">
        <f>SUMIF(TRANSAKSI!$M:$M,Table2[[#This Row],[Id Produk]],TRANSAKSI!$R:$R)</f>
        <v>17</v>
      </c>
      <c r="H1018" s="3">
        <f>Table2[[#This Row],[Stok]]-Table2[[#This Row],[Terjual]]</f>
        <v>44</v>
      </c>
    </row>
    <row r="1019" spans="1:8" x14ac:dyDescent="0.35">
      <c r="A1019" t="s">
        <v>2042</v>
      </c>
      <c r="B1019" t="s">
        <v>13</v>
      </c>
      <c r="C1019" t="s">
        <v>55</v>
      </c>
      <c r="D1019" t="s">
        <v>176</v>
      </c>
      <c r="E1019" s="4">
        <v>25000</v>
      </c>
      <c r="F1019" s="2">
        <v>29</v>
      </c>
      <c r="G1019" s="3">
        <f>SUMIF(TRANSAKSI!$M:$M,Table2[[#This Row],[Id Produk]],TRANSAKSI!$R:$R)</f>
        <v>15</v>
      </c>
      <c r="H1019" s="3">
        <f>Table2[[#This Row],[Stok]]-Table2[[#This Row],[Terjual]]</f>
        <v>14</v>
      </c>
    </row>
    <row r="1020" spans="1:8" x14ac:dyDescent="0.35">
      <c r="A1020" t="s">
        <v>2043</v>
      </c>
      <c r="B1020" t="s">
        <v>13</v>
      </c>
      <c r="C1020" t="s">
        <v>26</v>
      </c>
      <c r="D1020" t="s">
        <v>2044</v>
      </c>
      <c r="E1020" s="4">
        <v>19000</v>
      </c>
      <c r="F1020" s="2">
        <v>25</v>
      </c>
      <c r="G1020" s="3">
        <f>SUMIF(TRANSAKSI!$M:$M,Table2[[#This Row],[Id Produk]],TRANSAKSI!$R:$R)</f>
        <v>5</v>
      </c>
      <c r="H1020" s="3">
        <f>Table2[[#This Row],[Stok]]-Table2[[#This Row],[Terjual]]</f>
        <v>20</v>
      </c>
    </row>
    <row r="1021" spans="1:8" x14ac:dyDescent="0.35">
      <c r="A1021" t="s">
        <v>2045</v>
      </c>
      <c r="B1021" t="s">
        <v>13</v>
      </c>
      <c r="C1021" t="s">
        <v>29</v>
      </c>
      <c r="D1021" t="s">
        <v>2046</v>
      </c>
      <c r="E1021" s="4">
        <v>208000</v>
      </c>
      <c r="F1021" s="2">
        <v>25</v>
      </c>
      <c r="G1021" s="3">
        <f>SUMIF(TRANSAKSI!$M:$M,Table2[[#This Row],[Id Produk]],TRANSAKSI!$R:$R)</f>
        <v>8</v>
      </c>
      <c r="H1021" s="3">
        <f>Table2[[#This Row],[Stok]]-Table2[[#This Row],[Terjual]]</f>
        <v>17</v>
      </c>
    </row>
    <row r="1022" spans="1:8" x14ac:dyDescent="0.35">
      <c r="A1022" t="s">
        <v>2047</v>
      </c>
      <c r="B1022" t="s">
        <v>13</v>
      </c>
      <c r="C1022" t="s">
        <v>26</v>
      </c>
      <c r="D1022" t="s">
        <v>2048</v>
      </c>
      <c r="E1022" s="4">
        <v>92000</v>
      </c>
      <c r="F1022" s="2">
        <v>29</v>
      </c>
      <c r="G1022" s="3">
        <f>SUMIF(TRANSAKSI!$M:$M,Table2[[#This Row],[Id Produk]],TRANSAKSI!$R:$R)</f>
        <v>21</v>
      </c>
      <c r="H1022" s="3">
        <f>Table2[[#This Row],[Stok]]-Table2[[#This Row],[Terjual]]</f>
        <v>8</v>
      </c>
    </row>
    <row r="1023" spans="1:8" x14ac:dyDescent="0.35">
      <c r="A1023" t="s">
        <v>2049</v>
      </c>
      <c r="B1023" t="s">
        <v>13</v>
      </c>
      <c r="C1023" t="s">
        <v>26</v>
      </c>
      <c r="D1023" t="s">
        <v>2050</v>
      </c>
      <c r="E1023" s="4">
        <v>35000</v>
      </c>
      <c r="F1023" s="2">
        <v>48</v>
      </c>
      <c r="G1023" s="3">
        <f>SUMIF(TRANSAKSI!$M:$M,Table2[[#This Row],[Id Produk]],TRANSAKSI!$R:$R)</f>
        <v>8</v>
      </c>
      <c r="H1023" s="3">
        <f>Table2[[#This Row],[Stok]]-Table2[[#This Row],[Terjual]]</f>
        <v>40</v>
      </c>
    </row>
    <row r="1024" spans="1:8" x14ac:dyDescent="0.35">
      <c r="A1024" t="s">
        <v>2051</v>
      </c>
      <c r="B1024" t="s">
        <v>9</v>
      </c>
      <c r="C1024" t="s">
        <v>20</v>
      </c>
      <c r="D1024" t="s">
        <v>2052</v>
      </c>
      <c r="E1024" s="4">
        <v>192000</v>
      </c>
      <c r="F1024" s="2">
        <v>32</v>
      </c>
      <c r="G1024" s="3">
        <f>SUMIF(TRANSAKSI!$M:$M,Table2[[#This Row],[Id Produk]],TRANSAKSI!$R:$R)</f>
        <v>4</v>
      </c>
      <c r="H1024" s="3">
        <f>Table2[[#This Row],[Stok]]-Table2[[#This Row],[Terjual]]</f>
        <v>28</v>
      </c>
    </row>
    <row r="1025" spans="1:8" x14ac:dyDescent="0.35">
      <c r="A1025" t="s">
        <v>2053</v>
      </c>
      <c r="B1025" t="s">
        <v>9</v>
      </c>
      <c r="C1025" t="s">
        <v>17</v>
      </c>
      <c r="D1025" t="s">
        <v>2054</v>
      </c>
      <c r="E1025" s="4">
        <v>345000</v>
      </c>
      <c r="F1025" s="2">
        <v>43</v>
      </c>
      <c r="G1025" s="3">
        <f>SUMIF(TRANSAKSI!$M:$M,Table2[[#This Row],[Id Produk]],TRANSAKSI!$R:$R)</f>
        <v>11</v>
      </c>
      <c r="H1025" s="3">
        <f>Table2[[#This Row],[Stok]]-Table2[[#This Row],[Terjual]]</f>
        <v>32</v>
      </c>
    </row>
    <row r="1026" spans="1:8" x14ac:dyDescent="0.35">
      <c r="A1026" t="s">
        <v>2055</v>
      </c>
      <c r="B1026" t="s">
        <v>13</v>
      </c>
      <c r="C1026" t="s">
        <v>73</v>
      </c>
      <c r="D1026" t="s">
        <v>2056</v>
      </c>
      <c r="E1026" s="4">
        <v>6000</v>
      </c>
      <c r="F1026" s="2">
        <v>67</v>
      </c>
      <c r="G1026" s="3">
        <f>SUMIF(TRANSAKSI!$M:$M,Table2[[#This Row],[Id Produk]],TRANSAKSI!$R:$R)</f>
        <v>8</v>
      </c>
      <c r="H1026" s="3">
        <f>Table2[[#This Row],[Stok]]-Table2[[#This Row],[Terjual]]</f>
        <v>59</v>
      </c>
    </row>
    <row r="1027" spans="1:8" x14ac:dyDescent="0.35">
      <c r="A1027" t="s">
        <v>2057</v>
      </c>
      <c r="B1027" t="s">
        <v>13</v>
      </c>
      <c r="C1027" t="s">
        <v>26</v>
      </c>
      <c r="D1027" t="s">
        <v>2058</v>
      </c>
      <c r="E1027" s="4">
        <v>9000</v>
      </c>
      <c r="F1027" s="2">
        <v>61</v>
      </c>
      <c r="G1027" s="3">
        <f>SUMIF(TRANSAKSI!$M:$M,Table2[[#This Row],[Id Produk]],TRANSAKSI!$R:$R)</f>
        <v>26</v>
      </c>
      <c r="H1027" s="3">
        <f>Table2[[#This Row],[Stok]]-Table2[[#This Row],[Terjual]]</f>
        <v>35</v>
      </c>
    </row>
    <row r="1028" spans="1:8" x14ac:dyDescent="0.35">
      <c r="A1028" t="s">
        <v>2059</v>
      </c>
      <c r="B1028" t="s">
        <v>9</v>
      </c>
      <c r="C1028" t="s">
        <v>42</v>
      </c>
      <c r="D1028" t="s">
        <v>2060</v>
      </c>
      <c r="E1028" s="4">
        <v>505000</v>
      </c>
      <c r="F1028" s="2">
        <v>49</v>
      </c>
      <c r="G1028" s="3">
        <f>SUMIF(TRANSAKSI!$M:$M,Table2[[#This Row],[Id Produk]],TRANSAKSI!$R:$R)</f>
        <v>8</v>
      </c>
      <c r="H1028" s="3">
        <f>Table2[[#This Row],[Stok]]-Table2[[#This Row],[Terjual]]</f>
        <v>41</v>
      </c>
    </row>
    <row r="1029" spans="1:8" x14ac:dyDescent="0.35">
      <c r="A1029" t="s">
        <v>2061</v>
      </c>
      <c r="B1029" t="s">
        <v>13</v>
      </c>
      <c r="C1029" t="s">
        <v>23</v>
      </c>
      <c r="D1029" t="s">
        <v>2062</v>
      </c>
      <c r="E1029" s="4">
        <v>13000</v>
      </c>
      <c r="F1029" s="2">
        <v>73</v>
      </c>
      <c r="G1029" s="3">
        <f>SUMIF(TRANSAKSI!$M:$M,Table2[[#This Row],[Id Produk]],TRANSAKSI!$R:$R)</f>
        <v>4</v>
      </c>
      <c r="H1029" s="3">
        <f>Table2[[#This Row],[Stok]]-Table2[[#This Row],[Terjual]]</f>
        <v>69</v>
      </c>
    </row>
    <row r="1030" spans="1:8" x14ac:dyDescent="0.35">
      <c r="A1030" t="s">
        <v>2063</v>
      </c>
      <c r="B1030" t="s">
        <v>13</v>
      </c>
      <c r="C1030" t="s">
        <v>37</v>
      </c>
      <c r="D1030" t="s">
        <v>2064</v>
      </c>
      <c r="E1030" s="4">
        <v>14000</v>
      </c>
      <c r="F1030" s="2">
        <v>77</v>
      </c>
      <c r="G1030" s="3">
        <f>SUMIF(TRANSAKSI!$M:$M,Table2[[#This Row],[Id Produk]],TRANSAKSI!$R:$R)</f>
        <v>10</v>
      </c>
      <c r="H1030" s="3">
        <f>Table2[[#This Row],[Stok]]-Table2[[#This Row],[Terjual]]</f>
        <v>67</v>
      </c>
    </row>
    <row r="1031" spans="1:8" x14ac:dyDescent="0.35">
      <c r="A1031" t="s">
        <v>2065</v>
      </c>
      <c r="B1031" t="s">
        <v>9</v>
      </c>
      <c r="C1031" t="s">
        <v>20</v>
      </c>
      <c r="D1031" t="s">
        <v>2066</v>
      </c>
      <c r="E1031" s="4">
        <v>42000</v>
      </c>
      <c r="F1031" s="2">
        <v>49</v>
      </c>
      <c r="G1031" s="3">
        <f>SUMIF(TRANSAKSI!$M:$M,Table2[[#This Row],[Id Produk]],TRANSAKSI!$R:$R)</f>
        <v>17</v>
      </c>
      <c r="H1031" s="3">
        <f>Table2[[#This Row],[Stok]]-Table2[[#This Row],[Terjual]]</f>
        <v>32</v>
      </c>
    </row>
    <row r="1032" spans="1:8" x14ac:dyDescent="0.35">
      <c r="A1032" t="s">
        <v>2067</v>
      </c>
      <c r="B1032" t="s">
        <v>51</v>
      </c>
      <c r="C1032" t="s">
        <v>52</v>
      </c>
      <c r="D1032" t="s">
        <v>2068</v>
      </c>
      <c r="E1032" s="4">
        <v>518000</v>
      </c>
      <c r="F1032" s="2">
        <v>69</v>
      </c>
      <c r="G1032" s="3">
        <f>SUMIF(TRANSAKSI!$M:$M,Table2[[#This Row],[Id Produk]],TRANSAKSI!$R:$R)</f>
        <v>12</v>
      </c>
      <c r="H1032" s="3">
        <f>Table2[[#This Row],[Stok]]-Table2[[#This Row],[Terjual]]</f>
        <v>57</v>
      </c>
    </row>
    <row r="1033" spans="1:8" x14ac:dyDescent="0.35">
      <c r="A1033" t="s">
        <v>2069</v>
      </c>
      <c r="B1033" t="s">
        <v>13</v>
      </c>
      <c r="C1033" t="s">
        <v>55</v>
      </c>
      <c r="D1033" t="s">
        <v>2070</v>
      </c>
      <c r="E1033" s="4">
        <v>9000</v>
      </c>
      <c r="F1033" s="2">
        <v>59</v>
      </c>
      <c r="G1033" s="3">
        <f>SUMIF(TRANSAKSI!$M:$M,Table2[[#This Row],[Id Produk]],TRANSAKSI!$R:$R)</f>
        <v>6</v>
      </c>
      <c r="H1033" s="3">
        <f>Table2[[#This Row],[Stok]]-Table2[[#This Row],[Terjual]]</f>
        <v>53</v>
      </c>
    </row>
    <row r="1034" spans="1:8" x14ac:dyDescent="0.35">
      <c r="A1034" t="s">
        <v>2071</v>
      </c>
      <c r="B1034" t="s">
        <v>13</v>
      </c>
      <c r="C1034" t="s">
        <v>23</v>
      </c>
      <c r="D1034" t="s">
        <v>2072</v>
      </c>
      <c r="E1034" s="4">
        <v>27000</v>
      </c>
      <c r="F1034" s="2">
        <v>66</v>
      </c>
      <c r="G1034" s="3">
        <f>SUMIF(TRANSAKSI!$M:$M,Table2[[#This Row],[Id Produk]],TRANSAKSI!$R:$R)</f>
        <v>8</v>
      </c>
      <c r="H1034" s="3">
        <f>Table2[[#This Row],[Stok]]-Table2[[#This Row],[Terjual]]</f>
        <v>58</v>
      </c>
    </row>
    <row r="1035" spans="1:8" x14ac:dyDescent="0.35">
      <c r="A1035" t="s">
        <v>2073</v>
      </c>
      <c r="B1035" t="s">
        <v>51</v>
      </c>
      <c r="C1035" t="s">
        <v>52</v>
      </c>
      <c r="D1035" t="s">
        <v>2074</v>
      </c>
      <c r="E1035" s="4">
        <v>84000</v>
      </c>
      <c r="F1035" s="2">
        <v>25</v>
      </c>
      <c r="G1035" s="3">
        <f>SUMIF(TRANSAKSI!$M:$M,Table2[[#This Row],[Id Produk]],TRANSAKSI!$R:$R)</f>
        <v>6</v>
      </c>
      <c r="H1035" s="3">
        <f>Table2[[#This Row],[Stok]]-Table2[[#This Row],[Terjual]]</f>
        <v>19</v>
      </c>
    </row>
    <row r="1036" spans="1:8" x14ac:dyDescent="0.35">
      <c r="A1036" t="s">
        <v>2075</v>
      </c>
      <c r="B1036" t="s">
        <v>13</v>
      </c>
      <c r="C1036" t="s">
        <v>32</v>
      </c>
      <c r="D1036" t="s">
        <v>2076</v>
      </c>
      <c r="E1036" s="4">
        <v>91000</v>
      </c>
      <c r="F1036" s="2">
        <v>31</v>
      </c>
      <c r="G1036" s="3">
        <f>SUMIF(TRANSAKSI!$M:$M,Table2[[#This Row],[Id Produk]],TRANSAKSI!$R:$R)</f>
        <v>15</v>
      </c>
      <c r="H1036" s="3">
        <f>Table2[[#This Row],[Stok]]-Table2[[#This Row],[Terjual]]</f>
        <v>16</v>
      </c>
    </row>
    <row r="1037" spans="1:8" x14ac:dyDescent="0.35">
      <c r="A1037" t="s">
        <v>2077</v>
      </c>
      <c r="B1037" t="s">
        <v>9</v>
      </c>
      <c r="C1037" t="s">
        <v>20</v>
      </c>
      <c r="D1037" t="s">
        <v>2078</v>
      </c>
      <c r="E1037" s="4">
        <v>61000</v>
      </c>
      <c r="F1037" s="2">
        <v>73</v>
      </c>
      <c r="G1037" s="3">
        <f>SUMIF(TRANSAKSI!$M:$M,Table2[[#This Row],[Id Produk]],TRANSAKSI!$R:$R)</f>
        <v>9</v>
      </c>
      <c r="H1037" s="3">
        <f>Table2[[#This Row],[Stok]]-Table2[[#This Row],[Terjual]]</f>
        <v>64</v>
      </c>
    </row>
    <row r="1038" spans="1:8" x14ac:dyDescent="0.35">
      <c r="A1038" t="s">
        <v>2079</v>
      </c>
      <c r="B1038" t="s">
        <v>13</v>
      </c>
      <c r="C1038" t="s">
        <v>366</v>
      </c>
      <c r="D1038" t="s">
        <v>2080</v>
      </c>
      <c r="E1038" s="4">
        <v>696000</v>
      </c>
      <c r="F1038" s="2">
        <v>61</v>
      </c>
      <c r="G1038" s="3">
        <f>SUMIF(TRANSAKSI!$M:$M,Table2[[#This Row],[Id Produk]],TRANSAKSI!$R:$R)</f>
        <v>13</v>
      </c>
      <c r="H1038" s="3">
        <f>Table2[[#This Row],[Stok]]-Table2[[#This Row],[Terjual]]</f>
        <v>48</v>
      </c>
    </row>
    <row r="1039" spans="1:8" x14ac:dyDescent="0.35">
      <c r="A1039" t="s">
        <v>2081</v>
      </c>
      <c r="B1039" t="s">
        <v>13</v>
      </c>
      <c r="C1039" t="s">
        <v>26</v>
      </c>
      <c r="D1039" t="s">
        <v>2082</v>
      </c>
      <c r="E1039" s="4">
        <v>13000</v>
      </c>
      <c r="F1039" s="2">
        <v>33</v>
      </c>
      <c r="G1039" s="3">
        <f>SUMIF(TRANSAKSI!$M:$M,Table2[[#This Row],[Id Produk]],TRANSAKSI!$R:$R)</f>
        <v>12</v>
      </c>
      <c r="H1039" s="3">
        <f>Table2[[#This Row],[Stok]]-Table2[[#This Row],[Terjual]]</f>
        <v>21</v>
      </c>
    </row>
    <row r="1040" spans="1:8" x14ac:dyDescent="0.35">
      <c r="A1040" t="s">
        <v>2083</v>
      </c>
      <c r="B1040" t="s">
        <v>13</v>
      </c>
      <c r="C1040" t="s">
        <v>23</v>
      </c>
      <c r="D1040" t="s">
        <v>2084</v>
      </c>
      <c r="E1040" s="4">
        <v>26000</v>
      </c>
      <c r="F1040" s="2">
        <v>57</v>
      </c>
      <c r="G1040" s="3">
        <f>SUMIF(TRANSAKSI!$M:$M,Table2[[#This Row],[Id Produk]],TRANSAKSI!$R:$R)</f>
        <v>8</v>
      </c>
      <c r="H1040" s="3">
        <f>Table2[[#This Row],[Stok]]-Table2[[#This Row],[Terjual]]</f>
        <v>49</v>
      </c>
    </row>
    <row r="1041" spans="1:8" x14ac:dyDescent="0.35">
      <c r="A1041" t="s">
        <v>2085</v>
      </c>
      <c r="B1041" t="s">
        <v>13</v>
      </c>
      <c r="C1041" t="s">
        <v>14</v>
      </c>
      <c r="D1041" t="s">
        <v>2086</v>
      </c>
      <c r="E1041" s="4">
        <v>16000</v>
      </c>
      <c r="F1041" s="2">
        <v>59</v>
      </c>
      <c r="G1041" s="3">
        <f>SUMIF(TRANSAKSI!$M:$M,Table2[[#This Row],[Id Produk]],TRANSAKSI!$R:$R)</f>
        <v>7</v>
      </c>
      <c r="H1041" s="3">
        <f>Table2[[#This Row],[Stok]]-Table2[[#This Row],[Terjual]]</f>
        <v>52</v>
      </c>
    </row>
    <row r="1042" spans="1:8" x14ac:dyDescent="0.35">
      <c r="A1042" t="s">
        <v>2087</v>
      </c>
      <c r="B1042" t="s">
        <v>13</v>
      </c>
      <c r="C1042" t="s">
        <v>23</v>
      </c>
      <c r="D1042" t="s">
        <v>2088</v>
      </c>
      <c r="E1042" s="4">
        <v>22000</v>
      </c>
      <c r="F1042" s="2">
        <v>41</v>
      </c>
      <c r="G1042" s="3">
        <f>SUMIF(TRANSAKSI!$M:$M,Table2[[#This Row],[Id Produk]],TRANSAKSI!$R:$R)</f>
        <v>16</v>
      </c>
      <c r="H1042" s="3">
        <f>Table2[[#This Row],[Stok]]-Table2[[#This Row],[Terjual]]</f>
        <v>25</v>
      </c>
    </row>
    <row r="1043" spans="1:8" x14ac:dyDescent="0.35">
      <c r="A1043" t="s">
        <v>2089</v>
      </c>
      <c r="B1043" t="s">
        <v>51</v>
      </c>
      <c r="C1043" t="s">
        <v>254</v>
      </c>
      <c r="D1043" t="s">
        <v>2090</v>
      </c>
      <c r="E1043" s="4">
        <v>838000</v>
      </c>
      <c r="F1043" s="2">
        <v>36</v>
      </c>
      <c r="G1043" s="3">
        <f>SUMIF(TRANSAKSI!$M:$M,Table2[[#This Row],[Id Produk]],TRANSAKSI!$R:$R)</f>
        <v>6</v>
      </c>
      <c r="H1043" s="3">
        <f>Table2[[#This Row],[Stok]]-Table2[[#This Row],[Terjual]]</f>
        <v>30</v>
      </c>
    </row>
    <row r="1044" spans="1:8" x14ac:dyDescent="0.35">
      <c r="A1044" t="s">
        <v>2091</v>
      </c>
      <c r="B1044" t="s">
        <v>13</v>
      </c>
      <c r="C1044" t="s">
        <v>23</v>
      </c>
      <c r="D1044" t="s">
        <v>2092</v>
      </c>
      <c r="E1044" s="4">
        <v>50000</v>
      </c>
      <c r="F1044" s="2">
        <v>52</v>
      </c>
      <c r="G1044" s="3">
        <f>SUMIF(TRANSAKSI!$M:$M,Table2[[#This Row],[Id Produk]],TRANSAKSI!$R:$R)</f>
        <v>4</v>
      </c>
      <c r="H1044" s="3">
        <f>Table2[[#This Row],[Stok]]-Table2[[#This Row],[Terjual]]</f>
        <v>48</v>
      </c>
    </row>
    <row r="1045" spans="1:8" x14ac:dyDescent="0.35">
      <c r="A1045" t="s">
        <v>2093</v>
      </c>
      <c r="B1045" t="s">
        <v>9</v>
      </c>
      <c r="C1045" t="s">
        <v>20</v>
      </c>
      <c r="D1045" t="s">
        <v>2094</v>
      </c>
      <c r="E1045" s="4">
        <v>14000</v>
      </c>
      <c r="F1045" s="2">
        <v>38</v>
      </c>
      <c r="G1045" s="3">
        <f>SUMIF(TRANSAKSI!$M:$M,Table2[[#This Row],[Id Produk]],TRANSAKSI!$R:$R)</f>
        <v>6</v>
      </c>
      <c r="H1045" s="3">
        <f>Table2[[#This Row],[Stok]]-Table2[[#This Row],[Terjual]]</f>
        <v>32</v>
      </c>
    </row>
    <row r="1046" spans="1:8" x14ac:dyDescent="0.35">
      <c r="A1046" t="s">
        <v>2095</v>
      </c>
      <c r="B1046" t="s">
        <v>9</v>
      </c>
      <c r="C1046" t="s">
        <v>42</v>
      </c>
      <c r="D1046" t="s">
        <v>2096</v>
      </c>
      <c r="E1046" s="4">
        <v>964000</v>
      </c>
      <c r="F1046" s="2">
        <v>65</v>
      </c>
      <c r="G1046" s="3">
        <f>SUMIF(TRANSAKSI!$M:$M,Table2[[#This Row],[Id Produk]],TRANSAKSI!$R:$R)</f>
        <v>19</v>
      </c>
      <c r="H1046" s="3">
        <f>Table2[[#This Row],[Stok]]-Table2[[#This Row],[Terjual]]</f>
        <v>46</v>
      </c>
    </row>
    <row r="1047" spans="1:8" x14ac:dyDescent="0.35">
      <c r="A1047" t="s">
        <v>2097</v>
      </c>
      <c r="B1047" t="s">
        <v>13</v>
      </c>
      <c r="C1047" t="s">
        <v>37</v>
      </c>
      <c r="D1047" t="s">
        <v>2098</v>
      </c>
      <c r="E1047" s="4">
        <v>33000</v>
      </c>
      <c r="F1047" s="2">
        <v>39</v>
      </c>
      <c r="G1047" s="3">
        <f>SUMIF(TRANSAKSI!$M:$M,Table2[[#This Row],[Id Produk]],TRANSAKSI!$R:$R)</f>
        <v>15</v>
      </c>
      <c r="H1047" s="3">
        <f>Table2[[#This Row],[Stok]]-Table2[[#This Row],[Terjual]]</f>
        <v>24</v>
      </c>
    </row>
    <row r="1048" spans="1:8" x14ac:dyDescent="0.35">
      <c r="A1048" t="s">
        <v>2099</v>
      </c>
      <c r="B1048" t="s">
        <v>13</v>
      </c>
      <c r="C1048" t="s">
        <v>14</v>
      </c>
      <c r="D1048" t="s">
        <v>2100</v>
      </c>
      <c r="E1048" s="4">
        <v>32000</v>
      </c>
      <c r="F1048" s="2">
        <v>47</v>
      </c>
      <c r="G1048" s="3">
        <f>SUMIF(TRANSAKSI!$M:$M,Table2[[#This Row],[Id Produk]],TRANSAKSI!$R:$R)</f>
        <v>3</v>
      </c>
      <c r="H1048" s="3">
        <f>Table2[[#This Row],[Stok]]-Table2[[#This Row],[Terjual]]</f>
        <v>44</v>
      </c>
    </row>
    <row r="1049" spans="1:8" x14ac:dyDescent="0.35">
      <c r="A1049" t="s">
        <v>2101</v>
      </c>
      <c r="B1049" t="s">
        <v>13</v>
      </c>
      <c r="C1049" t="s">
        <v>26</v>
      </c>
      <c r="D1049" t="s">
        <v>2102</v>
      </c>
      <c r="E1049" s="4">
        <v>736000</v>
      </c>
      <c r="F1049" s="2">
        <v>38</v>
      </c>
      <c r="G1049" s="3">
        <f>SUMIF(TRANSAKSI!$M:$M,Table2[[#This Row],[Id Produk]],TRANSAKSI!$R:$R)</f>
        <v>16</v>
      </c>
      <c r="H1049" s="3">
        <f>Table2[[#This Row],[Stok]]-Table2[[#This Row],[Terjual]]</f>
        <v>22</v>
      </c>
    </row>
    <row r="1050" spans="1:8" x14ac:dyDescent="0.35">
      <c r="A1050" t="s">
        <v>2103</v>
      </c>
      <c r="B1050" t="s">
        <v>13</v>
      </c>
      <c r="C1050" t="s">
        <v>32</v>
      </c>
      <c r="D1050" t="s">
        <v>2104</v>
      </c>
      <c r="E1050" s="4">
        <v>68000</v>
      </c>
      <c r="F1050" s="2">
        <v>31</v>
      </c>
      <c r="G1050" s="3">
        <f>SUMIF(TRANSAKSI!$M:$M,Table2[[#This Row],[Id Produk]],TRANSAKSI!$R:$R)</f>
        <v>5</v>
      </c>
      <c r="H1050" s="3">
        <f>Table2[[#This Row],[Stok]]-Table2[[#This Row],[Terjual]]</f>
        <v>26</v>
      </c>
    </row>
    <row r="1051" spans="1:8" x14ac:dyDescent="0.35">
      <c r="A1051" t="s">
        <v>2105</v>
      </c>
      <c r="B1051" t="s">
        <v>13</v>
      </c>
      <c r="C1051" t="s">
        <v>26</v>
      </c>
      <c r="D1051" t="s">
        <v>2106</v>
      </c>
      <c r="E1051" s="4">
        <v>6000</v>
      </c>
      <c r="F1051" s="2">
        <v>29</v>
      </c>
      <c r="G1051" s="3">
        <f>SUMIF(TRANSAKSI!$M:$M,Table2[[#This Row],[Id Produk]],TRANSAKSI!$R:$R)</f>
        <v>31</v>
      </c>
      <c r="H1051" s="3">
        <f>Table2[[#This Row],[Stok]]-Table2[[#This Row],[Terjual]]</f>
        <v>-2</v>
      </c>
    </row>
    <row r="1052" spans="1:8" x14ac:dyDescent="0.35">
      <c r="A1052" t="s">
        <v>2107</v>
      </c>
      <c r="B1052" t="s">
        <v>13</v>
      </c>
      <c r="C1052" t="s">
        <v>26</v>
      </c>
      <c r="D1052" t="s">
        <v>2108</v>
      </c>
      <c r="E1052" s="4">
        <v>4000</v>
      </c>
      <c r="F1052" s="2">
        <v>36</v>
      </c>
      <c r="G1052" s="3">
        <f>SUMIF(TRANSAKSI!$M:$M,Table2[[#This Row],[Id Produk]],TRANSAKSI!$R:$R)</f>
        <v>12</v>
      </c>
      <c r="H1052" s="3">
        <f>Table2[[#This Row],[Stok]]-Table2[[#This Row],[Terjual]]</f>
        <v>24</v>
      </c>
    </row>
    <row r="1053" spans="1:8" x14ac:dyDescent="0.35">
      <c r="A1053" t="s">
        <v>2109</v>
      </c>
      <c r="B1053" t="s">
        <v>13</v>
      </c>
      <c r="C1053" t="s">
        <v>37</v>
      </c>
      <c r="D1053" t="s">
        <v>2110</v>
      </c>
      <c r="E1053" s="4">
        <v>182000</v>
      </c>
      <c r="F1053" s="2">
        <v>75</v>
      </c>
      <c r="G1053" s="3">
        <f>SUMIF(TRANSAKSI!$M:$M,Table2[[#This Row],[Id Produk]],TRANSAKSI!$R:$R)</f>
        <v>14</v>
      </c>
      <c r="H1053" s="3">
        <f>Table2[[#This Row],[Stok]]-Table2[[#This Row],[Terjual]]</f>
        <v>61</v>
      </c>
    </row>
    <row r="1054" spans="1:8" x14ac:dyDescent="0.35">
      <c r="A1054" t="s">
        <v>2111</v>
      </c>
      <c r="B1054" t="s">
        <v>9</v>
      </c>
      <c r="C1054" t="s">
        <v>10</v>
      </c>
      <c r="D1054" t="s">
        <v>2112</v>
      </c>
      <c r="E1054" s="4">
        <v>181000</v>
      </c>
      <c r="F1054" s="2">
        <v>57</v>
      </c>
      <c r="G1054" s="3">
        <f>SUMIF(TRANSAKSI!$M:$M,Table2[[#This Row],[Id Produk]],TRANSAKSI!$R:$R)</f>
        <v>12</v>
      </c>
      <c r="H1054" s="3">
        <f>Table2[[#This Row],[Stok]]-Table2[[#This Row],[Terjual]]</f>
        <v>45</v>
      </c>
    </row>
    <row r="1055" spans="1:8" x14ac:dyDescent="0.35">
      <c r="A1055" t="s">
        <v>2113</v>
      </c>
      <c r="B1055" t="s">
        <v>13</v>
      </c>
      <c r="C1055" t="s">
        <v>23</v>
      </c>
      <c r="D1055" t="s">
        <v>2114</v>
      </c>
      <c r="E1055" s="4">
        <v>19000</v>
      </c>
      <c r="F1055" s="2">
        <v>76</v>
      </c>
      <c r="G1055" s="3">
        <f>SUMIF(TRANSAKSI!$M:$M,Table2[[#This Row],[Id Produk]],TRANSAKSI!$R:$R)</f>
        <v>9</v>
      </c>
      <c r="H1055" s="3">
        <f>Table2[[#This Row],[Stok]]-Table2[[#This Row],[Terjual]]</f>
        <v>67</v>
      </c>
    </row>
    <row r="1056" spans="1:8" x14ac:dyDescent="0.35">
      <c r="A1056" t="s">
        <v>2115</v>
      </c>
      <c r="B1056" t="s">
        <v>13</v>
      </c>
      <c r="C1056" t="s">
        <v>26</v>
      </c>
      <c r="D1056" t="s">
        <v>2116</v>
      </c>
      <c r="E1056" s="4">
        <v>10000</v>
      </c>
      <c r="F1056" s="2">
        <v>64</v>
      </c>
      <c r="G1056" s="3">
        <f>SUMIF(TRANSAKSI!$M:$M,Table2[[#This Row],[Id Produk]],TRANSAKSI!$R:$R)</f>
        <v>19</v>
      </c>
      <c r="H1056" s="3">
        <f>Table2[[#This Row],[Stok]]-Table2[[#This Row],[Terjual]]</f>
        <v>45</v>
      </c>
    </row>
    <row r="1057" spans="1:8" x14ac:dyDescent="0.35">
      <c r="A1057" t="s">
        <v>2117</v>
      </c>
      <c r="B1057" t="s">
        <v>13</v>
      </c>
      <c r="C1057" t="s">
        <v>32</v>
      </c>
      <c r="D1057" t="s">
        <v>2118</v>
      </c>
      <c r="E1057" s="4">
        <v>13000</v>
      </c>
      <c r="F1057" s="2">
        <v>75</v>
      </c>
      <c r="G1057" s="3">
        <f>SUMIF(TRANSAKSI!$M:$M,Table2[[#This Row],[Id Produk]],TRANSAKSI!$R:$R)</f>
        <v>6</v>
      </c>
      <c r="H1057" s="3">
        <f>Table2[[#This Row],[Stok]]-Table2[[#This Row],[Terjual]]</f>
        <v>69</v>
      </c>
    </row>
    <row r="1058" spans="1:8" x14ac:dyDescent="0.35">
      <c r="A1058" t="s">
        <v>2119</v>
      </c>
      <c r="B1058" t="s">
        <v>51</v>
      </c>
      <c r="C1058" t="s">
        <v>52</v>
      </c>
      <c r="D1058" t="s">
        <v>2120</v>
      </c>
      <c r="E1058" s="4">
        <v>66000</v>
      </c>
      <c r="F1058" s="2">
        <v>54</v>
      </c>
      <c r="G1058" s="3">
        <f>SUMIF(TRANSAKSI!$M:$M,Table2[[#This Row],[Id Produk]],TRANSAKSI!$R:$R)</f>
        <v>6</v>
      </c>
      <c r="H1058" s="3">
        <f>Table2[[#This Row],[Stok]]-Table2[[#This Row],[Terjual]]</f>
        <v>48</v>
      </c>
    </row>
    <row r="1059" spans="1:8" x14ac:dyDescent="0.35">
      <c r="A1059" t="s">
        <v>2121</v>
      </c>
      <c r="B1059" t="s">
        <v>13</v>
      </c>
      <c r="C1059" t="s">
        <v>26</v>
      </c>
      <c r="D1059" t="s">
        <v>2122</v>
      </c>
      <c r="E1059" s="4">
        <v>7000</v>
      </c>
      <c r="F1059" s="2">
        <v>32</v>
      </c>
      <c r="G1059" s="3">
        <f>SUMIF(TRANSAKSI!$M:$M,Table2[[#This Row],[Id Produk]],TRANSAKSI!$R:$R)</f>
        <v>9</v>
      </c>
      <c r="H1059" s="3">
        <f>Table2[[#This Row],[Stok]]-Table2[[#This Row],[Terjual]]</f>
        <v>23</v>
      </c>
    </row>
    <row r="1060" spans="1:8" x14ac:dyDescent="0.35">
      <c r="A1060" t="s">
        <v>2123</v>
      </c>
      <c r="B1060" t="s">
        <v>13</v>
      </c>
      <c r="C1060" t="s">
        <v>73</v>
      </c>
      <c r="D1060" t="s">
        <v>2124</v>
      </c>
      <c r="E1060" s="4">
        <v>24000</v>
      </c>
      <c r="F1060" s="2">
        <v>25</v>
      </c>
      <c r="G1060" s="3">
        <f>SUMIF(TRANSAKSI!$M:$M,Table2[[#This Row],[Id Produk]],TRANSAKSI!$R:$R)</f>
        <v>23</v>
      </c>
      <c r="H1060" s="3">
        <f>Table2[[#This Row],[Stok]]-Table2[[#This Row],[Terjual]]</f>
        <v>2</v>
      </c>
    </row>
    <row r="1061" spans="1:8" x14ac:dyDescent="0.35">
      <c r="A1061" t="s">
        <v>2125</v>
      </c>
      <c r="B1061" t="s">
        <v>51</v>
      </c>
      <c r="C1061" t="s">
        <v>52</v>
      </c>
      <c r="D1061" t="s">
        <v>2126</v>
      </c>
      <c r="E1061" s="4">
        <v>30000</v>
      </c>
      <c r="F1061" s="2">
        <v>41</v>
      </c>
      <c r="G1061" s="3">
        <f>SUMIF(TRANSAKSI!$M:$M,Table2[[#This Row],[Id Produk]],TRANSAKSI!$R:$R)</f>
        <v>3</v>
      </c>
      <c r="H1061" s="3">
        <f>Table2[[#This Row],[Stok]]-Table2[[#This Row],[Terjual]]</f>
        <v>38</v>
      </c>
    </row>
    <row r="1062" spans="1:8" x14ac:dyDescent="0.35">
      <c r="A1062" t="s">
        <v>2127</v>
      </c>
      <c r="B1062" t="s">
        <v>13</v>
      </c>
      <c r="C1062" t="s">
        <v>26</v>
      </c>
      <c r="D1062" t="s">
        <v>2128</v>
      </c>
      <c r="E1062" s="4">
        <v>4000</v>
      </c>
      <c r="F1062" s="2">
        <v>44</v>
      </c>
      <c r="G1062" s="3">
        <f>SUMIF(TRANSAKSI!$M:$M,Table2[[#This Row],[Id Produk]],TRANSAKSI!$R:$R)</f>
        <v>18</v>
      </c>
      <c r="H1062" s="3">
        <f>Table2[[#This Row],[Stok]]-Table2[[#This Row],[Terjual]]</f>
        <v>26</v>
      </c>
    </row>
    <row r="1063" spans="1:8" x14ac:dyDescent="0.35">
      <c r="A1063" t="s">
        <v>2129</v>
      </c>
      <c r="B1063" t="s">
        <v>51</v>
      </c>
      <c r="C1063" t="s">
        <v>52</v>
      </c>
      <c r="D1063" t="s">
        <v>2130</v>
      </c>
      <c r="E1063" s="4">
        <v>96000</v>
      </c>
      <c r="F1063" s="2">
        <v>47</v>
      </c>
      <c r="G1063" s="3">
        <f>SUMIF(TRANSAKSI!$M:$M,Table2[[#This Row],[Id Produk]],TRANSAKSI!$R:$R)</f>
        <v>7</v>
      </c>
      <c r="H1063" s="3">
        <f>Table2[[#This Row],[Stok]]-Table2[[#This Row],[Terjual]]</f>
        <v>40</v>
      </c>
    </row>
    <row r="1064" spans="1:8" x14ac:dyDescent="0.35">
      <c r="A1064" t="s">
        <v>2131</v>
      </c>
      <c r="B1064" t="s">
        <v>13</v>
      </c>
      <c r="C1064" t="s">
        <v>37</v>
      </c>
      <c r="D1064" t="s">
        <v>2132</v>
      </c>
      <c r="E1064" s="4">
        <v>19000</v>
      </c>
      <c r="F1064" s="2">
        <v>61</v>
      </c>
      <c r="G1064" s="3">
        <f>SUMIF(TRANSAKSI!$M:$M,Table2[[#This Row],[Id Produk]],TRANSAKSI!$R:$R)</f>
        <v>15</v>
      </c>
      <c r="H1064" s="3">
        <f>Table2[[#This Row],[Stok]]-Table2[[#This Row],[Terjual]]</f>
        <v>46</v>
      </c>
    </row>
    <row r="1065" spans="1:8" x14ac:dyDescent="0.35">
      <c r="A1065" t="s">
        <v>2133</v>
      </c>
      <c r="B1065" t="s">
        <v>51</v>
      </c>
      <c r="C1065" t="s">
        <v>64</v>
      </c>
      <c r="D1065" t="s">
        <v>2134</v>
      </c>
      <c r="E1065" s="4">
        <v>350000</v>
      </c>
      <c r="F1065" s="2">
        <v>27</v>
      </c>
      <c r="G1065" s="3">
        <f>SUMIF(TRANSAKSI!$M:$M,Table2[[#This Row],[Id Produk]],TRANSAKSI!$R:$R)</f>
        <v>8</v>
      </c>
      <c r="H1065" s="3">
        <f>Table2[[#This Row],[Stok]]-Table2[[#This Row],[Terjual]]</f>
        <v>19</v>
      </c>
    </row>
    <row r="1066" spans="1:8" x14ac:dyDescent="0.35">
      <c r="A1066" t="s">
        <v>2135</v>
      </c>
      <c r="B1066" t="s">
        <v>13</v>
      </c>
      <c r="C1066" t="s">
        <v>55</v>
      </c>
      <c r="D1066" t="s">
        <v>176</v>
      </c>
      <c r="E1066" s="4">
        <v>14000</v>
      </c>
      <c r="F1066" s="2">
        <v>30</v>
      </c>
      <c r="G1066" s="3">
        <f>SUMIF(TRANSAKSI!$M:$M,Table2[[#This Row],[Id Produk]],TRANSAKSI!$R:$R)</f>
        <v>9</v>
      </c>
      <c r="H1066" s="3">
        <f>Table2[[#This Row],[Stok]]-Table2[[#This Row],[Terjual]]</f>
        <v>21</v>
      </c>
    </row>
    <row r="1067" spans="1:8" x14ac:dyDescent="0.35">
      <c r="A1067" t="s">
        <v>2136</v>
      </c>
      <c r="B1067" t="s">
        <v>13</v>
      </c>
      <c r="C1067" t="s">
        <v>37</v>
      </c>
      <c r="D1067" t="s">
        <v>2137</v>
      </c>
      <c r="E1067" s="4">
        <v>2000</v>
      </c>
      <c r="F1067" s="2">
        <v>73</v>
      </c>
      <c r="G1067" s="3">
        <f>SUMIF(TRANSAKSI!$M:$M,Table2[[#This Row],[Id Produk]],TRANSAKSI!$R:$R)</f>
        <v>12</v>
      </c>
      <c r="H1067" s="3">
        <f>Table2[[#This Row],[Stok]]-Table2[[#This Row],[Terjual]]</f>
        <v>61</v>
      </c>
    </row>
    <row r="1068" spans="1:8" x14ac:dyDescent="0.35">
      <c r="A1068" t="s">
        <v>2138</v>
      </c>
      <c r="B1068" t="s">
        <v>13</v>
      </c>
      <c r="C1068" t="s">
        <v>14</v>
      </c>
      <c r="D1068" t="s">
        <v>2139</v>
      </c>
      <c r="E1068" s="4">
        <v>76000</v>
      </c>
      <c r="F1068" s="2">
        <v>50</v>
      </c>
      <c r="G1068" s="3">
        <f>SUMIF(TRANSAKSI!$M:$M,Table2[[#This Row],[Id Produk]],TRANSAKSI!$R:$R)</f>
        <v>8</v>
      </c>
      <c r="H1068" s="3">
        <f>Table2[[#This Row],[Stok]]-Table2[[#This Row],[Terjual]]</f>
        <v>42</v>
      </c>
    </row>
    <row r="1069" spans="1:8" x14ac:dyDescent="0.35">
      <c r="A1069" t="s">
        <v>2140</v>
      </c>
      <c r="B1069" t="s">
        <v>9</v>
      </c>
      <c r="C1069" t="s">
        <v>20</v>
      </c>
      <c r="D1069" t="s">
        <v>2141</v>
      </c>
      <c r="E1069" s="4">
        <v>115000</v>
      </c>
      <c r="F1069" s="2">
        <v>33</v>
      </c>
      <c r="G1069" s="3">
        <f>SUMIF(TRANSAKSI!$M:$M,Table2[[#This Row],[Id Produk]],TRANSAKSI!$R:$R)</f>
        <v>5</v>
      </c>
      <c r="H1069" s="3">
        <f>Table2[[#This Row],[Stok]]-Table2[[#This Row],[Terjual]]</f>
        <v>28</v>
      </c>
    </row>
    <row r="1070" spans="1:8" x14ac:dyDescent="0.35">
      <c r="A1070" t="s">
        <v>2142</v>
      </c>
      <c r="B1070" t="s">
        <v>9</v>
      </c>
      <c r="C1070" t="s">
        <v>42</v>
      </c>
      <c r="D1070" t="s">
        <v>2143</v>
      </c>
      <c r="E1070" s="4">
        <v>319000</v>
      </c>
      <c r="F1070" s="2">
        <v>71</v>
      </c>
      <c r="G1070" s="3">
        <f>SUMIF(TRANSAKSI!$M:$M,Table2[[#This Row],[Id Produk]],TRANSAKSI!$R:$R)</f>
        <v>28</v>
      </c>
      <c r="H1070" s="3">
        <f>Table2[[#This Row],[Stok]]-Table2[[#This Row],[Terjual]]</f>
        <v>43</v>
      </c>
    </row>
    <row r="1071" spans="1:8" x14ac:dyDescent="0.35">
      <c r="A1071" t="s">
        <v>2144</v>
      </c>
      <c r="B1071" t="s">
        <v>51</v>
      </c>
      <c r="C1071" t="s">
        <v>52</v>
      </c>
      <c r="D1071" t="s">
        <v>2145</v>
      </c>
      <c r="E1071" s="4">
        <v>220000</v>
      </c>
      <c r="F1071" s="2">
        <v>75</v>
      </c>
      <c r="G1071" s="3">
        <f>SUMIF(TRANSAKSI!$M:$M,Table2[[#This Row],[Id Produk]],TRANSAKSI!$R:$R)</f>
        <v>8</v>
      </c>
      <c r="H1071" s="3">
        <f>Table2[[#This Row],[Stok]]-Table2[[#This Row],[Terjual]]</f>
        <v>67</v>
      </c>
    </row>
    <row r="1072" spans="1:8" x14ac:dyDescent="0.35">
      <c r="A1072" t="s">
        <v>2146</v>
      </c>
      <c r="B1072" t="s">
        <v>9</v>
      </c>
      <c r="C1072" t="s">
        <v>42</v>
      </c>
      <c r="D1072" t="s">
        <v>2147</v>
      </c>
      <c r="E1072" s="4">
        <v>114000</v>
      </c>
      <c r="F1072" s="2">
        <v>25</v>
      </c>
      <c r="G1072" s="3">
        <f>SUMIF(TRANSAKSI!$M:$M,Table2[[#This Row],[Id Produk]],TRANSAKSI!$R:$R)</f>
        <v>12</v>
      </c>
      <c r="H1072" s="3">
        <f>Table2[[#This Row],[Stok]]-Table2[[#This Row],[Terjual]]</f>
        <v>13</v>
      </c>
    </row>
    <row r="1073" spans="1:8" x14ac:dyDescent="0.35">
      <c r="A1073" t="s">
        <v>2148</v>
      </c>
      <c r="B1073" t="s">
        <v>51</v>
      </c>
      <c r="C1073" t="s">
        <v>52</v>
      </c>
      <c r="D1073" t="s">
        <v>2149</v>
      </c>
      <c r="E1073" s="4">
        <v>108000</v>
      </c>
      <c r="F1073" s="2">
        <v>57</v>
      </c>
      <c r="G1073" s="3">
        <f>SUMIF(TRANSAKSI!$M:$M,Table2[[#This Row],[Id Produk]],TRANSAKSI!$R:$R)</f>
        <v>6</v>
      </c>
      <c r="H1073" s="3">
        <f>Table2[[#This Row],[Stok]]-Table2[[#This Row],[Terjual]]</f>
        <v>51</v>
      </c>
    </row>
    <row r="1074" spans="1:8" x14ac:dyDescent="0.35">
      <c r="A1074" t="s">
        <v>2150</v>
      </c>
      <c r="B1074" t="s">
        <v>9</v>
      </c>
      <c r="C1074" t="s">
        <v>17</v>
      </c>
      <c r="D1074" t="s">
        <v>2151</v>
      </c>
      <c r="E1074" s="4">
        <v>80000</v>
      </c>
      <c r="F1074" s="2">
        <v>67</v>
      </c>
      <c r="G1074" s="3">
        <f>SUMIF(TRANSAKSI!$M:$M,Table2[[#This Row],[Id Produk]],TRANSAKSI!$R:$R)</f>
        <v>13</v>
      </c>
      <c r="H1074" s="3">
        <f>Table2[[#This Row],[Stok]]-Table2[[#This Row],[Terjual]]</f>
        <v>54</v>
      </c>
    </row>
    <row r="1075" spans="1:8" x14ac:dyDescent="0.35">
      <c r="A1075" t="s">
        <v>2152</v>
      </c>
      <c r="B1075" t="s">
        <v>13</v>
      </c>
      <c r="C1075" t="s">
        <v>26</v>
      </c>
      <c r="D1075" t="s">
        <v>2153</v>
      </c>
      <c r="E1075" s="4">
        <v>4000</v>
      </c>
      <c r="F1075" s="2">
        <v>57</v>
      </c>
      <c r="G1075" s="3">
        <f>SUMIF(TRANSAKSI!$M:$M,Table2[[#This Row],[Id Produk]],TRANSAKSI!$R:$R)</f>
        <v>11</v>
      </c>
      <c r="H1075" s="3">
        <f>Table2[[#This Row],[Stok]]-Table2[[#This Row],[Terjual]]</f>
        <v>46</v>
      </c>
    </row>
    <row r="1076" spans="1:8" x14ac:dyDescent="0.35">
      <c r="A1076" t="s">
        <v>2154</v>
      </c>
      <c r="B1076" t="s">
        <v>13</v>
      </c>
      <c r="C1076" t="s">
        <v>23</v>
      </c>
      <c r="D1076" t="s">
        <v>2155</v>
      </c>
      <c r="E1076" s="4">
        <v>21000</v>
      </c>
      <c r="F1076" s="2">
        <v>53</v>
      </c>
      <c r="G1076" s="3">
        <f>SUMIF(TRANSAKSI!$M:$M,Table2[[#This Row],[Id Produk]],TRANSAKSI!$R:$R)</f>
        <v>10</v>
      </c>
      <c r="H1076" s="3">
        <f>Table2[[#This Row],[Stok]]-Table2[[#This Row],[Terjual]]</f>
        <v>43</v>
      </c>
    </row>
    <row r="1077" spans="1:8" x14ac:dyDescent="0.35">
      <c r="A1077" t="s">
        <v>2156</v>
      </c>
      <c r="B1077" t="s">
        <v>51</v>
      </c>
      <c r="C1077" t="s">
        <v>64</v>
      </c>
      <c r="D1077" t="s">
        <v>2157</v>
      </c>
      <c r="E1077" s="4">
        <v>100000</v>
      </c>
      <c r="F1077" s="2">
        <v>26</v>
      </c>
      <c r="G1077" s="3">
        <f>SUMIF(TRANSAKSI!$M:$M,Table2[[#This Row],[Id Produk]],TRANSAKSI!$R:$R)</f>
        <v>15</v>
      </c>
      <c r="H1077" s="3">
        <f>Table2[[#This Row],[Stok]]-Table2[[#This Row],[Terjual]]</f>
        <v>11</v>
      </c>
    </row>
    <row r="1078" spans="1:8" x14ac:dyDescent="0.35">
      <c r="A1078" t="s">
        <v>2158</v>
      </c>
      <c r="B1078" t="s">
        <v>13</v>
      </c>
      <c r="C1078" t="s">
        <v>32</v>
      </c>
      <c r="D1078" t="s">
        <v>2159</v>
      </c>
      <c r="E1078" s="4">
        <v>282000</v>
      </c>
      <c r="F1078" s="2">
        <v>72</v>
      </c>
      <c r="G1078" s="3">
        <f>SUMIF(TRANSAKSI!$M:$M,Table2[[#This Row],[Id Produk]],TRANSAKSI!$R:$R)</f>
        <v>10</v>
      </c>
      <c r="H1078" s="3">
        <f>Table2[[#This Row],[Stok]]-Table2[[#This Row],[Terjual]]</f>
        <v>62</v>
      </c>
    </row>
    <row r="1079" spans="1:8" x14ac:dyDescent="0.35">
      <c r="A1079" t="s">
        <v>2160</v>
      </c>
      <c r="B1079" t="s">
        <v>13</v>
      </c>
      <c r="C1079" t="s">
        <v>366</v>
      </c>
      <c r="D1079" t="s">
        <v>2161</v>
      </c>
      <c r="E1079" s="4">
        <v>12000</v>
      </c>
      <c r="F1079" s="2">
        <v>78</v>
      </c>
      <c r="G1079" s="3">
        <f>SUMIF(TRANSAKSI!$M:$M,Table2[[#This Row],[Id Produk]],TRANSAKSI!$R:$R)</f>
        <v>3</v>
      </c>
      <c r="H1079" s="3">
        <f>Table2[[#This Row],[Stok]]-Table2[[#This Row],[Terjual]]</f>
        <v>75</v>
      </c>
    </row>
    <row r="1080" spans="1:8" x14ac:dyDescent="0.35">
      <c r="A1080" t="s">
        <v>2162</v>
      </c>
      <c r="B1080" t="s">
        <v>51</v>
      </c>
      <c r="C1080" t="s">
        <v>254</v>
      </c>
      <c r="D1080" t="s">
        <v>2163</v>
      </c>
      <c r="E1080" s="4">
        <v>1705000</v>
      </c>
      <c r="F1080" s="2">
        <v>65</v>
      </c>
      <c r="G1080" s="3">
        <f>SUMIF(TRANSAKSI!$M:$M,Table2[[#This Row],[Id Produk]],TRANSAKSI!$R:$R)</f>
        <v>11</v>
      </c>
      <c r="H1080" s="3">
        <f>Table2[[#This Row],[Stok]]-Table2[[#This Row],[Terjual]]</f>
        <v>54</v>
      </c>
    </row>
    <row r="1081" spans="1:8" x14ac:dyDescent="0.35">
      <c r="A1081" t="s">
        <v>2164</v>
      </c>
      <c r="B1081" t="s">
        <v>13</v>
      </c>
      <c r="C1081" t="s">
        <v>26</v>
      </c>
      <c r="D1081" t="s">
        <v>2165</v>
      </c>
      <c r="E1081" s="4">
        <v>233000</v>
      </c>
      <c r="F1081" s="2">
        <v>77</v>
      </c>
      <c r="G1081" s="3">
        <f>SUMIF(TRANSAKSI!$M:$M,Table2[[#This Row],[Id Produk]],TRANSAKSI!$R:$R)</f>
        <v>18</v>
      </c>
      <c r="H1081" s="3">
        <f>Table2[[#This Row],[Stok]]-Table2[[#This Row],[Terjual]]</f>
        <v>59</v>
      </c>
    </row>
    <row r="1082" spans="1:8" x14ac:dyDescent="0.35">
      <c r="A1082" t="s">
        <v>2166</v>
      </c>
      <c r="B1082" t="s">
        <v>13</v>
      </c>
      <c r="C1082" t="s">
        <v>29</v>
      </c>
      <c r="D1082" t="s">
        <v>2167</v>
      </c>
      <c r="E1082" s="4">
        <v>69000</v>
      </c>
      <c r="F1082" s="2">
        <v>45</v>
      </c>
      <c r="G1082" s="3">
        <f>SUMIF(TRANSAKSI!$M:$M,Table2[[#This Row],[Id Produk]],TRANSAKSI!$R:$R)</f>
        <v>15</v>
      </c>
      <c r="H1082" s="3">
        <f>Table2[[#This Row],[Stok]]-Table2[[#This Row],[Terjual]]</f>
        <v>30</v>
      </c>
    </row>
    <row r="1083" spans="1:8" x14ac:dyDescent="0.35">
      <c r="A1083" t="s">
        <v>2168</v>
      </c>
      <c r="B1083" t="s">
        <v>51</v>
      </c>
      <c r="C1083" t="s">
        <v>64</v>
      </c>
      <c r="D1083" t="s">
        <v>2169</v>
      </c>
      <c r="E1083" s="4">
        <v>228000</v>
      </c>
      <c r="F1083" s="2">
        <v>65</v>
      </c>
      <c r="G1083" s="3">
        <f>SUMIF(TRANSAKSI!$M:$M,Table2[[#This Row],[Id Produk]],TRANSAKSI!$R:$R)</f>
        <v>8</v>
      </c>
      <c r="H1083" s="3">
        <f>Table2[[#This Row],[Stok]]-Table2[[#This Row],[Terjual]]</f>
        <v>57</v>
      </c>
    </row>
    <row r="1084" spans="1:8" x14ac:dyDescent="0.35">
      <c r="A1084" t="s">
        <v>2170</v>
      </c>
      <c r="B1084" t="s">
        <v>13</v>
      </c>
      <c r="C1084" t="s">
        <v>26</v>
      </c>
      <c r="D1084" t="s">
        <v>2171</v>
      </c>
      <c r="E1084" s="4">
        <v>17000</v>
      </c>
      <c r="F1084" s="2">
        <v>50</v>
      </c>
      <c r="G1084" s="3">
        <f>SUMIF(TRANSAKSI!$M:$M,Table2[[#This Row],[Id Produk]],TRANSAKSI!$R:$R)</f>
        <v>5</v>
      </c>
      <c r="H1084" s="3">
        <f>Table2[[#This Row],[Stok]]-Table2[[#This Row],[Terjual]]</f>
        <v>45</v>
      </c>
    </row>
    <row r="1085" spans="1:8" x14ac:dyDescent="0.35">
      <c r="A1085" t="s">
        <v>2172</v>
      </c>
      <c r="B1085" t="s">
        <v>9</v>
      </c>
      <c r="C1085" t="s">
        <v>10</v>
      </c>
      <c r="D1085" t="s">
        <v>2173</v>
      </c>
      <c r="E1085" s="4">
        <v>436000</v>
      </c>
      <c r="F1085" s="2">
        <v>68</v>
      </c>
      <c r="G1085" s="3">
        <f>SUMIF(TRANSAKSI!$M:$M,Table2[[#This Row],[Id Produk]],TRANSAKSI!$R:$R)</f>
        <v>14</v>
      </c>
      <c r="H1085" s="3">
        <f>Table2[[#This Row],[Stok]]-Table2[[#This Row],[Terjual]]</f>
        <v>54</v>
      </c>
    </row>
    <row r="1086" spans="1:8" x14ac:dyDescent="0.35">
      <c r="A1086" t="s">
        <v>2174</v>
      </c>
      <c r="B1086" t="s">
        <v>9</v>
      </c>
      <c r="C1086" t="s">
        <v>10</v>
      </c>
      <c r="D1086" t="s">
        <v>2175</v>
      </c>
      <c r="E1086" s="4">
        <v>291000</v>
      </c>
      <c r="F1086" s="2">
        <v>27</v>
      </c>
      <c r="G1086" s="3">
        <f>SUMIF(TRANSAKSI!$M:$M,Table2[[#This Row],[Id Produk]],TRANSAKSI!$R:$R)</f>
        <v>5</v>
      </c>
      <c r="H1086" s="3">
        <f>Table2[[#This Row],[Stok]]-Table2[[#This Row],[Terjual]]</f>
        <v>22</v>
      </c>
    </row>
    <row r="1087" spans="1:8" x14ac:dyDescent="0.35">
      <c r="A1087" t="s">
        <v>2176</v>
      </c>
      <c r="B1087" t="s">
        <v>9</v>
      </c>
      <c r="C1087" t="s">
        <v>10</v>
      </c>
      <c r="D1087" t="s">
        <v>2177</v>
      </c>
      <c r="E1087" s="4">
        <v>142000</v>
      </c>
      <c r="F1087" s="2">
        <v>51</v>
      </c>
      <c r="G1087" s="3">
        <f>SUMIF(TRANSAKSI!$M:$M,Table2[[#This Row],[Id Produk]],TRANSAKSI!$R:$R)</f>
        <v>13</v>
      </c>
      <c r="H1087" s="3">
        <f>Table2[[#This Row],[Stok]]-Table2[[#This Row],[Terjual]]</f>
        <v>38</v>
      </c>
    </row>
    <row r="1088" spans="1:8" x14ac:dyDescent="0.35">
      <c r="A1088" t="s">
        <v>2178</v>
      </c>
      <c r="B1088" t="s">
        <v>9</v>
      </c>
      <c r="C1088" t="s">
        <v>20</v>
      </c>
      <c r="D1088" t="s">
        <v>2179</v>
      </c>
      <c r="E1088" s="4">
        <v>29000</v>
      </c>
      <c r="F1088" s="2">
        <v>26</v>
      </c>
      <c r="G1088" s="3">
        <f>SUMIF(TRANSAKSI!$M:$M,Table2[[#This Row],[Id Produk]],TRANSAKSI!$R:$R)</f>
        <v>22</v>
      </c>
      <c r="H1088" s="3">
        <f>Table2[[#This Row],[Stok]]-Table2[[#This Row],[Terjual]]</f>
        <v>4</v>
      </c>
    </row>
    <row r="1089" spans="1:8" x14ac:dyDescent="0.35">
      <c r="A1089" t="s">
        <v>2180</v>
      </c>
      <c r="B1089" t="s">
        <v>13</v>
      </c>
      <c r="C1089" t="s">
        <v>32</v>
      </c>
      <c r="D1089" t="s">
        <v>2181</v>
      </c>
      <c r="E1089" s="4">
        <v>112000</v>
      </c>
      <c r="F1089" s="2">
        <v>77</v>
      </c>
      <c r="G1089" s="3">
        <f>SUMIF(TRANSAKSI!$M:$M,Table2[[#This Row],[Id Produk]],TRANSAKSI!$R:$R)</f>
        <v>30</v>
      </c>
      <c r="H1089" s="3">
        <f>Table2[[#This Row],[Stok]]-Table2[[#This Row],[Terjual]]</f>
        <v>47</v>
      </c>
    </row>
    <row r="1090" spans="1:8" x14ac:dyDescent="0.35">
      <c r="A1090" t="s">
        <v>2182</v>
      </c>
      <c r="B1090" t="s">
        <v>9</v>
      </c>
      <c r="C1090" t="s">
        <v>20</v>
      </c>
      <c r="D1090" t="s">
        <v>2183</v>
      </c>
      <c r="E1090" s="4">
        <v>25000</v>
      </c>
      <c r="F1090" s="2">
        <v>52</v>
      </c>
      <c r="G1090" s="3">
        <f>SUMIF(TRANSAKSI!$M:$M,Table2[[#This Row],[Id Produk]],TRANSAKSI!$R:$R)</f>
        <v>26</v>
      </c>
      <c r="H1090" s="3">
        <f>Table2[[#This Row],[Stok]]-Table2[[#This Row],[Terjual]]</f>
        <v>26</v>
      </c>
    </row>
    <row r="1091" spans="1:8" x14ac:dyDescent="0.35">
      <c r="A1091" t="s">
        <v>2184</v>
      </c>
      <c r="B1091" t="s">
        <v>13</v>
      </c>
      <c r="C1091" t="s">
        <v>23</v>
      </c>
      <c r="D1091" t="s">
        <v>2185</v>
      </c>
      <c r="E1091" s="4">
        <v>7000</v>
      </c>
      <c r="F1091" s="2">
        <v>37</v>
      </c>
      <c r="G1091" s="3">
        <f>SUMIF(TRANSAKSI!$M:$M,Table2[[#This Row],[Id Produk]],TRANSAKSI!$R:$R)</f>
        <v>5</v>
      </c>
      <c r="H1091" s="3">
        <f>Table2[[#This Row],[Stok]]-Table2[[#This Row],[Terjual]]</f>
        <v>32</v>
      </c>
    </row>
    <row r="1092" spans="1:8" x14ac:dyDescent="0.35">
      <c r="A1092" t="s">
        <v>2186</v>
      </c>
      <c r="B1092" t="s">
        <v>13</v>
      </c>
      <c r="C1092" t="s">
        <v>23</v>
      </c>
      <c r="D1092" t="s">
        <v>2187</v>
      </c>
      <c r="E1092" s="4">
        <v>41000</v>
      </c>
      <c r="F1092" s="2">
        <v>29</v>
      </c>
      <c r="G1092" s="3">
        <f>SUMIF(TRANSAKSI!$M:$M,Table2[[#This Row],[Id Produk]],TRANSAKSI!$R:$R)</f>
        <v>29</v>
      </c>
      <c r="H1092" s="3">
        <f>Table2[[#This Row],[Stok]]-Table2[[#This Row],[Terjual]]</f>
        <v>0</v>
      </c>
    </row>
    <row r="1093" spans="1:8" x14ac:dyDescent="0.35">
      <c r="A1093" t="s">
        <v>2188</v>
      </c>
      <c r="B1093" t="s">
        <v>9</v>
      </c>
      <c r="C1093" t="s">
        <v>20</v>
      </c>
      <c r="D1093" t="s">
        <v>2189</v>
      </c>
      <c r="E1093" s="4">
        <v>66000</v>
      </c>
      <c r="F1093" s="2">
        <v>47</v>
      </c>
      <c r="G1093" s="3">
        <f>SUMIF(TRANSAKSI!$M:$M,Table2[[#This Row],[Id Produk]],TRANSAKSI!$R:$R)</f>
        <v>4</v>
      </c>
      <c r="H1093" s="3">
        <f>Table2[[#This Row],[Stok]]-Table2[[#This Row],[Terjual]]</f>
        <v>43</v>
      </c>
    </row>
    <row r="1094" spans="1:8" x14ac:dyDescent="0.35">
      <c r="A1094" t="s">
        <v>2190</v>
      </c>
      <c r="B1094" t="s">
        <v>13</v>
      </c>
      <c r="C1094" t="s">
        <v>73</v>
      </c>
      <c r="D1094" t="s">
        <v>2191</v>
      </c>
      <c r="E1094" s="4">
        <v>2000</v>
      </c>
      <c r="F1094" s="2">
        <v>69</v>
      </c>
      <c r="G1094" s="3">
        <f>SUMIF(TRANSAKSI!$M:$M,Table2[[#This Row],[Id Produk]],TRANSAKSI!$R:$R)</f>
        <v>5</v>
      </c>
      <c r="H1094" s="3">
        <f>Table2[[#This Row],[Stok]]-Table2[[#This Row],[Terjual]]</f>
        <v>64</v>
      </c>
    </row>
    <row r="1095" spans="1:8" x14ac:dyDescent="0.35">
      <c r="A1095" t="s">
        <v>2192</v>
      </c>
      <c r="B1095" t="s">
        <v>13</v>
      </c>
      <c r="C1095" t="s">
        <v>26</v>
      </c>
      <c r="D1095" t="s">
        <v>2193</v>
      </c>
      <c r="E1095" s="4">
        <v>16000</v>
      </c>
      <c r="F1095" s="2">
        <v>30</v>
      </c>
      <c r="G1095" s="3">
        <f>SUMIF(TRANSAKSI!$M:$M,Table2[[#This Row],[Id Produk]],TRANSAKSI!$R:$R)</f>
        <v>13</v>
      </c>
      <c r="H1095" s="3">
        <f>Table2[[#This Row],[Stok]]-Table2[[#This Row],[Terjual]]</f>
        <v>17</v>
      </c>
    </row>
    <row r="1096" spans="1:8" x14ac:dyDescent="0.35">
      <c r="A1096" t="s">
        <v>2194</v>
      </c>
      <c r="B1096" t="s">
        <v>13</v>
      </c>
      <c r="C1096" t="s">
        <v>23</v>
      </c>
      <c r="D1096" t="s">
        <v>2195</v>
      </c>
      <c r="E1096" s="4">
        <v>33000</v>
      </c>
      <c r="F1096" s="2">
        <v>57</v>
      </c>
      <c r="G1096" s="3">
        <f>SUMIF(TRANSAKSI!$M:$M,Table2[[#This Row],[Id Produk]],TRANSAKSI!$R:$R)</f>
        <v>12</v>
      </c>
      <c r="H1096" s="3">
        <f>Table2[[#This Row],[Stok]]-Table2[[#This Row],[Terjual]]</f>
        <v>45</v>
      </c>
    </row>
    <row r="1097" spans="1:8" x14ac:dyDescent="0.35">
      <c r="A1097" t="s">
        <v>2196</v>
      </c>
      <c r="B1097" t="s">
        <v>13</v>
      </c>
      <c r="C1097" t="s">
        <v>32</v>
      </c>
      <c r="D1097" t="s">
        <v>2197</v>
      </c>
      <c r="E1097" s="4">
        <v>30000</v>
      </c>
      <c r="F1097" s="2">
        <v>53</v>
      </c>
      <c r="G1097" s="3">
        <f>SUMIF(TRANSAKSI!$M:$M,Table2[[#This Row],[Id Produk]],TRANSAKSI!$R:$R)</f>
        <v>3</v>
      </c>
      <c r="H1097" s="3">
        <f>Table2[[#This Row],[Stok]]-Table2[[#This Row],[Terjual]]</f>
        <v>50</v>
      </c>
    </row>
    <row r="1098" spans="1:8" x14ac:dyDescent="0.35">
      <c r="A1098" t="s">
        <v>2198</v>
      </c>
      <c r="B1098" t="s">
        <v>13</v>
      </c>
      <c r="C1098" t="s">
        <v>26</v>
      </c>
      <c r="D1098" t="s">
        <v>2199</v>
      </c>
      <c r="E1098" s="4">
        <v>25000</v>
      </c>
      <c r="F1098" s="2">
        <v>68</v>
      </c>
      <c r="G1098" s="3">
        <f>SUMIF(TRANSAKSI!$M:$M,Table2[[#This Row],[Id Produk]],TRANSAKSI!$R:$R)</f>
        <v>8</v>
      </c>
      <c r="H1098" s="3">
        <f>Table2[[#This Row],[Stok]]-Table2[[#This Row],[Terjual]]</f>
        <v>60</v>
      </c>
    </row>
    <row r="1099" spans="1:8" x14ac:dyDescent="0.35">
      <c r="A1099" t="s">
        <v>2200</v>
      </c>
      <c r="B1099" t="s">
        <v>13</v>
      </c>
      <c r="C1099" t="s">
        <v>23</v>
      </c>
      <c r="D1099" t="s">
        <v>2201</v>
      </c>
      <c r="E1099" s="4">
        <v>109000</v>
      </c>
      <c r="F1099" s="2">
        <v>33</v>
      </c>
      <c r="G1099" s="3">
        <f>SUMIF(TRANSAKSI!$M:$M,Table2[[#This Row],[Id Produk]],TRANSAKSI!$R:$R)</f>
        <v>17</v>
      </c>
      <c r="H1099" s="3">
        <f>Table2[[#This Row],[Stok]]-Table2[[#This Row],[Terjual]]</f>
        <v>16</v>
      </c>
    </row>
    <row r="1100" spans="1:8" x14ac:dyDescent="0.35">
      <c r="A1100" t="s">
        <v>2202</v>
      </c>
      <c r="B1100" t="s">
        <v>13</v>
      </c>
      <c r="C1100" t="s">
        <v>26</v>
      </c>
      <c r="D1100" t="s">
        <v>2203</v>
      </c>
      <c r="E1100" s="4">
        <v>28000</v>
      </c>
      <c r="F1100" s="2">
        <v>47</v>
      </c>
      <c r="G1100" s="3">
        <f>SUMIF(TRANSAKSI!$M:$M,Table2[[#This Row],[Id Produk]],TRANSAKSI!$R:$R)</f>
        <v>4</v>
      </c>
      <c r="H1100" s="3">
        <f>Table2[[#This Row],[Stok]]-Table2[[#This Row],[Terjual]]</f>
        <v>43</v>
      </c>
    </row>
    <row r="1101" spans="1:8" x14ac:dyDescent="0.35">
      <c r="A1101" t="s">
        <v>2204</v>
      </c>
      <c r="B1101" t="s">
        <v>13</v>
      </c>
      <c r="C1101" t="s">
        <v>29</v>
      </c>
      <c r="D1101" t="s">
        <v>2205</v>
      </c>
      <c r="E1101" s="4">
        <v>57000</v>
      </c>
      <c r="F1101" s="2">
        <v>29</v>
      </c>
      <c r="G1101" s="3">
        <f>SUMIF(TRANSAKSI!$M:$M,Table2[[#This Row],[Id Produk]],TRANSAKSI!$R:$R)</f>
        <v>13</v>
      </c>
      <c r="H1101" s="3">
        <f>Table2[[#This Row],[Stok]]-Table2[[#This Row],[Terjual]]</f>
        <v>16</v>
      </c>
    </row>
    <row r="1102" spans="1:8" x14ac:dyDescent="0.35">
      <c r="A1102" t="s">
        <v>2206</v>
      </c>
      <c r="B1102" t="s">
        <v>51</v>
      </c>
      <c r="C1102" t="s">
        <v>52</v>
      </c>
      <c r="D1102" t="s">
        <v>2207</v>
      </c>
      <c r="E1102" s="4">
        <v>472000</v>
      </c>
      <c r="F1102" s="2">
        <v>50</v>
      </c>
      <c r="G1102" s="3">
        <f>SUMIF(TRANSAKSI!$M:$M,Table2[[#This Row],[Id Produk]],TRANSAKSI!$R:$R)</f>
        <v>7</v>
      </c>
      <c r="H1102" s="3">
        <f>Table2[[#This Row],[Stok]]-Table2[[#This Row],[Terjual]]</f>
        <v>43</v>
      </c>
    </row>
    <row r="1103" spans="1:8" x14ac:dyDescent="0.35">
      <c r="A1103" t="s">
        <v>2208</v>
      </c>
      <c r="B1103" t="s">
        <v>13</v>
      </c>
      <c r="C1103" t="s">
        <v>37</v>
      </c>
      <c r="D1103" t="s">
        <v>2209</v>
      </c>
      <c r="E1103" s="4">
        <v>6000</v>
      </c>
      <c r="F1103" s="2">
        <v>32</v>
      </c>
      <c r="G1103" s="3">
        <f>SUMIF(TRANSAKSI!$M:$M,Table2[[#This Row],[Id Produk]],TRANSAKSI!$R:$R)</f>
        <v>7</v>
      </c>
      <c r="H1103" s="3">
        <f>Table2[[#This Row],[Stok]]-Table2[[#This Row],[Terjual]]</f>
        <v>25</v>
      </c>
    </row>
    <row r="1104" spans="1:8" x14ac:dyDescent="0.35">
      <c r="A1104" t="s">
        <v>2210</v>
      </c>
      <c r="B1104" t="s">
        <v>13</v>
      </c>
      <c r="C1104" t="s">
        <v>23</v>
      </c>
      <c r="D1104" t="s">
        <v>2211</v>
      </c>
      <c r="E1104" s="4">
        <v>17000</v>
      </c>
      <c r="F1104" s="2">
        <v>28</v>
      </c>
      <c r="G1104" s="3">
        <f>SUMIF(TRANSAKSI!$M:$M,Table2[[#This Row],[Id Produk]],TRANSAKSI!$R:$R)</f>
        <v>4</v>
      </c>
      <c r="H1104" s="3">
        <f>Table2[[#This Row],[Stok]]-Table2[[#This Row],[Terjual]]</f>
        <v>24</v>
      </c>
    </row>
    <row r="1105" spans="1:8" x14ac:dyDescent="0.35">
      <c r="A1105" t="s">
        <v>2212</v>
      </c>
      <c r="B1105" t="s">
        <v>13</v>
      </c>
      <c r="C1105" t="s">
        <v>37</v>
      </c>
      <c r="D1105" t="s">
        <v>2213</v>
      </c>
      <c r="E1105" s="4">
        <v>287000</v>
      </c>
      <c r="F1105" s="2">
        <v>38</v>
      </c>
      <c r="G1105" s="3">
        <f>SUMIF(TRANSAKSI!$M:$M,Table2[[#This Row],[Id Produk]],TRANSAKSI!$R:$R)</f>
        <v>13</v>
      </c>
      <c r="H1105" s="3">
        <f>Table2[[#This Row],[Stok]]-Table2[[#This Row],[Terjual]]</f>
        <v>25</v>
      </c>
    </row>
    <row r="1106" spans="1:8" x14ac:dyDescent="0.35">
      <c r="A1106" t="s">
        <v>2214</v>
      </c>
      <c r="B1106" t="s">
        <v>9</v>
      </c>
      <c r="C1106" t="s">
        <v>20</v>
      </c>
      <c r="D1106" t="s">
        <v>2215</v>
      </c>
      <c r="E1106" s="4">
        <v>134000</v>
      </c>
      <c r="F1106" s="2">
        <v>60</v>
      </c>
      <c r="G1106" s="3">
        <f>SUMIF(TRANSAKSI!$M:$M,Table2[[#This Row],[Id Produk]],TRANSAKSI!$R:$R)</f>
        <v>11</v>
      </c>
      <c r="H1106" s="3">
        <f>Table2[[#This Row],[Stok]]-Table2[[#This Row],[Terjual]]</f>
        <v>49</v>
      </c>
    </row>
    <row r="1107" spans="1:8" x14ac:dyDescent="0.35">
      <c r="A1107" t="s">
        <v>2216</v>
      </c>
      <c r="B1107" t="s">
        <v>51</v>
      </c>
      <c r="C1107" t="s">
        <v>52</v>
      </c>
      <c r="D1107" t="s">
        <v>2217</v>
      </c>
      <c r="E1107" s="4">
        <v>580000</v>
      </c>
      <c r="F1107" s="2">
        <v>75</v>
      </c>
      <c r="G1107" s="3">
        <f>SUMIF(TRANSAKSI!$M:$M,Table2[[#This Row],[Id Produk]],TRANSAKSI!$R:$R)</f>
        <v>5</v>
      </c>
      <c r="H1107" s="3">
        <f>Table2[[#This Row],[Stok]]-Table2[[#This Row],[Terjual]]</f>
        <v>70</v>
      </c>
    </row>
    <row r="1108" spans="1:8" x14ac:dyDescent="0.35">
      <c r="A1108" t="s">
        <v>2218</v>
      </c>
      <c r="B1108" t="s">
        <v>51</v>
      </c>
      <c r="C1108" t="s">
        <v>64</v>
      </c>
      <c r="D1108" t="s">
        <v>2219</v>
      </c>
      <c r="E1108" s="4">
        <v>72000</v>
      </c>
      <c r="F1108" s="2">
        <v>35</v>
      </c>
      <c r="G1108" s="3">
        <f>SUMIF(TRANSAKSI!$M:$M,Table2[[#This Row],[Id Produk]],TRANSAKSI!$R:$R)</f>
        <v>9</v>
      </c>
      <c r="H1108" s="3">
        <f>Table2[[#This Row],[Stok]]-Table2[[#This Row],[Terjual]]</f>
        <v>26</v>
      </c>
    </row>
    <row r="1109" spans="1:8" x14ac:dyDescent="0.35">
      <c r="A1109" t="s">
        <v>2220</v>
      </c>
      <c r="B1109" t="s">
        <v>9</v>
      </c>
      <c r="C1109" t="s">
        <v>17</v>
      </c>
      <c r="D1109" t="s">
        <v>2221</v>
      </c>
      <c r="E1109" s="4">
        <v>514000</v>
      </c>
      <c r="F1109" s="2">
        <v>55</v>
      </c>
      <c r="G1109" s="3">
        <f>SUMIF(TRANSAKSI!$M:$M,Table2[[#This Row],[Id Produk]],TRANSAKSI!$R:$R)</f>
        <v>15</v>
      </c>
      <c r="H1109" s="3">
        <f>Table2[[#This Row],[Stok]]-Table2[[#This Row],[Terjual]]</f>
        <v>40</v>
      </c>
    </row>
    <row r="1110" spans="1:8" x14ac:dyDescent="0.35">
      <c r="A1110" t="s">
        <v>2222</v>
      </c>
      <c r="B1110" t="s">
        <v>13</v>
      </c>
      <c r="C1110" t="s">
        <v>32</v>
      </c>
      <c r="D1110" t="s">
        <v>2223</v>
      </c>
      <c r="E1110" s="4">
        <v>901000</v>
      </c>
      <c r="F1110" s="2">
        <v>34</v>
      </c>
      <c r="G1110" s="3">
        <f>SUMIF(TRANSAKSI!$M:$M,Table2[[#This Row],[Id Produk]],TRANSAKSI!$R:$R)</f>
        <v>14</v>
      </c>
      <c r="H1110" s="3">
        <f>Table2[[#This Row],[Stok]]-Table2[[#This Row],[Terjual]]</f>
        <v>20</v>
      </c>
    </row>
    <row r="1111" spans="1:8" x14ac:dyDescent="0.35">
      <c r="A1111" t="s">
        <v>2224</v>
      </c>
      <c r="B1111" t="s">
        <v>9</v>
      </c>
      <c r="C1111" t="s">
        <v>10</v>
      </c>
      <c r="D1111" t="s">
        <v>2225</v>
      </c>
      <c r="E1111" s="4">
        <v>826000</v>
      </c>
      <c r="F1111" s="2">
        <v>58</v>
      </c>
      <c r="G1111" s="3">
        <f>SUMIF(TRANSAKSI!$M:$M,Table2[[#This Row],[Id Produk]],TRANSAKSI!$R:$R)</f>
        <v>9</v>
      </c>
      <c r="H1111" s="3">
        <f>Table2[[#This Row],[Stok]]-Table2[[#This Row],[Terjual]]</f>
        <v>49</v>
      </c>
    </row>
    <row r="1112" spans="1:8" x14ac:dyDescent="0.35">
      <c r="A1112" t="s">
        <v>2226</v>
      </c>
      <c r="B1112" t="s">
        <v>13</v>
      </c>
      <c r="C1112" t="s">
        <v>23</v>
      </c>
      <c r="D1112" t="s">
        <v>2227</v>
      </c>
      <c r="E1112" s="4">
        <v>31000</v>
      </c>
      <c r="F1112" s="2">
        <v>51</v>
      </c>
      <c r="G1112" s="3">
        <f>SUMIF(TRANSAKSI!$M:$M,Table2[[#This Row],[Id Produk]],TRANSAKSI!$R:$R)</f>
        <v>9</v>
      </c>
      <c r="H1112" s="3">
        <f>Table2[[#This Row],[Stok]]-Table2[[#This Row],[Terjual]]</f>
        <v>42</v>
      </c>
    </row>
    <row r="1113" spans="1:8" x14ac:dyDescent="0.35">
      <c r="A1113" t="s">
        <v>2228</v>
      </c>
      <c r="B1113" t="s">
        <v>9</v>
      </c>
      <c r="C1113" t="s">
        <v>17</v>
      </c>
      <c r="D1113" t="s">
        <v>2229</v>
      </c>
      <c r="E1113" s="4">
        <v>797000</v>
      </c>
      <c r="F1113" s="2">
        <v>47</v>
      </c>
      <c r="G1113" s="3">
        <f>SUMIF(TRANSAKSI!$M:$M,Table2[[#This Row],[Id Produk]],TRANSAKSI!$R:$R)</f>
        <v>17</v>
      </c>
      <c r="H1113" s="3">
        <f>Table2[[#This Row],[Stok]]-Table2[[#This Row],[Terjual]]</f>
        <v>30</v>
      </c>
    </row>
    <row r="1114" spans="1:8" x14ac:dyDescent="0.35">
      <c r="A1114" t="s">
        <v>2230</v>
      </c>
      <c r="B1114" t="s">
        <v>51</v>
      </c>
      <c r="C1114" t="s">
        <v>52</v>
      </c>
      <c r="D1114" t="s">
        <v>2231</v>
      </c>
      <c r="E1114" s="4">
        <v>658000</v>
      </c>
      <c r="F1114" s="2">
        <v>25</v>
      </c>
      <c r="G1114" s="3">
        <f>SUMIF(TRANSAKSI!$M:$M,Table2[[#This Row],[Id Produk]],TRANSAKSI!$R:$R)</f>
        <v>13</v>
      </c>
      <c r="H1114" s="3">
        <f>Table2[[#This Row],[Stok]]-Table2[[#This Row],[Terjual]]</f>
        <v>12</v>
      </c>
    </row>
    <row r="1115" spans="1:8" x14ac:dyDescent="0.35">
      <c r="A1115" t="s">
        <v>2232</v>
      </c>
      <c r="B1115" t="s">
        <v>51</v>
      </c>
      <c r="C1115" t="s">
        <v>64</v>
      </c>
      <c r="D1115" t="s">
        <v>2233</v>
      </c>
      <c r="E1115" s="4">
        <v>600000</v>
      </c>
      <c r="F1115" s="2">
        <v>32</v>
      </c>
      <c r="G1115" s="3">
        <f>SUMIF(TRANSAKSI!$M:$M,Table2[[#This Row],[Id Produk]],TRANSAKSI!$R:$R)</f>
        <v>6</v>
      </c>
      <c r="H1115" s="3">
        <f>Table2[[#This Row],[Stok]]-Table2[[#This Row],[Terjual]]</f>
        <v>26</v>
      </c>
    </row>
    <row r="1116" spans="1:8" x14ac:dyDescent="0.35">
      <c r="A1116" t="s">
        <v>2234</v>
      </c>
      <c r="B1116" t="s">
        <v>51</v>
      </c>
      <c r="C1116" t="s">
        <v>52</v>
      </c>
      <c r="D1116" t="s">
        <v>2235</v>
      </c>
      <c r="E1116" s="4">
        <v>39000</v>
      </c>
      <c r="F1116" s="2">
        <v>27</v>
      </c>
      <c r="G1116" s="3">
        <f>SUMIF(TRANSAKSI!$M:$M,Table2[[#This Row],[Id Produk]],TRANSAKSI!$R:$R)</f>
        <v>4</v>
      </c>
      <c r="H1116" s="3">
        <f>Table2[[#This Row],[Stok]]-Table2[[#This Row],[Terjual]]</f>
        <v>23</v>
      </c>
    </row>
    <row r="1117" spans="1:8" x14ac:dyDescent="0.35">
      <c r="A1117" t="s">
        <v>2236</v>
      </c>
      <c r="B1117" t="s">
        <v>51</v>
      </c>
      <c r="C1117" t="s">
        <v>254</v>
      </c>
      <c r="D1117" t="s">
        <v>2237</v>
      </c>
      <c r="E1117" s="4">
        <v>288000</v>
      </c>
      <c r="F1117" s="2">
        <v>69</v>
      </c>
      <c r="G1117" s="3">
        <f>SUMIF(TRANSAKSI!$M:$M,Table2[[#This Row],[Id Produk]],TRANSAKSI!$R:$R)</f>
        <v>4</v>
      </c>
      <c r="H1117" s="3">
        <f>Table2[[#This Row],[Stok]]-Table2[[#This Row],[Terjual]]</f>
        <v>65</v>
      </c>
    </row>
    <row r="1118" spans="1:8" x14ac:dyDescent="0.35">
      <c r="A1118" t="s">
        <v>2238</v>
      </c>
      <c r="B1118" t="s">
        <v>13</v>
      </c>
      <c r="C1118" t="s">
        <v>23</v>
      </c>
      <c r="D1118" t="s">
        <v>2239</v>
      </c>
      <c r="E1118" s="4">
        <v>46000</v>
      </c>
      <c r="F1118" s="2">
        <v>34</v>
      </c>
      <c r="G1118" s="3">
        <f>SUMIF(TRANSAKSI!$M:$M,Table2[[#This Row],[Id Produk]],TRANSAKSI!$R:$R)</f>
        <v>21</v>
      </c>
      <c r="H1118" s="3">
        <f>Table2[[#This Row],[Stok]]-Table2[[#This Row],[Terjual]]</f>
        <v>13</v>
      </c>
    </row>
    <row r="1119" spans="1:8" x14ac:dyDescent="0.35">
      <c r="A1119" t="s">
        <v>2240</v>
      </c>
      <c r="B1119" t="s">
        <v>13</v>
      </c>
      <c r="C1119" t="s">
        <v>26</v>
      </c>
      <c r="D1119" t="s">
        <v>2241</v>
      </c>
      <c r="E1119" s="4">
        <v>22000</v>
      </c>
      <c r="F1119" s="2">
        <v>56</v>
      </c>
      <c r="G1119" s="3">
        <f>SUMIF(TRANSAKSI!$M:$M,Table2[[#This Row],[Id Produk]],TRANSAKSI!$R:$R)</f>
        <v>12</v>
      </c>
      <c r="H1119" s="3">
        <f>Table2[[#This Row],[Stok]]-Table2[[#This Row],[Terjual]]</f>
        <v>44</v>
      </c>
    </row>
    <row r="1120" spans="1:8" x14ac:dyDescent="0.35">
      <c r="A1120" t="s">
        <v>2242</v>
      </c>
      <c r="B1120" t="s">
        <v>13</v>
      </c>
      <c r="C1120" t="s">
        <v>23</v>
      </c>
      <c r="D1120" t="s">
        <v>2243</v>
      </c>
      <c r="E1120" s="4">
        <v>13000</v>
      </c>
      <c r="F1120" s="2">
        <v>40</v>
      </c>
      <c r="G1120" s="3">
        <f>SUMIF(TRANSAKSI!$M:$M,Table2[[#This Row],[Id Produk]],TRANSAKSI!$R:$R)</f>
        <v>8</v>
      </c>
      <c r="H1120" s="3">
        <f>Table2[[#This Row],[Stok]]-Table2[[#This Row],[Terjual]]</f>
        <v>32</v>
      </c>
    </row>
    <row r="1121" spans="1:8" x14ac:dyDescent="0.35">
      <c r="A1121" t="s">
        <v>2244</v>
      </c>
      <c r="B1121" t="s">
        <v>13</v>
      </c>
      <c r="C1121" t="s">
        <v>32</v>
      </c>
      <c r="D1121" t="s">
        <v>2245</v>
      </c>
      <c r="E1121" s="4">
        <v>8000</v>
      </c>
      <c r="F1121" s="2">
        <v>58</v>
      </c>
      <c r="G1121" s="3">
        <f>SUMIF(TRANSAKSI!$M:$M,Table2[[#This Row],[Id Produk]],TRANSAKSI!$R:$R)</f>
        <v>8</v>
      </c>
      <c r="H1121" s="3">
        <f>Table2[[#This Row],[Stok]]-Table2[[#This Row],[Terjual]]</f>
        <v>50</v>
      </c>
    </row>
    <row r="1122" spans="1:8" x14ac:dyDescent="0.35">
      <c r="A1122" t="s">
        <v>2246</v>
      </c>
      <c r="B1122" t="s">
        <v>13</v>
      </c>
      <c r="C1122" t="s">
        <v>37</v>
      </c>
      <c r="D1122" t="s">
        <v>2247</v>
      </c>
      <c r="E1122" s="4">
        <v>4000</v>
      </c>
      <c r="F1122" s="2">
        <v>40</v>
      </c>
      <c r="G1122" s="3">
        <f>SUMIF(TRANSAKSI!$M:$M,Table2[[#This Row],[Id Produk]],TRANSAKSI!$R:$R)</f>
        <v>12</v>
      </c>
      <c r="H1122" s="3">
        <f>Table2[[#This Row],[Stok]]-Table2[[#This Row],[Terjual]]</f>
        <v>28</v>
      </c>
    </row>
    <row r="1123" spans="1:8" x14ac:dyDescent="0.35">
      <c r="A1123" t="s">
        <v>2248</v>
      </c>
      <c r="B1123" t="s">
        <v>13</v>
      </c>
      <c r="C1123" t="s">
        <v>366</v>
      </c>
      <c r="D1123" t="s">
        <v>2249</v>
      </c>
      <c r="E1123" s="4">
        <v>1666000</v>
      </c>
      <c r="F1123" s="2">
        <v>51</v>
      </c>
      <c r="G1123" s="3">
        <f>SUMIF(TRANSAKSI!$M:$M,Table2[[#This Row],[Id Produk]],TRANSAKSI!$R:$R)</f>
        <v>4</v>
      </c>
      <c r="H1123" s="3">
        <f>Table2[[#This Row],[Stok]]-Table2[[#This Row],[Terjual]]</f>
        <v>47</v>
      </c>
    </row>
    <row r="1124" spans="1:8" x14ac:dyDescent="0.35">
      <c r="A1124" t="s">
        <v>2250</v>
      </c>
      <c r="B1124" t="s">
        <v>13</v>
      </c>
      <c r="C1124" t="s">
        <v>366</v>
      </c>
      <c r="D1124" t="s">
        <v>2251</v>
      </c>
      <c r="E1124" s="4">
        <v>3000</v>
      </c>
      <c r="F1124" s="2">
        <v>74</v>
      </c>
      <c r="G1124" s="3">
        <f>SUMIF(TRANSAKSI!$M:$M,Table2[[#This Row],[Id Produk]],TRANSAKSI!$R:$R)</f>
        <v>4</v>
      </c>
      <c r="H1124" s="3">
        <f>Table2[[#This Row],[Stok]]-Table2[[#This Row],[Terjual]]</f>
        <v>70</v>
      </c>
    </row>
    <row r="1125" spans="1:8" x14ac:dyDescent="0.35">
      <c r="A1125" t="s">
        <v>2252</v>
      </c>
      <c r="B1125" t="s">
        <v>51</v>
      </c>
      <c r="C1125" t="s">
        <v>64</v>
      </c>
      <c r="D1125" t="s">
        <v>2253</v>
      </c>
      <c r="E1125" s="4">
        <v>59000</v>
      </c>
      <c r="F1125" s="2">
        <v>28</v>
      </c>
      <c r="G1125" s="3">
        <f>SUMIF(TRANSAKSI!$M:$M,Table2[[#This Row],[Id Produk]],TRANSAKSI!$R:$R)</f>
        <v>6</v>
      </c>
      <c r="H1125" s="3">
        <f>Table2[[#This Row],[Stok]]-Table2[[#This Row],[Terjual]]</f>
        <v>22</v>
      </c>
    </row>
    <row r="1126" spans="1:8" x14ac:dyDescent="0.35">
      <c r="A1126" t="s">
        <v>2254</v>
      </c>
      <c r="B1126" t="s">
        <v>9</v>
      </c>
      <c r="C1126" t="s">
        <v>20</v>
      </c>
      <c r="D1126" t="s">
        <v>2255</v>
      </c>
      <c r="E1126" s="4">
        <v>143000</v>
      </c>
      <c r="F1126" s="2">
        <v>68</v>
      </c>
      <c r="G1126" s="3">
        <f>SUMIF(TRANSAKSI!$M:$M,Table2[[#This Row],[Id Produk]],TRANSAKSI!$R:$R)</f>
        <v>9</v>
      </c>
      <c r="H1126" s="3">
        <f>Table2[[#This Row],[Stok]]-Table2[[#This Row],[Terjual]]</f>
        <v>59</v>
      </c>
    </row>
    <row r="1127" spans="1:8" x14ac:dyDescent="0.35">
      <c r="A1127" t="s">
        <v>2256</v>
      </c>
      <c r="B1127" t="s">
        <v>51</v>
      </c>
      <c r="C1127" t="s">
        <v>64</v>
      </c>
      <c r="D1127" t="s">
        <v>2257</v>
      </c>
      <c r="E1127" s="4">
        <v>105000</v>
      </c>
      <c r="F1127" s="2">
        <v>78</v>
      </c>
      <c r="G1127" s="3">
        <f>SUMIF(TRANSAKSI!$M:$M,Table2[[#This Row],[Id Produk]],TRANSAKSI!$R:$R)</f>
        <v>19</v>
      </c>
      <c r="H1127" s="3">
        <f>Table2[[#This Row],[Stok]]-Table2[[#This Row],[Terjual]]</f>
        <v>59</v>
      </c>
    </row>
    <row r="1128" spans="1:8" x14ac:dyDescent="0.35">
      <c r="A1128" t="s">
        <v>2258</v>
      </c>
      <c r="B1128" t="s">
        <v>51</v>
      </c>
      <c r="C1128" t="s">
        <v>64</v>
      </c>
      <c r="D1128" t="s">
        <v>2259</v>
      </c>
      <c r="E1128" s="4">
        <v>10000</v>
      </c>
      <c r="F1128" s="2">
        <v>54</v>
      </c>
      <c r="G1128" s="3">
        <f>SUMIF(TRANSAKSI!$M:$M,Table2[[#This Row],[Id Produk]],TRANSAKSI!$R:$R)</f>
        <v>1</v>
      </c>
      <c r="H1128" s="3">
        <f>Table2[[#This Row],[Stok]]-Table2[[#This Row],[Terjual]]</f>
        <v>53</v>
      </c>
    </row>
    <row r="1129" spans="1:8" x14ac:dyDescent="0.35">
      <c r="A1129" t="s">
        <v>2260</v>
      </c>
      <c r="B1129" t="s">
        <v>13</v>
      </c>
      <c r="C1129" t="s">
        <v>366</v>
      </c>
      <c r="D1129" t="s">
        <v>2261</v>
      </c>
      <c r="E1129" s="4">
        <v>34000</v>
      </c>
      <c r="F1129" s="2">
        <v>59</v>
      </c>
      <c r="G1129" s="3">
        <f>SUMIF(TRANSAKSI!$M:$M,Table2[[#This Row],[Id Produk]],TRANSAKSI!$R:$R)</f>
        <v>11</v>
      </c>
      <c r="H1129" s="3">
        <f>Table2[[#This Row],[Stok]]-Table2[[#This Row],[Terjual]]</f>
        <v>48</v>
      </c>
    </row>
    <row r="1130" spans="1:8" x14ac:dyDescent="0.35">
      <c r="A1130" t="s">
        <v>2262</v>
      </c>
      <c r="B1130" t="s">
        <v>51</v>
      </c>
      <c r="C1130" t="s">
        <v>52</v>
      </c>
      <c r="D1130" t="s">
        <v>2263</v>
      </c>
      <c r="E1130" s="4">
        <v>378000</v>
      </c>
      <c r="F1130" s="2">
        <v>71</v>
      </c>
      <c r="G1130" s="3">
        <f>SUMIF(TRANSAKSI!$M:$M,Table2[[#This Row],[Id Produk]],TRANSAKSI!$R:$R)</f>
        <v>10</v>
      </c>
      <c r="H1130" s="3">
        <f>Table2[[#This Row],[Stok]]-Table2[[#This Row],[Terjual]]</f>
        <v>61</v>
      </c>
    </row>
    <row r="1131" spans="1:8" x14ac:dyDescent="0.35">
      <c r="A1131" t="s">
        <v>2264</v>
      </c>
      <c r="B1131" t="s">
        <v>51</v>
      </c>
      <c r="C1131" t="s">
        <v>64</v>
      </c>
      <c r="D1131" t="s">
        <v>2265</v>
      </c>
      <c r="E1131" s="4">
        <v>259000</v>
      </c>
      <c r="F1131" s="2">
        <v>37</v>
      </c>
      <c r="G1131" s="3">
        <f>SUMIF(TRANSAKSI!$M:$M,Table2[[#This Row],[Id Produk]],TRANSAKSI!$R:$R)</f>
        <v>20</v>
      </c>
      <c r="H1131" s="3">
        <f>Table2[[#This Row],[Stok]]-Table2[[#This Row],[Terjual]]</f>
        <v>17</v>
      </c>
    </row>
    <row r="1132" spans="1:8" x14ac:dyDescent="0.35">
      <c r="A1132" t="s">
        <v>2266</v>
      </c>
      <c r="B1132" t="s">
        <v>13</v>
      </c>
      <c r="C1132" t="s">
        <v>55</v>
      </c>
      <c r="D1132" t="s">
        <v>2267</v>
      </c>
      <c r="E1132" s="4">
        <v>9000</v>
      </c>
      <c r="F1132" s="2">
        <v>77</v>
      </c>
      <c r="G1132" s="3">
        <f>SUMIF(TRANSAKSI!$M:$M,Table2[[#This Row],[Id Produk]],TRANSAKSI!$R:$R)</f>
        <v>1</v>
      </c>
      <c r="H1132" s="3">
        <f>Table2[[#This Row],[Stok]]-Table2[[#This Row],[Terjual]]</f>
        <v>76</v>
      </c>
    </row>
    <row r="1133" spans="1:8" x14ac:dyDescent="0.35">
      <c r="A1133" t="s">
        <v>2268</v>
      </c>
      <c r="B1133" t="s">
        <v>51</v>
      </c>
      <c r="C1133" t="s">
        <v>254</v>
      </c>
      <c r="D1133" t="s">
        <v>2269</v>
      </c>
      <c r="E1133" s="4">
        <v>60000</v>
      </c>
      <c r="F1133" s="2">
        <v>38</v>
      </c>
      <c r="G1133" s="3">
        <f>SUMIF(TRANSAKSI!$M:$M,Table2[[#This Row],[Id Produk]],TRANSAKSI!$R:$R)</f>
        <v>2</v>
      </c>
      <c r="H1133" s="3">
        <f>Table2[[#This Row],[Stok]]-Table2[[#This Row],[Terjual]]</f>
        <v>36</v>
      </c>
    </row>
    <row r="1134" spans="1:8" x14ac:dyDescent="0.35">
      <c r="A1134" t="s">
        <v>2270</v>
      </c>
      <c r="B1134" t="s">
        <v>9</v>
      </c>
      <c r="C1134" t="s">
        <v>20</v>
      </c>
      <c r="D1134" t="s">
        <v>2271</v>
      </c>
      <c r="E1134" s="4">
        <v>142000</v>
      </c>
      <c r="F1134" s="2">
        <v>44</v>
      </c>
      <c r="G1134" s="3">
        <f>SUMIF(TRANSAKSI!$M:$M,Table2[[#This Row],[Id Produk]],TRANSAKSI!$R:$R)</f>
        <v>2</v>
      </c>
      <c r="H1134" s="3">
        <f>Table2[[#This Row],[Stok]]-Table2[[#This Row],[Terjual]]</f>
        <v>42</v>
      </c>
    </row>
    <row r="1135" spans="1:8" x14ac:dyDescent="0.35">
      <c r="A1135" t="s">
        <v>2272</v>
      </c>
      <c r="B1135" t="s">
        <v>13</v>
      </c>
      <c r="C1135" t="s">
        <v>32</v>
      </c>
      <c r="D1135" t="s">
        <v>2273</v>
      </c>
      <c r="E1135" s="4">
        <v>80000</v>
      </c>
      <c r="F1135" s="2">
        <v>54</v>
      </c>
      <c r="G1135" s="3">
        <f>SUMIF(TRANSAKSI!$M:$M,Table2[[#This Row],[Id Produk]],TRANSAKSI!$R:$R)</f>
        <v>5</v>
      </c>
      <c r="H1135" s="3">
        <f>Table2[[#This Row],[Stok]]-Table2[[#This Row],[Terjual]]</f>
        <v>49</v>
      </c>
    </row>
    <row r="1136" spans="1:8" x14ac:dyDescent="0.35">
      <c r="A1136" t="s">
        <v>2274</v>
      </c>
      <c r="B1136" t="s">
        <v>13</v>
      </c>
      <c r="C1136" t="s">
        <v>37</v>
      </c>
      <c r="D1136" t="s">
        <v>2275</v>
      </c>
      <c r="E1136" s="4">
        <v>25000</v>
      </c>
      <c r="F1136" s="2">
        <v>42</v>
      </c>
      <c r="G1136" s="3">
        <f>SUMIF(TRANSAKSI!$M:$M,Table2[[#This Row],[Id Produk]],TRANSAKSI!$R:$R)</f>
        <v>11</v>
      </c>
      <c r="H1136" s="3">
        <f>Table2[[#This Row],[Stok]]-Table2[[#This Row],[Terjual]]</f>
        <v>31</v>
      </c>
    </row>
    <row r="1137" spans="1:8" x14ac:dyDescent="0.35">
      <c r="A1137" t="s">
        <v>2276</v>
      </c>
      <c r="B1137" t="s">
        <v>51</v>
      </c>
      <c r="C1137" t="s">
        <v>64</v>
      </c>
      <c r="D1137" t="s">
        <v>2277</v>
      </c>
      <c r="E1137" s="4">
        <v>12000</v>
      </c>
      <c r="F1137" s="2">
        <v>43</v>
      </c>
      <c r="G1137" s="3">
        <f>SUMIF(TRANSAKSI!$M:$M,Table2[[#This Row],[Id Produk]],TRANSAKSI!$R:$R)</f>
        <v>6</v>
      </c>
      <c r="H1137" s="3">
        <f>Table2[[#This Row],[Stok]]-Table2[[#This Row],[Terjual]]</f>
        <v>37</v>
      </c>
    </row>
    <row r="1138" spans="1:8" x14ac:dyDescent="0.35">
      <c r="A1138" t="s">
        <v>2278</v>
      </c>
      <c r="B1138" t="s">
        <v>13</v>
      </c>
      <c r="C1138" t="s">
        <v>366</v>
      </c>
      <c r="D1138" t="s">
        <v>2279</v>
      </c>
      <c r="E1138" s="4">
        <v>6000</v>
      </c>
      <c r="F1138" s="2">
        <v>76</v>
      </c>
      <c r="G1138" s="3">
        <f>SUMIF(TRANSAKSI!$M:$M,Table2[[#This Row],[Id Produk]],TRANSAKSI!$R:$R)</f>
        <v>2</v>
      </c>
      <c r="H1138" s="3">
        <f>Table2[[#This Row],[Stok]]-Table2[[#This Row],[Terjual]]</f>
        <v>74</v>
      </c>
    </row>
    <row r="1139" spans="1:8" x14ac:dyDescent="0.35">
      <c r="A1139" t="s">
        <v>2280</v>
      </c>
      <c r="B1139" t="s">
        <v>13</v>
      </c>
      <c r="C1139" t="s">
        <v>29</v>
      </c>
      <c r="D1139" t="s">
        <v>2281</v>
      </c>
      <c r="E1139" s="4">
        <v>19000</v>
      </c>
      <c r="F1139" s="2">
        <v>26</v>
      </c>
      <c r="G1139" s="3">
        <f>SUMIF(TRANSAKSI!$M:$M,Table2[[#This Row],[Id Produk]],TRANSAKSI!$R:$R)</f>
        <v>5</v>
      </c>
      <c r="H1139" s="3">
        <f>Table2[[#This Row],[Stok]]-Table2[[#This Row],[Terjual]]</f>
        <v>21</v>
      </c>
    </row>
    <row r="1140" spans="1:8" x14ac:dyDescent="0.35">
      <c r="A1140" t="s">
        <v>2282</v>
      </c>
      <c r="B1140" t="s">
        <v>13</v>
      </c>
      <c r="C1140" t="s">
        <v>32</v>
      </c>
      <c r="D1140" t="s">
        <v>2283</v>
      </c>
      <c r="E1140" s="4">
        <v>361000</v>
      </c>
      <c r="F1140" s="2">
        <v>78</v>
      </c>
      <c r="G1140" s="3">
        <f>SUMIF(TRANSAKSI!$M:$M,Table2[[#This Row],[Id Produk]],TRANSAKSI!$R:$R)</f>
        <v>16</v>
      </c>
      <c r="H1140" s="3">
        <f>Table2[[#This Row],[Stok]]-Table2[[#This Row],[Terjual]]</f>
        <v>62</v>
      </c>
    </row>
    <row r="1141" spans="1:8" x14ac:dyDescent="0.35">
      <c r="A1141" t="s">
        <v>2284</v>
      </c>
      <c r="B1141" t="s">
        <v>13</v>
      </c>
      <c r="C1141" t="s">
        <v>23</v>
      </c>
      <c r="D1141" t="s">
        <v>2285</v>
      </c>
      <c r="E1141" s="4">
        <v>27000</v>
      </c>
      <c r="F1141" s="2">
        <v>42</v>
      </c>
      <c r="G1141" s="3">
        <f>SUMIF(TRANSAKSI!$M:$M,Table2[[#This Row],[Id Produk]],TRANSAKSI!$R:$R)</f>
        <v>12</v>
      </c>
      <c r="H1141" s="3">
        <f>Table2[[#This Row],[Stok]]-Table2[[#This Row],[Terjual]]</f>
        <v>30</v>
      </c>
    </row>
    <row r="1142" spans="1:8" x14ac:dyDescent="0.35">
      <c r="A1142" t="s">
        <v>2286</v>
      </c>
      <c r="B1142" t="s">
        <v>13</v>
      </c>
      <c r="C1142" t="s">
        <v>32</v>
      </c>
      <c r="D1142" t="s">
        <v>2287</v>
      </c>
      <c r="E1142" s="4">
        <v>119000</v>
      </c>
      <c r="F1142" s="2">
        <v>48</v>
      </c>
      <c r="G1142" s="3">
        <f>SUMIF(TRANSAKSI!$M:$M,Table2[[#This Row],[Id Produk]],TRANSAKSI!$R:$R)</f>
        <v>13</v>
      </c>
      <c r="H1142" s="3">
        <f>Table2[[#This Row],[Stok]]-Table2[[#This Row],[Terjual]]</f>
        <v>35</v>
      </c>
    </row>
    <row r="1143" spans="1:8" x14ac:dyDescent="0.35">
      <c r="A1143" t="s">
        <v>2288</v>
      </c>
      <c r="B1143" t="s">
        <v>13</v>
      </c>
      <c r="C1143" t="s">
        <v>37</v>
      </c>
      <c r="D1143" t="s">
        <v>2289</v>
      </c>
      <c r="E1143" s="4">
        <v>112000</v>
      </c>
      <c r="F1143" s="2">
        <v>74</v>
      </c>
      <c r="G1143" s="3">
        <f>SUMIF(TRANSAKSI!$M:$M,Table2[[#This Row],[Id Produk]],TRANSAKSI!$R:$R)</f>
        <v>17</v>
      </c>
      <c r="H1143" s="3">
        <f>Table2[[#This Row],[Stok]]-Table2[[#This Row],[Terjual]]</f>
        <v>57</v>
      </c>
    </row>
    <row r="1144" spans="1:8" x14ac:dyDescent="0.35">
      <c r="A1144" t="s">
        <v>2290</v>
      </c>
      <c r="B1144" t="s">
        <v>9</v>
      </c>
      <c r="C1144" t="s">
        <v>10</v>
      </c>
      <c r="D1144" t="s">
        <v>2291</v>
      </c>
      <c r="E1144" s="4">
        <v>242000</v>
      </c>
      <c r="F1144" s="2">
        <v>43</v>
      </c>
      <c r="G1144" s="3">
        <f>SUMIF(TRANSAKSI!$M:$M,Table2[[#This Row],[Id Produk]],TRANSAKSI!$R:$R)</f>
        <v>5</v>
      </c>
      <c r="H1144" s="3">
        <f>Table2[[#This Row],[Stok]]-Table2[[#This Row],[Terjual]]</f>
        <v>38</v>
      </c>
    </row>
    <row r="1145" spans="1:8" x14ac:dyDescent="0.35">
      <c r="A1145" t="s">
        <v>2292</v>
      </c>
      <c r="B1145" t="s">
        <v>13</v>
      </c>
      <c r="C1145" t="s">
        <v>26</v>
      </c>
      <c r="D1145" t="s">
        <v>2293</v>
      </c>
      <c r="E1145" s="4">
        <v>2000</v>
      </c>
      <c r="F1145" s="2">
        <v>73</v>
      </c>
      <c r="G1145" s="3">
        <f>SUMIF(TRANSAKSI!$M:$M,Table2[[#This Row],[Id Produk]],TRANSAKSI!$R:$R)</f>
        <v>16</v>
      </c>
      <c r="H1145" s="3">
        <f>Table2[[#This Row],[Stok]]-Table2[[#This Row],[Terjual]]</f>
        <v>57</v>
      </c>
    </row>
    <row r="1146" spans="1:8" x14ac:dyDescent="0.35">
      <c r="A1146" t="s">
        <v>2294</v>
      </c>
      <c r="B1146" t="s">
        <v>51</v>
      </c>
      <c r="C1146" t="s">
        <v>64</v>
      </c>
      <c r="D1146" t="s">
        <v>2295</v>
      </c>
      <c r="E1146" s="4">
        <v>63000</v>
      </c>
      <c r="F1146" s="2">
        <v>56</v>
      </c>
      <c r="G1146" s="3">
        <f>SUMIF(TRANSAKSI!$M:$M,Table2[[#This Row],[Id Produk]],TRANSAKSI!$R:$R)</f>
        <v>7</v>
      </c>
      <c r="H1146" s="3">
        <f>Table2[[#This Row],[Stok]]-Table2[[#This Row],[Terjual]]</f>
        <v>49</v>
      </c>
    </row>
    <row r="1147" spans="1:8" x14ac:dyDescent="0.35">
      <c r="A1147" t="s">
        <v>2296</v>
      </c>
      <c r="B1147" t="s">
        <v>13</v>
      </c>
      <c r="C1147" t="s">
        <v>73</v>
      </c>
      <c r="D1147" t="s">
        <v>2297</v>
      </c>
      <c r="E1147" s="4">
        <v>7000</v>
      </c>
      <c r="F1147" s="2">
        <v>67</v>
      </c>
      <c r="G1147" s="3">
        <f>SUMIF(TRANSAKSI!$M:$M,Table2[[#This Row],[Id Produk]],TRANSAKSI!$R:$R)</f>
        <v>4</v>
      </c>
      <c r="H1147" s="3">
        <f>Table2[[#This Row],[Stok]]-Table2[[#This Row],[Terjual]]</f>
        <v>63</v>
      </c>
    </row>
    <row r="1148" spans="1:8" x14ac:dyDescent="0.35">
      <c r="A1148" t="s">
        <v>2298</v>
      </c>
      <c r="B1148" t="s">
        <v>51</v>
      </c>
      <c r="C1148" t="s">
        <v>52</v>
      </c>
      <c r="D1148" t="s">
        <v>2299</v>
      </c>
      <c r="E1148" s="4">
        <v>72000</v>
      </c>
      <c r="F1148" s="2">
        <v>31</v>
      </c>
      <c r="G1148" s="3">
        <f>SUMIF(TRANSAKSI!$M:$M,Table2[[#This Row],[Id Produk]],TRANSAKSI!$R:$R)</f>
        <v>14</v>
      </c>
      <c r="H1148" s="3">
        <f>Table2[[#This Row],[Stok]]-Table2[[#This Row],[Terjual]]</f>
        <v>17</v>
      </c>
    </row>
    <row r="1149" spans="1:8" x14ac:dyDescent="0.35">
      <c r="A1149" t="s">
        <v>2300</v>
      </c>
      <c r="B1149" t="s">
        <v>51</v>
      </c>
      <c r="C1149" t="s">
        <v>52</v>
      </c>
      <c r="D1149" t="s">
        <v>2301</v>
      </c>
      <c r="E1149" s="4">
        <v>274000</v>
      </c>
      <c r="F1149" s="2">
        <v>73</v>
      </c>
      <c r="G1149" s="3">
        <f>SUMIF(TRANSAKSI!$M:$M,Table2[[#This Row],[Id Produk]],TRANSAKSI!$R:$R)</f>
        <v>2</v>
      </c>
      <c r="H1149" s="3">
        <f>Table2[[#This Row],[Stok]]-Table2[[#This Row],[Terjual]]</f>
        <v>71</v>
      </c>
    </row>
    <row r="1150" spans="1:8" x14ac:dyDescent="0.35">
      <c r="A1150" t="s">
        <v>2302</v>
      </c>
      <c r="B1150" t="s">
        <v>51</v>
      </c>
      <c r="C1150" t="s">
        <v>52</v>
      </c>
      <c r="D1150" t="s">
        <v>2303</v>
      </c>
      <c r="E1150" s="4">
        <v>270000</v>
      </c>
      <c r="F1150" s="2">
        <v>29</v>
      </c>
      <c r="G1150" s="3">
        <f>SUMIF(TRANSAKSI!$M:$M,Table2[[#This Row],[Id Produk]],TRANSAKSI!$R:$R)</f>
        <v>6</v>
      </c>
      <c r="H1150" s="3">
        <f>Table2[[#This Row],[Stok]]-Table2[[#This Row],[Terjual]]</f>
        <v>23</v>
      </c>
    </row>
    <row r="1151" spans="1:8" x14ac:dyDescent="0.35">
      <c r="A1151" t="s">
        <v>2304</v>
      </c>
      <c r="B1151" t="s">
        <v>13</v>
      </c>
      <c r="C1151" t="s">
        <v>23</v>
      </c>
      <c r="D1151" t="s">
        <v>2305</v>
      </c>
      <c r="E1151" s="4">
        <v>9000</v>
      </c>
      <c r="F1151" s="2">
        <v>70</v>
      </c>
      <c r="G1151" s="3">
        <f>SUMIF(TRANSAKSI!$M:$M,Table2[[#This Row],[Id Produk]],TRANSAKSI!$R:$R)</f>
        <v>6</v>
      </c>
      <c r="H1151" s="3">
        <f>Table2[[#This Row],[Stok]]-Table2[[#This Row],[Terjual]]</f>
        <v>64</v>
      </c>
    </row>
    <row r="1152" spans="1:8" x14ac:dyDescent="0.35">
      <c r="A1152" t="s">
        <v>2306</v>
      </c>
      <c r="B1152" t="s">
        <v>13</v>
      </c>
      <c r="C1152" t="s">
        <v>26</v>
      </c>
      <c r="D1152" t="s">
        <v>2307</v>
      </c>
      <c r="E1152" s="4">
        <v>4000</v>
      </c>
      <c r="F1152" s="2">
        <v>75</v>
      </c>
      <c r="G1152" s="3">
        <f>SUMIF(TRANSAKSI!$M:$M,Table2[[#This Row],[Id Produk]],TRANSAKSI!$R:$R)</f>
        <v>2</v>
      </c>
      <c r="H1152" s="3">
        <f>Table2[[#This Row],[Stok]]-Table2[[#This Row],[Terjual]]</f>
        <v>73</v>
      </c>
    </row>
    <row r="1153" spans="1:8" x14ac:dyDescent="0.35">
      <c r="A1153" t="s">
        <v>2308</v>
      </c>
      <c r="B1153" t="s">
        <v>13</v>
      </c>
      <c r="C1153" t="s">
        <v>73</v>
      </c>
      <c r="D1153" t="s">
        <v>2309</v>
      </c>
      <c r="E1153" s="4">
        <v>30000</v>
      </c>
      <c r="F1153" s="2">
        <v>48</v>
      </c>
      <c r="G1153" s="3">
        <f>SUMIF(TRANSAKSI!$M:$M,Table2[[#This Row],[Id Produk]],TRANSAKSI!$R:$R)</f>
        <v>5</v>
      </c>
      <c r="H1153" s="3">
        <f>Table2[[#This Row],[Stok]]-Table2[[#This Row],[Terjual]]</f>
        <v>43</v>
      </c>
    </row>
    <row r="1154" spans="1:8" x14ac:dyDescent="0.35">
      <c r="A1154" t="s">
        <v>2310</v>
      </c>
      <c r="B1154" t="s">
        <v>13</v>
      </c>
      <c r="C1154" t="s">
        <v>23</v>
      </c>
      <c r="D1154" t="s">
        <v>2311</v>
      </c>
      <c r="E1154" s="4">
        <v>252000</v>
      </c>
      <c r="F1154" s="2">
        <v>28</v>
      </c>
      <c r="G1154" s="3">
        <f>SUMIF(TRANSAKSI!$M:$M,Table2[[#This Row],[Id Produk]],TRANSAKSI!$R:$R)</f>
        <v>8</v>
      </c>
      <c r="H1154" s="3">
        <f>Table2[[#This Row],[Stok]]-Table2[[#This Row],[Terjual]]</f>
        <v>20</v>
      </c>
    </row>
    <row r="1155" spans="1:8" x14ac:dyDescent="0.35">
      <c r="A1155" t="s">
        <v>2312</v>
      </c>
      <c r="B1155" t="s">
        <v>9</v>
      </c>
      <c r="C1155" t="s">
        <v>42</v>
      </c>
      <c r="D1155" t="s">
        <v>2313</v>
      </c>
      <c r="E1155" s="4">
        <v>103000</v>
      </c>
      <c r="F1155" s="2">
        <v>65</v>
      </c>
      <c r="G1155" s="3">
        <f>SUMIF(TRANSAKSI!$M:$M,Table2[[#This Row],[Id Produk]],TRANSAKSI!$R:$R)</f>
        <v>1</v>
      </c>
      <c r="H1155" s="3">
        <f>Table2[[#This Row],[Stok]]-Table2[[#This Row],[Terjual]]</f>
        <v>64</v>
      </c>
    </row>
    <row r="1156" spans="1:8" x14ac:dyDescent="0.35">
      <c r="A1156" t="s">
        <v>2314</v>
      </c>
      <c r="B1156" t="s">
        <v>13</v>
      </c>
      <c r="C1156" t="s">
        <v>37</v>
      </c>
      <c r="D1156" t="s">
        <v>2315</v>
      </c>
      <c r="E1156" s="4">
        <v>12000</v>
      </c>
      <c r="F1156" s="2">
        <v>32</v>
      </c>
      <c r="G1156" s="3">
        <f>SUMIF(TRANSAKSI!$M:$M,Table2[[#This Row],[Id Produk]],TRANSAKSI!$R:$R)</f>
        <v>11</v>
      </c>
      <c r="H1156" s="3">
        <f>Table2[[#This Row],[Stok]]-Table2[[#This Row],[Terjual]]</f>
        <v>21</v>
      </c>
    </row>
    <row r="1157" spans="1:8" x14ac:dyDescent="0.35">
      <c r="A1157" t="s">
        <v>2316</v>
      </c>
      <c r="B1157" t="s">
        <v>13</v>
      </c>
      <c r="C1157" t="s">
        <v>14</v>
      </c>
      <c r="D1157" t="s">
        <v>2317</v>
      </c>
      <c r="E1157" s="4">
        <v>26000</v>
      </c>
      <c r="F1157" s="2">
        <v>30</v>
      </c>
      <c r="G1157" s="3">
        <f>SUMIF(TRANSAKSI!$M:$M,Table2[[#This Row],[Id Produk]],TRANSAKSI!$R:$R)</f>
        <v>2</v>
      </c>
      <c r="H1157" s="3">
        <f>Table2[[#This Row],[Stok]]-Table2[[#This Row],[Terjual]]</f>
        <v>28</v>
      </c>
    </row>
    <row r="1158" spans="1:8" x14ac:dyDescent="0.35">
      <c r="A1158" t="s">
        <v>2318</v>
      </c>
      <c r="B1158" t="s">
        <v>9</v>
      </c>
      <c r="C1158" t="s">
        <v>17</v>
      </c>
      <c r="D1158" t="s">
        <v>2319</v>
      </c>
      <c r="E1158" s="4">
        <v>802000</v>
      </c>
      <c r="F1158" s="2">
        <v>66</v>
      </c>
      <c r="G1158" s="3">
        <f>SUMIF(TRANSAKSI!$M:$M,Table2[[#This Row],[Id Produk]],TRANSAKSI!$R:$R)</f>
        <v>2</v>
      </c>
      <c r="H1158" s="3">
        <f>Table2[[#This Row],[Stok]]-Table2[[#This Row],[Terjual]]</f>
        <v>64</v>
      </c>
    </row>
    <row r="1159" spans="1:8" x14ac:dyDescent="0.35">
      <c r="A1159" t="s">
        <v>2320</v>
      </c>
      <c r="B1159" t="s">
        <v>13</v>
      </c>
      <c r="C1159" t="s">
        <v>26</v>
      </c>
      <c r="D1159" t="s">
        <v>2321</v>
      </c>
      <c r="E1159" s="4">
        <v>13000</v>
      </c>
      <c r="F1159" s="2">
        <v>72</v>
      </c>
      <c r="G1159" s="3">
        <f>SUMIF(TRANSAKSI!$M:$M,Table2[[#This Row],[Id Produk]],TRANSAKSI!$R:$R)</f>
        <v>13</v>
      </c>
      <c r="H1159" s="3">
        <f>Table2[[#This Row],[Stok]]-Table2[[#This Row],[Terjual]]</f>
        <v>59</v>
      </c>
    </row>
    <row r="1160" spans="1:8" x14ac:dyDescent="0.35">
      <c r="A1160" t="s">
        <v>2322</v>
      </c>
      <c r="B1160" t="s">
        <v>51</v>
      </c>
      <c r="C1160" t="s">
        <v>52</v>
      </c>
      <c r="D1160" t="s">
        <v>2323</v>
      </c>
      <c r="E1160" s="4">
        <v>1050000</v>
      </c>
      <c r="F1160" s="2">
        <v>46</v>
      </c>
      <c r="G1160" s="3">
        <f>SUMIF(TRANSAKSI!$M:$M,Table2[[#This Row],[Id Produk]],TRANSAKSI!$R:$R)</f>
        <v>7</v>
      </c>
      <c r="H1160" s="3">
        <f>Table2[[#This Row],[Stok]]-Table2[[#This Row],[Terjual]]</f>
        <v>39</v>
      </c>
    </row>
    <row r="1161" spans="1:8" x14ac:dyDescent="0.35">
      <c r="A1161" t="s">
        <v>2324</v>
      </c>
      <c r="B1161" t="s">
        <v>13</v>
      </c>
      <c r="C1161" t="s">
        <v>73</v>
      </c>
      <c r="D1161" t="s">
        <v>2325</v>
      </c>
      <c r="E1161" s="4">
        <v>3000</v>
      </c>
      <c r="F1161" s="2">
        <v>32</v>
      </c>
      <c r="G1161" s="3">
        <f>SUMIF(TRANSAKSI!$M:$M,Table2[[#This Row],[Id Produk]],TRANSAKSI!$R:$R)</f>
        <v>25</v>
      </c>
      <c r="H1161" s="3">
        <f>Table2[[#This Row],[Stok]]-Table2[[#This Row],[Terjual]]</f>
        <v>7</v>
      </c>
    </row>
    <row r="1162" spans="1:8" x14ac:dyDescent="0.35">
      <c r="A1162" t="s">
        <v>2326</v>
      </c>
      <c r="B1162" t="s">
        <v>13</v>
      </c>
      <c r="C1162" t="s">
        <v>26</v>
      </c>
      <c r="D1162" t="s">
        <v>2327</v>
      </c>
      <c r="E1162" s="4">
        <v>692000</v>
      </c>
      <c r="F1162" s="2">
        <v>55</v>
      </c>
      <c r="G1162" s="3">
        <f>SUMIF(TRANSAKSI!$M:$M,Table2[[#This Row],[Id Produk]],TRANSAKSI!$R:$R)</f>
        <v>16</v>
      </c>
      <c r="H1162" s="3">
        <f>Table2[[#This Row],[Stok]]-Table2[[#This Row],[Terjual]]</f>
        <v>39</v>
      </c>
    </row>
    <row r="1163" spans="1:8" x14ac:dyDescent="0.35">
      <c r="A1163" t="s">
        <v>2328</v>
      </c>
      <c r="B1163" t="s">
        <v>9</v>
      </c>
      <c r="C1163" t="s">
        <v>20</v>
      </c>
      <c r="D1163" t="s">
        <v>2329</v>
      </c>
      <c r="E1163" s="4">
        <v>86000</v>
      </c>
      <c r="F1163" s="2">
        <v>58</v>
      </c>
      <c r="G1163" s="3">
        <f>SUMIF(TRANSAKSI!$M:$M,Table2[[#This Row],[Id Produk]],TRANSAKSI!$R:$R)</f>
        <v>11</v>
      </c>
      <c r="H1163" s="3">
        <f>Table2[[#This Row],[Stok]]-Table2[[#This Row],[Terjual]]</f>
        <v>47</v>
      </c>
    </row>
    <row r="1164" spans="1:8" x14ac:dyDescent="0.35">
      <c r="A1164" t="s">
        <v>2330</v>
      </c>
      <c r="B1164" t="s">
        <v>9</v>
      </c>
      <c r="C1164" t="s">
        <v>20</v>
      </c>
      <c r="D1164" t="s">
        <v>2331</v>
      </c>
      <c r="E1164" s="4">
        <v>5000</v>
      </c>
      <c r="F1164" s="2">
        <v>71</v>
      </c>
      <c r="G1164" s="3">
        <f>SUMIF(TRANSAKSI!$M:$M,Table2[[#This Row],[Id Produk]],TRANSAKSI!$R:$R)</f>
        <v>1</v>
      </c>
      <c r="H1164" s="3">
        <f>Table2[[#This Row],[Stok]]-Table2[[#This Row],[Terjual]]</f>
        <v>70</v>
      </c>
    </row>
    <row r="1165" spans="1:8" x14ac:dyDescent="0.35">
      <c r="A1165" t="s">
        <v>2332</v>
      </c>
      <c r="B1165" t="s">
        <v>51</v>
      </c>
      <c r="C1165" t="s">
        <v>64</v>
      </c>
      <c r="D1165" t="s">
        <v>2333</v>
      </c>
      <c r="E1165" s="4">
        <v>448000</v>
      </c>
      <c r="F1165" s="2">
        <v>74</v>
      </c>
      <c r="G1165" s="3">
        <f>SUMIF(TRANSAKSI!$M:$M,Table2[[#This Row],[Id Produk]],TRANSAKSI!$R:$R)</f>
        <v>12</v>
      </c>
      <c r="H1165" s="3">
        <f>Table2[[#This Row],[Stok]]-Table2[[#This Row],[Terjual]]</f>
        <v>62</v>
      </c>
    </row>
    <row r="1166" spans="1:8" x14ac:dyDescent="0.35">
      <c r="A1166" t="s">
        <v>2334</v>
      </c>
      <c r="B1166" t="s">
        <v>13</v>
      </c>
      <c r="C1166" t="s">
        <v>26</v>
      </c>
      <c r="D1166" t="s">
        <v>2335</v>
      </c>
      <c r="E1166" s="4">
        <v>41000</v>
      </c>
      <c r="F1166" s="2">
        <v>44</v>
      </c>
      <c r="G1166" s="3">
        <f>SUMIF(TRANSAKSI!$M:$M,Table2[[#This Row],[Id Produk]],TRANSAKSI!$R:$R)</f>
        <v>13</v>
      </c>
      <c r="H1166" s="3">
        <f>Table2[[#This Row],[Stok]]-Table2[[#This Row],[Terjual]]</f>
        <v>31</v>
      </c>
    </row>
    <row r="1167" spans="1:8" x14ac:dyDescent="0.35">
      <c r="A1167" t="s">
        <v>2336</v>
      </c>
      <c r="B1167" t="s">
        <v>13</v>
      </c>
      <c r="C1167" t="s">
        <v>37</v>
      </c>
      <c r="D1167" t="s">
        <v>2337</v>
      </c>
      <c r="E1167" s="4">
        <v>11000</v>
      </c>
      <c r="F1167" s="2">
        <v>67</v>
      </c>
      <c r="G1167" s="3">
        <f>SUMIF(TRANSAKSI!$M:$M,Table2[[#This Row],[Id Produk]],TRANSAKSI!$R:$R)</f>
        <v>7</v>
      </c>
      <c r="H1167" s="3">
        <f>Table2[[#This Row],[Stok]]-Table2[[#This Row],[Terjual]]</f>
        <v>60</v>
      </c>
    </row>
    <row r="1168" spans="1:8" x14ac:dyDescent="0.35">
      <c r="A1168" t="s">
        <v>2338</v>
      </c>
      <c r="B1168" t="s">
        <v>9</v>
      </c>
      <c r="C1168" t="s">
        <v>20</v>
      </c>
      <c r="D1168" t="s">
        <v>2339</v>
      </c>
      <c r="E1168" s="4">
        <v>152000</v>
      </c>
      <c r="F1168" s="2">
        <v>62</v>
      </c>
      <c r="G1168" s="3">
        <f>SUMIF(TRANSAKSI!$M:$M,Table2[[#This Row],[Id Produk]],TRANSAKSI!$R:$R)</f>
        <v>13</v>
      </c>
      <c r="H1168" s="3">
        <f>Table2[[#This Row],[Stok]]-Table2[[#This Row],[Terjual]]</f>
        <v>49</v>
      </c>
    </row>
    <row r="1169" spans="1:8" x14ac:dyDescent="0.35">
      <c r="A1169" t="s">
        <v>2340</v>
      </c>
      <c r="B1169" t="s">
        <v>13</v>
      </c>
      <c r="C1169" t="s">
        <v>23</v>
      </c>
      <c r="D1169" t="s">
        <v>2341</v>
      </c>
      <c r="E1169" s="4">
        <v>10000</v>
      </c>
      <c r="F1169" s="2">
        <v>30</v>
      </c>
      <c r="G1169" s="3">
        <f>SUMIF(TRANSAKSI!$M:$M,Table2[[#This Row],[Id Produk]],TRANSAKSI!$R:$R)</f>
        <v>17</v>
      </c>
      <c r="H1169" s="3">
        <f>Table2[[#This Row],[Stok]]-Table2[[#This Row],[Terjual]]</f>
        <v>13</v>
      </c>
    </row>
    <row r="1170" spans="1:8" x14ac:dyDescent="0.35">
      <c r="A1170" t="s">
        <v>2342</v>
      </c>
      <c r="B1170" t="s">
        <v>51</v>
      </c>
      <c r="C1170" t="s">
        <v>52</v>
      </c>
      <c r="D1170" t="s">
        <v>2343</v>
      </c>
      <c r="E1170" s="4">
        <v>135000</v>
      </c>
      <c r="F1170" s="2">
        <v>61</v>
      </c>
      <c r="G1170" s="3">
        <f>SUMIF(TRANSAKSI!$M:$M,Table2[[#This Row],[Id Produk]],TRANSAKSI!$R:$R)</f>
        <v>9</v>
      </c>
      <c r="H1170" s="3">
        <f>Table2[[#This Row],[Stok]]-Table2[[#This Row],[Terjual]]</f>
        <v>52</v>
      </c>
    </row>
    <row r="1171" spans="1:8" x14ac:dyDescent="0.35">
      <c r="A1171" t="s">
        <v>2344</v>
      </c>
      <c r="B1171" t="s">
        <v>13</v>
      </c>
      <c r="C1171" t="s">
        <v>37</v>
      </c>
      <c r="D1171" t="s">
        <v>2345</v>
      </c>
      <c r="E1171" s="4">
        <v>9000</v>
      </c>
      <c r="F1171" s="2">
        <v>33</v>
      </c>
      <c r="G1171" s="3">
        <f>SUMIF(TRANSAKSI!$M:$M,Table2[[#This Row],[Id Produk]],TRANSAKSI!$R:$R)</f>
        <v>2</v>
      </c>
      <c r="H1171" s="3">
        <f>Table2[[#This Row],[Stok]]-Table2[[#This Row],[Terjual]]</f>
        <v>31</v>
      </c>
    </row>
    <row r="1172" spans="1:8" x14ac:dyDescent="0.35">
      <c r="A1172" t="s">
        <v>2346</v>
      </c>
      <c r="B1172" t="s">
        <v>51</v>
      </c>
      <c r="C1172" t="s">
        <v>64</v>
      </c>
      <c r="D1172" t="s">
        <v>2347</v>
      </c>
      <c r="E1172" s="4">
        <v>280000</v>
      </c>
      <c r="F1172" s="2">
        <v>26</v>
      </c>
      <c r="G1172" s="3">
        <f>SUMIF(TRANSAKSI!$M:$M,Table2[[#This Row],[Id Produk]],TRANSAKSI!$R:$R)</f>
        <v>7</v>
      </c>
      <c r="H1172" s="3">
        <f>Table2[[#This Row],[Stok]]-Table2[[#This Row],[Terjual]]</f>
        <v>19</v>
      </c>
    </row>
    <row r="1173" spans="1:8" x14ac:dyDescent="0.35">
      <c r="A1173" t="s">
        <v>2348</v>
      </c>
      <c r="B1173" t="s">
        <v>13</v>
      </c>
      <c r="C1173" t="s">
        <v>26</v>
      </c>
      <c r="D1173" t="s">
        <v>2349</v>
      </c>
      <c r="E1173" s="4">
        <v>10000</v>
      </c>
      <c r="F1173" s="2">
        <v>34</v>
      </c>
      <c r="G1173" s="3">
        <f>SUMIF(TRANSAKSI!$M:$M,Table2[[#This Row],[Id Produk]],TRANSAKSI!$R:$R)</f>
        <v>10</v>
      </c>
      <c r="H1173" s="3">
        <f>Table2[[#This Row],[Stok]]-Table2[[#This Row],[Terjual]]</f>
        <v>24</v>
      </c>
    </row>
    <row r="1174" spans="1:8" x14ac:dyDescent="0.35">
      <c r="A1174" t="s">
        <v>2350</v>
      </c>
      <c r="B1174" t="s">
        <v>51</v>
      </c>
      <c r="C1174" t="s">
        <v>64</v>
      </c>
      <c r="D1174" t="s">
        <v>2351</v>
      </c>
      <c r="E1174" s="4">
        <v>49000</v>
      </c>
      <c r="F1174" s="2">
        <v>37</v>
      </c>
      <c r="G1174" s="3">
        <f>SUMIF(TRANSAKSI!$M:$M,Table2[[#This Row],[Id Produk]],TRANSAKSI!$R:$R)</f>
        <v>15</v>
      </c>
      <c r="H1174" s="3">
        <f>Table2[[#This Row],[Stok]]-Table2[[#This Row],[Terjual]]</f>
        <v>22</v>
      </c>
    </row>
    <row r="1175" spans="1:8" x14ac:dyDescent="0.35">
      <c r="A1175" t="s">
        <v>2352</v>
      </c>
      <c r="B1175" t="s">
        <v>51</v>
      </c>
      <c r="C1175" t="s">
        <v>64</v>
      </c>
      <c r="D1175" t="s">
        <v>2353</v>
      </c>
      <c r="E1175" s="4">
        <v>128000</v>
      </c>
      <c r="F1175" s="2">
        <v>74</v>
      </c>
      <c r="G1175" s="3">
        <f>SUMIF(TRANSAKSI!$M:$M,Table2[[#This Row],[Id Produk]],TRANSAKSI!$R:$R)</f>
        <v>17</v>
      </c>
      <c r="H1175" s="3">
        <f>Table2[[#This Row],[Stok]]-Table2[[#This Row],[Terjual]]</f>
        <v>57</v>
      </c>
    </row>
    <row r="1176" spans="1:8" x14ac:dyDescent="0.35">
      <c r="A1176" t="s">
        <v>2354</v>
      </c>
      <c r="B1176" t="s">
        <v>51</v>
      </c>
      <c r="C1176" t="s">
        <v>64</v>
      </c>
      <c r="D1176" t="s">
        <v>2355</v>
      </c>
      <c r="E1176" s="4">
        <v>48000</v>
      </c>
      <c r="F1176" s="2">
        <v>72</v>
      </c>
      <c r="G1176" s="3">
        <f>SUMIF(TRANSAKSI!$M:$M,Table2[[#This Row],[Id Produk]],TRANSAKSI!$R:$R)</f>
        <v>2</v>
      </c>
      <c r="H1176" s="3">
        <f>Table2[[#This Row],[Stok]]-Table2[[#This Row],[Terjual]]</f>
        <v>70</v>
      </c>
    </row>
    <row r="1177" spans="1:8" x14ac:dyDescent="0.35">
      <c r="A1177" t="s">
        <v>2356</v>
      </c>
      <c r="B1177" t="s">
        <v>51</v>
      </c>
      <c r="C1177" t="s">
        <v>52</v>
      </c>
      <c r="D1177" t="s">
        <v>2357</v>
      </c>
      <c r="E1177" s="4">
        <v>471000</v>
      </c>
      <c r="F1177" s="2">
        <v>61</v>
      </c>
      <c r="G1177" s="3">
        <f>SUMIF(TRANSAKSI!$M:$M,Table2[[#This Row],[Id Produk]],TRANSAKSI!$R:$R)</f>
        <v>4</v>
      </c>
      <c r="H1177" s="3">
        <f>Table2[[#This Row],[Stok]]-Table2[[#This Row],[Terjual]]</f>
        <v>57</v>
      </c>
    </row>
    <row r="1178" spans="1:8" x14ac:dyDescent="0.35">
      <c r="A1178" t="s">
        <v>2358</v>
      </c>
      <c r="B1178" t="s">
        <v>51</v>
      </c>
      <c r="C1178" t="s">
        <v>52</v>
      </c>
      <c r="D1178" t="s">
        <v>2359</v>
      </c>
      <c r="E1178" s="4">
        <v>360000</v>
      </c>
      <c r="F1178" s="2">
        <v>44</v>
      </c>
      <c r="G1178" s="3">
        <f>SUMIF(TRANSAKSI!$M:$M,Table2[[#This Row],[Id Produk]],TRANSAKSI!$R:$R)</f>
        <v>13</v>
      </c>
      <c r="H1178" s="3">
        <f>Table2[[#This Row],[Stok]]-Table2[[#This Row],[Terjual]]</f>
        <v>31</v>
      </c>
    </row>
    <row r="1179" spans="1:8" x14ac:dyDescent="0.35">
      <c r="A1179" t="s">
        <v>2360</v>
      </c>
      <c r="B1179" t="s">
        <v>13</v>
      </c>
      <c r="C1179" t="s">
        <v>37</v>
      </c>
      <c r="D1179" t="s">
        <v>2361</v>
      </c>
      <c r="E1179" s="4">
        <v>6000</v>
      </c>
      <c r="F1179" s="2">
        <v>44</v>
      </c>
      <c r="G1179" s="3">
        <f>SUMIF(TRANSAKSI!$M:$M,Table2[[#This Row],[Id Produk]],TRANSAKSI!$R:$R)</f>
        <v>3</v>
      </c>
      <c r="H1179" s="3">
        <f>Table2[[#This Row],[Stok]]-Table2[[#This Row],[Terjual]]</f>
        <v>41</v>
      </c>
    </row>
    <row r="1180" spans="1:8" x14ac:dyDescent="0.35">
      <c r="A1180" t="s">
        <v>2362</v>
      </c>
      <c r="B1180" t="s">
        <v>13</v>
      </c>
      <c r="C1180" t="s">
        <v>55</v>
      </c>
      <c r="D1180" t="s">
        <v>176</v>
      </c>
      <c r="E1180" s="4">
        <v>29000</v>
      </c>
      <c r="F1180" s="2">
        <v>48</v>
      </c>
      <c r="G1180" s="3">
        <f>SUMIF(TRANSAKSI!$M:$M,Table2[[#This Row],[Id Produk]],TRANSAKSI!$R:$R)</f>
        <v>9</v>
      </c>
      <c r="H1180" s="3">
        <f>Table2[[#This Row],[Stok]]-Table2[[#This Row],[Terjual]]</f>
        <v>39</v>
      </c>
    </row>
    <row r="1181" spans="1:8" x14ac:dyDescent="0.35">
      <c r="A1181" t="s">
        <v>2363</v>
      </c>
      <c r="B1181" t="s">
        <v>9</v>
      </c>
      <c r="C1181" t="s">
        <v>20</v>
      </c>
      <c r="D1181" t="s">
        <v>2364</v>
      </c>
      <c r="E1181" s="4">
        <v>15000</v>
      </c>
      <c r="F1181" s="2">
        <v>67</v>
      </c>
      <c r="G1181" s="3">
        <f>SUMIF(TRANSAKSI!$M:$M,Table2[[#This Row],[Id Produk]],TRANSAKSI!$R:$R)</f>
        <v>2</v>
      </c>
      <c r="H1181" s="3">
        <f>Table2[[#This Row],[Stok]]-Table2[[#This Row],[Terjual]]</f>
        <v>65</v>
      </c>
    </row>
    <row r="1182" spans="1:8" x14ac:dyDescent="0.35">
      <c r="A1182" t="s">
        <v>2365</v>
      </c>
      <c r="B1182" t="s">
        <v>13</v>
      </c>
      <c r="C1182" t="s">
        <v>23</v>
      </c>
      <c r="D1182" t="s">
        <v>2366</v>
      </c>
      <c r="E1182" s="4">
        <v>18000</v>
      </c>
      <c r="F1182" s="2">
        <v>55</v>
      </c>
      <c r="G1182" s="3">
        <f>SUMIF(TRANSAKSI!$M:$M,Table2[[#This Row],[Id Produk]],TRANSAKSI!$R:$R)</f>
        <v>5</v>
      </c>
      <c r="H1182" s="3">
        <f>Table2[[#This Row],[Stok]]-Table2[[#This Row],[Terjual]]</f>
        <v>50</v>
      </c>
    </row>
    <row r="1183" spans="1:8" x14ac:dyDescent="0.35">
      <c r="A1183" t="s">
        <v>2367</v>
      </c>
      <c r="B1183" t="s">
        <v>13</v>
      </c>
      <c r="C1183" t="s">
        <v>23</v>
      </c>
      <c r="D1183" t="s">
        <v>2368</v>
      </c>
      <c r="E1183" s="4">
        <v>45000</v>
      </c>
      <c r="F1183" s="2">
        <v>50</v>
      </c>
      <c r="G1183" s="3">
        <f>SUMIF(TRANSAKSI!$M:$M,Table2[[#This Row],[Id Produk]],TRANSAKSI!$R:$R)</f>
        <v>5</v>
      </c>
      <c r="H1183" s="3">
        <f>Table2[[#This Row],[Stok]]-Table2[[#This Row],[Terjual]]</f>
        <v>45</v>
      </c>
    </row>
    <row r="1184" spans="1:8" x14ac:dyDescent="0.35">
      <c r="A1184" t="s">
        <v>2369</v>
      </c>
      <c r="B1184" t="s">
        <v>51</v>
      </c>
      <c r="C1184" t="s">
        <v>52</v>
      </c>
      <c r="D1184" t="s">
        <v>2370</v>
      </c>
      <c r="E1184" s="4">
        <v>160000</v>
      </c>
      <c r="F1184" s="2">
        <v>63</v>
      </c>
      <c r="G1184" s="3">
        <f>SUMIF(TRANSAKSI!$M:$M,Table2[[#This Row],[Id Produk]],TRANSAKSI!$R:$R)</f>
        <v>2</v>
      </c>
      <c r="H1184" s="3">
        <f>Table2[[#This Row],[Stok]]-Table2[[#This Row],[Terjual]]</f>
        <v>61</v>
      </c>
    </row>
    <row r="1185" spans="1:8" x14ac:dyDescent="0.35">
      <c r="A1185" t="s">
        <v>2371</v>
      </c>
      <c r="B1185" t="s">
        <v>13</v>
      </c>
      <c r="C1185" t="s">
        <v>26</v>
      </c>
      <c r="D1185" t="s">
        <v>2372</v>
      </c>
      <c r="E1185" s="4">
        <v>12000</v>
      </c>
      <c r="F1185" s="2">
        <v>26</v>
      </c>
      <c r="G1185" s="3">
        <f>SUMIF(TRANSAKSI!$M:$M,Table2[[#This Row],[Id Produk]],TRANSAKSI!$R:$R)</f>
        <v>5</v>
      </c>
      <c r="H1185" s="3">
        <f>Table2[[#This Row],[Stok]]-Table2[[#This Row],[Terjual]]</f>
        <v>21</v>
      </c>
    </row>
    <row r="1186" spans="1:8" x14ac:dyDescent="0.35">
      <c r="A1186" t="s">
        <v>2373</v>
      </c>
      <c r="B1186" t="s">
        <v>13</v>
      </c>
      <c r="C1186" t="s">
        <v>37</v>
      </c>
      <c r="D1186" t="s">
        <v>2374</v>
      </c>
      <c r="E1186" s="4">
        <v>8000</v>
      </c>
      <c r="F1186" s="2">
        <v>28</v>
      </c>
      <c r="G1186" s="3">
        <f>SUMIF(TRANSAKSI!$M:$M,Table2[[#This Row],[Id Produk]],TRANSAKSI!$R:$R)</f>
        <v>5</v>
      </c>
      <c r="H1186" s="3">
        <f>Table2[[#This Row],[Stok]]-Table2[[#This Row],[Terjual]]</f>
        <v>23</v>
      </c>
    </row>
    <row r="1187" spans="1:8" x14ac:dyDescent="0.35">
      <c r="A1187" t="s">
        <v>2375</v>
      </c>
      <c r="B1187" t="s">
        <v>13</v>
      </c>
      <c r="C1187" t="s">
        <v>23</v>
      </c>
      <c r="D1187" t="s">
        <v>2376</v>
      </c>
      <c r="E1187" s="4">
        <v>14000</v>
      </c>
      <c r="F1187" s="2">
        <v>76</v>
      </c>
      <c r="G1187" s="3">
        <f>SUMIF(TRANSAKSI!$M:$M,Table2[[#This Row],[Id Produk]],TRANSAKSI!$R:$R)</f>
        <v>5</v>
      </c>
      <c r="H1187" s="3">
        <f>Table2[[#This Row],[Stok]]-Table2[[#This Row],[Terjual]]</f>
        <v>71</v>
      </c>
    </row>
    <row r="1188" spans="1:8" x14ac:dyDescent="0.35">
      <c r="A1188" t="s">
        <v>2377</v>
      </c>
      <c r="B1188" t="s">
        <v>9</v>
      </c>
      <c r="C1188" t="s">
        <v>20</v>
      </c>
      <c r="D1188" t="s">
        <v>2378</v>
      </c>
      <c r="E1188" s="4">
        <v>40000</v>
      </c>
      <c r="F1188" s="2">
        <v>26</v>
      </c>
      <c r="G1188" s="3">
        <f>SUMIF(TRANSAKSI!$M:$M,Table2[[#This Row],[Id Produk]],TRANSAKSI!$R:$R)</f>
        <v>5</v>
      </c>
      <c r="H1188" s="3">
        <f>Table2[[#This Row],[Stok]]-Table2[[#This Row],[Terjual]]</f>
        <v>21</v>
      </c>
    </row>
    <row r="1189" spans="1:8" x14ac:dyDescent="0.35">
      <c r="A1189" t="s">
        <v>2379</v>
      </c>
      <c r="B1189" t="s">
        <v>13</v>
      </c>
      <c r="C1189" t="s">
        <v>73</v>
      </c>
      <c r="D1189" t="s">
        <v>476</v>
      </c>
      <c r="E1189" s="4">
        <v>9000</v>
      </c>
      <c r="F1189" s="2">
        <v>47</v>
      </c>
      <c r="G1189" s="3">
        <f>SUMIF(TRANSAKSI!$M:$M,Table2[[#This Row],[Id Produk]],TRANSAKSI!$R:$R)</f>
        <v>3</v>
      </c>
      <c r="H1189" s="3">
        <f>Table2[[#This Row],[Stok]]-Table2[[#This Row],[Terjual]]</f>
        <v>44</v>
      </c>
    </row>
    <row r="1190" spans="1:8" x14ac:dyDescent="0.35">
      <c r="A1190" t="s">
        <v>2380</v>
      </c>
      <c r="B1190" t="s">
        <v>9</v>
      </c>
      <c r="C1190" t="s">
        <v>20</v>
      </c>
      <c r="D1190" t="s">
        <v>2381</v>
      </c>
      <c r="E1190" s="4">
        <v>80000</v>
      </c>
      <c r="F1190" s="2">
        <v>47</v>
      </c>
      <c r="G1190" s="3">
        <f>SUMIF(TRANSAKSI!$M:$M,Table2[[#This Row],[Id Produk]],TRANSAKSI!$R:$R)</f>
        <v>5</v>
      </c>
      <c r="H1190" s="3">
        <f>Table2[[#This Row],[Stok]]-Table2[[#This Row],[Terjual]]</f>
        <v>42</v>
      </c>
    </row>
    <row r="1191" spans="1:8" x14ac:dyDescent="0.35">
      <c r="A1191" t="s">
        <v>2382</v>
      </c>
      <c r="B1191" t="s">
        <v>9</v>
      </c>
      <c r="C1191" t="s">
        <v>10</v>
      </c>
      <c r="D1191" t="s">
        <v>2383</v>
      </c>
      <c r="E1191" s="4">
        <v>232000</v>
      </c>
      <c r="F1191" s="2">
        <v>69</v>
      </c>
      <c r="G1191" s="3">
        <f>SUMIF(TRANSAKSI!$M:$M,Table2[[#This Row],[Id Produk]],TRANSAKSI!$R:$R)</f>
        <v>17</v>
      </c>
      <c r="H1191" s="3">
        <f>Table2[[#This Row],[Stok]]-Table2[[#This Row],[Terjual]]</f>
        <v>52</v>
      </c>
    </row>
    <row r="1192" spans="1:8" x14ac:dyDescent="0.35">
      <c r="A1192" t="s">
        <v>2384</v>
      </c>
      <c r="B1192" t="s">
        <v>13</v>
      </c>
      <c r="C1192" t="s">
        <v>37</v>
      </c>
      <c r="D1192" t="s">
        <v>882</v>
      </c>
      <c r="E1192" s="4">
        <v>2000</v>
      </c>
      <c r="F1192" s="2">
        <v>54</v>
      </c>
      <c r="G1192" s="3">
        <f>SUMIF(TRANSAKSI!$M:$M,Table2[[#This Row],[Id Produk]],TRANSAKSI!$R:$R)</f>
        <v>1</v>
      </c>
      <c r="H1192" s="3">
        <f>Table2[[#This Row],[Stok]]-Table2[[#This Row],[Terjual]]</f>
        <v>53</v>
      </c>
    </row>
    <row r="1193" spans="1:8" x14ac:dyDescent="0.35">
      <c r="A1193" t="s">
        <v>2385</v>
      </c>
      <c r="B1193" t="s">
        <v>9</v>
      </c>
      <c r="C1193" t="s">
        <v>20</v>
      </c>
      <c r="D1193" t="s">
        <v>2386</v>
      </c>
      <c r="E1193" s="4">
        <v>475000</v>
      </c>
      <c r="F1193" s="2">
        <v>75</v>
      </c>
      <c r="G1193" s="3">
        <f>SUMIF(TRANSAKSI!$M:$M,Table2[[#This Row],[Id Produk]],TRANSAKSI!$R:$R)</f>
        <v>15</v>
      </c>
      <c r="H1193" s="3">
        <f>Table2[[#This Row],[Stok]]-Table2[[#This Row],[Terjual]]</f>
        <v>60</v>
      </c>
    </row>
    <row r="1194" spans="1:8" x14ac:dyDescent="0.35">
      <c r="A1194" t="s">
        <v>2387</v>
      </c>
      <c r="B1194" t="s">
        <v>13</v>
      </c>
      <c r="C1194" t="s">
        <v>23</v>
      </c>
      <c r="D1194" t="s">
        <v>2388</v>
      </c>
      <c r="E1194" s="4">
        <v>30000</v>
      </c>
      <c r="F1194" s="2">
        <v>43</v>
      </c>
      <c r="G1194" s="3">
        <f>SUMIF(TRANSAKSI!$M:$M,Table2[[#This Row],[Id Produk]],TRANSAKSI!$R:$R)</f>
        <v>18</v>
      </c>
      <c r="H1194" s="3">
        <f>Table2[[#This Row],[Stok]]-Table2[[#This Row],[Terjual]]</f>
        <v>25</v>
      </c>
    </row>
    <row r="1195" spans="1:8" x14ac:dyDescent="0.35">
      <c r="A1195" t="s">
        <v>2389</v>
      </c>
      <c r="B1195" t="s">
        <v>51</v>
      </c>
      <c r="C1195" t="s">
        <v>254</v>
      </c>
      <c r="D1195" t="s">
        <v>2390</v>
      </c>
      <c r="E1195" s="4">
        <v>480000</v>
      </c>
      <c r="F1195" s="2">
        <v>29</v>
      </c>
      <c r="G1195" s="3">
        <f>SUMIF(TRANSAKSI!$M:$M,Table2[[#This Row],[Id Produk]],TRANSAKSI!$R:$R)</f>
        <v>3</v>
      </c>
      <c r="H1195" s="3">
        <f>Table2[[#This Row],[Stok]]-Table2[[#This Row],[Terjual]]</f>
        <v>26</v>
      </c>
    </row>
    <row r="1196" spans="1:8" x14ac:dyDescent="0.35">
      <c r="A1196" t="s">
        <v>2391</v>
      </c>
      <c r="B1196" t="s">
        <v>9</v>
      </c>
      <c r="C1196" t="s">
        <v>20</v>
      </c>
      <c r="D1196" t="s">
        <v>2392</v>
      </c>
      <c r="E1196" s="4">
        <v>25000</v>
      </c>
      <c r="F1196" s="2">
        <v>50</v>
      </c>
      <c r="G1196" s="3">
        <f>SUMIF(TRANSAKSI!$M:$M,Table2[[#This Row],[Id Produk]],TRANSAKSI!$R:$R)</f>
        <v>5</v>
      </c>
      <c r="H1196" s="3">
        <f>Table2[[#This Row],[Stok]]-Table2[[#This Row],[Terjual]]</f>
        <v>45</v>
      </c>
    </row>
    <row r="1197" spans="1:8" x14ac:dyDescent="0.35">
      <c r="A1197" t="s">
        <v>2393</v>
      </c>
      <c r="B1197" t="s">
        <v>9</v>
      </c>
      <c r="C1197" t="s">
        <v>20</v>
      </c>
      <c r="D1197" t="s">
        <v>2394</v>
      </c>
      <c r="E1197" s="4">
        <v>205000</v>
      </c>
      <c r="F1197" s="2">
        <v>55</v>
      </c>
      <c r="G1197" s="3">
        <f>SUMIF(TRANSAKSI!$M:$M,Table2[[#This Row],[Id Produk]],TRANSAKSI!$R:$R)</f>
        <v>9</v>
      </c>
      <c r="H1197" s="3">
        <f>Table2[[#This Row],[Stok]]-Table2[[#This Row],[Terjual]]</f>
        <v>46</v>
      </c>
    </row>
    <row r="1198" spans="1:8" x14ac:dyDescent="0.35">
      <c r="A1198" t="s">
        <v>2395</v>
      </c>
      <c r="B1198" t="s">
        <v>51</v>
      </c>
      <c r="C1198" t="s">
        <v>52</v>
      </c>
      <c r="D1198" t="s">
        <v>2396</v>
      </c>
      <c r="E1198" s="4">
        <v>73000</v>
      </c>
      <c r="F1198" s="2">
        <v>42</v>
      </c>
      <c r="G1198" s="3">
        <f>SUMIF(TRANSAKSI!$M:$M,Table2[[#This Row],[Id Produk]],TRANSAKSI!$R:$R)</f>
        <v>9</v>
      </c>
      <c r="H1198" s="3">
        <f>Table2[[#This Row],[Stok]]-Table2[[#This Row],[Terjual]]</f>
        <v>33</v>
      </c>
    </row>
    <row r="1199" spans="1:8" x14ac:dyDescent="0.35">
      <c r="A1199" t="s">
        <v>2397</v>
      </c>
      <c r="B1199" t="s">
        <v>13</v>
      </c>
      <c r="C1199" t="s">
        <v>37</v>
      </c>
      <c r="D1199" t="s">
        <v>1287</v>
      </c>
      <c r="E1199" s="4">
        <v>21000</v>
      </c>
      <c r="F1199" s="2">
        <v>31</v>
      </c>
      <c r="G1199" s="3">
        <f>SUMIF(TRANSAKSI!$M:$M,Table2[[#This Row],[Id Produk]],TRANSAKSI!$R:$R)</f>
        <v>14</v>
      </c>
      <c r="H1199" s="3">
        <f>Table2[[#This Row],[Stok]]-Table2[[#This Row],[Terjual]]</f>
        <v>17</v>
      </c>
    </row>
    <row r="1200" spans="1:8" x14ac:dyDescent="0.35">
      <c r="A1200" t="s">
        <v>2398</v>
      </c>
      <c r="B1200" t="s">
        <v>9</v>
      </c>
      <c r="C1200" t="s">
        <v>20</v>
      </c>
      <c r="D1200" t="s">
        <v>2399</v>
      </c>
      <c r="E1200" s="4">
        <v>221000</v>
      </c>
      <c r="F1200" s="2">
        <v>72</v>
      </c>
      <c r="G1200" s="3">
        <f>SUMIF(TRANSAKSI!$M:$M,Table2[[#This Row],[Id Produk]],TRANSAKSI!$R:$R)</f>
        <v>6</v>
      </c>
      <c r="H1200" s="3">
        <f>Table2[[#This Row],[Stok]]-Table2[[#This Row],[Terjual]]</f>
        <v>66</v>
      </c>
    </row>
    <row r="1201" spans="1:8" x14ac:dyDescent="0.35">
      <c r="A1201" t="s">
        <v>2400</v>
      </c>
      <c r="B1201" t="s">
        <v>13</v>
      </c>
      <c r="C1201" t="s">
        <v>26</v>
      </c>
      <c r="D1201" t="s">
        <v>2401</v>
      </c>
      <c r="E1201" s="4">
        <v>8000</v>
      </c>
      <c r="F1201" s="2">
        <v>62</v>
      </c>
      <c r="G1201" s="3">
        <f>SUMIF(TRANSAKSI!$M:$M,Table2[[#This Row],[Id Produk]],TRANSAKSI!$R:$R)</f>
        <v>2</v>
      </c>
      <c r="H1201" s="3">
        <f>Table2[[#This Row],[Stok]]-Table2[[#This Row],[Terjual]]</f>
        <v>60</v>
      </c>
    </row>
    <row r="1202" spans="1:8" x14ac:dyDescent="0.35">
      <c r="A1202" t="s">
        <v>2402</v>
      </c>
      <c r="B1202" t="s">
        <v>13</v>
      </c>
      <c r="C1202" t="s">
        <v>26</v>
      </c>
      <c r="D1202" t="s">
        <v>2403</v>
      </c>
      <c r="E1202" s="4">
        <v>8000</v>
      </c>
      <c r="F1202" s="2">
        <v>52</v>
      </c>
      <c r="G1202" s="3">
        <f>SUMIF(TRANSAKSI!$M:$M,Table2[[#This Row],[Id Produk]],TRANSAKSI!$R:$R)</f>
        <v>15</v>
      </c>
      <c r="H1202" s="3">
        <f>Table2[[#This Row],[Stok]]-Table2[[#This Row],[Terjual]]</f>
        <v>37</v>
      </c>
    </row>
    <row r="1203" spans="1:8" x14ac:dyDescent="0.35">
      <c r="A1203" t="s">
        <v>2404</v>
      </c>
      <c r="B1203" t="s">
        <v>51</v>
      </c>
      <c r="C1203" t="s">
        <v>52</v>
      </c>
      <c r="D1203" t="s">
        <v>2405</v>
      </c>
      <c r="E1203" s="4">
        <v>303000</v>
      </c>
      <c r="F1203" s="2">
        <v>77</v>
      </c>
      <c r="G1203" s="3">
        <f>SUMIF(TRANSAKSI!$M:$M,Table2[[#This Row],[Id Produk]],TRANSAKSI!$R:$R)</f>
        <v>6</v>
      </c>
      <c r="H1203" s="3">
        <f>Table2[[#This Row],[Stok]]-Table2[[#This Row],[Terjual]]</f>
        <v>71</v>
      </c>
    </row>
    <row r="1204" spans="1:8" x14ac:dyDescent="0.35">
      <c r="A1204" t="s">
        <v>2406</v>
      </c>
      <c r="B1204" t="s">
        <v>9</v>
      </c>
      <c r="C1204" t="s">
        <v>10</v>
      </c>
      <c r="D1204" t="s">
        <v>2407</v>
      </c>
      <c r="E1204" s="4">
        <v>639000</v>
      </c>
      <c r="F1204" s="2">
        <v>39</v>
      </c>
      <c r="G1204" s="3">
        <f>SUMIF(TRANSAKSI!$M:$M,Table2[[#This Row],[Id Produk]],TRANSAKSI!$R:$R)</f>
        <v>12</v>
      </c>
      <c r="H1204" s="3">
        <f>Table2[[#This Row],[Stok]]-Table2[[#This Row],[Terjual]]</f>
        <v>27</v>
      </c>
    </row>
    <row r="1205" spans="1:8" x14ac:dyDescent="0.35">
      <c r="A1205" t="s">
        <v>2408</v>
      </c>
      <c r="B1205" t="s">
        <v>51</v>
      </c>
      <c r="C1205" t="s">
        <v>254</v>
      </c>
      <c r="D1205" t="s">
        <v>2409</v>
      </c>
      <c r="E1205" s="4">
        <v>3080000</v>
      </c>
      <c r="F1205" s="2">
        <v>55</v>
      </c>
      <c r="G1205" s="3">
        <f>SUMIF(TRANSAKSI!$M:$M,Table2[[#This Row],[Id Produk]],TRANSAKSI!$R:$R)</f>
        <v>7</v>
      </c>
      <c r="H1205" s="3">
        <f>Table2[[#This Row],[Stok]]-Table2[[#This Row],[Terjual]]</f>
        <v>48</v>
      </c>
    </row>
    <row r="1206" spans="1:8" x14ac:dyDescent="0.35">
      <c r="A1206" t="s">
        <v>2410</v>
      </c>
      <c r="B1206" t="s">
        <v>13</v>
      </c>
      <c r="C1206" t="s">
        <v>29</v>
      </c>
      <c r="D1206" t="s">
        <v>2411</v>
      </c>
      <c r="E1206" s="4">
        <v>3000</v>
      </c>
      <c r="F1206" s="2">
        <v>60</v>
      </c>
      <c r="G1206" s="3">
        <f>SUMIF(TRANSAKSI!$M:$M,Table2[[#This Row],[Id Produk]],TRANSAKSI!$R:$R)</f>
        <v>5</v>
      </c>
      <c r="H1206" s="3">
        <f>Table2[[#This Row],[Stok]]-Table2[[#This Row],[Terjual]]</f>
        <v>55</v>
      </c>
    </row>
    <row r="1207" spans="1:8" x14ac:dyDescent="0.35">
      <c r="A1207" t="s">
        <v>2412</v>
      </c>
      <c r="B1207" t="s">
        <v>51</v>
      </c>
      <c r="C1207" t="s">
        <v>64</v>
      </c>
      <c r="D1207" t="s">
        <v>2413</v>
      </c>
      <c r="E1207" s="4">
        <v>20000</v>
      </c>
      <c r="F1207" s="2">
        <v>68</v>
      </c>
      <c r="G1207" s="3">
        <f>SUMIF(TRANSAKSI!$M:$M,Table2[[#This Row],[Id Produk]],TRANSAKSI!$R:$R)</f>
        <v>5</v>
      </c>
      <c r="H1207" s="3">
        <f>Table2[[#This Row],[Stok]]-Table2[[#This Row],[Terjual]]</f>
        <v>63</v>
      </c>
    </row>
    <row r="1208" spans="1:8" x14ac:dyDescent="0.35">
      <c r="A1208" t="s">
        <v>2414</v>
      </c>
      <c r="B1208" t="s">
        <v>13</v>
      </c>
      <c r="C1208" t="s">
        <v>37</v>
      </c>
      <c r="D1208" t="s">
        <v>2415</v>
      </c>
      <c r="E1208" s="4">
        <v>55000</v>
      </c>
      <c r="F1208" s="2">
        <v>47</v>
      </c>
      <c r="G1208" s="3">
        <f>SUMIF(TRANSAKSI!$M:$M,Table2[[#This Row],[Id Produk]],TRANSAKSI!$R:$R)</f>
        <v>21</v>
      </c>
      <c r="H1208" s="3">
        <f>Table2[[#This Row],[Stok]]-Table2[[#This Row],[Terjual]]</f>
        <v>26</v>
      </c>
    </row>
    <row r="1209" spans="1:8" x14ac:dyDescent="0.35">
      <c r="A1209" t="s">
        <v>2416</v>
      </c>
      <c r="B1209" t="s">
        <v>13</v>
      </c>
      <c r="C1209" t="s">
        <v>32</v>
      </c>
      <c r="D1209" t="s">
        <v>2417</v>
      </c>
      <c r="E1209" s="4">
        <v>68000</v>
      </c>
      <c r="F1209" s="2">
        <v>38</v>
      </c>
      <c r="G1209" s="3">
        <f>SUMIF(TRANSAKSI!$M:$M,Table2[[#This Row],[Id Produk]],TRANSAKSI!$R:$R)</f>
        <v>7</v>
      </c>
      <c r="H1209" s="3">
        <f>Table2[[#This Row],[Stok]]-Table2[[#This Row],[Terjual]]</f>
        <v>31</v>
      </c>
    </row>
    <row r="1210" spans="1:8" x14ac:dyDescent="0.35">
      <c r="A1210" t="s">
        <v>2418</v>
      </c>
      <c r="B1210" t="s">
        <v>13</v>
      </c>
      <c r="C1210" t="s">
        <v>29</v>
      </c>
      <c r="D1210" t="s">
        <v>2419</v>
      </c>
      <c r="E1210" s="4">
        <v>74000</v>
      </c>
      <c r="F1210" s="2">
        <v>50</v>
      </c>
      <c r="G1210" s="3">
        <f>SUMIF(TRANSAKSI!$M:$M,Table2[[#This Row],[Id Produk]],TRANSAKSI!$R:$R)</f>
        <v>7</v>
      </c>
      <c r="H1210" s="3">
        <f>Table2[[#This Row],[Stok]]-Table2[[#This Row],[Terjual]]</f>
        <v>43</v>
      </c>
    </row>
    <row r="1211" spans="1:8" x14ac:dyDescent="0.35">
      <c r="A1211" t="s">
        <v>2420</v>
      </c>
      <c r="B1211" t="s">
        <v>13</v>
      </c>
      <c r="C1211" t="s">
        <v>26</v>
      </c>
      <c r="D1211" t="s">
        <v>2421</v>
      </c>
      <c r="E1211" s="4">
        <v>15000</v>
      </c>
      <c r="F1211" s="2">
        <v>45</v>
      </c>
      <c r="G1211" s="3">
        <f>SUMIF(TRANSAKSI!$M:$M,Table2[[#This Row],[Id Produk]],TRANSAKSI!$R:$R)</f>
        <v>15</v>
      </c>
      <c r="H1211" s="3">
        <f>Table2[[#This Row],[Stok]]-Table2[[#This Row],[Terjual]]</f>
        <v>30</v>
      </c>
    </row>
    <row r="1212" spans="1:8" x14ac:dyDescent="0.35">
      <c r="A1212" t="s">
        <v>2422</v>
      </c>
      <c r="B1212" t="s">
        <v>13</v>
      </c>
      <c r="C1212" t="s">
        <v>26</v>
      </c>
      <c r="D1212" t="s">
        <v>2423</v>
      </c>
      <c r="E1212" s="4">
        <v>113000</v>
      </c>
      <c r="F1212" s="2">
        <v>51</v>
      </c>
      <c r="G1212" s="3">
        <f>SUMIF(TRANSAKSI!$M:$M,Table2[[#This Row],[Id Produk]],TRANSAKSI!$R:$R)</f>
        <v>18</v>
      </c>
      <c r="H1212" s="3">
        <f>Table2[[#This Row],[Stok]]-Table2[[#This Row],[Terjual]]</f>
        <v>33</v>
      </c>
    </row>
    <row r="1213" spans="1:8" x14ac:dyDescent="0.35">
      <c r="A1213" t="s">
        <v>2424</v>
      </c>
      <c r="B1213" t="s">
        <v>13</v>
      </c>
      <c r="C1213" t="s">
        <v>14</v>
      </c>
      <c r="D1213" t="s">
        <v>2425</v>
      </c>
      <c r="E1213" s="4">
        <v>19000</v>
      </c>
      <c r="F1213" s="2">
        <v>63</v>
      </c>
      <c r="G1213" s="3">
        <f>SUMIF(TRANSAKSI!$M:$M,Table2[[#This Row],[Id Produk]],TRANSAKSI!$R:$R)</f>
        <v>6</v>
      </c>
      <c r="H1213" s="3">
        <f>Table2[[#This Row],[Stok]]-Table2[[#This Row],[Terjual]]</f>
        <v>57</v>
      </c>
    </row>
    <row r="1214" spans="1:8" x14ac:dyDescent="0.35">
      <c r="A1214" t="s">
        <v>2426</v>
      </c>
      <c r="B1214" t="s">
        <v>13</v>
      </c>
      <c r="C1214" t="s">
        <v>26</v>
      </c>
      <c r="D1214" t="s">
        <v>2427</v>
      </c>
      <c r="E1214" s="4">
        <v>10000</v>
      </c>
      <c r="F1214" s="2">
        <v>27</v>
      </c>
      <c r="G1214" s="3">
        <f>SUMIF(TRANSAKSI!$M:$M,Table2[[#This Row],[Id Produk]],TRANSAKSI!$R:$R)</f>
        <v>17</v>
      </c>
      <c r="H1214" s="3">
        <f>Table2[[#This Row],[Stok]]-Table2[[#This Row],[Terjual]]</f>
        <v>10</v>
      </c>
    </row>
    <row r="1215" spans="1:8" x14ac:dyDescent="0.35">
      <c r="A1215" t="s">
        <v>2428</v>
      </c>
      <c r="B1215" t="s">
        <v>13</v>
      </c>
      <c r="C1215" t="s">
        <v>26</v>
      </c>
      <c r="D1215" t="s">
        <v>2429</v>
      </c>
      <c r="E1215" s="4">
        <v>39000</v>
      </c>
      <c r="F1215" s="2">
        <v>75</v>
      </c>
      <c r="G1215" s="3">
        <f>SUMIF(TRANSAKSI!$M:$M,Table2[[#This Row],[Id Produk]],TRANSAKSI!$R:$R)</f>
        <v>5</v>
      </c>
      <c r="H1215" s="3">
        <f>Table2[[#This Row],[Stok]]-Table2[[#This Row],[Terjual]]</f>
        <v>70</v>
      </c>
    </row>
    <row r="1216" spans="1:8" x14ac:dyDescent="0.35">
      <c r="A1216" t="s">
        <v>2430</v>
      </c>
      <c r="B1216" t="s">
        <v>13</v>
      </c>
      <c r="C1216" t="s">
        <v>23</v>
      </c>
      <c r="D1216" t="s">
        <v>2431</v>
      </c>
      <c r="E1216" s="4">
        <v>16000</v>
      </c>
      <c r="F1216" s="2">
        <v>35</v>
      </c>
      <c r="G1216" s="3">
        <f>SUMIF(TRANSAKSI!$M:$M,Table2[[#This Row],[Id Produk]],TRANSAKSI!$R:$R)</f>
        <v>6</v>
      </c>
      <c r="H1216" s="3">
        <f>Table2[[#This Row],[Stok]]-Table2[[#This Row],[Terjual]]</f>
        <v>29</v>
      </c>
    </row>
    <row r="1217" spans="1:8" x14ac:dyDescent="0.35">
      <c r="A1217" t="s">
        <v>2432</v>
      </c>
      <c r="B1217" t="s">
        <v>13</v>
      </c>
      <c r="C1217" t="s">
        <v>26</v>
      </c>
      <c r="D1217" t="s">
        <v>2433</v>
      </c>
      <c r="E1217" s="4">
        <v>15000</v>
      </c>
      <c r="F1217" s="2">
        <v>27</v>
      </c>
      <c r="G1217" s="3">
        <f>SUMIF(TRANSAKSI!$M:$M,Table2[[#This Row],[Id Produk]],TRANSAKSI!$R:$R)</f>
        <v>6</v>
      </c>
      <c r="H1217" s="3">
        <f>Table2[[#This Row],[Stok]]-Table2[[#This Row],[Terjual]]</f>
        <v>21</v>
      </c>
    </row>
    <row r="1218" spans="1:8" x14ac:dyDescent="0.35">
      <c r="A1218" t="s">
        <v>2434</v>
      </c>
      <c r="B1218" t="s">
        <v>13</v>
      </c>
      <c r="C1218" t="s">
        <v>37</v>
      </c>
      <c r="D1218" t="s">
        <v>2435</v>
      </c>
      <c r="E1218" s="4">
        <v>57000</v>
      </c>
      <c r="F1218" s="2">
        <v>29</v>
      </c>
      <c r="G1218" s="3">
        <f>SUMIF(TRANSAKSI!$M:$M,Table2[[#This Row],[Id Produk]],TRANSAKSI!$R:$R)</f>
        <v>6</v>
      </c>
      <c r="H1218" s="3">
        <f>Table2[[#This Row],[Stok]]-Table2[[#This Row],[Terjual]]</f>
        <v>23</v>
      </c>
    </row>
    <row r="1219" spans="1:8" x14ac:dyDescent="0.35">
      <c r="A1219" t="s">
        <v>2436</v>
      </c>
      <c r="B1219" t="s">
        <v>9</v>
      </c>
      <c r="C1219" t="s">
        <v>10</v>
      </c>
      <c r="D1219" t="s">
        <v>2437</v>
      </c>
      <c r="E1219" s="4">
        <v>82000</v>
      </c>
      <c r="F1219" s="2">
        <v>63</v>
      </c>
      <c r="G1219" s="3">
        <f>SUMIF(TRANSAKSI!$M:$M,Table2[[#This Row],[Id Produk]],TRANSAKSI!$R:$R)</f>
        <v>3</v>
      </c>
      <c r="H1219" s="3">
        <f>Table2[[#This Row],[Stok]]-Table2[[#This Row],[Terjual]]</f>
        <v>60</v>
      </c>
    </row>
    <row r="1220" spans="1:8" x14ac:dyDescent="0.35">
      <c r="A1220" t="s">
        <v>2438</v>
      </c>
      <c r="B1220" t="s">
        <v>13</v>
      </c>
      <c r="C1220" t="s">
        <v>23</v>
      </c>
      <c r="D1220" t="s">
        <v>2439</v>
      </c>
      <c r="E1220" s="4">
        <v>10000</v>
      </c>
      <c r="F1220" s="2">
        <v>37</v>
      </c>
      <c r="G1220" s="3">
        <f>SUMIF(TRANSAKSI!$M:$M,Table2[[#This Row],[Id Produk]],TRANSAKSI!$R:$R)</f>
        <v>3</v>
      </c>
      <c r="H1220" s="3">
        <f>Table2[[#This Row],[Stok]]-Table2[[#This Row],[Terjual]]</f>
        <v>34</v>
      </c>
    </row>
    <row r="1221" spans="1:8" x14ac:dyDescent="0.35">
      <c r="A1221" t="s">
        <v>2440</v>
      </c>
      <c r="B1221" t="s">
        <v>13</v>
      </c>
      <c r="C1221" t="s">
        <v>23</v>
      </c>
      <c r="D1221" t="s">
        <v>2441</v>
      </c>
      <c r="E1221" s="4">
        <v>22000</v>
      </c>
      <c r="F1221" s="2">
        <v>76</v>
      </c>
      <c r="G1221" s="3">
        <f>SUMIF(TRANSAKSI!$M:$M,Table2[[#This Row],[Id Produk]],TRANSAKSI!$R:$R)</f>
        <v>8</v>
      </c>
      <c r="H1221" s="3">
        <f>Table2[[#This Row],[Stok]]-Table2[[#This Row],[Terjual]]</f>
        <v>68</v>
      </c>
    </row>
    <row r="1222" spans="1:8" x14ac:dyDescent="0.35">
      <c r="A1222" t="s">
        <v>2442</v>
      </c>
      <c r="B1222" t="s">
        <v>13</v>
      </c>
      <c r="C1222" t="s">
        <v>29</v>
      </c>
      <c r="D1222" t="s">
        <v>2443</v>
      </c>
      <c r="E1222" s="4">
        <v>395000</v>
      </c>
      <c r="F1222" s="2">
        <v>76</v>
      </c>
      <c r="G1222" s="3">
        <f>SUMIF(TRANSAKSI!$M:$M,Table2[[#This Row],[Id Produk]],TRANSAKSI!$R:$R)</f>
        <v>7</v>
      </c>
      <c r="H1222" s="3">
        <f>Table2[[#This Row],[Stok]]-Table2[[#This Row],[Terjual]]</f>
        <v>69</v>
      </c>
    </row>
    <row r="1223" spans="1:8" x14ac:dyDescent="0.35">
      <c r="A1223" t="s">
        <v>2444</v>
      </c>
      <c r="B1223" t="s">
        <v>13</v>
      </c>
      <c r="C1223" t="s">
        <v>23</v>
      </c>
      <c r="D1223" t="s">
        <v>2445</v>
      </c>
      <c r="E1223" s="4">
        <v>16000</v>
      </c>
      <c r="F1223" s="2">
        <v>63</v>
      </c>
      <c r="G1223" s="3">
        <f>SUMIF(TRANSAKSI!$M:$M,Table2[[#This Row],[Id Produk]],TRANSAKSI!$R:$R)</f>
        <v>2</v>
      </c>
      <c r="H1223" s="3">
        <f>Table2[[#This Row],[Stok]]-Table2[[#This Row],[Terjual]]</f>
        <v>61</v>
      </c>
    </row>
    <row r="1224" spans="1:8" x14ac:dyDescent="0.35">
      <c r="A1224" t="s">
        <v>2446</v>
      </c>
      <c r="B1224" t="s">
        <v>13</v>
      </c>
      <c r="C1224" t="s">
        <v>26</v>
      </c>
      <c r="D1224" t="s">
        <v>2447</v>
      </c>
      <c r="E1224" s="4">
        <v>129000</v>
      </c>
      <c r="F1224" s="2">
        <v>72</v>
      </c>
      <c r="G1224" s="3">
        <f>SUMIF(TRANSAKSI!$M:$M,Table2[[#This Row],[Id Produk]],TRANSAKSI!$R:$R)</f>
        <v>19</v>
      </c>
      <c r="H1224" s="3">
        <f>Table2[[#This Row],[Stok]]-Table2[[#This Row],[Terjual]]</f>
        <v>53</v>
      </c>
    </row>
    <row r="1225" spans="1:8" x14ac:dyDescent="0.35">
      <c r="A1225" t="s">
        <v>2448</v>
      </c>
      <c r="B1225" t="s">
        <v>13</v>
      </c>
      <c r="C1225" t="s">
        <v>55</v>
      </c>
      <c r="D1225" t="s">
        <v>2449</v>
      </c>
      <c r="E1225" s="4">
        <v>63000</v>
      </c>
      <c r="F1225" s="2">
        <v>25</v>
      </c>
      <c r="G1225" s="3">
        <f>SUMIF(TRANSAKSI!$M:$M,Table2[[#This Row],[Id Produk]],TRANSAKSI!$R:$R)</f>
        <v>4</v>
      </c>
      <c r="H1225" s="3">
        <f>Table2[[#This Row],[Stok]]-Table2[[#This Row],[Terjual]]</f>
        <v>21</v>
      </c>
    </row>
    <row r="1226" spans="1:8" x14ac:dyDescent="0.35">
      <c r="A1226" t="s">
        <v>2450</v>
      </c>
      <c r="B1226" t="s">
        <v>13</v>
      </c>
      <c r="C1226" t="s">
        <v>14</v>
      </c>
      <c r="D1226" t="s">
        <v>2451</v>
      </c>
      <c r="E1226" s="4">
        <v>10000</v>
      </c>
      <c r="F1226" s="2">
        <v>69</v>
      </c>
      <c r="G1226" s="3">
        <f>SUMIF(TRANSAKSI!$M:$M,Table2[[#This Row],[Id Produk]],TRANSAKSI!$R:$R)</f>
        <v>5</v>
      </c>
      <c r="H1226" s="3">
        <f>Table2[[#This Row],[Stok]]-Table2[[#This Row],[Terjual]]</f>
        <v>64</v>
      </c>
    </row>
    <row r="1227" spans="1:8" x14ac:dyDescent="0.35">
      <c r="A1227" t="s">
        <v>2452</v>
      </c>
      <c r="B1227" t="s">
        <v>9</v>
      </c>
      <c r="C1227" t="s">
        <v>10</v>
      </c>
      <c r="D1227" t="s">
        <v>2453</v>
      </c>
      <c r="E1227" s="4">
        <v>483000</v>
      </c>
      <c r="F1227" s="2">
        <v>25</v>
      </c>
      <c r="G1227" s="3">
        <f>SUMIF(TRANSAKSI!$M:$M,Table2[[#This Row],[Id Produk]],TRANSAKSI!$R:$R)</f>
        <v>14</v>
      </c>
      <c r="H1227" s="3">
        <f>Table2[[#This Row],[Stok]]-Table2[[#This Row],[Terjual]]</f>
        <v>11</v>
      </c>
    </row>
    <row r="1228" spans="1:8" x14ac:dyDescent="0.35">
      <c r="A1228" t="s">
        <v>2454</v>
      </c>
      <c r="B1228" t="s">
        <v>13</v>
      </c>
      <c r="C1228" t="s">
        <v>23</v>
      </c>
      <c r="D1228" t="s">
        <v>2455</v>
      </c>
      <c r="E1228" s="4">
        <v>38000</v>
      </c>
      <c r="F1228" s="2">
        <v>47</v>
      </c>
      <c r="G1228" s="3">
        <f>SUMIF(TRANSAKSI!$M:$M,Table2[[#This Row],[Id Produk]],TRANSAKSI!$R:$R)</f>
        <v>14</v>
      </c>
      <c r="H1228" s="3">
        <f>Table2[[#This Row],[Stok]]-Table2[[#This Row],[Terjual]]</f>
        <v>33</v>
      </c>
    </row>
    <row r="1229" spans="1:8" x14ac:dyDescent="0.35">
      <c r="A1229" t="s">
        <v>2456</v>
      </c>
      <c r="B1229" t="s">
        <v>9</v>
      </c>
      <c r="C1229" t="s">
        <v>20</v>
      </c>
      <c r="D1229" t="s">
        <v>2457</v>
      </c>
      <c r="E1229" s="4">
        <v>95000</v>
      </c>
      <c r="F1229" s="2">
        <v>35</v>
      </c>
      <c r="G1229" s="3">
        <f>SUMIF(TRANSAKSI!$M:$M,Table2[[#This Row],[Id Produk]],TRANSAKSI!$R:$R)</f>
        <v>14</v>
      </c>
      <c r="H1229" s="3">
        <f>Table2[[#This Row],[Stok]]-Table2[[#This Row],[Terjual]]</f>
        <v>21</v>
      </c>
    </row>
    <row r="1230" spans="1:8" x14ac:dyDescent="0.35">
      <c r="A1230" t="s">
        <v>2458</v>
      </c>
      <c r="B1230" t="s">
        <v>13</v>
      </c>
      <c r="C1230" t="s">
        <v>73</v>
      </c>
      <c r="D1230" t="s">
        <v>2459</v>
      </c>
      <c r="E1230" s="4">
        <v>46000</v>
      </c>
      <c r="F1230" s="2">
        <v>62</v>
      </c>
      <c r="G1230" s="3">
        <f>SUMIF(TRANSAKSI!$M:$M,Table2[[#This Row],[Id Produk]],TRANSAKSI!$R:$R)</f>
        <v>9</v>
      </c>
      <c r="H1230" s="3">
        <f>Table2[[#This Row],[Stok]]-Table2[[#This Row],[Terjual]]</f>
        <v>53</v>
      </c>
    </row>
    <row r="1231" spans="1:8" x14ac:dyDescent="0.35">
      <c r="A1231" t="s">
        <v>2460</v>
      </c>
      <c r="B1231" t="s">
        <v>13</v>
      </c>
      <c r="C1231" t="s">
        <v>23</v>
      </c>
      <c r="D1231" t="s">
        <v>2461</v>
      </c>
      <c r="E1231" s="4">
        <v>23000</v>
      </c>
      <c r="F1231" s="2">
        <v>43</v>
      </c>
      <c r="G1231" s="3">
        <f>SUMIF(TRANSAKSI!$M:$M,Table2[[#This Row],[Id Produk]],TRANSAKSI!$R:$R)</f>
        <v>1</v>
      </c>
      <c r="H1231" s="3">
        <f>Table2[[#This Row],[Stok]]-Table2[[#This Row],[Terjual]]</f>
        <v>42</v>
      </c>
    </row>
    <row r="1232" spans="1:8" x14ac:dyDescent="0.35">
      <c r="A1232" t="s">
        <v>2462</v>
      </c>
      <c r="B1232" t="s">
        <v>13</v>
      </c>
      <c r="C1232" t="s">
        <v>26</v>
      </c>
      <c r="D1232" t="s">
        <v>2463</v>
      </c>
      <c r="E1232" s="4">
        <v>12000</v>
      </c>
      <c r="F1232" s="2">
        <v>64</v>
      </c>
      <c r="G1232" s="3">
        <f>SUMIF(TRANSAKSI!$M:$M,Table2[[#This Row],[Id Produk]],TRANSAKSI!$R:$R)</f>
        <v>7</v>
      </c>
      <c r="H1232" s="3">
        <f>Table2[[#This Row],[Stok]]-Table2[[#This Row],[Terjual]]</f>
        <v>57</v>
      </c>
    </row>
    <row r="1233" spans="1:8" x14ac:dyDescent="0.35">
      <c r="A1233" t="s">
        <v>2464</v>
      </c>
      <c r="B1233" t="s">
        <v>13</v>
      </c>
      <c r="C1233" t="s">
        <v>37</v>
      </c>
      <c r="D1233" t="s">
        <v>2465</v>
      </c>
      <c r="E1233" s="4">
        <v>10000</v>
      </c>
      <c r="F1233" s="2">
        <v>41</v>
      </c>
      <c r="G1233" s="3">
        <f>SUMIF(TRANSAKSI!$M:$M,Table2[[#This Row],[Id Produk]],TRANSAKSI!$R:$R)</f>
        <v>12</v>
      </c>
      <c r="H1233" s="3">
        <f>Table2[[#This Row],[Stok]]-Table2[[#This Row],[Terjual]]</f>
        <v>29</v>
      </c>
    </row>
    <row r="1234" spans="1:8" x14ac:dyDescent="0.35">
      <c r="A1234" t="s">
        <v>2466</v>
      </c>
      <c r="B1234" t="s">
        <v>13</v>
      </c>
      <c r="C1234" t="s">
        <v>37</v>
      </c>
      <c r="D1234" t="s">
        <v>2467</v>
      </c>
      <c r="E1234" s="4">
        <v>20000</v>
      </c>
      <c r="F1234" s="2">
        <v>27</v>
      </c>
      <c r="G1234" s="3">
        <f>SUMIF(TRANSAKSI!$M:$M,Table2[[#This Row],[Id Produk]],TRANSAKSI!$R:$R)</f>
        <v>3</v>
      </c>
      <c r="H1234" s="3">
        <f>Table2[[#This Row],[Stok]]-Table2[[#This Row],[Terjual]]</f>
        <v>24</v>
      </c>
    </row>
    <row r="1235" spans="1:8" x14ac:dyDescent="0.35">
      <c r="A1235" t="s">
        <v>2468</v>
      </c>
      <c r="B1235" t="s">
        <v>13</v>
      </c>
      <c r="C1235" t="s">
        <v>29</v>
      </c>
      <c r="D1235" t="s">
        <v>375</v>
      </c>
      <c r="E1235" s="4">
        <v>44000</v>
      </c>
      <c r="F1235" s="2">
        <v>58</v>
      </c>
      <c r="G1235" s="3">
        <f>SUMIF(TRANSAKSI!$M:$M,Table2[[#This Row],[Id Produk]],TRANSAKSI!$R:$R)</f>
        <v>17</v>
      </c>
      <c r="H1235" s="3">
        <f>Table2[[#This Row],[Stok]]-Table2[[#This Row],[Terjual]]</f>
        <v>41</v>
      </c>
    </row>
    <row r="1236" spans="1:8" x14ac:dyDescent="0.35">
      <c r="A1236" t="s">
        <v>2469</v>
      </c>
      <c r="B1236" t="s">
        <v>51</v>
      </c>
      <c r="C1236" t="s">
        <v>52</v>
      </c>
      <c r="D1236" t="s">
        <v>2470</v>
      </c>
      <c r="E1236" s="4">
        <v>150000</v>
      </c>
      <c r="F1236" s="2">
        <v>75</v>
      </c>
      <c r="G1236" s="3">
        <f>SUMIF(TRANSAKSI!$M:$M,Table2[[#This Row],[Id Produk]],TRANSAKSI!$R:$R)</f>
        <v>4</v>
      </c>
      <c r="H1236" s="3">
        <f>Table2[[#This Row],[Stok]]-Table2[[#This Row],[Terjual]]</f>
        <v>71</v>
      </c>
    </row>
    <row r="1237" spans="1:8" x14ac:dyDescent="0.35">
      <c r="A1237" t="s">
        <v>2471</v>
      </c>
      <c r="B1237" t="s">
        <v>13</v>
      </c>
      <c r="C1237" t="s">
        <v>23</v>
      </c>
      <c r="D1237" t="s">
        <v>49</v>
      </c>
      <c r="E1237" s="4">
        <v>64000</v>
      </c>
      <c r="F1237" s="2">
        <v>66</v>
      </c>
      <c r="G1237" s="3">
        <f>SUMIF(TRANSAKSI!$M:$M,Table2[[#This Row],[Id Produk]],TRANSAKSI!$R:$R)</f>
        <v>9</v>
      </c>
      <c r="H1237" s="3">
        <f>Table2[[#This Row],[Stok]]-Table2[[#This Row],[Terjual]]</f>
        <v>57</v>
      </c>
    </row>
    <row r="1238" spans="1:8" x14ac:dyDescent="0.35">
      <c r="A1238" t="s">
        <v>2472</v>
      </c>
      <c r="B1238" t="s">
        <v>13</v>
      </c>
      <c r="C1238" t="s">
        <v>55</v>
      </c>
      <c r="D1238" t="s">
        <v>2473</v>
      </c>
      <c r="E1238" s="4">
        <v>48000</v>
      </c>
      <c r="F1238" s="2">
        <v>31</v>
      </c>
      <c r="G1238" s="3">
        <f>SUMIF(TRANSAKSI!$M:$M,Table2[[#This Row],[Id Produk]],TRANSAKSI!$R:$R)</f>
        <v>5</v>
      </c>
      <c r="H1238" s="3">
        <f>Table2[[#This Row],[Stok]]-Table2[[#This Row],[Terjual]]</f>
        <v>26</v>
      </c>
    </row>
    <row r="1239" spans="1:8" x14ac:dyDescent="0.35">
      <c r="A1239" t="s">
        <v>2474</v>
      </c>
      <c r="B1239" t="s">
        <v>13</v>
      </c>
      <c r="C1239" t="s">
        <v>26</v>
      </c>
      <c r="D1239" t="s">
        <v>2475</v>
      </c>
      <c r="E1239" s="4">
        <v>12000</v>
      </c>
      <c r="F1239" s="2">
        <v>30</v>
      </c>
      <c r="G1239" s="3">
        <f>SUMIF(TRANSAKSI!$M:$M,Table2[[#This Row],[Id Produk]],TRANSAKSI!$R:$R)</f>
        <v>6</v>
      </c>
      <c r="H1239" s="3">
        <f>Table2[[#This Row],[Stok]]-Table2[[#This Row],[Terjual]]</f>
        <v>24</v>
      </c>
    </row>
    <row r="1240" spans="1:8" x14ac:dyDescent="0.35">
      <c r="A1240" t="s">
        <v>2476</v>
      </c>
      <c r="B1240" t="s">
        <v>9</v>
      </c>
      <c r="C1240" t="s">
        <v>17</v>
      </c>
      <c r="D1240" t="s">
        <v>2477</v>
      </c>
      <c r="E1240" s="4">
        <v>872000</v>
      </c>
      <c r="F1240" s="2">
        <v>51</v>
      </c>
      <c r="G1240" s="3">
        <f>SUMIF(TRANSAKSI!$M:$M,Table2[[#This Row],[Id Produk]],TRANSAKSI!$R:$R)</f>
        <v>11</v>
      </c>
      <c r="H1240" s="3">
        <f>Table2[[#This Row],[Stok]]-Table2[[#This Row],[Terjual]]</f>
        <v>40</v>
      </c>
    </row>
    <row r="1241" spans="1:8" x14ac:dyDescent="0.35">
      <c r="A1241" t="s">
        <v>2478</v>
      </c>
      <c r="B1241" t="s">
        <v>9</v>
      </c>
      <c r="C1241" t="s">
        <v>20</v>
      </c>
      <c r="D1241" t="s">
        <v>2479</v>
      </c>
      <c r="E1241" s="4">
        <v>208000</v>
      </c>
      <c r="F1241" s="2">
        <v>39</v>
      </c>
      <c r="G1241" s="3">
        <f>SUMIF(TRANSAKSI!$M:$M,Table2[[#This Row],[Id Produk]],TRANSAKSI!$R:$R)</f>
        <v>4</v>
      </c>
      <c r="H1241" s="3">
        <f>Table2[[#This Row],[Stok]]-Table2[[#This Row],[Terjual]]</f>
        <v>35</v>
      </c>
    </row>
    <row r="1242" spans="1:8" x14ac:dyDescent="0.35">
      <c r="A1242" t="s">
        <v>2480</v>
      </c>
      <c r="B1242" t="s">
        <v>51</v>
      </c>
      <c r="C1242" t="s">
        <v>52</v>
      </c>
      <c r="D1242" t="s">
        <v>2481</v>
      </c>
      <c r="E1242" s="4">
        <v>72000</v>
      </c>
      <c r="F1242" s="2">
        <v>34</v>
      </c>
      <c r="G1242" s="3">
        <f>SUMIF(TRANSAKSI!$M:$M,Table2[[#This Row],[Id Produk]],TRANSAKSI!$R:$R)</f>
        <v>16</v>
      </c>
      <c r="H1242" s="3">
        <f>Table2[[#This Row],[Stok]]-Table2[[#This Row],[Terjual]]</f>
        <v>18</v>
      </c>
    </row>
    <row r="1243" spans="1:8" x14ac:dyDescent="0.35">
      <c r="A1243" t="s">
        <v>2482</v>
      </c>
      <c r="B1243" t="s">
        <v>51</v>
      </c>
      <c r="C1243" t="s">
        <v>254</v>
      </c>
      <c r="D1243" t="s">
        <v>2483</v>
      </c>
      <c r="E1243" s="4">
        <v>9100000</v>
      </c>
      <c r="F1243" s="2">
        <v>74</v>
      </c>
      <c r="G1243" s="3">
        <f>SUMIF(TRANSAKSI!$M:$M,Table2[[#This Row],[Id Produk]],TRANSAKSI!$R:$R)</f>
        <v>7</v>
      </c>
      <c r="H1243" s="3">
        <f>Table2[[#This Row],[Stok]]-Table2[[#This Row],[Terjual]]</f>
        <v>67</v>
      </c>
    </row>
    <row r="1244" spans="1:8" x14ac:dyDescent="0.35">
      <c r="A1244" t="s">
        <v>2484</v>
      </c>
      <c r="B1244" t="s">
        <v>13</v>
      </c>
      <c r="C1244" t="s">
        <v>14</v>
      </c>
      <c r="D1244" t="s">
        <v>2485</v>
      </c>
      <c r="E1244" s="4">
        <v>4000</v>
      </c>
      <c r="F1244" s="2">
        <v>36</v>
      </c>
      <c r="G1244" s="3">
        <f>SUMIF(TRANSAKSI!$M:$M,Table2[[#This Row],[Id Produk]],TRANSAKSI!$R:$R)</f>
        <v>20</v>
      </c>
      <c r="H1244" s="3">
        <f>Table2[[#This Row],[Stok]]-Table2[[#This Row],[Terjual]]</f>
        <v>16</v>
      </c>
    </row>
    <row r="1245" spans="1:8" x14ac:dyDescent="0.35">
      <c r="A1245" t="s">
        <v>2486</v>
      </c>
      <c r="B1245" t="s">
        <v>51</v>
      </c>
      <c r="C1245" t="s">
        <v>52</v>
      </c>
      <c r="D1245" t="s">
        <v>2487</v>
      </c>
      <c r="E1245" s="4">
        <v>4368000</v>
      </c>
      <c r="F1245" s="2">
        <v>72</v>
      </c>
      <c r="G1245" s="3">
        <f>SUMIF(TRANSAKSI!$M:$M,Table2[[#This Row],[Id Produk]],TRANSAKSI!$R:$R)</f>
        <v>27</v>
      </c>
      <c r="H1245" s="3">
        <f>Table2[[#This Row],[Stok]]-Table2[[#This Row],[Terjual]]</f>
        <v>45</v>
      </c>
    </row>
    <row r="1246" spans="1:8" x14ac:dyDescent="0.35">
      <c r="A1246" t="s">
        <v>2488</v>
      </c>
      <c r="B1246" t="s">
        <v>13</v>
      </c>
      <c r="C1246" t="s">
        <v>26</v>
      </c>
      <c r="D1246" t="s">
        <v>2489</v>
      </c>
      <c r="E1246" s="4">
        <v>8000</v>
      </c>
      <c r="F1246" s="2">
        <v>55</v>
      </c>
      <c r="G1246" s="3">
        <f>SUMIF(TRANSAKSI!$M:$M,Table2[[#This Row],[Id Produk]],TRANSAKSI!$R:$R)</f>
        <v>16</v>
      </c>
      <c r="H1246" s="3">
        <f>Table2[[#This Row],[Stok]]-Table2[[#This Row],[Terjual]]</f>
        <v>39</v>
      </c>
    </row>
    <row r="1247" spans="1:8" x14ac:dyDescent="0.35">
      <c r="A1247" t="s">
        <v>2490</v>
      </c>
      <c r="B1247" t="s">
        <v>13</v>
      </c>
      <c r="C1247" t="s">
        <v>29</v>
      </c>
      <c r="D1247" t="s">
        <v>2491</v>
      </c>
      <c r="E1247" s="4">
        <v>17000</v>
      </c>
      <c r="F1247" s="2">
        <v>50</v>
      </c>
      <c r="G1247" s="3">
        <f>SUMIF(TRANSAKSI!$M:$M,Table2[[#This Row],[Id Produk]],TRANSAKSI!$R:$R)</f>
        <v>20</v>
      </c>
      <c r="H1247" s="3">
        <f>Table2[[#This Row],[Stok]]-Table2[[#This Row],[Terjual]]</f>
        <v>30</v>
      </c>
    </row>
    <row r="1248" spans="1:8" x14ac:dyDescent="0.35">
      <c r="A1248" t="s">
        <v>2492</v>
      </c>
      <c r="B1248" t="s">
        <v>13</v>
      </c>
      <c r="C1248" t="s">
        <v>37</v>
      </c>
      <c r="D1248" t="s">
        <v>882</v>
      </c>
      <c r="E1248" s="4">
        <v>21000</v>
      </c>
      <c r="F1248" s="2">
        <v>26</v>
      </c>
      <c r="G1248" s="3">
        <f>SUMIF(TRANSAKSI!$M:$M,Table2[[#This Row],[Id Produk]],TRANSAKSI!$R:$R)</f>
        <v>2</v>
      </c>
      <c r="H1248" s="3">
        <f>Table2[[#This Row],[Stok]]-Table2[[#This Row],[Terjual]]</f>
        <v>24</v>
      </c>
    </row>
    <row r="1249" spans="1:8" x14ac:dyDescent="0.35">
      <c r="A1249" t="s">
        <v>2493</v>
      </c>
      <c r="B1249" t="s">
        <v>13</v>
      </c>
      <c r="C1249" t="s">
        <v>55</v>
      </c>
      <c r="D1249" t="s">
        <v>2494</v>
      </c>
      <c r="E1249" s="4">
        <v>168000</v>
      </c>
      <c r="F1249" s="2">
        <v>55</v>
      </c>
      <c r="G1249" s="3">
        <f>SUMIF(TRANSAKSI!$M:$M,Table2[[#This Row],[Id Produk]],TRANSAKSI!$R:$R)</f>
        <v>11</v>
      </c>
      <c r="H1249" s="3">
        <f>Table2[[#This Row],[Stok]]-Table2[[#This Row],[Terjual]]</f>
        <v>44</v>
      </c>
    </row>
    <row r="1250" spans="1:8" x14ac:dyDescent="0.35">
      <c r="A1250" t="s">
        <v>2495</v>
      </c>
      <c r="B1250" t="s">
        <v>9</v>
      </c>
      <c r="C1250" t="s">
        <v>20</v>
      </c>
      <c r="D1250" t="s">
        <v>2496</v>
      </c>
      <c r="E1250" s="4">
        <v>83000</v>
      </c>
      <c r="F1250" s="2">
        <v>48</v>
      </c>
      <c r="G1250" s="3">
        <f>SUMIF(TRANSAKSI!$M:$M,Table2[[#This Row],[Id Produk]],TRANSAKSI!$R:$R)</f>
        <v>12</v>
      </c>
      <c r="H1250" s="3">
        <f>Table2[[#This Row],[Stok]]-Table2[[#This Row],[Terjual]]</f>
        <v>36</v>
      </c>
    </row>
    <row r="1251" spans="1:8" x14ac:dyDescent="0.35">
      <c r="A1251" t="s">
        <v>2497</v>
      </c>
      <c r="B1251" t="s">
        <v>13</v>
      </c>
      <c r="C1251" t="s">
        <v>37</v>
      </c>
      <c r="D1251" t="s">
        <v>2498</v>
      </c>
      <c r="E1251" s="4">
        <v>10000</v>
      </c>
      <c r="F1251" s="2">
        <v>71</v>
      </c>
      <c r="G1251" s="3">
        <f>SUMIF(TRANSAKSI!$M:$M,Table2[[#This Row],[Id Produk]],TRANSAKSI!$R:$R)</f>
        <v>3</v>
      </c>
      <c r="H1251" s="3">
        <f>Table2[[#This Row],[Stok]]-Table2[[#This Row],[Terjual]]</f>
        <v>68</v>
      </c>
    </row>
    <row r="1252" spans="1:8" x14ac:dyDescent="0.35">
      <c r="A1252" t="s">
        <v>2499</v>
      </c>
      <c r="B1252" t="s">
        <v>13</v>
      </c>
      <c r="C1252" t="s">
        <v>23</v>
      </c>
      <c r="D1252" t="s">
        <v>2500</v>
      </c>
      <c r="E1252" s="4">
        <v>16000</v>
      </c>
      <c r="F1252" s="2">
        <v>51</v>
      </c>
      <c r="G1252" s="3">
        <f>SUMIF(TRANSAKSI!$M:$M,Table2[[#This Row],[Id Produk]],TRANSAKSI!$R:$R)</f>
        <v>3</v>
      </c>
      <c r="H1252" s="3">
        <f>Table2[[#This Row],[Stok]]-Table2[[#This Row],[Terjual]]</f>
        <v>48</v>
      </c>
    </row>
    <row r="1253" spans="1:8" x14ac:dyDescent="0.35">
      <c r="A1253" t="s">
        <v>2501</v>
      </c>
      <c r="B1253" t="s">
        <v>51</v>
      </c>
      <c r="C1253" t="s">
        <v>64</v>
      </c>
      <c r="D1253" t="s">
        <v>2502</v>
      </c>
      <c r="E1253" s="4">
        <v>51000</v>
      </c>
      <c r="F1253" s="2">
        <v>56</v>
      </c>
      <c r="G1253" s="3">
        <f>SUMIF(TRANSAKSI!$M:$M,Table2[[#This Row],[Id Produk]],TRANSAKSI!$R:$R)</f>
        <v>9</v>
      </c>
      <c r="H1253" s="3">
        <f>Table2[[#This Row],[Stok]]-Table2[[#This Row],[Terjual]]</f>
        <v>47</v>
      </c>
    </row>
    <row r="1254" spans="1:8" x14ac:dyDescent="0.35">
      <c r="A1254" t="s">
        <v>2503</v>
      </c>
      <c r="B1254" t="s">
        <v>13</v>
      </c>
      <c r="C1254" t="s">
        <v>55</v>
      </c>
      <c r="D1254" t="s">
        <v>2504</v>
      </c>
      <c r="E1254" s="4">
        <v>8000</v>
      </c>
      <c r="F1254" s="2">
        <v>74</v>
      </c>
      <c r="G1254" s="3">
        <f>SUMIF(TRANSAKSI!$M:$M,Table2[[#This Row],[Id Produk]],TRANSAKSI!$R:$R)</f>
        <v>3</v>
      </c>
      <c r="H1254" s="3">
        <f>Table2[[#This Row],[Stok]]-Table2[[#This Row],[Terjual]]</f>
        <v>71</v>
      </c>
    </row>
    <row r="1255" spans="1:8" x14ac:dyDescent="0.35">
      <c r="A1255" t="s">
        <v>2505</v>
      </c>
      <c r="B1255" t="s">
        <v>51</v>
      </c>
      <c r="C1255" t="s">
        <v>52</v>
      </c>
      <c r="D1255" t="s">
        <v>2506</v>
      </c>
      <c r="E1255" s="4">
        <v>96000</v>
      </c>
      <c r="F1255" s="2">
        <v>40</v>
      </c>
      <c r="G1255" s="3">
        <f>SUMIF(TRANSAKSI!$M:$M,Table2[[#This Row],[Id Produk]],TRANSAKSI!$R:$R)</f>
        <v>8</v>
      </c>
      <c r="H1255" s="3">
        <f>Table2[[#This Row],[Stok]]-Table2[[#This Row],[Terjual]]</f>
        <v>32</v>
      </c>
    </row>
    <row r="1256" spans="1:8" x14ac:dyDescent="0.35">
      <c r="A1256" t="s">
        <v>2507</v>
      </c>
      <c r="B1256" t="s">
        <v>13</v>
      </c>
      <c r="C1256" t="s">
        <v>23</v>
      </c>
      <c r="D1256" t="s">
        <v>49</v>
      </c>
      <c r="E1256" s="4">
        <v>112000</v>
      </c>
      <c r="F1256" s="2">
        <v>69</v>
      </c>
      <c r="G1256" s="3">
        <f>SUMIF(TRANSAKSI!$M:$M,Table2[[#This Row],[Id Produk]],TRANSAKSI!$R:$R)</f>
        <v>2</v>
      </c>
      <c r="H1256" s="3">
        <f>Table2[[#This Row],[Stok]]-Table2[[#This Row],[Terjual]]</f>
        <v>67</v>
      </c>
    </row>
    <row r="1257" spans="1:8" x14ac:dyDescent="0.35">
      <c r="A1257" t="s">
        <v>2508</v>
      </c>
      <c r="B1257" t="s">
        <v>51</v>
      </c>
      <c r="C1257" t="s">
        <v>52</v>
      </c>
      <c r="D1257" t="s">
        <v>2509</v>
      </c>
      <c r="E1257" s="4">
        <v>30000</v>
      </c>
      <c r="F1257" s="2">
        <v>55</v>
      </c>
      <c r="G1257" s="3">
        <f>SUMIF(TRANSAKSI!$M:$M,Table2[[#This Row],[Id Produk]],TRANSAKSI!$R:$R)</f>
        <v>3</v>
      </c>
      <c r="H1257" s="3">
        <f>Table2[[#This Row],[Stok]]-Table2[[#This Row],[Terjual]]</f>
        <v>52</v>
      </c>
    </row>
    <row r="1258" spans="1:8" x14ac:dyDescent="0.35">
      <c r="A1258" t="s">
        <v>2510</v>
      </c>
      <c r="B1258" t="s">
        <v>13</v>
      </c>
      <c r="C1258" t="s">
        <v>37</v>
      </c>
      <c r="D1258" t="s">
        <v>2511</v>
      </c>
      <c r="E1258" s="4">
        <v>132000</v>
      </c>
      <c r="F1258" s="2">
        <v>37</v>
      </c>
      <c r="G1258" s="3">
        <f>SUMIF(TRANSAKSI!$M:$M,Table2[[#This Row],[Id Produk]],TRANSAKSI!$R:$R)</f>
        <v>9</v>
      </c>
      <c r="H1258" s="3">
        <f>Table2[[#This Row],[Stok]]-Table2[[#This Row],[Terjual]]</f>
        <v>28</v>
      </c>
    </row>
    <row r="1259" spans="1:8" x14ac:dyDescent="0.35">
      <c r="A1259" t="s">
        <v>2512</v>
      </c>
      <c r="B1259" t="s">
        <v>13</v>
      </c>
      <c r="C1259" t="s">
        <v>73</v>
      </c>
      <c r="D1259" t="s">
        <v>2513</v>
      </c>
      <c r="E1259" s="4">
        <v>11000</v>
      </c>
      <c r="F1259" s="2">
        <v>40</v>
      </c>
      <c r="G1259" s="3">
        <f>SUMIF(TRANSAKSI!$M:$M,Table2[[#This Row],[Id Produk]],TRANSAKSI!$R:$R)</f>
        <v>18</v>
      </c>
      <c r="H1259" s="3">
        <f>Table2[[#This Row],[Stok]]-Table2[[#This Row],[Terjual]]</f>
        <v>22</v>
      </c>
    </row>
    <row r="1260" spans="1:8" x14ac:dyDescent="0.35">
      <c r="A1260" t="s">
        <v>2514</v>
      </c>
      <c r="B1260" t="s">
        <v>13</v>
      </c>
      <c r="C1260" t="s">
        <v>29</v>
      </c>
      <c r="D1260" t="s">
        <v>2515</v>
      </c>
      <c r="E1260" s="4">
        <v>104000</v>
      </c>
      <c r="F1260" s="2">
        <v>57</v>
      </c>
      <c r="G1260" s="3">
        <f>SUMIF(TRANSAKSI!$M:$M,Table2[[#This Row],[Id Produk]],TRANSAKSI!$R:$R)</f>
        <v>6</v>
      </c>
      <c r="H1260" s="3">
        <f>Table2[[#This Row],[Stok]]-Table2[[#This Row],[Terjual]]</f>
        <v>51</v>
      </c>
    </row>
    <row r="1261" spans="1:8" x14ac:dyDescent="0.35">
      <c r="A1261" t="s">
        <v>2516</v>
      </c>
      <c r="B1261" t="s">
        <v>13</v>
      </c>
      <c r="C1261" t="s">
        <v>32</v>
      </c>
      <c r="D1261" t="s">
        <v>2517</v>
      </c>
      <c r="E1261" s="4">
        <v>26000</v>
      </c>
      <c r="F1261" s="2">
        <v>55</v>
      </c>
      <c r="G1261" s="3">
        <f>SUMIF(TRANSAKSI!$M:$M,Table2[[#This Row],[Id Produk]],TRANSAKSI!$R:$R)</f>
        <v>3</v>
      </c>
      <c r="H1261" s="3">
        <f>Table2[[#This Row],[Stok]]-Table2[[#This Row],[Terjual]]</f>
        <v>52</v>
      </c>
    </row>
    <row r="1262" spans="1:8" x14ac:dyDescent="0.35">
      <c r="A1262" t="s">
        <v>2518</v>
      </c>
      <c r="B1262" t="s">
        <v>13</v>
      </c>
      <c r="C1262" t="s">
        <v>37</v>
      </c>
      <c r="D1262" t="s">
        <v>2519</v>
      </c>
      <c r="E1262" s="4">
        <v>12000</v>
      </c>
      <c r="F1262" s="2">
        <v>39</v>
      </c>
      <c r="G1262" s="3">
        <f>SUMIF(TRANSAKSI!$M:$M,Table2[[#This Row],[Id Produk]],TRANSAKSI!$R:$R)</f>
        <v>25</v>
      </c>
      <c r="H1262" s="3">
        <f>Table2[[#This Row],[Stok]]-Table2[[#This Row],[Terjual]]</f>
        <v>14</v>
      </c>
    </row>
    <row r="1263" spans="1:8" x14ac:dyDescent="0.35">
      <c r="A1263" t="s">
        <v>2520</v>
      </c>
      <c r="B1263" t="s">
        <v>9</v>
      </c>
      <c r="C1263" t="s">
        <v>20</v>
      </c>
      <c r="D1263" t="s">
        <v>2521</v>
      </c>
      <c r="E1263" s="4">
        <v>191000</v>
      </c>
      <c r="F1263" s="2">
        <v>57</v>
      </c>
      <c r="G1263" s="3">
        <f>SUMIF(TRANSAKSI!$M:$M,Table2[[#This Row],[Id Produk]],TRANSAKSI!$R:$R)</f>
        <v>12</v>
      </c>
      <c r="H1263" s="3">
        <f>Table2[[#This Row],[Stok]]-Table2[[#This Row],[Terjual]]</f>
        <v>45</v>
      </c>
    </row>
    <row r="1264" spans="1:8" x14ac:dyDescent="0.35">
      <c r="A1264" t="s">
        <v>2522</v>
      </c>
      <c r="B1264" t="s">
        <v>13</v>
      </c>
      <c r="C1264" t="s">
        <v>366</v>
      </c>
      <c r="D1264" t="s">
        <v>2523</v>
      </c>
      <c r="E1264" s="4">
        <v>41000</v>
      </c>
      <c r="F1264" s="2">
        <v>78</v>
      </c>
      <c r="G1264" s="3">
        <f>SUMIF(TRANSAKSI!$M:$M,Table2[[#This Row],[Id Produk]],TRANSAKSI!$R:$R)</f>
        <v>11</v>
      </c>
      <c r="H1264" s="3">
        <f>Table2[[#This Row],[Stok]]-Table2[[#This Row],[Terjual]]</f>
        <v>67</v>
      </c>
    </row>
    <row r="1265" spans="1:8" x14ac:dyDescent="0.35">
      <c r="A1265" t="s">
        <v>2524</v>
      </c>
      <c r="B1265" t="s">
        <v>13</v>
      </c>
      <c r="C1265" t="s">
        <v>29</v>
      </c>
      <c r="D1265" t="s">
        <v>2525</v>
      </c>
      <c r="E1265" s="4">
        <v>18000</v>
      </c>
      <c r="F1265" s="2">
        <v>46</v>
      </c>
      <c r="G1265" s="3">
        <f>SUMIF(TRANSAKSI!$M:$M,Table2[[#This Row],[Id Produk]],TRANSAKSI!$R:$R)</f>
        <v>19</v>
      </c>
      <c r="H1265" s="3">
        <f>Table2[[#This Row],[Stok]]-Table2[[#This Row],[Terjual]]</f>
        <v>27</v>
      </c>
    </row>
    <row r="1266" spans="1:8" x14ac:dyDescent="0.35">
      <c r="A1266" t="s">
        <v>2526</v>
      </c>
      <c r="B1266" t="s">
        <v>13</v>
      </c>
      <c r="C1266" t="s">
        <v>37</v>
      </c>
      <c r="D1266" t="s">
        <v>2527</v>
      </c>
      <c r="E1266" s="4">
        <v>71000</v>
      </c>
      <c r="F1266" s="2">
        <v>27</v>
      </c>
      <c r="G1266" s="3">
        <f>SUMIF(TRANSAKSI!$M:$M,Table2[[#This Row],[Id Produk]],TRANSAKSI!$R:$R)</f>
        <v>8</v>
      </c>
      <c r="H1266" s="3">
        <f>Table2[[#This Row],[Stok]]-Table2[[#This Row],[Terjual]]</f>
        <v>19</v>
      </c>
    </row>
    <row r="1267" spans="1:8" x14ac:dyDescent="0.35">
      <c r="A1267" t="s">
        <v>2528</v>
      </c>
      <c r="B1267" t="s">
        <v>9</v>
      </c>
      <c r="C1267" t="s">
        <v>42</v>
      </c>
      <c r="D1267" t="s">
        <v>2529</v>
      </c>
      <c r="E1267" s="4">
        <v>129000</v>
      </c>
      <c r="F1267" s="2">
        <v>48</v>
      </c>
      <c r="G1267" s="3">
        <f>SUMIF(TRANSAKSI!$M:$M,Table2[[#This Row],[Id Produk]],TRANSAKSI!$R:$R)</f>
        <v>7</v>
      </c>
      <c r="H1267" s="3">
        <f>Table2[[#This Row],[Stok]]-Table2[[#This Row],[Terjual]]</f>
        <v>41</v>
      </c>
    </row>
    <row r="1268" spans="1:8" x14ac:dyDescent="0.35">
      <c r="A1268" t="s">
        <v>2530</v>
      </c>
      <c r="B1268" t="s">
        <v>13</v>
      </c>
      <c r="C1268" t="s">
        <v>32</v>
      </c>
      <c r="D1268" t="s">
        <v>2531</v>
      </c>
      <c r="E1268" s="4">
        <v>334000</v>
      </c>
      <c r="F1268" s="2">
        <v>31</v>
      </c>
      <c r="G1268" s="3">
        <f>SUMIF(TRANSAKSI!$M:$M,Table2[[#This Row],[Id Produk]],TRANSAKSI!$R:$R)</f>
        <v>3</v>
      </c>
      <c r="H1268" s="3">
        <f>Table2[[#This Row],[Stok]]-Table2[[#This Row],[Terjual]]</f>
        <v>28</v>
      </c>
    </row>
    <row r="1269" spans="1:8" x14ac:dyDescent="0.35">
      <c r="A1269" t="s">
        <v>2532</v>
      </c>
      <c r="B1269" t="s">
        <v>13</v>
      </c>
      <c r="C1269" t="s">
        <v>23</v>
      </c>
      <c r="D1269" t="s">
        <v>2533</v>
      </c>
      <c r="E1269" s="4">
        <v>25000</v>
      </c>
      <c r="F1269" s="2">
        <v>28</v>
      </c>
      <c r="G1269" s="3">
        <f>SUMIF(TRANSAKSI!$M:$M,Table2[[#This Row],[Id Produk]],TRANSAKSI!$R:$R)</f>
        <v>6</v>
      </c>
      <c r="H1269" s="3">
        <f>Table2[[#This Row],[Stok]]-Table2[[#This Row],[Terjual]]</f>
        <v>22</v>
      </c>
    </row>
    <row r="1270" spans="1:8" x14ac:dyDescent="0.35">
      <c r="A1270" t="s">
        <v>2534</v>
      </c>
      <c r="B1270" t="s">
        <v>13</v>
      </c>
      <c r="C1270" t="s">
        <v>73</v>
      </c>
      <c r="D1270" t="s">
        <v>2535</v>
      </c>
      <c r="E1270" s="4">
        <v>16000</v>
      </c>
      <c r="F1270" s="2">
        <v>74</v>
      </c>
      <c r="G1270" s="3">
        <f>SUMIF(TRANSAKSI!$M:$M,Table2[[#This Row],[Id Produk]],TRANSAKSI!$R:$R)</f>
        <v>15</v>
      </c>
      <c r="H1270" s="3">
        <f>Table2[[#This Row],[Stok]]-Table2[[#This Row],[Terjual]]</f>
        <v>59</v>
      </c>
    </row>
    <row r="1271" spans="1:8" x14ac:dyDescent="0.35">
      <c r="A1271" t="s">
        <v>2536</v>
      </c>
      <c r="B1271" t="s">
        <v>51</v>
      </c>
      <c r="C1271" t="s">
        <v>471</v>
      </c>
      <c r="D1271" t="s">
        <v>2537</v>
      </c>
      <c r="E1271" s="4">
        <v>660000</v>
      </c>
      <c r="F1271" s="2">
        <v>64</v>
      </c>
      <c r="G1271" s="3">
        <f>SUMIF(TRANSAKSI!$M:$M,Table2[[#This Row],[Id Produk]],TRANSAKSI!$R:$R)</f>
        <v>3</v>
      </c>
      <c r="H1271" s="3">
        <f>Table2[[#This Row],[Stok]]-Table2[[#This Row],[Terjual]]</f>
        <v>61</v>
      </c>
    </row>
    <row r="1272" spans="1:8" x14ac:dyDescent="0.35">
      <c r="A1272" t="s">
        <v>2538</v>
      </c>
      <c r="B1272" t="s">
        <v>13</v>
      </c>
      <c r="C1272" t="s">
        <v>23</v>
      </c>
      <c r="D1272" t="s">
        <v>2539</v>
      </c>
      <c r="E1272" s="4">
        <v>26000</v>
      </c>
      <c r="F1272" s="2">
        <v>60</v>
      </c>
      <c r="G1272" s="3">
        <f>SUMIF(TRANSAKSI!$M:$M,Table2[[#This Row],[Id Produk]],TRANSAKSI!$R:$R)</f>
        <v>8</v>
      </c>
      <c r="H1272" s="3">
        <f>Table2[[#This Row],[Stok]]-Table2[[#This Row],[Terjual]]</f>
        <v>52</v>
      </c>
    </row>
    <row r="1273" spans="1:8" x14ac:dyDescent="0.35">
      <c r="A1273" t="s">
        <v>2540</v>
      </c>
      <c r="B1273" t="s">
        <v>51</v>
      </c>
      <c r="C1273" t="s">
        <v>52</v>
      </c>
      <c r="D1273" t="s">
        <v>2541</v>
      </c>
      <c r="E1273" s="4">
        <v>174000</v>
      </c>
      <c r="F1273" s="2">
        <v>41</v>
      </c>
      <c r="G1273" s="3">
        <f>SUMIF(TRANSAKSI!$M:$M,Table2[[#This Row],[Id Produk]],TRANSAKSI!$R:$R)</f>
        <v>9</v>
      </c>
      <c r="H1273" s="3">
        <f>Table2[[#This Row],[Stok]]-Table2[[#This Row],[Terjual]]</f>
        <v>32</v>
      </c>
    </row>
    <row r="1274" spans="1:8" x14ac:dyDescent="0.35">
      <c r="A1274" t="s">
        <v>2542</v>
      </c>
      <c r="B1274" t="s">
        <v>9</v>
      </c>
      <c r="C1274" t="s">
        <v>20</v>
      </c>
      <c r="D1274" t="s">
        <v>2543</v>
      </c>
      <c r="E1274" s="4">
        <v>38000</v>
      </c>
      <c r="F1274" s="2">
        <v>66</v>
      </c>
      <c r="G1274" s="3">
        <f>SUMIF(TRANSAKSI!$M:$M,Table2[[#This Row],[Id Produk]],TRANSAKSI!$R:$R)</f>
        <v>2</v>
      </c>
      <c r="H1274" s="3">
        <f>Table2[[#This Row],[Stok]]-Table2[[#This Row],[Terjual]]</f>
        <v>64</v>
      </c>
    </row>
    <row r="1275" spans="1:8" x14ac:dyDescent="0.35">
      <c r="A1275" t="s">
        <v>2544</v>
      </c>
      <c r="B1275" t="s">
        <v>13</v>
      </c>
      <c r="C1275" t="s">
        <v>23</v>
      </c>
      <c r="D1275" t="s">
        <v>2545</v>
      </c>
      <c r="E1275" s="4">
        <v>22000</v>
      </c>
      <c r="F1275" s="2">
        <v>50</v>
      </c>
      <c r="G1275" s="3">
        <f>SUMIF(TRANSAKSI!$M:$M,Table2[[#This Row],[Id Produk]],TRANSAKSI!$R:$R)</f>
        <v>5</v>
      </c>
      <c r="H1275" s="3">
        <f>Table2[[#This Row],[Stok]]-Table2[[#This Row],[Terjual]]</f>
        <v>45</v>
      </c>
    </row>
    <row r="1276" spans="1:8" x14ac:dyDescent="0.35">
      <c r="A1276" t="s">
        <v>2546</v>
      </c>
      <c r="B1276" t="s">
        <v>13</v>
      </c>
      <c r="C1276" t="s">
        <v>32</v>
      </c>
      <c r="D1276" t="s">
        <v>2547</v>
      </c>
      <c r="E1276" s="4">
        <v>1348000</v>
      </c>
      <c r="F1276" s="2">
        <v>35</v>
      </c>
      <c r="G1276" s="3">
        <f>SUMIF(TRANSAKSI!$M:$M,Table2[[#This Row],[Id Produk]],TRANSAKSI!$R:$R)</f>
        <v>10</v>
      </c>
      <c r="H1276" s="3">
        <f>Table2[[#This Row],[Stok]]-Table2[[#This Row],[Terjual]]</f>
        <v>25</v>
      </c>
    </row>
    <row r="1277" spans="1:8" x14ac:dyDescent="0.35">
      <c r="A1277" t="s">
        <v>2548</v>
      </c>
      <c r="B1277" t="s">
        <v>51</v>
      </c>
      <c r="C1277" t="s">
        <v>64</v>
      </c>
      <c r="D1277" t="s">
        <v>2549</v>
      </c>
      <c r="E1277" s="4">
        <v>63000</v>
      </c>
      <c r="F1277" s="2">
        <v>47</v>
      </c>
      <c r="G1277" s="3">
        <f>SUMIF(TRANSAKSI!$M:$M,Table2[[#This Row],[Id Produk]],TRANSAKSI!$R:$R)</f>
        <v>10</v>
      </c>
      <c r="H1277" s="3">
        <f>Table2[[#This Row],[Stok]]-Table2[[#This Row],[Terjual]]</f>
        <v>37</v>
      </c>
    </row>
    <row r="1278" spans="1:8" x14ac:dyDescent="0.35">
      <c r="A1278" t="s">
        <v>2550</v>
      </c>
      <c r="B1278" t="s">
        <v>9</v>
      </c>
      <c r="C1278" t="s">
        <v>20</v>
      </c>
      <c r="D1278" t="s">
        <v>2551</v>
      </c>
      <c r="E1278" s="4">
        <v>16000</v>
      </c>
      <c r="F1278" s="2">
        <v>50</v>
      </c>
      <c r="G1278" s="3">
        <f>SUMIF(TRANSAKSI!$M:$M,Table2[[#This Row],[Id Produk]],TRANSAKSI!$R:$R)</f>
        <v>11</v>
      </c>
      <c r="H1278" s="3">
        <f>Table2[[#This Row],[Stok]]-Table2[[#This Row],[Terjual]]</f>
        <v>39</v>
      </c>
    </row>
    <row r="1279" spans="1:8" x14ac:dyDescent="0.35">
      <c r="A1279" t="s">
        <v>2552</v>
      </c>
      <c r="B1279" t="s">
        <v>13</v>
      </c>
      <c r="C1279" t="s">
        <v>55</v>
      </c>
      <c r="D1279" t="s">
        <v>2553</v>
      </c>
      <c r="E1279" s="4">
        <v>326000</v>
      </c>
      <c r="F1279" s="2">
        <v>38</v>
      </c>
      <c r="G1279" s="3">
        <f>SUMIF(TRANSAKSI!$M:$M,Table2[[#This Row],[Id Produk]],TRANSAKSI!$R:$R)</f>
        <v>2</v>
      </c>
      <c r="H1279" s="3">
        <f>Table2[[#This Row],[Stok]]-Table2[[#This Row],[Terjual]]</f>
        <v>36</v>
      </c>
    </row>
    <row r="1280" spans="1:8" x14ac:dyDescent="0.35">
      <c r="A1280" t="s">
        <v>2554</v>
      </c>
      <c r="B1280" t="s">
        <v>9</v>
      </c>
      <c r="C1280" t="s">
        <v>42</v>
      </c>
      <c r="D1280" t="s">
        <v>2555</v>
      </c>
      <c r="E1280" s="4">
        <v>384000</v>
      </c>
      <c r="F1280" s="2">
        <v>49</v>
      </c>
      <c r="G1280" s="3">
        <f>SUMIF(TRANSAKSI!$M:$M,Table2[[#This Row],[Id Produk]],TRANSAKSI!$R:$R)</f>
        <v>29</v>
      </c>
      <c r="H1280" s="3">
        <f>Table2[[#This Row],[Stok]]-Table2[[#This Row],[Terjual]]</f>
        <v>20</v>
      </c>
    </row>
    <row r="1281" spans="1:8" x14ac:dyDescent="0.35">
      <c r="A1281" t="s">
        <v>2556</v>
      </c>
      <c r="B1281" t="s">
        <v>13</v>
      </c>
      <c r="C1281" t="s">
        <v>14</v>
      </c>
      <c r="D1281" t="s">
        <v>2557</v>
      </c>
      <c r="E1281" s="4">
        <v>6000</v>
      </c>
      <c r="F1281" s="2">
        <v>51</v>
      </c>
      <c r="G1281" s="3">
        <f>SUMIF(TRANSAKSI!$M:$M,Table2[[#This Row],[Id Produk]],TRANSAKSI!$R:$R)</f>
        <v>2</v>
      </c>
      <c r="H1281" s="3">
        <f>Table2[[#This Row],[Stok]]-Table2[[#This Row],[Terjual]]</f>
        <v>49</v>
      </c>
    </row>
    <row r="1282" spans="1:8" x14ac:dyDescent="0.35">
      <c r="A1282" t="s">
        <v>2558</v>
      </c>
      <c r="B1282" t="s">
        <v>9</v>
      </c>
      <c r="C1282" t="s">
        <v>17</v>
      </c>
      <c r="D1282" t="s">
        <v>2559</v>
      </c>
      <c r="E1282" s="4">
        <v>352000</v>
      </c>
      <c r="F1282" s="2">
        <v>48</v>
      </c>
      <c r="G1282" s="3">
        <f>SUMIF(TRANSAKSI!$M:$M,Table2[[#This Row],[Id Produk]],TRANSAKSI!$R:$R)</f>
        <v>4</v>
      </c>
      <c r="H1282" s="3">
        <f>Table2[[#This Row],[Stok]]-Table2[[#This Row],[Terjual]]</f>
        <v>44</v>
      </c>
    </row>
    <row r="1283" spans="1:8" x14ac:dyDescent="0.35">
      <c r="A1283" t="s">
        <v>2560</v>
      </c>
      <c r="B1283" t="s">
        <v>13</v>
      </c>
      <c r="C1283" t="s">
        <v>55</v>
      </c>
      <c r="D1283" t="s">
        <v>176</v>
      </c>
      <c r="E1283" s="4">
        <v>50000</v>
      </c>
      <c r="F1283" s="2">
        <v>59</v>
      </c>
      <c r="G1283" s="3">
        <f>SUMIF(TRANSAKSI!$M:$M,Table2[[#This Row],[Id Produk]],TRANSAKSI!$R:$R)</f>
        <v>10</v>
      </c>
      <c r="H1283" s="3">
        <f>Table2[[#This Row],[Stok]]-Table2[[#This Row],[Terjual]]</f>
        <v>49</v>
      </c>
    </row>
    <row r="1284" spans="1:8" x14ac:dyDescent="0.35">
      <c r="A1284" t="s">
        <v>2561</v>
      </c>
      <c r="B1284" t="s">
        <v>9</v>
      </c>
      <c r="C1284" t="s">
        <v>42</v>
      </c>
      <c r="D1284" t="s">
        <v>2562</v>
      </c>
      <c r="E1284" s="4">
        <v>420000</v>
      </c>
      <c r="F1284" s="2">
        <v>28</v>
      </c>
      <c r="G1284" s="3">
        <f>SUMIF(TRANSAKSI!$M:$M,Table2[[#This Row],[Id Produk]],TRANSAKSI!$R:$R)</f>
        <v>17</v>
      </c>
      <c r="H1284" s="3">
        <f>Table2[[#This Row],[Stok]]-Table2[[#This Row],[Terjual]]</f>
        <v>11</v>
      </c>
    </row>
    <row r="1285" spans="1:8" x14ac:dyDescent="0.35">
      <c r="A1285" t="s">
        <v>2563</v>
      </c>
      <c r="B1285" t="s">
        <v>51</v>
      </c>
      <c r="C1285" t="s">
        <v>471</v>
      </c>
      <c r="D1285" t="s">
        <v>2564</v>
      </c>
      <c r="E1285" s="4">
        <v>480000</v>
      </c>
      <c r="F1285" s="2">
        <v>49</v>
      </c>
      <c r="G1285" s="3">
        <f>SUMIF(TRANSAKSI!$M:$M,Table2[[#This Row],[Id Produk]],TRANSAKSI!$R:$R)</f>
        <v>12</v>
      </c>
      <c r="H1285" s="3">
        <f>Table2[[#This Row],[Stok]]-Table2[[#This Row],[Terjual]]</f>
        <v>37</v>
      </c>
    </row>
    <row r="1286" spans="1:8" x14ac:dyDescent="0.35">
      <c r="A1286" t="s">
        <v>2565</v>
      </c>
      <c r="B1286" t="s">
        <v>13</v>
      </c>
      <c r="C1286" t="s">
        <v>23</v>
      </c>
      <c r="D1286" t="s">
        <v>2566</v>
      </c>
      <c r="E1286" s="4">
        <v>66000</v>
      </c>
      <c r="F1286" s="2">
        <v>70</v>
      </c>
      <c r="G1286" s="3">
        <f>SUMIF(TRANSAKSI!$M:$M,Table2[[#This Row],[Id Produk]],TRANSAKSI!$R:$R)</f>
        <v>11</v>
      </c>
      <c r="H1286" s="3">
        <f>Table2[[#This Row],[Stok]]-Table2[[#This Row],[Terjual]]</f>
        <v>59</v>
      </c>
    </row>
    <row r="1287" spans="1:8" x14ac:dyDescent="0.35">
      <c r="A1287" t="s">
        <v>2567</v>
      </c>
      <c r="B1287" t="s">
        <v>9</v>
      </c>
      <c r="C1287" t="s">
        <v>20</v>
      </c>
      <c r="D1287" t="s">
        <v>2568</v>
      </c>
      <c r="E1287" s="4">
        <v>26000</v>
      </c>
      <c r="F1287" s="2">
        <v>45</v>
      </c>
      <c r="G1287" s="3">
        <f>SUMIF(TRANSAKSI!$M:$M,Table2[[#This Row],[Id Produk]],TRANSAKSI!$R:$R)</f>
        <v>10</v>
      </c>
      <c r="H1287" s="3">
        <f>Table2[[#This Row],[Stok]]-Table2[[#This Row],[Terjual]]</f>
        <v>35</v>
      </c>
    </row>
    <row r="1288" spans="1:8" x14ac:dyDescent="0.35">
      <c r="A1288" t="s">
        <v>2569</v>
      </c>
      <c r="B1288" t="s">
        <v>51</v>
      </c>
      <c r="C1288" t="s">
        <v>64</v>
      </c>
      <c r="D1288" t="s">
        <v>2570</v>
      </c>
      <c r="E1288" s="4">
        <v>135000</v>
      </c>
      <c r="F1288" s="2">
        <v>39</v>
      </c>
      <c r="G1288" s="3">
        <f>SUMIF(TRANSAKSI!$M:$M,Table2[[#This Row],[Id Produk]],TRANSAKSI!$R:$R)</f>
        <v>3</v>
      </c>
      <c r="H1288" s="3">
        <f>Table2[[#This Row],[Stok]]-Table2[[#This Row],[Terjual]]</f>
        <v>36</v>
      </c>
    </row>
    <row r="1289" spans="1:8" x14ac:dyDescent="0.35">
      <c r="A1289" t="s">
        <v>2571</v>
      </c>
      <c r="B1289" t="s">
        <v>9</v>
      </c>
      <c r="C1289" t="s">
        <v>20</v>
      </c>
      <c r="D1289" t="s">
        <v>2572</v>
      </c>
      <c r="E1289" s="4">
        <v>18000</v>
      </c>
      <c r="F1289" s="2">
        <v>74</v>
      </c>
      <c r="G1289" s="3">
        <f>SUMIF(TRANSAKSI!$M:$M,Table2[[#This Row],[Id Produk]],TRANSAKSI!$R:$R)</f>
        <v>14</v>
      </c>
      <c r="H1289" s="3">
        <f>Table2[[#This Row],[Stok]]-Table2[[#This Row],[Terjual]]</f>
        <v>60</v>
      </c>
    </row>
    <row r="1290" spans="1:8" x14ac:dyDescent="0.35">
      <c r="A1290" t="s">
        <v>2573</v>
      </c>
      <c r="B1290" t="s">
        <v>9</v>
      </c>
      <c r="C1290" t="s">
        <v>10</v>
      </c>
      <c r="D1290" t="s">
        <v>2574</v>
      </c>
      <c r="E1290" s="4">
        <v>587000</v>
      </c>
      <c r="F1290" s="2">
        <v>63</v>
      </c>
      <c r="G1290" s="3">
        <f>SUMIF(TRANSAKSI!$M:$M,Table2[[#This Row],[Id Produk]],TRANSAKSI!$R:$R)</f>
        <v>16</v>
      </c>
      <c r="H1290" s="3">
        <f>Table2[[#This Row],[Stok]]-Table2[[#This Row],[Terjual]]</f>
        <v>47</v>
      </c>
    </row>
    <row r="1291" spans="1:8" x14ac:dyDescent="0.35">
      <c r="A1291" t="s">
        <v>2575</v>
      </c>
      <c r="B1291" t="s">
        <v>51</v>
      </c>
      <c r="C1291" t="s">
        <v>471</v>
      </c>
      <c r="D1291" t="s">
        <v>2576</v>
      </c>
      <c r="E1291" s="4">
        <v>1600000</v>
      </c>
      <c r="F1291" s="2">
        <v>40</v>
      </c>
      <c r="G1291" s="3">
        <f>SUMIF(TRANSAKSI!$M:$M,Table2[[#This Row],[Id Produk]],TRANSAKSI!$R:$R)</f>
        <v>17</v>
      </c>
      <c r="H1291" s="3">
        <f>Table2[[#This Row],[Stok]]-Table2[[#This Row],[Terjual]]</f>
        <v>23</v>
      </c>
    </row>
    <row r="1292" spans="1:8" x14ac:dyDescent="0.35">
      <c r="A1292" t="s">
        <v>2577</v>
      </c>
      <c r="B1292" t="s">
        <v>13</v>
      </c>
      <c r="C1292" t="s">
        <v>26</v>
      </c>
      <c r="D1292" t="s">
        <v>2578</v>
      </c>
      <c r="E1292" s="4">
        <v>4000</v>
      </c>
      <c r="F1292" s="2">
        <v>58</v>
      </c>
      <c r="G1292" s="3">
        <f>SUMIF(TRANSAKSI!$M:$M,Table2[[#This Row],[Id Produk]],TRANSAKSI!$R:$R)</f>
        <v>4</v>
      </c>
      <c r="H1292" s="3">
        <f>Table2[[#This Row],[Stok]]-Table2[[#This Row],[Terjual]]</f>
        <v>54</v>
      </c>
    </row>
    <row r="1293" spans="1:8" x14ac:dyDescent="0.35">
      <c r="A1293" t="s">
        <v>2579</v>
      </c>
      <c r="B1293" t="s">
        <v>9</v>
      </c>
      <c r="C1293" t="s">
        <v>42</v>
      </c>
      <c r="D1293" t="s">
        <v>2580</v>
      </c>
      <c r="E1293" s="4">
        <v>435000</v>
      </c>
      <c r="F1293" s="2">
        <v>66</v>
      </c>
      <c r="G1293" s="3">
        <f>SUMIF(TRANSAKSI!$M:$M,Table2[[#This Row],[Id Produk]],TRANSAKSI!$R:$R)</f>
        <v>13</v>
      </c>
      <c r="H1293" s="3">
        <f>Table2[[#This Row],[Stok]]-Table2[[#This Row],[Terjual]]</f>
        <v>53</v>
      </c>
    </row>
    <row r="1294" spans="1:8" x14ac:dyDescent="0.35">
      <c r="A1294" t="s">
        <v>2581</v>
      </c>
      <c r="B1294" t="s">
        <v>13</v>
      </c>
      <c r="C1294" t="s">
        <v>23</v>
      </c>
      <c r="D1294" t="s">
        <v>2582</v>
      </c>
      <c r="E1294" s="4">
        <v>441000</v>
      </c>
      <c r="F1294" s="2">
        <v>50</v>
      </c>
      <c r="G1294" s="3">
        <f>SUMIF(TRANSAKSI!$M:$M,Table2[[#This Row],[Id Produk]],TRANSAKSI!$R:$R)</f>
        <v>17</v>
      </c>
      <c r="H1294" s="3">
        <f>Table2[[#This Row],[Stok]]-Table2[[#This Row],[Terjual]]</f>
        <v>33</v>
      </c>
    </row>
    <row r="1295" spans="1:8" x14ac:dyDescent="0.35">
      <c r="A1295" t="s">
        <v>2583</v>
      </c>
      <c r="B1295" t="s">
        <v>13</v>
      </c>
      <c r="C1295" t="s">
        <v>37</v>
      </c>
      <c r="D1295" t="s">
        <v>2584</v>
      </c>
      <c r="E1295" s="4">
        <v>60000</v>
      </c>
      <c r="F1295" s="2">
        <v>56</v>
      </c>
      <c r="G1295" s="3">
        <f>SUMIF(TRANSAKSI!$M:$M,Table2[[#This Row],[Id Produk]],TRANSAKSI!$R:$R)</f>
        <v>2</v>
      </c>
      <c r="H1295" s="3">
        <f>Table2[[#This Row],[Stok]]-Table2[[#This Row],[Terjual]]</f>
        <v>54</v>
      </c>
    </row>
    <row r="1296" spans="1:8" x14ac:dyDescent="0.35">
      <c r="A1296" t="s">
        <v>2585</v>
      </c>
      <c r="B1296" t="s">
        <v>13</v>
      </c>
      <c r="C1296" t="s">
        <v>26</v>
      </c>
      <c r="D1296" t="s">
        <v>2586</v>
      </c>
      <c r="E1296" s="4">
        <v>12000</v>
      </c>
      <c r="F1296" s="2">
        <v>78</v>
      </c>
      <c r="G1296" s="3">
        <f>SUMIF(TRANSAKSI!$M:$M,Table2[[#This Row],[Id Produk]],TRANSAKSI!$R:$R)</f>
        <v>13</v>
      </c>
      <c r="H1296" s="3">
        <f>Table2[[#This Row],[Stok]]-Table2[[#This Row],[Terjual]]</f>
        <v>65</v>
      </c>
    </row>
    <row r="1297" spans="1:8" x14ac:dyDescent="0.35">
      <c r="A1297" t="s">
        <v>2587</v>
      </c>
      <c r="B1297" t="s">
        <v>13</v>
      </c>
      <c r="C1297" t="s">
        <v>29</v>
      </c>
      <c r="D1297" t="s">
        <v>2588</v>
      </c>
      <c r="E1297" s="4">
        <v>284000</v>
      </c>
      <c r="F1297" s="2">
        <v>71</v>
      </c>
      <c r="G1297" s="3">
        <f>SUMIF(TRANSAKSI!$M:$M,Table2[[#This Row],[Id Produk]],TRANSAKSI!$R:$R)</f>
        <v>19</v>
      </c>
      <c r="H1297" s="3">
        <f>Table2[[#This Row],[Stok]]-Table2[[#This Row],[Terjual]]</f>
        <v>52</v>
      </c>
    </row>
    <row r="1298" spans="1:8" x14ac:dyDescent="0.35">
      <c r="A1298" t="s">
        <v>2589</v>
      </c>
      <c r="B1298" t="s">
        <v>9</v>
      </c>
      <c r="C1298" t="s">
        <v>17</v>
      </c>
      <c r="D1298" t="s">
        <v>2590</v>
      </c>
      <c r="E1298" s="4">
        <v>242000</v>
      </c>
      <c r="F1298" s="2">
        <v>72</v>
      </c>
      <c r="G1298" s="3">
        <f>SUMIF(TRANSAKSI!$M:$M,Table2[[#This Row],[Id Produk]],TRANSAKSI!$R:$R)</f>
        <v>6</v>
      </c>
      <c r="H1298" s="3">
        <f>Table2[[#This Row],[Stok]]-Table2[[#This Row],[Terjual]]</f>
        <v>66</v>
      </c>
    </row>
    <row r="1299" spans="1:8" x14ac:dyDescent="0.35">
      <c r="A1299" t="s">
        <v>2591</v>
      </c>
      <c r="B1299" t="s">
        <v>51</v>
      </c>
      <c r="C1299" t="s">
        <v>52</v>
      </c>
      <c r="D1299" t="s">
        <v>2592</v>
      </c>
      <c r="E1299" s="4">
        <v>441000</v>
      </c>
      <c r="F1299" s="2">
        <v>75</v>
      </c>
      <c r="G1299" s="3">
        <f>SUMIF(TRANSAKSI!$M:$M,Table2[[#This Row],[Id Produk]],TRANSAKSI!$R:$R)</f>
        <v>27</v>
      </c>
      <c r="H1299" s="3">
        <f>Table2[[#This Row],[Stok]]-Table2[[#This Row],[Terjual]]</f>
        <v>48</v>
      </c>
    </row>
    <row r="1300" spans="1:8" x14ac:dyDescent="0.35">
      <c r="A1300" t="s">
        <v>2593</v>
      </c>
      <c r="B1300" t="s">
        <v>13</v>
      </c>
      <c r="C1300" t="s">
        <v>26</v>
      </c>
      <c r="D1300" t="s">
        <v>2594</v>
      </c>
      <c r="E1300" s="4">
        <v>1000</v>
      </c>
      <c r="F1300" s="2">
        <v>28</v>
      </c>
      <c r="G1300" s="3">
        <f>SUMIF(TRANSAKSI!$M:$M,Table2[[#This Row],[Id Produk]],TRANSAKSI!$R:$R)</f>
        <v>7</v>
      </c>
      <c r="H1300" s="3">
        <f>Table2[[#This Row],[Stok]]-Table2[[#This Row],[Terjual]]</f>
        <v>21</v>
      </c>
    </row>
    <row r="1301" spans="1:8" x14ac:dyDescent="0.35">
      <c r="A1301" t="s">
        <v>2595</v>
      </c>
      <c r="B1301" t="s">
        <v>51</v>
      </c>
      <c r="C1301" t="s">
        <v>52</v>
      </c>
      <c r="D1301" t="s">
        <v>2596</v>
      </c>
      <c r="E1301" s="4">
        <v>202000</v>
      </c>
      <c r="F1301" s="2">
        <v>33</v>
      </c>
      <c r="G1301" s="3">
        <f>SUMIF(TRANSAKSI!$M:$M,Table2[[#This Row],[Id Produk]],TRANSAKSI!$R:$R)</f>
        <v>8</v>
      </c>
      <c r="H1301" s="3">
        <f>Table2[[#This Row],[Stok]]-Table2[[#This Row],[Terjual]]</f>
        <v>25</v>
      </c>
    </row>
    <row r="1302" spans="1:8" x14ac:dyDescent="0.35">
      <c r="A1302" t="s">
        <v>2597</v>
      </c>
      <c r="B1302" t="s">
        <v>13</v>
      </c>
      <c r="C1302" t="s">
        <v>32</v>
      </c>
      <c r="D1302" t="s">
        <v>2598</v>
      </c>
      <c r="E1302" s="4">
        <v>948000</v>
      </c>
      <c r="F1302" s="2">
        <v>63</v>
      </c>
      <c r="G1302" s="3">
        <f>SUMIF(TRANSAKSI!$M:$M,Table2[[#This Row],[Id Produk]],TRANSAKSI!$R:$R)</f>
        <v>19</v>
      </c>
      <c r="H1302" s="3">
        <f>Table2[[#This Row],[Stok]]-Table2[[#This Row],[Terjual]]</f>
        <v>44</v>
      </c>
    </row>
    <row r="1303" spans="1:8" x14ac:dyDescent="0.35">
      <c r="A1303" t="s">
        <v>2599</v>
      </c>
      <c r="B1303" t="s">
        <v>9</v>
      </c>
      <c r="C1303" t="s">
        <v>17</v>
      </c>
      <c r="D1303" t="s">
        <v>2600</v>
      </c>
      <c r="E1303" s="4">
        <v>269000</v>
      </c>
      <c r="F1303" s="2">
        <v>40</v>
      </c>
      <c r="G1303" s="3">
        <f>SUMIF(TRANSAKSI!$M:$M,Table2[[#This Row],[Id Produk]],TRANSAKSI!$R:$R)</f>
        <v>3</v>
      </c>
      <c r="H1303" s="3">
        <f>Table2[[#This Row],[Stok]]-Table2[[#This Row],[Terjual]]</f>
        <v>37</v>
      </c>
    </row>
    <row r="1304" spans="1:8" x14ac:dyDescent="0.35">
      <c r="A1304" t="s">
        <v>2601</v>
      </c>
      <c r="B1304" t="s">
        <v>51</v>
      </c>
      <c r="C1304" t="s">
        <v>64</v>
      </c>
      <c r="D1304" t="s">
        <v>2602</v>
      </c>
      <c r="E1304" s="4">
        <v>16000</v>
      </c>
      <c r="F1304" s="2">
        <v>61</v>
      </c>
      <c r="G1304" s="3">
        <f>SUMIF(TRANSAKSI!$M:$M,Table2[[#This Row],[Id Produk]],TRANSAKSI!$R:$R)</f>
        <v>3</v>
      </c>
      <c r="H1304" s="3">
        <f>Table2[[#This Row],[Stok]]-Table2[[#This Row],[Terjual]]</f>
        <v>58</v>
      </c>
    </row>
    <row r="1305" spans="1:8" x14ac:dyDescent="0.35">
      <c r="A1305" t="s">
        <v>2603</v>
      </c>
      <c r="B1305" t="s">
        <v>13</v>
      </c>
      <c r="C1305" t="s">
        <v>23</v>
      </c>
      <c r="D1305" t="s">
        <v>2604</v>
      </c>
      <c r="E1305" s="4">
        <v>213000</v>
      </c>
      <c r="F1305" s="2">
        <v>52</v>
      </c>
      <c r="G1305" s="3">
        <f>SUMIF(TRANSAKSI!$M:$M,Table2[[#This Row],[Id Produk]],TRANSAKSI!$R:$R)</f>
        <v>10</v>
      </c>
      <c r="H1305" s="3">
        <f>Table2[[#This Row],[Stok]]-Table2[[#This Row],[Terjual]]</f>
        <v>42</v>
      </c>
    </row>
    <row r="1306" spans="1:8" x14ac:dyDescent="0.35">
      <c r="A1306" t="s">
        <v>2605</v>
      </c>
      <c r="B1306" t="s">
        <v>9</v>
      </c>
      <c r="C1306" t="s">
        <v>42</v>
      </c>
      <c r="D1306" t="s">
        <v>2606</v>
      </c>
      <c r="E1306" s="4">
        <v>659000</v>
      </c>
      <c r="F1306" s="2">
        <v>57</v>
      </c>
      <c r="G1306" s="3">
        <f>SUMIF(TRANSAKSI!$M:$M,Table2[[#This Row],[Id Produk]],TRANSAKSI!$R:$R)</f>
        <v>17</v>
      </c>
      <c r="H1306" s="3">
        <f>Table2[[#This Row],[Stok]]-Table2[[#This Row],[Terjual]]</f>
        <v>40</v>
      </c>
    </row>
    <row r="1307" spans="1:8" x14ac:dyDescent="0.35">
      <c r="A1307" t="s">
        <v>2607</v>
      </c>
      <c r="B1307" t="s">
        <v>51</v>
      </c>
      <c r="C1307" t="s">
        <v>64</v>
      </c>
      <c r="D1307" t="s">
        <v>2608</v>
      </c>
      <c r="E1307" s="4">
        <v>23000</v>
      </c>
      <c r="F1307" s="2">
        <v>57</v>
      </c>
      <c r="G1307" s="3">
        <f>SUMIF(TRANSAKSI!$M:$M,Table2[[#This Row],[Id Produk]],TRANSAKSI!$R:$R)</f>
        <v>7</v>
      </c>
      <c r="H1307" s="3">
        <f>Table2[[#This Row],[Stok]]-Table2[[#This Row],[Terjual]]</f>
        <v>50</v>
      </c>
    </row>
    <row r="1308" spans="1:8" x14ac:dyDescent="0.35">
      <c r="A1308" t="s">
        <v>2609</v>
      </c>
      <c r="B1308" t="s">
        <v>13</v>
      </c>
      <c r="C1308" t="s">
        <v>26</v>
      </c>
      <c r="D1308" t="s">
        <v>2610</v>
      </c>
      <c r="E1308" s="4">
        <v>2000</v>
      </c>
      <c r="F1308" s="2">
        <v>57</v>
      </c>
      <c r="G1308" s="3">
        <f>SUMIF(TRANSAKSI!$M:$M,Table2[[#This Row],[Id Produk]],TRANSAKSI!$R:$R)</f>
        <v>2</v>
      </c>
      <c r="H1308" s="3">
        <f>Table2[[#This Row],[Stok]]-Table2[[#This Row],[Terjual]]</f>
        <v>55</v>
      </c>
    </row>
    <row r="1309" spans="1:8" x14ac:dyDescent="0.35">
      <c r="A1309" t="s">
        <v>2611</v>
      </c>
      <c r="B1309" t="s">
        <v>13</v>
      </c>
      <c r="C1309" t="s">
        <v>55</v>
      </c>
      <c r="D1309" t="s">
        <v>2612</v>
      </c>
      <c r="E1309" s="4">
        <v>183000</v>
      </c>
      <c r="F1309" s="2">
        <v>33</v>
      </c>
      <c r="G1309" s="3">
        <f>SUMIF(TRANSAKSI!$M:$M,Table2[[#This Row],[Id Produk]],TRANSAKSI!$R:$R)</f>
        <v>8</v>
      </c>
      <c r="H1309" s="3">
        <f>Table2[[#This Row],[Stok]]-Table2[[#This Row],[Terjual]]</f>
        <v>25</v>
      </c>
    </row>
    <row r="1310" spans="1:8" x14ac:dyDescent="0.35">
      <c r="A1310" t="s">
        <v>2613</v>
      </c>
      <c r="B1310" t="s">
        <v>13</v>
      </c>
      <c r="C1310" t="s">
        <v>23</v>
      </c>
      <c r="D1310" t="s">
        <v>2614</v>
      </c>
      <c r="E1310" s="4">
        <v>26000</v>
      </c>
      <c r="F1310" s="2">
        <v>42</v>
      </c>
      <c r="G1310" s="3">
        <f>SUMIF(TRANSAKSI!$M:$M,Table2[[#This Row],[Id Produk]],TRANSAKSI!$R:$R)</f>
        <v>10</v>
      </c>
      <c r="H1310" s="3">
        <f>Table2[[#This Row],[Stok]]-Table2[[#This Row],[Terjual]]</f>
        <v>32</v>
      </c>
    </row>
    <row r="1311" spans="1:8" x14ac:dyDescent="0.35">
      <c r="A1311" t="s">
        <v>2615</v>
      </c>
      <c r="B1311" t="s">
        <v>13</v>
      </c>
      <c r="C1311" t="s">
        <v>37</v>
      </c>
      <c r="D1311" t="s">
        <v>2616</v>
      </c>
      <c r="E1311" s="4">
        <v>14000</v>
      </c>
      <c r="F1311" s="2">
        <v>46</v>
      </c>
      <c r="G1311" s="3">
        <f>SUMIF(TRANSAKSI!$M:$M,Table2[[#This Row],[Id Produk]],TRANSAKSI!$R:$R)</f>
        <v>7</v>
      </c>
      <c r="H1311" s="3">
        <f>Table2[[#This Row],[Stok]]-Table2[[#This Row],[Terjual]]</f>
        <v>39</v>
      </c>
    </row>
    <row r="1312" spans="1:8" x14ac:dyDescent="0.35">
      <c r="A1312" t="s">
        <v>2617</v>
      </c>
      <c r="B1312" t="s">
        <v>51</v>
      </c>
      <c r="C1312" t="s">
        <v>52</v>
      </c>
      <c r="D1312" t="s">
        <v>2618</v>
      </c>
      <c r="E1312" s="4">
        <v>40000</v>
      </c>
      <c r="F1312" s="2">
        <v>50</v>
      </c>
      <c r="G1312" s="3">
        <f>SUMIF(TRANSAKSI!$M:$M,Table2[[#This Row],[Id Produk]],TRANSAKSI!$R:$R)</f>
        <v>5</v>
      </c>
      <c r="H1312" s="3">
        <f>Table2[[#This Row],[Stok]]-Table2[[#This Row],[Terjual]]</f>
        <v>45</v>
      </c>
    </row>
    <row r="1313" spans="1:8" x14ac:dyDescent="0.35">
      <c r="A1313" t="s">
        <v>2619</v>
      </c>
      <c r="B1313" t="s">
        <v>13</v>
      </c>
      <c r="C1313" t="s">
        <v>29</v>
      </c>
      <c r="D1313" t="s">
        <v>2620</v>
      </c>
      <c r="E1313" s="4">
        <v>464000</v>
      </c>
      <c r="F1313" s="2">
        <v>49</v>
      </c>
      <c r="G1313" s="3">
        <f>SUMIF(TRANSAKSI!$M:$M,Table2[[#This Row],[Id Produk]],TRANSAKSI!$R:$R)</f>
        <v>19</v>
      </c>
      <c r="H1313" s="3">
        <f>Table2[[#This Row],[Stok]]-Table2[[#This Row],[Terjual]]</f>
        <v>30</v>
      </c>
    </row>
    <row r="1314" spans="1:8" x14ac:dyDescent="0.35">
      <c r="A1314" t="s">
        <v>2621</v>
      </c>
      <c r="B1314" t="s">
        <v>51</v>
      </c>
      <c r="C1314" t="s">
        <v>254</v>
      </c>
      <c r="D1314" t="s">
        <v>2622</v>
      </c>
      <c r="E1314" s="4">
        <v>31000</v>
      </c>
      <c r="F1314" s="2">
        <v>68</v>
      </c>
      <c r="G1314" s="3">
        <f>SUMIF(TRANSAKSI!$M:$M,Table2[[#This Row],[Id Produk]],TRANSAKSI!$R:$R)</f>
        <v>7</v>
      </c>
      <c r="H1314" s="3">
        <f>Table2[[#This Row],[Stok]]-Table2[[#This Row],[Terjual]]</f>
        <v>61</v>
      </c>
    </row>
    <row r="1315" spans="1:8" x14ac:dyDescent="0.35">
      <c r="A1315" t="s">
        <v>2623</v>
      </c>
      <c r="B1315" t="s">
        <v>13</v>
      </c>
      <c r="C1315" t="s">
        <v>26</v>
      </c>
      <c r="D1315" t="s">
        <v>2624</v>
      </c>
      <c r="E1315" s="4">
        <v>4000</v>
      </c>
      <c r="F1315" s="2">
        <v>51</v>
      </c>
      <c r="G1315" s="3">
        <f>SUMIF(TRANSAKSI!$M:$M,Table2[[#This Row],[Id Produk]],TRANSAKSI!$R:$R)</f>
        <v>8</v>
      </c>
      <c r="H1315" s="3">
        <f>Table2[[#This Row],[Stok]]-Table2[[#This Row],[Terjual]]</f>
        <v>43</v>
      </c>
    </row>
    <row r="1316" spans="1:8" x14ac:dyDescent="0.35">
      <c r="A1316" t="s">
        <v>2625</v>
      </c>
      <c r="B1316" t="s">
        <v>13</v>
      </c>
      <c r="C1316" t="s">
        <v>32</v>
      </c>
      <c r="D1316" t="s">
        <v>2626</v>
      </c>
      <c r="E1316" s="4">
        <v>244000</v>
      </c>
      <c r="F1316" s="2">
        <v>60</v>
      </c>
      <c r="G1316" s="3">
        <f>SUMIF(TRANSAKSI!$M:$M,Table2[[#This Row],[Id Produk]],TRANSAKSI!$R:$R)</f>
        <v>12</v>
      </c>
      <c r="H1316" s="3">
        <f>Table2[[#This Row],[Stok]]-Table2[[#This Row],[Terjual]]</f>
        <v>48</v>
      </c>
    </row>
    <row r="1317" spans="1:8" x14ac:dyDescent="0.35">
      <c r="A1317" t="s">
        <v>2627</v>
      </c>
      <c r="B1317" t="s">
        <v>13</v>
      </c>
      <c r="C1317" t="s">
        <v>37</v>
      </c>
      <c r="D1317" t="s">
        <v>2628</v>
      </c>
      <c r="E1317" s="4">
        <v>11000</v>
      </c>
      <c r="F1317" s="2">
        <v>52</v>
      </c>
      <c r="G1317" s="3">
        <f>SUMIF(TRANSAKSI!$M:$M,Table2[[#This Row],[Id Produk]],TRANSAKSI!$R:$R)</f>
        <v>7</v>
      </c>
      <c r="H1317" s="3">
        <f>Table2[[#This Row],[Stok]]-Table2[[#This Row],[Terjual]]</f>
        <v>45</v>
      </c>
    </row>
    <row r="1318" spans="1:8" x14ac:dyDescent="0.35">
      <c r="A1318" t="s">
        <v>2629</v>
      </c>
      <c r="B1318" t="s">
        <v>13</v>
      </c>
      <c r="C1318" t="s">
        <v>73</v>
      </c>
      <c r="D1318" t="s">
        <v>2630</v>
      </c>
      <c r="E1318" s="4">
        <v>2000</v>
      </c>
      <c r="F1318" s="2">
        <v>65</v>
      </c>
      <c r="G1318" s="3">
        <f>SUMIF(TRANSAKSI!$M:$M,Table2[[#This Row],[Id Produk]],TRANSAKSI!$R:$R)</f>
        <v>7</v>
      </c>
      <c r="H1318" s="3">
        <f>Table2[[#This Row],[Stok]]-Table2[[#This Row],[Terjual]]</f>
        <v>58</v>
      </c>
    </row>
    <row r="1319" spans="1:8" x14ac:dyDescent="0.35">
      <c r="A1319" t="s">
        <v>2631</v>
      </c>
      <c r="B1319" t="s">
        <v>51</v>
      </c>
      <c r="C1319" t="s">
        <v>64</v>
      </c>
      <c r="D1319" t="s">
        <v>2632</v>
      </c>
      <c r="E1319" s="4">
        <v>120000</v>
      </c>
      <c r="F1319" s="2">
        <v>46</v>
      </c>
      <c r="G1319" s="3">
        <f>SUMIF(TRANSAKSI!$M:$M,Table2[[#This Row],[Id Produk]],TRANSAKSI!$R:$R)</f>
        <v>5</v>
      </c>
      <c r="H1319" s="3">
        <f>Table2[[#This Row],[Stok]]-Table2[[#This Row],[Terjual]]</f>
        <v>41</v>
      </c>
    </row>
    <row r="1320" spans="1:8" x14ac:dyDescent="0.35">
      <c r="A1320" t="s">
        <v>2633</v>
      </c>
      <c r="B1320" t="s">
        <v>13</v>
      </c>
      <c r="C1320" t="s">
        <v>26</v>
      </c>
      <c r="D1320" t="s">
        <v>2634</v>
      </c>
      <c r="E1320" s="4">
        <v>3000</v>
      </c>
      <c r="F1320" s="2">
        <v>57</v>
      </c>
      <c r="G1320" s="3">
        <f>SUMIF(TRANSAKSI!$M:$M,Table2[[#This Row],[Id Produk]],TRANSAKSI!$R:$R)</f>
        <v>15</v>
      </c>
      <c r="H1320" s="3">
        <f>Table2[[#This Row],[Stok]]-Table2[[#This Row],[Terjual]]</f>
        <v>42</v>
      </c>
    </row>
    <row r="1321" spans="1:8" x14ac:dyDescent="0.35">
      <c r="A1321" t="s">
        <v>2635</v>
      </c>
      <c r="B1321" t="s">
        <v>13</v>
      </c>
      <c r="C1321" t="s">
        <v>55</v>
      </c>
      <c r="D1321" t="s">
        <v>2636</v>
      </c>
      <c r="E1321" s="4">
        <v>6000</v>
      </c>
      <c r="F1321" s="2">
        <v>53</v>
      </c>
      <c r="G1321" s="3">
        <f>SUMIF(TRANSAKSI!$M:$M,Table2[[#This Row],[Id Produk]],TRANSAKSI!$R:$R)</f>
        <v>5</v>
      </c>
      <c r="H1321" s="3">
        <f>Table2[[#This Row],[Stok]]-Table2[[#This Row],[Terjual]]</f>
        <v>48</v>
      </c>
    </row>
    <row r="1322" spans="1:8" x14ac:dyDescent="0.35">
      <c r="A1322" t="s">
        <v>2637</v>
      </c>
      <c r="B1322" t="s">
        <v>9</v>
      </c>
      <c r="C1322" t="s">
        <v>42</v>
      </c>
      <c r="D1322" t="s">
        <v>2638</v>
      </c>
      <c r="E1322" s="4">
        <v>184000</v>
      </c>
      <c r="F1322" s="2">
        <v>75</v>
      </c>
      <c r="G1322" s="3">
        <f>SUMIF(TRANSAKSI!$M:$M,Table2[[#This Row],[Id Produk]],TRANSAKSI!$R:$R)</f>
        <v>2</v>
      </c>
      <c r="H1322" s="3">
        <f>Table2[[#This Row],[Stok]]-Table2[[#This Row],[Terjual]]</f>
        <v>73</v>
      </c>
    </row>
    <row r="1323" spans="1:8" x14ac:dyDescent="0.35">
      <c r="A1323" t="s">
        <v>2639</v>
      </c>
      <c r="B1323" t="s">
        <v>13</v>
      </c>
      <c r="C1323" t="s">
        <v>26</v>
      </c>
      <c r="D1323" t="s">
        <v>2640</v>
      </c>
      <c r="E1323" s="4">
        <v>23000</v>
      </c>
      <c r="F1323" s="2">
        <v>59</v>
      </c>
      <c r="G1323" s="3">
        <f>SUMIF(TRANSAKSI!$M:$M,Table2[[#This Row],[Id Produk]],TRANSAKSI!$R:$R)</f>
        <v>16</v>
      </c>
      <c r="H1323" s="3">
        <f>Table2[[#This Row],[Stok]]-Table2[[#This Row],[Terjual]]</f>
        <v>43</v>
      </c>
    </row>
    <row r="1324" spans="1:8" x14ac:dyDescent="0.35">
      <c r="A1324" t="s">
        <v>2641</v>
      </c>
      <c r="B1324" t="s">
        <v>13</v>
      </c>
      <c r="C1324" t="s">
        <v>23</v>
      </c>
      <c r="D1324" t="s">
        <v>2642</v>
      </c>
      <c r="E1324" s="4">
        <v>97000</v>
      </c>
      <c r="F1324" s="2">
        <v>64</v>
      </c>
      <c r="G1324" s="3">
        <f>SUMIF(TRANSAKSI!$M:$M,Table2[[#This Row],[Id Produk]],TRANSAKSI!$R:$R)</f>
        <v>7</v>
      </c>
      <c r="H1324" s="3">
        <f>Table2[[#This Row],[Stok]]-Table2[[#This Row],[Terjual]]</f>
        <v>57</v>
      </c>
    </row>
    <row r="1325" spans="1:8" x14ac:dyDescent="0.35">
      <c r="A1325" t="s">
        <v>2643</v>
      </c>
      <c r="B1325" t="s">
        <v>51</v>
      </c>
      <c r="C1325" t="s">
        <v>52</v>
      </c>
      <c r="D1325" t="s">
        <v>2644</v>
      </c>
      <c r="E1325" s="4">
        <v>17000</v>
      </c>
      <c r="F1325" s="2">
        <v>43</v>
      </c>
      <c r="G1325" s="3">
        <f>SUMIF(TRANSAKSI!$M:$M,Table2[[#This Row],[Id Produk]],TRANSAKSI!$R:$R)</f>
        <v>5</v>
      </c>
      <c r="H1325" s="3">
        <f>Table2[[#This Row],[Stok]]-Table2[[#This Row],[Terjual]]</f>
        <v>38</v>
      </c>
    </row>
    <row r="1326" spans="1:8" x14ac:dyDescent="0.35">
      <c r="A1326" t="s">
        <v>2645</v>
      </c>
      <c r="B1326" t="s">
        <v>9</v>
      </c>
      <c r="C1326" t="s">
        <v>42</v>
      </c>
      <c r="D1326" t="s">
        <v>2646</v>
      </c>
      <c r="E1326" s="4">
        <v>1269000</v>
      </c>
      <c r="F1326" s="2">
        <v>72</v>
      </c>
      <c r="G1326" s="3">
        <f>SUMIF(TRANSAKSI!$M:$M,Table2[[#This Row],[Id Produk]],TRANSAKSI!$R:$R)</f>
        <v>19</v>
      </c>
      <c r="H1326" s="3">
        <f>Table2[[#This Row],[Stok]]-Table2[[#This Row],[Terjual]]</f>
        <v>53</v>
      </c>
    </row>
    <row r="1327" spans="1:8" x14ac:dyDescent="0.35">
      <c r="A1327" t="s">
        <v>2647</v>
      </c>
      <c r="B1327" t="s">
        <v>13</v>
      </c>
      <c r="C1327" t="s">
        <v>29</v>
      </c>
      <c r="D1327" t="s">
        <v>2648</v>
      </c>
      <c r="E1327" s="4">
        <v>70000</v>
      </c>
      <c r="F1327" s="2">
        <v>33</v>
      </c>
      <c r="G1327" s="3">
        <f>SUMIF(TRANSAKSI!$M:$M,Table2[[#This Row],[Id Produk]],TRANSAKSI!$R:$R)</f>
        <v>4</v>
      </c>
      <c r="H1327" s="3">
        <f>Table2[[#This Row],[Stok]]-Table2[[#This Row],[Terjual]]</f>
        <v>29</v>
      </c>
    </row>
    <row r="1328" spans="1:8" x14ac:dyDescent="0.35">
      <c r="A1328" t="s">
        <v>2649</v>
      </c>
      <c r="B1328" t="s">
        <v>51</v>
      </c>
      <c r="C1328" t="s">
        <v>52</v>
      </c>
      <c r="D1328" t="s">
        <v>2650</v>
      </c>
      <c r="E1328" s="4">
        <v>86000</v>
      </c>
      <c r="F1328" s="2">
        <v>49</v>
      </c>
      <c r="G1328" s="3">
        <f>SUMIF(TRANSAKSI!$M:$M,Table2[[#This Row],[Id Produk]],TRANSAKSI!$R:$R)</f>
        <v>8</v>
      </c>
      <c r="H1328" s="3">
        <f>Table2[[#This Row],[Stok]]-Table2[[#This Row],[Terjual]]</f>
        <v>41</v>
      </c>
    </row>
    <row r="1329" spans="1:8" x14ac:dyDescent="0.35">
      <c r="A1329" t="s">
        <v>2651</v>
      </c>
      <c r="B1329" t="s">
        <v>51</v>
      </c>
      <c r="C1329" t="s">
        <v>52</v>
      </c>
      <c r="D1329" t="s">
        <v>2652</v>
      </c>
      <c r="E1329" s="4">
        <v>62000</v>
      </c>
      <c r="F1329" s="2">
        <v>75</v>
      </c>
      <c r="G1329" s="3">
        <f>SUMIF(TRANSAKSI!$M:$M,Table2[[#This Row],[Id Produk]],TRANSAKSI!$R:$R)</f>
        <v>1</v>
      </c>
      <c r="H1329" s="3">
        <f>Table2[[#This Row],[Stok]]-Table2[[#This Row],[Terjual]]</f>
        <v>74</v>
      </c>
    </row>
    <row r="1330" spans="1:8" x14ac:dyDescent="0.35">
      <c r="A1330" t="s">
        <v>2653</v>
      </c>
      <c r="B1330" t="s">
        <v>51</v>
      </c>
      <c r="C1330" t="s">
        <v>64</v>
      </c>
      <c r="D1330" t="s">
        <v>2654</v>
      </c>
      <c r="E1330" s="4">
        <v>718000</v>
      </c>
      <c r="F1330" s="2">
        <v>33</v>
      </c>
      <c r="G1330" s="3">
        <f>SUMIF(TRANSAKSI!$M:$M,Table2[[#This Row],[Id Produk]],TRANSAKSI!$R:$R)</f>
        <v>15</v>
      </c>
      <c r="H1330" s="3">
        <f>Table2[[#This Row],[Stok]]-Table2[[#This Row],[Terjual]]</f>
        <v>18</v>
      </c>
    </row>
    <row r="1331" spans="1:8" x14ac:dyDescent="0.35">
      <c r="A1331" t="s">
        <v>2655</v>
      </c>
      <c r="B1331" t="s">
        <v>13</v>
      </c>
      <c r="C1331" t="s">
        <v>366</v>
      </c>
      <c r="D1331" t="s">
        <v>2656</v>
      </c>
      <c r="E1331" s="4">
        <v>21000</v>
      </c>
      <c r="F1331" s="2">
        <v>68</v>
      </c>
      <c r="G1331" s="3">
        <f>SUMIF(TRANSAKSI!$M:$M,Table2[[#This Row],[Id Produk]],TRANSAKSI!$R:$R)</f>
        <v>10</v>
      </c>
      <c r="H1331" s="3">
        <f>Table2[[#This Row],[Stok]]-Table2[[#This Row],[Terjual]]</f>
        <v>58</v>
      </c>
    </row>
    <row r="1332" spans="1:8" x14ac:dyDescent="0.35">
      <c r="A1332" t="s">
        <v>2657</v>
      </c>
      <c r="B1332" t="s">
        <v>13</v>
      </c>
      <c r="C1332" t="s">
        <v>14</v>
      </c>
      <c r="D1332" t="s">
        <v>2658</v>
      </c>
      <c r="E1332" s="4">
        <v>15000</v>
      </c>
      <c r="F1332" s="2">
        <v>29</v>
      </c>
      <c r="G1332" s="3">
        <f>SUMIF(TRANSAKSI!$M:$M,Table2[[#This Row],[Id Produk]],TRANSAKSI!$R:$R)</f>
        <v>7</v>
      </c>
      <c r="H1332" s="3">
        <f>Table2[[#This Row],[Stok]]-Table2[[#This Row],[Terjual]]</f>
        <v>22</v>
      </c>
    </row>
    <row r="1333" spans="1:8" x14ac:dyDescent="0.35">
      <c r="A1333" t="s">
        <v>2659</v>
      </c>
      <c r="B1333" t="s">
        <v>13</v>
      </c>
      <c r="C1333" t="s">
        <v>26</v>
      </c>
      <c r="D1333" t="s">
        <v>2660</v>
      </c>
      <c r="E1333" s="4">
        <v>1890000</v>
      </c>
      <c r="F1333" s="2">
        <v>61</v>
      </c>
      <c r="G1333" s="3">
        <f>SUMIF(TRANSAKSI!$M:$M,Table2[[#This Row],[Id Produk]],TRANSAKSI!$R:$R)</f>
        <v>5</v>
      </c>
      <c r="H1333" s="3">
        <f>Table2[[#This Row],[Stok]]-Table2[[#This Row],[Terjual]]</f>
        <v>56</v>
      </c>
    </row>
    <row r="1334" spans="1:8" x14ac:dyDescent="0.35">
      <c r="A1334" t="s">
        <v>2661</v>
      </c>
      <c r="B1334" t="s">
        <v>13</v>
      </c>
      <c r="C1334" t="s">
        <v>29</v>
      </c>
      <c r="D1334" t="s">
        <v>2662</v>
      </c>
      <c r="E1334" s="4">
        <v>49000</v>
      </c>
      <c r="F1334" s="2">
        <v>40</v>
      </c>
      <c r="G1334" s="3">
        <f>SUMIF(TRANSAKSI!$M:$M,Table2[[#This Row],[Id Produk]],TRANSAKSI!$R:$R)</f>
        <v>7</v>
      </c>
      <c r="H1334" s="3">
        <f>Table2[[#This Row],[Stok]]-Table2[[#This Row],[Terjual]]</f>
        <v>33</v>
      </c>
    </row>
    <row r="1335" spans="1:8" x14ac:dyDescent="0.35">
      <c r="A1335" t="s">
        <v>2663</v>
      </c>
      <c r="B1335" t="s">
        <v>51</v>
      </c>
      <c r="C1335" t="s">
        <v>64</v>
      </c>
      <c r="D1335" t="s">
        <v>2664</v>
      </c>
      <c r="E1335" s="4">
        <v>80000</v>
      </c>
      <c r="F1335" s="2">
        <v>71</v>
      </c>
      <c r="G1335" s="3">
        <f>SUMIF(TRANSAKSI!$M:$M,Table2[[#This Row],[Id Produk]],TRANSAKSI!$R:$R)</f>
        <v>12</v>
      </c>
      <c r="H1335" s="3">
        <f>Table2[[#This Row],[Stok]]-Table2[[#This Row],[Terjual]]</f>
        <v>59</v>
      </c>
    </row>
    <row r="1336" spans="1:8" x14ac:dyDescent="0.35">
      <c r="A1336" t="s">
        <v>2665</v>
      </c>
      <c r="B1336" t="s">
        <v>13</v>
      </c>
      <c r="C1336" t="s">
        <v>366</v>
      </c>
      <c r="D1336" t="s">
        <v>2666</v>
      </c>
      <c r="E1336" s="4">
        <v>70000</v>
      </c>
      <c r="F1336" s="2">
        <v>42</v>
      </c>
      <c r="G1336" s="3">
        <f>SUMIF(TRANSAKSI!$M:$M,Table2[[#This Row],[Id Produk]],TRANSAKSI!$R:$R)</f>
        <v>27</v>
      </c>
      <c r="H1336" s="3">
        <f>Table2[[#This Row],[Stok]]-Table2[[#This Row],[Terjual]]</f>
        <v>15</v>
      </c>
    </row>
    <row r="1337" spans="1:8" x14ac:dyDescent="0.35">
      <c r="A1337" t="s">
        <v>2667</v>
      </c>
      <c r="B1337" t="s">
        <v>13</v>
      </c>
      <c r="C1337" t="s">
        <v>23</v>
      </c>
      <c r="D1337" t="s">
        <v>2668</v>
      </c>
      <c r="E1337" s="4">
        <v>11000</v>
      </c>
      <c r="F1337" s="2">
        <v>33</v>
      </c>
      <c r="G1337" s="3">
        <f>SUMIF(TRANSAKSI!$M:$M,Table2[[#This Row],[Id Produk]],TRANSAKSI!$R:$R)</f>
        <v>4</v>
      </c>
      <c r="H1337" s="3">
        <f>Table2[[#This Row],[Stok]]-Table2[[#This Row],[Terjual]]</f>
        <v>29</v>
      </c>
    </row>
    <row r="1338" spans="1:8" x14ac:dyDescent="0.35">
      <c r="A1338" t="s">
        <v>2669</v>
      </c>
      <c r="B1338" t="s">
        <v>51</v>
      </c>
      <c r="C1338" t="s">
        <v>64</v>
      </c>
      <c r="D1338" t="s">
        <v>2670</v>
      </c>
      <c r="E1338" s="4">
        <v>48000</v>
      </c>
      <c r="F1338" s="2">
        <v>69</v>
      </c>
      <c r="G1338" s="3">
        <f>SUMIF(TRANSAKSI!$M:$M,Table2[[#This Row],[Id Produk]],TRANSAKSI!$R:$R)</f>
        <v>9</v>
      </c>
      <c r="H1338" s="3">
        <f>Table2[[#This Row],[Stok]]-Table2[[#This Row],[Terjual]]</f>
        <v>60</v>
      </c>
    </row>
    <row r="1339" spans="1:8" x14ac:dyDescent="0.35">
      <c r="A1339" t="s">
        <v>2671</v>
      </c>
      <c r="B1339" t="s">
        <v>51</v>
      </c>
      <c r="C1339" t="s">
        <v>254</v>
      </c>
      <c r="D1339" t="s">
        <v>2672</v>
      </c>
      <c r="E1339" s="4">
        <v>2322000</v>
      </c>
      <c r="F1339" s="2">
        <v>75</v>
      </c>
      <c r="G1339" s="3">
        <f>SUMIF(TRANSAKSI!$M:$M,Table2[[#This Row],[Id Produk]],TRANSAKSI!$R:$R)</f>
        <v>2</v>
      </c>
      <c r="H1339" s="3">
        <f>Table2[[#This Row],[Stok]]-Table2[[#This Row],[Terjual]]</f>
        <v>73</v>
      </c>
    </row>
    <row r="1340" spans="1:8" x14ac:dyDescent="0.35">
      <c r="A1340" t="s">
        <v>2673</v>
      </c>
      <c r="B1340" t="s">
        <v>9</v>
      </c>
      <c r="C1340" t="s">
        <v>42</v>
      </c>
      <c r="D1340" t="s">
        <v>2674</v>
      </c>
      <c r="E1340" s="4">
        <v>213000</v>
      </c>
      <c r="F1340" s="2">
        <v>45</v>
      </c>
      <c r="G1340" s="3">
        <f>SUMIF(TRANSAKSI!$M:$M,Table2[[#This Row],[Id Produk]],TRANSAKSI!$R:$R)</f>
        <v>14</v>
      </c>
      <c r="H1340" s="3">
        <f>Table2[[#This Row],[Stok]]-Table2[[#This Row],[Terjual]]</f>
        <v>31</v>
      </c>
    </row>
    <row r="1341" spans="1:8" x14ac:dyDescent="0.35">
      <c r="A1341" t="s">
        <v>2675</v>
      </c>
      <c r="B1341" t="s">
        <v>9</v>
      </c>
      <c r="C1341" t="s">
        <v>10</v>
      </c>
      <c r="D1341" t="s">
        <v>2676</v>
      </c>
      <c r="E1341" s="4">
        <v>688000</v>
      </c>
      <c r="F1341" s="2">
        <v>75</v>
      </c>
      <c r="G1341" s="3">
        <f>SUMIF(TRANSAKSI!$M:$M,Table2[[#This Row],[Id Produk]],TRANSAKSI!$R:$R)</f>
        <v>5</v>
      </c>
      <c r="H1341" s="3">
        <f>Table2[[#This Row],[Stok]]-Table2[[#This Row],[Terjual]]</f>
        <v>70</v>
      </c>
    </row>
    <row r="1342" spans="1:8" x14ac:dyDescent="0.35">
      <c r="A1342" t="s">
        <v>2677</v>
      </c>
      <c r="B1342" t="s">
        <v>51</v>
      </c>
      <c r="C1342" t="s">
        <v>64</v>
      </c>
      <c r="D1342" t="s">
        <v>2678</v>
      </c>
      <c r="E1342" s="4">
        <v>240000</v>
      </c>
      <c r="F1342" s="2">
        <v>36</v>
      </c>
      <c r="G1342" s="3">
        <f>SUMIF(TRANSAKSI!$M:$M,Table2[[#This Row],[Id Produk]],TRANSAKSI!$R:$R)</f>
        <v>8</v>
      </c>
      <c r="H1342" s="3">
        <f>Table2[[#This Row],[Stok]]-Table2[[#This Row],[Terjual]]</f>
        <v>28</v>
      </c>
    </row>
    <row r="1343" spans="1:8" x14ac:dyDescent="0.35">
      <c r="A1343" t="s">
        <v>2679</v>
      </c>
      <c r="B1343" t="s">
        <v>13</v>
      </c>
      <c r="C1343" t="s">
        <v>55</v>
      </c>
      <c r="D1343" t="s">
        <v>2680</v>
      </c>
      <c r="E1343" s="4">
        <v>25000</v>
      </c>
      <c r="F1343" s="2">
        <v>35</v>
      </c>
      <c r="G1343" s="3">
        <f>SUMIF(TRANSAKSI!$M:$M,Table2[[#This Row],[Id Produk]],TRANSAKSI!$R:$R)</f>
        <v>2</v>
      </c>
      <c r="H1343" s="3">
        <f>Table2[[#This Row],[Stok]]-Table2[[#This Row],[Terjual]]</f>
        <v>33</v>
      </c>
    </row>
    <row r="1344" spans="1:8" x14ac:dyDescent="0.35">
      <c r="A1344" t="s">
        <v>2681</v>
      </c>
      <c r="B1344" t="s">
        <v>13</v>
      </c>
      <c r="C1344" t="s">
        <v>23</v>
      </c>
      <c r="D1344" t="s">
        <v>2682</v>
      </c>
      <c r="E1344" s="4">
        <v>27000</v>
      </c>
      <c r="F1344" s="2">
        <v>28</v>
      </c>
      <c r="G1344" s="3">
        <f>SUMIF(TRANSAKSI!$M:$M,Table2[[#This Row],[Id Produk]],TRANSAKSI!$R:$R)</f>
        <v>5</v>
      </c>
      <c r="H1344" s="3">
        <f>Table2[[#This Row],[Stok]]-Table2[[#This Row],[Terjual]]</f>
        <v>23</v>
      </c>
    </row>
    <row r="1345" spans="1:8" x14ac:dyDescent="0.35">
      <c r="A1345" t="s">
        <v>2683</v>
      </c>
      <c r="B1345" t="s">
        <v>51</v>
      </c>
      <c r="C1345" t="s">
        <v>64</v>
      </c>
      <c r="D1345" t="s">
        <v>2684</v>
      </c>
      <c r="E1345" s="4">
        <v>384000</v>
      </c>
      <c r="F1345" s="2">
        <v>64</v>
      </c>
      <c r="G1345" s="3">
        <f>SUMIF(TRANSAKSI!$M:$M,Table2[[#This Row],[Id Produk]],TRANSAKSI!$R:$R)</f>
        <v>13</v>
      </c>
      <c r="H1345" s="3">
        <f>Table2[[#This Row],[Stok]]-Table2[[#This Row],[Terjual]]</f>
        <v>51</v>
      </c>
    </row>
    <row r="1346" spans="1:8" x14ac:dyDescent="0.35">
      <c r="A1346" t="s">
        <v>2685</v>
      </c>
      <c r="B1346" t="s">
        <v>9</v>
      </c>
      <c r="C1346" t="s">
        <v>10</v>
      </c>
      <c r="D1346" t="s">
        <v>2686</v>
      </c>
      <c r="E1346" s="4">
        <v>360000</v>
      </c>
      <c r="F1346" s="2">
        <v>60</v>
      </c>
      <c r="G1346" s="3">
        <f>SUMIF(TRANSAKSI!$M:$M,Table2[[#This Row],[Id Produk]],TRANSAKSI!$R:$R)</f>
        <v>15</v>
      </c>
      <c r="H1346" s="3">
        <f>Table2[[#This Row],[Stok]]-Table2[[#This Row],[Terjual]]</f>
        <v>45</v>
      </c>
    </row>
    <row r="1347" spans="1:8" x14ac:dyDescent="0.35">
      <c r="A1347" t="s">
        <v>2687</v>
      </c>
      <c r="B1347" t="s">
        <v>51</v>
      </c>
      <c r="C1347" t="s">
        <v>52</v>
      </c>
      <c r="D1347" t="s">
        <v>2688</v>
      </c>
      <c r="E1347" s="4">
        <v>467000</v>
      </c>
      <c r="F1347" s="2">
        <v>33</v>
      </c>
      <c r="G1347" s="3">
        <f>SUMIF(TRANSAKSI!$M:$M,Table2[[#This Row],[Id Produk]],TRANSAKSI!$R:$R)</f>
        <v>9</v>
      </c>
      <c r="H1347" s="3">
        <f>Table2[[#This Row],[Stok]]-Table2[[#This Row],[Terjual]]</f>
        <v>24</v>
      </c>
    </row>
    <row r="1348" spans="1:8" x14ac:dyDescent="0.35">
      <c r="A1348" t="s">
        <v>2689</v>
      </c>
      <c r="B1348" t="s">
        <v>13</v>
      </c>
      <c r="C1348" t="s">
        <v>23</v>
      </c>
      <c r="D1348" t="s">
        <v>2690</v>
      </c>
      <c r="E1348" s="4">
        <v>8000</v>
      </c>
      <c r="F1348" s="2">
        <v>61</v>
      </c>
      <c r="G1348" s="3">
        <f>SUMIF(TRANSAKSI!$M:$M,Table2[[#This Row],[Id Produk]],TRANSAKSI!$R:$R)</f>
        <v>4</v>
      </c>
      <c r="H1348" s="3">
        <f>Table2[[#This Row],[Stok]]-Table2[[#This Row],[Terjual]]</f>
        <v>57</v>
      </c>
    </row>
    <row r="1349" spans="1:8" x14ac:dyDescent="0.35">
      <c r="A1349" t="s">
        <v>2691</v>
      </c>
      <c r="B1349" t="s">
        <v>13</v>
      </c>
      <c r="C1349" t="s">
        <v>32</v>
      </c>
      <c r="D1349" t="s">
        <v>2692</v>
      </c>
      <c r="E1349" s="4">
        <v>52000</v>
      </c>
      <c r="F1349" s="2">
        <v>45</v>
      </c>
      <c r="G1349" s="3">
        <f>SUMIF(TRANSAKSI!$M:$M,Table2[[#This Row],[Id Produk]],TRANSAKSI!$R:$R)</f>
        <v>6</v>
      </c>
      <c r="H1349" s="3">
        <f>Table2[[#This Row],[Stok]]-Table2[[#This Row],[Terjual]]</f>
        <v>39</v>
      </c>
    </row>
    <row r="1350" spans="1:8" x14ac:dyDescent="0.35">
      <c r="A1350" t="s">
        <v>2693</v>
      </c>
      <c r="B1350" t="s">
        <v>51</v>
      </c>
      <c r="C1350" t="s">
        <v>64</v>
      </c>
      <c r="D1350" t="s">
        <v>2694</v>
      </c>
      <c r="E1350" s="4">
        <v>67000</v>
      </c>
      <c r="F1350" s="2">
        <v>36</v>
      </c>
      <c r="G1350" s="3">
        <f>SUMIF(TRANSAKSI!$M:$M,Table2[[#This Row],[Id Produk]],TRANSAKSI!$R:$R)</f>
        <v>13</v>
      </c>
      <c r="H1350" s="3">
        <f>Table2[[#This Row],[Stok]]-Table2[[#This Row],[Terjual]]</f>
        <v>23</v>
      </c>
    </row>
    <row r="1351" spans="1:8" x14ac:dyDescent="0.35">
      <c r="A1351" t="s">
        <v>2695</v>
      </c>
      <c r="B1351" t="s">
        <v>9</v>
      </c>
      <c r="C1351" t="s">
        <v>20</v>
      </c>
      <c r="D1351" t="s">
        <v>2696</v>
      </c>
      <c r="E1351" s="4">
        <v>18000</v>
      </c>
      <c r="F1351" s="2">
        <v>33</v>
      </c>
      <c r="G1351" s="3">
        <f>SUMIF(TRANSAKSI!$M:$M,Table2[[#This Row],[Id Produk]],TRANSAKSI!$R:$R)</f>
        <v>9</v>
      </c>
      <c r="H1351" s="3">
        <f>Table2[[#This Row],[Stok]]-Table2[[#This Row],[Terjual]]</f>
        <v>24</v>
      </c>
    </row>
    <row r="1352" spans="1:8" x14ac:dyDescent="0.35">
      <c r="A1352" t="s">
        <v>2697</v>
      </c>
      <c r="B1352" t="s">
        <v>13</v>
      </c>
      <c r="C1352" t="s">
        <v>14</v>
      </c>
      <c r="D1352" t="s">
        <v>2698</v>
      </c>
      <c r="E1352" s="4">
        <v>4000</v>
      </c>
      <c r="F1352" s="2">
        <v>27</v>
      </c>
      <c r="G1352" s="3">
        <f>SUMIF(TRANSAKSI!$M:$M,Table2[[#This Row],[Id Produk]],TRANSAKSI!$R:$R)</f>
        <v>1</v>
      </c>
      <c r="H1352" s="3">
        <f>Table2[[#This Row],[Stok]]-Table2[[#This Row],[Terjual]]</f>
        <v>26</v>
      </c>
    </row>
    <row r="1353" spans="1:8" x14ac:dyDescent="0.35">
      <c r="A1353" t="s">
        <v>2699</v>
      </c>
      <c r="B1353" t="s">
        <v>13</v>
      </c>
      <c r="C1353" t="s">
        <v>26</v>
      </c>
      <c r="D1353" t="s">
        <v>2700</v>
      </c>
      <c r="E1353" s="4">
        <v>9000</v>
      </c>
      <c r="F1353" s="2">
        <v>69</v>
      </c>
      <c r="G1353" s="3">
        <f>SUMIF(TRANSAKSI!$M:$M,Table2[[#This Row],[Id Produk]],TRANSAKSI!$R:$R)</f>
        <v>16</v>
      </c>
      <c r="H1353" s="3">
        <f>Table2[[#This Row],[Stok]]-Table2[[#This Row],[Terjual]]</f>
        <v>53</v>
      </c>
    </row>
    <row r="1354" spans="1:8" x14ac:dyDescent="0.35">
      <c r="A1354" t="s">
        <v>2701</v>
      </c>
      <c r="B1354" t="s">
        <v>51</v>
      </c>
      <c r="C1354" t="s">
        <v>64</v>
      </c>
      <c r="D1354" t="s">
        <v>2702</v>
      </c>
      <c r="E1354" s="4">
        <v>120000</v>
      </c>
      <c r="F1354" s="2">
        <v>54</v>
      </c>
      <c r="G1354" s="3">
        <f>SUMIF(TRANSAKSI!$M:$M,Table2[[#This Row],[Id Produk]],TRANSAKSI!$R:$R)</f>
        <v>2</v>
      </c>
      <c r="H1354" s="3">
        <f>Table2[[#This Row],[Stok]]-Table2[[#This Row],[Terjual]]</f>
        <v>52</v>
      </c>
    </row>
    <row r="1355" spans="1:8" x14ac:dyDescent="0.35">
      <c r="A1355" t="s">
        <v>2703</v>
      </c>
      <c r="B1355" t="s">
        <v>9</v>
      </c>
      <c r="C1355" t="s">
        <v>20</v>
      </c>
      <c r="D1355" t="s">
        <v>2704</v>
      </c>
      <c r="E1355" s="4">
        <v>9000</v>
      </c>
      <c r="F1355" s="2">
        <v>27</v>
      </c>
      <c r="G1355" s="3">
        <f>SUMIF(TRANSAKSI!$M:$M,Table2[[#This Row],[Id Produk]],TRANSAKSI!$R:$R)</f>
        <v>18</v>
      </c>
      <c r="H1355" s="3">
        <f>Table2[[#This Row],[Stok]]-Table2[[#This Row],[Terjual]]</f>
        <v>9</v>
      </c>
    </row>
    <row r="1356" spans="1:8" x14ac:dyDescent="0.35">
      <c r="A1356" t="s">
        <v>2705</v>
      </c>
      <c r="B1356" t="s">
        <v>51</v>
      </c>
      <c r="C1356" t="s">
        <v>52</v>
      </c>
      <c r="D1356" t="s">
        <v>2706</v>
      </c>
      <c r="E1356" s="4">
        <v>1002000</v>
      </c>
      <c r="F1356" s="2">
        <v>28</v>
      </c>
      <c r="G1356" s="3">
        <f>SUMIF(TRANSAKSI!$M:$M,Table2[[#This Row],[Id Produk]],TRANSAKSI!$R:$R)</f>
        <v>4</v>
      </c>
      <c r="H1356" s="3">
        <f>Table2[[#This Row],[Stok]]-Table2[[#This Row],[Terjual]]</f>
        <v>24</v>
      </c>
    </row>
    <row r="1357" spans="1:8" x14ac:dyDescent="0.35">
      <c r="A1357" t="s">
        <v>2707</v>
      </c>
      <c r="B1357" t="s">
        <v>51</v>
      </c>
      <c r="C1357" t="s">
        <v>52</v>
      </c>
      <c r="D1357" t="s">
        <v>2708</v>
      </c>
      <c r="E1357" s="4">
        <v>106000</v>
      </c>
      <c r="F1357" s="2">
        <v>66</v>
      </c>
      <c r="G1357" s="3">
        <f>SUMIF(TRANSAKSI!$M:$M,Table2[[#This Row],[Id Produk]],TRANSAKSI!$R:$R)</f>
        <v>7</v>
      </c>
      <c r="H1357" s="3">
        <f>Table2[[#This Row],[Stok]]-Table2[[#This Row],[Terjual]]</f>
        <v>59</v>
      </c>
    </row>
    <row r="1358" spans="1:8" x14ac:dyDescent="0.35">
      <c r="A1358" t="s">
        <v>2709</v>
      </c>
      <c r="B1358" t="s">
        <v>13</v>
      </c>
      <c r="C1358" t="s">
        <v>23</v>
      </c>
      <c r="D1358" t="s">
        <v>2710</v>
      </c>
      <c r="E1358" s="4">
        <v>46000</v>
      </c>
      <c r="F1358" s="2">
        <v>54</v>
      </c>
      <c r="G1358" s="3">
        <f>SUMIF(TRANSAKSI!$M:$M,Table2[[#This Row],[Id Produk]],TRANSAKSI!$R:$R)</f>
        <v>10</v>
      </c>
      <c r="H1358" s="3">
        <f>Table2[[#This Row],[Stok]]-Table2[[#This Row],[Terjual]]</f>
        <v>44</v>
      </c>
    </row>
    <row r="1359" spans="1:8" x14ac:dyDescent="0.35">
      <c r="A1359" t="s">
        <v>2711</v>
      </c>
      <c r="B1359" t="s">
        <v>13</v>
      </c>
      <c r="C1359" t="s">
        <v>32</v>
      </c>
      <c r="D1359" t="s">
        <v>2712</v>
      </c>
      <c r="E1359" s="4">
        <v>41000</v>
      </c>
      <c r="F1359" s="2">
        <v>40</v>
      </c>
      <c r="G1359" s="3">
        <f>SUMIF(TRANSAKSI!$M:$M,Table2[[#This Row],[Id Produk]],TRANSAKSI!$R:$R)</f>
        <v>13</v>
      </c>
      <c r="H1359" s="3">
        <f>Table2[[#This Row],[Stok]]-Table2[[#This Row],[Terjual]]</f>
        <v>27</v>
      </c>
    </row>
    <row r="1360" spans="1:8" x14ac:dyDescent="0.35">
      <c r="A1360" t="s">
        <v>2713</v>
      </c>
      <c r="B1360" t="s">
        <v>51</v>
      </c>
      <c r="C1360" t="s">
        <v>52</v>
      </c>
      <c r="D1360" t="s">
        <v>2714</v>
      </c>
      <c r="E1360" s="4">
        <v>749000</v>
      </c>
      <c r="F1360" s="2">
        <v>71</v>
      </c>
      <c r="G1360" s="3">
        <f>SUMIF(TRANSAKSI!$M:$M,Table2[[#This Row],[Id Produk]],TRANSAKSI!$R:$R)</f>
        <v>11</v>
      </c>
      <c r="H1360" s="3">
        <f>Table2[[#This Row],[Stok]]-Table2[[#This Row],[Terjual]]</f>
        <v>60</v>
      </c>
    </row>
    <row r="1361" spans="1:8" x14ac:dyDescent="0.35">
      <c r="A1361" t="s">
        <v>2715</v>
      </c>
      <c r="B1361" t="s">
        <v>13</v>
      </c>
      <c r="C1361" t="s">
        <v>55</v>
      </c>
      <c r="D1361" t="s">
        <v>2716</v>
      </c>
      <c r="E1361" s="4">
        <v>24000</v>
      </c>
      <c r="F1361" s="2">
        <v>73</v>
      </c>
      <c r="G1361" s="3">
        <f>SUMIF(TRANSAKSI!$M:$M,Table2[[#This Row],[Id Produk]],TRANSAKSI!$R:$R)</f>
        <v>2</v>
      </c>
      <c r="H1361" s="3">
        <f>Table2[[#This Row],[Stok]]-Table2[[#This Row],[Terjual]]</f>
        <v>71</v>
      </c>
    </row>
    <row r="1362" spans="1:8" x14ac:dyDescent="0.35">
      <c r="A1362" t="s">
        <v>2717</v>
      </c>
      <c r="B1362" t="s">
        <v>13</v>
      </c>
      <c r="C1362" t="s">
        <v>366</v>
      </c>
      <c r="D1362" t="s">
        <v>2718</v>
      </c>
      <c r="E1362" s="4">
        <v>3931000</v>
      </c>
      <c r="F1362" s="2">
        <v>53</v>
      </c>
      <c r="G1362" s="3">
        <f>SUMIF(TRANSAKSI!$M:$M,Table2[[#This Row],[Id Produk]],TRANSAKSI!$R:$R)</f>
        <v>3</v>
      </c>
      <c r="H1362" s="3">
        <f>Table2[[#This Row],[Stok]]-Table2[[#This Row],[Terjual]]</f>
        <v>50</v>
      </c>
    </row>
    <row r="1363" spans="1:8" x14ac:dyDescent="0.35">
      <c r="A1363" t="s">
        <v>2719</v>
      </c>
      <c r="B1363" t="s">
        <v>13</v>
      </c>
      <c r="C1363" t="s">
        <v>32</v>
      </c>
      <c r="D1363" t="s">
        <v>2720</v>
      </c>
      <c r="E1363" s="4">
        <v>37000</v>
      </c>
      <c r="F1363" s="2">
        <v>33</v>
      </c>
      <c r="G1363" s="3">
        <f>SUMIF(TRANSAKSI!$M:$M,Table2[[#This Row],[Id Produk]],TRANSAKSI!$R:$R)</f>
        <v>6</v>
      </c>
      <c r="H1363" s="3">
        <f>Table2[[#This Row],[Stok]]-Table2[[#This Row],[Terjual]]</f>
        <v>27</v>
      </c>
    </row>
    <row r="1364" spans="1:8" x14ac:dyDescent="0.35">
      <c r="A1364" t="s">
        <v>2721</v>
      </c>
      <c r="B1364" t="s">
        <v>13</v>
      </c>
      <c r="C1364" t="s">
        <v>29</v>
      </c>
      <c r="D1364" t="s">
        <v>2722</v>
      </c>
      <c r="E1364" s="4">
        <v>707000</v>
      </c>
      <c r="F1364" s="2">
        <v>62</v>
      </c>
      <c r="G1364" s="3">
        <f>SUMIF(TRANSAKSI!$M:$M,Table2[[#This Row],[Id Produk]],TRANSAKSI!$R:$R)</f>
        <v>24</v>
      </c>
      <c r="H1364" s="3">
        <f>Table2[[#This Row],[Stok]]-Table2[[#This Row],[Terjual]]</f>
        <v>38</v>
      </c>
    </row>
    <row r="1365" spans="1:8" x14ac:dyDescent="0.35">
      <c r="A1365" t="s">
        <v>2723</v>
      </c>
      <c r="B1365" t="s">
        <v>13</v>
      </c>
      <c r="C1365" t="s">
        <v>23</v>
      </c>
      <c r="D1365" t="s">
        <v>2724</v>
      </c>
      <c r="E1365" s="4">
        <v>82000</v>
      </c>
      <c r="F1365" s="2">
        <v>55</v>
      </c>
      <c r="G1365" s="3">
        <f>SUMIF(TRANSAKSI!$M:$M,Table2[[#This Row],[Id Produk]],TRANSAKSI!$R:$R)</f>
        <v>13</v>
      </c>
      <c r="H1365" s="3">
        <f>Table2[[#This Row],[Stok]]-Table2[[#This Row],[Terjual]]</f>
        <v>42</v>
      </c>
    </row>
    <row r="1366" spans="1:8" x14ac:dyDescent="0.35">
      <c r="A1366" t="s">
        <v>2725</v>
      </c>
      <c r="B1366" t="s">
        <v>9</v>
      </c>
      <c r="C1366" t="s">
        <v>42</v>
      </c>
      <c r="D1366" t="s">
        <v>2726</v>
      </c>
      <c r="E1366" s="4">
        <v>606000</v>
      </c>
      <c r="F1366" s="2">
        <v>60</v>
      </c>
      <c r="G1366" s="3">
        <f>SUMIF(TRANSAKSI!$M:$M,Table2[[#This Row],[Id Produk]],TRANSAKSI!$R:$R)</f>
        <v>9</v>
      </c>
      <c r="H1366" s="3">
        <f>Table2[[#This Row],[Stok]]-Table2[[#This Row],[Terjual]]</f>
        <v>51</v>
      </c>
    </row>
    <row r="1367" spans="1:8" x14ac:dyDescent="0.35">
      <c r="A1367" t="s">
        <v>2727</v>
      </c>
      <c r="B1367" t="s">
        <v>13</v>
      </c>
      <c r="C1367" t="s">
        <v>366</v>
      </c>
      <c r="D1367" t="s">
        <v>2728</v>
      </c>
      <c r="E1367" s="4">
        <v>14000</v>
      </c>
      <c r="F1367" s="2">
        <v>48</v>
      </c>
      <c r="G1367" s="3">
        <f>SUMIF(TRANSAKSI!$M:$M,Table2[[#This Row],[Id Produk]],TRANSAKSI!$R:$R)</f>
        <v>7</v>
      </c>
      <c r="H1367" s="3">
        <f>Table2[[#This Row],[Stok]]-Table2[[#This Row],[Terjual]]</f>
        <v>41</v>
      </c>
    </row>
    <row r="1368" spans="1:8" x14ac:dyDescent="0.35">
      <c r="A1368" t="s">
        <v>2729</v>
      </c>
      <c r="B1368" t="s">
        <v>9</v>
      </c>
      <c r="C1368" t="s">
        <v>17</v>
      </c>
      <c r="D1368" t="s">
        <v>2730</v>
      </c>
      <c r="E1368" s="4">
        <v>137000</v>
      </c>
      <c r="F1368" s="2">
        <v>36</v>
      </c>
      <c r="G1368" s="3">
        <f>SUMIF(TRANSAKSI!$M:$M,Table2[[#This Row],[Id Produk]],TRANSAKSI!$R:$R)</f>
        <v>2</v>
      </c>
      <c r="H1368" s="3">
        <f>Table2[[#This Row],[Stok]]-Table2[[#This Row],[Terjual]]</f>
        <v>34</v>
      </c>
    </row>
    <row r="1369" spans="1:8" x14ac:dyDescent="0.35">
      <c r="A1369" t="s">
        <v>2731</v>
      </c>
      <c r="B1369" t="s">
        <v>51</v>
      </c>
      <c r="C1369" t="s">
        <v>254</v>
      </c>
      <c r="D1369" t="s">
        <v>2732</v>
      </c>
      <c r="E1369" s="4">
        <v>53000</v>
      </c>
      <c r="F1369" s="2">
        <v>62</v>
      </c>
      <c r="G1369" s="3">
        <f>SUMIF(TRANSAKSI!$M:$M,Table2[[#This Row],[Id Produk]],TRANSAKSI!$R:$R)</f>
        <v>4</v>
      </c>
      <c r="H1369" s="3">
        <f>Table2[[#This Row],[Stok]]-Table2[[#This Row],[Terjual]]</f>
        <v>58</v>
      </c>
    </row>
    <row r="1370" spans="1:8" x14ac:dyDescent="0.35">
      <c r="A1370" t="s">
        <v>2733</v>
      </c>
      <c r="B1370" t="s">
        <v>9</v>
      </c>
      <c r="C1370" t="s">
        <v>20</v>
      </c>
      <c r="D1370" t="s">
        <v>2734</v>
      </c>
      <c r="E1370" s="4">
        <v>33000</v>
      </c>
      <c r="F1370" s="2">
        <v>56</v>
      </c>
      <c r="G1370" s="3">
        <f>SUMIF(TRANSAKSI!$M:$M,Table2[[#This Row],[Id Produk]],TRANSAKSI!$R:$R)</f>
        <v>16</v>
      </c>
      <c r="H1370" s="3">
        <f>Table2[[#This Row],[Stok]]-Table2[[#This Row],[Terjual]]</f>
        <v>40</v>
      </c>
    </row>
    <row r="1371" spans="1:8" x14ac:dyDescent="0.35">
      <c r="A1371" t="s">
        <v>2735</v>
      </c>
      <c r="B1371" t="s">
        <v>51</v>
      </c>
      <c r="C1371" t="s">
        <v>64</v>
      </c>
      <c r="D1371" t="s">
        <v>2736</v>
      </c>
      <c r="E1371" s="4">
        <v>14000</v>
      </c>
      <c r="F1371" s="2">
        <v>26</v>
      </c>
      <c r="G1371" s="3">
        <f>SUMIF(TRANSAKSI!$M:$M,Table2[[#This Row],[Id Produk]],TRANSAKSI!$R:$R)</f>
        <v>1</v>
      </c>
      <c r="H1371" s="3">
        <f>Table2[[#This Row],[Stok]]-Table2[[#This Row],[Terjual]]</f>
        <v>25</v>
      </c>
    </row>
    <row r="1372" spans="1:8" x14ac:dyDescent="0.35">
      <c r="A1372" t="s">
        <v>2737</v>
      </c>
      <c r="B1372" t="s">
        <v>9</v>
      </c>
      <c r="C1372" t="s">
        <v>20</v>
      </c>
      <c r="D1372" t="s">
        <v>2738</v>
      </c>
      <c r="E1372" s="4">
        <v>7000</v>
      </c>
      <c r="F1372" s="2">
        <v>71</v>
      </c>
      <c r="G1372" s="3">
        <f>SUMIF(TRANSAKSI!$M:$M,Table2[[#This Row],[Id Produk]],TRANSAKSI!$R:$R)</f>
        <v>7</v>
      </c>
      <c r="H1372" s="3">
        <f>Table2[[#This Row],[Stok]]-Table2[[#This Row],[Terjual]]</f>
        <v>64</v>
      </c>
    </row>
    <row r="1373" spans="1:8" x14ac:dyDescent="0.35">
      <c r="A1373" t="s">
        <v>2739</v>
      </c>
      <c r="B1373" t="s">
        <v>13</v>
      </c>
      <c r="C1373" t="s">
        <v>32</v>
      </c>
      <c r="D1373" t="s">
        <v>2740</v>
      </c>
      <c r="E1373" s="4">
        <v>5000</v>
      </c>
      <c r="F1373" s="2">
        <v>47</v>
      </c>
      <c r="G1373" s="3">
        <f>SUMIF(TRANSAKSI!$M:$M,Table2[[#This Row],[Id Produk]],TRANSAKSI!$R:$R)</f>
        <v>1</v>
      </c>
      <c r="H1373" s="3">
        <f>Table2[[#This Row],[Stok]]-Table2[[#This Row],[Terjual]]</f>
        <v>46</v>
      </c>
    </row>
    <row r="1374" spans="1:8" x14ac:dyDescent="0.35">
      <c r="A1374" t="s">
        <v>2741</v>
      </c>
      <c r="B1374" t="s">
        <v>13</v>
      </c>
      <c r="C1374" t="s">
        <v>14</v>
      </c>
      <c r="D1374" t="s">
        <v>2742</v>
      </c>
      <c r="E1374" s="4">
        <v>51000</v>
      </c>
      <c r="F1374" s="2">
        <v>69</v>
      </c>
      <c r="G1374" s="3">
        <f>SUMIF(TRANSAKSI!$M:$M,Table2[[#This Row],[Id Produk]],TRANSAKSI!$R:$R)</f>
        <v>14</v>
      </c>
      <c r="H1374" s="3">
        <f>Table2[[#This Row],[Stok]]-Table2[[#This Row],[Terjual]]</f>
        <v>55</v>
      </c>
    </row>
    <row r="1375" spans="1:8" x14ac:dyDescent="0.35">
      <c r="A1375" t="s">
        <v>2743</v>
      </c>
      <c r="B1375" t="s">
        <v>9</v>
      </c>
      <c r="C1375" t="s">
        <v>42</v>
      </c>
      <c r="D1375" t="s">
        <v>2744</v>
      </c>
      <c r="E1375" s="4">
        <v>38000</v>
      </c>
      <c r="F1375" s="2">
        <v>31</v>
      </c>
      <c r="G1375" s="3">
        <f>SUMIF(TRANSAKSI!$M:$M,Table2[[#This Row],[Id Produk]],TRANSAKSI!$R:$R)</f>
        <v>5</v>
      </c>
      <c r="H1375" s="3">
        <f>Table2[[#This Row],[Stok]]-Table2[[#This Row],[Terjual]]</f>
        <v>26</v>
      </c>
    </row>
    <row r="1376" spans="1:8" x14ac:dyDescent="0.35">
      <c r="A1376" t="s">
        <v>2745</v>
      </c>
      <c r="B1376" t="s">
        <v>13</v>
      </c>
      <c r="C1376" t="s">
        <v>37</v>
      </c>
      <c r="D1376" t="s">
        <v>2746</v>
      </c>
      <c r="E1376" s="4">
        <v>17000</v>
      </c>
      <c r="F1376" s="2">
        <v>35</v>
      </c>
      <c r="G1376" s="3">
        <f>SUMIF(TRANSAKSI!$M:$M,Table2[[#This Row],[Id Produk]],TRANSAKSI!$R:$R)</f>
        <v>5</v>
      </c>
      <c r="H1376" s="3">
        <f>Table2[[#This Row],[Stok]]-Table2[[#This Row],[Terjual]]</f>
        <v>30</v>
      </c>
    </row>
    <row r="1377" spans="1:8" x14ac:dyDescent="0.35">
      <c r="A1377" t="s">
        <v>2747</v>
      </c>
      <c r="B1377" t="s">
        <v>13</v>
      </c>
      <c r="C1377" t="s">
        <v>26</v>
      </c>
      <c r="D1377" t="s">
        <v>2748</v>
      </c>
      <c r="E1377" s="4">
        <v>27000</v>
      </c>
      <c r="F1377" s="2">
        <v>41</v>
      </c>
      <c r="G1377" s="3">
        <f>SUMIF(TRANSAKSI!$M:$M,Table2[[#This Row],[Id Produk]],TRANSAKSI!$R:$R)</f>
        <v>6</v>
      </c>
      <c r="H1377" s="3">
        <f>Table2[[#This Row],[Stok]]-Table2[[#This Row],[Terjual]]</f>
        <v>35</v>
      </c>
    </row>
    <row r="1378" spans="1:8" x14ac:dyDescent="0.35">
      <c r="A1378" t="s">
        <v>2749</v>
      </c>
      <c r="B1378" t="s">
        <v>13</v>
      </c>
      <c r="C1378" t="s">
        <v>23</v>
      </c>
      <c r="D1378" t="s">
        <v>2750</v>
      </c>
      <c r="E1378" s="4">
        <v>308000</v>
      </c>
      <c r="F1378" s="2">
        <v>31</v>
      </c>
      <c r="G1378" s="3">
        <f>SUMIF(TRANSAKSI!$M:$M,Table2[[#This Row],[Id Produk]],TRANSAKSI!$R:$R)</f>
        <v>13</v>
      </c>
      <c r="H1378" s="3">
        <f>Table2[[#This Row],[Stok]]-Table2[[#This Row],[Terjual]]</f>
        <v>18</v>
      </c>
    </row>
    <row r="1379" spans="1:8" x14ac:dyDescent="0.35">
      <c r="A1379" t="s">
        <v>2751</v>
      </c>
      <c r="B1379" t="s">
        <v>13</v>
      </c>
      <c r="C1379" t="s">
        <v>32</v>
      </c>
      <c r="D1379" t="s">
        <v>2752</v>
      </c>
      <c r="E1379" s="4">
        <v>245000</v>
      </c>
      <c r="F1379" s="2">
        <v>46</v>
      </c>
      <c r="G1379" s="3">
        <f>SUMIF(TRANSAKSI!$M:$M,Table2[[#This Row],[Id Produk]],TRANSAKSI!$R:$R)</f>
        <v>13</v>
      </c>
      <c r="H1379" s="3">
        <f>Table2[[#This Row],[Stok]]-Table2[[#This Row],[Terjual]]</f>
        <v>33</v>
      </c>
    </row>
    <row r="1380" spans="1:8" x14ac:dyDescent="0.35">
      <c r="A1380" t="s">
        <v>2753</v>
      </c>
      <c r="B1380" t="s">
        <v>13</v>
      </c>
      <c r="C1380" t="s">
        <v>23</v>
      </c>
      <c r="D1380" t="s">
        <v>2754</v>
      </c>
      <c r="E1380" s="4">
        <v>42000</v>
      </c>
      <c r="F1380" s="2">
        <v>51</v>
      </c>
      <c r="G1380" s="3">
        <f>SUMIF(TRANSAKSI!$M:$M,Table2[[#This Row],[Id Produk]],TRANSAKSI!$R:$R)</f>
        <v>4</v>
      </c>
      <c r="H1380" s="3">
        <f>Table2[[#This Row],[Stok]]-Table2[[#This Row],[Terjual]]</f>
        <v>47</v>
      </c>
    </row>
    <row r="1381" spans="1:8" x14ac:dyDescent="0.35">
      <c r="A1381" t="s">
        <v>2755</v>
      </c>
      <c r="B1381" t="s">
        <v>9</v>
      </c>
      <c r="C1381" t="s">
        <v>20</v>
      </c>
      <c r="D1381" t="s">
        <v>2756</v>
      </c>
      <c r="E1381" s="4">
        <v>71000</v>
      </c>
      <c r="F1381" s="2">
        <v>72</v>
      </c>
      <c r="G1381" s="3">
        <f>SUMIF(TRANSAKSI!$M:$M,Table2[[#This Row],[Id Produk]],TRANSAKSI!$R:$R)</f>
        <v>10</v>
      </c>
      <c r="H1381" s="3">
        <f>Table2[[#This Row],[Stok]]-Table2[[#This Row],[Terjual]]</f>
        <v>62</v>
      </c>
    </row>
    <row r="1382" spans="1:8" x14ac:dyDescent="0.35">
      <c r="A1382" t="s">
        <v>2757</v>
      </c>
      <c r="B1382" t="s">
        <v>13</v>
      </c>
      <c r="C1382" t="s">
        <v>23</v>
      </c>
      <c r="D1382" t="s">
        <v>2758</v>
      </c>
      <c r="E1382" s="4">
        <v>86000</v>
      </c>
      <c r="F1382" s="2">
        <v>73</v>
      </c>
      <c r="G1382" s="3">
        <f>SUMIF(TRANSAKSI!$M:$M,Table2[[#This Row],[Id Produk]],TRANSAKSI!$R:$R)</f>
        <v>23</v>
      </c>
      <c r="H1382" s="3">
        <f>Table2[[#This Row],[Stok]]-Table2[[#This Row],[Terjual]]</f>
        <v>50</v>
      </c>
    </row>
    <row r="1383" spans="1:8" x14ac:dyDescent="0.35">
      <c r="A1383" t="s">
        <v>2759</v>
      </c>
      <c r="B1383" t="s">
        <v>13</v>
      </c>
      <c r="C1383" t="s">
        <v>23</v>
      </c>
      <c r="D1383" t="s">
        <v>2760</v>
      </c>
      <c r="E1383" s="4">
        <v>16000</v>
      </c>
      <c r="F1383" s="2">
        <v>44</v>
      </c>
      <c r="G1383" s="3">
        <f>SUMIF(TRANSAKSI!$M:$M,Table2[[#This Row],[Id Produk]],TRANSAKSI!$R:$R)</f>
        <v>9</v>
      </c>
      <c r="H1383" s="3">
        <f>Table2[[#This Row],[Stok]]-Table2[[#This Row],[Terjual]]</f>
        <v>35</v>
      </c>
    </row>
    <row r="1384" spans="1:8" x14ac:dyDescent="0.35">
      <c r="A1384" t="s">
        <v>2761</v>
      </c>
      <c r="B1384" t="s">
        <v>13</v>
      </c>
      <c r="C1384" t="s">
        <v>23</v>
      </c>
      <c r="D1384" t="s">
        <v>2762</v>
      </c>
      <c r="E1384" s="4">
        <v>26000</v>
      </c>
      <c r="F1384" s="2">
        <v>66</v>
      </c>
      <c r="G1384" s="3">
        <f>SUMIF(TRANSAKSI!$M:$M,Table2[[#This Row],[Id Produk]],TRANSAKSI!$R:$R)</f>
        <v>17</v>
      </c>
      <c r="H1384" s="3">
        <f>Table2[[#This Row],[Stok]]-Table2[[#This Row],[Terjual]]</f>
        <v>49</v>
      </c>
    </row>
    <row r="1385" spans="1:8" x14ac:dyDescent="0.35">
      <c r="A1385" t="s">
        <v>2763</v>
      </c>
      <c r="B1385" t="s">
        <v>51</v>
      </c>
      <c r="C1385" t="s">
        <v>52</v>
      </c>
      <c r="D1385" t="s">
        <v>2764</v>
      </c>
      <c r="E1385" s="4">
        <v>359000</v>
      </c>
      <c r="F1385" s="2">
        <v>43</v>
      </c>
      <c r="G1385" s="3">
        <f>SUMIF(TRANSAKSI!$M:$M,Table2[[#This Row],[Id Produk]],TRANSAKSI!$R:$R)</f>
        <v>3</v>
      </c>
      <c r="H1385" s="3">
        <f>Table2[[#This Row],[Stok]]-Table2[[#This Row],[Terjual]]</f>
        <v>40</v>
      </c>
    </row>
    <row r="1386" spans="1:8" x14ac:dyDescent="0.35">
      <c r="A1386" t="s">
        <v>2765</v>
      </c>
      <c r="B1386" t="s">
        <v>51</v>
      </c>
      <c r="C1386" t="s">
        <v>52</v>
      </c>
      <c r="D1386" t="s">
        <v>2766</v>
      </c>
      <c r="E1386" s="4">
        <v>168000</v>
      </c>
      <c r="F1386" s="2">
        <v>63</v>
      </c>
      <c r="G1386" s="3">
        <f>SUMIF(TRANSAKSI!$M:$M,Table2[[#This Row],[Id Produk]],TRANSAKSI!$R:$R)</f>
        <v>4</v>
      </c>
      <c r="H1386" s="3">
        <f>Table2[[#This Row],[Stok]]-Table2[[#This Row],[Terjual]]</f>
        <v>59</v>
      </c>
    </row>
    <row r="1387" spans="1:8" x14ac:dyDescent="0.35">
      <c r="A1387" t="s">
        <v>2767</v>
      </c>
      <c r="B1387" t="s">
        <v>13</v>
      </c>
      <c r="C1387" t="s">
        <v>29</v>
      </c>
      <c r="D1387" t="s">
        <v>2768</v>
      </c>
      <c r="E1387" s="4">
        <v>39000</v>
      </c>
      <c r="F1387" s="2">
        <v>68</v>
      </c>
      <c r="G1387" s="3">
        <f>SUMIF(TRANSAKSI!$M:$M,Table2[[#This Row],[Id Produk]],TRANSAKSI!$R:$R)</f>
        <v>12</v>
      </c>
      <c r="H1387" s="3">
        <f>Table2[[#This Row],[Stok]]-Table2[[#This Row],[Terjual]]</f>
        <v>56</v>
      </c>
    </row>
    <row r="1388" spans="1:8" x14ac:dyDescent="0.35">
      <c r="A1388" t="s">
        <v>2769</v>
      </c>
      <c r="B1388" t="s">
        <v>13</v>
      </c>
      <c r="C1388" t="s">
        <v>23</v>
      </c>
      <c r="D1388" t="s">
        <v>2770</v>
      </c>
      <c r="E1388" s="4">
        <v>88000</v>
      </c>
      <c r="F1388" s="2">
        <v>78</v>
      </c>
      <c r="G1388" s="3">
        <f>SUMIF(TRANSAKSI!$M:$M,Table2[[#This Row],[Id Produk]],TRANSAKSI!$R:$R)</f>
        <v>10</v>
      </c>
      <c r="H1388" s="3">
        <f>Table2[[#This Row],[Stok]]-Table2[[#This Row],[Terjual]]</f>
        <v>68</v>
      </c>
    </row>
    <row r="1389" spans="1:8" x14ac:dyDescent="0.35">
      <c r="A1389" t="s">
        <v>2771</v>
      </c>
      <c r="B1389" t="s">
        <v>13</v>
      </c>
      <c r="C1389" t="s">
        <v>26</v>
      </c>
      <c r="D1389" t="s">
        <v>2772</v>
      </c>
      <c r="E1389" s="4">
        <v>16000</v>
      </c>
      <c r="F1389" s="2">
        <v>46</v>
      </c>
      <c r="G1389" s="3">
        <f>SUMIF(TRANSAKSI!$M:$M,Table2[[#This Row],[Id Produk]],TRANSAKSI!$R:$R)</f>
        <v>20</v>
      </c>
      <c r="H1389" s="3">
        <f>Table2[[#This Row],[Stok]]-Table2[[#This Row],[Terjual]]</f>
        <v>26</v>
      </c>
    </row>
    <row r="1390" spans="1:8" x14ac:dyDescent="0.35">
      <c r="A1390" t="s">
        <v>2773</v>
      </c>
      <c r="B1390" t="s">
        <v>13</v>
      </c>
      <c r="C1390" t="s">
        <v>23</v>
      </c>
      <c r="D1390" t="s">
        <v>2774</v>
      </c>
      <c r="E1390" s="4">
        <v>27000</v>
      </c>
      <c r="F1390" s="2">
        <v>35</v>
      </c>
      <c r="G1390" s="3">
        <f>SUMIF(TRANSAKSI!$M:$M,Table2[[#This Row],[Id Produk]],TRANSAKSI!$R:$R)</f>
        <v>5</v>
      </c>
      <c r="H1390" s="3">
        <f>Table2[[#This Row],[Stok]]-Table2[[#This Row],[Terjual]]</f>
        <v>30</v>
      </c>
    </row>
    <row r="1391" spans="1:8" x14ac:dyDescent="0.35">
      <c r="A1391" t="s">
        <v>2775</v>
      </c>
      <c r="B1391" t="s">
        <v>51</v>
      </c>
      <c r="C1391" t="s">
        <v>64</v>
      </c>
      <c r="D1391" t="s">
        <v>2776</v>
      </c>
      <c r="E1391" s="4">
        <v>1650000</v>
      </c>
      <c r="F1391" s="2">
        <v>38</v>
      </c>
      <c r="G1391" s="3">
        <f>SUMIF(TRANSAKSI!$M:$M,Table2[[#This Row],[Id Produk]],TRANSAKSI!$R:$R)</f>
        <v>14</v>
      </c>
      <c r="H1391" s="3">
        <f>Table2[[#This Row],[Stok]]-Table2[[#This Row],[Terjual]]</f>
        <v>24</v>
      </c>
    </row>
    <row r="1392" spans="1:8" x14ac:dyDescent="0.35">
      <c r="A1392" t="s">
        <v>2777</v>
      </c>
      <c r="B1392" t="s">
        <v>9</v>
      </c>
      <c r="C1392" t="s">
        <v>10</v>
      </c>
      <c r="D1392" t="s">
        <v>2778</v>
      </c>
      <c r="E1392" s="4">
        <v>600000</v>
      </c>
      <c r="F1392" s="2">
        <v>57</v>
      </c>
      <c r="G1392" s="3">
        <f>SUMIF(TRANSAKSI!$M:$M,Table2[[#This Row],[Id Produk]],TRANSAKSI!$R:$R)</f>
        <v>24</v>
      </c>
      <c r="H1392" s="3">
        <f>Table2[[#This Row],[Stok]]-Table2[[#This Row],[Terjual]]</f>
        <v>33</v>
      </c>
    </row>
    <row r="1393" spans="1:8" x14ac:dyDescent="0.35">
      <c r="A1393" t="s">
        <v>2779</v>
      </c>
      <c r="B1393" t="s">
        <v>13</v>
      </c>
      <c r="C1393" t="s">
        <v>29</v>
      </c>
      <c r="D1393" t="s">
        <v>2780</v>
      </c>
      <c r="E1393" s="4">
        <v>1641000</v>
      </c>
      <c r="F1393" s="2">
        <v>77</v>
      </c>
      <c r="G1393" s="3">
        <f>SUMIF(TRANSAKSI!$M:$M,Table2[[#This Row],[Id Produk]],TRANSAKSI!$R:$R)</f>
        <v>18</v>
      </c>
      <c r="H1393" s="3">
        <f>Table2[[#This Row],[Stok]]-Table2[[#This Row],[Terjual]]</f>
        <v>59</v>
      </c>
    </row>
    <row r="1394" spans="1:8" x14ac:dyDescent="0.35">
      <c r="A1394" t="s">
        <v>2781</v>
      </c>
      <c r="B1394" t="s">
        <v>13</v>
      </c>
      <c r="C1394" t="s">
        <v>23</v>
      </c>
      <c r="D1394" t="s">
        <v>2782</v>
      </c>
      <c r="E1394" s="4">
        <v>7000</v>
      </c>
      <c r="F1394" s="2">
        <v>78</v>
      </c>
      <c r="G1394" s="3">
        <f>SUMIF(TRANSAKSI!$M:$M,Table2[[#This Row],[Id Produk]],TRANSAKSI!$R:$R)</f>
        <v>2</v>
      </c>
      <c r="H1394" s="3">
        <f>Table2[[#This Row],[Stok]]-Table2[[#This Row],[Terjual]]</f>
        <v>76</v>
      </c>
    </row>
    <row r="1395" spans="1:8" x14ac:dyDescent="0.35">
      <c r="A1395" t="s">
        <v>2783</v>
      </c>
      <c r="B1395" t="s">
        <v>13</v>
      </c>
      <c r="C1395" t="s">
        <v>366</v>
      </c>
      <c r="D1395" t="s">
        <v>2784</v>
      </c>
      <c r="E1395" s="4">
        <v>87000</v>
      </c>
      <c r="F1395" s="2">
        <v>75</v>
      </c>
      <c r="G1395" s="3">
        <f>SUMIF(TRANSAKSI!$M:$M,Table2[[#This Row],[Id Produk]],TRANSAKSI!$R:$R)</f>
        <v>5</v>
      </c>
      <c r="H1395" s="3">
        <f>Table2[[#This Row],[Stok]]-Table2[[#This Row],[Terjual]]</f>
        <v>70</v>
      </c>
    </row>
    <row r="1396" spans="1:8" x14ac:dyDescent="0.35">
      <c r="A1396" t="s">
        <v>2785</v>
      </c>
      <c r="B1396" t="s">
        <v>13</v>
      </c>
      <c r="C1396" t="s">
        <v>73</v>
      </c>
      <c r="D1396" t="s">
        <v>2786</v>
      </c>
      <c r="E1396" s="4">
        <v>20000</v>
      </c>
      <c r="F1396" s="2">
        <v>51</v>
      </c>
      <c r="G1396" s="3">
        <f>SUMIF(TRANSAKSI!$M:$M,Table2[[#This Row],[Id Produk]],TRANSAKSI!$R:$R)</f>
        <v>5</v>
      </c>
      <c r="H1396" s="3">
        <f>Table2[[#This Row],[Stok]]-Table2[[#This Row],[Terjual]]</f>
        <v>46</v>
      </c>
    </row>
    <row r="1397" spans="1:8" x14ac:dyDescent="0.35">
      <c r="A1397" t="s">
        <v>2787</v>
      </c>
      <c r="B1397" t="s">
        <v>13</v>
      </c>
      <c r="C1397" t="s">
        <v>32</v>
      </c>
      <c r="D1397" t="s">
        <v>2788</v>
      </c>
      <c r="E1397" s="4">
        <v>17000</v>
      </c>
      <c r="F1397" s="2">
        <v>71</v>
      </c>
      <c r="G1397" s="3">
        <f>SUMIF(TRANSAKSI!$M:$M,Table2[[#This Row],[Id Produk]],TRANSAKSI!$R:$R)</f>
        <v>6</v>
      </c>
      <c r="H1397" s="3">
        <f>Table2[[#This Row],[Stok]]-Table2[[#This Row],[Terjual]]</f>
        <v>65</v>
      </c>
    </row>
    <row r="1398" spans="1:8" x14ac:dyDescent="0.35">
      <c r="A1398" t="s">
        <v>2789</v>
      </c>
      <c r="B1398" t="s">
        <v>13</v>
      </c>
      <c r="C1398" t="s">
        <v>26</v>
      </c>
      <c r="D1398" t="s">
        <v>2790</v>
      </c>
      <c r="E1398" s="4">
        <v>129000</v>
      </c>
      <c r="F1398" s="2">
        <v>76</v>
      </c>
      <c r="G1398" s="3">
        <f>SUMIF(TRANSAKSI!$M:$M,Table2[[#This Row],[Id Produk]],TRANSAKSI!$R:$R)</f>
        <v>30</v>
      </c>
      <c r="H1398" s="3">
        <f>Table2[[#This Row],[Stok]]-Table2[[#This Row],[Terjual]]</f>
        <v>46</v>
      </c>
    </row>
    <row r="1399" spans="1:8" x14ac:dyDescent="0.35">
      <c r="A1399" t="s">
        <v>2791</v>
      </c>
      <c r="B1399" t="s">
        <v>9</v>
      </c>
      <c r="C1399" t="s">
        <v>42</v>
      </c>
      <c r="D1399" t="s">
        <v>2792</v>
      </c>
      <c r="E1399" s="4">
        <v>420000</v>
      </c>
      <c r="F1399" s="2">
        <v>55</v>
      </c>
      <c r="G1399" s="3">
        <f>SUMIF(TRANSAKSI!$M:$M,Table2[[#This Row],[Id Produk]],TRANSAKSI!$R:$R)</f>
        <v>7</v>
      </c>
      <c r="H1399" s="3">
        <f>Table2[[#This Row],[Stok]]-Table2[[#This Row],[Terjual]]</f>
        <v>48</v>
      </c>
    </row>
    <row r="1400" spans="1:8" x14ac:dyDescent="0.35">
      <c r="A1400" t="s">
        <v>2793</v>
      </c>
      <c r="B1400" t="s">
        <v>9</v>
      </c>
      <c r="C1400" t="s">
        <v>20</v>
      </c>
      <c r="D1400" t="s">
        <v>2794</v>
      </c>
      <c r="E1400" s="4">
        <v>4000</v>
      </c>
      <c r="F1400" s="2">
        <v>54</v>
      </c>
      <c r="G1400" s="3">
        <f>SUMIF(TRANSAKSI!$M:$M,Table2[[#This Row],[Id Produk]],TRANSAKSI!$R:$R)</f>
        <v>4</v>
      </c>
      <c r="H1400" s="3">
        <f>Table2[[#This Row],[Stok]]-Table2[[#This Row],[Terjual]]</f>
        <v>50</v>
      </c>
    </row>
    <row r="1401" spans="1:8" x14ac:dyDescent="0.35">
      <c r="A1401" t="s">
        <v>2795</v>
      </c>
      <c r="B1401" t="s">
        <v>13</v>
      </c>
      <c r="C1401" t="s">
        <v>23</v>
      </c>
      <c r="D1401" t="s">
        <v>2796</v>
      </c>
      <c r="E1401" s="4">
        <v>62000</v>
      </c>
      <c r="F1401" s="2">
        <v>53</v>
      </c>
      <c r="G1401" s="3">
        <f>SUMIF(TRANSAKSI!$M:$M,Table2[[#This Row],[Id Produk]],TRANSAKSI!$R:$R)</f>
        <v>12</v>
      </c>
      <c r="H1401" s="3">
        <f>Table2[[#This Row],[Stok]]-Table2[[#This Row],[Terjual]]</f>
        <v>41</v>
      </c>
    </row>
    <row r="1402" spans="1:8" x14ac:dyDescent="0.35">
      <c r="A1402" t="s">
        <v>2797</v>
      </c>
      <c r="B1402" t="s">
        <v>51</v>
      </c>
      <c r="C1402" t="s">
        <v>52</v>
      </c>
      <c r="D1402" t="s">
        <v>2798</v>
      </c>
      <c r="E1402" s="4">
        <v>240000</v>
      </c>
      <c r="F1402" s="2">
        <v>28</v>
      </c>
      <c r="G1402" s="3">
        <f>SUMIF(TRANSAKSI!$M:$M,Table2[[#This Row],[Id Produk]],TRANSAKSI!$R:$R)</f>
        <v>9</v>
      </c>
      <c r="H1402" s="3">
        <f>Table2[[#This Row],[Stok]]-Table2[[#This Row],[Terjual]]</f>
        <v>19</v>
      </c>
    </row>
    <row r="1403" spans="1:8" x14ac:dyDescent="0.35">
      <c r="A1403" t="s">
        <v>2799</v>
      </c>
      <c r="B1403" t="s">
        <v>9</v>
      </c>
      <c r="C1403" t="s">
        <v>17</v>
      </c>
      <c r="D1403" t="s">
        <v>2800</v>
      </c>
      <c r="E1403" s="4">
        <v>456000</v>
      </c>
      <c r="F1403" s="2">
        <v>61</v>
      </c>
      <c r="G1403" s="3">
        <f>SUMIF(TRANSAKSI!$M:$M,Table2[[#This Row],[Id Produk]],TRANSAKSI!$R:$R)</f>
        <v>23</v>
      </c>
      <c r="H1403" s="3">
        <f>Table2[[#This Row],[Stok]]-Table2[[#This Row],[Terjual]]</f>
        <v>38</v>
      </c>
    </row>
    <row r="1404" spans="1:8" x14ac:dyDescent="0.35">
      <c r="A1404" t="s">
        <v>2801</v>
      </c>
      <c r="B1404" t="s">
        <v>9</v>
      </c>
      <c r="C1404" t="s">
        <v>20</v>
      </c>
      <c r="D1404" t="s">
        <v>2802</v>
      </c>
      <c r="E1404" s="4">
        <v>26000</v>
      </c>
      <c r="F1404" s="2">
        <v>68</v>
      </c>
      <c r="G1404" s="3">
        <f>SUMIF(TRANSAKSI!$M:$M,Table2[[#This Row],[Id Produk]],TRANSAKSI!$R:$R)</f>
        <v>11</v>
      </c>
      <c r="H1404" s="3">
        <f>Table2[[#This Row],[Stok]]-Table2[[#This Row],[Terjual]]</f>
        <v>57</v>
      </c>
    </row>
    <row r="1405" spans="1:8" x14ac:dyDescent="0.35">
      <c r="A1405" t="s">
        <v>2803</v>
      </c>
      <c r="B1405" t="s">
        <v>9</v>
      </c>
      <c r="C1405" t="s">
        <v>20</v>
      </c>
      <c r="D1405" t="s">
        <v>2804</v>
      </c>
      <c r="E1405" s="4">
        <v>11000</v>
      </c>
      <c r="F1405" s="2">
        <v>33</v>
      </c>
      <c r="G1405" s="3">
        <f>SUMIF(TRANSAKSI!$M:$M,Table2[[#This Row],[Id Produk]],TRANSAKSI!$R:$R)</f>
        <v>5</v>
      </c>
      <c r="H1405" s="3">
        <f>Table2[[#This Row],[Stok]]-Table2[[#This Row],[Terjual]]</f>
        <v>28</v>
      </c>
    </row>
    <row r="1406" spans="1:8" x14ac:dyDescent="0.35">
      <c r="A1406" t="s">
        <v>2805</v>
      </c>
      <c r="B1406" t="s">
        <v>13</v>
      </c>
      <c r="C1406" t="s">
        <v>23</v>
      </c>
      <c r="D1406" t="s">
        <v>2806</v>
      </c>
      <c r="E1406" s="4">
        <v>7000</v>
      </c>
      <c r="F1406" s="2">
        <v>57</v>
      </c>
      <c r="G1406" s="3">
        <f>SUMIF(TRANSAKSI!$M:$M,Table2[[#This Row],[Id Produk]],TRANSAKSI!$R:$R)</f>
        <v>1</v>
      </c>
      <c r="H1406" s="3">
        <f>Table2[[#This Row],[Stok]]-Table2[[#This Row],[Terjual]]</f>
        <v>56</v>
      </c>
    </row>
    <row r="1407" spans="1:8" x14ac:dyDescent="0.35">
      <c r="A1407" t="s">
        <v>2807</v>
      </c>
      <c r="B1407" t="s">
        <v>13</v>
      </c>
      <c r="C1407" t="s">
        <v>26</v>
      </c>
      <c r="D1407" t="s">
        <v>2808</v>
      </c>
      <c r="E1407" s="4">
        <v>35000</v>
      </c>
      <c r="F1407" s="2">
        <v>48</v>
      </c>
      <c r="G1407" s="3">
        <f>SUMIF(TRANSAKSI!$M:$M,Table2[[#This Row],[Id Produk]],TRANSAKSI!$R:$R)</f>
        <v>6</v>
      </c>
      <c r="H1407" s="3">
        <f>Table2[[#This Row],[Stok]]-Table2[[#This Row],[Terjual]]</f>
        <v>42</v>
      </c>
    </row>
    <row r="1408" spans="1:8" x14ac:dyDescent="0.35">
      <c r="A1408" t="s">
        <v>2809</v>
      </c>
      <c r="B1408" t="s">
        <v>13</v>
      </c>
      <c r="C1408" t="s">
        <v>37</v>
      </c>
      <c r="D1408" t="s">
        <v>2810</v>
      </c>
      <c r="E1408" s="4">
        <v>20000</v>
      </c>
      <c r="F1408" s="2">
        <v>51</v>
      </c>
      <c r="G1408" s="3">
        <f>SUMIF(TRANSAKSI!$M:$M,Table2[[#This Row],[Id Produk]],TRANSAKSI!$R:$R)</f>
        <v>4</v>
      </c>
      <c r="H1408" s="3">
        <f>Table2[[#This Row],[Stok]]-Table2[[#This Row],[Terjual]]</f>
        <v>47</v>
      </c>
    </row>
    <row r="1409" spans="1:8" x14ac:dyDescent="0.35">
      <c r="A1409" t="s">
        <v>2811</v>
      </c>
      <c r="B1409" t="s">
        <v>13</v>
      </c>
      <c r="C1409" t="s">
        <v>37</v>
      </c>
      <c r="D1409" t="s">
        <v>2812</v>
      </c>
      <c r="E1409" s="4">
        <v>7000</v>
      </c>
      <c r="F1409" s="2">
        <v>54</v>
      </c>
      <c r="G1409" s="3">
        <f>SUMIF(TRANSAKSI!$M:$M,Table2[[#This Row],[Id Produk]],TRANSAKSI!$R:$R)</f>
        <v>8</v>
      </c>
      <c r="H1409" s="3">
        <f>Table2[[#This Row],[Stok]]-Table2[[#This Row],[Terjual]]</f>
        <v>46</v>
      </c>
    </row>
    <row r="1410" spans="1:8" x14ac:dyDescent="0.35">
      <c r="A1410" t="s">
        <v>2813</v>
      </c>
      <c r="B1410" t="s">
        <v>13</v>
      </c>
      <c r="C1410" t="s">
        <v>37</v>
      </c>
      <c r="D1410" t="s">
        <v>2814</v>
      </c>
      <c r="E1410" s="4">
        <v>8000</v>
      </c>
      <c r="F1410" s="2">
        <v>44</v>
      </c>
      <c r="G1410" s="3">
        <f>SUMIF(TRANSAKSI!$M:$M,Table2[[#This Row],[Id Produk]],TRANSAKSI!$R:$R)</f>
        <v>5</v>
      </c>
      <c r="H1410" s="3">
        <f>Table2[[#This Row],[Stok]]-Table2[[#This Row],[Terjual]]</f>
        <v>39</v>
      </c>
    </row>
    <row r="1411" spans="1:8" x14ac:dyDescent="0.35">
      <c r="A1411" t="s">
        <v>2815</v>
      </c>
      <c r="B1411" t="s">
        <v>13</v>
      </c>
      <c r="C1411" t="s">
        <v>32</v>
      </c>
      <c r="D1411" t="s">
        <v>2816</v>
      </c>
      <c r="E1411" s="4">
        <v>84000</v>
      </c>
      <c r="F1411" s="2">
        <v>61</v>
      </c>
      <c r="G1411" s="3">
        <f>SUMIF(TRANSAKSI!$M:$M,Table2[[#This Row],[Id Produk]],TRANSAKSI!$R:$R)</f>
        <v>7</v>
      </c>
      <c r="H1411" s="3">
        <f>Table2[[#This Row],[Stok]]-Table2[[#This Row],[Terjual]]</f>
        <v>54</v>
      </c>
    </row>
    <row r="1412" spans="1:8" x14ac:dyDescent="0.35">
      <c r="A1412" t="s">
        <v>2817</v>
      </c>
      <c r="B1412" t="s">
        <v>13</v>
      </c>
      <c r="C1412" t="s">
        <v>37</v>
      </c>
      <c r="D1412" t="s">
        <v>2818</v>
      </c>
      <c r="E1412" s="4">
        <v>56000</v>
      </c>
      <c r="F1412" s="2">
        <v>73</v>
      </c>
      <c r="G1412" s="3">
        <f>SUMIF(TRANSAKSI!$M:$M,Table2[[#This Row],[Id Produk]],TRANSAKSI!$R:$R)</f>
        <v>7</v>
      </c>
      <c r="H1412" s="3">
        <f>Table2[[#This Row],[Stok]]-Table2[[#This Row],[Terjual]]</f>
        <v>66</v>
      </c>
    </row>
    <row r="1413" spans="1:8" x14ac:dyDescent="0.35">
      <c r="A1413" t="s">
        <v>2819</v>
      </c>
      <c r="B1413" t="s">
        <v>13</v>
      </c>
      <c r="C1413" t="s">
        <v>32</v>
      </c>
      <c r="D1413" t="s">
        <v>2820</v>
      </c>
      <c r="E1413" s="4">
        <v>15000</v>
      </c>
      <c r="F1413" s="2">
        <v>46</v>
      </c>
      <c r="G1413" s="3">
        <f>SUMIF(TRANSAKSI!$M:$M,Table2[[#This Row],[Id Produk]],TRANSAKSI!$R:$R)</f>
        <v>7</v>
      </c>
      <c r="H1413" s="3">
        <f>Table2[[#This Row],[Stok]]-Table2[[#This Row],[Terjual]]</f>
        <v>39</v>
      </c>
    </row>
    <row r="1414" spans="1:8" x14ac:dyDescent="0.35">
      <c r="A1414" t="s">
        <v>2821</v>
      </c>
      <c r="B1414" t="s">
        <v>13</v>
      </c>
      <c r="C1414" t="s">
        <v>26</v>
      </c>
      <c r="D1414" t="s">
        <v>2822</v>
      </c>
      <c r="E1414" s="4">
        <v>591000</v>
      </c>
      <c r="F1414" s="2">
        <v>53</v>
      </c>
      <c r="G1414" s="3">
        <f>SUMIF(TRANSAKSI!$M:$M,Table2[[#This Row],[Id Produk]],TRANSAKSI!$R:$R)</f>
        <v>6</v>
      </c>
      <c r="H1414" s="3">
        <f>Table2[[#This Row],[Stok]]-Table2[[#This Row],[Terjual]]</f>
        <v>47</v>
      </c>
    </row>
    <row r="1415" spans="1:8" x14ac:dyDescent="0.35">
      <c r="A1415" t="s">
        <v>2823</v>
      </c>
      <c r="B1415" t="s">
        <v>13</v>
      </c>
      <c r="C1415" t="s">
        <v>29</v>
      </c>
      <c r="D1415" t="s">
        <v>2824</v>
      </c>
      <c r="E1415" s="4">
        <v>8000</v>
      </c>
      <c r="F1415" s="2">
        <v>50</v>
      </c>
      <c r="G1415" s="3">
        <f>SUMIF(TRANSAKSI!$M:$M,Table2[[#This Row],[Id Produk]],TRANSAKSI!$R:$R)</f>
        <v>5</v>
      </c>
      <c r="H1415" s="3">
        <f>Table2[[#This Row],[Stok]]-Table2[[#This Row],[Terjual]]</f>
        <v>45</v>
      </c>
    </row>
    <row r="1416" spans="1:8" x14ac:dyDescent="0.35">
      <c r="A1416" t="s">
        <v>2825</v>
      </c>
      <c r="B1416" t="s">
        <v>13</v>
      </c>
      <c r="C1416" t="s">
        <v>32</v>
      </c>
      <c r="D1416" t="s">
        <v>2826</v>
      </c>
      <c r="E1416" s="4">
        <v>118000</v>
      </c>
      <c r="F1416" s="2">
        <v>51</v>
      </c>
      <c r="G1416" s="3">
        <f>SUMIF(TRANSAKSI!$M:$M,Table2[[#This Row],[Id Produk]],TRANSAKSI!$R:$R)</f>
        <v>8</v>
      </c>
      <c r="H1416" s="3">
        <f>Table2[[#This Row],[Stok]]-Table2[[#This Row],[Terjual]]</f>
        <v>43</v>
      </c>
    </row>
    <row r="1417" spans="1:8" x14ac:dyDescent="0.35">
      <c r="A1417" t="s">
        <v>2827</v>
      </c>
      <c r="B1417" t="s">
        <v>9</v>
      </c>
      <c r="C1417" t="s">
        <v>17</v>
      </c>
      <c r="D1417" t="s">
        <v>2828</v>
      </c>
      <c r="E1417" s="4">
        <v>816000</v>
      </c>
      <c r="F1417" s="2">
        <v>66</v>
      </c>
      <c r="G1417" s="3">
        <f>SUMIF(TRANSAKSI!$M:$M,Table2[[#This Row],[Id Produk]],TRANSAKSI!$R:$R)</f>
        <v>20</v>
      </c>
      <c r="H1417" s="3">
        <f>Table2[[#This Row],[Stok]]-Table2[[#This Row],[Terjual]]</f>
        <v>46</v>
      </c>
    </row>
    <row r="1418" spans="1:8" x14ac:dyDescent="0.35">
      <c r="A1418" t="s">
        <v>2829</v>
      </c>
      <c r="B1418" t="s">
        <v>9</v>
      </c>
      <c r="C1418" t="s">
        <v>20</v>
      </c>
      <c r="D1418" t="s">
        <v>2830</v>
      </c>
      <c r="E1418" s="4">
        <v>61000</v>
      </c>
      <c r="F1418" s="2">
        <v>30</v>
      </c>
      <c r="G1418" s="3">
        <f>SUMIF(TRANSAKSI!$M:$M,Table2[[#This Row],[Id Produk]],TRANSAKSI!$R:$R)</f>
        <v>5</v>
      </c>
      <c r="H1418" s="3">
        <f>Table2[[#This Row],[Stok]]-Table2[[#This Row],[Terjual]]</f>
        <v>25</v>
      </c>
    </row>
    <row r="1419" spans="1:8" x14ac:dyDescent="0.35">
      <c r="A1419" t="s">
        <v>2831</v>
      </c>
      <c r="B1419" t="s">
        <v>13</v>
      </c>
      <c r="C1419" t="s">
        <v>23</v>
      </c>
      <c r="D1419" t="s">
        <v>2832</v>
      </c>
      <c r="E1419" s="4">
        <v>29000</v>
      </c>
      <c r="F1419" s="2">
        <v>70</v>
      </c>
      <c r="G1419" s="3">
        <f>SUMIF(TRANSAKSI!$M:$M,Table2[[#This Row],[Id Produk]],TRANSAKSI!$R:$R)</f>
        <v>9</v>
      </c>
      <c r="H1419" s="3">
        <f>Table2[[#This Row],[Stok]]-Table2[[#This Row],[Terjual]]</f>
        <v>61</v>
      </c>
    </row>
    <row r="1420" spans="1:8" x14ac:dyDescent="0.35">
      <c r="A1420" t="s">
        <v>2833</v>
      </c>
      <c r="B1420" t="s">
        <v>9</v>
      </c>
      <c r="C1420" t="s">
        <v>20</v>
      </c>
      <c r="D1420" t="s">
        <v>2834</v>
      </c>
      <c r="E1420" s="4">
        <v>8000</v>
      </c>
      <c r="F1420" s="2">
        <v>78</v>
      </c>
      <c r="G1420" s="3">
        <f>SUMIF(TRANSAKSI!$M:$M,Table2[[#This Row],[Id Produk]],TRANSAKSI!$R:$R)</f>
        <v>4</v>
      </c>
      <c r="H1420" s="3">
        <f>Table2[[#This Row],[Stok]]-Table2[[#This Row],[Terjual]]</f>
        <v>74</v>
      </c>
    </row>
    <row r="1421" spans="1:8" x14ac:dyDescent="0.35">
      <c r="A1421" t="s">
        <v>2835</v>
      </c>
      <c r="B1421" t="s">
        <v>13</v>
      </c>
      <c r="C1421" t="s">
        <v>37</v>
      </c>
      <c r="D1421" t="s">
        <v>2836</v>
      </c>
      <c r="E1421" s="4">
        <v>19000</v>
      </c>
      <c r="F1421" s="2">
        <v>38</v>
      </c>
      <c r="G1421" s="3">
        <f>SUMIF(TRANSAKSI!$M:$M,Table2[[#This Row],[Id Produk]],TRANSAKSI!$R:$R)</f>
        <v>6</v>
      </c>
      <c r="H1421" s="3">
        <f>Table2[[#This Row],[Stok]]-Table2[[#This Row],[Terjual]]</f>
        <v>32</v>
      </c>
    </row>
    <row r="1422" spans="1:8" x14ac:dyDescent="0.35">
      <c r="A1422" t="s">
        <v>2837</v>
      </c>
      <c r="B1422" t="s">
        <v>9</v>
      </c>
      <c r="C1422" t="s">
        <v>20</v>
      </c>
      <c r="D1422" t="s">
        <v>2838</v>
      </c>
      <c r="E1422" s="4">
        <v>356000</v>
      </c>
      <c r="F1422" s="2">
        <v>54</v>
      </c>
      <c r="G1422" s="3">
        <f>SUMIF(TRANSAKSI!$M:$M,Table2[[#This Row],[Id Produk]],TRANSAKSI!$R:$R)</f>
        <v>15</v>
      </c>
      <c r="H1422" s="3">
        <f>Table2[[#This Row],[Stok]]-Table2[[#This Row],[Terjual]]</f>
        <v>39</v>
      </c>
    </row>
    <row r="1423" spans="1:8" x14ac:dyDescent="0.35">
      <c r="A1423" t="s">
        <v>2839</v>
      </c>
      <c r="B1423" t="s">
        <v>9</v>
      </c>
      <c r="C1423" t="s">
        <v>20</v>
      </c>
      <c r="D1423" t="s">
        <v>2840</v>
      </c>
      <c r="E1423" s="4">
        <v>39000</v>
      </c>
      <c r="F1423" s="2">
        <v>34</v>
      </c>
      <c r="G1423" s="3">
        <f>SUMIF(TRANSAKSI!$M:$M,Table2[[#This Row],[Id Produk]],TRANSAKSI!$R:$R)</f>
        <v>7</v>
      </c>
      <c r="H1423" s="3">
        <f>Table2[[#This Row],[Stok]]-Table2[[#This Row],[Terjual]]</f>
        <v>27</v>
      </c>
    </row>
    <row r="1424" spans="1:8" x14ac:dyDescent="0.35">
      <c r="A1424" t="s">
        <v>2841</v>
      </c>
      <c r="B1424" t="s">
        <v>13</v>
      </c>
      <c r="C1424" t="s">
        <v>73</v>
      </c>
      <c r="D1424" t="s">
        <v>476</v>
      </c>
      <c r="E1424" s="4">
        <v>21000</v>
      </c>
      <c r="F1424" s="2">
        <v>43</v>
      </c>
      <c r="G1424" s="3">
        <f>SUMIF(TRANSAKSI!$M:$M,Table2[[#This Row],[Id Produk]],TRANSAKSI!$R:$R)</f>
        <v>11</v>
      </c>
      <c r="H1424" s="3">
        <f>Table2[[#This Row],[Stok]]-Table2[[#This Row],[Terjual]]</f>
        <v>32</v>
      </c>
    </row>
    <row r="1425" spans="1:8" x14ac:dyDescent="0.35">
      <c r="A1425" t="s">
        <v>2842</v>
      </c>
      <c r="B1425" t="s">
        <v>13</v>
      </c>
      <c r="C1425" t="s">
        <v>26</v>
      </c>
      <c r="D1425" t="s">
        <v>2843</v>
      </c>
      <c r="E1425" s="4">
        <v>99000</v>
      </c>
      <c r="F1425" s="2">
        <v>40</v>
      </c>
      <c r="G1425" s="3">
        <f>SUMIF(TRANSAKSI!$M:$M,Table2[[#This Row],[Id Produk]],TRANSAKSI!$R:$R)</f>
        <v>16</v>
      </c>
      <c r="H1425" s="3">
        <f>Table2[[#This Row],[Stok]]-Table2[[#This Row],[Terjual]]</f>
        <v>24</v>
      </c>
    </row>
    <row r="1426" spans="1:8" x14ac:dyDescent="0.35">
      <c r="A1426" t="s">
        <v>2844</v>
      </c>
      <c r="B1426" t="s">
        <v>13</v>
      </c>
      <c r="C1426" t="s">
        <v>37</v>
      </c>
      <c r="D1426" t="s">
        <v>2845</v>
      </c>
      <c r="E1426" s="4">
        <v>28000</v>
      </c>
      <c r="F1426" s="2">
        <v>68</v>
      </c>
      <c r="G1426" s="3">
        <f>SUMIF(TRANSAKSI!$M:$M,Table2[[#This Row],[Id Produk]],TRANSAKSI!$R:$R)</f>
        <v>18</v>
      </c>
      <c r="H1426" s="3">
        <f>Table2[[#This Row],[Stok]]-Table2[[#This Row],[Terjual]]</f>
        <v>50</v>
      </c>
    </row>
    <row r="1427" spans="1:8" x14ac:dyDescent="0.35">
      <c r="A1427" t="s">
        <v>2846</v>
      </c>
      <c r="B1427" t="s">
        <v>13</v>
      </c>
      <c r="C1427" t="s">
        <v>366</v>
      </c>
      <c r="D1427" t="s">
        <v>2847</v>
      </c>
      <c r="E1427" s="4">
        <v>12000</v>
      </c>
      <c r="F1427" s="2">
        <v>59</v>
      </c>
      <c r="G1427" s="3">
        <f>SUMIF(TRANSAKSI!$M:$M,Table2[[#This Row],[Id Produk]],TRANSAKSI!$R:$R)</f>
        <v>5</v>
      </c>
      <c r="H1427" s="3">
        <f>Table2[[#This Row],[Stok]]-Table2[[#This Row],[Terjual]]</f>
        <v>54</v>
      </c>
    </row>
    <row r="1428" spans="1:8" x14ac:dyDescent="0.35">
      <c r="A1428" t="s">
        <v>2848</v>
      </c>
      <c r="B1428" t="s">
        <v>51</v>
      </c>
      <c r="C1428" t="s">
        <v>52</v>
      </c>
      <c r="D1428" t="s">
        <v>2849</v>
      </c>
      <c r="E1428" s="4">
        <v>6000</v>
      </c>
      <c r="F1428" s="2">
        <v>71</v>
      </c>
      <c r="G1428" s="3">
        <f>SUMIF(TRANSAKSI!$M:$M,Table2[[#This Row],[Id Produk]],TRANSAKSI!$R:$R)</f>
        <v>3</v>
      </c>
      <c r="H1428" s="3">
        <f>Table2[[#This Row],[Stok]]-Table2[[#This Row],[Terjual]]</f>
        <v>68</v>
      </c>
    </row>
    <row r="1429" spans="1:8" x14ac:dyDescent="0.35">
      <c r="A1429" t="s">
        <v>2850</v>
      </c>
      <c r="B1429" t="s">
        <v>13</v>
      </c>
      <c r="C1429" t="s">
        <v>32</v>
      </c>
      <c r="D1429" t="s">
        <v>2851</v>
      </c>
      <c r="E1429" s="4">
        <v>82000</v>
      </c>
      <c r="F1429" s="2">
        <v>77</v>
      </c>
      <c r="G1429" s="3">
        <f>SUMIF(TRANSAKSI!$M:$M,Table2[[#This Row],[Id Produk]],TRANSAKSI!$R:$R)</f>
        <v>11</v>
      </c>
      <c r="H1429" s="3">
        <f>Table2[[#This Row],[Stok]]-Table2[[#This Row],[Terjual]]</f>
        <v>66</v>
      </c>
    </row>
    <row r="1430" spans="1:8" x14ac:dyDescent="0.35">
      <c r="A1430" t="s">
        <v>2852</v>
      </c>
      <c r="B1430" t="s">
        <v>51</v>
      </c>
      <c r="C1430" t="s">
        <v>64</v>
      </c>
      <c r="D1430" t="s">
        <v>2853</v>
      </c>
      <c r="E1430" s="4">
        <v>900000</v>
      </c>
      <c r="F1430" s="2">
        <v>32</v>
      </c>
      <c r="G1430" s="3">
        <f>SUMIF(TRANSAKSI!$M:$M,Table2[[#This Row],[Id Produk]],TRANSAKSI!$R:$R)</f>
        <v>23</v>
      </c>
      <c r="H1430" s="3">
        <f>Table2[[#This Row],[Stok]]-Table2[[#This Row],[Terjual]]</f>
        <v>9</v>
      </c>
    </row>
    <row r="1431" spans="1:8" x14ac:dyDescent="0.35">
      <c r="A1431" t="s">
        <v>2854</v>
      </c>
      <c r="B1431" t="s">
        <v>51</v>
      </c>
      <c r="C1431" t="s">
        <v>64</v>
      </c>
      <c r="D1431" t="s">
        <v>2855</v>
      </c>
      <c r="E1431" s="4">
        <v>179000</v>
      </c>
      <c r="F1431" s="2">
        <v>37</v>
      </c>
      <c r="G1431" s="3">
        <f>SUMIF(TRANSAKSI!$M:$M,Table2[[#This Row],[Id Produk]],TRANSAKSI!$R:$R)</f>
        <v>4</v>
      </c>
      <c r="H1431" s="3">
        <f>Table2[[#This Row],[Stok]]-Table2[[#This Row],[Terjual]]</f>
        <v>33</v>
      </c>
    </row>
    <row r="1432" spans="1:8" x14ac:dyDescent="0.35">
      <c r="A1432" t="s">
        <v>2856</v>
      </c>
      <c r="B1432" t="s">
        <v>13</v>
      </c>
      <c r="C1432" t="s">
        <v>26</v>
      </c>
      <c r="D1432" t="s">
        <v>2857</v>
      </c>
      <c r="E1432" s="4">
        <v>14000</v>
      </c>
      <c r="F1432" s="2">
        <v>32</v>
      </c>
      <c r="G1432" s="3">
        <f>SUMIF(TRANSAKSI!$M:$M,Table2[[#This Row],[Id Produk]],TRANSAKSI!$R:$R)</f>
        <v>3</v>
      </c>
      <c r="H1432" s="3">
        <f>Table2[[#This Row],[Stok]]-Table2[[#This Row],[Terjual]]</f>
        <v>29</v>
      </c>
    </row>
    <row r="1433" spans="1:8" x14ac:dyDescent="0.35">
      <c r="A1433" t="s">
        <v>2858</v>
      </c>
      <c r="B1433" t="s">
        <v>13</v>
      </c>
      <c r="C1433" t="s">
        <v>26</v>
      </c>
      <c r="D1433" t="s">
        <v>2859</v>
      </c>
      <c r="E1433" s="4">
        <v>39000</v>
      </c>
      <c r="F1433" s="2">
        <v>50</v>
      </c>
      <c r="G1433" s="3">
        <f>SUMIF(TRANSAKSI!$M:$M,Table2[[#This Row],[Id Produk]],TRANSAKSI!$R:$R)</f>
        <v>7</v>
      </c>
      <c r="H1433" s="3">
        <f>Table2[[#This Row],[Stok]]-Table2[[#This Row],[Terjual]]</f>
        <v>43</v>
      </c>
    </row>
    <row r="1434" spans="1:8" x14ac:dyDescent="0.35">
      <c r="A1434" t="s">
        <v>2860</v>
      </c>
      <c r="B1434" t="s">
        <v>13</v>
      </c>
      <c r="C1434" t="s">
        <v>23</v>
      </c>
      <c r="D1434" t="s">
        <v>2861</v>
      </c>
      <c r="E1434" s="4">
        <v>13000</v>
      </c>
      <c r="F1434" s="2">
        <v>26</v>
      </c>
      <c r="G1434" s="3">
        <f>SUMIF(TRANSAKSI!$M:$M,Table2[[#This Row],[Id Produk]],TRANSAKSI!$R:$R)</f>
        <v>4</v>
      </c>
      <c r="H1434" s="3">
        <f>Table2[[#This Row],[Stok]]-Table2[[#This Row],[Terjual]]</f>
        <v>22</v>
      </c>
    </row>
    <row r="1435" spans="1:8" x14ac:dyDescent="0.35">
      <c r="A1435" t="s">
        <v>2862</v>
      </c>
      <c r="B1435" t="s">
        <v>51</v>
      </c>
      <c r="C1435" t="s">
        <v>52</v>
      </c>
      <c r="D1435" t="s">
        <v>2863</v>
      </c>
      <c r="E1435" s="4">
        <v>75000</v>
      </c>
      <c r="F1435" s="2">
        <v>49</v>
      </c>
      <c r="G1435" s="3">
        <f>SUMIF(TRANSAKSI!$M:$M,Table2[[#This Row],[Id Produk]],TRANSAKSI!$R:$R)</f>
        <v>8</v>
      </c>
      <c r="H1435" s="3">
        <f>Table2[[#This Row],[Stok]]-Table2[[#This Row],[Terjual]]</f>
        <v>41</v>
      </c>
    </row>
    <row r="1436" spans="1:8" x14ac:dyDescent="0.35">
      <c r="A1436" t="s">
        <v>2864</v>
      </c>
      <c r="B1436" t="s">
        <v>13</v>
      </c>
      <c r="C1436" t="s">
        <v>14</v>
      </c>
      <c r="D1436" t="s">
        <v>2865</v>
      </c>
      <c r="E1436" s="4">
        <v>45000</v>
      </c>
      <c r="F1436" s="2">
        <v>42</v>
      </c>
      <c r="G1436" s="3">
        <f>SUMIF(TRANSAKSI!$M:$M,Table2[[#This Row],[Id Produk]],TRANSAKSI!$R:$R)</f>
        <v>6</v>
      </c>
      <c r="H1436" s="3">
        <f>Table2[[#This Row],[Stok]]-Table2[[#This Row],[Terjual]]</f>
        <v>36</v>
      </c>
    </row>
    <row r="1437" spans="1:8" x14ac:dyDescent="0.35">
      <c r="A1437" t="s">
        <v>2866</v>
      </c>
      <c r="B1437" t="s">
        <v>13</v>
      </c>
      <c r="C1437" t="s">
        <v>29</v>
      </c>
      <c r="D1437" t="s">
        <v>2867</v>
      </c>
      <c r="E1437" s="4">
        <v>4000</v>
      </c>
      <c r="F1437" s="2">
        <v>66</v>
      </c>
      <c r="G1437" s="3">
        <f>SUMIF(TRANSAKSI!$M:$M,Table2[[#This Row],[Id Produk]],TRANSAKSI!$R:$R)</f>
        <v>4</v>
      </c>
      <c r="H1437" s="3">
        <f>Table2[[#This Row],[Stok]]-Table2[[#This Row],[Terjual]]</f>
        <v>62</v>
      </c>
    </row>
    <row r="1438" spans="1:8" x14ac:dyDescent="0.35">
      <c r="A1438" t="s">
        <v>2868</v>
      </c>
      <c r="B1438" t="s">
        <v>51</v>
      </c>
      <c r="C1438" t="s">
        <v>254</v>
      </c>
      <c r="D1438" t="s">
        <v>2869</v>
      </c>
      <c r="E1438" s="4">
        <v>33000</v>
      </c>
      <c r="F1438" s="2">
        <v>77</v>
      </c>
      <c r="G1438" s="3">
        <f>SUMIF(TRANSAKSI!$M:$M,Table2[[#This Row],[Id Produk]],TRANSAKSI!$R:$R)</f>
        <v>6</v>
      </c>
      <c r="H1438" s="3">
        <f>Table2[[#This Row],[Stok]]-Table2[[#This Row],[Terjual]]</f>
        <v>71</v>
      </c>
    </row>
    <row r="1439" spans="1:8" x14ac:dyDescent="0.35">
      <c r="A1439" t="s">
        <v>2870</v>
      </c>
      <c r="B1439" t="s">
        <v>51</v>
      </c>
      <c r="C1439" t="s">
        <v>52</v>
      </c>
      <c r="D1439" t="s">
        <v>2871</v>
      </c>
      <c r="E1439" s="4">
        <v>334000</v>
      </c>
      <c r="F1439" s="2">
        <v>71</v>
      </c>
      <c r="G1439" s="3">
        <f>SUMIF(TRANSAKSI!$M:$M,Table2[[#This Row],[Id Produk]],TRANSAKSI!$R:$R)</f>
        <v>13</v>
      </c>
      <c r="H1439" s="3">
        <f>Table2[[#This Row],[Stok]]-Table2[[#This Row],[Terjual]]</f>
        <v>58</v>
      </c>
    </row>
    <row r="1440" spans="1:8" x14ac:dyDescent="0.35">
      <c r="A1440" t="s">
        <v>2872</v>
      </c>
      <c r="B1440" t="s">
        <v>13</v>
      </c>
      <c r="C1440" t="s">
        <v>14</v>
      </c>
      <c r="D1440" t="s">
        <v>2873</v>
      </c>
      <c r="E1440" s="4">
        <v>61000</v>
      </c>
      <c r="F1440" s="2">
        <v>26</v>
      </c>
      <c r="G1440" s="3">
        <f>SUMIF(TRANSAKSI!$M:$M,Table2[[#This Row],[Id Produk]],TRANSAKSI!$R:$R)</f>
        <v>8</v>
      </c>
      <c r="H1440" s="3">
        <f>Table2[[#This Row],[Stok]]-Table2[[#This Row],[Terjual]]</f>
        <v>18</v>
      </c>
    </row>
    <row r="1441" spans="1:8" x14ac:dyDescent="0.35">
      <c r="A1441" t="s">
        <v>2874</v>
      </c>
      <c r="B1441" t="s">
        <v>51</v>
      </c>
      <c r="C1441" t="s">
        <v>471</v>
      </c>
      <c r="D1441" t="s">
        <v>2875</v>
      </c>
      <c r="E1441" s="4">
        <v>600000</v>
      </c>
      <c r="F1441" s="2">
        <v>78</v>
      </c>
      <c r="G1441" s="3">
        <f>SUMIF(TRANSAKSI!$M:$M,Table2[[#This Row],[Id Produk]],TRANSAKSI!$R:$R)</f>
        <v>3</v>
      </c>
      <c r="H1441" s="3">
        <f>Table2[[#This Row],[Stok]]-Table2[[#This Row],[Terjual]]</f>
        <v>75</v>
      </c>
    </row>
    <row r="1442" spans="1:8" x14ac:dyDescent="0.35">
      <c r="A1442" t="s">
        <v>2876</v>
      </c>
      <c r="B1442" t="s">
        <v>9</v>
      </c>
      <c r="C1442" t="s">
        <v>42</v>
      </c>
      <c r="D1442" t="s">
        <v>2877</v>
      </c>
      <c r="E1442" s="4">
        <v>639000</v>
      </c>
      <c r="F1442" s="2">
        <v>73</v>
      </c>
      <c r="G1442" s="3">
        <f>SUMIF(TRANSAKSI!$M:$M,Table2[[#This Row],[Id Produk]],TRANSAKSI!$R:$R)</f>
        <v>15</v>
      </c>
      <c r="H1442" s="3">
        <f>Table2[[#This Row],[Stok]]-Table2[[#This Row],[Terjual]]</f>
        <v>58</v>
      </c>
    </row>
    <row r="1443" spans="1:8" x14ac:dyDescent="0.35">
      <c r="A1443" t="s">
        <v>2878</v>
      </c>
      <c r="B1443" t="s">
        <v>51</v>
      </c>
      <c r="C1443" t="s">
        <v>254</v>
      </c>
      <c r="D1443" t="s">
        <v>2879</v>
      </c>
      <c r="E1443" s="4">
        <v>72000</v>
      </c>
      <c r="F1443" s="2">
        <v>76</v>
      </c>
      <c r="G1443" s="3">
        <f>SUMIF(TRANSAKSI!$M:$M,Table2[[#This Row],[Id Produk]],TRANSAKSI!$R:$R)</f>
        <v>3</v>
      </c>
      <c r="H1443" s="3">
        <f>Table2[[#This Row],[Stok]]-Table2[[#This Row],[Terjual]]</f>
        <v>73</v>
      </c>
    </row>
    <row r="1444" spans="1:8" x14ac:dyDescent="0.35">
      <c r="A1444" t="s">
        <v>2880</v>
      </c>
      <c r="B1444" t="s">
        <v>9</v>
      </c>
      <c r="C1444" t="s">
        <v>20</v>
      </c>
      <c r="D1444" t="s">
        <v>2881</v>
      </c>
      <c r="E1444" s="4">
        <v>133000</v>
      </c>
      <c r="F1444" s="2">
        <v>41</v>
      </c>
      <c r="G1444" s="3">
        <f>SUMIF(TRANSAKSI!$M:$M,Table2[[#This Row],[Id Produk]],TRANSAKSI!$R:$R)</f>
        <v>13</v>
      </c>
      <c r="H1444" s="3">
        <f>Table2[[#This Row],[Stok]]-Table2[[#This Row],[Terjual]]</f>
        <v>28</v>
      </c>
    </row>
    <row r="1445" spans="1:8" x14ac:dyDescent="0.35">
      <c r="A1445" t="s">
        <v>2882</v>
      </c>
      <c r="B1445" t="s">
        <v>51</v>
      </c>
      <c r="C1445" t="s">
        <v>64</v>
      </c>
      <c r="D1445" t="s">
        <v>2883</v>
      </c>
      <c r="E1445" s="4">
        <v>12000</v>
      </c>
      <c r="F1445" s="2">
        <v>49</v>
      </c>
      <c r="G1445" s="3">
        <f>SUMIF(TRANSAKSI!$M:$M,Table2[[#This Row],[Id Produk]],TRANSAKSI!$R:$R)</f>
        <v>5</v>
      </c>
      <c r="H1445" s="3">
        <f>Table2[[#This Row],[Stok]]-Table2[[#This Row],[Terjual]]</f>
        <v>44</v>
      </c>
    </row>
    <row r="1446" spans="1:8" x14ac:dyDescent="0.35">
      <c r="A1446" t="s">
        <v>2884</v>
      </c>
      <c r="B1446" t="s">
        <v>51</v>
      </c>
      <c r="C1446" t="s">
        <v>52</v>
      </c>
      <c r="D1446" t="s">
        <v>2885</v>
      </c>
      <c r="E1446" s="4">
        <v>280000</v>
      </c>
      <c r="F1446" s="2">
        <v>43</v>
      </c>
      <c r="G1446" s="3">
        <f>SUMIF(TRANSAKSI!$M:$M,Table2[[#This Row],[Id Produk]],TRANSAKSI!$R:$R)</f>
        <v>10</v>
      </c>
      <c r="H1446" s="3">
        <f>Table2[[#This Row],[Stok]]-Table2[[#This Row],[Terjual]]</f>
        <v>33</v>
      </c>
    </row>
    <row r="1447" spans="1:8" x14ac:dyDescent="0.35">
      <c r="A1447" t="s">
        <v>2886</v>
      </c>
      <c r="B1447" t="s">
        <v>13</v>
      </c>
      <c r="C1447" t="s">
        <v>23</v>
      </c>
      <c r="D1447" t="s">
        <v>2887</v>
      </c>
      <c r="E1447" s="4">
        <v>420000</v>
      </c>
      <c r="F1447" s="2">
        <v>66</v>
      </c>
      <c r="G1447" s="3">
        <f>SUMIF(TRANSAKSI!$M:$M,Table2[[#This Row],[Id Produk]],TRANSAKSI!$R:$R)</f>
        <v>5</v>
      </c>
      <c r="H1447" s="3">
        <f>Table2[[#This Row],[Stok]]-Table2[[#This Row],[Terjual]]</f>
        <v>61</v>
      </c>
    </row>
    <row r="1448" spans="1:8" x14ac:dyDescent="0.35">
      <c r="A1448" t="s">
        <v>2888</v>
      </c>
      <c r="B1448" t="s">
        <v>51</v>
      </c>
      <c r="C1448" t="s">
        <v>64</v>
      </c>
      <c r="D1448" t="s">
        <v>2889</v>
      </c>
      <c r="E1448" s="4">
        <v>520000</v>
      </c>
      <c r="F1448" s="2">
        <v>31</v>
      </c>
      <c r="G1448" s="3">
        <f>SUMIF(TRANSAKSI!$M:$M,Table2[[#This Row],[Id Produk]],TRANSAKSI!$R:$R)</f>
        <v>4</v>
      </c>
      <c r="H1448" s="3">
        <f>Table2[[#This Row],[Stok]]-Table2[[#This Row],[Terjual]]</f>
        <v>27</v>
      </c>
    </row>
    <row r="1449" spans="1:8" x14ac:dyDescent="0.35">
      <c r="A1449" t="s">
        <v>2890</v>
      </c>
      <c r="B1449" t="s">
        <v>51</v>
      </c>
      <c r="C1449" t="s">
        <v>52</v>
      </c>
      <c r="D1449" t="s">
        <v>2891</v>
      </c>
      <c r="E1449" s="4">
        <v>58000</v>
      </c>
      <c r="F1449" s="2">
        <v>76</v>
      </c>
      <c r="G1449" s="3">
        <f>SUMIF(TRANSAKSI!$M:$M,Table2[[#This Row],[Id Produk]],TRANSAKSI!$R:$R)</f>
        <v>14</v>
      </c>
      <c r="H1449" s="3">
        <f>Table2[[#This Row],[Stok]]-Table2[[#This Row],[Terjual]]</f>
        <v>62</v>
      </c>
    </row>
    <row r="1450" spans="1:8" x14ac:dyDescent="0.35">
      <c r="A1450" t="s">
        <v>2892</v>
      </c>
      <c r="B1450" t="s">
        <v>13</v>
      </c>
      <c r="C1450" t="s">
        <v>32</v>
      </c>
      <c r="D1450" t="s">
        <v>2893</v>
      </c>
      <c r="E1450" s="4">
        <v>84000</v>
      </c>
      <c r="F1450" s="2">
        <v>49</v>
      </c>
      <c r="G1450" s="3">
        <f>SUMIF(TRANSAKSI!$M:$M,Table2[[#This Row],[Id Produk]],TRANSAKSI!$R:$R)</f>
        <v>9</v>
      </c>
      <c r="H1450" s="3">
        <f>Table2[[#This Row],[Stok]]-Table2[[#This Row],[Terjual]]</f>
        <v>40</v>
      </c>
    </row>
    <row r="1451" spans="1:8" x14ac:dyDescent="0.35">
      <c r="A1451" t="s">
        <v>2894</v>
      </c>
      <c r="B1451" t="s">
        <v>51</v>
      </c>
      <c r="C1451" t="s">
        <v>52</v>
      </c>
      <c r="D1451" t="s">
        <v>2895</v>
      </c>
      <c r="E1451" s="4">
        <v>416000</v>
      </c>
      <c r="F1451" s="2">
        <v>54</v>
      </c>
      <c r="G1451" s="3">
        <f>SUMIF(TRANSAKSI!$M:$M,Table2[[#This Row],[Id Produk]],TRANSAKSI!$R:$R)</f>
        <v>4</v>
      </c>
      <c r="H1451" s="3">
        <f>Table2[[#This Row],[Stok]]-Table2[[#This Row],[Terjual]]</f>
        <v>50</v>
      </c>
    </row>
    <row r="1452" spans="1:8" x14ac:dyDescent="0.35">
      <c r="A1452" t="s">
        <v>2896</v>
      </c>
      <c r="B1452" t="s">
        <v>13</v>
      </c>
      <c r="C1452" t="s">
        <v>23</v>
      </c>
      <c r="D1452" t="s">
        <v>2897</v>
      </c>
      <c r="E1452" s="4">
        <v>110000</v>
      </c>
      <c r="F1452" s="2">
        <v>65</v>
      </c>
      <c r="G1452" s="3">
        <f>SUMIF(TRANSAKSI!$M:$M,Table2[[#This Row],[Id Produk]],TRANSAKSI!$R:$R)</f>
        <v>12</v>
      </c>
      <c r="H1452" s="3">
        <f>Table2[[#This Row],[Stok]]-Table2[[#This Row],[Terjual]]</f>
        <v>53</v>
      </c>
    </row>
    <row r="1453" spans="1:8" x14ac:dyDescent="0.35">
      <c r="A1453" t="s">
        <v>2898</v>
      </c>
      <c r="B1453" t="s">
        <v>13</v>
      </c>
      <c r="C1453" t="s">
        <v>29</v>
      </c>
      <c r="D1453" t="s">
        <v>2899</v>
      </c>
      <c r="E1453" s="4">
        <v>80000</v>
      </c>
      <c r="F1453" s="2">
        <v>75</v>
      </c>
      <c r="G1453" s="3">
        <f>SUMIF(TRANSAKSI!$M:$M,Table2[[#This Row],[Id Produk]],TRANSAKSI!$R:$R)</f>
        <v>3</v>
      </c>
      <c r="H1453" s="3">
        <f>Table2[[#This Row],[Stok]]-Table2[[#This Row],[Terjual]]</f>
        <v>72</v>
      </c>
    </row>
    <row r="1454" spans="1:8" x14ac:dyDescent="0.35">
      <c r="A1454" t="s">
        <v>2900</v>
      </c>
      <c r="B1454" t="s">
        <v>9</v>
      </c>
      <c r="C1454" t="s">
        <v>17</v>
      </c>
      <c r="D1454" t="s">
        <v>2901</v>
      </c>
      <c r="E1454" s="4">
        <v>1294000</v>
      </c>
      <c r="F1454" s="2">
        <v>44</v>
      </c>
      <c r="G1454" s="3">
        <f>SUMIF(TRANSAKSI!$M:$M,Table2[[#This Row],[Id Produk]],TRANSAKSI!$R:$R)</f>
        <v>10</v>
      </c>
      <c r="H1454" s="3">
        <f>Table2[[#This Row],[Stok]]-Table2[[#This Row],[Terjual]]</f>
        <v>34</v>
      </c>
    </row>
    <row r="1455" spans="1:8" x14ac:dyDescent="0.35">
      <c r="A1455" t="s">
        <v>2902</v>
      </c>
      <c r="B1455" t="s">
        <v>13</v>
      </c>
      <c r="C1455" t="s">
        <v>23</v>
      </c>
      <c r="D1455" t="s">
        <v>2903</v>
      </c>
      <c r="E1455" s="4">
        <v>193000</v>
      </c>
      <c r="F1455" s="2">
        <v>34</v>
      </c>
      <c r="G1455" s="3">
        <f>SUMIF(TRANSAKSI!$M:$M,Table2[[#This Row],[Id Produk]],TRANSAKSI!$R:$R)</f>
        <v>4</v>
      </c>
      <c r="H1455" s="3">
        <f>Table2[[#This Row],[Stok]]-Table2[[#This Row],[Terjual]]</f>
        <v>30</v>
      </c>
    </row>
    <row r="1456" spans="1:8" x14ac:dyDescent="0.35">
      <c r="A1456" t="s">
        <v>2904</v>
      </c>
      <c r="B1456" t="s">
        <v>13</v>
      </c>
      <c r="C1456" t="s">
        <v>26</v>
      </c>
      <c r="D1456" t="s">
        <v>2905</v>
      </c>
      <c r="E1456" s="4">
        <v>15000</v>
      </c>
      <c r="F1456" s="2">
        <v>30</v>
      </c>
      <c r="G1456" s="3">
        <f>SUMIF(TRANSAKSI!$M:$M,Table2[[#This Row],[Id Produk]],TRANSAKSI!$R:$R)</f>
        <v>3</v>
      </c>
      <c r="H1456" s="3">
        <f>Table2[[#This Row],[Stok]]-Table2[[#This Row],[Terjual]]</f>
        <v>27</v>
      </c>
    </row>
    <row r="1457" spans="1:8" x14ac:dyDescent="0.35">
      <c r="A1457" t="s">
        <v>2906</v>
      </c>
      <c r="B1457" t="s">
        <v>13</v>
      </c>
      <c r="C1457" t="s">
        <v>23</v>
      </c>
      <c r="D1457" t="s">
        <v>2907</v>
      </c>
      <c r="E1457" s="4">
        <v>46000</v>
      </c>
      <c r="F1457" s="2">
        <v>38</v>
      </c>
      <c r="G1457" s="3">
        <f>SUMIF(TRANSAKSI!$M:$M,Table2[[#This Row],[Id Produk]],TRANSAKSI!$R:$R)</f>
        <v>4</v>
      </c>
      <c r="H1457" s="3">
        <f>Table2[[#This Row],[Stok]]-Table2[[#This Row],[Terjual]]</f>
        <v>34</v>
      </c>
    </row>
    <row r="1458" spans="1:8" x14ac:dyDescent="0.35">
      <c r="A1458" t="s">
        <v>2908</v>
      </c>
      <c r="B1458" t="s">
        <v>9</v>
      </c>
      <c r="C1458" t="s">
        <v>20</v>
      </c>
      <c r="D1458" t="s">
        <v>2909</v>
      </c>
      <c r="E1458" s="4">
        <v>72000</v>
      </c>
      <c r="F1458" s="2">
        <v>50</v>
      </c>
      <c r="G1458" s="3">
        <f>SUMIF(TRANSAKSI!$M:$M,Table2[[#This Row],[Id Produk]],TRANSAKSI!$R:$R)</f>
        <v>15</v>
      </c>
      <c r="H1458" s="3">
        <f>Table2[[#This Row],[Stok]]-Table2[[#This Row],[Terjual]]</f>
        <v>35</v>
      </c>
    </row>
    <row r="1459" spans="1:8" x14ac:dyDescent="0.35">
      <c r="A1459" t="s">
        <v>2910</v>
      </c>
      <c r="B1459" t="s">
        <v>13</v>
      </c>
      <c r="C1459" t="s">
        <v>366</v>
      </c>
      <c r="D1459" t="s">
        <v>2911</v>
      </c>
      <c r="E1459" s="4">
        <v>26000</v>
      </c>
      <c r="F1459" s="2">
        <v>74</v>
      </c>
      <c r="G1459" s="3">
        <f>SUMIF(TRANSAKSI!$M:$M,Table2[[#This Row],[Id Produk]],TRANSAKSI!$R:$R)</f>
        <v>6</v>
      </c>
      <c r="H1459" s="3">
        <f>Table2[[#This Row],[Stok]]-Table2[[#This Row],[Terjual]]</f>
        <v>68</v>
      </c>
    </row>
    <row r="1460" spans="1:8" x14ac:dyDescent="0.35">
      <c r="A1460" t="s">
        <v>2912</v>
      </c>
      <c r="B1460" t="s">
        <v>9</v>
      </c>
      <c r="C1460" t="s">
        <v>10</v>
      </c>
      <c r="D1460" t="s">
        <v>2913</v>
      </c>
      <c r="E1460" s="4">
        <v>88000</v>
      </c>
      <c r="F1460" s="2">
        <v>68</v>
      </c>
      <c r="G1460" s="3">
        <f>SUMIF(TRANSAKSI!$M:$M,Table2[[#This Row],[Id Produk]],TRANSAKSI!$R:$R)</f>
        <v>6</v>
      </c>
      <c r="H1460" s="3">
        <f>Table2[[#This Row],[Stok]]-Table2[[#This Row],[Terjual]]</f>
        <v>62</v>
      </c>
    </row>
    <row r="1461" spans="1:8" x14ac:dyDescent="0.35">
      <c r="A1461" t="s">
        <v>2914</v>
      </c>
      <c r="B1461" t="s">
        <v>13</v>
      </c>
      <c r="C1461" t="s">
        <v>23</v>
      </c>
      <c r="D1461" t="s">
        <v>2915</v>
      </c>
      <c r="E1461" s="4">
        <v>21000</v>
      </c>
      <c r="F1461" s="2">
        <v>25</v>
      </c>
      <c r="G1461" s="3">
        <f>SUMIF(TRANSAKSI!$M:$M,Table2[[#This Row],[Id Produk]],TRANSAKSI!$R:$R)</f>
        <v>7</v>
      </c>
      <c r="H1461" s="3">
        <f>Table2[[#This Row],[Stok]]-Table2[[#This Row],[Terjual]]</f>
        <v>18</v>
      </c>
    </row>
    <row r="1462" spans="1:8" x14ac:dyDescent="0.35">
      <c r="A1462" t="s">
        <v>2916</v>
      </c>
      <c r="B1462" t="s">
        <v>13</v>
      </c>
      <c r="C1462" t="s">
        <v>37</v>
      </c>
      <c r="D1462" t="s">
        <v>2917</v>
      </c>
      <c r="E1462" s="4">
        <v>11000</v>
      </c>
      <c r="F1462" s="2">
        <v>30</v>
      </c>
      <c r="G1462" s="3">
        <f>SUMIF(TRANSAKSI!$M:$M,Table2[[#This Row],[Id Produk]],TRANSAKSI!$R:$R)</f>
        <v>12</v>
      </c>
      <c r="H1462" s="3">
        <f>Table2[[#This Row],[Stok]]-Table2[[#This Row],[Terjual]]</f>
        <v>18</v>
      </c>
    </row>
    <row r="1463" spans="1:8" x14ac:dyDescent="0.35">
      <c r="A1463" t="s">
        <v>2918</v>
      </c>
      <c r="B1463" t="s">
        <v>13</v>
      </c>
      <c r="C1463" t="s">
        <v>366</v>
      </c>
      <c r="D1463" t="s">
        <v>2919</v>
      </c>
      <c r="E1463" s="4">
        <v>18000</v>
      </c>
      <c r="F1463" s="2">
        <v>31</v>
      </c>
      <c r="G1463" s="3">
        <f>SUMIF(TRANSAKSI!$M:$M,Table2[[#This Row],[Id Produk]],TRANSAKSI!$R:$R)</f>
        <v>3</v>
      </c>
      <c r="H1463" s="3">
        <f>Table2[[#This Row],[Stok]]-Table2[[#This Row],[Terjual]]</f>
        <v>28</v>
      </c>
    </row>
    <row r="1464" spans="1:8" x14ac:dyDescent="0.35">
      <c r="A1464" t="s">
        <v>2920</v>
      </c>
      <c r="B1464" t="s">
        <v>13</v>
      </c>
      <c r="C1464" t="s">
        <v>32</v>
      </c>
      <c r="D1464" t="s">
        <v>2921</v>
      </c>
      <c r="E1464" s="4">
        <v>388000</v>
      </c>
      <c r="F1464" s="2">
        <v>26</v>
      </c>
      <c r="G1464" s="3">
        <f>SUMIF(TRANSAKSI!$M:$M,Table2[[#This Row],[Id Produk]],TRANSAKSI!$R:$R)</f>
        <v>5</v>
      </c>
      <c r="H1464" s="3">
        <f>Table2[[#This Row],[Stok]]-Table2[[#This Row],[Terjual]]</f>
        <v>21</v>
      </c>
    </row>
    <row r="1465" spans="1:8" x14ac:dyDescent="0.35">
      <c r="A1465" t="s">
        <v>2922</v>
      </c>
      <c r="B1465" t="s">
        <v>13</v>
      </c>
      <c r="C1465" t="s">
        <v>23</v>
      </c>
      <c r="D1465" t="s">
        <v>2923</v>
      </c>
      <c r="E1465" s="4">
        <v>21000</v>
      </c>
      <c r="F1465" s="2">
        <v>32</v>
      </c>
      <c r="G1465" s="3">
        <f>SUMIF(TRANSAKSI!$M:$M,Table2[[#This Row],[Id Produk]],TRANSAKSI!$R:$R)</f>
        <v>6</v>
      </c>
      <c r="H1465" s="3">
        <f>Table2[[#This Row],[Stok]]-Table2[[#This Row],[Terjual]]</f>
        <v>26</v>
      </c>
    </row>
    <row r="1466" spans="1:8" x14ac:dyDescent="0.35">
      <c r="A1466" t="s">
        <v>2924</v>
      </c>
      <c r="B1466" t="s">
        <v>9</v>
      </c>
      <c r="C1466" t="s">
        <v>20</v>
      </c>
      <c r="D1466" t="s">
        <v>2925</v>
      </c>
      <c r="E1466" s="4">
        <v>186000</v>
      </c>
      <c r="F1466" s="2">
        <v>48</v>
      </c>
      <c r="G1466" s="3">
        <f>SUMIF(TRANSAKSI!$M:$M,Table2[[#This Row],[Id Produk]],TRANSAKSI!$R:$R)</f>
        <v>14</v>
      </c>
      <c r="H1466" s="3">
        <f>Table2[[#This Row],[Stok]]-Table2[[#This Row],[Terjual]]</f>
        <v>34</v>
      </c>
    </row>
    <row r="1467" spans="1:8" x14ac:dyDescent="0.35">
      <c r="A1467" t="s">
        <v>2926</v>
      </c>
      <c r="B1467" t="s">
        <v>9</v>
      </c>
      <c r="C1467" t="s">
        <v>20</v>
      </c>
      <c r="D1467" t="s">
        <v>2927</v>
      </c>
      <c r="E1467" s="4">
        <v>88000</v>
      </c>
      <c r="F1467" s="2">
        <v>67</v>
      </c>
      <c r="G1467" s="3">
        <f>SUMIF(TRANSAKSI!$M:$M,Table2[[#This Row],[Id Produk]],TRANSAKSI!$R:$R)</f>
        <v>3</v>
      </c>
      <c r="H1467" s="3">
        <f>Table2[[#This Row],[Stok]]-Table2[[#This Row],[Terjual]]</f>
        <v>64</v>
      </c>
    </row>
    <row r="1468" spans="1:8" x14ac:dyDescent="0.35">
      <c r="A1468" t="s">
        <v>2928</v>
      </c>
      <c r="B1468" t="s">
        <v>9</v>
      </c>
      <c r="C1468" t="s">
        <v>20</v>
      </c>
      <c r="D1468" t="s">
        <v>2929</v>
      </c>
      <c r="E1468" s="4">
        <v>92000</v>
      </c>
      <c r="F1468" s="2">
        <v>55</v>
      </c>
      <c r="G1468" s="3">
        <f>SUMIF(TRANSAKSI!$M:$M,Table2[[#This Row],[Id Produk]],TRANSAKSI!$R:$R)</f>
        <v>10</v>
      </c>
      <c r="H1468" s="3">
        <f>Table2[[#This Row],[Stok]]-Table2[[#This Row],[Terjual]]</f>
        <v>45</v>
      </c>
    </row>
    <row r="1469" spans="1:8" x14ac:dyDescent="0.35">
      <c r="A1469" t="s">
        <v>2930</v>
      </c>
      <c r="B1469" t="s">
        <v>13</v>
      </c>
      <c r="C1469" t="s">
        <v>29</v>
      </c>
      <c r="D1469" t="s">
        <v>375</v>
      </c>
      <c r="E1469" s="4">
        <v>18000</v>
      </c>
      <c r="F1469" s="2">
        <v>38</v>
      </c>
      <c r="G1469" s="3">
        <f>SUMIF(TRANSAKSI!$M:$M,Table2[[#This Row],[Id Produk]],TRANSAKSI!$R:$R)</f>
        <v>2</v>
      </c>
      <c r="H1469" s="3">
        <f>Table2[[#This Row],[Stok]]-Table2[[#This Row],[Terjual]]</f>
        <v>36</v>
      </c>
    </row>
    <row r="1470" spans="1:8" x14ac:dyDescent="0.35">
      <c r="A1470" t="s">
        <v>2931</v>
      </c>
      <c r="B1470" t="s">
        <v>13</v>
      </c>
      <c r="C1470" t="s">
        <v>37</v>
      </c>
      <c r="D1470" t="s">
        <v>2932</v>
      </c>
      <c r="E1470" s="4">
        <v>19000</v>
      </c>
      <c r="F1470" s="2">
        <v>67</v>
      </c>
      <c r="G1470" s="3">
        <f>SUMIF(TRANSAKSI!$M:$M,Table2[[#This Row],[Id Produk]],TRANSAKSI!$R:$R)</f>
        <v>6</v>
      </c>
      <c r="H1470" s="3">
        <f>Table2[[#This Row],[Stok]]-Table2[[#This Row],[Terjual]]</f>
        <v>61</v>
      </c>
    </row>
    <row r="1471" spans="1:8" x14ac:dyDescent="0.35">
      <c r="A1471" t="s">
        <v>2933</v>
      </c>
      <c r="B1471" t="s">
        <v>9</v>
      </c>
      <c r="C1471" t="s">
        <v>42</v>
      </c>
      <c r="D1471" t="s">
        <v>2934</v>
      </c>
      <c r="E1471" s="4">
        <v>240000</v>
      </c>
      <c r="F1471" s="2">
        <v>36</v>
      </c>
      <c r="G1471" s="3">
        <f>SUMIF(TRANSAKSI!$M:$M,Table2[[#This Row],[Id Produk]],TRANSAKSI!$R:$R)</f>
        <v>3</v>
      </c>
      <c r="H1471" s="3">
        <f>Table2[[#This Row],[Stok]]-Table2[[#This Row],[Terjual]]</f>
        <v>33</v>
      </c>
    </row>
    <row r="1472" spans="1:8" x14ac:dyDescent="0.35">
      <c r="A1472" t="s">
        <v>2935</v>
      </c>
      <c r="B1472" t="s">
        <v>51</v>
      </c>
      <c r="C1472" t="s">
        <v>52</v>
      </c>
      <c r="D1472" t="s">
        <v>2936</v>
      </c>
      <c r="E1472" s="4">
        <v>860000</v>
      </c>
      <c r="F1472" s="2">
        <v>44</v>
      </c>
      <c r="G1472" s="3">
        <f>SUMIF(TRANSAKSI!$M:$M,Table2[[#This Row],[Id Produk]],TRANSAKSI!$R:$R)</f>
        <v>11</v>
      </c>
      <c r="H1472" s="3">
        <f>Table2[[#This Row],[Stok]]-Table2[[#This Row],[Terjual]]</f>
        <v>33</v>
      </c>
    </row>
    <row r="1473" spans="1:8" x14ac:dyDescent="0.35">
      <c r="A1473" t="s">
        <v>2937</v>
      </c>
      <c r="B1473" t="s">
        <v>9</v>
      </c>
      <c r="C1473" t="s">
        <v>20</v>
      </c>
      <c r="D1473" t="s">
        <v>2938</v>
      </c>
      <c r="E1473" s="4">
        <v>15000</v>
      </c>
      <c r="F1473" s="2">
        <v>61</v>
      </c>
      <c r="G1473" s="3">
        <f>SUMIF(TRANSAKSI!$M:$M,Table2[[#This Row],[Id Produk]],TRANSAKSI!$R:$R)</f>
        <v>5</v>
      </c>
      <c r="H1473" s="3">
        <f>Table2[[#This Row],[Stok]]-Table2[[#This Row],[Terjual]]</f>
        <v>56</v>
      </c>
    </row>
    <row r="1474" spans="1:8" x14ac:dyDescent="0.35">
      <c r="A1474" t="s">
        <v>2939</v>
      </c>
      <c r="B1474" t="s">
        <v>13</v>
      </c>
      <c r="C1474" t="s">
        <v>23</v>
      </c>
      <c r="D1474" t="s">
        <v>2940</v>
      </c>
      <c r="E1474" s="4">
        <v>174000</v>
      </c>
      <c r="F1474" s="2">
        <v>36</v>
      </c>
      <c r="G1474" s="3">
        <f>SUMIF(TRANSAKSI!$M:$M,Table2[[#This Row],[Id Produk]],TRANSAKSI!$R:$R)</f>
        <v>12</v>
      </c>
      <c r="H1474" s="3">
        <f>Table2[[#This Row],[Stok]]-Table2[[#This Row],[Terjual]]</f>
        <v>24</v>
      </c>
    </row>
    <row r="1475" spans="1:8" x14ac:dyDescent="0.35">
      <c r="A1475" t="s">
        <v>2941</v>
      </c>
      <c r="B1475" t="s">
        <v>13</v>
      </c>
      <c r="C1475" t="s">
        <v>32</v>
      </c>
      <c r="D1475" t="s">
        <v>2942</v>
      </c>
      <c r="E1475" s="4">
        <v>152000</v>
      </c>
      <c r="F1475" s="2">
        <v>71</v>
      </c>
      <c r="G1475" s="3">
        <f>SUMIF(TRANSAKSI!$M:$M,Table2[[#This Row],[Id Produk]],TRANSAKSI!$R:$R)</f>
        <v>11</v>
      </c>
      <c r="H1475" s="3">
        <f>Table2[[#This Row],[Stok]]-Table2[[#This Row],[Terjual]]</f>
        <v>60</v>
      </c>
    </row>
    <row r="1476" spans="1:8" x14ac:dyDescent="0.35">
      <c r="A1476" t="s">
        <v>2943</v>
      </c>
      <c r="B1476" t="s">
        <v>9</v>
      </c>
      <c r="C1476" t="s">
        <v>20</v>
      </c>
      <c r="D1476" t="s">
        <v>832</v>
      </c>
      <c r="E1476" s="4">
        <v>30000</v>
      </c>
      <c r="F1476" s="2">
        <v>48</v>
      </c>
      <c r="G1476" s="3">
        <f>SUMIF(TRANSAKSI!$M:$M,Table2[[#This Row],[Id Produk]],TRANSAKSI!$R:$R)</f>
        <v>3</v>
      </c>
      <c r="H1476" s="3">
        <f>Table2[[#This Row],[Stok]]-Table2[[#This Row],[Terjual]]</f>
        <v>45</v>
      </c>
    </row>
    <row r="1477" spans="1:8" x14ac:dyDescent="0.35">
      <c r="A1477" t="s">
        <v>2944</v>
      </c>
      <c r="B1477" t="s">
        <v>13</v>
      </c>
      <c r="C1477" t="s">
        <v>14</v>
      </c>
      <c r="D1477" t="s">
        <v>2945</v>
      </c>
      <c r="E1477" s="4">
        <v>6000</v>
      </c>
      <c r="F1477" s="2">
        <v>57</v>
      </c>
      <c r="G1477" s="3">
        <f>SUMIF(TRANSAKSI!$M:$M,Table2[[#This Row],[Id Produk]],TRANSAKSI!$R:$R)</f>
        <v>9</v>
      </c>
      <c r="H1477" s="3">
        <f>Table2[[#This Row],[Stok]]-Table2[[#This Row],[Terjual]]</f>
        <v>48</v>
      </c>
    </row>
    <row r="1478" spans="1:8" x14ac:dyDescent="0.35">
      <c r="A1478" t="s">
        <v>2946</v>
      </c>
      <c r="B1478" t="s">
        <v>51</v>
      </c>
      <c r="C1478" t="s">
        <v>52</v>
      </c>
      <c r="D1478" t="s">
        <v>2947</v>
      </c>
      <c r="E1478" s="4">
        <v>2280000</v>
      </c>
      <c r="F1478" s="2">
        <v>53</v>
      </c>
      <c r="G1478" s="3">
        <f>SUMIF(TRANSAKSI!$M:$M,Table2[[#This Row],[Id Produk]],TRANSAKSI!$R:$R)</f>
        <v>4</v>
      </c>
      <c r="H1478" s="3">
        <f>Table2[[#This Row],[Stok]]-Table2[[#This Row],[Terjual]]</f>
        <v>49</v>
      </c>
    </row>
    <row r="1479" spans="1:8" x14ac:dyDescent="0.35">
      <c r="A1479" t="s">
        <v>2948</v>
      </c>
      <c r="B1479" t="s">
        <v>9</v>
      </c>
      <c r="C1479" t="s">
        <v>42</v>
      </c>
      <c r="D1479" t="s">
        <v>2949</v>
      </c>
      <c r="E1479" s="4">
        <v>328000</v>
      </c>
      <c r="F1479" s="2">
        <v>49</v>
      </c>
      <c r="G1479" s="3">
        <f>SUMIF(TRANSAKSI!$M:$M,Table2[[#This Row],[Id Produk]],TRANSAKSI!$R:$R)</f>
        <v>8</v>
      </c>
      <c r="H1479" s="3">
        <f>Table2[[#This Row],[Stok]]-Table2[[#This Row],[Terjual]]</f>
        <v>41</v>
      </c>
    </row>
    <row r="1480" spans="1:8" x14ac:dyDescent="0.35">
      <c r="A1480" t="s">
        <v>2950</v>
      </c>
      <c r="B1480" t="s">
        <v>9</v>
      </c>
      <c r="C1480" t="s">
        <v>10</v>
      </c>
      <c r="D1480" t="s">
        <v>2951</v>
      </c>
      <c r="E1480" s="4">
        <v>355000</v>
      </c>
      <c r="F1480" s="2">
        <v>32</v>
      </c>
      <c r="G1480" s="3">
        <f>SUMIF(TRANSAKSI!$M:$M,Table2[[#This Row],[Id Produk]],TRANSAKSI!$R:$R)</f>
        <v>5</v>
      </c>
      <c r="H1480" s="3">
        <f>Table2[[#This Row],[Stok]]-Table2[[#This Row],[Terjual]]</f>
        <v>27</v>
      </c>
    </row>
    <row r="1481" spans="1:8" x14ac:dyDescent="0.35">
      <c r="A1481" t="s">
        <v>2952</v>
      </c>
      <c r="B1481" t="s">
        <v>13</v>
      </c>
      <c r="C1481" t="s">
        <v>32</v>
      </c>
      <c r="D1481" t="s">
        <v>2953</v>
      </c>
      <c r="E1481" s="4">
        <v>88000</v>
      </c>
      <c r="F1481" s="2">
        <v>29</v>
      </c>
      <c r="G1481" s="3">
        <f>SUMIF(TRANSAKSI!$M:$M,Table2[[#This Row],[Id Produk]],TRANSAKSI!$R:$R)</f>
        <v>8</v>
      </c>
      <c r="H1481" s="3">
        <f>Table2[[#This Row],[Stok]]-Table2[[#This Row],[Terjual]]</f>
        <v>21</v>
      </c>
    </row>
    <row r="1482" spans="1:8" x14ac:dyDescent="0.35">
      <c r="A1482" t="s">
        <v>2954</v>
      </c>
      <c r="B1482" t="s">
        <v>13</v>
      </c>
      <c r="C1482" t="s">
        <v>32</v>
      </c>
      <c r="D1482" t="s">
        <v>2955</v>
      </c>
      <c r="E1482" s="4">
        <v>773000</v>
      </c>
      <c r="F1482" s="2">
        <v>61</v>
      </c>
      <c r="G1482" s="3">
        <f>SUMIF(TRANSAKSI!$M:$M,Table2[[#This Row],[Id Produk]],TRANSAKSI!$R:$R)</f>
        <v>9</v>
      </c>
      <c r="H1482" s="3">
        <f>Table2[[#This Row],[Stok]]-Table2[[#This Row],[Terjual]]</f>
        <v>52</v>
      </c>
    </row>
    <row r="1483" spans="1:8" x14ac:dyDescent="0.35">
      <c r="A1483" t="s">
        <v>2956</v>
      </c>
      <c r="B1483" t="s">
        <v>51</v>
      </c>
      <c r="C1483" t="s">
        <v>52</v>
      </c>
      <c r="D1483" t="s">
        <v>2957</v>
      </c>
      <c r="E1483" s="4">
        <v>324000</v>
      </c>
      <c r="F1483" s="2">
        <v>46</v>
      </c>
      <c r="G1483" s="3">
        <f>SUMIF(TRANSAKSI!$M:$M,Table2[[#This Row],[Id Produk]],TRANSAKSI!$R:$R)</f>
        <v>5</v>
      </c>
      <c r="H1483" s="3">
        <f>Table2[[#This Row],[Stok]]-Table2[[#This Row],[Terjual]]</f>
        <v>41</v>
      </c>
    </row>
    <row r="1484" spans="1:8" x14ac:dyDescent="0.35">
      <c r="A1484" t="s">
        <v>2958</v>
      </c>
      <c r="B1484" t="s">
        <v>13</v>
      </c>
      <c r="C1484" t="s">
        <v>26</v>
      </c>
      <c r="D1484" t="s">
        <v>2959</v>
      </c>
      <c r="E1484" s="4">
        <v>27000</v>
      </c>
      <c r="F1484" s="2">
        <v>76</v>
      </c>
      <c r="G1484" s="3">
        <f>SUMIF(TRANSAKSI!$M:$M,Table2[[#This Row],[Id Produk]],TRANSAKSI!$R:$R)</f>
        <v>7</v>
      </c>
      <c r="H1484" s="3">
        <f>Table2[[#This Row],[Stok]]-Table2[[#This Row],[Terjual]]</f>
        <v>69</v>
      </c>
    </row>
    <row r="1485" spans="1:8" x14ac:dyDescent="0.35">
      <c r="A1485" t="s">
        <v>2960</v>
      </c>
      <c r="B1485" t="s">
        <v>9</v>
      </c>
      <c r="C1485" t="s">
        <v>42</v>
      </c>
      <c r="D1485" t="s">
        <v>2961</v>
      </c>
      <c r="E1485" s="4">
        <v>1691000</v>
      </c>
      <c r="F1485" s="2">
        <v>28</v>
      </c>
      <c r="G1485" s="3">
        <f>SUMIF(TRANSAKSI!$M:$M,Table2[[#This Row],[Id Produk]],TRANSAKSI!$R:$R)</f>
        <v>4</v>
      </c>
      <c r="H1485" s="3">
        <f>Table2[[#This Row],[Stok]]-Table2[[#This Row],[Terjual]]</f>
        <v>24</v>
      </c>
    </row>
    <row r="1486" spans="1:8" x14ac:dyDescent="0.35">
      <c r="A1486" t="s">
        <v>2962</v>
      </c>
      <c r="B1486" t="s">
        <v>9</v>
      </c>
      <c r="C1486" t="s">
        <v>42</v>
      </c>
      <c r="D1486" t="s">
        <v>2963</v>
      </c>
      <c r="E1486" s="4">
        <v>404000</v>
      </c>
      <c r="F1486" s="2">
        <v>50</v>
      </c>
      <c r="G1486" s="3">
        <f>SUMIF(TRANSAKSI!$M:$M,Table2[[#This Row],[Id Produk]],TRANSAKSI!$R:$R)</f>
        <v>18</v>
      </c>
      <c r="H1486" s="3">
        <f>Table2[[#This Row],[Stok]]-Table2[[#This Row],[Terjual]]</f>
        <v>32</v>
      </c>
    </row>
    <row r="1487" spans="1:8" x14ac:dyDescent="0.35">
      <c r="A1487" t="s">
        <v>2964</v>
      </c>
      <c r="B1487" t="s">
        <v>51</v>
      </c>
      <c r="C1487" t="s">
        <v>471</v>
      </c>
      <c r="D1487" t="s">
        <v>2965</v>
      </c>
      <c r="E1487" s="4">
        <v>1440000</v>
      </c>
      <c r="F1487" s="2">
        <v>48</v>
      </c>
      <c r="G1487" s="3">
        <f>SUMIF(TRANSAKSI!$M:$M,Table2[[#This Row],[Id Produk]],TRANSAKSI!$R:$R)</f>
        <v>4</v>
      </c>
      <c r="H1487" s="3">
        <f>Table2[[#This Row],[Stok]]-Table2[[#This Row],[Terjual]]</f>
        <v>44</v>
      </c>
    </row>
    <row r="1488" spans="1:8" x14ac:dyDescent="0.35">
      <c r="A1488" t="s">
        <v>2966</v>
      </c>
      <c r="B1488" t="s">
        <v>9</v>
      </c>
      <c r="C1488" t="s">
        <v>20</v>
      </c>
      <c r="D1488" t="s">
        <v>2967</v>
      </c>
      <c r="E1488" s="4">
        <v>69000</v>
      </c>
      <c r="F1488" s="2">
        <v>54</v>
      </c>
      <c r="G1488" s="3">
        <f>SUMIF(TRANSAKSI!$M:$M,Table2[[#This Row],[Id Produk]],TRANSAKSI!$R:$R)</f>
        <v>8</v>
      </c>
      <c r="H1488" s="3">
        <f>Table2[[#This Row],[Stok]]-Table2[[#This Row],[Terjual]]</f>
        <v>46</v>
      </c>
    </row>
    <row r="1489" spans="1:8" x14ac:dyDescent="0.35">
      <c r="A1489" t="s">
        <v>2968</v>
      </c>
      <c r="B1489" t="s">
        <v>9</v>
      </c>
      <c r="C1489" t="s">
        <v>10</v>
      </c>
      <c r="D1489" t="s">
        <v>2969</v>
      </c>
      <c r="E1489" s="4">
        <v>67000</v>
      </c>
      <c r="F1489" s="2">
        <v>46</v>
      </c>
      <c r="G1489" s="3">
        <f>SUMIF(TRANSAKSI!$M:$M,Table2[[#This Row],[Id Produk]],TRANSAKSI!$R:$R)</f>
        <v>1</v>
      </c>
      <c r="H1489" s="3">
        <f>Table2[[#This Row],[Stok]]-Table2[[#This Row],[Terjual]]</f>
        <v>45</v>
      </c>
    </row>
    <row r="1490" spans="1:8" x14ac:dyDescent="0.35">
      <c r="A1490" t="s">
        <v>2970</v>
      </c>
      <c r="B1490" t="s">
        <v>13</v>
      </c>
      <c r="C1490" t="s">
        <v>14</v>
      </c>
      <c r="D1490" t="s">
        <v>2971</v>
      </c>
      <c r="E1490" s="4">
        <v>10000</v>
      </c>
      <c r="F1490" s="2">
        <v>64</v>
      </c>
      <c r="G1490" s="3">
        <f>SUMIF(TRANSAKSI!$M:$M,Table2[[#This Row],[Id Produk]],TRANSAKSI!$R:$R)</f>
        <v>8</v>
      </c>
      <c r="H1490" s="3">
        <f>Table2[[#This Row],[Stok]]-Table2[[#This Row],[Terjual]]</f>
        <v>56</v>
      </c>
    </row>
    <row r="1491" spans="1:8" x14ac:dyDescent="0.35">
      <c r="A1491" t="s">
        <v>2972</v>
      </c>
      <c r="B1491" t="s">
        <v>13</v>
      </c>
      <c r="C1491" t="s">
        <v>366</v>
      </c>
      <c r="D1491" t="s">
        <v>2973</v>
      </c>
      <c r="E1491" s="4">
        <v>385000</v>
      </c>
      <c r="F1491" s="2">
        <v>33</v>
      </c>
      <c r="G1491" s="3">
        <f>SUMIF(TRANSAKSI!$M:$M,Table2[[#This Row],[Id Produk]],TRANSAKSI!$R:$R)</f>
        <v>2</v>
      </c>
      <c r="H1491" s="3">
        <f>Table2[[#This Row],[Stok]]-Table2[[#This Row],[Terjual]]</f>
        <v>31</v>
      </c>
    </row>
    <row r="1492" spans="1:8" x14ac:dyDescent="0.35">
      <c r="A1492" t="s">
        <v>2974</v>
      </c>
      <c r="B1492" t="s">
        <v>13</v>
      </c>
      <c r="C1492" t="s">
        <v>55</v>
      </c>
      <c r="D1492" t="s">
        <v>2975</v>
      </c>
      <c r="E1492" s="4">
        <v>23000</v>
      </c>
      <c r="F1492" s="2">
        <v>69</v>
      </c>
      <c r="G1492" s="3">
        <f>SUMIF(TRANSAKSI!$M:$M,Table2[[#This Row],[Id Produk]],TRANSAKSI!$R:$R)</f>
        <v>13</v>
      </c>
      <c r="H1492" s="3">
        <f>Table2[[#This Row],[Stok]]-Table2[[#This Row],[Terjual]]</f>
        <v>56</v>
      </c>
    </row>
    <row r="1493" spans="1:8" x14ac:dyDescent="0.35">
      <c r="A1493" t="s">
        <v>2976</v>
      </c>
      <c r="B1493" t="s">
        <v>13</v>
      </c>
      <c r="C1493" t="s">
        <v>23</v>
      </c>
      <c r="D1493" t="s">
        <v>2977</v>
      </c>
      <c r="E1493" s="4">
        <v>4000</v>
      </c>
      <c r="F1493" s="2">
        <v>28</v>
      </c>
      <c r="G1493" s="3">
        <f>SUMIF(TRANSAKSI!$M:$M,Table2[[#This Row],[Id Produk]],TRANSAKSI!$R:$R)</f>
        <v>7</v>
      </c>
      <c r="H1493" s="3">
        <f>Table2[[#This Row],[Stok]]-Table2[[#This Row],[Terjual]]</f>
        <v>21</v>
      </c>
    </row>
    <row r="1494" spans="1:8" x14ac:dyDescent="0.35">
      <c r="A1494" t="s">
        <v>2978</v>
      </c>
      <c r="B1494" t="s">
        <v>9</v>
      </c>
      <c r="C1494" t="s">
        <v>20</v>
      </c>
      <c r="D1494" t="s">
        <v>2979</v>
      </c>
      <c r="E1494" s="4">
        <v>64000</v>
      </c>
      <c r="F1494" s="2">
        <v>42</v>
      </c>
      <c r="G1494" s="3">
        <f>SUMIF(TRANSAKSI!$M:$M,Table2[[#This Row],[Id Produk]],TRANSAKSI!$R:$R)</f>
        <v>2</v>
      </c>
      <c r="H1494" s="3">
        <f>Table2[[#This Row],[Stok]]-Table2[[#This Row],[Terjual]]</f>
        <v>40</v>
      </c>
    </row>
    <row r="1495" spans="1:8" x14ac:dyDescent="0.35">
      <c r="A1495" t="s">
        <v>2980</v>
      </c>
      <c r="B1495" t="s">
        <v>9</v>
      </c>
      <c r="C1495" t="s">
        <v>17</v>
      </c>
      <c r="D1495" t="s">
        <v>2981</v>
      </c>
      <c r="E1495" s="4">
        <v>503000</v>
      </c>
      <c r="F1495" s="2">
        <v>76</v>
      </c>
      <c r="G1495" s="3">
        <f>SUMIF(TRANSAKSI!$M:$M,Table2[[#This Row],[Id Produk]],TRANSAKSI!$R:$R)</f>
        <v>6</v>
      </c>
      <c r="H1495" s="3">
        <f>Table2[[#This Row],[Stok]]-Table2[[#This Row],[Terjual]]</f>
        <v>70</v>
      </c>
    </row>
    <row r="1496" spans="1:8" x14ac:dyDescent="0.35">
      <c r="A1496" t="s">
        <v>2982</v>
      </c>
      <c r="B1496" t="s">
        <v>13</v>
      </c>
      <c r="C1496" t="s">
        <v>26</v>
      </c>
      <c r="D1496" t="s">
        <v>2983</v>
      </c>
      <c r="E1496" s="4">
        <v>34000</v>
      </c>
      <c r="F1496" s="2">
        <v>34</v>
      </c>
      <c r="G1496" s="3">
        <f>SUMIF(TRANSAKSI!$M:$M,Table2[[#This Row],[Id Produk]],TRANSAKSI!$R:$R)</f>
        <v>8</v>
      </c>
      <c r="H1496" s="3">
        <f>Table2[[#This Row],[Stok]]-Table2[[#This Row],[Terjual]]</f>
        <v>26</v>
      </c>
    </row>
    <row r="1497" spans="1:8" x14ac:dyDescent="0.35">
      <c r="A1497" t="s">
        <v>2984</v>
      </c>
      <c r="B1497" t="s">
        <v>13</v>
      </c>
      <c r="C1497" t="s">
        <v>26</v>
      </c>
      <c r="D1497" t="s">
        <v>2985</v>
      </c>
      <c r="E1497" s="4">
        <v>37000</v>
      </c>
      <c r="F1497" s="2">
        <v>54</v>
      </c>
      <c r="G1497" s="3">
        <f>SUMIF(TRANSAKSI!$M:$M,Table2[[#This Row],[Id Produk]],TRANSAKSI!$R:$R)</f>
        <v>3</v>
      </c>
      <c r="H1497" s="3">
        <f>Table2[[#This Row],[Stok]]-Table2[[#This Row],[Terjual]]</f>
        <v>51</v>
      </c>
    </row>
    <row r="1498" spans="1:8" x14ac:dyDescent="0.35">
      <c r="A1498" t="s">
        <v>2986</v>
      </c>
      <c r="B1498" t="s">
        <v>9</v>
      </c>
      <c r="C1498" t="s">
        <v>20</v>
      </c>
      <c r="D1498" t="s">
        <v>2987</v>
      </c>
      <c r="E1498" s="4">
        <v>26000</v>
      </c>
      <c r="F1498" s="2">
        <v>76</v>
      </c>
      <c r="G1498" s="3">
        <f>SUMIF(TRANSAKSI!$M:$M,Table2[[#This Row],[Id Produk]],TRANSAKSI!$R:$R)</f>
        <v>6</v>
      </c>
      <c r="H1498" s="3">
        <f>Table2[[#This Row],[Stok]]-Table2[[#This Row],[Terjual]]</f>
        <v>70</v>
      </c>
    </row>
    <row r="1499" spans="1:8" x14ac:dyDescent="0.35">
      <c r="A1499" t="s">
        <v>2988</v>
      </c>
      <c r="B1499" t="s">
        <v>13</v>
      </c>
      <c r="C1499" t="s">
        <v>366</v>
      </c>
      <c r="D1499" t="s">
        <v>2989</v>
      </c>
      <c r="E1499" s="4">
        <v>18000</v>
      </c>
      <c r="F1499" s="2">
        <v>60</v>
      </c>
      <c r="G1499" s="3">
        <f>SUMIF(TRANSAKSI!$M:$M,Table2[[#This Row],[Id Produk]],TRANSAKSI!$R:$R)</f>
        <v>7</v>
      </c>
      <c r="H1499" s="3">
        <f>Table2[[#This Row],[Stok]]-Table2[[#This Row],[Terjual]]</f>
        <v>53</v>
      </c>
    </row>
    <row r="1500" spans="1:8" x14ac:dyDescent="0.35">
      <c r="A1500" t="s">
        <v>2990</v>
      </c>
      <c r="B1500" t="s">
        <v>51</v>
      </c>
      <c r="C1500" t="s">
        <v>52</v>
      </c>
      <c r="D1500" t="s">
        <v>2991</v>
      </c>
      <c r="E1500" s="4">
        <v>88000</v>
      </c>
      <c r="F1500" s="2">
        <v>77</v>
      </c>
      <c r="G1500" s="3">
        <f>SUMIF(TRANSAKSI!$M:$M,Table2[[#This Row],[Id Produk]],TRANSAKSI!$R:$R)</f>
        <v>14</v>
      </c>
      <c r="H1500" s="3">
        <f>Table2[[#This Row],[Stok]]-Table2[[#This Row],[Terjual]]</f>
        <v>63</v>
      </c>
    </row>
    <row r="1501" spans="1:8" x14ac:dyDescent="0.35">
      <c r="A1501" t="s">
        <v>2992</v>
      </c>
      <c r="B1501" t="s">
        <v>13</v>
      </c>
      <c r="C1501" t="s">
        <v>14</v>
      </c>
      <c r="D1501" t="s">
        <v>2993</v>
      </c>
      <c r="E1501" s="4">
        <v>25000</v>
      </c>
      <c r="F1501" s="2">
        <v>46</v>
      </c>
      <c r="G1501" s="3">
        <f>SUMIF(TRANSAKSI!$M:$M,Table2[[#This Row],[Id Produk]],TRANSAKSI!$R:$R)</f>
        <v>8</v>
      </c>
      <c r="H1501" s="3">
        <f>Table2[[#This Row],[Stok]]-Table2[[#This Row],[Terjual]]</f>
        <v>38</v>
      </c>
    </row>
    <row r="1502" spans="1:8" x14ac:dyDescent="0.35">
      <c r="A1502" t="s">
        <v>2994</v>
      </c>
      <c r="B1502" t="s">
        <v>9</v>
      </c>
      <c r="C1502" t="s">
        <v>20</v>
      </c>
      <c r="D1502" t="s">
        <v>2995</v>
      </c>
      <c r="E1502" s="4">
        <v>109000</v>
      </c>
      <c r="F1502" s="2">
        <v>73</v>
      </c>
      <c r="G1502" s="3">
        <f>SUMIF(TRANSAKSI!$M:$M,Table2[[#This Row],[Id Produk]],TRANSAKSI!$R:$R)</f>
        <v>5</v>
      </c>
      <c r="H1502" s="3">
        <f>Table2[[#This Row],[Stok]]-Table2[[#This Row],[Terjual]]</f>
        <v>68</v>
      </c>
    </row>
    <row r="1503" spans="1:8" x14ac:dyDescent="0.35">
      <c r="A1503" t="s">
        <v>2996</v>
      </c>
      <c r="B1503" t="s">
        <v>13</v>
      </c>
      <c r="C1503" t="s">
        <v>26</v>
      </c>
      <c r="D1503" t="s">
        <v>2997</v>
      </c>
      <c r="E1503" s="4">
        <v>3000</v>
      </c>
      <c r="F1503" s="2">
        <v>28</v>
      </c>
      <c r="G1503" s="3">
        <f>SUMIF(TRANSAKSI!$M:$M,Table2[[#This Row],[Id Produk]],TRANSAKSI!$R:$R)</f>
        <v>12</v>
      </c>
      <c r="H1503" s="3">
        <f>Table2[[#This Row],[Stok]]-Table2[[#This Row],[Terjual]]</f>
        <v>16</v>
      </c>
    </row>
    <row r="1504" spans="1:8" x14ac:dyDescent="0.35">
      <c r="A1504" t="s">
        <v>2998</v>
      </c>
      <c r="B1504" t="s">
        <v>51</v>
      </c>
      <c r="C1504" t="s">
        <v>52</v>
      </c>
      <c r="D1504" t="s">
        <v>2999</v>
      </c>
      <c r="E1504" s="4">
        <v>42000</v>
      </c>
      <c r="F1504" s="2">
        <v>53</v>
      </c>
      <c r="G1504" s="3">
        <f>SUMIF(TRANSAKSI!$M:$M,Table2[[#This Row],[Id Produk]],TRANSAKSI!$R:$R)</f>
        <v>1</v>
      </c>
      <c r="H1504" s="3">
        <f>Table2[[#This Row],[Stok]]-Table2[[#This Row],[Terjual]]</f>
        <v>52</v>
      </c>
    </row>
    <row r="1505" spans="1:8" x14ac:dyDescent="0.35">
      <c r="A1505" t="s">
        <v>3000</v>
      </c>
      <c r="B1505" t="s">
        <v>9</v>
      </c>
      <c r="C1505" t="s">
        <v>20</v>
      </c>
      <c r="D1505" t="s">
        <v>3001</v>
      </c>
      <c r="E1505" s="4">
        <v>39000</v>
      </c>
      <c r="F1505" s="2">
        <v>69</v>
      </c>
      <c r="G1505" s="3">
        <f>SUMIF(TRANSAKSI!$M:$M,Table2[[#This Row],[Id Produk]],TRANSAKSI!$R:$R)</f>
        <v>5</v>
      </c>
      <c r="H1505" s="3">
        <f>Table2[[#This Row],[Stok]]-Table2[[#This Row],[Terjual]]</f>
        <v>64</v>
      </c>
    </row>
    <row r="1506" spans="1:8" x14ac:dyDescent="0.35">
      <c r="A1506" t="s">
        <v>3002</v>
      </c>
      <c r="B1506" t="s">
        <v>13</v>
      </c>
      <c r="C1506" t="s">
        <v>26</v>
      </c>
      <c r="D1506" t="s">
        <v>3003</v>
      </c>
      <c r="E1506" s="4">
        <v>33000</v>
      </c>
      <c r="F1506" s="2">
        <v>69</v>
      </c>
      <c r="G1506" s="3">
        <f>SUMIF(TRANSAKSI!$M:$M,Table2[[#This Row],[Id Produk]],TRANSAKSI!$R:$R)</f>
        <v>6</v>
      </c>
      <c r="H1506" s="3">
        <f>Table2[[#This Row],[Stok]]-Table2[[#This Row],[Terjual]]</f>
        <v>63</v>
      </c>
    </row>
    <row r="1507" spans="1:8" x14ac:dyDescent="0.35">
      <c r="A1507" t="s">
        <v>3004</v>
      </c>
      <c r="B1507" t="s">
        <v>51</v>
      </c>
      <c r="C1507" t="s">
        <v>52</v>
      </c>
      <c r="D1507" t="s">
        <v>3005</v>
      </c>
      <c r="E1507" s="4">
        <v>825000</v>
      </c>
      <c r="F1507" s="2">
        <v>39</v>
      </c>
      <c r="G1507" s="3">
        <f>SUMIF(TRANSAKSI!$M:$M,Table2[[#This Row],[Id Produk]],TRANSAKSI!$R:$R)</f>
        <v>8</v>
      </c>
      <c r="H1507" s="3">
        <f>Table2[[#This Row],[Stok]]-Table2[[#This Row],[Terjual]]</f>
        <v>31</v>
      </c>
    </row>
    <row r="1508" spans="1:8" x14ac:dyDescent="0.35">
      <c r="A1508" t="s">
        <v>3006</v>
      </c>
      <c r="B1508" t="s">
        <v>9</v>
      </c>
      <c r="C1508" t="s">
        <v>42</v>
      </c>
      <c r="D1508" t="s">
        <v>3007</v>
      </c>
      <c r="E1508" s="4">
        <v>900000</v>
      </c>
      <c r="F1508" s="2">
        <v>48</v>
      </c>
      <c r="G1508" s="3">
        <f>SUMIF(TRANSAKSI!$M:$M,Table2[[#This Row],[Id Produk]],TRANSAKSI!$R:$R)</f>
        <v>12</v>
      </c>
      <c r="H1508" s="3">
        <f>Table2[[#This Row],[Stok]]-Table2[[#This Row],[Terjual]]</f>
        <v>36</v>
      </c>
    </row>
    <row r="1509" spans="1:8" x14ac:dyDescent="0.35">
      <c r="A1509" t="s">
        <v>3008</v>
      </c>
      <c r="B1509" t="s">
        <v>51</v>
      </c>
      <c r="C1509" t="s">
        <v>52</v>
      </c>
      <c r="D1509" t="s">
        <v>3009</v>
      </c>
      <c r="E1509" s="4">
        <v>159000</v>
      </c>
      <c r="F1509" s="2">
        <v>76</v>
      </c>
      <c r="G1509" s="3">
        <f>SUMIF(TRANSAKSI!$M:$M,Table2[[#This Row],[Id Produk]],TRANSAKSI!$R:$R)</f>
        <v>8</v>
      </c>
      <c r="H1509" s="3">
        <f>Table2[[#This Row],[Stok]]-Table2[[#This Row],[Terjual]]</f>
        <v>68</v>
      </c>
    </row>
    <row r="1510" spans="1:8" x14ac:dyDescent="0.35">
      <c r="A1510" t="s">
        <v>3010</v>
      </c>
      <c r="B1510" t="s">
        <v>51</v>
      </c>
      <c r="C1510" t="s">
        <v>52</v>
      </c>
      <c r="D1510" t="s">
        <v>3011</v>
      </c>
      <c r="E1510" s="4">
        <v>136000</v>
      </c>
      <c r="F1510" s="2">
        <v>77</v>
      </c>
      <c r="G1510" s="3">
        <f>SUMIF(TRANSAKSI!$M:$M,Table2[[#This Row],[Id Produk]],TRANSAKSI!$R:$R)</f>
        <v>3</v>
      </c>
      <c r="H1510" s="3">
        <f>Table2[[#This Row],[Stok]]-Table2[[#This Row],[Terjual]]</f>
        <v>74</v>
      </c>
    </row>
    <row r="1511" spans="1:8" x14ac:dyDescent="0.35">
      <c r="A1511" t="s">
        <v>3012</v>
      </c>
      <c r="B1511" t="s">
        <v>13</v>
      </c>
      <c r="C1511" t="s">
        <v>29</v>
      </c>
      <c r="D1511" t="s">
        <v>3013</v>
      </c>
      <c r="E1511" s="4">
        <v>963000</v>
      </c>
      <c r="F1511" s="2">
        <v>31</v>
      </c>
      <c r="G1511" s="3">
        <f>SUMIF(TRANSAKSI!$M:$M,Table2[[#This Row],[Id Produk]],TRANSAKSI!$R:$R)</f>
        <v>11</v>
      </c>
      <c r="H1511" s="3">
        <f>Table2[[#This Row],[Stok]]-Table2[[#This Row],[Terjual]]</f>
        <v>20</v>
      </c>
    </row>
    <row r="1512" spans="1:8" x14ac:dyDescent="0.35">
      <c r="A1512" t="s">
        <v>3014</v>
      </c>
      <c r="B1512" t="s">
        <v>13</v>
      </c>
      <c r="C1512" t="s">
        <v>23</v>
      </c>
      <c r="D1512" t="s">
        <v>3015</v>
      </c>
      <c r="E1512" s="4">
        <v>33000</v>
      </c>
      <c r="F1512" s="2">
        <v>30</v>
      </c>
      <c r="G1512" s="3">
        <f>SUMIF(TRANSAKSI!$M:$M,Table2[[#This Row],[Id Produk]],TRANSAKSI!$R:$R)</f>
        <v>11</v>
      </c>
      <c r="H1512" s="3">
        <f>Table2[[#This Row],[Stok]]-Table2[[#This Row],[Terjual]]</f>
        <v>19</v>
      </c>
    </row>
    <row r="1513" spans="1:8" x14ac:dyDescent="0.35">
      <c r="A1513" t="s">
        <v>3016</v>
      </c>
      <c r="B1513" t="s">
        <v>9</v>
      </c>
      <c r="C1513" t="s">
        <v>10</v>
      </c>
      <c r="D1513" t="s">
        <v>3017</v>
      </c>
      <c r="E1513" s="4">
        <v>290000</v>
      </c>
      <c r="F1513" s="2">
        <v>56</v>
      </c>
      <c r="G1513" s="3">
        <f>SUMIF(TRANSAKSI!$M:$M,Table2[[#This Row],[Id Produk]],TRANSAKSI!$R:$R)</f>
        <v>2</v>
      </c>
      <c r="H1513" s="3">
        <f>Table2[[#This Row],[Stok]]-Table2[[#This Row],[Terjual]]</f>
        <v>54</v>
      </c>
    </row>
    <row r="1514" spans="1:8" x14ac:dyDescent="0.35">
      <c r="A1514" t="s">
        <v>3018</v>
      </c>
      <c r="B1514" t="s">
        <v>13</v>
      </c>
      <c r="C1514" t="s">
        <v>23</v>
      </c>
      <c r="D1514" t="s">
        <v>3019</v>
      </c>
      <c r="E1514" s="4">
        <v>20000</v>
      </c>
      <c r="F1514" s="2">
        <v>36</v>
      </c>
      <c r="G1514" s="3">
        <f>SUMIF(TRANSAKSI!$M:$M,Table2[[#This Row],[Id Produk]],TRANSAKSI!$R:$R)</f>
        <v>16</v>
      </c>
      <c r="H1514" s="3">
        <f>Table2[[#This Row],[Stok]]-Table2[[#This Row],[Terjual]]</f>
        <v>20</v>
      </c>
    </row>
    <row r="1515" spans="1:8" x14ac:dyDescent="0.35">
      <c r="A1515" t="s">
        <v>3020</v>
      </c>
      <c r="B1515" t="s">
        <v>13</v>
      </c>
      <c r="C1515" t="s">
        <v>37</v>
      </c>
      <c r="D1515" t="s">
        <v>3021</v>
      </c>
      <c r="E1515" s="4">
        <v>24000</v>
      </c>
      <c r="F1515" s="2">
        <v>34</v>
      </c>
      <c r="G1515" s="3">
        <f>SUMIF(TRANSAKSI!$M:$M,Table2[[#This Row],[Id Produk]],TRANSAKSI!$R:$R)</f>
        <v>11</v>
      </c>
      <c r="H1515" s="3">
        <f>Table2[[#This Row],[Stok]]-Table2[[#This Row],[Terjual]]</f>
        <v>23</v>
      </c>
    </row>
    <row r="1516" spans="1:8" x14ac:dyDescent="0.35">
      <c r="A1516" t="s">
        <v>3022</v>
      </c>
      <c r="B1516" t="s">
        <v>13</v>
      </c>
      <c r="C1516" t="s">
        <v>14</v>
      </c>
      <c r="D1516" t="s">
        <v>3023</v>
      </c>
      <c r="E1516" s="4">
        <v>11000</v>
      </c>
      <c r="F1516" s="2">
        <v>41</v>
      </c>
      <c r="G1516" s="3">
        <f>SUMIF(TRANSAKSI!$M:$M,Table2[[#This Row],[Id Produk]],TRANSAKSI!$R:$R)</f>
        <v>6</v>
      </c>
      <c r="H1516" s="3">
        <f>Table2[[#This Row],[Stok]]-Table2[[#This Row],[Terjual]]</f>
        <v>35</v>
      </c>
    </row>
    <row r="1517" spans="1:8" x14ac:dyDescent="0.35">
      <c r="A1517" t="s">
        <v>3024</v>
      </c>
      <c r="B1517" t="s">
        <v>13</v>
      </c>
      <c r="C1517" t="s">
        <v>32</v>
      </c>
      <c r="D1517" t="s">
        <v>3025</v>
      </c>
      <c r="E1517" s="4">
        <v>217000</v>
      </c>
      <c r="F1517" s="2">
        <v>68</v>
      </c>
      <c r="G1517" s="3">
        <f>SUMIF(TRANSAKSI!$M:$M,Table2[[#This Row],[Id Produk]],TRANSAKSI!$R:$R)</f>
        <v>4</v>
      </c>
      <c r="H1517" s="3">
        <f>Table2[[#This Row],[Stok]]-Table2[[#This Row],[Terjual]]</f>
        <v>64</v>
      </c>
    </row>
    <row r="1518" spans="1:8" x14ac:dyDescent="0.35">
      <c r="A1518" t="s">
        <v>3026</v>
      </c>
      <c r="B1518" t="s">
        <v>51</v>
      </c>
      <c r="C1518" t="s">
        <v>52</v>
      </c>
      <c r="D1518" t="s">
        <v>3027</v>
      </c>
      <c r="E1518" s="4">
        <v>159000</v>
      </c>
      <c r="F1518" s="2">
        <v>46</v>
      </c>
      <c r="G1518" s="3">
        <f>SUMIF(TRANSAKSI!$M:$M,Table2[[#This Row],[Id Produk]],TRANSAKSI!$R:$R)</f>
        <v>5</v>
      </c>
      <c r="H1518" s="3">
        <f>Table2[[#This Row],[Stok]]-Table2[[#This Row],[Terjual]]</f>
        <v>41</v>
      </c>
    </row>
    <row r="1519" spans="1:8" x14ac:dyDescent="0.35">
      <c r="A1519" t="s">
        <v>3028</v>
      </c>
      <c r="B1519" t="s">
        <v>13</v>
      </c>
      <c r="C1519" t="s">
        <v>23</v>
      </c>
      <c r="D1519" t="s">
        <v>3029</v>
      </c>
      <c r="E1519" s="4">
        <v>74000</v>
      </c>
      <c r="F1519" s="2">
        <v>56</v>
      </c>
      <c r="G1519" s="3">
        <f>SUMIF(TRANSAKSI!$M:$M,Table2[[#This Row],[Id Produk]],TRANSAKSI!$R:$R)</f>
        <v>6</v>
      </c>
      <c r="H1519" s="3">
        <f>Table2[[#This Row],[Stok]]-Table2[[#This Row],[Terjual]]</f>
        <v>50</v>
      </c>
    </row>
    <row r="1520" spans="1:8" x14ac:dyDescent="0.35">
      <c r="A1520" t="s">
        <v>3030</v>
      </c>
      <c r="B1520" t="s">
        <v>13</v>
      </c>
      <c r="C1520" t="s">
        <v>26</v>
      </c>
      <c r="D1520" t="s">
        <v>3031</v>
      </c>
      <c r="E1520" s="4">
        <v>59000</v>
      </c>
      <c r="F1520" s="2">
        <v>59</v>
      </c>
      <c r="G1520" s="3">
        <f>SUMIF(TRANSAKSI!$M:$M,Table2[[#This Row],[Id Produk]],TRANSAKSI!$R:$R)</f>
        <v>5</v>
      </c>
      <c r="H1520" s="3">
        <f>Table2[[#This Row],[Stok]]-Table2[[#This Row],[Terjual]]</f>
        <v>54</v>
      </c>
    </row>
    <row r="1521" spans="1:8" x14ac:dyDescent="0.35">
      <c r="A1521" t="s">
        <v>3032</v>
      </c>
      <c r="B1521" t="s">
        <v>13</v>
      </c>
      <c r="C1521" t="s">
        <v>29</v>
      </c>
      <c r="D1521" t="s">
        <v>3033</v>
      </c>
      <c r="E1521" s="4">
        <v>34000</v>
      </c>
      <c r="F1521" s="2">
        <v>35</v>
      </c>
      <c r="G1521" s="3">
        <f>SUMIF(TRANSAKSI!$M:$M,Table2[[#This Row],[Id Produk]],TRANSAKSI!$R:$R)</f>
        <v>10</v>
      </c>
      <c r="H1521" s="3">
        <f>Table2[[#This Row],[Stok]]-Table2[[#This Row],[Terjual]]</f>
        <v>25</v>
      </c>
    </row>
    <row r="1522" spans="1:8" x14ac:dyDescent="0.35">
      <c r="A1522" t="s">
        <v>3034</v>
      </c>
      <c r="B1522" t="s">
        <v>51</v>
      </c>
      <c r="C1522" t="s">
        <v>64</v>
      </c>
      <c r="D1522" t="s">
        <v>3035</v>
      </c>
      <c r="E1522" s="4">
        <v>1050000</v>
      </c>
      <c r="F1522" s="2">
        <v>67</v>
      </c>
      <c r="G1522" s="3">
        <f>SUMIF(TRANSAKSI!$M:$M,Table2[[#This Row],[Id Produk]],TRANSAKSI!$R:$R)</f>
        <v>8</v>
      </c>
      <c r="H1522" s="3">
        <f>Table2[[#This Row],[Stok]]-Table2[[#This Row],[Terjual]]</f>
        <v>59</v>
      </c>
    </row>
    <row r="1523" spans="1:8" x14ac:dyDescent="0.35">
      <c r="A1523" t="s">
        <v>3036</v>
      </c>
      <c r="B1523" t="s">
        <v>51</v>
      </c>
      <c r="C1523" t="s">
        <v>52</v>
      </c>
      <c r="D1523" t="s">
        <v>3037</v>
      </c>
      <c r="E1523" s="4">
        <v>174000</v>
      </c>
      <c r="F1523" s="2">
        <v>63</v>
      </c>
      <c r="G1523" s="3">
        <f>SUMIF(TRANSAKSI!$M:$M,Table2[[#This Row],[Id Produk]],TRANSAKSI!$R:$R)</f>
        <v>8</v>
      </c>
      <c r="H1523" s="3">
        <f>Table2[[#This Row],[Stok]]-Table2[[#This Row],[Terjual]]</f>
        <v>55</v>
      </c>
    </row>
    <row r="1524" spans="1:8" x14ac:dyDescent="0.35">
      <c r="A1524" t="s">
        <v>3038</v>
      </c>
      <c r="B1524" t="s">
        <v>13</v>
      </c>
      <c r="C1524" t="s">
        <v>23</v>
      </c>
      <c r="D1524" t="s">
        <v>3039</v>
      </c>
      <c r="E1524" s="4">
        <v>7000</v>
      </c>
      <c r="F1524" s="2">
        <v>39</v>
      </c>
      <c r="G1524" s="3">
        <f>SUMIF(TRANSAKSI!$M:$M,Table2[[#This Row],[Id Produk]],TRANSAKSI!$R:$R)</f>
        <v>1</v>
      </c>
      <c r="H1524" s="3">
        <f>Table2[[#This Row],[Stok]]-Table2[[#This Row],[Terjual]]</f>
        <v>38</v>
      </c>
    </row>
    <row r="1525" spans="1:8" x14ac:dyDescent="0.35">
      <c r="A1525" t="s">
        <v>3040</v>
      </c>
      <c r="B1525" t="s">
        <v>9</v>
      </c>
      <c r="C1525" t="s">
        <v>42</v>
      </c>
      <c r="D1525" t="s">
        <v>3041</v>
      </c>
      <c r="E1525" s="4">
        <v>192000</v>
      </c>
      <c r="F1525" s="2">
        <v>43</v>
      </c>
      <c r="G1525" s="3">
        <f>SUMIF(TRANSAKSI!$M:$M,Table2[[#This Row],[Id Produk]],TRANSAKSI!$R:$R)</f>
        <v>2</v>
      </c>
      <c r="H1525" s="3">
        <f>Table2[[#This Row],[Stok]]-Table2[[#This Row],[Terjual]]</f>
        <v>41</v>
      </c>
    </row>
    <row r="1526" spans="1:8" x14ac:dyDescent="0.35">
      <c r="A1526" t="s">
        <v>3042</v>
      </c>
      <c r="B1526" t="s">
        <v>13</v>
      </c>
      <c r="C1526" t="s">
        <v>23</v>
      </c>
      <c r="D1526" t="s">
        <v>3043</v>
      </c>
      <c r="E1526" s="4">
        <v>33000</v>
      </c>
      <c r="F1526" s="2">
        <v>76</v>
      </c>
      <c r="G1526" s="3">
        <f>SUMIF(TRANSAKSI!$M:$M,Table2[[#This Row],[Id Produk]],TRANSAKSI!$R:$R)</f>
        <v>5</v>
      </c>
      <c r="H1526" s="3">
        <f>Table2[[#This Row],[Stok]]-Table2[[#This Row],[Terjual]]</f>
        <v>71</v>
      </c>
    </row>
    <row r="1527" spans="1:8" x14ac:dyDescent="0.35">
      <c r="A1527" t="s">
        <v>3044</v>
      </c>
      <c r="B1527" t="s">
        <v>51</v>
      </c>
      <c r="C1527" t="s">
        <v>254</v>
      </c>
      <c r="D1527" t="s">
        <v>3045</v>
      </c>
      <c r="E1527" s="4">
        <v>7000000</v>
      </c>
      <c r="F1527" s="2">
        <v>61</v>
      </c>
      <c r="G1527" s="3">
        <f>SUMIF(TRANSAKSI!$M:$M,Table2[[#This Row],[Id Produk]],TRANSAKSI!$R:$R)</f>
        <v>9</v>
      </c>
      <c r="H1527" s="3">
        <f>Table2[[#This Row],[Stok]]-Table2[[#This Row],[Terjual]]</f>
        <v>52</v>
      </c>
    </row>
    <row r="1528" spans="1:8" x14ac:dyDescent="0.35">
      <c r="A1528" t="s">
        <v>3046</v>
      </c>
      <c r="B1528" t="s">
        <v>9</v>
      </c>
      <c r="C1528" t="s">
        <v>17</v>
      </c>
      <c r="D1528" t="s">
        <v>3047</v>
      </c>
      <c r="E1528" s="4">
        <v>1422000</v>
      </c>
      <c r="F1528" s="2">
        <v>76</v>
      </c>
      <c r="G1528" s="3">
        <f>SUMIF(TRANSAKSI!$M:$M,Table2[[#This Row],[Id Produk]],TRANSAKSI!$R:$R)</f>
        <v>8</v>
      </c>
      <c r="H1528" s="3">
        <f>Table2[[#This Row],[Stok]]-Table2[[#This Row],[Terjual]]</f>
        <v>68</v>
      </c>
    </row>
    <row r="1529" spans="1:8" x14ac:dyDescent="0.35">
      <c r="A1529" t="s">
        <v>3048</v>
      </c>
      <c r="B1529" t="s">
        <v>13</v>
      </c>
      <c r="C1529" t="s">
        <v>26</v>
      </c>
      <c r="D1529" t="s">
        <v>3049</v>
      </c>
      <c r="E1529" s="4">
        <v>30000</v>
      </c>
      <c r="F1529" s="2">
        <v>41</v>
      </c>
      <c r="G1529" s="3">
        <f>SUMIF(TRANSAKSI!$M:$M,Table2[[#This Row],[Id Produk]],TRANSAKSI!$R:$R)</f>
        <v>7</v>
      </c>
      <c r="H1529" s="3">
        <f>Table2[[#This Row],[Stok]]-Table2[[#This Row],[Terjual]]</f>
        <v>34</v>
      </c>
    </row>
    <row r="1530" spans="1:8" x14ac:dyDescent="0.35">
      <c r="A1530" t="s">
        <v>3050</v>
      </c>
      <c r="B1530" t="s">
        <v>9</v>
      </c>
      <c r="C1530" t="s">
        <v>20</v>
      </c>
      <c r="D1530" t="s">
        <v>3051</v>
      </c>
      <c r="E1530" s="4">
        <v>68000</v>
      </c>
      <c r="F1530" s="2">
        <v>72</v>
      </c>
      <c r="G1530" s="3">
        <f>SUMIF(TRANSAKSI!$M:$M,Table2[[#This Row],[Id Produk]],TRANSAKSI!$R:$R)</f>
        <v>6</v>
      </c>
      <c r="H1530" s="3">
        <f>Table2[[#This Row],[Stok]]-Table2[[#This Row],[Terjual]]</f>
        <v>66</v>
      </c>
    </row>
    <row r="1531" spans="1:8" x14ac:dyDescent="0.35">
      <c r="A1531" t="s">
        <v>3052</v>
      </c>
      <c r="B1531" t="s">
        <v>51</v>
      </c>
      <c r="C1531" t="s">
        <v>64</v>
      </c>
      <c r="D1531" t="s">
        <v>3053</v>
      </c>
      <c r="E1531" s="4">
        <v>112000</v>
      </c>
      <c r="F1531" s="2">
        <v>46</v>
      </c>
      <c r="G1531" s="3">
        <f>SUMIF(TRANSAKSI!$M:$M,Table2[[#This Row],[Id Produk]],TRANSAKSI!$R:$R)</f>
        <v>8</v>
      </c>
      <c r="H1531" s="3">
        <f>Table2[[#This Row],[Stok]]-Table2[[#This Row],[Terjual]]</f>
        <v>38</v>
      </c>
    </row>
    <row r="1532" spans="1:8" x14ac:dyDescent="0.35">
      <c r="A1532" t="s">
        <v>3054</v>
      </c>
      <c r="B1532" t="s">
        <v>13</v>
      </c>
      <c r="C1532" t="s">
        <v>23</v>
      </c>
      <c r="D1532" t="s">
        <v>3055</v>
      </c>
      <c r="E1532" s="4">
        <v>17000</v>
      </c>
      <c r="F1532" s="2">
        <v>77</v>
      </c>
      <c r="G1532" s="3">
        <f>SUMIF(TRANSAKSI!$M:$M,Table2[[#This Row],[Id Produk]],TRANSAKSI!$R:$R)</f>
        <v>5</v>
      </c>
      <c r="H1532" s="3">
        <f>Table2[[#This Row],[Stok]]-Table2[[#This Row],[Terjual]]</f>
        <v>72</v>
      </c>
    </row>
    <row r="1533" spans="1:8" x14ac:dyDescent="0.35">
      <c r="A1533" t="s">
        <v>3056</v>
      </c>
      <c r="B1533" t="s">
        <v>9</v>
      </c>
      <c r="C1533" t="s">
        <v>20</v>
      </c>
      <c r="D1533" t="s">
        <v>3057</v>
      </c>
      <c r="E1533" s="4">
        <v>164000</v>
      </c>
      <c r="F1533" s="2">
        <v>51</v>
      </c>
      <c r="G1533" s="3">
        <f>SUMIF(TRANSAKSI!$M:$M,Table2[[#This Row],[Id Produk]],TRANSAKSI!$R:$R)</f>
        <v>4</v>
      </c>
      <c r="H1533" s="3">
        <f>Table2[[#This Row],[Stok]]-Table2[[#This Row],[Terjual]]</f>
        <v>47</v>
      </c>
    </row>
    <row r="1534" spans="1:8" x14ac:dyDescent="0.35">
      <c r="A1534" t="s">
        <v>3058</v>
      </c>
      <c r="B1534" t="s">
        <v>13</v>
      </c>
      <c r="C1534" t="s">
        <v>14</v>
      </c>
      <c r="D1534" t="s">
        <v>3059</v>
      </c>
      <c r="E1534" s="4">
        <v>8000</v>
      </c>
      <c r="F1534" s="2">
        <v>68</v>
      </c>
      <c r="G1534" s="3">
        <f>SUMIF(TRANSAKSI!$M:$M,Table2[[#This Row],[Id Produk]],TRANSAKSI!$R:$R)</f>
        <v>7</v>
      </c>
      <c r="H1534" s="3">
        <f>Table2[[#This Row],[Stok]]-Table2[[#This Row],[Terjual]]</f>
        <v>61</v>
      </c>
    </row>
    <row r="1535" spans="1:8" x14ac:dyDescent="0.35">
      <c r="A1535" t="s">
        <v>3060</v>
      </c>
      <c r="B1535" t="s">
        <v>51</v>
      </c>
      <c r="C1535" t="s">
        <v>64</v>
      </c>
      <c r="D1535" t="s">
        <v>3061</v>
      </c>
      <c r="E1535" s="4">
        <v>150000</v>
      </c>
      <c r="F1535" s="2">
        <v>71</v>
      </c>
      <c r="G1535" s="3">
        <f>SUMIF(TRANSAKSI!$M:$M,Table2[[#This Row],[Id Produk]],TRANSAKSI!$R:$R)</f>
        <v>5</v>
      </c>
      <c r="H1535" s="3">
        <f>Table2[[#This Row],[Stok]]-Table2[[#This Row],[Terjual]]</f>
        <v>66</v>
      </c>
    </row>
    <row r="1536" spans="1:8" x14ac:dyDescent="0.35">
      <c r="A1536" t="s">
        <v>3062</v>
      </c>
      <c r="B1536" t="s">
        <v>13</v>
      </c>
      <c r="C1536" t="s">
        <v>29</v>
      </c>
      <c r="D1536" t="s">
        <v>3063</v>
      </c>
      <c r="E1536" s="4">
        <v>114000</v>
      </c>
      <c r="F1536" s="2">
        <v>73</v>
      </c>
      <c r="G1536" s="3">
        <f>SUMIF(TRANSAKSI!$M:$M,Table2[[#This Row],[Id Produk]],TRANSAKSI!$R:$R)</f>
        <v>10</v>
      </c>
      <c r="H1536" s="3">
        <f>Table2[[#This Row],[Stok]]-Table2[[#This Row],[Terjual]]</f>
        <v>63</v>
      </c>
    </row>
    <row r="1537" spans="1:8" x14ac:dyDescent="0.35">
      <c r="A1537" t="s">
        <v>3064</v>
      </c>
      <c r="B1537" t="s">
        <v>51</v>
      </c>
      <c r="C1537" t="s">
        <v>52</v>
      </c>
      <c r="D1537" t="s">
        <v>3065</v>
      </c>
      <c r="E1537" s="4">
        <v>630000</v>
      </c>
      <c r="F1537" s="2">
        <v>65</v>
      </c>
      <c r="G1537" s="3">
        <f>SUMIF(TRANSAKSI!$M:$M,Table2[[#This Row],[Id Produk]],TRANSAKSI!$R:$R)</f>
        <v>5</v>
      </c>
      <c r="H1537" s="3">
        <f>Table2[[#This Row],[Stok]]-Table2[[#This Row],[Terjual]]</f>
        <v>60</v>
      </c>
    </row>
    <row r="1538" spans="1:8" x14ac:dyDescent="0.35">
      <c r="A1538" t="s">
        <v>3066</v>
      </c>
      <c r="B1538" t="s">
        <v>13</v>
      </c>
      <c r="C1538" t="s">
        <v>32</v>
      </c>
      <c r="D1538" t="s">
        <v>3067</v>
      </c>
      <c r="E1538" s="4">
        <v>273000</v>
      </c>
      <c r="F1538" s="2">
        <v>62</v>
      </c>
      <c r="G1538" s="3">
        <f>SUMIF(TRANSAKSI!$M:$M,Table2[[#This Row],[Id Produk]],TRANSAKSI!$R:$R)</f>
        <v>3</v>
      </c>
      <c r="H1538" s="3">
        <f>Table2[[#This Row],[Stok]]-Table2[[#This Row],[Terjual]]</f>
        <v>59</v>
      </c>
    </row>
    <row r="1539" spans="1:8" x14ac:dyDescent="0.35">
      <c r="A1539" t="s">
        <v>3068</v>
      </c>
      <c r="B1539" t="s">
        <v>51</v>
      </c>
      <c r="C1539" t="s">
        <v>64</v>
      </c>
      <c r="D1539" t="s">
        <v>3069</v>
      </c>
      <c r="E1539" s="4">
        <v>28000</v>
      </c>
      <c r="F1539" s="2">
        <v>70</v>
      </c>
      <c r="G1539" s="3">
        <f>SUMIF(TRANSAKSI!$M:$M,Table2[[#This Row],[Id Produk]],TRANSAKSI!$R:$R)</f>
        <v>2</v>
      </c>
      <c r="H1539" s="3">
        <f>Table2[[#This Row],[Stok]]-Table2[[#This Row],[Terjual]]</f>
        <v>68</v>
      </c>
    </row>
    <row r="1540" spans="1:8" x14ac:dyDescent="0.35">
      <c r="A1540" t="s">
        <v>3070</v>
      </c>
      <c r="B1540" t="s">
        <v>51</v>
      </c>
      <c r="C1540" t="s">
        <v>64</v>
      </c>
      <c r="D1540" t="s">
        <v>3071</v>
      </c>
      <c r="E1540" s="4">
        <v>21000</v>
      </c>
      <c r="F1540" s="2">
        <v>35</v>
      </c>
      <c r="G1540" s="3">
        <f>SUMIF(TRANSAKSI!$M:$M,Table2[[#This Row],[Id Produk]],TRANSAKSI!$R:$R)</f>
        <v>4</v>
      </c>
      <c r="H1540" s="3">
        <f>Table2[[#This Row],[Stok]]-Table2[[#This Row],[Terjual]]</f>
        <v>31</v>
      </c>
    </row>
    <row r="1541" spans="1:8" x14ac:dyDescent="0.35">
      <c r="A1541" t="s">
        <v>3072</v>
      </c>
      <c r="B1541" t="s">
        <v>13</v>
      </c>
      <c r="C1541" t="s">
        <v>23</v>
      </c>
      <c r="D1541" t="s">
        <v>3073</v>
      </c>
      <c r="E1541" s="4">
        <v>33000</v>
      </c>
      <c r="F1541" s="2">
        <v>36</v>
      </c>
      <c r="G1541" s="3">
        <f>SUMIF(TRANSAKSI!$M:$M,Table2[[#This Row],[Id Produk]],TRANSAKSI!$R:$R)</f>
        <v>4</v>
      </c>
      <c r="H1541" s="3">
        <f>Table2[[#This Row],[Stok]]-Table2[[#This Row],[Terjual]]</f>
        <v>32</v>
      </c>
    </row>
    <row r="1542" spans="1:8" x14ac:dyDescent="0.35">
      <c r="A1542" t="s">
        <v>3074</v>
      </c>
      <c r="B1542" t="s">
        <v>13</v>
      </c>
      <c r="C1542" t="s">
        <v>23</v>
      </c>
      <c r="D1542" t="s">
        <v>3075</v>
      </c>
      <c r="E1542" s="4">
        <v>77000</v>
      </c>
      <c r="F1542" s="2">
        <v>70</v>
      </c>
      <c r="G1542" s="3">
        <f>SUMIF(TRANSAKSI!$M:$M,Table2[[#This Row],[Id Produk]],TRANSAKSI!$R:$R)</f>
        <v>2</v>
      </c>
      <c r="H1542" s="3">
        <f>Table2[[#This Row],[Stok]]-Table2[[#This Row],[Terjual]]</f>
        <v>68</v>
      </c>
    </row>
    <row r="1543" spans="1:8" x14ac:dyDescent="0.35">
      <c r="A1543" t="s">
        <v>3076</v>
      </c>
      <c r="B1543" t="s">
        <v>13</v>
      </c>
      <c r="C1543" t="s">
        <v>23</v>
      </c>
      <c r="D1543" t="s">
        <v>3077</v>
      </c>
      <c r="E1543" s="4">
        <v>11000</v>
      </c>
      <c r="F1543" s="2">
        <v>63</v>
      </c>
      <c r="G1543" s="3">
        <f>SUMIF(TRANSAKSI!$M:$M,Table2[[#This Row],[Id Produk]],TRANSAKSI!$R:$R)</f>
        <v>4</v>
      </c>
      <c r="H1543" s="3">
        <f>Table2[[#This Row],[Stok]]-Table2[[#This Row],[Terjual]]</f>
        <v>59</v>
      </c>
    </row>
    <row r="1544" spans="1:8" x14ac:dyDescent="0.35">
      <c r="A1544" t="s">
        <v>3078</v>
      </c>
      <c r="B1544" t="s">
        <v>9</v>
      </c>
      <c r="C1544" t="s">
        <v>42</v>
      </c>
      <c r="D1544" t="s">
        <v>3079</v>
      </c>
      <c r="E1544" s="4">
        <v>2568000</v>
      </c>
      <c r="F1544" s="2">
        <v>31</v>
      </c>
      <c r="G1544" s="3">
        <f>SUMIF(TRANSAKSI!$M:$M,Table2[[#This Row],[Id Produk]],TRANSAKSI!$R:$R)</f>
        <v>8</v>
      </c>
      <c r="H1544" s="3">
        <f>Table2[[#This Row],[Stok]]-Table2[[#This Row],[Terjual]]</f>
        <v>23</v>
      </c>
    </row>
    <row r="1545" spans="1:8" x14ac:dyDescent="0.35">
      <c r="A1545" t="s">
        <v>3080</v>
      </c>
      <c r="B1545" t="s">
        <v>13</v>
      </c>
      <c r="C1545" t="s">
        <v>32</v>
      </c>
      <c r="D1545" t="s">
        <v>1482</v>
      </c>
      <c r="E1545" s="4">
        <v>11000</v>
      </c>
      <c r="F1545" s="2">
        <v>37</v>
      </c>
      <c r="G1545" s="3">
        <f>SUMIF(TRANSAKSI!$M:$M,Table2[[#This Row],[Id Produk]],TRANSAKSI!$R:$R)</f>
        <v>1</v>
      </c>
      <c r="H1545" s="3">
        <f>Table2[[#This Row],[Stok]]-Table2[[#This Row],[Terjual]]</f>
        <v>36</v>
      </c>
    </row>
    <row r="1546" spans="1:8" x14ac:dyDescent="0.35">
      <c r="A1546" t="s">
        <v>3081</v>
      </c>
      <c r="B1546" t="s">
        <v>51</v>
      </c>
      <c r="C1546" t="s">
        <v>52</v>
      </c>
      <c r="D1546" t="s">
        <v>3082</v>
      </c>
      <c r="E1546" s="4">
        <v>56000</v>
      </c>
      <c r="F1546" s="2">
        <v>43</v>
      </c>
      <c r="G1546" s="3">
        <f>SUMIF(TRANSAKSI!$M:$M,Table2[[#This Row],[Id Produk]],TRANSAKSI!$R:$R)</f>
        <v>2</v>
      </c>
      <c r="H1546" s="3">
        <f>Table2[[#This Row],[Stok]]-Table2[[#This Row],[Terjual]]</f>
        <v>41</v>
      </c>
    </row>
    <row r="1547" spans="1:8" x14ac:dyDescent="0.35">
      <c r="A1547" t="s">
        <v>3083</v>
      </c>
      <c r="B1547" t="s">
        <v>13</v>
      </c>
      <c r="C1547" t="s">
        <v>366</v>
      </c>
      <c r="D1547" t="s">
        <v>3084</v>
      </c>
      <c r="E1547" s="4">
        <v>29000</v>
      </c>
      <c r="F1547" s="2">
        <v>58</v>
      </c>
      <c r="G1547" s="3">
        <f>SUMIF(TRANSAKSI!$M:$M,Table2[[#This Row],[Id Produk]],TRANSAKSI!$R:$R)</f>
        <v>3</v>
      </c>
      <c r="H1547" s="3">
        <f>Table2[[#This Row],[Stok]]-Table2[[#This Row],[Terjual]]</f>
        <v>55</v>
      </c>
    </row>
    <row r="1548" spans="1:8" x14ac:dyDescent="0.35">
      <c r="A1548" t="s">
        <v>3085</v>
      </c>
      <c r="B1548" t="s">
        <v>13</v>
      </c>
      <c r="C1548" t="s">
        <v>29</v>
      </c>
      <c r="D1548" t="s">
        <v>3086</v>
      </c>
      <c r="E1548" s="4">
        <v>357000</v>
      </c>
      <c r="F1548" s="2">
        <v>42</v>
      </c>
      <c r="G1548" s="3">
        <f>SUMIF(TRANSAKSI!$M:$M,Table2[[#This Row],[Id Produk]],TRANSAKSI!$R:$R)</f>
        <v>10</v>
      </c>
      <c r="H1548" s="3">
        <f>Table2[[#This Row],[Stok]]-Table2[[#This Row],[Terjual]]</f>
        <v>32</v>
      </c>
    </row>
    <row r="1549" spans="1:8" x14ac:dyDescent="0.35">
      <c r="A1549" t="s">
        <v>3087</v>
      </c>
      <c r="B1549" t="s">
        <v>13</v>
      </c>
      <c r="C1549" t="s">
        <v>32</v>
      </c>
      <c r="D1549" t="s">
        <v>3088</v>
      </c>
      <c r="E1549" s="4">
        <v>94000</v>
      </c>
      <c r="F1549" s="2">
        <v>52</v>
      </c>
      <c r="G1549" s="3">
        <f>SUMIF(TRANSAKSI!$M:$M,Table2[[#This Row],[Id Produk]],TRANSAKSI!$R:$R)</f>
        <v>7</v>
      </c>
      <c r="H1549" s="3">
        <f>Table2[[#This Row],[Stok]]-Table2[[#This Row],[Terjual]]</f>
        <v>45</v>
      </c>
    </row>
    <row r="1550" spans="1:8" x14ac:dyDescent="0.35">
      <c r="A1550" t="s">
        <v>3089</v>
      </c>
      <c r="B1550" t="s">
        <v>51</v>
      </c>
      <c r="C1550" t="s">
        <v>52</v>
      </c>
      <c r="D1550" t="s">
        <v>3090</v>
      </c>
      <c r="E1550" s="4">
        <v>14000</v>
      </c>
      <c r="F1550" s="2">
        <v>45</v>
      </c>
      <c r="G1550" s="3">
        <f>SUMIF(TRANSAKSI!$M:$M,Table2[[#This Row],[Id Produk]],TRANSAKSI!$R:$R)</f>
        <v>10</v>
      </c>
      <c r="H1550" s="3">
        <f>Table2[[#This Row],[Stok]]-Table2[[#This Row],[Terjual]]</f>
        <v>35</v>
      </c>
    </row>
    <row r="1551" spans="1:8" x14ac:dyDescent="0.35">
      <c r="A1551" t="s">
        <v>3091</v>
      </c>
      <c r="B1551" t="s">
        <v>9</v>
      </c>
      <c r="C1551" t="s">
        <v>20</v>
      </c>
      <c r="D1551" t="s">
        <v>3092</v>
      </c>
      <c r="E1551" s="4">
        <v>85000</v>
      </c>
      <c r="F1551" s="2">
        <v>26</v>
      </c>
      <c r="G1551" s="3">
        <f>SUMIF(TRANSAKSI!$M:$M,Table2[[#This Row],[Id Produk]],TRANSAKSI!$R:$R)</f>
        <v>16</v>
      </c>
      <c r="H1551" s="3">
        <f>Table2[[#This Row],[Stok]]-Table2[[#This Row],[Terjual]]</f>
        <v>10</v>
      </c>
    </row>
    <row r="1552" spans="1:8" x14ac:dyDescent="0.35">
      <c r="A1552" t="s">
        <v>3093</v>
      </c>
      <c r="B1552" t="s">
        <v>51</v>
      </c>
      <c r="C1552" t="s">
        <v>64</v>
      </c>
      <c r="D1552" t="s">
        <v>3094</v>
      </c>
      <c r="E1552" s="4">
        <v>480000</v>
      </c>
      <c r="F1552" s="2">
        <v>56</v>
      </c>
      <c r="G1552" s="3">
        <f>SUMIF(TRANSAKSI!$M:$M,Table2[[#This Row],[Id Produk]],TRANSAKSI!$R:$R)</f>
        <v>4</v>
      </c>
      <c r="H1552" s="3">
        <f>Table2[[#This Row],[Stok]]-Table2[[#This Row],[Terjual]]</f>
        <v>52</v>
      </c>
    </row>
    <row r="1553" spans="1:8" x14ac:dyDescent="0.35">
      <c r="A1553" t="s">
        <v>3095</v>
      </c>
      <c r="B1553" t="s">
        <v>51</v>
      </c>
      <c r="C1553" t="s">
        <v>52</v>
      </c>
      <c r="D1553" t="s">
        <v>3096</v>
      </c>
      <c r="E1553" s="4">
        <v>624000</v>
      </c>
      <c r="F1553" s="2">
        <v>41</v>
      </c>
      <c r="G1553" s="3">
        <f>SUMIF(TRANSAKSI!$M:$M,Table2[[#This Row],[Id Produk]],TRANSAKSI!$R:$R)</f>
        <v>19</v>
      </c>
      <c r="H1553" s="3">
        <f>Table2[[#This Row],[Stok]]-Table2[[#This Row],[Terjual]]</f>
        <v>22</v>
      </c>
    </row>
    <row r="1554" spans="1:8" x14ac:dyDescent="0.35">
      <c r="A1554" t="s">
        <v>3097</v>
      </c>
      <c r="B1554" t="s">
        <v>51</v>
      </c>
      <c r="C1554" t="s">
        <v>254</v>
      </c>
      <c r="D1554" t="s">
        <v>3098</v>
      </c>
      <c r="E1554" s="4">
        <v>480000</v>
      </c>
      <c r="F1554" s="2">
        <v>27</v>
      </c>
      <c r="G1554" s="3">
        <f>SUMIF(TRANSAKSI!$M:$M,Table2[[#This Row],[Id Produk]],TRANSAKSI!$R:$R)</f>
        <v>2</v>
      </c>
      <c r="H1554" s="3">
        <f>Table2[[#This Row],[Stok]]-Table2[[#This Row],[Terjual]]</f>
        <v>25</v>
      </c>
    </row>
    <row r="1555" spans="1:8" x14ac:dyDescent="0.35">
      <c r="A1555" t="s">
        <v>3099</v>
      </c>
      <c r="B1555" t="s">
        <v>13</v>
      </c>
      <c r="C1555" t="s">
        <v>37</v>
      </c>
      <c r="D1555" t="s">
        <v>3100</v>
      </c>
      <c r="E1555" s="4">
        <v>32000</v>
      </c>
      <c r="F1555" s="2">
        <v>33</v>
      </c>
      <c r="G1555" s="3">
        <f>SUMIF(TRANSAKSI!$M:$M,Table2[[#This Row],[Id Produk]],TRANSAKSI!$R:$R)</f>
        <v>4</v>
      </c>
      <c r="H1555" s="3">
        <f>Table2[[#This Row],[Stok]]-Table2[[#This Row],[Terjual]]</f>
        <v>29</v>
      </c>
    </row>
    <row r="1556" spans="1:8" x14ac:dyDescent="0.35">
      <c r="A1556" t="s">
        <v>3101</v>
      </c>
      <c r="B1556" t="s">
        <v>13</v>
      </c>
      <c r="C1556" t="s">
        <v>23</v>
      </c>
      <c r="D1556" t="s">
        <v>3102</v>
      </c>
      <c r="E1556" s="4">
        <v>49000</v>
      </c>
      <c r="F1556" s="2">
        <v>67</v>
      </c>
      <c r="G1556" s="3">
        <f>SUMIF(TRANSAKSI!$M:$M,Table2[[#This Row],[Id Produk]],TRANSAKSI!$R:$R)</f>
        <v>11</v>
      </c>
      <c r="H1556" s="3">
        <f>Table2[[#This Row],[Stok]]-Table2[[#This Row],[Terjual]]</f>
        <v>56</v>
      </c>
    </row>
    <row r="1557" spans="1:8" x14ac:dyDescent="0.35">
      <c r="A1557" t="s">
        <v>3103</v>
      </c>
      <c r="B1557" t="s">
        <v>13</v>
      </c>
      <c r="C1557" t="s">
        <v>29</v>
      </c>
      <c r="D1557" t="s">
        <v>3104</v>
      </c>
      <c r="E1557" s="4">
        <v>2000</v>
      </c>
      <c r="F1557" s="2">
        <v>37</v>
      </c>
      <c r="G1557" s="3">
        <f>SUMIF(TRANSAKSI!$M:$M,Table2[[#This Row],[Id Produk]],TRANSAKSI!$R:$R)</f>
        <v>8</v>
      </c>
      <c r="H1557" s="3">
        <f>Table2[[#This Row],[Stok]]-Table2[[#This Row],[Terjual]]</f>
        <v>29</v>
      </c>
    </row>
    <row r="1558" spans="1:8" x14ac:dyDescent="0.35">
      <c r="A1558" t="s">
        <v>3105</v>
      </c>
      <c r="B1558" t="s">
        <v>13</v>
      </c>
      <c r="C1558" t="s">
        <v>29</v>
      </c>
      <c r="D1558" t="s">
        <v>3106</v>
      </c>
      <c r="E1558" s="4">
        <v>45000</v>
      </c>
      <c r="F1558" s="2">
        <v>61</v>
      </c>
      <c r="G1558" s="3">
        <f>SUMIF(TRANSAKSI!$M:$M,Table2[[#This Row],[Id Produk]],TRANSAKSI!$R:$R)</f>
        <v>3</v>
      </c>
      <c r="H1558" s="3">
        <f>Table2[[#This Row],[Stok]]-Table2[[#This Row],[Terjual]]</f>
        <v>58</v>
      </c>
    </row>
    <row r="1559" spans="1:8" x14ac:dyDescent="0.35">
      <c r="A1559" t="s">
        <v>3107</v>
      </c>
      <c r="B1559" t="s">
        <v>13</v>
      </c>
      <c r="C1559" t="s">
        <v>23</v>
      </c>
      <c r="D1559" t="s">
        <v>3108</v>
      </c>
      <c r="E1559" s="4">
        <v>16000</v>
      </c>
      <c r="F1559" s="2">
        <v>46</v>
      </c>
      <c r="G1559" s="3">
        <f>SUMIF(TRANSAKSI!$M:$M,Table2[[#This Row],[Id Produk]],TRANSAKSI!$R:$R)</f>
        <v>3</v>
      </c>
      <c r="H1559" s="3">
        <f>Table2[[#This Row],[Stok]]-Table2[[#This Row],[Terjual]]</f>
        <v>43</v>
      </c>
    </row>
    <row r="1560" spans="1:8" x14ac:dyDescent="0.35">
      <c r="A1560" t="s">
        <v>3109</v>
      </c>
      <c r="B1560" t="s">
        <v>51</v>
      </c>
      <c r="C1560" t="s">
        <v>52</v>
      </c>
      <c r="D1560" t="s">
        <v>3110</v>
      </c>
      <c r="E1560" s="4">
        <v>228000</v>
      </c>
      <c r="F1560" s="2">
        <v>53</v>
      </c>
      <c r="G1560" s="3">
        <f>SUMIF(TRANSAKSI!$M:$M,Table2[[#This Row],[Id Produk]],TRANSAKSI!$R:$R)</f>
        <v>6</v>
      </c>
      <c r="H1560" s="3">
        <f>Table2[[#This Row],[Stok]]-Table2[[#This Row],[Terjual]]</f>
        <v>47</v>
      </c>
    </row>
    <row r="1561" spans="1:8" x14ac:dyDescent="0.35">
      <c r="A1561" t="s">
        <v>3111</v>
      </c>
      <c r="B1561" t="s">
        <v>13</v>
      </c>
      <c r="C1561" t="s">
        <v>55</v>
      </c>
      <c r="D1561" t="s">
        <v>2716</v>
      </c>
      <c r="E1561" s="4">
        <v>28000</v>
      </c>
      <c r="F1561" s="2">
        <v>50</v>
      </c>
      <c r="G1561" s="3">
        <f>SUMIF(TRANSAKSI!$M:$M,Table2[[#This Row],[Id Produk]],TRANSAKSI!$R:$R)</f>
        <v>12</v>
      </c>
      <c r="H1561" s="3">
        <f>Table2[[#This Row],[Stok]]-Table2[[#This Row],[Terjual]]</f>
        <v>38</v>
      </c>
    </row>
    <row r="1562" spans="1:8" x14ac:dyDescent="0.35">
      <c r="A1562" t="s">
        <v>3112</v>
      </c>
      <c r="B1562" t="s">
        <v>13</v>
      </c>
      <c r="C1562" t="s">
        <v>23</v>
      </c>
      <c r="D1562" t="s">
        <v>3113</v>
      </c>
      <c r="E1562" s="4">
        <v>6000</v>
      </c>
      <c r="F1562" s="2">
        <v>35</v>
      </c>
      <c r="G1562" s="3">
        <f>SUMIF(TRANSAKSI!$M:$M,Table2[[#This Row],[Id Produk]],TRANSAKSI!$R:$R)</f>
        <v>1</v>
      </c>
      <c r="H1562" s="3">
        <f>Table2[[#This Row],[Stok]]-Table2[[#This Row],[Terjual]]</f>
        <v>34</v>
      </c>
    </row>
    <row r="1563" spans="1:8" x14ac:dyDescent="0.35">
      <c r="A1563" t="s">
        <v>3114</v>
      </c>
      <c r="B1563" t="s">
        <v>13</v>
      </c>
      <c r="C1563" t="s">
        <v>37</v>
      </c>
      <c r="D1563" t="s">
        <v>3115</v>
      </c>
      <c r="E1563" s="4">
        <v>80000</v>
      </c>
      <c r="F1563" s="2">
        <v>36</v>
      </c>
      <c r="G1563" s="3">
        <f>SUMIF(TRANSAKSI!$M:$M,Table2[[#This Row],[Id Produk]],TRANSAKSI!$R:$R)</f>
        <v>9</v>
      </c>
      <c r="H1563" s="3">
        <f>Table2[[#This Row],[Stok]]-Table2[[#This Row],[Terjual]]</f>
        <v>27</v>
      </c>
    </row>
    <row r="1564" spans="1:8" x14ac:dyDescent="0.35">
      <c r="A1564" t="s">
        <v>3116</v>
      </c>
      <c r="B1564" t="s">
        <v>9</v>
      </c>
      <c r="C1564" t="s">
        <v>17</v>
      </c>
      <c r="D1564" t="s">
        <v>3117</v>
      </c>
      <c r="E1564" s="4">
        <v>1686000</v>
      </c>
      <c r="F1564" s="2">
        <v>73</v>
      </c>
      <c r="G1564" s="3">
        <f>SUMIF(TRANSAKSI!$M:$M,Table2[[#This Row],[Id Produk]],TRANSAKSI!$R:$R)</f>
        <v>8</v>
      </c>
      <c r="H1564" s="3">
        <f>Table2[[#This Row],[Stok]]-Table2[[#This Row],[Terjual]]</f>
        <v>65</v>
      </c>
    </row>
    <row r="1565" spans="1:8" x14ac:dyDescent="0.35">
      <c r="A1565" t="s">
        <v>3118</v>
      </c>
      <c r="B1565" t="s">
        <v>13</v>
      </c>
      <c r="C1565" t="s">
        <v>23</v>
      </c>
      <c r="D1565" t="s">
        <v>3119</v>
      </c>
      <c r="E1565" s="4">
        <v>18000</v>
      </c>
      <c r="F1565" s="2">
        <v>66</v>
      </c>
      <c r="G1565" s="3">
        <f>SUMIF(TRANSAKSI!$M:$M,Table2[[#This Row],[Id Produk]],TRANSAKSI!$R:$R)</f>
        <v>8</v>
      </c>
      <c r="H1565" s="3">
        <f>Table2[[#This Row],[Stok]]-Table2[[#This Row],[Terjual]]</f>
        <v>58</v>
      </c>
    </row>
    <row r="1566" spans="1:8" x14ac:dyDescent="0.35">
      <c r="A1566" t="s">
        <v>3120</v>
      </c>
      <c r="B1566" t="s">
        <v>13</v>
      </c>
      <c r="C1566" t="s">
        <v>26</v>
      </c>
      <c r="D1566" t="s">
        <v>3121</v>
      </c>
      <c r="E1566" s="4">
        <v>3000</v>
      </c>
      <c r="F1566" s="2">
        <v>29</v>
      </c>
      <c r="G1566" s="3">
        <f>SUMIF(TRANSAKSI!$M:$M,Table2[[#This Row],[Id Produk]],TRANSAKSI!$R:$R)</f>
        <v>11</v>
      </c>
      <c r="H1566" s="3">
        <f>Table2[[#This Row],[Stok]]-Table2[[#This Row],[Terjual]]</f>
        <v>18</v>
      </c>
    </row>
    <row r="1567" spans="1:8" x14ac:dyDescent="0.35">
      <c r="A1567" t="s">
        <v>3122</v>
      </c>
      <c r="B1567" t="s">
        <v>13</v>
      </c>
      <c r="C1567" t="s">
        <v>366</v>
      </c>
      <c r="D1567" t="s">
        <v>3123</v>
      </c>
      <c r="E1567" s="4">
        <v>6000</v>
      </c>
      <c r="F1567" s="2">
        <v>71</v>
      </c>
      <c r="G1567" s="3">
        <f>SUMIF(TRANSAKSI!$M:$M,Table2[[#This Row],[Id Produk]],TRANSAKSI!$R:$R)</f>
        <v>2</v>
      </c>
      <c r="H1567" s="3">
        <f>Table2[[#This Row],[Stok]]-Table2[[#This Row],[Terjual]]</f>
        <v>69</v>
      </c>
    </row>
    <row r="1568" spans="1:8" x14ac:dyDescent="0.35">
      <c r="A1568" t="s">
        <v>3124</v>
      </c>
      <c r="B1568" t="s">
        <v>51</v>
      </c>
      <c r="C1568" t="s">
        <v>52</v>
      </c>
      <c r="D1568" t="s">
        <v>3125</v>
      </c>
      <c r="E1568" s="4">
        <v>204000</v>
      </c>
      <c r="F1568" s="2">
        <v>33</v>
      </c>
      <c r="G1568" s="3">
        <f>SUMIF(TRANSAKSI!$M:$M,Table2[[#This Row],[Id Produk]],TRANSAKSI!$R:$R)</f>
        <v>15</v>
      </c>
      <c r="H1568" s="3">
        <f>Table2[[#This Row],[Stok]]-Table2[[#This Row],[Terjual]]</f>
        <v>18</v>
      </c>
    </row>
    <row r="1569" spans="1:8" x14ac:dyDescent="0.35">
      <c r="A1569" t="s">
        <v>3126</v>
      </c>
      <c r="B1569" t="s">
        <v>13</v>
      </c>
      <c r="C1569" t="s">
        <v>37</v>
      </c>
      <c r="D1569" t="s">
        <v>3127</v>
      </c>
      <c r="E1569" s="4">
        <v>12000</v>
      </c>
      <c r="F1569" s="2">
        <v>37</v>
      </c>
      <c r="G1569" s="3">
        <f>SUMIF(TRANSAKSI!$M:$M,Table2[[#This Row],[Id Produk]],TRANSAKSI!$R:$R)</f>
        <v>2</v>
      </c>
      <c r="H1569" s="3">
        <f>Table2[[#This Row],[Stok]]-Table2[[#This Row],[Terjual]]</f>
        <v>35</v>
      </c>
    </row>
    <row r="1570" spans="1:8" x14ac:dyDescent="0.35">
      <c r="A1570" t="s">
        <v>3128</v>
      </c>
      <c r="B1570" t="s">
        <v>9</v>
      </c>
      <c r="C1570" t="s">
        <v>20</v>
      </c>
      <c r="D1570" t="s">
        <v>3129</v>
      </c>
      <c r="E1570" s="4">
        <v>757000</v>
      </c>
      <c r="F1570" s="2">
        <v>48</v>
      </c>
      <c r="G1570" s="3">
        <f>SUMIF(TRANSAKSI!$M:$M,Table2[[#This Row],[Id Produk]],TRANSAKSI!$R:$R)</f>
        <v>9</v>
      </c>
      <c r="H1570" s="3">
        <f>Table2[[#This Row],[Stok]]-Table2[[#This Row],[Terjual]]</f>
        <v>39</v>
      </c>
    </row>
    <row r="1571" spans="1:8" x14ac:dyDescent="0.35">
      <c r="A1571" t="s">
        <v>3130</v>
      </c>
      <c r="B1571" t="s">
        <v>9</v>
      </c>
      <c r="C1571" t="s">
        <v>20</v>
      </c>
      <c r="D1571" t="s">
        <v>3131</v>
      </c>
      <c r="E1571" s="4">
        <v>9000</v>
      </c>
      <c r="F1571" s="2">
        <v>68</v>
      </c>
      <c r="G1571" s="3">
        <f>SUMIF(TRANSAKSI!$M:$M,Table2[[#This Row],[Id Produk]],TRANSAKSI!$R:$R)</f>
        <v>5</v>
      </c>
      <c r="H1571" s="3">
        <f>Table2[[#This Row],[Stok]]-Table2[[#This Row],[Terjual]]</f>
        <v>63</v>
      </c>
    </row>
    <row r="1572" spans="1:8" x14ac:dyDescent="0.35">
      <c r="A1572" t="s">
        <v>3132</v>
      </c>
      <c r="B1572" t="s">
        <v>13</v>
      </c>
      <c r="C1572" t="s">
        <v>23</v>
      </c>
      <c r="D1572" t="s">
        <v>3133</v>
      </c>
      <c r="E1572" s="4">
        <v>31000</v>
      </c>
      <c r="F1572" s="2">
        <v>61</v>
      </c>
      <c r="G1572" s="3">
        <f>SUMIF(TRANSAKSI!$M:$M,Table2[[#This Row],[Id Produk]],TRANSAKSI!$R:$R)</f>
        <v>3</v>
      </c>
      <c r="H1572" s="3">
        <f>Table2[[#This Row],[Stok]]-Table2[[#This Row],[Terjual]]</f>
        <v>58</v>
      </c>
    </row>
    <row r="1573" spans="1:8" x14ac:dyDescent="0.35">
      <c r="A1573" t="s">
        <v>3134</v>
      </c>
      <c r="B1573" t="s">
        <v>51</v>
      </c>
      <c r="C1573" t="s">
        <v>52</v>
      </c>
      <c r="D1573" t="s">
        <v>3135</v>
      </c>
      <c r="E1573" s="4">
        <v>138000</v>
      </c>
      <c r="F1573" s="2">
        <v>73</v>
      </c>
      <c r="G1573" s="3">
        <f>SUMIF(TRANSAKSI!$M:$M,Table2[[#This Row],[Id Produk]],TRANSAKSI!$R:$R)</f>
        <v>6</v>
      </c>
      <c r="H1573" s="3">
        <f>Table2[[#This Row],[Stok]]-Table2[[#This Row],[Terjual]]</f>
        <v>67</v>
      </c>
    </row>
    <row r="1574" spans="1:8" x14ac:dyDescent="0.35">
      <c r="A1574" t="s">
        <v>3136</v>
      </c>
      <c r="B1574" t="s">
        <v>51</v>
      </c>
      <c r="C1574" t="s">
        <v>254</v>
      </c>
      <c r="D1574" t="s">
        <v>3137</v>
      </c>
      <c r="E1574" s="4">
        <v>342000</v>
      </c>
      <c r="F1574" s="2">
        <v>56</v>
      </c>
      <c r="G1574" s="3">
        <f>SUMIF(TRANSAKSI!$M:$M,Table2[[#This Row],[Id Produk]],TRANSAKSI!$R:$R)</f>
        <v>3</v>
      </c>
      <c r="H1574" s="3">
        <f>Table2[[#This Row],[Stok]]-Table2[[#This Row],[Terjual]]</f>
        <v>53</v>
      </c>
    </row>
    <row r="1575" spans="1:8" x14ac:dyDescent="0.35">
      <c r="A1575" t="s">
        <v>3138</v>
      </c>
      <c r="B1575" t="s">
        <v>51</v>
      </c>
      <c r="C1575" t="s">
        <v>64</v>
      </c>
      <c r="D1575" t="s">
        <v>3139</v>
      </c>
      <c r="E1575" s="4">
        <v>120000</v>
      </c>
      <c r="F1575" s="2">
        <v>52</v>
      </c>
      <c r="G1575" s="3">
        <f>SUMIF(TRANSAKSI!$M:$M,Table2[[#This Row],[Id Produk]],TRANSAKSI!$R:$R)</f>
        <v>4</v>
      </c>
      <c r="H1575" s="3">
        <f>Table2[[#This Row],[Stok]]-Table2[[#This Row],[Terjual]]</f>
        <v>48</v>
      </c>
    </row>
    <row r="1576" spans="1:8" x14ac:dyDescent="0.35">
      <c r="A1576" t="s">
        <v>3140</v>
      </c>
      <c r="B1576" t="s">
        <v>13</v>
      </c>
      <c r="C1576" t="s">
        <v>14</v>
      </c>
      <c r="D1576" t="s">
        <v>3141</v>
      </c>
      <c r="E1576" s="4">
        <v>10000</v>
      </c>
      <c r="F1576" s="2">
        <v>56</v>
      </c>
      <c r="G1576" s="3">
        <f>SUMIF(TRANSAKSI!$M:$M,Table2[[#This Row],[Id Produk]],TRANSAKSI!$R:$R)</f>
        <v>4</v>
      </c>
      <c r="H1576" s="3">
        <f>Table2[[#This Row],[Stok]]-Table2[[#This Row],[Terjual]]</f>
        <v>52</v>
      </c>
    </row>
    <row r="1577" spans="1:8" x14ac:dyDescent="0.35">
      <c r="A1577" t="s">
        <v>3142</v>
      </c>
      <c r="B1577" t="s">
        <v>13</v>
      </c>
      <c r="C1577" t="s">
        <v>23</v>
      </c>
      <c r="D1577" t="s">
        <v>3143</v>
      </c>
      <c r="E1577" s="4">
        <v>90000</v>
      </c>
      <c r="F1577" s="2">
        <v>28</v>
      </c>
      <c r="G1577" s="3">
        <f>SUMIF(TRANSAKSI!$M:$M,Table2[[#This Row],[Id Produk]],TRANSAKSI!$R:$R)</f>
        <v>3</v>
      </c>
      <c r="H1577" s="3">
        <f>Table2[[#This Row],[Stok]]-Table2[[#This Row],[Terjual]]</f>
        <v>25</v>
      </c>
    </row>
    <row r="1578" spans="1:8" x14ac:dyDescent="0.35">
      <c r="A1578" t="s">
        <v>3144</v>
      </c>
      <c r="B1578" t="s">
        <v>51</v>
      </c>
      <c r="C1578" t="s">
        <v>254</v>
      </c>
      <c r="D1578" t="s">
        <v>3145</v>
      </c>
      <c r="E1578" s="4">
        <v>600000</v>
      </c>
      <c r="F1578" s="2">
        <v>31</v>
      </c>
      <c r="G1578" s="3">
        <f>SUMIF(TRANSAKSI!$M:$M,Table2[[#This Row],[Id Produk]],TRANSAKSI!$R:$R)</f>
        <v>5</v>
      </c>
      <c r="H1578" s="3">
        <f>Table2[[#This Row],[Stok]]-Table2[[#This Row],[Terjual]]</f>
        <v>26</v>
      </c>
    </row>
    <row r="1579" spans="1:8" x14ac:dyDescent="0.35">
      <c r="A1579" t="s">
        <v>3146</v>
      </c>
      <c r="B1579" t="s">
        <v>51</v>
      </c>
      <c r="C1579" t="s">
        <v>64</v>
      </c>
      <c r="D1579" t="s">
        <v>3147</v>
      </c>
      <c r="E1579" s="4">
        <v>47000</v>
      </c>
      <c r="F1579" s="2">
        <v>63</v>
      </c>
      <c r="G1579" s="3">
        <f>SUMIF(TRANSAKSI!$M:$M,Table2[[#This Row],[Id Produk]],TRANSAKSI!$R:$R)</f>
        <v>9</v>
      </c>
      <c r="H1579" s="3">
        <f>Table2[[#This Row],[Stok]]-Table2[[#This Row],[Terjual]]</f>
        <v>54</v>
      </c>
    </row>
    <row r="1580" spans="1:8" x14ac:dyDescent="0.35">
      <c r="A1580" t="s">
        <v>3148</v>
      </c>
      <c r="B1580" t="s">
        <v>51</v>
      </c>
      <c r="C1580" t="s">
        <v>254</v>
      </c>
      <c r="D1580" t="s">
        <v>3149</v>
      </c>
      <c r="E1580" s="4">
        <v>560000</v>
      </c>
      <c r="F1580" s="2">
        <v>50</v>
      </c>
      <c r="G1580" s="3">
        <f>SUMIF(TRANSAKSI!$M:$M,Table2[[#This Row],[Id Produk]],TRANSAKSI!$R:$R)</f>
        <v>3</v>
      </c>
      <c r="H1580" s="3">
        <f>Table2[[#This Row],[Stok]]-Table2[[#This Row],[Terjual]]</f>
        <v>47</v>
      </c>
    </row>
    <row r="1581" spans="1:8" x14ac:dyDescent="0.35">
      <c r="A1581" t="s">
        <v>3150</v>
      </c>
      <c r="B1581" t="s">
        <v>51</v>
      </c>
      <c r="C1581" t="s">
        <v>254</v>
      </c>
      <c r="D1581" t="s">
        <v>3151</v>
      </c>
      <c r="E1581" s="4">
        <v>649000</v>
      </c>
      <c r="F1581" s="2">
        <v>76</v>
      </c>
      <c r="G1581" s="3">
        <f>SUMIF(TRANSAKSI!$M:$M,Table2[[#This Row],[Id Produk]],TRANSAKSI!$R:$R)</f>
        <v>2</v>
      </c>
      <c r="H1581" s="3">
        <f>Table2[[#This Row],[Stok]]-Table2[[#This Row],[Terjual]]</f>
        <v>74</v>
      </c>
    </row>
    <row r="1582" spans="1:8" x14ac:dyDescent="0.35">
      <c r="A1582" t="s">
        <v>3152</v>
      </c>
      <c r="B1582" t="s">
        <v>13</v>
      </c>
      <c r="C1582" t="s">
        <v>37</v>
      </c>
      <c r="D1582" t="s">
        <v>3153</v>
      </c>
      <c r="E1582" s="4">
        <v>44000</v>
      </c>
      <c r="F1582" s="2">
        <v>60</v>
      </c>
      <c r="G1582" s="3">
        <f>SUMIF(TRANSAKSI!$M:$M,Table2[[#This Row],[Id Produk]],TRANSAKSI!$R:$R)</f>
        <v>8</v>
      </c>
      <c r="H1582" s="3">
        <f>Table2[[#This Row],[Stok]]-Table2[[#This Row],[Terjual]]</f>
        <v>52</v>
      </c>
    </row>
    <row r="1583" spans="1:8" x14ac:dyDescent="0.35">
      <c r="A1583" t="s">
        <v>3154</v>
      </c>
      <c r="B1583" t="s">
        <v>13</v>
      </c>
      <c r="C1583" t="s">
        <v>29</v>
      </c>
      <c r="D1583" t="s">
        <v>3155</v>
      </c>
      <c r="E1583" s="4">
        <v>401000</v>
      </c>
      <c r="F1583" s="2">
        <v>67</v>
      </c>
      <c r="G1583" s="3">
        <f>SUMIF(TRANSAKSI!$M:$M,Table2[[#This Row],[Id Produk]],TRANSAKSI!$R:$R)</f>
        <v>9</v>
      </c>
      <c r="H1583" s="3">
        <f>Table2[[#This Row],[Stok]]-Table2[[#This Row],[Terjual]]</f>
        <v>58</v>
      </c>
    </row>
    <row r="1584" spans="1:8" x14ac:dyDescent="0.35">
      <c r="A1584" t="s">
        <v>3156</v>
      </c>
      <c r="B1584" t="s">
        <v>13</v>
      </c>
      <c r="C1584" t="s">
        <v>23</v>
      </c>
      <c r="D1584" t="s">
        <v>3157</v>
      </c>
      <c r="E1584" s="4">
        <v>20000</v>
      </c>
      <c r="F1584" s="2">
        <v>60</v>
      </c>
      <c r="G1584" s="3">
        <f>SUMIF(TRANSAKSI!$M:$M,Table2[[#This Row],[Id Produk]],TRANSAKSI!$R:$R)</f>
        <v>3</v>
      </c>
      <c r="H1584" s="3">
        <f>Table2[[#This Row],[Stok]]-Table2[[#This Row],[Terjual]]</f>
        <v>57</v>
      </c>
    </row>
    <row r="1585" spans="1:8" x14ac:dyDescent="0.35">
      <c r="A1585" t="s">
        <v>3158</v>
      </c>
      <c r="B1585" t="s">
        <v>13</v>
      </c>
      <c r="C1585" t="s">
        <v>26</v>
      </c>
      <c r="D1585" t="s">
        <v>3159</v>
      </c>
      <c r="E1585" s="4">
        <v>37000</v>
      </c>
      <c r="F1585" s="2">
        <v>68</v>
      </c>
      <c r="G1585" s="3">
        <f>SUMIF(TRANSAKSI!$M:$M,Table2[[#This Row],[Id Produk]],TRANSAKSI!$R:$R)</f>
        <v>3</v>
      </c>
      <c r="H1585" s="3">
        <f>Table2[[#This Row],[Stok]]-Table2[[#This Row],[Terjual]]</f>
        <v>65</v>
      </c>
    </row>
    <row r="1586" spans="1:8" x14ac:dyDescent="0.35">
      <c r="A1586" t="s">
        <v>3160</v>
      </c>
      <c r="B1586" t="s">
        <v>9</v>
      </c>
      <c r="C1586" t="s">
        <v>17</v>
      </c>
      <c r="D1586" t="s">
        <v>3161</v>
      </c>
      <c r="E1586" s="4">
        <v>173000</v>
      </c>
      <c r="F1586" s="2">
        <v>43</v>
      </c>
      <c r="G1586" s="3">
        <f>SUMIF(TRANSAKSI!$M:$M,Table2[[#This Row],[Id Produk]],TRANSAKSI!$R:$R)</f>
        <v>1</v>
      </c>
      <c r="H1586" s="3">
        <f>Table2[[#This Row],[Stok]]-Table2[[#This Row],[Terjual]]</f>
        <v>42</v>
      </c>
    </row>
    <row r="1587" spans="1:8" x14ac:dyDescent="0.35">
      <c r="A1587" t="s">
        <v>3162</v>
      </c>
      <c r="B1587" t="s">
        <v>13</v>
      </c>
      <c r="C1587" t="s">
        <v>73</v>
      </c>
      <c r="D1587" t="s">
        <v>3163</v>
      </c>
      <c r="E1587" s="4">
        <v>5000</v>
      </c>
      <c r="F1587" s="2">
        <v>60</v>
      </c>
      <c r="G1587" s="3">
        <f>SUMIF(TRANSAKSI!$M:$M,Table2[[#This Row],[Id Produk]],TRANSAKSI!$R:$R)</f>
        <v>3</v>
      </c>
      <c r="H1587" s="3">
        <f>Table2[[#This Row],[Stok]]-Table2[[#This Row],[Terjual]]</f>
        <v>57</v>
      </c>
    </row>
    <row r="1588" spans="1:8" x14ac:dyDescent="0.35">
      <c r="A1588" t="s">
        <v>3164</v>
      </c>
      <c r="B1588" t="s">
        <v>51</v>
      </c>
      <c r="C1588" t="s">
        <v>52</v>
      </c>
      <c r="D1588" t="s">
        <v>3165</v>
      </c>
      <c r="E1588" s="4">
        <v>570000</v>
      </c>
      <c r="F1588" s="2">
        <v>39</v>
      </c>
      <c r="G1588" s="3">
        <f>SUMIF(TRANSAKSI!$M:$M,Table2[[#This Row],[Id Produk]],TRANSAKSI!$R:$R)</f>
        <v>2</v>
      </c>
      <c r="H1588" s="3">
        <f>Table2[[#This Row],[Stok]]-Table2[[#This Row],[Terjual]]</f>
        <v>37</v>
      </c>
    </row>
    <row r="1589" spans="1:8" x14ac:dyDescent="0.35">
      <c r="A1589" t="s">
        <v>3166</v>
      </c>
      <c r="B1589" t="s">
        <v>51</v>
      </c>
      <c r="C1589" t="s">
        <v>64</v>
      </c>
      <c r="D1589" t="s">
        <v>3167</v>
      </c>
      <c r="E1589" s="4">
        <v>539000</v>
      </c>
      <c r="F1589" s="2">
        <v>73</v>
      </c>
      <c r="G1589" s="3">
        <f>SUMIF(TRANSAKSI!$M:$M,Table2[[#This Row],[Id Produk]],TRANSAKSI!$R:$R)</f>
        <v>10</v>
      </c>
      <c r="H1589" s="3">
        <f>Table2[[#This Row],[Stok]]-Table2[[#This Row],[Terjual]]</f>
        <v>63</v>
      </c>
    </row>
    <row r="1590" spans="1:8" x14ac:dyDescent="0.35">
      <c r="A1590" t="s">
        <v>3168</v>
      </c>
      <c r="B1590" t="s">
        <v>13</v>
      </c>
      <c r="C1590" t="s">
        <v>55</v>
      </c>
      <c r="D1590" t="s">
        <v>3169</v>
      </c>
      <c r="E1590" s="4">
        <v>13000</v>
      </c>
      <c r="F1590" s="2">
        <v>75</v>
      </c>
      <c r="G1590" s="3">
        <f>SUMIF(TRANSAKSI!$M:$M,Table2[[#This Row],[Id Produk]],TRANSAKSI!$R:$R)</f>
        <v>4</v>
      </c>
      <c r="H1590" s="3">
        <f>Table2[[#This Row],[Stok]]-Table2[[#This Row],[Terjual]]</f>
        <v>71</v>
      </c>
    </row>
    <row r="1591" spans="1:8" x14ac:dyDescent="0.35">
      <c r="A1591" t="s">
        <v>3170</v>
      </c>
      <c r="B1591" t="s">
        <v>13</v>
      </c>
      <c r="C1591" t="s">
        <v>37</v>
      </c>
      <c r="D1591" t="s">
        <v>882</v>
      </c>
      <c r="E1591" s="4">
        <v>3000</v>
      </c>
      <c r="F1591" s="2">
        <v>48</v>
      </c>
      <c r="G1591" s="3">
        <f>SUMIF(TRANSAKSI!$M:$M,Table2[[#This Row],[Id Produk]],TRANSAKSI!$R:$R)</f>
        <v>1</v>
      </c>
      <c r="H1591" s="3">
        <f>Table2[[#This Row],[Stok]]-Table2[[#This Row],[Terjual]]</f>
        <v>47</v>
      </c>
    </row>
    <row r="1592" spans="1:8" x14ac:dyDescent="0.35">
      <c r="A1592" t="s">
        <v>3171</v>
      </c>
      <c r="B1592" t="s">
        <v>51</v>
      </c>
      <c r="C1592" t="s">
        <v>52</v>
      </c>
      <c r="D1592" t="s">
        <v>3172</v>
      </c>
      <c r="E1592" s="4">
        <v>120000</v>
      </c>
      <c r="F1592" s="2">
        <v>48</v>
      </c>
      <c r="G1592" s="3">
        <f>SUMIF(TRANSAKSI!$M:$M,Table2[[#This Row],[Id Produk]],TRANSAKSI!$R:$R)</f>
        <v>6</v>
      </c>
      <c r="H1592" s="3">
        <f>Table2[[#This Row],[Stok]]-Table2[[#This Row],[Terjual]]</f>
        <v>42</v>
      </c>
    </row>
    <row r="1593" spans="1:8" x14ac:dyDescent="0.35">
      <c r="A1593" t="s">
        <v>3173</v>
      </c>
      <c r="B1593" t="s">
        <v>51</v>
      </c>
      <c r="C1593" t="s">
        <v>52</v>
      </c>
      <c r="D1593" t="s">
        <v>3174</v>
      </c>
      <c r="E1593" s="4">
        <v>720000</v>
      </c>
      <c r="F1593" s="2">
        <v>49</v>
      </c>
      <c r="G1593" s="3">
        <f>SUMIF(TRANSAKSI!$M:$M,Table2[[#This Row],[Id Produk]],TRANSAKSI!$R:$R)</f>
        <v>6</v>
      </c>
      <c r="H1593" s="3">
        <f>Table2[[#This Row],[Stok]]-Table2[[#This Row],[Terjual]]</f>
        <v>43</v>
      </c>
    </row>
    <row r="1594" spans="1:8" x14ac:dyDescent="0.35">
      <c r="A1594" t="s">
        <v>3175</v>
      </c>
      <c r="B1594" t="s">
        <v>51</v>
      </c>
      <c r="C1594" t="s">
        <v>52</v>
      </c>
      <c r="D1594" t="s">
        <v>3176</v>
      </c>
      <c r="E1594" s="4">
        <v>3500000</v>
      </c>
      <c r="F1594" s="2">
        <v>31</v>
      </c>
      <c r="G1594" s="3">
        <f>SUMIF(TRANSAKSI!$M:$M,Table2[[#This Row],[Id Produk]],TRANSAKSI!$R:$R)</f>
        <v>7</v>
      </c>
      <c r="H1594" s="3">
        <f>Table2[[#This Row],[Stok]]-Table2[[#This Row],[Terjual]]</f>
        <v>24</v>
      </c>
    </row>
    <row r="1595" spans="1:8" x14ac:dyDescent="0.35">
      <c r="A1595" t="s">
        <v>3177</v>
      </c>
      <c r="B1595" t="s">
        <v>13</v>
      </c>
      <c r="C1595" t="s">
        <v>37</v>
      </c>
      <c r="D1595" t="s">
        <v>3178</v>
      </c>
      <c r="E1595" s="4">
        <v>129000</v>
      </c>
      <c r="F1595" s="2">
        <v>33</v>
      </c>
      <c r="G1595" s="3">
        <f>SUMIF(TRANSAKSI!$M:$M,Table2[[#This Row],[Id Produk]],TRANSAKSI!$R:$R)</f>
        <v>7</v>
      </c>
      <c r="H1595" s="3">
        <f>Table2[[#This Row],[Stok]]-Table2[[#This Row],[Terjual]]</f>
        <v>26</v>
      </c>
    </row>
    <row r="1596" spans="1:8" x14ac:dyDescent="0.35">
      <c r="A1596" t="s">
        <v>3179</v>
      </c>
      <c r="B1596" t="s">
        <v>13</v>
      </c>
      <c r="C1596" t="s">
        <v>29</v>
      </c>
      <c r="D1596" t="s">
        <v>3180</v>
      </c>
      <c r="E1596" s="4">
        <v>326000</v>
      </c>
      <c r="F1596" s="2">
        <v>38</v>
      </c>
      <c r="G1596" s="3">
        <f>SUMIF(TRANSAKSI!$M:$M,Table2[[#This Row],[Id Produk]],TRANSAKSI!$R:$R)</f>
        <v>6</v>
      </c>
      <c r="H1596" s="3">
        <f>Table2[[#This Row],[Stok]]-Table2[[#This Row],[Terjual]]</f>
        <v>32</v>
      </c>
    </row>
    <row r="1597" spans="1:8" x14ac:dyDescent="0.35">
      <c r="A1597" t="s">
        <v>3181</v>
      </c>
      <c r="B1597" t="s">
        <v>51</v>
      </c>
      <c r="C1597" t="s">
        <v>254</v>
      </c>
      <c r="D1597" t="s">
        <v>3182</v>
      </c>
      <c r="E1597" s="4">
        <v>704000</v>
      </c>
      <c r="F1597" s="2">
        <v>64</v>
      </c>
      <c r="G1597" s="3">
        <f>SUMIF(TRANSAKSI!$M:$M,Table2[[#This Row],[Id Produk]],TRANSAKSI!$R:$R)</f>
        <v>6</v>
      </c>
      <c r="H1597" s="3">
        <f>Table2[[#This Row],[Stok]]-Table2[[#This Row],[Terjual]]</f>
        <v>58</v>
      </c>
    </row>
    <row r="1598" spans="1:8" x14ac:dyDescent="0.35">
      <c r="A1598" t="s">
        <v>3183</v>
      </c>
      <c r="B1598" t="s">
        <v>9</v>
      </c>
      <c r="C1598" t="s">
        <v>42</v>
      </c>
      <c r="D1598" t="s">
        <v>3184</v>
      </c>
      <c r="E1598" s="4">
        <v>893000</v>
      </c>
      <c r="F1598" s="2">
        <v>39</v>
      </c>
      <c r="G1598" s="3">
        <f>SUMIF(TRANSAKSI!$M:$M,Table2[[#This Row],[Id Produk]],TRANSAKSI!$R:$R)</f>
        <v>14</v>
      </c>
      <c r="H1598" s="3">
        <f>Table2[[#This Row],[Stok]]-Table2[[#This Row],[Terjual]]</f>
        <v>25</v>
      </c>
    </row>
    <row r="1599" spans="1:8" x14ac:dyDescent="0.35">
      <c r="A1599" t="s">
        <v>3185</v>
      </c>
      <c r="B1599" t="s">
        <v>51</v>
      </c>
      <c r="C1599" t="s">
        <v>254</v>
      </c>
      <c r="D1599" t="s">
        <v>3186</v>
      </c>
      <c r="E1599" s="4">
        <v>1300000</v>
      </c>
      <c r="F1599" s="2">
        <v>41</v>
      </c>
      <c r="G1599" s="3">
        <f>SUMIF(TRANSAKSI!$M:$M,Table2[[#This Row],[Id Produk]],TRANSAKSI!$R:$R)</f>
        <v>2</v>
      </c>
      <c r="H1599" s="3">
        <f>Table2[[#This Row],[Stok]]-Table2[[#This Row],[Terjual]]</f>
        <v>39</v>
      </c>
    </row>
    <row r="1600" spans="1:8" x14ac:dyDescent="0.35">
      <c r="A1600" t="s">
        <v>3187</v>
      </c>
      <c r="B1600" t="s">
        <v>13</v>
      </c>
      <c r="C1600" t="s">
        <v>37</v>
      </c>
      <c r="D1600" t="s">
        <v>3188</v>
      </c>
      <c r="E1600" s="4">
        <v>20000</v>
      </c>
      <c r="F1600" s="2">
        <v>77</v>
      </c>
      <c r="G1600" s="3">
        <f>SUMIF(TRANSAKSI!$M:$M,Table2[[#This Row],[Id Produk]],TRANSAKSI!$R:$R)</f>
        <v>4</v>
      </c>
      <c r="H1600" s="3">
        <f>Table2[[#This Row],[Stok]]-Table2[[#This Row],[Terjual]]</f>
        <v>73</v>
      </c>
    </row>
    <row r="1601" spans="1:8" x14ac:dyDescent="0.35">
      <c r="A1601" t="s">
        <v>3189</v>
      </c>
      <c r="B1601" t="s">
        <v>9</v>
      </c>
      <c r="C1601" t="s">
        <v>20</v>
      </c>
      <c r="D1601" t="s">
        <v>3190</v>
      </c>
      <c r="E1601" s="4">
        <v>81000</v>
      </c>
      <c r="F1601" s="2">
        <v>36</v>
      </c>
      <c r="G1601" s="3">
        <f>SUMIF(TRANSAKSI!$M:$M,Table2[[#This Row],[Id Produk]],TRANSAKSI!$R:$R)</f>
        <v>8</v>
      </c>
      <c r="H1601" s="3">
        <f>Table2[[#This Row],[Stok]]-Table2[[#This Row],[Terjual]]</f>
        <v>28</v>
      </c>
    </row>
    <row r="1602" spans="1:8" x14ac:dyDescent="0.35">
      <c r="A1602" t="s">
        <v>3191</v>
      </c>
      <c r="B1602" t="s">
        <v>13</v>
      </c>
      <c r="C1602" t="s">
        <v>23</v>
      </c>
      <c r="D1602" t="s">
        <v>3192</v>
      </c>
      <c r="E1602" s="4">
        <v>41000</v>
      </c>
      <c r="F1602" s="2">
        <v>60</v>
      </c>
      <c r="G1602" s="3">
        <f>SUMIF(TRANSAKSI!$M:$M,Table2[[#This Row],[Id Produk]],TRANSAKSI!$R:$R)</f>
        <v>10</v>
      </c>
      <c r="H1602" s="3">
        <f>Table2[[#This Row],[Stok]]-Table2[[#This Row],[Terjual]]</f>
        <v>50</v>
      </c>
    </row>
    <row r="1603" spans="1:8" x14ac:dyDescent="0.35">
      <c r="A1603" t="s">
        <v>3193</v>
      </c>
      <c r="B1603" t="s">
        <v>9</v>
      </c>
      <c r="C1603" t="s">
        <v>42</v>
      </c>
      <c r="D1603" t="s">
        <v>3194</v>
      </c>
      <c r="E1603" s="4">
        <v>168000</v>
      </c>
      <c r="F1603" s="2">
        <v>61</v>
      </c>
      <c r="G1603" s="3">
        <f>SUMIF(TRANSAKSI!$M:$M,Table2[[#This Row],[Id Produk]],TRANSAKSI!$R:$R)</f>
        <v>12</v>
      </c>
      <c r="H1603" s="3">
        <f>Table2[[#This Row],[Stok]]-Table2[[#This Row],[Terjual]]</f>
        <v>49</v>
      </c>
    </row>
    <row r="1604" spans="1:8" x14ac:dyDescent="0.35">
      <c r="A1604" t="s">
        <v>3195</v>
      </c>
      <c r="B1604" t="s">
        <v>13</v>
      </c>
      <c r="C1604" t="s">
        <v>37</v>
      </c>
      <c r="D1604" t="s">
        <v>3196</v>
      </c>
      <c r="E1604" s="4">
        <v>12000</v>
      </c>
      <c r="F1604" s="2">
        <v>67</v>
      </c>
      <c r="G1604" s="3">
        <f>SUMIF(TRANSAKSI!$M:$M,Table2[[#This Row],[Id Produk]],TRANSAKSI!$R:$R)</f>
        <v>7</v>
      </c>
      <c r="H1604" s="3">
        <f>Table2[[#This Row],[Stok]]-Table2[[#This Row],[Terjual]]</f>
        <v>60</v>
      </c>
    </row>
    <row r="1605" spans="1:8" x14ac:dyDescent="0.35">
      <c r="A1605" t="s">
        <v>3197</v>
      </c>
      <c r="B1605" t="s">
        <v>51</v>
      </c>
      <c r="C1605" t="s">
        <v>64</v>
      </c>
      <c r="D1605" t="s">
        <v>3198</v>
      </c>
      <c r="E1605" s="4">
        <v>41000</v>
      </c>
      <c r="F1605" s="2">
        <v>77</v>
      </c>
      <c r="G1605" s="3">
        <f>SUMIF(TRANSAKSI!$M:$M,Table2[[#This Row],[Id Produk]],TRANSAKSI!$R:$R)</f>
        <v>6</v>
      </c>
      <c r="H1605" s="3">
        <f>Table2[[#This Row],[Stok]]-Table2[[#This Row],[Terjual]]</f>
        <v>71</v>
      </c>
    </row>
    <row r="1606" spans="1:8" x14ac:dyDescent="0.35">
      <c r="A1606" t="s">
        <v>3199</v>
      </c>
      <c r="B1606" t="s">
        <v>13</v>
      </c>
      <c r="C1606" t="s">
        <v>29</v>
      </c>
      <c r="D1606" t="s">
        <v>3200</v>
      </c>
      <c r="E1606" s="4">
        <v>251000</v>
      </c>
      <c r="F1606" s="2">
        <v>76</v>
      </c>
      <c r="G1606" s="3">
        <f>SUMIF(TRANSAKSI!$M:$M,Table2[[#This Row],[Id Produk]],TRANSAKSI!$R:$R)</f>
        <v>6</v>
      </c>
      <c r="H1606" s="3">
        <f>Table2[[#This Row],[Stok]]-Table2[[#This Row],[Terjual]]</f>
        <v>70</v>
      </c>
    </row>
    <row r="1607" spans="1:8" x14ac:dyDescent="0.35">
      <c r="A1607" t="s">
        <v>3201</v>
      </c>
      <c r="B1607" t="s">
        <v>13</v>
      </c>
      <c r="C1607" t="s">
        <v>23</v>
      </c>
      <c r="D1607" t="s">
        <v>3202</v>
      </c>
      <c r="E1607" s="4">
        <v>30000</v>
      </c>
      <c r="F1607" s="2">
        <v>28</v>
      </c>
      <c r="G1607" s="3">
        <f>SUMIF(TRANSAKSI!$M:$M,Table2[[#This Row],[Id Produk]],TRANSAKSI!$R:$R)</f>
        <v>5</v>
      </c>
      <c r="H1607" s="3">
        <f>Table2[[#This Row],[Stok]]-Table2[[#This Row],[Terjual]]</f>
        <v>23</v>
      </c>
    </row>
    <row r="1608" spans="1:8" x14ac:dyDescent="0.35">
      <c r="A1608" t="s">
        <v>3203</v>
      </c>
      <c r="B1608" t="s">
        <v>13</v>
      </c>
      <c r="C1608" t="s">
        <v>29</v>
      </c>
      <c r="D1608" t="s">
        <v>3204</v>
      </c>
      <c r="E1608" s="4">
        <v>41000</v>
      </c>
      <c r="F1608" s="2">
        <v>29</v>
      </c>
      <c r="G1608" s="3">
        <f>SUMIF(TRANSAKSI!$M:$M,Table2[[#This Row],[Id Produk]],TRANSAKSI!$R:$R)</f>
        <v>8</v>
      </c>
      <c r="H1608" s="3">
        <f>Table2[[#This Row],[Stok]]-Table2[[#This Row],[Terjual]]</f>
        <v>21</v>
      </c>
    </row>
    <row r="1609" spans="1:8" x14ac:dyDescent="0.35">
      <c r="A1609" t="s">
        <v>3205</v>
      </c>
      <c r="B1609" t="s">
        <v>51</v>
      </c>
      <c r="C1609" t="s">
        <v>64</v>
      </c>
      <c r="D1609" t="s">
        <v>3206</v>
      </c>
      <c r="E1609" s="4">
        <v>432000</v>
      </c>
      <c r="F1609" s="2">
        <v>71</v>
      </c>
      <c r="G1609" s="3">
        <f>SUMIF(TRANSAKSI!$M:$M,Table2[[#This Row],[Id Produk]],TRANSAKSI!$R:$R)</f>
        <v>3</v>
      </c>
      <c r="H1609" s="3">
        <f>Table2[[#This Row],[Stok]]-Table2[[#This Row],[Terjual]]</f>
        <v>68</v>
      </c>
    </row>
    <row r="1610" spans="1:8" x14ac:dyDescent="0.35">
      <c r="A1610" t="s">
        <v>3207</v>
      </c>
      <c r="B1610" t="s">
        <v>51</v>
      </c>
      <c r="C1610" t="s">
        <v>52</v>
      </c>
      <c r="D1610" t="s">
        <v>3208</v>
      </c>
      <c r="E1610" s="4">
        <v>90000</v>
      </c>
      <c r="F1610" s="2">
        <v>42</v>
      </c>
      <c r="G1610" s="3">
        <f>SUMIF(TRANSAKSI!$M:$M,Table2[[#This Row],[Id Produk]],TRANSAKSI!$R:$R)</f>
        <v>10</v>
      </c>
      <c r="H1610" s="3">
        <f>Table2[[#This Row],[Stok]]-Table2[[#This Row],[Terjual]]</f>
        <v>32</v>
      </c>
    </row>
    <row r="1611" spans="1:8" x14ac:dyDescent="0.35">
      <c r="A1611" t="s">
        <v>3209</v>
      </c>
      <c r="B1611" t="s">
        <v>9</v>
      </c>
      <c r="C1611" t="s">
        <v>20</v>
      </c>
      <c r="D1611" t="s">
        <v>3210</v>
      </c>
      <c r="E1611" s="4">
        <v>61000</v>
      </c>
      <c r="F1611" s="2">
        <v>26</v>
      </c>
      <c r="G1611" s="3">
        <f>SUMIF(TRANSAKSI!$M:$M,Table2[[#This Row],[Id Produk]],TRANSAKSI!$R:$R)</f>
        <v>6</v>
      </c>
      <c r="H1611" s="3">
        <f>Table2[[#This Row],[Stok]]-Table2[[#This Row],[Terjual]]</f>
        <v>20</v>
      </c>
    </row>
    <row r="1612" spans="1:8" x14ac:dyDescent="0.35">
      <c r="A1612" t="s">
        <v>3211</v>
      </c>
      <c r="B1612" t="s">
        <v>13</v>
      </c>
      <c r="C1612" t="s">
        <v>23</v>
      </c>
      <c r="D1612" t="s">
        <v>3212</v>
      </c>
      <c r="E1612" s="4">
        <v>269000</v>
      </c>
      <c r="F1612" s="2">
        <v>54</v>
      </c>
      <c r="G1612" s="3">
        <f>SUMIF(TRANSAKSI!$M:$M,Table2[[#This Row],[Id Produk]],TRANSAKSI!$R:$R)</f>
        <v>7</v>
      </c>
      <c r="H1612" s="3">
        <f>Table2[[#This Row],[Stok]]-Table2[[#This Row],[Terjual]]</f>
        <v>47</v>
      </c>
    </row>
    <row r="1613" spans="1:8" x14ac:dyDescent="0.35">
      <c r="A1613" t="s">
        <v>3213</v>
      </c>
      <c r="B1613" t="s">
        <v>13</v>
      </c>
      <c r="C1613" t="s">
        <v>23</v>
      </c>
      <c r="D1613" t="s">
        <v>3214</v>
      </c>
      <c r="E1613" s="4">
        <v>11000</v>
      </c>
      <c r="F1613" s="2">
        <v>56</v>
      </c>
      <c r="G1613" s="3">
        <f>SUMIF(TRANSAKSI!$M:$M,Table2[[#This Row],[Id Produk]],TRANSAKSI!$R:$R)</f>
        <v>2</v>
      </c>
      <c r="H1613" s="3">
        <f>Table2[[#This Row],[Stok]]-Table2[[#This Row],[Terjual]]</f>
        <v>54</v>
      </c>
    </row>
    <row r="1614" spans="1:8" x14ac:dyDescent="0.35">
      <c r="A1614" t="s">
        <v>3215</v>
      </c>
      <c r="B1614" t="s">
        <v>13</v>
      </c>
      <c r="C1614" t="s">
        <v>26</v>
      </c>
      <c r="D1614" t="s">
        <v>3216</v>
      </c>
      <c r="E1614" s="4">
        <v>3000</v>
      </c>
      <c r="F1614" s="2">
        <v>56</v>
      </c>
      <c r="G1614" s="3">
        <f>SUMIF(TRANSAKSI!$M:$M,Table2[[#This Row],[Id Produk]],TRANSAKSI!$R:$R)</f>
        <v>1</v>
      </c>
      <c r="H1614" s="3">
        <f>Table2[[#This Row],[Stok]]-Table2[[#This Row],[Terjual]]</f>
        <v>55</v>
      </c>
    </row>
    <row r="1615" spans="1:8" x14ac:dyDescent="0.35">
      <c r="A1615" t="s">
        <v>3217</v>
      </c>
      <c r="B1615" t="s">
        <v>13</v>
      </c>
      <c r="C1615" t="s">
        <v>26</v>
      </c>
      <c r="D1615" t="s">
        <v>3218</v>
      </c>
      <c r="E1615" s="4">
        <v>5000</v>
      </c>
      <c r="F1615" s="2">
        <v>67</v>
      </c>
      <c r="G1615" s="3">
        <f>SUMIF(TRANSAKSI!$M:$M,Table2[[#This Row],[Id Produk]],TRANSAKSI!$R:$R)</f>
        <v>11</v>
      </c>
      <c r="H1615" s="3">
        <f>Table2[[#This Row],[Stok]]-Table2[[#This Row],[Terjual]]</f>
        <v>56</v>
      </c>
    </row>
    <row r="1616" spans="1:8" x14ac:dyDescent="0.35">
      <c r="A1616" t="s">
        <v>3219</v>
      </c>
      <c r="B1616" t="s">
        <v>51</v>
      </c>
      <c r="C1616" t="s">
        <v>52</v>
      </c>
      <c r="D1616" t="s">
        <v>3220</v>
      </c>
      <c r="E1616" s="4">
        <v>308000</v>
      </c>
      <c r="F1616" s="2">
        <v>31</v>
      </c>
      <c r="G1616" s="3">
        <f>SUMIF(TRANSAKSI!$M:$M,Table2[[#This Row],[Id Produk]],TRANSAKSI!$R:$R)</f>
        <v>9</v>
      </c>
      <c r="H1616" s="3">
        <f>Table2[[#This Row],[Stok]]-Table2[[#This Row],[Terjual]]</f>
        <v>22</v>
      </c>
    </row>
    <row r="1617" spans="1:8" x14ac:dyDescent="0.35">
      <c r="A1617" t="s">
        <v>3221</v>
      </c>
      <c r="B1617" t="s">
        <v>13</v>
      </c>
      <c r="C1617" t="s">
        <v>32</v>
      </c>
      <c r="D1617" t="s">
        <v>3222</v>
      </c>
      <c r="E1617" s="4">
        <v>593000</v>
      </c>
      <c r="F1617" s="2">
        <v>52</v>
      </c>
      <c r="G1617" s="3">
        <f>SUMIF(TRANSAKSI!$M:$M,Table2[[#This Row],[Id Produk]],TRANSAKSI!$R:$R)</f>
        <v>9</v>
      </c>
      <c r="H1617" s="3">
        <f>Table2[[#This Row],[Stok]]-Table2[[#This Row],[Terjual]]</f>
        <v>43</v>
      </c>
    </row>
    <row r="1618" spans="1:8" x14ac:dyDescent="0.35">
      <c r="A1618" t="s">
        <v>3223</v>
      </c>
      <c r="B1618" t="s">
        <v>9</v>
      </c>
      <c r="C1618" t="s">
        <v>20</v>
      </c>
      <c r="D1618" t="s">
        <v>3224</v>
      </c>
      <c r="E1618" s="4">
        <v>17000</v>
      </c>
      <c r="F1618" s="2">
        <v>36</v>
      </c>
      <c r="G1618" s="3">
        <f>SUMIF(TRANSAKSI!$M:$M,Table2[[#This Row],[Id Produk]],TRANSAKSI!$R:$R)</f>
        <v>7</v>
      </c>
      <c r="H1618" s="3">
        <f>Table2[[#This Row],[Stok]]-Table2[[#This Row],[Terjual]]</f>
        <v>29</v>
      </c>
    </row>
    <row r="1619" spans="1:8" x14ac:dyDescent="0.35">
      <c r="A1619" t="s">
        <v>3225</v>
      </c>
      <c r="B1619" t="s">
        <v>13</v>
      </c>
      <c r="C1619" t="s">
        <v>37</v>
      </c>
      <c r="D1619" t="s">
        <v>3226</v>
      </c>
      <c r="E1619" s="4">
        <v>14000</v>
      </c>
      <c r="F1619" s="2">
        <v>69</v>
      </c>
      <c r="G1619" s="3">
        <f>SUMIF(TRANSAKSI!$M:$M,Table2[[#This Row],[Id Produk]],TRANSAKSI!$R:$R)</f>
        <v>6</v>
      </c>
      <c r="H1619" s="3">
        <f>Table2[[#This Row],[Stok]]-Table2[[#This Row],[Terjual]]</f>
        <v>63</v>
      </c>
    </row>
    <row r="1620" spans="1:8" x14ac:dyDescent="0.35">
      <c r="A1620" t="s">
        <v>3227</v>
      </c>
      <c r="B1620" t="s">
        <v>13</v>
      </c>
      <c r="C1620" t="s">
        <v>23</v>
      </c>
      <c r="D1620" t="s">
        <v>3228</v>
      </c>
      <c r="E1620" s="4">
        <v>77000</v>
      </c>
      <c r="F1620" s="2">
        <v>44</v>
      </c>
      <c r="G1620" s="3">
        <f>SUMIF(TRANSAKSI!$M:$M,Table2[[#This Row],[Id Produk]],TRANSAKSI!$R:$R)</f>
        <v>10</v>
      </c>
      <c r="H1620" s="3">
        <f>Table2[[#This Row],[Stok]]-Table2[[#This Row],[Terjual]]</f>
        <v>34</v>
      </c>
    </row>
    <row r="1621" spans="1:8" x14ac:dyDescent="0.35">
      <c r="A1621" t="s">
        <v>3229</v>
      </c>
      <c r="B1621" t="s">
        <v>13</v>
      </c>
      <c r="C1621" t="s">
        <v>32</v>
      </c>
      <c r="D1621" t="s">
        <v>3230</v>
      </c>
      <c r="E1621" s="4">
        <v>26000</v>
      </c>
      <c r="F1621" s="2">
        <v>41</v>
      </c>
      <c r="G1621" s="3">
        <f>SUMIF(TRANSAKSI!$M:$M,Table2[[#This Row],[Id Produk]],TRANSAKSI!$R:$R)</f>
        <v>9</v>
      </c>
      <c r="H1621" s="3">
        <f>Table2[[#This Row],[Stok]]-Table2[[#This Row],[Terjual]]</f>
        <v>32</v>
      </c>
    </row>
    <row r="1622" spans="1:8" x14ac:dyDescent="0.35">
      <c r="A1622" t="s">
        <v>3231</v>
      </c>
      <c r="B1622" t="s">
        <v>51</v>
      </c>
      <c r="C1622" t="s">
        <v>254</v>
      </c>
      <c r="D1622" t="s">
        <v>3232</v>
      </c>
      <c r="E1622" s="4">
        <v>3405000</v>
      </c>
      <c r="F1622" s="2">
        <v>71</v>
      </c>
      <c r="G1622" s="3">
        <f>SUMIF(TRANSAKSI!$M:$M,Table2[[#This Row],[Id Produk]],TRANSAKSI!$R:$R)</f>
        <v>5</v>
      </c>
      <c r="H1622" s="3">
        <f>Table2[[#This Row],[Stok]]-Table2[[#This Row],[Terjual]]</f>
        <v>66</v>
      </c>
    </row>
    <row r="1623" spans="1:8" x14ac:dyDescent="0.35">
      <c r="A1623" t="s">
        <v>3233</v>
      </c>
      <c r="B1623" t="s">
        <v>13</v>
      </c>
      <c r="C1623" t="s">
        <v>26</v>
      </c>
      <c r="D1623" t="s">
        <v>3234</v>
      </c>
      <c r="E1623" s="4">
        <v>23000</v>
      </c>
      <c r="F1623" s="2">
        <v>54</v>
      </c>
      <c r="G1623" s="3">
        <f>SUMIF(TRANSAKSI!$M:$M,Table2[[#This Row],[Id Produk]],TRANSAKSI!$R:$R)</f>
        <v>6</v>
      </c>
      <c r="H1623" s="3">
        <f>Table2[[#This Row],[Stok]]-Table2[[#This Row],[Terjual]]</f>
        <v>48</v>
      </c>
    </row>
    <row r="1624" spans="1:8" x14ac:dyDescent="0.35">
      <c r="A1624" t="s">
        <v>3235</v>
      </c>
      <c r="B1624" t="s">
        <v>51</v>
      </c>
      <c r="C1624" t="s">
        <v>64</v>
      </c>
      <c r="D1624" t="s">
        <v>3236</v>
      </c>
      <c r="E1624" s="4">
        <v>3000</v>
      </c>
      <c r="F1624" s="2">
        <v>63</v>
      </c>
      <c r="G1624" s="3">
        <f>SUMIF(TRANSAKSI!$M:$M,Table2[[#This Row],[Id Produk]],TRANSAKSI!$R:$R)</f>
        <v>8</v>
      </c>
      <c r="H1624" s="3">
        <f>Table2[[#This Row],[Stok]]-Table2[[#This Row],[Terjual]]</f>
        <v>55</v>
      </c>
    </row>
    <row r="1625" spans="1:8" x14ac:dyDescent="0.35">
      <c r="A1625" t="s">
        <v>3237</v>
      </c>
      <c r="B1625" t="s">
        <v>9</v>
      </c>
      <c r="C1625" t="s">
        <v>10</v>
      </c>
      <c r="D1625" t="s">
        <v>3238</v>
      </c>
      <c r="E1625" s="4">
        <v>91000</v>
      </c>
      <c r="F1625" s="2">
        <v>32</v>
      </c>
      <c r="G1625" s="3">
        <f>SUMIF(TRANSAKSI!$M:$M,Table2[[#This Row],[Id Produk]],TRANSAKSI!$R:$R)</f>
        <v>3</v>
      </c>
      <c r="H1625" s="3">
        <f>Table2[[#This Row],[Stok]]-Table2[[#This Row],[Terjual]]</f>
        <v>29</v>
      </c>
    </row>
    <row r="1626" spans="1:8" x14ac:dyDescent="0.35">
      <c r="A1626" t="s">
        <v>3239</v>
      </c>
      <c r="B1626" t="s">
        <v>51</v>
      </c>
      <c r="C1626" t="s">
        <v>52</v>
      </c>
      <c r="D1626" t="s">
        <v>3240</v>
      </c>
      <c r="E1626" s="4">
        <v>660000</v>
      </c>
      <c r="F1626" s="2">
        <v>77</v>
      </c>
      <c r="G1626" s="3">
        <f>SUMIF(TRANSAKSI!$M:$M,Table2[[#This Row],[Id Produk]],TRANSAKSI!$R:$R)</f>
        <v>3</v>
      </c>
      <c r="H1626" s="3">
        <f>Table2[[#This Row],[Stok]]-Table2[[#This Row],[Terjual]]</f>
        <v>74</v>
      </c>
    </row>
    <row r="1627" spans="1:8" x14ac:dyDescent="0.35">
      <c r="A1627" t="s">
        <v>3241</v>
      </c>
      <c r="B1627" t="s">
        <v>51</v>
      </c>
      <c r="C1627" t="s">
        <v>64</v>
      </c>
      <c r="D1627" t="s">
        <v>3242</v>
      </c>
      <c r="E1627" s="4">
        <v>300000</v>
      </c>
      <c r="F1627" s="2">
        <v>72</v>
      </c>
      <c r="G1627" s="3">
        <f>SUMIF(TRANSAKSI!$M:$M,Table2[[#This Row],[Id Produk]],TRANSAKSI!$R:$R)</f>
        <v>8</v>
      </c>
      <c r="H1627" s="3">
        <f>Table2[[#This Row],[Stok]]-Table2[[#This Row],[Terjual]]</f>
        <v>64</v>
      </c>
    </row>
    <row r="1628" spans="1:8" x14ac:dyDescent="0.35">
      <c r="A1628" t="s">
        <v>3243</v>
      </c>
      <c r="B1628" t="s">
        <v>51</v>
      </c>
      <c r="C1628" t="s">
        <v>52</v>
      </c>
      <c r="D1628" t="s">
        <v>3244</v>
      </c>
      <c r="E1628" s="4">
        <v>272000</v>
      </c>
      <c r="F1628" s="2">
        <v>59</v>
      </c>
      <c r="G1628" s="3">
        <f>SUMIF(TRANSAKSI!$M:$M,Table2[[#This Row],[Id Produk]],TRANSAKSI!$R:$R)</f>
        <v>3</v>
      </c>
      <c r="H1628" s="3">
        <f>Table2[[#This Row],[Stok]]-Table2[[#This Row],[Terjual]]</f>
        <v>56</v>
      </c>
    </row>
    <row r="1629" spans="1:8" x14ac:dyDescent="0.35">
      <c r="A1629" t="s">
        <v>3245</v>
      </c>
      <c r="B1629" t="s">
        <v>13</v>
      </c>
      <c r="C1629" t="s">
        <v>29</v>
      </c>
      <c r="D1629" t="s">
        <v>3246</v>
      </c>
      <c r="E1629" s="4">
        <v>42000</v>
      </c>
      <c r="F1629" s="2">
        <v>71</v>
      </c>
      <c r="G1629" s="3">
        <f>SUMIF(TRANSAKSI!$M:$M,Table2[[#This Row],[Id Produk]],TRANSAKSI!$R:$R)</f>
        <v>7</v>
      </c>
      <c r="H1629" s="3">
        <f>Table2[[#This Row],[Stok]]-Table2[[#This Row],[Terjual]]</f>
        <v>64</v>
      </c>
    </row>
    <row r="1630" spans="1:8" x14ac:dyDescent="0.35">
      <c r="A1630" t="s">
        <v>3247</v>
      </c>
      <c r="B1630" t="s">
        <v>51</v>
      </c>
      <c r="C1630" t="s">
        <v>52</v>
      </c>
      <c r="D1630" t="s">
        <v>3248</v>
      </c>
      <c r="E1630" s="4">
        <v>264000</v>
      </c>
      <c r="F1630" s="2">
        <v>51</v>
      </c>
      <c r="G1630" s="3">
        <f>SUMIF(TRANSAKSI!$M:$M,Table2[[#This Row],[Id Produk]],TRANSAKSI!$R:$R)</f>
        <v>4</v>
      </c>
      <c r="H1630" s="3">
        <f>Table2[[#This Row],[Stok]]-Table2[[#This Row],[Terjual]]</f>
        <v>47</v>
      </c>
    </row>
    <row r="1631" spans="1:8" x14ac:dyDescent="0.35">
      <c r="A1631" t="s">
        <v>3249</v>
      </c>
      <c r="B1631" t="s">
        <v>13</v>
      </c>
      <c r="C1631" t="s">
        <v>14</v>
      </c>
      <c r="D1631" t="s">
        <v>3250</v>
      </c>
      <c r="E1631" s="4">
        <v>147000</v>
      </c>
      <c r="F1631" s="2">
        <v>63</v>
      </c>
      <c r="G1631" s="3">
        <f>SUMIF(TRANSAKSI!$M:$M,Table2[[#This Row],[Id Produk]],TRANSAKSI!$R:$R)</f>
        <v>7</v>
      </c>
      <c r="H1631" s="3">
        <f>Table2[[#This Row],[Stok]]-Table2[[#This Row],[Terjual]]</f>
        <v>56</v>
      </c>
    </row>
    <row r="1632" spans="1:8" x14ac:dyDescent="0.35">
      <c r="A1632" t="s">
        <v>3251</v>
      </c>
      <c r="B1632" t="s">
        <v>9</v>
      </c>
      <c r="C1632" t="s">
        <v>10</v>
      </c>
      <c r="D1632" t="s">
        <v>3252</v>
      </c>
      <c r="E1632" s="4">
        <v>90000</v>
      </c>
      <c r="F1632" s="2">
        <v>50</v>
      </c>
      <c r="G1632" s="3">
        <f>SUMIF(TRANSAKSI!$M:$M,Table2[[#This Row],[Id Produk]],TRANSAKSI!$R:$R)</f>
        <v>1</v>
      </c>
      <c r="H1632" s="3">
        <f>Table2[[#This Row],[Stok]]-Table2[[#This Row],[Terjual]]</f>
        <v>49</v>
      </c>
    </row>
    <row r="1633" spans="1:8" x14ac:dyDescent="0.35">
      <c r="A1633" t="s">
        <v>3253</v>
      </c>
      <c r="B1633" t="s">
        <v>9</v>
      </c>
      <c r="C1633" t="s">
        <v>20</v>
      </c>
      <c r="D1633" t="s">
        <v>3254</v>
      </c>
      <c r="E1633" s="4">
        <v>149000</v>
      </c>
      <c r="F1633" s="2">
        <v>77</v>
      </c>
      <c r="G1633" s="3">
        <f>SUMIF(TRANSAKSI!$M:$M,Table2[[#This Row],[Id Produk]],TRANSAKSI!$R:$R)</f>
        <v>3</v>
      </c>
      <c r="H1633" s="3">
        <f>Table2[[#This Row],[Stok]]-Table2[[#This Row],[Terjual]]</f>
        <v>74</v>
      </c>
    </row>
    <row r="1634" spans="1:8" x14ac:dyDescent="0.35">
      <c r="A1634" t="s">
        <v>3255</v>
      </c>
      <c r="B1634" t="s">
        <v>13</v>
      </c>
      <c r="C1634" t="s">
        <v>26</v>
      </c>
      <c r="D1634" t="s">
        <v>3256</v>
      </c>
      <c r="E1634" s="4">
        <v>3000</v>
      </c>
      <c r="F1634" s="2">
        <v>61</v>
      </c>
      <c r="G1634" s="3">
        <f>SUMIF(TRANSAKSI!$M:$M,Table2[[#This Row],[Id Produk]],TRANSAKSI!$R:$R)</f>
        <v>6</v>
      </c>
      <c r="H1634" s="3">
        <f>Table2[[#This Row],[Stok]]-Table2[[#This Row],[Terjual]]</f>
        <v>55</v>
      </c>
    </row>
    <row r="1635" spans="1:8" x14ac:dyDescent="0.35">
      <c r="A1635" t="s">
        <v>3257</v>
      </c>
      <c r="B1635" t="s">
        <v>9</v>
      </c>
      <c r="C1635" t="s">
        <v>17</v>
      </c>
      <c r="D1635" t="s">
        <v>3258</v>
      </c>
      <c r="E1635" s="4">
        <v>278000</v>
      </c>
      <c r="F1635" s="2">
        <v>67</v>
      </c>
      <c r="G1635" s="3">
        <f>SUMIF(TRANSAKSI!$M:$M,Table2[[#This Row],[Id Produk]],TRANSAKSI!$R:$R)</f>
        <v>5</v>
      </c>
      <c r="H1635" s="3">
        <f>Table2[[#This Row],[Stok]]-Table2[[#This Row],[Terjual]]</f>
        <v>62</v>
      </c>
    </row>
    <row r="1636" spans="1:8" x14ac:dyDescent="0.35">
      <c r="A1636" t="s">
        <v>3259</v>
      </c>
      <c r="B1636" t="s">
        <v>9</v>
      </c>
      <c r="C1636" t="s">
        <v>20</v>
      </c>
      <c r="D1636" t="s">
        <v>3260</v>
      </c>
      <c r="E1636" s="4">
        <v>45000</v>
      </c>
      <c r="F1636" s="2">
        <v>72</v>
      </c>
      <c r="G1636" s="3">
        <f>SUMIF(TRANSAKSI!$M:$M,Table2[[#This Row],[Id Produk]],TRANSAKSI!$R:$R)</f>
        <v>5</v>
      </c>
      <c r="H1636" s="3">
        <f>Table2[[#This Row],[Stok]]-Table2[[#This Row],[Terjual]]</f>
        <v>67</v>
      </c>
    </row>
    <row r="1637" spans="1:8" x14ac:dyDescent="0.35">
      <c r="A1637" t="s">
        <v>3261</v>
      </c>
      <c r="B1637" t="s">
        <v>13</v>
      </c>
      <c r="C1637" t="s">
        <v>366</v>
      </c>
      <c r="D1637" t="s">
        <v>3262</v>
      </c>
      <c r="E1637" s="4">
        <v>4000</v>
      </c>
      <c r="F1637" s="2">
        <v>35</v>
      </c>
      <c r="G1637" s="3">
        <f>SUMIF(TRANSAKSI!$M:$M,Table2[[#This Row],[Id Produk]],TRANSAKSI!$R:$R)</f>
        <v>2</v>
      </c>
      <c r="H1637" s="3">
        <f>Table2[[#This Row],[Stok]]-Table2[[#This Row],[Terjual]]</f>
        <v>33</v>
      </c>
    </row>
    <row r="1638" spans="1:8" x14ac:dyDescent="0.35">
      <c r="A1638" t="s">
        <v>3263</v>
      </c>
      <c r="B1638" t="s">
        <v>13</v>
      </c>
      <c r="C1638" t="s">
        <v>32</v>
      </c>
      <c r="D1638" t="s">
        <v>3264</v>
      </c>
      <c r="E1638" s="4">
        <v>345000</v>
      </c>
      <c r="F1638" s="2">
        <v>38</v>
      </c>
      <c r="G1638" s="3">
        <f>SUMIF(TRANSAKSI!$M:$M,Table2[[#This Row],[Id Produk]],TRANSAKSI!$R:$R)</f>
        <v>3</v>
      </c>
      <c r="H1638" s="3">
        <f>Table2[[#This Row],[Stok]]-Table2[[#This Row],[Terjual]]</f>
        <v>35</v>
      </c>
    </row>
    <row r="1639" spans="1:8" x14ac:dyDescent="0.35">
      <c r="A1639" t="s">
        <v>3265</v>
      </c>
      <c r="B1639" t="s">
        <v>13</v>
      </c>
      <c r="C1639" t="s">
        <v>23</v>
      </c>
      <c r="D1639" t="s">
        <v>3266</v>
      </c>
      <c r="E1639" s="4">
        <v>20000</v>
      </c>
      <c r="F1639" s="2">
        <v>60</v>
      </c>
      <c r="G1639" s="3">
        <f>SUMIF(TRANSAKSI!$M:$M,Table2[[#This Row],[Id Produk]],TRANSAKSI!$R:$R)</f>
        <v>3</v>
      </c>
      <c r="H1639" s="3">
        <f>Table2[[#This Row],[Stok]]-Table2[[#This Row],[Terjual]]</f>
        <v>57</v>
      </c>
    </row>
    <row r="1640" spans="1:8" x14ac:dyDescent="0.35">
      <c r="A1640" t="s">
        <v>3267</v>
      </c>
      <c r="B1640" t="s">
        <v>13</v>
      </c>
      <c r="C1640" t="s">
        <v>29</v>
      </c>
      <c r="D1640" t="s">
        <v>3268</v>
      </c>
      <c r="E1640" s="4">
        <v>123000</v>
      </c>
      <c r="F1640" s="2">
        <v>64</v>
      </c>
      <c r="G1640" s="3">
        <f>SUMIF(TRANSAKSI!$M:$M,Table2[[#This Row],[Id Produk]],TRANSAKSI!$R:$R)</f>
        <v>3</v>
      </c>
      <c r="H1640" s="3">
        <f>Table2[[#This Row],[Stok]]-Table2[[#This Row],[Terjual]]</f>
        <v>61</v>
      </c>
    </row>
    <row r="1641" spans="1:8" x14ac:dyDescent="0.35">
      <c r="A1641" t="s">
        <v>3269</v>
      </c>
      <c r="B1641" t="s">
        <v>9</v>
      </c>
      <c r="C1641" t="s">
        <v>42</v>
      </c>
      <c r="D1641" t="s">
        <v>3270</v>
      </c>
      <c r="E1641" s="4">
        <v>388000</v>
      </c>
      <c r="F1641" s="2">
        <v>74</v>
      </c>
      <c r="G1641" s="3">
        <f>SUMIF(TRANSAKSI!$M:$M,Table2[[#This Row],[Id Produk]],TRANSAKSI!$R:$R)</f>
        <v>7</v>
      </c>
      <c r="H1641" s="3">
        <f>Table2[[#This Row],[Stok]]-Table2[[#This Row],[Terjual]]</f>
        <v>67</v>
      </c>
    </row>
    <row r="1642" spans="1:8" x14ac:dyDescent="0.35">
      <c r="A1642" t="s">
        <v>3271</v>
      </c>
      <c r="B1642" t="s">
        <v>51</v>
      </c>
      <c r="C1642" t="s">
        <v>254</v>
      </c>
      <c r="D1642" t="s">
        <v>3272</v>
      </c>
      <c r="E1642" s="4">
        <v>601000</v>
      </c>
      <c r="F1642" s="2">
        <v>72</v>
      </c>
      <c r="G1642" s="3">
        <f>SUMIF(TRANSAKSI!$M:$M,Table2[[#This Row],[Id Produk]],TRANSAKSI!$R:$R)</f>
        <v>2</v>
      </c>
      <c r="H1642" s="3">
        <f>Table2[[#This Row],[Stok]]-Table2[[#This Row],[Terjual]]</f>
        <v>70</v>
      </c>
    </row>
    <row r="1643" spans="1:8" x14ac:dyDescent="0.35">
      <c r="A1643" t="s">
        <v>3273</v>
      </c>
      <c r="B1643" t="s">
        <v>13</v>
      </c>
      <c r="C1643" t="s">
        <v>23</v>
      </c>
      <c r="D1643" t="s">
        <v>3274</v>
      </c>
      <c r="E1643" s="4">
        <v>32000</v>
      </c>
      <c r="F1643" s="2">
        <v>26</v>
      </c>
      <c r="G1643" s="3">
        <f>SUMIF(TRANSAKSI!$M:$M,Table2[[#This Row],[Id Produk]],TRANSAKSI!$R:$R)</f>
        <v>6</v>
      </c>
      <c r="H1643" s="3">
        <f>Table2[[#This Row],[Stok]]-Table2[[#This Row],[Terjual]]</f>
        <v>20</v>
      </c>
    </row>
    <row r="1644" spans="1:8" x14ac:dyDescent="0.35">
      <c r="A1644" t="s">
        <v>3275</v>
      </c>
      <c r="B1644" t="s">
        <v>13</v>
      </c>
      <c r="C1644" t="s">
        <v>29</v>
      </c>
      <c r="D1644" t="s">
        <v>3276</v>
      </c>
      <c r="E1644" s="4">
        <v>9000</v>
      </c>
      <c r="F1644" s="2">
        <v>67</v>
      </c>
      <c r="G1644" s="3">
        <f>SUMIF(TRANSAKSI!$M:$M,Table2[[#This Row],[Id Produk]],TRANSAKSI!$R:$R)</f>
        <v>2</v>
      </c>
      <c r="H1644" s="3">
        <f>Table2[[#This Row],[Stok]]-Table2[[#This Row],[Terjual]]</f>
        <v>65</v>
      </c>
    </row>
    <row r="1645" spans="1:8" x14ac:dyDescent="0.35">
      <c r="A1645" t="s">
        <v>3277</v>
      </c>
      <c r="B1645" t="s">
        <v>51</v>
      </c>
      <c r="C1645" t="s">
        <v>64</v>
      </c>
      <c r="D1645" t="s">
        <v>3278</v>
      </c>
      <c r="E1645" s="4">
        <v>8000</v>
      </c>
      <c r="F1645" s="2">
        <v>45</v>
      </c>
      <c r="G1645" s="3">
        <f>SUMIF(TRANSAKSI!$M:$M,Table2[[#This Row],[Id Produk]],TRANSAKSI!$R:$R)</f>
        <v>7</v>
      </c>
      <c r="H1645" s="3">
        <f>Table2[[#This Row],[Stok]]-Table2[[#This Row],[Terjual]]</f>
        <v>38</v>
      </c>
    </row>
    <row r="1646" spans="1:8" x14ac:dyDescent="0.35">
      <c r="A1646" t="s">
        <v>3279</v>
      </c>
      <c r="B1646" t="s">
        <v>13</v>
      </c>
      <c r="C1646" t="s">
        <v>37</v>
      </c>
      <c r="D1646" t="s">
        <v>3280</v>
      </c>
      <c r="E1646" s="4">
        <v>8000</v>
      </c>
      <c r="F1646" s="2">
        <v>55</v>
      </c>
      <c r="G1646" s="3">
        <f>SUMIF(TRANSAKSI!$M:$M,Table2[[#This Row],[Id Produk]],TRANSAKSI!$R:$R)</f>
        <v>2</v>
      </c>
      <c r="H1646" s="3">
        <f>Table2[[#This Row],[Stok]]-Table2[[#This Row],[Terjual]]</f>
        <v>53</v>
      </c>
    </row>
    <row r="1647" spans="1:8" x14ac:dyDescent="0.35">
      <c r="A1647" t="s">
        <v>3281</v>
      </c>
      <c r="B1647" t="s">
        <v>13</v>
      </c>
      <c r="C1647" t="s">
        <v>23</v>
      </c>
      <c r="D1647" t="s">
        <v>3282</v>
      </c>
      <c r="E1647" s="4">
        <v>24000</v>
      </c>
      <c r="F1647" s="2">
        <v>58</v>
      </c>
      <c r="G1647" s="3">
        <f>SUMIF(TRANSAKSI!$M:$M,Table2[[#This Row],[Id Produk]],TRANSAKSI!$R:$R)</f>
        <v>4</v>
      </c>
      <c r="H1647" s="3">
        <f>Table2[[#This Row],[Stok]]-Table2[[#This Row],[Terjual]]</f>
        <v>54</v>
      </c>
    </row>
    <row r="1648" spans="1:8" x14ac:dyDescent="0.35">
      <c r="A1648" t="s">
        <v>3283</v>
      </c>
      <c r="B1648" t="s">
        <v>13</v>
      </c>
      <c r="C1648" t="s">
        <v>32</v>
      </c>
      <c r="D1648" t="s">
        <v>3284</v>
      </c>
      <c r="E1648" s="4">
        <v>88000</v>
      </c>
      <c r="F1648" s="2">
        <v>68</v>
      </c>
      <c r="G1648" s="3">
        <f>SUMIF(TRANSAKSI!$M:$M,Table2[[#This Row],[Id Produk]],TRANSAKSI!$R:$R)</f>
        <v>12</v>
      </c>
      <c r="H1648" s="3">
        <f>Table2[[#This Row],[Stok]]-Table2[[#This Row],[Terjual]]</f>
        <v>56</v>
      </c>
    </row>
    <row r="1649" spans="1:8" x14ac:dyDescent="0.35">
      <c r="A1649" t="s">
        <v>3285</v>
      </c>
      <c r="B1649" t="s">
        <v>13</v>
      </c>
      <c r="C1649" t="s">
        <v>366</v>
      </c>
      <c r="D1649" t="s">
        <v>3286</v>
      </c>
      <c r="E1649" s="4">
        <v>28000</v>
      </c>
      <c r="F1649" s="2">
        <v>50</v>
      </c>
      <c r="G1649" s="3">
        <f>SUMIF(TRANSAKSI!$M:$M,Table2[[#This Row],[Id Produk]],TRANSAKSI!$R:$R)</f>
        <v>6</v>
      </c>
      <c r="H1649" s="3">
        <f>Table2[[#This Row],[Stok]]-Table2[[#This Row],[Terjual]]</f>
        <v>44</v>
      </c>
    </row>
    <row r="1650" spans="1:8" x14ac:dyDescent="0.35">
      <c r="A1650" t="s">
        <v>3287</v>
      </c>
      <c r="B1650" t="s">
        <v>51</v>
      </c>
      <c r="C1650" t="s">
        <v>254</v>
      </c>
      <c r="D1650" t="s">
        <v>3288</v>
      </c>
      <c r="E1650" s="4">
        <v>1036000</v>
      </c>
      <c r="F1650" s="2">
        <v>45</v>
      </c>
      <c r="G1650" s="3">
        <f>SUMIF(TRANSAKSI!$M:$M,Table2[[#This Row],[Id Produk]],TRANSAKSI!$R:$R)</f>
        <v>4</v>
      </c>
      <c r="H1650" s="3">
        <f>Table2[[#This Row],[Stok]]-Table2[[#This Row],[Terjual]]</f>
        <v>41</v>
      </c>
    </row>
    <row r="1651" spans="1:8" x14ac:dyDescent="0.35">
      <c r="A1651" t="s">
        <v>3289</v>
      </c>
      <c r="B1651" t="s">
        <v>13</v>
      </c>
      <c r="C1651" t="s">
        <v>37</v>
      </c>
      <c r="D1651" t="s">
        <v>3290</v>
      </c>
      <c r="E1651" s="4">
        <v>6000</v>
      </c>
      <c r="F1651" s="2">
        <v>57</v>
      </c>
      <c r="G1651" s="3">
        <f>SUMIF(TRANSAKSI!$M:$M,Table2[[#This Row],[Id Produk]],TRANSAKSI!$R:$R)</f>
        <v>2</v>
      </c>
      <c r="H1651" s="3">
        <f>Table2[[#This Row],[Stok]]-Table2[[#This Row],[Terjual]]</f>
        <v>55</v>
      </c>
    </row>
    <row r="1652" spans="1:8" x14ac:dyDescent="0.35">
      <c r="A1652" t="s">
        <v>3291</v>
      </c>
      <c r="B1652" t="s">
        <v>13</v>
      </c>
      <c r="C1652" t="s">
        <v>73</v>
      </c>
      <c r="D1652" t="s">
        <v>3292</v>
      </c>
      <c r="E1652" s="4">
        <v>6000</v>
      </c>
      <c r="F1652" s="2">
        <v>47</v>
      </c>
      <c r="G1652" s="3">
        <f>SUMIF(TRANSAKSI!$M:$M,Table2[[#This Row],[Id Produk]],TRANSAKSI!$R:$R)</f>
        <v>3</v>
      </c>
      <c r="H1652" s="3">
        <f>Table2[[#This Row],[Stok]]-Table2[[#This Row],[Terjual]]</f>
        <v>44</v>
      </c>
    </row>
    <row r="1653" spans="1:8" x14ac:dyDescent="0.35">
      <c r="A1653" t="s">
        <v>3293</v>
      </c>
      <c r="B1653" t="s">
        <v>13</v>
      </c>
      <c r="C1653" t="s">
        <v>23</v>
      </c>
      <c r="D1653" t="s">
        <v>3294</v>
      </c>
      <c r="E1653" s="4">
        <v>61000</v>
      </c>
      <c r="F1653" s="2">
        <v>66</v>
      </c>
      <c r="G1653" s="3">
        <f>SUMIF(TRANSAKSI!$M:$M,Table2[[#This Row],[Id Produk]],TRANSAKSI!$R:$R)</f>
        <v>8</v>
      </c>
      <c r="H1653" s="3">
        <f>Table2[[#This Row],[Stok]]-Table2[[#This Row],[Terjual]]</f>
        <v>58</v>
      </c>
    </row>
    <row r="1654" spans="1:8" x14ac:dyDescent="0.35">
      <c r="A1654" t="s">
        <v>3295</v>
      </c>
      <c r="B1654" t="s">
        <v>51</v>
      </c>
      <c r="C1654" t="s">
        <v>64</v>
      </c>
      <c r="D1654" t="s">
        <v>3296</v>
      </c>
      <c r="E1654" s="4">
        <v>166000</v>
      </c>
      <c r="F1654" s="2">
        <v>47</v>
      </c>
      <c r="G1654" s="3">
        <f>SUMIF(TRANSAKSI!$M:$M,Table2[[#This Row],[Id Produk]],TRANSAKSI!$R:$R)</f>
        <v>3</v>
      </c>
      <c r="H1654" s="3">
        <f>Table2[[#This Row],[Stok]]-Table2[[#This Row],[Terjual]]</f>
        <v>44</v>
      </c>
    </row>
    <row r="1655" spans="1:8" x14ac:dyDescent="0.35">
      <c r="A1655" t="s">
        <v>3297</v>
      </c>
      <c r="B1655" t="s">
        <v>13</v>
      </c>
      <c r="C1655" t="s">
        <v>23</v>
      </c>
      <c r="D1655" t="s">
        <v>3298</v>
      </c>
      <c r="E1655" s="4">
        <v>13000</v>
      </c>
      <c r="F1655" s="2">
        <v>53</v>
      </c>
      <c r="G1655" s="3">
        <f>SUMIF(TRANSAKSI!$M:$M,Table2[[#This Row],[Id Produk]],TRANSAKSI!$R:$R)</f>
        <v>2</v>
      </c>
      <c r="H1655" s="3">
        <f>Table2[[#This Row],[Stok]]-Table2[[#This Row],[Terjual]]</f>
        <v>51</v>
      </c>
    </row>
    <row r="1656" spans="1:8" x14ac:dyDescent="0.35">
      <c r="A1656" t="s">
        <v>3299</v>
      </c>
      <c r="B1656" t="s">
        <v>9</v>
      </c>
      <c r="C1656" t="s">
        <v>20</v>
      </c>
      <c r="D1656" t="s">
        <v>3300</v>
      </c>
      <c r="E1656" s="4">
        <v>13000</v>
      </c>
      <c r="F1656" s="2">
        <v>48</v>
      </c>
      <c r="G1656" s="3">
        <f>SUMIF(TRANSAKSI!$M:$M,Table2[[#This Row],[Id Produk]],TRANSAKSI!$R:$R)</f>
        <v>5</v>
      </c>
      <c r="H1656" s="3">
        <f>Table2[[#This Row],[Stok]]-Table2[[#This Row],[Terjual]]</f>
        <v>43</v>
      </c>
    </row>
    <row r="1657" spans="1:8" x14ac:dyDescent="0.35">
      <c r="A1657" t="s">
        <v>3301</v>
      </c>
      <c r="B1657" t="s">
        <v>51</v>
      </c>
      <c r="C1657" t="s">
        <v>52</v>
      </c>
      <c r="D1657" t="s">
        <v>3302</v>
      </c>
      <c r="E1657" s="4">
        <v>13000</v>
      </c>
      <c r="F1657" s="2">
        <v>40</v>
      </c>
      <c r="G1657" s="3">
        <f>SUMIF(TRANSAKSI!$M:$M,Table2[[#This Row],[Id Produk]],TRANSAKSI!$R:$R)</f>
        <v>1</v>
      </c>
      <c r="H1657" s="3">
        <f>Table2[[#This Row],[Stok]]-Table2[[#This Row],[Terjual]]</f>
        <v>39</v>
      </c>
    </row>
    <row r="1658" spans="1:8" x14ac:dyDescent="0.35">
      <c r="A1658" t="s">
        <v>3303</v>
      </c>
      <c r="B1658" t="s">
        <v>9</v>
      </c>
      <c r="C1658" t="s">
        <v>20</v>
      </c>
      <c r="D1658" t="s">
        <v>3304</v>
      </c>
      <c r="E1658" s="4">
        <v>25000</v>
      </c>
      <c r="F1658" s="2">
        <v>46</v>
      </c>
      <c r="G1658" s="3">
        <f>SUMIF(TRANSAKSI!$M:$M,Table2[[#This Row],[Id Produk]],TRANSAKSI!$R:$R)</f>
        <v>4</v>
      </c>
      <c r="H1658" s="3">
        <f>Table2[[#This Row],[Stok]]-Table2[[#This Row],[Terjual]]</f>
        <v>42</v>
      </c>
    </row>
    <row r="1659" spans="1:8" x14ac:dyDescent="0.35">
      <c r="A1659" t="s">
        <v>3305</v>
      </c>
      <c r="B1659" t="s">
        <v>51</v>
      </c>
      <c r="C1659" t="s">
        <v>254</v>
      </c>
      <c r="D1659" t="s">
        <v>3306</v>
      </c>
      <c r="E1659" s="4">
        <v>999000</v>
      </c>
      <c r="F1659" s="2">
        <v>41</v>
      </c>
      <c r="G1659" s="3">
        <f>SUMIF(TRANSAKSI!$M:$M,Table2[[#This Row],[Id Produk]],TRANSAKSI!$R:$R)</f>
        <v>5</v>
      </c>
      <c r="H1659" s="3">
        <f>Table2[[#This Row],[Stok]]-Table2[[#This Row],[Terjual]]</f>
        <v>36</v>
      </c>
    </row>
    <row r="1660" spans="1:8" x14ac:dyDescent="0.35">
      <c r="A1660" t="s">
        <v>3307</v>
      </c>
      <c r="B1660" t="s">
        <v>13</v>
      </c>
      <c r="C1660" t="s">
        <v>26</v>
      </c>
      <c r="D1660" t="s">
        <v>3308</v>
      </c>
      <c r="E1660" s="4">
        <v>68000</v>
      </c>
      <c r="F1660" s="2">
        <v>55</v>
      </c>
      <c r="G1660" s="3">
        <f>SUMIF(TRANSAKSI!$M:$M,Table2[[#This Row],[Id Produk]],TRANSAKSI!$R:$R)</f>
        <v>4</v>
      </c>
      <c r="H1660" s="3">
        <f>Table2[[#This Row],[Stok]]-Table2[[#This Row],[Terjual]]</f>
        <v>51</v>
      </c>
    </row>
    <row r="1661" spans="1:8" x14ac:dyDescent="0.35">
      <c r="A1661" t="s">
        <v>3309</v>
      </c>
      <c r="B1661" t="s">
        <v>13</v>
      </c>
      <c r="C1661" t="s">
        <v>23</v>
      </c>
      <c r="D1661" t="s">
        <v>49</v>
      </c>
      <c r="E1661" s="4">
        <v>18000</v>
      </c>
      <c r="F1661" s="2">
        <v>55</v>
      </c>
      <c r="G1661" s="3">
        <f>SUMIF(TRANSAKSI!$M:$M,Table2[[#This Row],[Id Produk]],TRANSAKSI!$R:$R)</f>
        <v>4</v>
      </c>
      <c r="H1661" s="3">
        <f>Table2[[#This Row],[Stok]]-Table2[[#This Row],[Terjual]]</f>
        <v>51</v>
      </c>
    </row>
    <row r="1662" spans="1:8" x14ac:dyDescent="0.35">
      <c r="A1662" t="s">
        <v>3310</v>
      </c>
      <c r="B1662" t="s">
        <v>51</v>
      </c>
      <c r="C1662" t="s">
        <v>64</v>
      </c>
      <c r="D1662" t="s">
        <v>3311</v>
      </c>
      <c r="E1662" s="4">
        <v>450000</v>
      </c>
      <c r="F1662" s="2">
        <v>54</v>
      </c>
      <c r="G1662" s="3">
        <f>SUMIF(TRANSAKSI!$M:$M,Table2[[#This Row],[Id Produk]],TRANSAKSI!$R:$R)</f>
        <v>10</v>
      </c>
      <c r="H1662" s="3">
        <f>Table2[[#This Row],[Stok]]-Table2[[#This Row],[Terjual]]</f>
        <v>44</v>
      </c>
    </row>
    <row r="1663" spans="1:8" x14ac:dyDescent="0.35">
      <c r="A1663" t="s">
        <v>3312</v>
      </c>
      <c r="B1663" t="s">
        <v>13</v>
      </c>
      <c r="C1663" t="s">
        <v>29</v>
      </c>
      <c r="D1663" t="s">
        <v>3313</v>
      </c>
      <c r="E1663" s="4">
        <v>4000</v>
      </c>
      <c r="F1663" s="2">
        <v>61</v>
      </c>
      <c r="G1663" s="3">
        <f>SUMIF(TRANSAKSI!$M:$M,Table2[[#This Row],[Id Produk]],TRANSAKSI!$R:$R)</f>
        <v>2</v>
      </c>
      <c r="H1663" s="3">
        <f>Table2[[#This Row],[Stok]]-Table2[[#This Row],[Terjual]]</f>
        <v>59</v>
      </c>
    </row>
    <row r="1664" spans="1:8" x14ac:dyDescent="0.35">
      <c r="A1664" t="s">
        <v>3314</v>
      </c>
      <c r="B1664" t="s">
        <v>13</v>
      </c>
      <c r="C1664" t="s">
        <v>73</v>
      </c>
      <c r="D1664" t="s">
        <v>3315</v>
      </c>
      <c r="E1664" s="4">
        <v>5000</v>
      </c>
      <c r="F1664" s="2">
        <v>59</v>
      </c>
      <c r="G1664" s="3">
        <f>SUMIF(TRANSAKSI!$M:$M,Table2[[#This Row],[Id Produk]],TRANSAKSI!$R:$R)</f>
        <v>1</v>
      </c>
      <c r="H1664" s="3">
        <f>Table2[[#This Row],[Stok]]-Table2[[#This Row],[Terjual]]</f>
        <v>58</v>
      </c>
    </row>
    <row r="1665" spans="1:8" x14ac:dyDescent="0.35">
      <c r="A1665" t="s">
        <v>3316</v>
      </c>
      <c r="B1665" t="s">
        <v>51</v>
      </c>
      <c r="C1665" t="s">
        <v>52</v>
      </c>
      <c r="D1665" t="s">
        <v>3317</v>
      </c>
      <c r="E1665" s="4">
        <v>80000</v>
      </c>
      <c r="F1665" s="2">
        <v>47</v>
      </c>
      <c r="G1665" s="3">
        <f>SUMIF(TRANSAKSI!$M:$M,Table2[[#This Row],[Id Produk]],TRANSAKSI!$R:$R)</f>
        <v>4</v>
      </c>
      <c r="H1665" s="3">
        <f>Table2[[#This Row],[Stok]]-Table2[[#This Row],[Terjual]]</f>
        <v>43</v>
      </c>
    </row>
    <row r="1666" spans="1:8" x14ac:dyDescent="0.35">
      <c r="A1666" t="s">
        <v>3318</v>
      </c>
      <c r="B1666" t="s">
        <v>13</v>
      </c>
      <c r="C1666" t="s">
        <v>23</v>
      </c>
      <c r="D1666" t="s">
        <v>3319</v>
      </c>
      <c r="E1666" s="4">
        <v>94000</v>
      </c>
      <c r="F1666" s="2">
        <v>55</v>
      </c>
      <c r="G1666" s="3">
        <f>SUMIF(TRANSAKSI!$M:$M,Table2[[#This Row],[Id Produk]],TRANSAKSI!$R:$R)</f>
        <v>4</v>
      </c>
      <c r="H1666" s="3">
        <f>Table2[[#This Row],[Stok]]-Table2[[#This Row],[Terjual]]</f>
        <v>51</v>
      </c>
    </row>
    <row r="1667" spans="1:8" x14ac:dyDescent="0.35">
      <c r="A1667" t="s">
        <v>3320</v>
      </c>
      <c r="B1667" t="s">
        <v>51</v>
      </c>
      <c r="C1667" t="s">
        <v>52</v>
      </c>
      <c r="D1667" t="s">
        <v>3321</v>
      </c>
      <c r="E1667" s="4">
        <v>147000</v>
      </c>
      <c r="F1667" s="2">
        <v>46</v>
      </c>
      <c r="G1667" s="3">
        <f>SUMIF(TRANSAKSI!$M:$M,Table2[[#This Row],[Id Produk]],TRANSAKSI!$R:$R)</f>
        <v>3</v>
      </c>
      <c r="H1667" s="3">
        <f>Table2[[#This Row],[Stok]]-Table2[[#This Row],[Terjual]]</f>
        <v>43</v>
      </c>
    </row>
    <row r="1668" spans="1:8" x14ac:dyDescent="0.35">
      <c r="A1668" t="s">
        <v>3322</v>
      </c>
      <c r="B1668" t="s">
        <v>13</v>
      </c>
      <c r="C1668" t="s">
        <v>14</v>
      </c>
      <c r="D1668" t="s">
        <v>3323</v>
      </c>
      <c r="E1668" s="4">
        <v>15000</v>
      </c>
      <c r="F1668" s="2">
        <v>45</v>
      </c>
      <c r="G1668" s="3">
        <f>SUMIF(TRANSAKSI!$M:$M,Table2[[#This Row],[Id Produk]],TRANSAKSI!$R:$R)</f>
        <v>2</v>
      </c>
      <c r="H1668" s="3">
        <f>Table2[[#This Row],[Stok]]-Table2[[#This Row],[Terjual]]</f>
        <v>43</v>
      </c>
    </row>
    <row r="1669" spans="1:8" x14ac:dyDescent="0.35">
      <c r="A1669" t="s">
        <v>3324</v>
      </c>
      <c r="B1669" t="s">
        <v>13</v>
      </c>
      <c r="C1669" t="s">
        <v>55</v>
      </c>
      <c r="D1669" t="s">
        <v>3325</v>
      </c>
      <c r="E1669" s="4">
        <v>9000</v>
      </c>
      <c r="F1669" s="2">
        <v>62</v>
      </c>
      <c r="G1669" s="3">
        <f>SUMIF(TRANSAKSI!$M:$M,Table2[[#This Row],[Id Produk]],TRANSAKSI!$R:$R)</f>
        <v>3</v>
      </c>
      <c r="H1669" s="3">
        <f>Table2[[#This Row],[Stok]]-Table2[[#This Row],[Terjual]]</f>
        <v>59</v>
      </c>
    </row>
    <row r="1670" spans="1:8" x14ac:dyDescent="0.35">
      <c r="A1670" t="s">
        <v>3326</v>
      </c>
      <c r="B1670" t="s">
        <v>13</v>
      </c>
      <c r="C1670" t="s">
        <v>23</v>
      </c>
      <c r="D1670" t="s">
        <v>3327</v>
      </c>
      <c r="E1670" s="4">
        <v>11000</v>
      </c>
      <c r="F1670" s="2">
        <v>54</v>
      </c>
      <c r="G1670" s="3">
        <f>SUMIF(TRANSAKSI!$M:$M,Table2[[#This Row],[Id Produk]],TRANSAKSI!$R:$R)</f>
        <v>5</v>
      </c>
      <c r="H1670" s="3">
        <f>Table2[[#This Row],[Stok]]-Table2[[#This Row],[Terjual]]</f>
        <v>49</v>
      </c>
    </row>
    <row r="1671" spans="1:8" x14ac:dyDescent="0.35">
      <c r="A1671" t="s">
        <v>3328</v>
      </c>
      <c r="B1671" t="s">
        <v>13</v>
      </c>
      <c r="C1671" t="s">
        <v>23</v>
      </c>
      <c r="D1671" t="s">
        <v>3329</v>
      </c>
      <c r="E1671" s="4">
        <v>124000</v>
      </c>
      <c r="F1671" s="2">
        <v>42</v>
      </c>
      <c r="G1671" s="3">
        <f>SUMIF(TRANSAKSI!$M:$M,Table2[[#This Row],[Id Produk]],TRANSAKSI!$R:$R)</f>
        <v>4</v>
      </c>
      <c r="H1671" s="3">
        <f>Table2[[#This Row],[Stok]]-Table2[[#This Row],[Terjual]]</f>
        <v>38</v>
      </c>
    </row>
    <row r="1672" spans="1:8" x14ac:dyDescent="0.35">
      <c r="A1672" t="s">
        <v>3330</v>
      </c>
      <c r="B1672" t="s">
        <v>51</v>
      </c>
      <c r="C1672" t="s">
        <v>64</v>
      </c>
      <c r="D1672" t="s">
        <v>3331</v>
      </c>
      <c r="E1672" s="4">
        <v>210000</v>
      </c>
      <c r="F1672" s="2">
        <v>49</v>
      </c>
      <c r="G1672" s="3">
        <f>SUMIF(TRANSAKSI!$M:$M,Table2[[#This Row],[Id Produk]],TRANSAKSI!$R:$R)</f>
        <v>6</v>
      </c>
      <c r="H1672" s="3">
        <f>Table2[[#This Row],[Stok]]-Table2[[#This Row],[Terjual]]</f>
        <v>43</v>
      </c>
    </row>
    <row r="1673" spans="1:8" x14ac:dyDescent="0.35">
      <c r="A1673" t="s">
        <v>3332</v>
      </c>
      <c r="B1673" t="s">
        <v>13</v>
      </c>
      <c r="C1673" t="s">
        <v>14</v>
      </c>
      <c r="D1673" t="s">
        <v>3333</v>
      </c>
      <c r="E1673" s="4">
        <v>32000</v>
      </c>
      <c r="F1673" s="2">
        <v>76</v>
      </c>
      <c r="G1673" s="3">
        <f>SUMIF(TRANSAKSI!$M:$M,Table2[[#This Row],[Id Produk]],TRANSAKSI!$R:$R)</f>
        <v>3</v>
      </c>
      <c r="H1673" s="3">
        <f>Table2[[#This Row],[Stok]]-Table2[[#This Row],[Terjual]]</f>
        <v>73</v>
      </c>
    </row>
    <row r="1674" spans="1:8" x14ac:dyDescent="0.35">
      <c r="A1674" t="s">
        <v>3334</v>
      </c>
      <c r="B1674" t="s">
        <v>13</v>
      </c>
      <c r="C1674" t="s">
        <v>29</v>
      </c>
      <c r="D1674" t="s">
        <v>3335</v>
      </c>
      <c r="E1674" s="4">
        <v>37000</v>
      </c>
      <c r="F1674" s="2">
        <v>75</v>
      </c>
      <c r="G1674" s="3">
        <f>SUMIF(TRANSAKSI!$M:$M,Table2[[#This Row],[Id Produk]],TRANSAKSI!$R:$R)</f>
        <v>8</v>
      </c>
      <c r="H1674" s="3">
        <f>Table2[[#This Row],[Stok]]-Table2[[#This Row],[Terjual]]</f>
        <v>67</v>
      </c>
    </row>
    <row r="1675" spans="1:8" x14ac:dyDescent="0.35">
      <c r="A1675" t="s">
        <v>3336</v>
      </c>
      <c r="B1675" t="s">
        <v>51</v>
      </c>
      <c r="C1675" t="s">
        <v>254</v>
      </c>
      <c r="D1675" t="s">
        <v>3337</v>
      </c>
      <c r="E1675" s="4">
        <v>687000</v>
      </c>
      <c r="F1675" s="2">
        <v>60</v>
      </c>
      <c r="G1675" s="3">
        <f>SUMIF(TRANSAKSI!$M:$M,Table2[[#This Row],[Id Produk]],TRANSAKSI!$R:$R)</f>
        <v>2</v>
      </c>
      <c r="H1675" s="3">
        <f>Table2[[#This Row],[Stok]]-Table2[[#This Row],[Terjual]]</f>
        <v>58</v>
      </c>
    </row>
    <row r="1676" spans="1:8" x14ac:dyDescent="0.35">
      <c r="A1676" t="s">
        <v>3338</v>
      </c>
      <c r="B1676" t="s">
        <v>51</v>
      </c>
      <c r="C1676" t="s">
        <v>254</v>
      </c>
      <c r="D1676" t="s">
        <v>3339</v>
      </c>
      <c r="E1676" s="4">
        <v>102000</v>
      </c>
      <c r="F1676" s="2">
        <v>29</v>
      </c>
      <c r="G1676" s="3">
        <f>SUMIF(TRANSAKSI!$M:$M,Table2[[#This Row],[Id Produk]],TRANSAKSI!$R:$R)</f>
        <v>2</v>
      </c>
      <c r="H1676" s="3">
        <f>Table2[[#This Row],[Stok]]-Table2[[#This Row],[Terjual]]</f>
        <v>27</v>
      </c>
    </row>
    <row r="1677" spans="1:8" x14ac:dyDescent="0.35">
      <c r="A1677" t="s">
        <v>3340</v>
      </c>
      <c r="B1677" t="s">
        <v>51</v>
      </c>
      <c r="C1677" t="s">
        <v>254</v>
      </c>
      <c r="D1677" t="s">
        <v>3341</v>
      </c>
      <c r="E1677" s="4">
        <v>480000</v>
      </c>
      <c r="F1677" s="2">
        <v>47</v>
      </c>
      <c r="G1677" s="3">
        <f>SUMIF(TRANSAKSI!$M:$M,Table2[[#This Row],[Id Produk]],TRANSAKSI!$R:$R)</f>
        <v>4</v>
      </c>
      <c r="H1677" s="3">
        <f>Table2[[#This Row],[Stok]]-Table2[[#This Row],[Terjual]]</f>
        <v>43</v>
      </c>
    </row>
    <row r="1678" spans="1:8" x14ac:dyDescent="0.35">
      <c r="A1678" t="s">
        <v>3342</v>
      </c>
      <c r="B1678" t="s">
        <v>9</v>
      </c>
      <c r="C1678" t="s">
        <v>20</v>
      </c>
      <c r="D1678" t="s">
        <v>3343</v>
      </c>
      <c r="E1678" s="4">
        <v>33000</v>
      </c>
      <c r="F1678" s="2">
        <v>63</v>
      </c>
      <c r="G1678" s="3">
        <f>SUMIF(TRANSAKSI!$M:$M,Table2[[#This Row],[Id Produk]],TRANSAKSI!$R:$R)</f>
        <v>3</v>
      </c>
      <c r="H1678" s="3">
        <f>Table2[[#This Row],[Stok]]-Table2[[#This Row],[Terjual]]</f>
        <v>60</v>
      </c>
    </row>
    <row r="1679" spans="1:8" x14ac:dyDescent="0.35">
      <c r="A1679" t="s">
        <v>3344</v>
      </c>
      <c r="B1679" t="s">
        <v>51</v>
      </c>
      <c r="C1679" t="s">
        <v>64</v>
      </c>
      <c r="D1679" t="s">
        <v>3345</v>
      </c>
      <c r="E1679" s="4">
        <v>96000</v>
      </c>
      <c r="F1679" s="2">
        <v>73</v>
      </c>
      <c r="G1679" s="3">
        <f>SUMIF(TRANSAKSI!$M:$M,Table2[[#This Row],[Id Produk]],TRANSAKSI!$R:$R)</f>
        <v>3</v>
      </c>
      <c r="H1679" s="3">
        <f>Table2[[#This Row],[Stok]]-Table2[[#This Row],[Terjual]]</f>
        <v>70</v>
      </c>
    </row>
    <row r="1680" spans="1:8" x14ac:dyDescent="0.35">
      <c r="A1680" t="s">
        <v>3346</v>
      </c>
      <c r="B1680" t="s">
        <v>51</v>
      </c>
      <c r="C1680" t="s">
        <v>52</v>
      </c>
      <c r="D1680" t="s">
        <v>3347</v>
      </c>
      <c r="E1680" s="4">
        <v>1440000</v>
      </c>
      <c r="F1680" s="2">
        <v>43</v>
      </c>
      <c r="G1680" s="3">
        <f>SUMIF(TRANSAKSI!$M:$M,Table2[[#This Row],[Id Produk]],TRANSAKSI!$R:$R)</f>
        <v>4</v>
      </c>
      <c r="H1680" s="3">
        <f>Table2[[#This Row],[Stok]]-Table2[[#This Row],[Terjual]]</f>
        <v>39</v>
      </c>
    </row>
    <row r="1681" spans="1:8" x14ac:dyDescent="0.35">
      <c r="A1681" t="s">
        <v>3348</v>
      </c>
      <c r="B1681" t="s">
        <v>9</v>
      </c>
      <c r="C1681" t="s">
        <v>20</v>
      </c>
      <c r="D1681" t="s">
        <v>3349</v>
      </c>
      <c r="E1681" s="4">
        <v>100000</v>
      </c>
      <c r="F1681" s="2">
        <v>56</v>
      </c>
      <c r="G1681" s="3">
        <f>SUMIF(TRANSAKSI!$M:$M,Table2[[#This Row],[Id Produk]],TRANSAKSI!$R:$R)</f>
        <v>5</v>
      </c>
      <c r="H1681" s="3">
        <f>Table2[[#This Row],[Stok]]-Table2[[#This Row],[Terjual]]</f>
        <v>51</v>
      </c>
    </row>
    <row r="1682" spans="1:8" x14ac:dyDescent="0.35">
      <c r="A1682" t="s">
        <v>3350</v>
      </c>
      <c r="B1682" t="s">
        <v>13</v>
      </c>
      <c r="C1682" t="s">
        <v>366</v>
      </c>
      <c r="D1682" t="s">
        <v>3351</v>
      </c>
      <c r="E1682" s="4">
        <v>8000</v>
      </c>
      <c r="F1682" s="2">
        <v>37</v>
      </c>
      <c r="G1682" s="3">
        <f>SUMIF(TRANSAKSI!$M:$M,Table2[[#This Row],[Id Produk]],TRANSAKSI!$R:$R)</f>
        <v>5</v>
      </c>
      <c r="H1682" s="3">
        <f>Table2[[#This Row],[Stok]]-Table2[[#This Row],[Terjual]]</f>
        <v>32</v>
      </c>
    </row>
    <row r="1683" spans="1:8" x14ac:dyDescent="0.35">
      <c r="A1683" t="s">
        <v>3352</v>
      </c>
      <c r="B1683" t="s">
        <v>13</v>
      </c>
      <c r="C1683" t="s">
        <v>23</v>
      </c>
      <c r="D1683" t="s">
        <v>3353</v>
      </c>
      <c r="E1683" s="4">
        <v>9000</v>
      </c>
      <c r="F1683" s="2">
        <v>39</v>
      </c>
      <c r="G1683" s="3">
        <f>SUMIF(TRANSAKSI!$M:$M,Table2[[#This Row],[Id Produk]],TRANSAKSI!$R:$R)</f>
        <v>4</v>
      </c>
      <c r="H1683" s="3">
        <f>Table2[[#This Row],[Stok]]-Table2[[#This Row],[Terjual]]</f>
        <v>35</v>
      </c>
    </row>
    <row r="1684" spans="1:8" x14ac:dyDescent="0.35">
      <c r="A1684" t="s">
        <v>3354</v>
      </c>
      <c r="B1684" t="s">
        <v>13</v>
      </c>
      <c r="C1684" t="s">
        <v>26</v>
      </c>
      <c r="D1684" t="s">
        <v>3355</v>
      </c>
      <c r="E1684" s="4">
        <v>9000</v>
      </c>
      <c r="F1684" s="2">
        <v>26</v>
      </c>
      <c r="G1684" s="3">
        <f>SUMIF(TRANSAKSI!$M:$M,Table2[[#This Row],[Id Produk]],TRANSAKSI!$R:$R)</f>
        <v>2</v>
      </c>
      <c r="H1684" s="3">
        <f>Table2[[#This Row],[Stok]]-Table2[[#This Row],[Terjual]]</f>
        <v>24</v>
      </c>
    </row>
    <row r="1685" spans="1:8" x14ac:dyDescent="0.35">
      <c r="A1685" t="s">
        <v>3356</v>
      </c>
      <c r="B1685" t="s">
        <v>9</v>
      </c>
      <c r="C1685" t="s">
        <v>20</v>
      </c>
      <c r="D1685" t="s">
        <v>3357</v>
      </c>
      <c r="E1685" s="4">
        <v>10000</v>
      </c>
      <c r="F1685" s="2">
        <v>37</v>
      </c>
      <c r="G1685" s="3">
        <f>SUMIF(TRANSAKSI!$M:$M,Table2[[#This Row],[Id Produk]],TRANSAKSI!$R:$R)</f>
        <v>2</v>
      </c>
      <c r="H1685" s="3">
        <f>Table2[[#This Row],[Stok]]-Table2[[#This Row],[Terjual]]</f>
        <v>35</v>
      </c>
    </row>
    <row r="1686" spans="1:8" x14ac:dyDescent="0.35">
      <c r="A1686" t="s">
        <v>3358</v>
      </c>
      <c r="B1686" t="s">
        <v>13</v>
      </c>
      <c r="C1686" t="s">
        <v>23</v>
      </c>
      <c r="D1686" t="s">
        <v>3359</v>
      </c>
      <c r="E1686" s="4">
        <v>92000</v>
      </c>
      <c r="F1686" s="2">
        <v>74</v>
      </c>
      <c r="G1686" s="3">
        <f>SUMIF(TRANSAKSI!$M:$M,Table2[[#This Row],[Id Produk]],TRANSAKSI!$R:$R)</f>
        <v>5</v>
      </c>
      <c r="H1686" s="3">
        <f>Table2[[#This Row],[Stok]]-Table2[[#This Row],[Terjual]]</f>
        <v>69</v>
      </c>
    </row>
    <row r="1687" spans="1:8" x14ac:dyDescent="0.35">
      <c r="A1687" t="s">
        <v>3360</v>
      </c>
      <c r="B1687" t="s">
        <v>13</v>
      </c>
      <c r="C1687" t="s">
        <v>26</v>
      </c>
      <c r="D1687" t="s">
        <v>3361</v>
      </c>
      <c r="E1687" s="4">
        <v>27000</v>
      </c>
      <c r="F1687" s="2">
        <v>74</v>
      </c>
      <c r="G1687" s="3">
        <f>SUMIF(TRANSAKSI!$M:$M,Table2[[#This Row],[Id Produk]],TRANSAKSI!$R:$R)</f>
        <v>4</v>
      </c>
      <c r="H1687" s="3">
        <f>Table2[[#This Row],[Stok]]-Table2[[#This Row],[Terjual]]</f>
        <v>70</v>
      </c>
    </row>
    <row r="1688" spans="1:8" x14ac:dyDescent="0.35">
      <c r="A1688" t="s">
        <v>3362</v>
      </c>
      <c r="B1688" t="s">
        <v>13</v>
      </c>
      <c r="C1688" t="s">
        <v>37</v>
      </c>
      <c r="D1688" t="s">
        <v>3363</v>
      </c>
      <c r="E1688" s="4">
        <v>4000</v>
      </c>
      <c r="F1688" s="2">
        <v>56</v>
      </c>
      <c r="G1688" s="3">
        <f>SUMIF(TRANSAKSI!$M:$M,Table2[[#This Row],[Id Produk]],TRANSAKSI!$R:$R)</f>
        <v>2</v>
      </c>
      <c r="H1688" s="3">
        <f>Table2[[#This Row],[Stok]]-Table2[[#This Row],[Terjual]]</f>
        <v>54</v>
      </c>
    </row>
    <row r="1689" spans="1:8" x14ac:dyDescent="0.35">
      <c r="A1689" t="s">
        <v>3364</v>
      </c>
      <c r="B1689" t="s">
        <v>9</v>
      </c>
      <c r="C1689" t="s">
        <v>42</v>
      </c>
      <c r="D1689" t="s">
        <v>3365</v>
      </c>
      <c r="E1689" s="4">
        <v>2622000</v>
      </c>
      <c r="F1689" s="2">
        <v>43</v>
      </c>
      <c r="G1689" s="3">
        <f>SUMIF(TRANSAKSI!$M:$M,Table2[[#This Row],[Id Produk]],TRANSAKSI!$R:$R)</f>
        <v>11</v>
      </c>
      <c r="H1689" s="3">
        <f>Table2[[#This Row],[Stok]]-Table2[[#This Row],[Terjual]]</f>
        <v>32</v>
      </c>
    </row>
    <row r="1690" spans="1:8" x14ac:dyDescent="0.35">
      <c r="A1690" t="s">
        <v>3366</v>
      </c>
      <c r="B1690" t="s">
        <v>13</v>
      </c>
      <c r="C1690" t="s">
        <v>29</v>
      </c>
      <c r="D1690" t="s">
        <v>3367</v>
      </c>
      <c r="E1690" s="4">
        <v>94000</v>
      </c>
      <c r="F1690" s="2">
        <v>30</v>
      </c>
      <c r="G1690" s="3">
        <f>SUMIF(TRANSAKSI!$M:$M,Table2[[#This Row],[Id Produk]],TRANSAKSI!$R:$R)</f>
        <v>2</v>
      </c>
      <c r="H1690" s="3">
        <f>Table2[[#This Row],[Stok]]-Table2[[#This Row],[Terjual]]</f>
        <v>28</v>
      </c>
    </row>
    <row r="1691" spans="1:8" x14ac:dyDescent="0.35">
      <c r="A1691" t="s">
        <v>3368</v>
      </c>
      <c r="B1691" t="s">
        <v>13</v>
      </c>
      <c r="C1691" t="s">
        <v>32</v>
      </c>
      <c r="D1691" t="s">
        <v>3369</v>
      </c>
      <c r="E1691" s="4">
        <v>296000</v>
      </c>
      <c r="F1691" s="2">
        <v>31</v>
      </c>
      <c r="G1691" s="3">
        <f>SUMIF(TRANSAKSI!$M:$M,Table2[[#This Row],[Id Produk]],TRANSAKSI!$R:$R)</f>
        <v>5</v>
      </c>
      <c r="H1691" s="3">
        <f>Table2[[#This Row],[Stok]]-Table2[[#This Row],[Terjual]]</f>
        <v>26</v>
      </c>
    </row>
    <row r="1692" spans="1:8" x14ac:dyDescent="0.35">
      <c r="A1692" t="s">
        <v>3370</v>
      </c>
      <c r="B1692" t="s">
        <v>51</v>
      </c>
      <c r="C1692" t="s">
        <v>52</v>
      </c>
      <c r="D1692" t="s">
        <v>3371</v>
      </c>
      <c r="E1692" s="4">
        <v>370000</v>
      </c>
      <c r="F1692" s="2">
        <v>49</v>
      </c>
      <c r="G1692" s="3">
        <f>SUMIF(TRANSAKSI!$M:$M,Table2[[#This Row],[Id Produk]],TRANSAKSI!$R:$R)</f>
        <v>7</v>
      </c>
      <c r="H1692" s="3">
        <f>Table2[[#This Row],[Stok]]-Table2[[#This Row],[Terjual]]</f>
        <v>42</v>
      </c>
    </row>
    <row r="1693" spans="1:8" x14ac:dyDescent="0.35">
      <c r="A1693" t="s">
        <v>3372</v>
      </c>
      <c r="B1693" t="s">
        <v>13</v>
      </c>
      <c r="C1693" t="s">
        <v>55</v>
      </c>
      <c r="D1693" t="s">
        <v>3373</v>
      </c>
      <c r="E1693" s="4">
        <v>37000</v>
      </c>
      <c r="F1693" s="2">
        <v>46</v>
      </c>
      <c r="G1693" s="3">
        <f>SUMIF(TRANSAKSI!$M:$M,Table2[[#This Row],[Id Produk]],TRANSAKSI!$R:$R)</f>
        <v>6</v>
      </c>
      <c r="H1693" s="3">
        <f>Table2[[#This Row],[Stok]]-Table2[[#This Row],[Terjual]]</f>
        <v>40</v>
      </c>
    </row>
    <row r="1694" spans="1:8" x14ac:dyDescent="0.35">
      <c r="A1694" t="s">
        <v>3374</v>
      </c>
      <c r="B1694" t="s">
        <v>13</v>
      </c>
      <c r="C1694" t="s">
        <v>32</v>
      </c>
      <c r="D1694" t="s">
        <v>3375</v>
      </c>
      <c r="E1694" s="4">
        <v>130000</v>
      </c>
      <c r="F1694" s="2">
        <v>73</v>
      </c>
      <c r="G1694" s="3">
        <f>SUMIF(TRANSAKSI!$M:$M,Table2[[#This Row],[Id Produk]],TRANSAKSI!$R:$R)</f>
        <v>3</v>
      </c>
      <c r="H1694" s="3">
        <f>Table2[[#This Row],[Stok]]-Table2[[#This Row],[Terjual]]</f>
        <v>70</v>
      </c>
    </row>
    <row r="1695" spans="1:8" x14ac:dyDescent="0.35">
      <c r="A1695" t="s">
        <v>3376</v>
      </c>
      <c r="B1695" t="s">
        <v>51</v>
      </c>
      <c r="C1695" t="s">
        <v>254</v>
      </c>
      <c r="D1695" t="s">
        <v>3377</v>
      </c>
      <c r="E1695" s="4">
        <v>4477000</v>
      </c>
      <c r="F1695" s="2">
        <v>39</v>
      </c>
      <c r="G1695" s="3">
        <f>SUMIF(TRANSAKSI!$M:$M,Table2[[#This Row],[Id Produk]],TRANSAKSI!$R:$R)</f>
        <v>4</v>
      </c>
      <c r="H1695" s="3">
        <f>Table2[[#This Row],[Stok]]-Table2[[#This Row],[Terjual]]</f>
        <v>35</v>
      </c>
    </row>
    <row r="1696" spans="1:8" x14ac:dyDescent="0.35">
      <c r="A1696" t="s">
        <v>3378</v>
      </c>
      <c r="B1696" t="s">
        <v>13</v>
      </c>
      <c r="C1696" t="s">
        <v>23</v>
      </c>
      <c r="D1696" t="s">
        <v>3379</v>
      </c>
      <c r="E1696" s="4">
        <v>40000</v>
      </c>
      <c r="F1696" s="2">
        <v>65</v>
      </c>
      <c r="G1696" s="3">
        <f>SUMIF(TRANSAKSI!$M:$M,Table2[[#This Row],[Id Produk]],TRANSAKSI!$R:$R)</f>
        <v>2</v>
      </c>
      <c r="H1696" s="3">
        <f>Table2[[#This Row],[Stok]]-Table2[[#This Row],[Terjual]]</f>
        <v>63</v>
      </c>
    </row>
    <row r="1697" spans="1:8" x14ac:dyDescent="0.35">
      <c r="A1697" t="s">
        <v>3380</v>
      </c>
      <c r="B1697" t="s">
        <v>13</v>
      </c>
      <c r="C1697" t="s">
        <v>14</v>
      </c>
      <c r="D1697" t="s">
        <v>3381</v>
      </c>
      <c r="E1697" s="4">
        <v>21000</v>
      </c>
      <c r="F1697" s="2">
        <v>43</v>
      </c>
      <c r="G1697" s="3">
        <f>SUMIF(TRANSAKSI!$M:$M,Table2[[#This Row],[Id Produk]],TRANSAKSI!$R:$R)</f>
        <v>9</v>
      </c>
      <c r="H1697" s="3">
        <f>Table2[[#This Row],[Stok]]-Table2[[#This Row],[Terjual]]</f>
        <v>34</v>
      </c>
    </row>
    <row r="1698" spans="1:8" x14ac:dyDescent="0.35">
      <c r="A1698" t="s">
        <v>3382</v>
      </c>
      <c r="B1698" t="s">
        <v>13</v>
      </c>
      <c r="C1698" t="s">
        <v>37</v>
      </c>
      <c r="D1698" t="s">
        <v>3383</v>
      </c>
      <c r="E1698" s="4">
        <v>256000</v>
      </c>
      <c r="F1698" s="2">
        <v>49</v>
      </c>
      <c r="G1698" s="3">
        <f>SUMIF(TRANSAKSI!$M:$M,Table2[[#This Row],[Id Produk]],TRANSAKSI!$R:$R)</f>
        <v>7</v>
      </c>
      <c r="H1698" s="3">
        <f>Table2[[#This Row],[Stok]]-Table2[[#This Row],[Terjual]]</f>
        <v>42</v>
      </c>
    </row>
    <row r="1699" spans="1:8" x14ac:dyDescent="0.35">
      <c r="A1699" t="s">
        <v>3384</v>
      </c>
      <c r="B1699" t="s">
        <v>51</v>
      </c>
      <c r="C1699" t="s">
        <v>52</v>
      </c>
      <c r="D1699" t="s">
        <v>3385</v>
      </c>
      <c r="E1699" s="4">
        <v>119000</v>
      </c>
      <c r="F1699" s="2">
        <v>67</v>
      </c>
      <c r="G1699" s="3">
        <f>SUMIF(TRANSAKSI!$M:$M,Table2[[#This Row],[Id Produk]],TRANSAKSI!$R:$R)</f>
        <v>3</v>
      </c>
      <c r="H1699" s="3">
        <f>Table2[[#This Row],[Stok]]-Table2[[#This Row],[Terjual]]</f>
        <v>64</v>
      </c>
    </row>
    <row r="1700" spans="1:8" x14ac:dyDescent="0.35">
      <c r="A1700" t="s">
        <v>3386</v>
      </c>
      <c r="B1700" t="s">
        <v>13</v>
      </c>
      <c r="C1700" t="s">
        <v>23</v>
      </c>
      <c r="D1700" t="s">
        <v>3387</v>
      </c>
      <c r="E1700" s="4">
        <v>12000</v>
      </c>
      <c r="F1700" s="2">
        <v>57</v>
      </c>
      <c r="G1700" s="3">
        <f>SUMIF(TRANSAKSI!$M:$M,Table2[[#This Row],[Id Produk]],TRANSAKSI!$R:$R)</f>
        <v>6</v>
      </c>
      <c r="H1700" s="3">
        <f>Table2[[#This Row],[Stok]]-Table2[[#This Row],[Terjual]]</f>
        <v>51</v>
      </c>
    </row>
    <row r="1701" spans="1:8" x14ac:dyDescent="0.35">
      <c r="A1701" t="s">
        <v>3388</v>
      </c>
      <c r="B1701" t="s">
        <v>13</v>
      </c>
      <c r="C1701" t="s">
        <v>55</v>
      </c>
      <c r="D1701" t="s">
        <v>3389</v>
      </c>
      <c r="E1701" s="4">
        <v>8000</v>
      </c>
      <c r="F1701" s="2">
        <v>58</v>
      </c>
      <c r="G1701" s="3">
        <f>SUMIF(TRANSAKSI!$M:$M,Table2[[#This Row],[Id Produk]],TRANSAKSI!$R:$R)</f>
        <v>2</v>
      </c>
      <c r="H1701" s="3">
        <f>Table2[[#This Row],[Stok]]-Table2[[#This Row],[Terjual]]</f>
        <v>56</v>
      </c>
    </row>
    <row r="1702" spans="1:8" x14ac:dyDescent="0.35">
      <c r="A1702" t="s">
        <v>3390</v>
      </c>
      <c r="B1702" t="s">
        <v>13</v>
      </c>
      <c r="C1702" t="s">
        <v>73</v>
      </c>
      <c r="D1702" t="s">
        <v>3391</v>
      </c>
      <c r="E1702" s="4">
        <v>8000</v>
      </c>
      <c r="F1702" s="2">
        <v>32</v>
      </c>
      <c r="G1702" s="3">
        <f>SUMIF(TRANSAKSI!$M:$M,Table2[[#This Row],[Id Produk]],TRANSAKSI!$R:$R)</f>
        <v>5</v>
      </c>
      <c r="H1702" s="3">
        <f>Table2[[#This Row],[Stok]]-Table2[[#This Row],[Terjual]]</f>
        <v>27</v>
      </c>
    </row>
    <row r="1703" spans="1:8" x14ac:dyDescent="0.35">
      <c r="A1703" t="s">
        <v>3392</v>
      </c>
      <c r="B1703" t="s">
        <v>13</v>
      </c>
      <c r="C1703" t="s">
        <v>32</v>
      </c>
      <c r="D1703" t="s">
        <v>3393</v>
      </c>
      <c r="E1703" s="4">
        <v>105000</v>
      </c>
      <c r="F1703" s="2">
        <v>45</v>
      </c>
      <c r="G1703" s="3">
        <f>SUMIF(TRANSAKSI!$M:$M,Table2[[#This Row],[Id Produk]],TRANSAKSI!$R:$R)</f>
        <v>1</v>
      </c>
      <c r="H1703" s="3">
        <f>Table2[[#This Row],[Stok]]-Table2[[#This Row],[Terjual]]</f>
        <v>44</v>
      </c>
    </row>
    <row r="1704" spans="1:8" x14ac:dyDescent="0.35">
      <c r="A1704" t="s">
        <v>3394</v>
      </c>
      <c r="B1704" t="s">
        <v>9</v>
      </c>
      <c r="C1704" t="s">
        <v>20</v>
      </c>
      <c r="D1704" t="s">
        <v>3395</v>
      </c>
      <c r="E1704" s="4">
        <v>200000</v>
      </c>
      <c r="F1704" s="2">
        <v>63</v>
      </c>
      <c r="G1704" s="3">
        <f>SUMIF(TRANSAKSI!$M:$M,Table2[[#This Row],[Id Produk]],TRANSAKSI!$R:$R)</f>
        <v>8</v>
      </c>
      <c r="H1704" s="3">
        <f>Table2[[#This Row],[Stok]]-Table2[[#This Row],[Terjual]]</f>
        <v>55</v>
      </c>
    </row>
    <row r="1705" spans="1:8" x14ac:dyDescent="0.35">
      <c r="A1705" t="s">
        <v>3396</v>
      </c>
      <c r="B1705" t="s">
        <v>51</v>
      </c>
      <c r="C1705" t="s">
        <v>254</v>
      </c>
      <c r="D1705" t="s">
        <v>3397</v>
      </c>
      <c r="E1705" s="4">
        <v>92000</v>
      </c>
      <c r="F1705" s="2">
        <v>49</v>
      </c>
      <c r="G1705" s="3">
        <f>SUMIF(TRANSAKSI!$M:$M,Table2[[#This Row],[Id Produk]],TRANSAKSI!$R:$R)</f>
        <v>1</v>
      </c>
      <c r="H1705" s="3">
        <f>Table2[[#This Row],[Stok]]-Table2[[#This Row],[Terjual]]</f>
        <v>48</v>
      </c>
    </row>
    <row r="1706" spans="1:8" x14ac:dyDescent="0.35">
      <c r="A1706" t="s">
        <v>3398</v>
      </c>
      <c r="B1706" t="s">
        <v>51</v>
      </c>
      <c r="C1706" t="s">
        <v>64</v>
      </c>
      <c r="D1706" t="s">
        <v>3399</v>
      </c>
      <c r="E1706" s="4">
        <v>28000</v>
      </c>
      <c r="F1706" s="2">
        <v>29</v>
      </c>
      <c r="G1706" s="3">
        <f>SUMIF(TRANSAKSI!$M:$M,Table2[[#This Row],[Id Produk]],TRANSAKSI!$R:$R)</f>
        <v>3</v>
      </c>
      <c r="H1706" s="3">
        <f>Table2[[#This Row],[Stok]]-Table2[[#This Row],[Terjual]]</f>
        <v>26</v>
      </c>
    </row>
    <row r="1707" spans="1:8" x14ac:dyDescent="0.35">
      <c r="A1707" t="s">
        <v>3400</v>
      </c>
      <c r="B1707" t="s">
        <v>13</v>
      </c>
      <c r="C1707" t="s">
        <v>14</v>
      </c>
      <c r="D1707" t="s">
        <v>3401</v>
      </c>
      <c r="E1707" s="4">
        <v>18000</v>
      </c>
      <c r="F1707" s="2">
        <v>42</v>
      </c>
      <c r="G1707" s="3">
        <f>SUMIF(TRANSAKSI!$M:$M,Table2[[#This Row],[Id Produk]],TRANSAKSI!$R:$R)</f>
        <v>6</v>
      </c>
      <c r="H1707" s="3">
        <f>Table2[[#This Row],[Stok]]-Table2[[#This Row],[Terjual]]</f>
        <v>36</v>
      </c>
    </row>
    <row r="1708" spans="1:8" x14ac:dyDescent="0.35">
      <c r="A1708" t="s">
        <v>3402</v>
      </c>
      <c r="B1708" t="s">
        <v>51</v>
      </c>
      <c r="C1708" t="s">
        <v>64</v>
      </c>
      <c r="D1708" t="s">
        <v>3403</v>
      </c>
      <c r="E1708" s="4">
        <v>120000</v>
      </c>
      <c r="F1708" s="2">
        <v>56</v>
      </c>
      <c r="G1708" s="3">
        <f>SUMIF(TRANSAKSI!$M:$M,Table2[[#This Row],[Id Produk]],TRANSAKSI!$R:$R)</f>
        <v>6</v>
      </c>
      <c r="H1708" s="3">
        <f>Table2[[#This Row],[Stok]]-Table2[[#This Row],[Terjual]]</f>
        <v>50</v>
      </c>
    </row>
    <row r="1709" spans="1:8" x14ac:dyDescent="0.35">
      <c r="A1709" t="s">
        <v>3404</v>
      </c>
      <c r="B1709" t="s">
        <v>13</v>
      </c>
      <c r="C1709" t="s">
        <v>37</v>
      </c>
      <c r="D1709" t="s">
        <v>3405</v>
      </c>
      <c r="E1709" s="4">
        <v>33000</v>
      </c>
      <c r="F1709" s="2">
        <v>43</v>
      </c>
      <c r="G1709" s="3">
        <f>SUMIF(TRANSAKSI!$M:$M,Table2[[#This Row],[Id Produk]],TRANSAKSI!$R:$R)</f>
        <v>9</v>
      </c>
      <c r="H1709" s="3">
        <f>Table2[[#This Row],[Stok]]-Table2[[#This Row],[Terjual]]</f>
        <v>34</v>
      </c>
    </row>
    <row r="1710" spans="1:8" x14ac:dyDescent="0.35">
      <c r="A1710" t="s">
        <v>3406</v>
      </c>
      <c r="B1710" t="s">
        <v>51</v>
      </c>
      <c r="C1710" t="s">
        <v>52</v>
      </c>
      <c r="D1710" t="s">
        <v>3407</v>
      </c>
      <c r="E1710" s="4">
        <v>324000</v>
      </c>
      <c r="F1710" s="2">
        <v>29</v>
      </c>
      <c r="G1710" s="3">
        <f>SUMIF(TRANSAKSI!$M:$M,Table2[[#This Row],[Id Produk]],TRANSAKSI!$R:$R)</f>
        <v>3</v>
      </c>
      <c r="H1710" s="3">
        <f>Table2[[#This Row],[Stok]]-Table2[[#This Row],[Terjual]]</f>
        <v>26</v>
      </c>
    </row>
    <row r="1711" spans="1:8" x14ac:dyDescent="0.35">
      <c r="A1711" t="s">
        <v>3408</v>
      </c>
      <c r="B1711" t="s">
        <v>13</v>
      </c>
      <c r="C1711" t="s">
        <v>26</v>
      </c>
      <c r="D1711" t="s">
        <v>3409</v>
      </c>
      <c r="E1711" s="4">
        <v>62000</v>
      </c>
      <c r="F1711" s="2">
        <v>53</v>
      </c>
      <c r="G1711" s="3">
        <f>SUMIF(TRANSAKSI!$M:$M,Table2[[#This Row],[Id Produk]],TRANSAKSI!$R:$R)</f>
        <v>5</v>
      </c>
      <c r="H1711" s="3">
        <f>Table2[[#This Row],[Stok]]-Table2[[#This Row],[Terjual]]</f>
        <v>48</v>
      </c>
    </row>
    <row r="1712" spans="1:8" x14ac:dyDescent="0.35">
      <c r="A1712" t="s">
        <v>3410</v>
      </c>
      <c r="B1712" t="s">
        <v>13</v>
      </c>
      <c r="C1712" t="s">
        <v>23</v>
      </c>
      <c r="D1712" t="s">
        <v>3411</v>
      </c>
      <c r="E1712" s="4">
        <v>18000</v>
      </c>
      <c r="F1712" s="2">
        <v>70</v>
      </c>
      <c r="G1712" s="3">
        <f>SUMIF(TRANSAKSI!$M:$M,Table2[[#This Row],[Id Produk]],TRANSAKSI!$R:$R)</f>
        <v>3</v>
      </c>
      <c r="H1712" s="3">
        <f>Table2[[#This Row],[Stok]]-Table2[[#This Row],[Terjual]]</f>
        <v>67</v>
      </c>
    </row>
    <row r="1713" spans="1:8" x14ac:dyDescent="0.35">
      <c r="A1713" t="s">
        <v>3412</v>
      </c>
      <c r="B1713" t="s">
        <v>13</v>
      </c>
      <c r="C1713" t="s">
        <v>29</v>
      </c>
      <c r="D1713" t="s">
        <v>3413</v>
      </c>
      <c r="E1713" s="4">
        <v>198000</v>
      </c>
      <c r="F1713" s="2">
        <v>48</v>
      </c>
      <c r="G1713" s="3">
        <f>SUMIF(TRANSAKSI!$M:$M,Table2[[#This Row],[Id Produk]],TRANSAKSI!$R:$R)</f>
        <v>4</v>
      </c>
      <c r="H1713" s="3">
        <f>Table2[[#This Row],[Stok]]-Table2[[#This Row],[Terjual]]</f>
        <v>44</v>
      </c>
    </row>
    <row r="1714" spans="1:8" x14ac:dyDescent="0.35">
      <c r="A1714" t="s">
        <v>3414</v>
      </c>
      <c r="B1714" t="s">
        <v>13</v>
      </c>
      <c r="C1714" t="s">
        <v>23</v>
      </c>
      <c r="D1714" t="s">
        <v>3415</v>
      </c>
      <c r="E1714" s="4">
        <v>22000</v>
      </c>
      <c r="F1714" s="2">
        <v>49</v>
      </c>
      <c r="G1714" s="3">
        <f>SUMIF(TRANSAKSI!$M:$M,Table2[[#This Row],[Id Produk]],TRANSAKSI!$R:$R)</f>
        <v>6</v>
      </c>
      <c r="H1714" s="3">
        <f>Table2[[#This Row],[Stok]]-Table2[[#This Row],[Terjual]]</f>
        <v>43</v>
      </c>
    </row>
    <row r="1715" spans="1:8" x14ac:dyDescent="0.35">
      <c r="A1715" t="s">
        <v>3416</v>
      </c>
      <c r="B1715" t="s">
        <v>9</v>
      </c>
      <c r="C1715" t="s">
        <v>20</v>
      </c>
      <c r="D1715" t="s">
        <v>3417</v>
      </c>
      <c r="E1715" s="4">
        <v>283000</v>
      </c>
      <c r="F1715" s="2">
        <v>33</v>
      </c>
      <c r="G1715" s="3">
        <f>SUMIF(TRANSAKSI!$M:$M,Table2[[#This Row],[Id Produk]],TRANSAKSI!$R:$R)</f>
        <v>4</v>
      </c>
      <c r="H1715" s="3">
        <f>Table2[[#This Row],[Stok]]-Table2[[#This Row],[Terjual]]</f>
        <v>29</v>
      </c>
    </row>
    <row r="1716" spans="1:8" x14ac:dyDescent="0.35">
      <c r="A1716" t="s">
        <v>3418</v>
      </c>
      <c r="B1716" t="s">
        <v>13</v>
      </c>
      <c r="C1716" t="s">
        <v>32</v>
      </c>
      <c r="D1716" t="s">
        <v>3419</v>
      </c>
      <c r="E1716" s="4">
        <v>222000</v>
      </c>
      <c r="F1716" s="2">
        <v>28</v>
      </c>
      <c r="G1716" s="3">
        <f>SUMIF(TRANSAKSI!$M:$M,Table2[[#This Row],[Id Produk]],TRANSAKSI!$R:$R)</f>
        <v>4</v>
      </c>
      <c r="H1716" s="3">
        <f>Table2[[#This Row],[Stok]]-Table2[[#This Row],[Terjual]]</f>
        <v>24</v>
      </c>
    </row>
    <row r="1717" spans="1:8" x14ac:dyDescent="0.35">
      <c r="A1717" t="s">
        <v>3420</v>
      </c>
      <c r="B1717" t="s">
        <v>9</v>
      </c>
      <c r="C1717" t="s">
        <v>20</v>
      </c>
      <c r="D1717" t="s">
        <v>3421</v>
      </c>
      <c r="E1717" s="4">
        <v>42000</v>
      </c>
      <c r="F1717" s="2">
        <v>28</v>
      </c>
      <c r="G1717" s="3">
        <f>SUMIF(TRANSAKSI!$M:$M,Table2[[#This Row],[Id Produk]],TRANSAKSI!$R:$R)</f>
        <v>4</v>
      </c>
      <c r="H1717" s="3">
        <f>Table2[[#This Row],[Stok]]-Table2[[#This Row],[Terjual]]</f>
        <v>24</v>
      </c>
    </row>
    <row r="1718" spans="1:8" x14ac:dyDescent="0.35">
      <c r="A1718" t="s">
        <v>3422</v>
      </c>
      <c r="B1718" t="s">
        <v>13</v>
      </c>
      <c r="C1718" t="s">
        <v>23</v>
      </c>
      <c r="D1718" t="s">
        <v>3423</v>
      </c>
      <c r="E1718" s="4">
        <v>33000</v>
      </c>
      <c r="F1718" s="2">
        <v>58</v>
      </c>
      <c r="G1718" s="3">
        <f>SUMIF(TRANSAKSI!$M:$M,Table2[[#This Row],[Id Produk]],TRANSAKSI!$R:$R)</f>
        <v>5</v>
      </c>
      <c r="H1718" s="3">
        <f>Table2[[#This Row],[Stok]]-Table2[[#This Row],[Terjual]]</f>
        <v>53</v>
      </c>
    </row>
    <row r="1719" spans="1:8" x14ac:dyDescent="0.35">
      <c r="A1719" t="s">
        <v>3424</v>
      </c>
      <c r="B1719" t="s">
        <v>13</v>
      </c>
      <c r="C1719" t="s">
        <v>26</v>
      </c>
      <c r="D1719" t="s">
        <v>3425</v>
      </c>
      <c r="E1719" s="4">
        <v>40000</v>
      </c>
      <c r="F1719" s="2">
        <v>60</v>
      </c>
      <c r="G1719" s="3">
        <f>SUMIF(TRANSAKSI!$M:$M,Table2[[#This Row],[Id Produk]],TRANSAKSI!$R:$R)</f>
        <v>3</v>
      </c>
      <c r="H1719" s="3">
        <f>Table2[[#This Row],[Stok]]-Table2[[#This Row],[Terjual]]</f>
        <v>57</v>
      </c>
    </row>
    <row r="1720" spans="1:8" x14ac:dyDescent="0.35">
      <c r="A1720" t="s">
        <v>3426</v>
      </c>
      <c r="B1720" t="s">
        <v>13</v>
      </c>
      <c r="C1720" t="s">
        <v>23</v>
      </c>
      <c r="D1720" t="s">
        <v>3427</v>
      </c>
      <c r="E1720" s="4">
        <v>6000</v>
      </c>
      <c r="F1720" s="2">
        <v>64</v>
      </c>
      <c r="G1720" s="3">
        <f>SUMIF(TRANSAKSI!$M:$M,Table2[[#This Row],[Id Produk]],TRANSAKSI!$R:$R)</f>
        <v>1</v>
      </c>
      <c r="H1720" s="3">
        <f>Table2[[#This Row],[Stok]]-Table2[[#This Row],[Terjual]]</f>
        <v>63</v>
      </c>
    </row>
    <row r="1721" spans="1:8" x14ac:dyDescent="0.35">
      <c r="A1721" t="s">
        <v>3428</v>
      </c>
      <c r="B1721" t="s">
        <v>13</v>
      </c>
      <c r="C1721" t="s">
        <v>14</v>
      </c>
      <c r="D1721" t="s">
        <v>3429</v>
      </c>
      <c r="E1721" s="4">
        <v>9000</v>
      </c>
      <c r="F1721" s="2">
        <v>31</v>
      </c>
      <c r="G1721" s="3">
        <f>SUMIF(TRANSAKSI!$M:$M,Table2[[#This Row],[Id Produk]],TRANSAKSI!$R:$R)</f>
        <v>2</v>
      </c>
      <c r="H1721" s="3">
        <f>Table2[[#This Row],[Stok]]-Table2[[#This Row],[Terjual]]</f>
        <v>29</v>
      </c>
    </row>
    <row r="1722" spans="1:8" x14ac:dyDescent="0.35">
      <c r="A1722" t="s">
        <v>3430</v>
      </c>
      <c r="B1722" t="s">
        <v>9</v>
      </c>
      <c r="C1722" t="s">
        <v>10</v>
      </c>
      <c r="D1722" t="s">
        <v>3431</v>
      </c>
      <c r="E1722" s="4">
        <v>340000</v>
      </c>
      <c r="F1722" s="2">
        <v>29</v>
      </c>
      <c r="G1722" s="3">
        <f>SUMIF(TRANSAKSI!$M:$M,Table2[[#This Row],[Id Produk]],TRANSAKSI!$R:$R)</f>
        <v>5</v>
      </c>
      <c r="H1722" s="3">
        <f>Table2[[#This Row],[Stok]]-Table2[[#This Row],[Terjual]]</f>
        <v>24</v>
      </c>
    </row>
    <row r="1723" spans="1:8" x14ac:dyDescent="0.35">
      <c r="A1723" t="s">
        <v>3432</v>
      </c>
      <c r="B1723" t="s">
        <v>13</v>
      </c>
      <c r="C1723" t="s">
        <v>23</v>
      </c>
      <c r="D1723" t="s">
        <v>3433</v>
      </c>
      <c r="E1723" s="4">
        <v>275000</v>
      </c>
      <c r="F1723" s="2">
        <v>69</v>
      </c>
      <c r="G1723" s="3">
        <f>SUMIF(TRANSAKSI!$M:$M,Table2[[#This Row],[Id Produk]],TRANSAKSI!$R:$R)</f>
        <v>5</v>
      </c>
      <c r="H1723" s="3">
        <f>Table2[[#This Row],[Stok]]-Table2[[#This Row],[Terjual]]</f>
        <v>64</v>
      </c>
    </row>
    <row r="1724" spans="1:8" x14ac:dyDescent="0.35">
      <c r="A1724" t="s">
        <v>3434</v>
      </c>
      <c r="B1724" t="s">
        <v>13</v>
      </c>
      <c r="C1724" t="s">
        <v>23</v>
      </c>
      <c r="D1724" t="s">
        <v>3435</v>
      </c>
      <c r="E1724" s="4">
        <v>26000</v>
      </c>
      <c r="F1724" s="2">
        <v>28</v>
      </c>
      <c r="G1724" s="3">
        <f>SUMIF(TRANSAKSI!$M:$M,Table2[[#This Row],[Id Produk]],TRANSAKSI!$R:$R)</f>
        <v>4</v>
      </c>
      <c r="H1724" s="3">
        <f>Table2[[#This Row],[Stok]]-Table2[[#This Row],[Terjual]]</f>
        <v>24</v>
      </c>
    </row>
    <row r="1725" spans="1:8" x14ac:dyDescent="0.35">
      <c r="A1725" t="s">
        <v>3436</v>
      </c>
      <c r="B1725" t="s">
        <v>13</v>
      </c>
      <c r="C1725" t="s">
        <v>23</v>
      </c>
      <c r="D1725" t="s">
        <v>3437</v>
      </c>
      <c r="E1725" s="4">
        <v>44000</v>
      </c>
      <c r="F1725" s="2">
        <v>32</v>
      </c>
      <c r="G1725" s="3">
        <f>SUMIF(TRANSAKSI!$M:$M,Table2[[#This Row],[Id Produk]],TRANSAKSI!$R:$R)</f>
        <v>6</v>
      </c>
      <c r="H1725" s="3">
        <f>Table2[[#This Row],[Stok]]-Table2[[#This Row],[Terjual]]</f>
        <v>26</v>
      </c>
    </row>
    <row r="1726" spans="1:8" x14ac:dyDescent="0.35">
      <c r="A1726" t="s">
        <v>3438</v>
      </c>
      <c r="B1726" t="s">
        <v>13</v>
      </c>
      <c r="C1726" t="s">
        <v>37</v>
      </c>
      <c r="D1726" t="s">
        <v>3439</v>
      </c>
      <c r="E1726" s="4">
        <v>9000</v>
      </c>
      <c r="F1726" s="2">
        <v>38</v>
      </c>
      <c r="G1726" s="3">
        <f>SUMIF(TRANSAKSI!$M:$M,Table2[[#This Row],[Id Produk]],TRANSAKSI!$R:$R)</f>
        <v>3</v>
      </c>
      <c r="H1726" s="3">
        <f>Table2[[#This Row],[Stok]]-Table2[[#This Row],[Terjual]]</f>
        <v>35</v>
      </c>
    </row>
    <row r="1727" spans="1:8" x14ac:dyDescent="0.35">
      <c r="A1727" t="s">
        <v>3440</v>
      </c>
      <c r="B1727" t="s">
        <v>13</v>
      </c>
      <c r="C1727" t="s">
        <v>23</v>
      </c>
      <c r="D1727" t="s">
        <v>3441</v>
      </c>
      <c r="E1727" s="4">
        <v>63000</v>
      </c>
      <c r="F1727" s="2">
        <v>74</v>
      </c>
      <c r="G1727" s="3">
        <f>SUMIF(TRANSAKSI!$M:$M,Table2[[#This Row],[Id Produk]],TRANSAKSI!$R:$R)</f>
        <v>2</v>
      </c>
      <c r="H1727" s="3">
        <f>Table2[[#This Row],[Stok]]-Table2[[#This Row],[Terjual]]</f>
        <v>72</v>
      </c>
    </row>
    <row r="1728" spans="1:8" x14ac:dyDescent="0.35">
      <c r="A1728" t="s">
        <v>3442</v>
      </c>
      <c r="B1728" t="s">
        <v>13</v>
      </c>
      <c r="C1728" t="s">
        <v>26</v>
      </c>
      <c r="D1728" t="s">
        <v>3443</v>
      </c>
      <c r="E1728" s="4">
        <v>6000</v>
      </c>
      <c r="F1728" s="2">
        <v>70</v>
      </c>
      <c r="G1728" s="3">
        <f>SUMIF(TRANSAKSI!$M:$M,Table2[[#This Row],[Id Produk]],TRANSAKSI!$R:$R)</f>
        <v>3</v>
      </c>
      <c r="H1728" s="3">
        <f>Table2[[#This Row],[Stok]]-Table2[[#This Row],[Terjual]]</f>
        <v>67</v>
      </c>
    </row>
    <row r="1729" spans="1:8" x14ac:dyDescent="0.35">
      <c r="A1729" t="s">
        <v>3444</v>
      </c>
      <c r="B1729" t="s">
        <v>51</v>
      </c>
      <c r="C1729" t="s">
        <v>52</v>
      </c>
      <c r="D1729" t="s">
        <v>3445</v>
      </c>
      <c r="E1729" s="4">
        <v>272000</v>
      </c>
      <c r="F1729" s="2">
        <v>72</v>
      </c>
      <c r="G1729" s="3">
        <f>SUMIF(TRANSAKSI!$M:$M,Table2[[#This Row],[Id Produk]],TRANSAKSI!$R:$R)</f>
        <v>5</v>
      </c>
      <c r="H1729" s="3">
        <f>Table2[[#This Row],[Stok]]-Table2[[#This Row],[Terjual]]</f>
        <v>67</v>
      </c>
    </row>
    <row r="1730" spans="1:8" x14ac:dyDescent="0.35">
      <c r="A1730" t="s">
        <v>3446</v>
      </c>
      <c r="B1730" t="s">
        <v>51</v>
      </c>
      <c r="C1730" t="s">
        <v>64</v>
      </c>
      <c r="D1730" t="s">
        <v>3447</v>
      </c>
      <c r="E1730" s="4">
        <v>37000</v>
      </c>
      <c r="F1730" s="2">
        <v>32</v>
      </c>
      <c r="G1730" s="3">
        <f>SUMIF(TRANSAKSI!$M:$M,Table2[[#This Row],[Id Produk]],TRANSAKSI!$R:$R)</f>
        <v>1</v>
      </c>
      <c r="H1730" s="3">
        <f>Table2[[#This Row],[Stok]]-Table2[[#This Row],[Terjual]]</f>
        <v>31</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F532E-B1C2-45F4-8FD2-B5EDF5D5A275}">
  <sheetPr codeName="Sheet4"/>
  <dimension ref="A1"/>
  <sheetViews>
    <sheetView tabSelected="1" zoomScale="47" zoomScaleNormal="100" workbookViewId="0">
      <selection activeCell="X47" sqref="X47"/>
    </sheetView>
  </sheetViews>
  <sheetFormatPr defaultColWidth="9" defaultRowHeight="15.5" x14ac:dyDescent="0.35"/>
  <cols>
    <col min="1" max="16384" width="9" style="1"/>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9" r:id="rId3" name="Option Button 7">
              <controlPr defaultSize="0" autoFill="0" autoLine="0" autoPict="0">
                <anchor moveWithCells="1">
                  <from>
                    <xdr:col>10</xdr:col>
                    <xdr:colOff>285750</xdr:colOff>
                    <xdr:row>24</xdr:row>
                    <xdr:rowOff>101600</xdr:rowOff>
                  </from>
                  <to>
                    <xdr:col>10</xdr:col>
                    <xdr:colOff>628650</xdr:colOff>
                    <xdr:row>25</xdr:row>
                    <xdr:rowOff>120650</xdr:rowOff>
                  </to>
                </anchor>
              </controlPr>
            </control>
          </mc:Choice>
        </mc:AlternateContent>
        <mc:AlternateContent xmlns:mc="http://schemas.openxmlformats.org/markup-compatibility/2006">
          <mc:Choice Requires="x14">
            <control shapeId="3081" r:id="rId4" name="Option Button 9">
              <controlPr defaultSize="0" autoFill="0" autoLine="0" autoPict="0">
                <anchor moveWithCells="1">
                  <from>
                    <xdr:col>12</xdr:col>
                    <xdr:colOff>107950</xdr:colOff>
                    <xdr:row>24</xdr:row>
                    <xdr:rowOff>82550</xdr:rowOff>
                  </from>
                  <to>
                    <xdr:col>12</xdr:col>
                    <xdr:colOff>450850</xdr:colOff>
                    <xdr:row>25</xdr:row>
                    <xdr:rowOff>101600</xdr:rowOff>
                  </to>
                </anchor>
              </controlPr>
            </control>
          </mc:Choice>
        </mc:AlternateContent>
        <mc:AlternateContent xmlns:mc="http://schemas.openxmlformats.org/markup-compatibility/2006">
          <mc:Choice Requires="x14">
            <control shapeId="3082" r:id="rId5" name="Option Button 10">
              <controlPr defaultSize="0" autoFill="0" autoLine="0" autoPict="0">
                <anchor moveWithCells="1">
                  <from>
                    <xdr:col>13</xdr:col>
                    <xdr:colOff>603250</xdr:colOff>
                    <xdr:row>24</xdr:row>
                    <xdr:rowOff>101600</xdr:rowOff>
                  </from>
                  <to>
                    <xdr:col>14</xdr:col>
                    <xdr:colOff>260350</xdr:colOff>
                    <xdr:row>25</xdr:row>
                    <xdr:rowOff>120650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 
</file>

<file path=customXml/item3.xml>�� 
</file>

<file path=customXml/item4.xml>�� 
</file>

<file path=customXml/itemProps1.xml><?xml version="1.0" encoding="utf-8"?>
<ds:datastoreItem xmlns:ds="http://schemas.openxmlformats.org/officeDocument/2006/customXml" ds:itemID="{1D5497E9-2D05-4E71-BE2E-88306833BD4E}">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9D8EE4CF-DC43-4469-B214-B33DDA5E8899}">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A85C034A-7B1F-469A-A270-284582B3FEC2}">
  <ds:schemaRefs>
    <ds:schemaRef ds:uri="http://www.w3.org/2001/XMLSchema"/>
    <ds:schemaRef ds:uri="http://microsoft.data.visualization.Client.Excel.PState/1.0"/>
  </ds:schemaRefs>
</ds:datastoreItem>
</file>

<file path=customXml/itemProps4.xml><?xml version="1.0" encoding="utf-8"?>
<ds:datastoreItem xmlns:ds="http://schemas.openxmlformats.org/officeDocument/2006/customXml" ds:itemID="{0418441D-3479-4705-A029-B14B6F5383EC}">
  <ds:schemaRefs>
    <ds:schemaRef ds:uri="http://www.w3.org/2001/XMLSchema"/>
    <ds:schemaRef ds:uri="http://microsoft.data.visualization.Client.Excel.LState/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KOTA</vt:lpstr>
      <vt:lpstr>STATUSKIRIM</vt:lpstr>
      <vt:lpstr>KURIR</vt:lpstr>
      <vt:lpstr>SEGMENT</vt:lpstr>
      <vt:lpstr>PROFITKATEGORI</vt:lpstr>
      <vt:lpstr>PIVOT</vt:lpstr>
      <vt:lpstr>KATEGORI</vt:lpstr>
      <vt:lpstr>TRANSAKSI</vt:lpstr>
      <vt:lpstr>STOK</vt:lpstr>
      <vt:lpstr>DATABARANG</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ERWIN SUHARIYANTO</dc:creator>
  <cp:lastModifiedBy>SALSABILA NURRAHMAH</cp:lastModifiedBy>
  <dcterms:created xsi:type="dcterms:W3CDTF">2020-10-11T02:18:41Z</dcterms:created>
  <dcterms:modified xsi:type="dcterms:W3CDTF">2024-03-16T14:02:25Z</dcterms:modified>
</cp:coreProperties>
</file>